
<file path=[Content_Types].xml><?xml version="1.0" encoding="utf-8"?>
<Types xmlns="http://schemas.openxmlformats.org/package/2006/content-types">
  <Override PartName="/xl/charts/chart6.xml" ContentType="application/vnd.openxmlformats-officedocument.drawingml.chart+xml"/>
  <Override PartName="/xl/charts/chart7.xml" ContentType="application/vnd.openxmlformats-officedocument.drawingml.chart+xml"/>
  <Override PartName="/xl/theme/theme1.xml" ContentType="application/vnd.openxmlformats-officedocument.theme+xml"/>
  <Override PartName="/xl/styles.xml" ContentType="application/vnd.openxmlformats-officedocument.spreadsheetml.styles+xml"/>
  <Override PartName="/xl/charts/chart4.xml" ContentType="application/vnd.openxmlformats-officedocument.drawingml.chart+xml"/>
  <Override PartName="/xl/charts/chart5.xml" ContentType="application/vnd.openxmlformats-officedocument.drawingml.chart+xml"/>
  <Default Extension="jpeg" ContentType="image/jpeg"/>
  <Override PartName="/xl/charts/chart2.xml" ContentType="application/vnd.openxmlformats-officedocument.drawingml.chart+xml"/>
  <Override PartName="/xl/charts/chart3.xml" ContentType="application/vnd.openxmlformats-officedocument.drawingml.char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drawings/drawing2.xml" ContentType="application/vnd.openxmlformats-officedocument.drawing+xml"/>
  <Override PartName="/xl/charts/chart1.xml" ContentType="application/vnd.openxmlformats-officedocument.drawingml.char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xl/charts/chart8.xml" ContentType="application/vnd.openxmlformats-officedocument.drawingml.char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7"/>
  <workbookPr showInkAnnotation="0" codeName="ThisWorkbook" autoCompressPictures="0"/>
  <bookViews>
    <workbookView xWindow="240" yWindow="240" windowWidth="20745" windowHeight="11760" tabRatio="665"/>
  </bookViews>
  <sheets>
    <sheet name="How to use this template" sheetId="13" r:id="rId1"/>
    <sheet name="Data Entry" sheetId="4" r:id="rId2"/>
    <sheet name="Report View" sheetId="10" r:id="rId3"/>
    <sheet name="Sheet2" sheetId="5" state="hidden" r:id="rId4"/>
    <sheet name="Athletes" sheetId="12" state="hidden" r:id="rId5"/>
  </sheets>
  <definedNames>
    <definedName name="_xlnm._FilterDatabase" localSheetId="1" hidden="1">'Data Entry'!$B$4:$AM$5</definedName>
    <definedName name="Athletes">Athletes!$C$2:$C$86</definedName>
    <definedName name="Evaluations">#REF!</definedName>
    <definedName name="names">Sheet2!$D$4:$D$6</definedName>
    <definedName name="_xlnm.Print_Area" localSheetId="2">'Report View'!$A$1:$AH$59</definedName>
    <definedName name="teamstatus">Sheet2!$B$4:$B$6</definedName>
  </definedNames>
  <calcPr calcId="125725" concurrentCalc="0"/>
  <extLst>
    <ext xmlns:mx="http://schemas.microsoft.com/office/mac/excel/2008/main" uri="{7523E5D3-25F3-A5E0-1632-64F254C22452}">
      <mx:ArchID Flags="2"/>
    </ext>
  </extLst>
</workbook>
</file>

<file path=xl/calcChain.xml><?xml version="1.0" encoding="utf-8"?>
<calcChain xmlns="http://schemas.openxmlformats.org/spreadsheetml/2006/main">
  <c r="A8" i="4"/>
  <c r="A9"/>
  <c r="A11"/>
  <c r="A13"/>
  <c r="A15"/>
  <c r="A17"/>
  <c r="A19"/>
  <c r="A21"/>
  <c r="A23"/>
  <c r="A25"/>
  <c r="A35"/>
  <c r="A36"/>
  <c r="A38"/>
  <c r="A40"/>
  <c r="A42"/>
  <c r="A44"/>
  <c r="A46"/>
  <c r="A48"/>
  <c r="A50"/>
  <c r="A52"/>
  <c r="A62"/>
  <c r="A63"/>
  <c r="A65"/>
  <c r="A67"/>
  <c r="A69"/>
  <c r="A71"/>
  <c r="A73"/>
  <c r="A75"/>
  <c r="A77"/>
  <c r="A79"/>
  <c r="A89"/>
  <c r="A90"/>
  <c r="A92"/>
  <c r="A94"/>
  <c r="A96"/>
  <c r="A98"/>
  <c r="A100"/>
  <c r="A102"/>
  <c r="A104"/>
  <c r="A106"/>
  <c r="A116"/>
  <c r="A117"/>
  <c r="A119"/>
  <c r="A121"/>
  <c r="A123"/>
  <c r="A125"/>
  <c r="A127"/>
  <c r="A129"/>
  <c r="A131"/>
  <c r="A133"/>
  <c r="A143"/>
  <c r="A144"/>
  <c r="A146"/>
  <c r="A148"/>
  <c r="A150"/>
  <c r="A152"/>
  <c r="A154"/>
  <c r="A156"/>
  <c r="A158"/>
  <c r="A160"/>
  <c r="A170"/>
  <c r="A171"/>
  <c r="A173"/>
  <c r="A175"/>
  <c r="A177"/>
  <c r="A179"/>
  <c r="A181"/>
  <c r="A183"/>
  <c r="A185"/>
  <c r="A187"/>
  <c r="A197"/>
  <c r="A198"/>
  <c r="A200"/>
  <c r="A202"/>
  <c r="A204"/>
  <c r="A206"/>
  <c r="A208"/>
  <c r="A210"/>
  <c r="A212"/>
  <c r="A214"/>
  <c r="A224"/>
  <c r="A225"/>
  <c r="A227"/>
  <c r="A229"/>
  <c r="A231"/>
  <c r="A233"/>
  <c r="A235"/>
  <c r="A237"/>
  <c r="A239"/>
  <c r="A241"/>
  <c r="A251"/>
  <c r="A252"/>
  <c r="A254"/>
  <c r="A256"/>
  <c r="A258"/>
  <c r="A260"/>
  <c r="A262"/>
  <c r="A264"/>
  <c r="A266"/>
  <c r="A268"/>
  <c r="A278"/>
  <c r="A279"/>
  <c r="A281"/>
  <c r="A283"/>
  <c r="A285"/>
  <c r="A287"/>
  <c r="A289"/>
  <c r="A291"/>
  <c r="A293"/>
  <c r="A295"/>
  <c r="A305"/>
  <c r="A306"/>
  <c r="A308"/>
  <c r="A310"/>
  <c r="A312"/>
  <c r="A314"/>
  <c r="A316"/>
  <c r="A318"/>
  <c r="A320"/>
  <c r="A322"/>
  <c r="A1682"/>
  <c r="A1683"/>
  <c r="A1685"/>
  <c r="A1687"/>
  <c r="A1689"/>
  <c r="A1691"/>
  <c r="A1693"/>
  <c r="A1695"/>
  <c r="A1697"/>
  <c r="A1699"/>
  <c r="A1655"/>
  <c r="A1656"/>
  <c r="A1658"/>
  <c r="A1660"/>
  <c r="A1662"/>
  <c r="A1664"/>
  <c r="A1666"/>
  <c r="A1668"/>
  <c r="A1670"/>
  <c r="A1672"/>
  <c r="A1628"/>
  <c r="A1629"/>
  <c r="A1631"/>
  <c r="A1633"/>
  <c r="A1635"/>
  <c r="A1637"/>
  <c r="A1639"/>
  <c r="A1641"/>
  <c r="A1643"/>
  <c r="A1645"/>
  <c r="A1601"/>
  <c r="A1602"/>
  <c r="A1604"/>
  <c r="A1606"/>
  <c r="A1608"/>
  <c r="A1610"/>
  <c r="A1612"/>
  <c r="A1614"/>
  <c r="A1616"/>
  <c r="A1618"/>
  <c r="A1574"/>
  <c r="A1575"/>
  <c r="A1577"/>
  <c r="A1579"/>
  <c r="A1581"/>
  <c r="A1583"/>
  <c r="A1585"/>
  <c r="A1587"/>
  <c r="A1589"/>
  <c r="A1591"/>
  <c r="A1547"/>
  <c r="A1548"/>
  <c r="A1550"/>
  <c r="A1552"/>
  <c r="A1554"/>
  <c r="A1556"/>
  <c r="A1558"/>
  <c r="A1560"/>
  <c r="A1562"/>
  <c r="A1564"/>
  <c r="A1520"/>
  <c r="A1521"/>
  <c r="A1523"/>
  <c r="A1525"/>
  <c r="A1527"/>
  <c r="A1529"/>
  <c r="A1531"/>
  <c r="A1533"/>
  <c r="A1535"/>
  <c r="A1537"/>
  <c r="A1493"/>
  <c r="A1494"/>
  <c r="A1496"/>
  <c r="A1498"/>
  <c r="A1500"/>
  <c r="A1502"/>
  <c r="A1504"/>
  <c r="A1506"/>
  <c r="A1508"/>
  <c r="A1510"/>
  <c r="A1466"/>
  <c r="A1467"/>
  <c r="A1469"/>
  <c r="A1471"/>
  <c r="A1473"/>
  <c r="A1475"/>
  <c r="A1477"/>
  <c r="A1479"/>
  <c r="A1481"/>
  <c r="A1483"/>
  <c r="A1439"/>
  <c r="A1440"/>
  <c r="A1442"/>
  <c r="A1444"/>
  <c r="A1446"/>
  <c r="A1448"/>
  <c r="A1450"/>
  <c r="A1452"/>
  <c r="A1454"/>
  <c r="A1456"/>
  <c r="A1412"/>
  <c r="A1413"/>
  <c r="A1415"/>
  <c r="A1417"/>
  <c r="A1419"/>
  <c r="A1421"/>
  <c r="A1423"/>
  <c r="A1425"/>
  <c r="A1427"/>
  <c r="A1429"/>
  <c r="A1385"/>
  <c r="A1386"/>
  <c r="A1388"/>
  <c r="A1390"/>
  <c r="A1392"/>
  <c r="A1394"/>
  <c r="A1396"/>
  <c r="A1398"/>
  <c r="A1400"/>
  <c r="A1402"/>
  <c r="A1358"/>
  <c r="A1359"/>
  <c r="A1361"/>
  <c r="A1363"/>
  <c r="A1365"/>
  <c r="A1367"/>
  <c r="A1369"/>
  <c r="A1371"/>
  <c r="A1373"/>
  <c r="A1375"/>
  <c r="A1331"/>
  <c r="A1332"/>
  <c r="A1334"/>
  <c r="A1336"/>
  <c r="A1338"/>
  <c r="A1340"/>
  <c r="A1342"/>
  <c r="A1344"/>
  <c r="A1346"/>
  <c r="A1348"/>
  <c r="A1304"/>
  <c r="A1305"/>
  <c r="A1307"/>
  <c r="A1309"/>
  <c r="A1311"/>
  <c r="A1313"/>
  <c r="A1315"/>
  <c r="A1317"/>
  <c r="A1319"/>
  <c r="A1321"/>
  <c r="A1277"/>
  <c r="A1278"/>
  <c r="A1280"/>
  <c r="A1282"/>
  <c r="A1284"/>
  <c r="A1286"/>
  <c r="A1288"/>
  <c r="A1290"/>
  <c r="A1292"/>
  <c r="A1294"/>
  <c r="A1250"/>
  <c r="A1251"/>
  <c r="A1253"/>
  <c r="A1255"/>
  <c r="A1257"/>
  <c r="A1259"/>
  <c r="A1261"/>
  <c r="A1263"/>
  <c r="A1265"/>
  <c r="A1267"/>
  <c r="A1223"/>
  <c r="A1224"/>
  <c r="A1226"/>
  <c r="A1228"/>
  <c r="A1230"/>
  <c r="A1232"/>
  <c r="A1234"/>
  <c r="A1236"/>
  <c r="A1238"/>
  <c r="A1240"/>
  <c r="A1196"/>
  <c r="A1197"/>
  <c r="A1199"/>
  <c r="A1201"/>
  <c r="A1203"/>
  <c r="A1205"/>
  <c r="A1207"/>
  <c r="A1209"/>
  <c r="A1211"/>
  <c r="A1213"/>
  <c r="A1169"/>
  <c r="A1170"/>
  <c r="A1172"/>
  <c r="A1174"/>
  <c r="A1176"/>
  <c r="A1178"/>
  <c r="A1180"/>
  <c r="A1182"/>
  <c r="A1184"/>
  <c r="A1186"/>
  <c r="A1142"/>
  <c r="A1143"/>
  <c r="A1145"/>
  <c r="A1147"/>
  <c r="A1149"/>
  <c r="A1151"/>
  <c r="A1153"/>
  <c r="A1155"/>
  <c r="A1157"/>
  <c r="A1159"/>
  <c r="A1115"/>
  <c r="A1116"/>
  <c r="A1118"/>
  <c r="A1120"/>
  <c r="A1122"/>
  <c r="A1124"/>
  <c r="A1126"/>
  <c r="A1128"/>
  <c r="A1130"/>
  <c r="A1132"/>
  <c r="A1088"/>
  <c r="A1089"/>
  <c r="A1091"/>
  <c r="A1093"/>
  <c r="A1095"/>
  <c r="A1097"/>
  <c r="A1099"/>
  <c r="A1101"/>
  <c r="A1103"/>
  <c r="A1105"/>
  <c r="A1061"/>
  <c r="A1062"/>
  <c r="A1064"/>
  <c r="A1066"/>
  <c r="A1068"/>
  <c r="A1070"/>
  <c r="A1072"/>
  <c r="A1074"/>
  <c r="A1076"/>
  <c r="A1078"/>
  <c r="A1034"/>
  <c r="A1035"/>
  <c r="A1037"/>
  <c r="A1039"/>
  <c r="A1041"/>
  <c r="A1043"/>
  <c r="A1045"/>
  <c r="A1047"/>
  <c r="A1049"/>
  <c r="A1051"/>
  <c r="A1007"/>
  <c r="A1008"/>
  <c r="A1010"/>
  <c r="A1012"/>
  <c r="A1014"/>
  <c r="A1016"/>
  <c r="A1018"/>
  <c r="A1020"/>
  <c r="A1022"/>
  <c r="A1024"/>
  <c r="A980"/>
  <c r="A981"/>
  <c r="A983"/>
  <c r="A985"/>
  <c r="A987"/>
  <c r="A989"/>
  <c r="A991"/>
  <c r="A993"/>
  <c r="A995"/>
  <c r="A997"/>
  <c r="A953"/>
  <c r="A954"/>
  <c r="A956"/>
  <c r="A958"/>
  <c r="A960"/>
  <c r="A962"/>
  <c r="A964"/>
  <c r="A966"/>
  <c r="A968"/>
  <c r="A970"/>
  <c r="A926"/>
  <c r="A927"/>
  <c r="A929"/>
  <c r="A931"/>
  <c r="A933"/>
  <c r="A935"/>
  <c r="A937"/>
  <c r="A939"/>
  <c r="A941"/>
  <c r="A943"/>
  <c r="A899"/>
  <c r="A900"/>
  <c r="A902"/>
  <c r="A904"/>
  <c r="A906"/>
  <c r="A908"/>
  <c r="A910"/>
  <c r="A912"/>
  <c r="A914"/>
  <c r="A916"/>
  <c r="A872"/>
  <c r="A873"/>
  <c r="A875"/>
  <c r="A877"/>
  <c r="A879"/>
  <c r="A881"/>
  <c r="A883"/>
  <c r="A885"/>
  <c r="A887"/>
  <c r="A889"/>
  <c r="A845"/>
  <c r="A846"/>
  <c r="A848"/>
  <c r="A850"/>
  <c r="A852"/>
  <c r="A854"/>
  <c r="A856"/>
  <c r="A858"/>
  <c r="A860"/>
  <c r="A862"/>
  <c r="A818"/>
  <c r="A819"/>
  <c r="A821"/>
  <c r="A823"/>
  <c r="A825"/>
  <c r="A827"/>
  <c r="A829"/>
  <c r="A831"/>
  <c r="A833"/>
  <c r="A835"/>
  <c r="A791"/>
  <c r="A792"/>
  <c r="A794"/>
  <c r="A796"/>
  <c r="A798"/>
  <c r="A800"/>
  <c r="A802"/>
  <c r="A804"/>
  <c r="A806"/>
  <c r="A808"/>
  <c r="A764"/>
  <c r="A765"/>
  <c r="A767"/>
  <c r="A769"/>
  <c r="A771"/>
  <c r="A773"/>
  <c r="A775"/>
  <c r="A777"/>
  <c r="A779"/>
  <c r="A781"/>
  <c r="A737"/>
  <c r="A738"/>
  <c r="A740"/>
  <c r="A742"/>
  <c r="A744"/>
  <c r="A746"/>
  <c r="A748"/>
  <c r="A750"/>
  <c r="A752"/>
  <c r="A754"/>
  <c r="A710"/>
  <c r="A711"/>
  <c r="A713"/>
  <c r="A715"/>
  <c r="A717"/>
  <c r="A719"/>
  <c r="A721"/>
  <c r="A723"/>
  <c r="A725"/>
  <c r="A727"/>
  <c r="A683"/>
  <c r="A684"/>
  <c r="A686"/>
  <c r="A688"/>
  <c r="A690"/>
  <c r="A692"/>
  <c r="A694"/>
  <c r="A696"/>
  <c r="A698"/>
  <c r="A700"/>
  <c r="A656"/>
  <c r="A657"/>
  <c r="A659"/>
  <c r="A661"/>
  <c r="A663"/>
  <c r="A665"/>
  <c r="A667"/>
  <c r="A669"/>
  <c r="A671"/>
  <c r="A673"/>
  <c r="A629"/>
  <c r="A630"/>
  <c r="A632"/>
  <c r="A634"/>
  <c r="A636"/>
  <c r="A638"/>
  <c r="A640"/>
  <c r="A642"/>
  <c r="A644"/>
  <c r="A646"/>
  <c r="A602"/>
  <c r="A603"/>
  <c r="A605"/>
  <c r="A607"/>
  <c r="A609"/>
  <c r="A611"/>
  <c r="A613"/>
  <c r="A615"/>
  <c r="A617"/>
  <c r="A619"/>
  <c r="A575"/>
  <c r="A576"/>
  <c r="A578"/>
  <c r="A580"/>
  <c r="A582"/>
  <c r="A584"/>
  <c r="A586"/>
  <c r="A588"/>
  <c r="A590"/>
  <c r="A592"/>
  <c r="A548"/>
  <c r="A549"/>
  <c r="A551"/>
  <c r="A553"/>
  <c r="A555"/>
  <c r="A557"/>
  <c r="A559"/>
  <c r="A561"/>
  <c r="A563"/>
  <c r="A565"/>
  <c r="A521"/>
  <c r="A522"/>
  <c r="A524"/>
  <c r="A526"/>
  <c r="A528"/>
  <c r="A530"/>
  <c r="A532"/>
  <c r="A534"/>
  <c r="A536"/>
  <c r="A538"/>
  <c r="A494"/>
  <c r="A495"/>
  <c r="A497"/>
  <c r="A499"/>
  <c r="A501"/>
  <c r="A503"/>
  <c r="A505"/>
  <c r="A507"/>
  <c r="A509"/>
  <c r="A511"/>
  <c r="A467"/>
  <c r="A468"/>
  <c r="A470"/>
  <c r="A472"/>
  <c r="A474"/>
  <c r="A476"/>
  <c r="A478"/>
  <c r="A480"/>
  <c r="A482"/>
  <c r="A484"/>
  <c r="A440"/>
  <c r="A441"/>
  <c r="A443"/>
  <c r="A445"/>
  <c r="A447"/>
  <c r="A449"/>
  <c r="A451"/>
  <c r="A453"/>
  <c r="A455"/>
  <c r="A457"/>
  <c r="A413"/>
  <c r="A414"/>
  <c r="A416"/>
  <c r="A418"/>
  <c r="A420"/>
  <c r="A422"/>
  <c r="A424"/>
  <c r="A426"/>
  <c r="A428"/>
  <c r="A430"/>
  <c r="A386"/>
  <c r="A387"/>
  <c r="A389"/>
  <c r="A391"/>
  <c r="A393"/>
  <c r="A395"/>
  <c r="A397"/>
  <c r="A399"/>
  <c r="A401"/>
  <c r="A403"/>
  <c r="A359"/>
  <c r="A360"/>
  <c r="A362"/>
  <c r="A364"/>
  <c r="A366"/>
  <c r="A368"/>
  <c r="A370"/>
  <c r="A372"/>
  <c r="A374"/>
  <c r="A376"/>
  <c r="A332"/>
  <c r="A333"/>
  <c r="A335"/>
  <c r="A337"/>
  <c r="A339"/>
  <c r="A341"/>
  <c r="A343"/>
  <c r="A345"/>
  <c r="A347"/>
  <c r="A349"/>
  <c r="J7" i="10"/>
  <c r="J8"/>
  <c r="J10"/>
  <c r="J12"/>
  <c r="J14"/>
  <c r="J16"/>
  <c r="J18"/>
  <c r="J20"/>
  <c r="J22"/>
  <c r="J24"/>
  <c r="J27"/>
  <c r="K7"/>
  <c r="K8"/>
  <c r="K10"/>
  <c r="K12"/>
  <c r="K14"/>
  <c r="K16"/>
  <c r="K18"/>
  <c r="K20"/>
  <c r="K22"/>
  <c r="K24"/>
  <c r="K27"/>
  <c r="L7"/>
  <c r="L8"/>
  <c r="L10"/>
  <c r="L12"/>
  <c r="L14"/>
  <c r="L16"/>
  <c r="L18"/>
  <c r="L20"/>
  <c r="L22"/>
  <c r="L24"/>
  <c r="L27"/>
  <c r="M7"/>
  <c r="M8"/>
  <c r="M10"/>
  <c r="M12"/>
  <c r="M14"/>
  <c r="M16"/>
  <c r="M18"/>
  <c r="M20"/>
  <c r="M22"/>
  <c r="M24"/>
  <c r="M27"/>
  <c r="N7"/>
  <c r="N8"/>
  <c r="N10"/>
  <c r="N12"/>
  <c r="N14"/>
  <c r="N16"/>
  <c r="N18"/>
  <c r="N20"/>
  <c r="N22"/>
  <c r="N24"/>
  <c r="N27"/>
  <c r="O7"/>
  <c r="O8"/>
  <c r="O10"/>
  <c r="O12"/>
  <c r="O14"/>
  <c r="O16"/>
  <c r="O18"/>
  <c r="O20"/>
  <c r="O22"/>
  <c r="O24"/>
  <c r="O27"/>
  <c r="P7"/>
  <c r="P8"/>
  <c r="P10"/>
  <c r="P12"/>
  <c r="P14"/>
  <c r="P16"/>
  <c r="P18"/>
  <c r="P20"/>
  <c r="P22"/>
  <c r="P24"/>
  <c r="P27"/>
  <c r="Q7"/>
  <c r="Q8"/>
  <c r="Q10"/>
  <c r="Q12"/>
  <c r="Q14"/>
  <c r="Q16"/>
  <c r="Q18"/>
  <c r="Q20"/>
  <c r="Q22"/>
  <c r="Q24"/>
  <c r="Q27"/>
  <c r="R7"/>
  <c r="R8"/>
  <c r="R10"/>
  <c r="R12"/>
  <c r="R14"/>
  <c r="R16"/>
  <c r="R18"/>
  <c r="R20"/>
  <c r="R22"/>
  <c r="R24"/>
  <c r="R27"/>
  <c r="S7"/>
  <c r="S8"/>
  <c r="S10"/>
  <c r="S12"/>
  <c r="S14"/>
  <c r="S16"/>
  <c r="S18"/>
  <c r="S20"/>
  <c r="S22"/>
  <c r="S24"/>
  <c r="S27"/>
  <c r="T7"/>
  <c r="T8"/>
  <c r="T10"/>
  <c r="T12"/>
  <c r="T14"/>
  <c r="T16"/>
  <c r="T18"/>
  <c r="T20"/>
  <c r="T22"/>
  <c r="T24"/>
  <c r="T27"/>
  <c r="U7"/>
  <c r="U8"/>
  <c r="U10"/>
  <c r="U12"/>
  <c r="U14"/>
  <c r="U16"/>
  <c r="U18"/>
  <c r="U20"/>
  <c r="U22"/>
  <c r="U24"/>
  <c r="U27"/>
  <c r="V7"/>
  <c r="V8"/>
  <c r="V10"/>
  <c r="V12"/>
  <c r="V14"/>
  <c r="V16"/>
  <c r="V18"/>
  <c r="V20"/>
  <c r="V22"/>
  <c r="V24"/>
  <c r="V27"/>
  <c r="W7"/>
  <c r="W8"/>
  <c r="W10"/>
  <c r="W12"/>
  <c r="W14"/>
  <c r="W16"/>
  <c r="W18"/>
  <c r="W20"/>
  <c r="W22"/>
  <c r="W24"/>
  <c r="W27"/>
  <c r="X7"/>
  <c r="X8"/>
  <c r="X10"/>
  <c r="X12"/>
  <c r="X14"/>
  <c r="X16"/>
  <c r="X18"/>
  <c r="X20"/>
  <c r="X22"/>
  <c r="X24"/>
  <c r="X27"/>
  <c r="Y7"/>
  <c r="Y8"/>
  <c r="Y10"/>
  <c r="Y12"/>
  <c r="Y14"/>
  <c r="Y16"/>
  <c r="Y18"/>
  <c r="Y20"/>
  <c r="Y22"/>
  <c r="Y24"/>
  <c r="Y27"/>
  <c r="J28"/>
  <c r="K28"/>
  <c r="L28"/>
  <c r="M28"/>
  <c r="N28"/>
  <c r="O28"/>
  <c r="P28"/>
  <c r="Q28"/>
  <c r="R28"/>
  <c r="S28"/>
  <c r="T28"/>
  <c r="U28"/>
  <c r="V28"/>
  <c r="W28"/>
  <c r="X28"/>
  <c r="Y28"/>
  <c r="J29"/>
  <c r="K29"/>
  <c r="L29"/>
  <c r="M29"/>
  <c r="N29"/>
  <c r="O29"/>
  <c r="P29"/>
  <c r="Q29"/>
  <c r="R29"/>
  <c r="S29"/>
  <c r="T29"/>
  <c r="U29"/>
  <c r="V29"/>
  <c r="W29"/>
  <c r="X29"/>
  <c r="Y29"/>
  <c r="H40"/>
  <c r="H41"/>
  <c r="H47"/>
  <c r="H39"/>
  <c r="H49"/>
  <c r="G40"/>
  <c r="G41"/>
  <c r="G47"/>
  <c r="G39"/>
  <c r="G49"/>
  <c r="F40"/>
  <c r="F41"/>
  <c r="F47"/>
  <c r="F39"/>
  <c r="F49"/>
  <c r="E40"/>
  <c r="E41"/>
  <c r="E47"/>
  <c r="E39"/>
  <c r="E49"/>
  <c r="D40"/>
  <c r="D41"/>
  <c r="D47"/>
  <c r="D39"/>
  <c r="D49"/>
  <c r="C40"/>
  <c r="C41"/>
  <c r="C47"/>
  <c r="C39"/>
  <c r="C49"/>
  <c r="I10"/>
  <c r="B40"/>
  <c r="I12"/>
  <c r="B41"/>
  <c r="I24"/>
  <c r="B47"/>
  <c r="I8"/>
  <c r="B39"/>
  <c r="B49"/>
  <c r="H38"/>
  <c r="H48"/>
  <c r="G38"/>
  <c r="G48"/>
  <c r="F38"/>
  <c r="F48"/>
  <c r="E38"/>
  <c r="E48"/>
  <c r="D38"/>
  <c r="D48"/>
  <c r="C38"/>
  <c r="C48"/>
  <c r="I7"/>
  <c r="B38"/>
  <c r="B48"/>
  <c r="AC4" i="4"/>
  <c r="AD4"/>
  <c r="AE4"/>
  <c r="AF4"/>
  <c r="AG4"/>
  <c r="AH4"/>
  <c r="AI4"/>
  <c r="AJ4"/>
  <c r="AK4"/>
  <c r="AC8"/>
  <c r="AD8"/>
  <c r="AE8"/>
  <c r="AF8"/>
  <c r="AG8"/>
  <c r="AH8"/>
  <c r="AI8"/>
  <c r="AJ8"/>
  <c r="AK8"/>
  <c r="AL8"/>
  <c r="AM8"/>
  <c r="AC9"/>
  <c r="AD9"/>
  <c r="AE9"/>
  <c r="AF9"/>
  <c r="AG9"/>
  <c r="AH9"/>
  <c r="AI9"/>
  <c r="AJ9"/>
  <c r="AK9"/>
  <c r="AL9"/>
  <c r="AM9"/>
  <c r="J10"/>
  <c r="K10"/>
  <c r="L10"/>
  <c r="M10"/>
  <c r="N10"/>
  <c r="O10"/>
  <c r="P10"/>
  <c r="Q10"/>
  <c r="R10"/>
  <c r="S10"/>
  <c r="T10"/>
  <c r="U10"/>
  <c r="V10"/>
  <c r="W10"/>
  <c r="X10"/>
  <c r="Y10"/>
  <c r="Z10"/>
  <c r="AA10"/>
  <c r="AB10"/>
  <c r="AC10"/>
  <c r="AD10"/>
  <c r="AE10"/>
  <c r="AF10"/>
  <c r="AG10"/>
  <c r="AH10"/>
  <c r="AI10"/>
  <c r="AJ10"/>
  <c r="AK10"/>
  <c r="AM10"/>
  <c r="AC11"/>
  <c r="AD11"/>
  <c r="AE11"/>
  <c r="AF11"/>
  <c r="AG11"/>
  <c r="AH11"/>
  <c r="AI11"/>
  <c r="AJ11"/>
  <c r="AK11"/>
  <c r="AL11"/>
  <c r="AM11"/>
  <c r="J12"/>
  <c r="K12"/>
  <c r="L12"/>
  <c r="M12"/>
  <c r="N12"/>
  <c r="O12"/>
  <c r="P12"/>
  <c r="Q12"/>
  <c r="R12"/>
  <c r="S12"/>
  <c r="T12"/>
  <c r="U12"/>
  <c r="V12"/>
  <c r="W12"/>
  <c r="X12"/>
  <c r="Y12"/>
  <c r="Z12"/>
  <c r="AA12"/>
  <c r="AB12"/>
  <c r="AC12"/>
  <c r="AD12"/>
  <c r="AE12"/>
  <c r="AF12"/>
  <c r="AG12"/>
  <c r="AH12"/>
  <c r="AI12"/>
  <c r="AJ12"/>
  <c r="AK12"/>
  <c r="AM12"/>
  <c r="AC13"/>
  <c r="AD13"/>
  <c r="AE13"/>
  <c r="AF13"/>
  <c r="AG13"/>
  <c r="AH13"/>
  <c r="AI13"/>
  <c r="AJ13"/>
  <c r="AK13"/>
  <c r="AL13"/>
  <c r="AM13"/>
  <c r="J14"/>
  <c r="K14"/>
  <c r="L14"/>
  <c r="M14"/>
  <c r="N14"/>
  <c r="O14"/>
  <c r="P14"/>
  <c r="Q14"/>
  <c r="R14"/>
  <c r="S14"/>
  <c r="T14"/>
  <c r="U14"/>
  <c r="V14"/>
  <c r="W14"/>
  <c r="X14"/>
  <c r="Y14"/>
  <c r="Z14"/>
  <c r="AA14"/>
  <c r="AB14"/>
  <c r="AC14"/>
  <c r="AD14"/>
  <c r="AE14"/>
  <c r="AF14"/>
  <c r="AG14"/>
  <c r="AH14"/>
  <c r="AI14"/>
  <c r="AJ14"/>
  <c r="AK14"/>
  <c r="AM14"/>
  <c r="AC15"/>
  <c r="AD15"/>
  <c r="AE15"/>
  <c r="AF15"/>
  <c r="AG15"/>
  <c r="AH15"/>
  <c r="AI15"/>
  <c r="AJ15"/>
  <c r="AK15"/>
  <c r="AL15"/>
  <c r="AM15"/>
  <c r="J16"/>
  <c r="K16"/>
  <c r="L16"/>
  <c r="M16"/>
  <c r="N16"/>
  <c r="O16"/>
  <c r="P16"/>
  <c r="Q16"/>
  <c r="R16"/>
  <c r="S16"/>
  <c r="T16"/>
  <c r="U16"/>
  <c r="V16"/>
  <c r="W16"/>
  <c r="X16"/>
  <c r="Y16"/>
  <c r="Z16"/>
  <c r="AA16"/>
  <c r="AB16"/>
  <c r="AC16"/>
  <c r="AD16"/>
  <c r="AE16"/>
  <c r="AF16"/>
  <c r="AG16"/>
  <c r="AH16"/>
  <c r="AI16"/>
  <c r="AJ16"/>
  <c r="AK16"/>
  <c r="AM16"/>
  <c r="AC17"/>
  <c r="AD17"/>
  <c r="AE17"/>
  <c r="AF17"/>
  <c r="AG17"/>
  <c r="AH17"/>
  <c r="AI17"/>
  <c r="AJ17"/>
  <c r="AK17"/>
  <c r="AL17"/>
  <c r="AM17"/>
  <c r="J18"/>
  <c r="K18"/>
  <c r="L18"/>
  <c r="M18"/>
  <c r="N18"/>
  <c r="O18"/>
  <c r="P18"/>
  <c r="Q18"/>
  <c r="R18"/>
  <c r="S18"/>
  <c r="T18"/>
  <c r="U18"/>
  <c r="V18"/>
  <c r="W18"/>
  <c r="X18"/>
  <c r="Y18"/>
  <c r="Z18"/>
  <c r="AA18"/>
  <c r="AB18"/>
  <c r="AC18"/>
  <c r="AD18"/>
  <c r="AE18"/>
  <c r="AF18"/>
  <c r="AG18"/>
  <c r="AH18"/>
  <c r="AI18"/>
  <c r="AJ18"/>
  <c r="AK18"/>
  <c r="AM18"/>
  <c r="AC19"/>
  <c r="AD19"/>
  <c r="AE19"/>
  <c r="AF19"/>
  <c r="AG19"/>
  <c r="AH19"/>
  <c r="AI19"/>
  <c r="AJ19"/>
  <c r="AK19"/>
  <c r="AL19"/>
  <c r="AM19"/>
  <c r="J20"/>
  <c r="K20"/>
  <c r="L20"/>
  <c r="M20"/>
  <c r="N20"/>
  <c r="O20"/>
  <c r="P20"/>
  <c r="Q20"/>
  <c r="R20"/>
  <c r="S20"/>
  <c r="T20"/>
  <c r="U20"/>
  <c r="V20"/>
  <c r="W20"/>
  <c r="X20"/>
  <c r="Y20"/>
  <c r="Z20"/>
  <c r="AA20"/>
  <c r="AB20"/>
  <c r="AC20"/>
  <c r="AD20"/>
  <c r="AE20"/>
  <c r="AF20"/>
  <c r="AG20"/>
  <c r="AH20"/>
  <c r="AI20"/>
  <c r="AJ20"/>
  <c r="AK20"/>
  <c r="AM20"/>
  <c r="AC21"/>
  <c r="AD21"/>
  <c r="AE21"/>
  <c r="AF21"/>
  <c r="AG21"/>
  <c r="AH21"/>
  <c r="AI21"/>
  <c r="AJ21"/>
  <c r="AK21"/>
  <c r="AL21"/>
  <c r="AM21"/>
  <c r="J22"/>
  <c r="K22"/>
  <c r="L22"/>
  <c r="M22"/>
  <c r="N22"/>
  <c r="O22"/>
  <c r="P22"/>
  <c r="Q22"/>
  <c r="R22"/>
  <c r="S22"/>
  <c r="T22"/>
  <c r="U22"/>
  <c r="V22"/>
  <c r="W22"/>
  <c r="X22"/>
  <c r="Y22"/>
  <c r="Z22"/>
  <c r="AA22"/>
  <c r="AB22"/>
  <c r="AC22"/>
  <c r="AD22"/>
  <c r="AE22"/>
  <c r="AF22"/>
  <c r="AG22"/>
  <c r="AH22"/>
  <c r="AI22"/>
  <c r="AJ22"/>
  <c r="AK22"/>
  <c r="AM22"/>
  <c r="AC23"/>
  <c r="AD23"/>
  <c r="AE23"/>
  <c r="AF23"/>
  <c r="AG23"/>
  <c r="AH23"/>
  <c r="AI23"/>
  <c r="AJ23"/>
  <c r="AK23"/>
  <c r="AL23"/>
  <c r="AM23"/>
  <c r="J24"/>
  <c r="K24"/>
  <c r="L24"/>
  <c r="M24"/>
  <c r="N24"/>
  <c r="O24"/>
  <c r="P24"/>
  <c r="Q24"/>
  <c r="R24"/>
  <c r="S24"/>
  <c r="T24"/>
  <c r="U24"/>
  <c r="V24"/>
  <c r="W24"/>
  <c r="X24"/>
  <c r="Y24"/>
  <c r="Z24"/>
  <c r="AA24"/>
  <c r="AB24"/>
  <c r="AC24"/>
  <c r="AD24"/>
  <c r="AE24"/>
  <c r="AF24"/>
  <c r="AG24"/>
  <c r="AH24"/>
  <c r="AI24"/>
  <c r="AJ24"/>
  <c r="AK24"/>
  <c r="AM24"/>
  <c r="AC25"/>
  <c r="AD25"/>
  <c r="AE25"/>
  <c r="AF25"/>
  <c r="AG25"/>
  <c r="AH25"/>
  <c r="AI25"/>
  <c r="AJ25"/>
  <c r="AK25"/>
  <c r="AL25"/>
  <c r="AM25"/>
  <c r="J26"/>
  <c r="K26"/>
  <c r="L26"/>
  <c r="M26"/>
  <c r="N26"/>
  <c r="O26"/>
  <c r="P26"/>
  <c r="Q26"/>
  <c r="R26"/>
  <c r="S26"/>
  <c r="T26"/>
  <c r="U26"/>
  <c r="V26"/>
  <c r="W26"/>
  <c r="X26"/>
  <c r="Y26"/>
  <c r="Z26"/>
  <c r="AA26"/>
  <c r="AB26"/>
  <c r="AC26"/>
  <c r="AD26"/>
  <c r="AE26"/>
  <c r="AF26"/>
  <c r="AG26"/>
  <c r="AH26"/>
  <c r="AI26"/>
  <c r="AJ26"/>
  <c r="AK26"/>
  <c r="AM26"/>
  <c r="J28"/>
  <c r="K28"/>
  <c r="L28"/>
  <c r="M28"/>
  <c r="N28"/>
  <c r="O28"/>
  <c r="P28"/>
  <c r="Q28"/>
  <c r="R28"/>
  <c r="S28"/>
  <c r="T28"/>
  <c r="U28"/>
  <c r="V28"/>
  <c r="W28"/>
  <c r="X28"/>
  <c r="Y28"/>
  <c r="Z28"/>
  <c r="AA28"/>
  <c r="AB28"/>
  <c r="J29"/>
  <c r="K29"/>
  <c r="L29"/>
  <c r="M29"/>
  <c r="N29"/>
  <c r="O29"/>
  <c r="P29"/>
  <c r="Q29"/>
  <c r="R29"/>
  <c r="S29"/>
  <c r="T29"/>
  <c r="U29"/>
  <c r="V29"/>
  <c r="W29"/>
  <c r="X29"/>
  <c r="Y29"/>
  <c r="Z29"/>
  <c r="AA29"/>
  <c r="AB29"/>
  <c r="J30"/>
  <c r="K30"/>
  <c r="L30"/>
  <c r="M30"/>
  <c r="N30"/>
  <c r="O30"/>
  <c r="P30"/>
  <c r="Q30"/>
  <c r="R30"/>
  <c r="S30"/>
  <c r="T30"/>
  <c r="U30"/>
  <c r="V30"/>
  <c r="W30"/>
  <c r="X30"/>
  <c r="Y30"/>
  <c r="Z30"/>
  <c r="AA30"/>
  <c r="AB30"/>
  <c r="AC35"/>
  <c r="AD35"/>
  <c r="AE35"/>
  <c r="AF35"/>
  <c r="AG35"/>
  <c r="AH35"/>
  <c r="AI35"/>
  <c r="AJ35"/>
  <c r="AK35"/>
  <c r="AL35"/>
  <c r="AM35"/>
  <c r="Q36"/>
  <c r="T36"/>
  <c r="X36"/>
  <c r="AC36"/>
  <c r="AD36"/>
  <c r="AE36"/>
  <c r="AF36"/>
  <c r="AG36"/>
  <c r="AH36"/>
  <c r="AI36"/>
  <c r="AJ36"/>
  <c r="AK36"/>
  <c r="AL36"/>
  <c r="AM36"/>
  <c r="J37"/>
  <c r="K37"/>
  <c r="L37"/>
  <c r="M37"/>
  <c r="N37"/>
  <c r="O37"/>
  <c r="P37"/>
  <c r="Q37"/>
  <c r="R37"/>
  <c r="S37"/>
  <c r="T37"/>
  <c r="U37"/>
  <c r="V37"/>
  <c r="W37"/>
  <c r="X37"/>
  <c r="Y37"/>
  <c r="Z37"/>
  <c r="AA37"/>
  <c r="AB37"/>
  <c r="AC37"/>
  <c r="AD37"/>
  <c r="AE37"/>
  <c r="AF37"/>
  <c r="AG37"/>
  <c r="AH37"/>
  <c r="AI37"/>
  <c r="AJ37"/>
  <c r="AK37"/>
  <c r="AM37"/>
  <c r="Q38"/>
  <c r="T38"/>
  <c r="X38"/>
  <c r="AC38"/>
  <c r="AD38"/>
  <c r="AE38"/>
  <c r="AF38"/>
  <c r="AG38"/>
  <c r="AH38"/>
  <c r="AI38"/>
  <c r="AJ38"/>
  <c r="AK38"/>
  <c r="AL38"/>
  <c r="AM38"/>
  <c r="J39"/>
  <c r="K39"/>
  <c r="L39"/>
  <c r="M39"/>
  <c r="N39"/>
  <c r="O39"/>
  <c r="P39"/>
  <c r="Q39"/>
  <c r="R39"/>
  <c r="S39"/>
  <c r="T39"/>
  <c r="U39"/>
  <c r="V39"/>
  <c r="W39"/>
  <c r="X39"/>
  <c r="Y39"/>
  <c r="Z39"/>
  <c r="AA39"/>
  <c r="AB39"/>
  <c r="AC39"/>
  <c r="AD39"/>
  <c r="AE39"/>
  <c r="AF39"/>
  <c r="AG39"/>
  <c r="AH39"/>
  <c r="AI39"/>
  <c r="AJ39"/>
  <c r="AK39"/>
  <c r="AM39"/>
  <c r="Q40"/>
  <c r="T40"/>
  <c r="X40"/>
  <c r="AC40"/>
  <c r="AD40"/>
  <c r="AE40"/>
  <c r="AF40"/>
  <c r="AG40"/>
  <c r="AH40"/>
  <c r="AI40"/>
  <c r="AJ40"/>
  <c r="AK40"/>
  <c r="AL40"/>
  <c r="AM40"/>
  <c r="J41"/>
  <c r="K41"/>
  <c r="L41"/>
  <c r="M41"/>
  <c r="N41"/>
  <c r="O41"/>
  <c r="P41"/>
  <c r="Q41"/>
  <c r="R41"/>
  <c r="S41"/>
  <c r="T41"/>
  <c r="U41"/>
  <c r="V41"/>
  <c r="W41"/>
  <c r="X41"/>
  <c r="Y41"/>
  <c r="Z41"/>
  <c r="AA41"/>
  <c r="AB41"/>
  <c r="AC41"/>
  <c r="AD41"/>
  <c r="AE41"/>
  <c r="AF41"/>
  <c r="AG41"/>
  <c r="AH41"/>
  <c r="AI41"/>
  <c r="AJ41"/>
  <c r="AK41"/>
  <c r="AM41"/>
  <c r="Q42"/>
  <c r="T42"/>
  <c r="X42"/>
  <c r="AC42"/>
  <c r="AD42"/>
  <c r="AE42"/>
  <c r="AF42"/>
  <c r="AG42"/>
  <c r="AH42"/>
  <c r="AI42"/>
  <c r="AJ42"/>
  <c r="AK42"/>
  <c r="AL42"/>
  <c r="AM42"/>
  <c r="J43"/>
  <c r="K43"/>
  <c r="L43"/>
  <c r="M43"/>
  <c r="N43"/>
  <c r="O43"/>
  <c r="P43"/>
  <c r="Q43"/>
  <c r="R43"/>
  <c r="S43"/>
  <c r="T43"/>
  <c r="U43"/>
  <c r="V43"/>
  <c r="W43"/>
  <c r="X43"/>
  <c r="Y43"/>
  <c r="Z43"/>
  <c r="AA43"/>
  <c r="AB43"/>
  <c r="AC43"/>
  <c r="AD43"/>
  <c r="AE43"/>
  <c r="AF43"/>
  <c r="AG43"/>
  <c r="AH43"/>
  <c r="AI43"/>
  <c r="AJ43"/>
  <c r="AK43"/>
  <c r="AM43"/>
  <c r="Q44"/>
  <c r="T44"/>
  <c r="X44"/>
  <c r="AC44"/>
  <c r="AD44"/>
  <c r="AE44"/>
  <c r="AF44"/>
  <c r="AG44"/>
  <c r="AH44"/>
  <c r="AI44"/>
  <c r="AJ44"/>
  <c r="AK44"/>
  <c r="AL44"/>
  <c r="AM44"/>
  <c r="J45"/>
  <c r="K45"/>
  <c r="L45"/>
  <c r="M45"/>
  <c r="N45"/>
  <c r="O45"/>
  <c r="P45"/>
  <c r="Q45"/>
  <c r="R45"/>
  <c r="S45"/>
  <c r="T45"/>
  <c r="U45"/>
  <c r="V45"/>
  <c r="W45"/>
  <c r="X45"/>
  <c r="Y45"/>
  <c r="Z45"/>
  <c r="AA45"/>
  <c r="AB45"/>
  <c r="AC45"/>
  <c r="AD45"/>
  <c r="AE45"/>
  <c r="AF45"/>
  <c r="AG45"/>
  <c r="AH45"/>
  <c r="AI45"/>
  <c r="AJ45"/>
  <c r="AK45"/>
  <c r="AM45"/>
  <c r="Q46"/>
  <c r="T46"/>
  <c r="X46"/>
  <c r="AC46"/>
  <c r="AD46"/>
  <c r="AE46"/>
  <c r="AF46"/>
  <c r="AG46"/>
  <c r="AH46"/>
  <c r="AI46"/>
  <c r="AJ46"/>
  <c r="AK46"/>
  <c r="AL46"/>
  <c r="AM46"/>
  <c r="J47"/>
  <c r="K47"/>
  <c r="L47"/>
  <c r="M47"/>
  <c r="N47"/>
  <c r="O47"/>
  <c r="P47"/>
  <c r="Q47"/>
  <c r="R47"/>
  <c r="S47"/>
  <c r="T47"/>
  <c r="U47"/>
  <c r="V47"/>
  <c r="W47"/>
  <c r="X47"/>
  <c r="Y47"/>
  <c r="Z47"/>
  <c r="AA47"/>
  <c r="AB47"/>
  <c r="AC47"/>
  <c r="AD47"/>
  <c r="AE47"/>
  <c r="AF47"/>
  <c r="AG47"/>
  <c r="AH47"/>
  <c r="AI47"/>
  <c r="AJ47"/>
  <c r="AK47"/>
  <c r="AM47"/>
  <c r="Q48"/>
  <c r="T48"/>
  <c r="X48"/>
  <c r="AC48"/>
  <c r="AD48"/>
  <c r="AE48"/>
  <c r="AF48"/>
  <c r="AG48"/>
  <c r="AH48"/>
  <c r="AI48"/>
  <c r="AJ48"/>
  <c r="AK48"/>
  <c r="AL48"/>
  <c r="AM48"/>
  <c r="J49"/>
  <c r="K49"/>
  <c r="L49"/>
  <c r="M49"/>
  <c r="N49"/>
  <c r="O49"/>
  <c r="P49"/>
  <c r="Q49"/>
  <c r="R49"/>
  <c r="S49"/>
  <c r="T49"/>
  <c r="U49"/>
  <c r="V49"/>
  <c r="W49"/>
  <c r="X49"/>
  <c r="Y49"/>
  <c r="Z49"/>
  <c r="AA49"/>
  <c r="AB49"/>
  <c r="AC49"/>
  <c r="AD49"/>
  <c r="AE49"/>
  <c r="AF49"/>
  <c r="AG49"/>
  <c r="AH49"/>
  <c r="AI49"/>
  <c r="AJ49"/>
  <c r="AK49"/>
  <c r="AM49"/>
  <c r="Q50"/>
  <c r="T50"/>
  <c r="X50"/>
  <c r="AC50"/>
  <c r="AD50"/>
  <c r="AE50"/>
  <c r="AF50"/>
  <c r="AG50"/>
  <c r="AH50"/>
  <c r="AI50"/>
  <c r="AJ50"/>
  <c r="AK50"/>
  <c r="AL50"/>
  <c r="AM50"/>
  <c r="J51"/>
  <c r="K51"/>
  <c r="L51"/>
  <c r="M51"/>
  <c r="N51"/>
  <c r="O51"/>
  <c r="P51"/>
  <c r="Q51"/>
  <c r="R51"/>
  <c r="S51"/>
  <c r="T51"/>
  <c r="U51"/>
  <c r="V51"/>
  <c r="W51"/>
  <c r="X51"/>
  <c r="Y51"/>
  <c r="Z51"/>
  <c r="AA51"/>
  <c r="AB51"/>
  <c r="AC51"/>
  <c r="AD51"/>
  <c r="AE51"/>
  <c r="AF51"/>
  <c r="AG51"/>
  <c r="AH51"/>
  <c r="AI51"/>
  <c r="AJ51"/>
  <c r="AK51"/>
  <c r="AM51"/>
  <c r="Q52"/>
  <c r="T52"/>
  <c r="X52"/>
  <c r="AC52"/>
  <c r="AD52"/>
  <c r="AE52"/>
  <c r="AF52"/>
  <c r="AG52"/>
  <c r="AH52"/>
  <c r="AI52"/>
  <c r="AJ52"/>
  <c r="AK52"/>
  <c r="AL52"/>
  <c r="AM52"/>
  <c r="J53"/>
  <c r="K53"/>
  <c r="L53"/>
  <c r="M53"/>
  <c r="N53"/>
  <c r="O53"/>
  <c r="P53"/>
  <c r="Q53"/>
  <c r="R53"/>
  <c r="S53"/>
  <c r="T53"/>
  <c r="U53"/>
  <c r="V53"/>
  <c r="W53"/>
  <c r="X53"/>
  <c r="Y53"/>
  <c r="Z53"/>
  <c r="AA53"/>
  <c r="AB53"/>
  <c r="AC53"/>
  <c r="AD53"/>
  <c r="AE53"/>
  <c r="AF53"/>
  <c r="AG53"/>
  <c r="AH53"/>
  <c r="AI53"/>
  <c r="AJ53"/>
  <c r="AK53"/>
  <c r="AM53"/>
  <c r="J55"/>
  <c r="K55"/>
  <c r="L55"/>
  <c r="M55"/>
  <c r="N55"/>
  <c r="O55"/>
  <c r="P55"/>
  <c r="Q55"/>
  <c r="R55"/>
  <c r="S55"/>
  <c r="T55"/>
  <c r="U55"/>
  <c r="V55"/>
  <c r="W55"/>
  <c r="X55"/>
  <c r="Y55"/>
  <c r="Z55"/>
  <c r="AA55"/>
  <c r="AB55"/>
  <c r="J56"/>
  <c r="K56"/>
  <c r="L56"/>
  <c r="M56"/>
  <c r="N56"/>
  <c r="O56"/>
  <c r="P56"/>
  <c r="Q56"/>
  <c r="R56"/>
  <c r="S56"/>
  <c r="T56"/>
  <c r="U56"/>
  <c r="V56"/>
  <c r="W56"/>
  <c r="X56"/>
  <c r="Y56"/>
  <c r="Z56"/>
  <c r="AA56"/>
  <c r="AB56"/>
  <c r="J57"/>
  <c r="K57"/>
  <c r="L57"/>
  <c r="M57"/>
  <c r="N57"/>
  <c r="O57"/>
  <c r="P57"/>
  <c r="Q57"/>
  <c r="R57"/>
  <c r="S57"/>
  <c r="T57"/>
  <c r="U57"/>
  <c r="V57"/>
  <c r="W57"/>
  <c r="X57"/>
  <c r="Y57"/>
  <c r="Z57"/>
  <c r="AA57"/>
  <c r="AB57"/>
  <c r="AC62"/>
  <c r="AD62"/>
  <c r="AE62"/>
  <c r="AF62"/>
  <c r="AG62"/>
  <c r="AH62"/>
  <c r="AI62"/>
  <c r="AJ62"/>
  <c r="AK62"/>
  <c r="AL62"/>
  <c r="AM62"/>
  <c r="Q63"/>
  <c r="T63"/>
  <c r="X63"/>
  <c r="AC63"/>
  <c r="AD63"/>
  <c r="AE63"/>
  <c r="AF63"/>
  <c r="AG63"/>
  <c r="AH63"/>
  <c r="AI63"/>
  <c r="AJ63"/>
  <c r="AK63"/>
  <c r="AL63"/>
  <c r="AM63"/>
  <c r="J64"/>
  <c r="K64"/>
  <c r="L64"/>
  <c r="M64"/>
  <c r="N64"/>
  <c r="O64"/>
  <c r="P64"/>
  <c r="Q64"/>
  <c r="R64"/>
  <c r="S64"/>
  <c r="T64"/>
  <c r="U64"/>
  <c r="V64"/>
  <c r="W64"/>
  <c r="X64"/>
  <c r="Y64"/>
  <c r="Z64"/>
  <c r="AA64"/>
  <c r="AB64"/>
  <c r="AC64"/>
  <c r="AD64"/>
  <c r="AE64"/>
  <c r="AF64"/>
  <c r="AG64"/>
  <c r="AH64"/>
  <c r="AI64"/>
  <c r="AJ64"/>
  <c r="AK64"/>
  <c r="AL64"/>
  <c r="AM64"/>
  <c r="Q65"/>
  <c r="T65"/>
  <c r="X65"/>
  <c r="AC65"/>
  <c r="AD65"/>
  <c r="AE65"/>
  <c r="AF65"/>
  <c r="AG65"/>
  <c r="AH65"/>
  <c r="AI65"/>
  <c r="AJ65"/>
  <c r="AK65"/>
  <c r="AL65"/>
  <c r="AM65"/>
  <c r="J66"/>
  <c r="K66"/>
  <c r="L66"/>
  <c r="M66"/>
  <c r="N66"/>
  <c r="O66"/>
  <c r="P66"/>
  <c r="Q66"/>
  <c r="R66"/>
  <c r="S66"/>
  <c r="T66"/>
  <c r="U66"/>
  <c r="V66"/>
  <c r="W66"/>
  <c r="X66"/>
  <c r="Y66"/>
  <c r="Z66"/>
  <c r="AA66"/>
  <c r="AB66"/>
  <c r="AC66"/>
  <c r="AD66"/>
  <c r="AE66"/>
  <c r="AF66"/>
  <c r="AG66"/>
  <c r="AH66"/>
  <c r="AI66"/>
  <c r="AJ66"/>
  <c r="AK66"/>
  <c r="AL66"/>
  <c r="AM66"/>
  <c r="Q67"/>
  <c r="T67"/>
  <c r="X67"/>
  <c r="AC67"/>
  <c r="AD67"/>
  <c r="AE67"/>
  <c r="AF67"/>
  <c r="AG67"/>
  <c r="AH67"/>
  <c r="AI67"/>
  <c r="AJ67"/>
  <c r="AK67"/>
  <c r="AL67"/>
  <c r="AM67"/>
  <c r="J68"/>
  <c r="K68"/>
  <c r="L68"/>
  <c r="M68"/>
  <c r="N68"/>
  <c r="O68"/>
  <c r="P68"/>
  <c r="Q68"/>
  <c r="R68"/>
  <c r="S68"/>
  <c r="T68"/>
  <c r="U68"/>
  <c r="V68"/>
  <c r="W68"/>
  <c r="X68"/>
  <c r="Y68"/>
  <c r="Z68"/>
  <c r="AA68"/>
  <c r="AB68"/>
  <c r="AC68"/>
  <c r="AD68"/>
  <c r="AE68"/>
  <c r="AF68"/>
  <c r="AG68"/>
  <c r="AH68"/>
  <c r="AI68"/>
  <c r="AJ68"/>
  <c r="AK68"/>
  <c r="AL68"/>
  <c r="AM68"/>
  <c r="Q69"/>
  <c r="T69"/>
  <c r="X69"/>
  <c r="AC69"/>
  <c r="AD69"/>
  <c r="AE69"/>
  <c r="AF69"/>
  <c r="AG69"/>
  <c r="AH69"/>
  <c r="AI69"/>
  <c r="AJ69"/>
  <c r="AK69"/>
  <c r="AL69"/>
  <c r="AM69"/>
  <c r="J70"/>
  <c r="K70"/>
  <c r="L70"/>
  <c r="M70"/>
  <c r="N70"/>
  <c r="O70"/>
  <c r="P70"/>
  <c r="Q70"/>
  <c r="R70"/>
  <c r="S70"/>
  <c r="T70"/>
  <c r="U70"/>
  <c r="V70"/>
  <c r="W70"/>
  <c r="X70"/>
  <c r="Y70"/>
  <c r="Z70"/>
  <c r="AA70"/>
  <c r="AB70"/>
  <c r="AC70"/>
  <c r="AD70"/>
  <c r="AE70"/>
  <c r="AF70"/>
  <c r="AG70"/>
  <c r="AH70"/>
  <c r="AI70"/>
  <c r="AJ70"/>
  <c r="AK70"/>
  <c r="AL70"/>
  <c r="AM70"/>
  <c r="Q71"/>
  <c r="T71"/>
  <c r="X71"/>
  <c r="AC71"/>
  <c r="AD71"/>
  <c r="AE71"/>
  <c r="AF71"/>
  <c r="AG71"/>
  <c r="AH71"/>
  <c r="AI71"/>
  <c r="AJ71"/>
  <c r="AK71"/>
  <c r="AL71"/>
  <c r="AM71"/>
  <c r="J72"/>
  <c r="K72"/>
  <c r="L72"/>
  <c r="M72"/>
  <c r="N72"/>
  <c r="O72"/>
  <c r="P72"/>
  <c r="Q72"/>
  <c r="R72"/>
  <c r="S72"/>
  <c r="T72"/>
  <c r="U72"/>
  <c r="V72"/>
  <c r="W72"/>
  <c r="X72"/>
  <c r="Y72"/>
  <c r="Z72"/>
  <c r="AA72"/>
  <c r="AB72"/>
  <c r="AC72"/>
  <c r="AD72"/>
  <c r="AE72"/>
  <c r="AF72"/>
  <c r="AG72"/>
  <c r="AH72"/>
  <c r="AI72"/>
  <c r="AJ72"/>
  <c r="AK72"/>
  <c r="AL72"/>
  <c r="AM72"/>
  <c r="Q73"/>
  <c r="T73"/>
  <c r="X73"/>
  <c r="AC73"/>
  <c r="AD73"/>
  <c r="AE73"/>
  <c r="AF73"/>
  <c r="AG73"/>
  <c r="AH73"/>
  <c r="AI73"/>
  <c r="AJ73"/>
  <c r="AK73"/>
  <c r="AL73"/>
  <c r="AM73"/>
  <c r="J74"/>
  <c r="K74"/>
  <c r="L74"/>
  <c r="M74"/>
  <c r="N74"/>
  <c r="O74"/>
  <c r="P74"/>
  <c r="Q74"/>
  <c r="R74"/>
  <c r="S74"/>
  <c r="T74"/>
  <c r="U74"/>
  <c r="V74"/>
  <c r="W74"/>
  <c r="X74"/>
  <c r="Y74"/>
  <c r="Z74"/>
  <c r="AA74"/>
  <c r="AB74"/>
  <c r="AC74"/>
  <c r="AD74"/>
  <c r="AE74"/>
  <c r="AF74"/>
  <c r="AG74"/>
  <c r="AH74"/>
  <c r="AI74"/>
  <c r="AJ74"/>
  <c r="AK74"/>
  <c r="AL74"/>
  <c r="AM74"/>
  <c r="Q75"/>
  <c r="T75"/>
  <c r="X75"/>
  <c r="AC75"/>
  <c r="AD75"/>
  <c r="AE75"/>
  <c r="AF75"/>
  <c r="AG75"/>
  <c r="AH75"/>
  <c r="AI75"/>
  <c r="AJ75"/>
  <c r="AK75"/>
  <c r="AL75"/>
  <c r="AM75"/>
  <c r="J76"/>
  <c r="K76"/>
  <c r="L76"/>
  <c r="M76"/>
  <c r="N76"/>
  <c r="O76"/>
  <c r="P76"/>
  <c r="Q76"/>
  <c r="R76"/>
  <c r="S76"/>
  <c r="T76"/>
  <c r="U76"/>
  <c r="V76"/>
  <c r="W76"/>
  <c r="X76"/>
  <c r="Y76"/>
  <c r="Z76"/>
  <c r="AA76"/>
  <c r="AB76"/>
  <c r="AC76"/>
  <c r="AD76"/>
  <c r="AE76"/>
  <c r="AF76"/>
  <c r="AG76"/>
  <c r="AH76"/>
  <c r="AI76"/>
  <c r="AJ76"/>
  <c r="AK76"/>
  <c r="AL76"/>
  <c r="AM76"/>
  <c r="Q77"/>
  <c r="T77"/>
  <c r="X77"/>
  <c r="AC77"/>
  <c r="AD77"/>
  <c r="AE77"/>
  <c r="AF77"/>
  <c r="AG77"/>
  <c r="AH77"/>
  <c r="AI77"/>
  <c r="AJ77"/>
  <c r="AK77"/>
  <c r="AL77"/>
  <c r="AM77"/>
  <c r="J78"/>
  <c r="K78"/>
  <c r="L78"/>
  <c r="M78"/>
  <c r="N78"/>
  <c r="O78"/>
  <c r="P78"/>
  <c r="Q78"/>
  <c r="R78"/>
  <c r="S78"/>
  <c r="T78"/>
  <c r="U78"/>
  <c r="V78"/>
  <c r="W78"/>
  <c r="X78"/>
  <c r="Y78"/>
  <c r="Z78"/>
  <c r="AA78"/>
  <c r="AB78"/>
  <c r="AC78"/>
  <c r="AD78"/>
  <c r="AE78"/>
  <c r="AF78"/>
  <c r="AG78"/>
  <c r="AH78"/>
  <c r="AI78"/>
  <c r="AJ78"/>
  <c r="AK78"/>
  <c r="AL78"/>
  <c r="AM78"/>
  <c r="Q79"/>
  <c r="T79"/>
  <c r="X79"/>
  <c r="AC79"/>
  <c r="AD79"/>
  <c r="AE79"/>
  <c r="AF79"/>
  <c r="AG79"/>
  <c r="AH79"/>
  <c r="AI79"/>
  <c r="AJ79"/>
  <c r="AK79"/>
  <c r="AL79"/>
  <c r="AM79"/>
  <c r="J80"/>
  <c r="K80"/>
  <c r="L80"/>
  <c r="M80"/>
  <c r="N80"/>
  <c r="O80"/>
  <c r="P80"/>
  <c r="Q80"/>
  <c r="R80"/>
  <c r="S80"/>
  <c r="T80"/>
  <c r="U80"/>
  <c r="V80"/>
  <c r="W80"/>
  <c r="X80"/>
  <c r="Y80"/>
  <c r="Z80"/>
  <c r="AA80"/>
  <c r="AB80"/>
  <c r="AC80"/>
  <c r="AD80"/>
  <c r="AE80"/>
  <c r="AF80"/>
  <c r="AG80"/>
  <c r="AH80"/>
  <c r="AI80"/>
  <c r="AJ80"/>
  <c r="AK80"/>
  <c r="AL80"/>
  <c r="AM80"/>
  <c r="J82"/>
  <c r="K82"/>
  <c r="L82"/>
  <c r="M82"/>
  <c r="N82"/>
  <c r="O82"/>
  <c r="P82"/>
  <c r="Q82"/>
  <c r="R82"/>
  <c r="S82"/>
  <c r="T82"/>
  <c r="U82"/>
  <c r="V82"/>
  <c r="W82"/>
  <c r="X82"/>
  <c r="Y82"/>
  <c r="Z82"/>
  <c r="AA82"/>
  <c r="AB82"/>
  <c r="J83"/>
  <c r="K83"/>
  <c r="L83"/>
  <c r="M83"/>
  <c r="N83"/>
  <c r="O83"/>
  <c r="P83"/>
  <c r="Q83"/>
  <c r="R83"/>
  <c r="S83"/>
  <c r="T83"/>
  <c r="U83"/>
  <c r="V83"/>
  <c r="W83"/>
  <c r="X83"/>
  <c r="Y83"/>
  <c r="Z83"/>
  <c r="AA83"/>
  <c r="AB83"/>
  <c r="J84"/>
  <c r="K84"/>
  <c r="L84"/>
  <c r="M84"/>
  <c r="N84"/>
  <c r="O84"/>
  <c r="P84"/>
  <c r="Q84"/>
  <c r="R84"/>
  <c r="S84"/>
  <c r="T84"/>
  <c r="U84"/>
  <c r="V84"/>
  <c r="W84"/>
  <c r="X84"/>
  <c r="Y84"/>
  <c r="Z84"/>
  <c r="AA84"/>
  <c r="AB84"/>
  <c r="AC89"/>
  <c r="AD89"/>
  <c r="AE89"/>
  <c r="AF89"/>
  <c r="AG89"/>
  <c r="AH89"/>
  <c r="AI89"/>
  <c r="AJ89"/>
  <c r="AK89"/>
  <c r="AM89"/>
  <c r="Q90"/>
  <c r="T90"/>
  <c r="X90"/>
  <c r="AC90"/>
  <c r="AD90"/>
  <c r="AE90"/>
  <c r="AF90"/>
  <c r="AG90"/>
  <c r="AH90"/>
  <c r="AI90"/>
  <c r="AJ90"/>
  <c r="AK90"/>
  <c r="AL90"/>
  <c r="AM90"/>
  <c r="J91"/>
  <c r="K91"/>
  <c r="L91"/>
  <c r="M91"/>
  <c r="N91"/>
  <c r="O91"/>
  <c r="P91"/>
  <c r="Q91"/>
  <c r="R91"/>
  <c r="S91"/>
  <c r="T91"/>
  <c r="U91"/>
  <c r="V91"/>
  <c r="W91"/>
  <c r="X91"/>
  <c r="Y91"/>
  <c r="Z91"/>
  <c r="AA91"/>
  <c r="AB91"/>
  <c r="AC91"/>
  <c r="AD91"/>
  <c r="AE91"/>
  <c r="AF91"/>
  <c r="AG91"/>
  <c r="AH91"/>
  <c r="AI91"/>
  <c r="AJ91"/>
  <c r="AK91"/>
  <c r="AL91"/>
  <c r="AM91"/>
  <c r="Q92"/>
  <c r="T92"/>
  <c r="X92"/>
  <c r="AC92"/>
  <c r="AD92"/>
  <c r="AE92"/>
  <c r="AF92"/>
  <c r="AG92"/>
  <c r="AH92"/>
  <c r="AI92"/>
  <c r="AJ92"/>
  <c r="AK92"/>
  <c r="AL92"/>
  <c r="AM92"/>
  <c r="J93"/>
  <c r="K93"/>
  <c r="L93"/>
  <c r="M93"/>
  <c r="N93"/>
  <c r="O93"/>
  <c r="P93"/>
  <c r="Q93"/>
  <c r="R93"/>
  <c r="S93"/>
  <c r="T93"/>
  <c r="U93"/>
  <c r="V93"/>
  <c r="W93"/>
  <c r="X93"/>
  <c r="Y93"/>
  <c r="Z93"/>
  <c r="AA93"/>
  <c r="AB93"/>
  <c r="AC93"/>
  <c r="AD93"/>
  <c r="AE93"/>
  <c r="AF93"/>
  <c r="AG93"/>
  <c r="AH93"/>
  <c r="AI93"/>
  <c r="AJ93"/>
  <c r="AK93"/>
  <c r="AL93"/>
  <c r="AM93"/>
  <c r="Q94"/>
  <c r="T94"/>
  <c r="X94"/>
  <c r="AC94"/>
  <c r="AD94"/>
  <c r="AE94"/>
  <c r="AF94"/>
  <c r="AG94"/>
  <c r="AH94"/>
  <c r="AI94"/>
  <c r="AJ94"/>
  <c r="AK94"/>
  <c r="AL94"/>
  <c r="AM94"/>
  <c r="J95"/>
  <c r="K95"/>
  <c r="L95"/>
  <c r="M95"/>
  <c r="N95"/>
  <c r="O95"/>
  <c r="P95"/>
  <c r="Q95"/>
  <c r="R95"/>
  <c r="S95"/>
  <c r="T95"/>
  <c r="U95"/>
  <c r="V95"/>
  <c r="W95"/>
  <c r="X95"/>
  <c r="Y95"/>
  <c r="Z95"/>
  <c r="AA95"/>
  <c r="AB95"/>
  <c r="AC95"/>
  <c r="AD95"/>
  <c r="AE95"/>
  <c r="AF95"/>
  <c r="AG95"/>
  <c r="AH95"/>
  <c r="AI95"/>
  <c r="AJ95"/>
  <c r="AK95"/>
  <c r="AL95"/>
  <c r="AM95"/>
  <c r="Q96"/>
  <c r="T96"/>
  <c r="X96"/>
  <c r="AC96"/>
  <c r="AD96"/>
  <c r="AE96"/>
  <c r="AF96"/>
  <c r="AG96"/>
  <c r="AH96"/>
  <c r="AI96"/>
  <c r="AJ96"/>
  <c r="AK96"/>
  <c r="AL96"/>
  <c r="AM96"/>
  <c r="J97"/>
  <c r="K97"/>
  <c r="L97"/>
  <c r="M97"/>
  <c r="N97"/>
  <c r="O97"/>
  <c r="P97"/>
  <c r="Q97"/>
  <c r="R97"/>
  <c r="S97"/>
  <c r="T97"/>
  <c r="U97"/>
  <c r="V97"/>
  <c r="W97"/>
  <c r="X97"/>
  <c r="Y97"/>
  <c r="Z97"/>
  <c r="AA97"/>
  <c r="AB97"/>
  <c r="AC97"/>
  <c r="AD97"/>
  <c r="AE97"/>
  <c r="AF97"/>
  <c r="AG97"/>
  <c r="AH97"/>
  <c r="AI97"/>
  <c r="AJ97"/>
  <c r="AK97"/>
  <c r="AL97"/>
  <c r="AM97"/>
  <c r="Q98"/>
  <c r="T98"/>
  <c r="X98"/>
  <c r="AC98"/>
  <c r="AD98"/>
  <c r="AE98"/>
  <c r="AF98"/>
  <c r="AG98"/>
  <c r="AH98"/>
  <c r="AI98"/>
  <c r="AJ98"/>
  <c r="AK98"/>
  <c r="AL98"/>
  <c r="AM98"/>
  <c r="J99"/>
  <c r="K99"/>
  <c r="L99"/>
  <c r="M99"/>
  <c r="N99"/>
  <c r="O99"/>
  <c r="P99"/>
  <c r="Q99"/>
  <c r="R99"/>
  <c r="S99"/>
  <c r="T99"/>
  <c r="U99"/>
  <c r="V99"/>
  <c r="W99"/>
  <c r="X99"/>
  <c r="Y99"/>
  <c r="Z99"/>
  <c r="AA99"/>
  <c r="AB99"/>
  <c r="AC99"/>
  <c r="AD99"/>
  <c r="AE99"/>
  <c r="AF99"/>
  <c r="AG99"/>
  <c r="AH99"/>
  <c r="AI99"/>
  <c r="AJ99"/>
  <c r="AK99"/>
  <c r="AL99"/>
  <c r="AM99"/>
  <c r="Q100"/>
  <c r="T100"/>
  <c r="X100"/>
  <c r="AC100"/>
  <c r="AD100"/>
  <c r="AE100"/>
  <c r="AF100"/>
  <c r="AG100"/>
  <c r="AH100"/>
  <c r="AI100"/>
  <c r="AJ100"/>
  <c r="AK100"/>
  <c r="AL100"/>
  <c r="AM100"/>
  <c r="J101"/>
  <c r="K101"/>
  <c r="L101"/>
  <c r="M101"/>
  <c r="N101"/>
  <c r="O101"/>
  <c r="P101"/>
  <c r="Q101"/>
  <c r="R101"/>
  <c r="S101"/>
  <c r="T101"/>
  <c r="U101"/>
  <c r="V101"/>
  <c r="W101"/>
  <c r="X101"/>
  <c r="Y101"/>
  <c r="Z101"/>
  <c r="AA101"/>
  <c r="AB101"/>
  <c r="AC101"/>
  <c r="AD101"/>
  <c r="AE101"/>
  <c r="AF101"/>
  <c r="AG101"/>
  <c r="AH101"/>
  <c r="AI101"/>
  <c r="AJ101"/>
  <c r="AK101"/>
  <c r="AL101"/>
  <c r="AM101"/>
  <c r="Q102"/>
  <c r="T102"/>
  <c r="X102"/>
  <c r="AC102"/>
  <c r="AD102"/>
  <c r="AE102"/>
  <c r="AF102"/>
  <c r="AG102"/>
  <c r="AH102"/>
  <c r="AI102"/>
  <c r="AJ102"/>
  <c r="AK102"/>
  <c r="AL102"/>
  <c r="AM102"/>
  <c r="J103"/>
  <c r="K103"/>
  <c r="L103"/>
  <c r="M103"/>
  <c r="N103"/>
  <c r="O103"/>
  <c r="P103"/>
  <c r="Q103"/>
  <c r="R103"/>
  <c r="S103"/>
  <c r="T103"/>
  <c r="U103"/>
  <c r="V103"/>
  <c r="W103"/>
  <c r="X103"/>
  <c r="Y103"/>
  <c r="Z103"/>
  <c r="AA103"/>
  <c r="AB103"/>
  <c r="AC103"/>
  <c r="AD103"/>
  <c r="AE103"/>
  <c r="AF103"/>
  <c r="AG103"/>
  <c r="AH103"/>
  <c r="AI103"/>
  <c r="AJ103"/>
  <c r="AK103"/>
  <c r="AL103"/>
  <c r="AM103"/>
  <c r="Q104"/>
  <c r="T104"/>
  <c r="X104"/>
  <c r="AC104"/>
  <c r="AD104"/>
  <c r="AE104"/>
  <c r="AF104"/>
  <c r="AG104"/>
  <c r="AH104"/>
  <c r="AI104"/>
  <c r="AJ104"/>
  <c r="AK104"/>
  <c r="AL104"/>
  <c r="AM104"/>
  <c r="J105"/>
  <c r="K105"/>
  <c r="L105"/>
  <c r="M105"/>
  <c r="N105"/>
  <c r="O105"/>
  <c r="P105"/>
  <c r="Q105"/>
  <c r="R105"/>
  <c r="S105"/>
  <c r="T105"/>
  <c r="U105"/>
  <c r="V105"/>
  <c r="W105"/>
  <c r="X105"/>
  <c r="Y105"/>
  <c r="Z105"/>
  <c r="AA105"/>
  <c r="AB105"/>
  <c r="AC105"/>
  <c r="AD105"/>
  <c r="AE105"/>
  <c r="AF105"/>
  <c r="AG105"/>
  <c r="AH105"/>
  <c r="AI105"/>
  <c r="AJ105"/>
  <c r="AK105"/>
  <c r="AL105"/>
  <c r="AM105"/>
  <c r="Q106"/>
  <c r="T106"/>
  <c r="X106"/>
  <c r="AC106"/>
  <c r="AD106"/>
  <c r="AE106"/>
  <c r="AF106"/>
  <c r="AG106"/>
  <c r="AH106"/>
  <c r="AI106"/>
  <c r="AJ106"/>
  <c r="AK106"/>
  <c r="AL106"/>
  <c r="AM106"/>
  <c r="J107"/>
  <c r="K107"/>
  <c r="L107"/>
  <c r="M107"/>
  <c r="N107"/>
  <c r="O107"/>
  <c r="P107"/>
  <c r="Q107"/>
  <c r="R107"/>
  <c r="S107"/>
  <c r="T107"/>
  <c r="U107"/>
  <c r="V107"/>
  <c r="W107"/>
  <c r="X107"/>
  <c r="Y107"/>
  <c r="Z107"/>
  <c r="AA107"/>
  <c r="AB107"/>
  <c r="AC107"/>
  <c r="AD107"/>
  <c r="AE107"/>
  <c r="AF107"/>
  <c r="AG107"/>
  <c r="AH107"/>
  <c r="AI107"/>
  <c r="AJ107"/>
  <c r="AK107"/>
  <c r="AL107"/>
  <c r="AM107"/>
  <c r="J109"/>
  <c r="K109"/>
  <c r="L109"/>
  <c r="M109"/>
  <c r="N109"/>
  <c r="O109"/>
  <c r="P109"/>
  <c r="Q109"/>
  <c r="R109"/>
  <c r="S109"/>
  <c r="T109"/>
  <c r="U109"/>
  <c r="V109"/>
  <c r="W109"/>
  <c r="X109"/>
  <c r="Y109"/>
  <c r="Z109"/>
  <c r="AA109"/>
  <c r="AB109"/>
  <c r="J110"/>
  <c r="K110"/>
  <c r="L110"/>
  <c r="M110"/>
  <c r="N110"/>
  <c r="O110"/>
  <c r="P110"/>
  <c r="Q110"/>
  <c r="R110"/>
  <c r="S110"/>
  <c r="T110"/>
  <c r="U110"/>
  <c r="V110"/>
  <c r="W110"/>
  <c r="X110"/>
  <c r="Y110"/>
  <c r="Z110"/>
  <c r="AA110"/>
  <c r="AB110"/>
  <c r="J111"/>
  <c r="K111"/>
  <c r="L111"/>
  <c r="M111"/>
  <c r="N111"/>
  <c r="O111"/>
  <c r="P111"/>
  <c r="Q111"/>
  <c r="R111"/>
  <c r="S111"/>
  <c r="T111"/>
  <c r="U111"/>
  <c r="V111"/>
  <c r="W111"/>
  <c r="X111"/>
  <c r="Y111"/>
  <c r="Z111"/>
  <c r="AA111"/>
  <c r="AB111"/>
  <c r="AC116"/>
  <c r="AD116"/>
  <c r="AE116"/>
  <c r="AF116"/>
  <c r="AG116"/>
  <c r="AH116"/>
  <c r="AI116"/>
  <c r="AJ116"/>
  <c r="AK116"/>
  <c r="AM116"/>
  <c r="Q117"/>
  <c r="T117"/>
  <c r="X117"/>
  <c r="AC117"/>
  <c r="AD117"/>
  <c r="AE117"/>
  <c r="AF117"/>
  <c r="AG117"/>
  <c r="AH117"/>
  <c r="AI117"/>
  <c r="AJ117"/>
  <c r="AK117"/>
  <c r="AL117"/>
  <c r="AM117"/>
  <c r="J118"/>
  <c r="K118"/>
  <c r="L118"/>
  <c r="M118"/>
  <c r="N118"/>
  <c r="O118"/>
  <c r="P118"/>
  <c r="Q118"/>
  <c r="R118"/>
  <c r="S118"/>
  <c r="T118"/>
  <c r="U118"/>
  <c r="V118"/>
  <c r="W118"/>
  <c r="X118"/>
  <c r="Y118"/>
  <c r="Z118"/>
  <c r="AA118"/>
  <c r="AB118"/>
  <c r="AC118"/>
  <c r="AD118"/>
  <c r="AE118"/>
  <c r="AF118"/>
  <c r="AG118"/>
  <c r="AH118"/>
  <c r="AI118"/>
  <c r="AJ118"/>
  <c r="AK118"/>
  <c r="AL118"/>
  <c r="AM118"/>
  <c r="Q119"/>
  <c r="T119"/>
  <c r="X119"/>
  <c r="AC119"/>
  <c r="AD119"/>
  <c r="AE119"/>
  <c r="AF119"/>
  <c r="AG119"/>
  <c r="AH119"/>
  <c r="AI119"/>
  <c r="AJ119"/>
  <c r="AK119"/>
  <c r="AL119"/>
  <c r="AM119"/>
  <c r="J120"/>
  <c r="K120"/>
  <c r="L120"/>
  <c r="M120"/>
  <c r="N120"/>
  <c r="O120"/>
  <c r="P120"/>
  <c r="Q120"/>
  <c r="R120"/>
  <c r="S120"/>
  <c r="T120"/>
  <c r="U120"/>
  <c r="V120"/>
  <c r="W120"/>
  <c r="X120"/>
  <c r="Y120"/>
  <c r="Z120"/>
  <c r="AA120"/>
  <c r="AB120"/>
  <c r="AC120"/>
  <c r="AD120"/>
  <c r="AE120"/>
  <c r="AF120"/>
  <c r="AG120"/>
  <c r="AH120"/>
  <c r="AI120"/>
  <c r="AJ120"/>
  <c r="AK120"/>
  <c r="AL120"/>
  <c r="AM120"/>
  <c r="Q121"/>
  <c r="T121"/>
  <c r="X121"/>
  <c r="AC121"/>
  <c r="AD121"/>
  <c r="AE121"/>
  <c r="AF121"/>
  <c r="AG121"/>
  <c r="AH121"/>
  <c r="AI121"/>
  <c r="AJ121"/>
  <c r="AK121"/>
  <c r="AL121"/>
  <c r="AM121"/>
  <c r="J122"/>
  <c r="K122"/>
  <c r="L122"/>
  <c r="M122"/>
  <c r="N122"/>
  <c r="O122"/>
  <c r="P122"/>
  <c r="Q122"/>
  <c r="R122"/>
  <c r="S122"/>
  <c r="T122"/>
  <c r="U122"/>
  <c r="V122"/>
  <c r="W122"/>
  <c r="X122"/>
  <c r="Y122"/>
  <c r="Z122"/>
  <c r="AA122"/>
  <c r="AB122"/>
  <c r="AC122"/>
  <c r="AD122"/>
  <c r="AE122"/>
  <c r="AF122"/>
  <c r="AG122"/>
  <c r="AH122"/>
  <c r="AI122"/>
  <c r="AJ122"/>
  <c r="AK122"/>
  <c r="AL122"/>
  <c r="AM122"/>
  <c r="Q123"/>
  <c r="T123"/>
  <c r="X123"/>
  <c r="AC123"/>
  <c r="AD123"/>
  <c r="AE123"/>
  <c r="AF123"/>
  <c r="AG123"/>
  <c r="AH123"/>
  <c r="AI123"/>
  <c r="AJ123"/>
  <c r="AK123"/>
  <c r="AL123"/>
  <c r="AM123"/>
  <c r="J124"/>
  <c r="K124"/>
  <c r="L124"/>
  <c r="M124"/>
  <c r="N124"/>
  <c r="O124"/>
  <c r="P124"/>
  <c r="Q124"/>
  <c r="R124"/>
  <c r="S124"/>
  <c r="T124"/>
  <c r="U124"/>
  <c r="V124"/>
  <c r="W124"/>
  <c r="X124"/>
  <c r="Y124"/>
  <c r="Z124"/>
  <c r="AA124"/>
  <c r="AB124"/>
  <c r="AC124"/>
  <c r="AD124"/>
  <c r="AE124"/>
  <c r="AF124"/>
  <c r="AG124"/>
  <c r="AH124"/>
  <c r="AI124"/>
  <c r="AJ124"/>
  <c r="AK124"/>
  <c r="AL124"/>
  <c r="AM124"/>
  <c r="Q125"/>
  <c r="T125"/>
  <c r="X125"/>
  <c r="AC125"/>
  <c r="AD125"/>
  <c r="AE125"/>
  <c r="AF125"/>
  <c r="AG125"/>
  <c r="AH125"/>
  <c r="AI125"/>
  <c r="AJ125"/>
  <c r="AK125"/>
  <c r="AL125"/>
  <c r="AM125"/>
  <c r="J126"/>
  <c r="K126"/>
  <c r="L126"/>
  <c r="M126"/>
  <c r="N126"/>
  <c r="O126"/>
  <c r="P126"/>
  <c r="Q126"/>
  <c r="R126"/>
  <c r="S126"/>
  <c r="T126"/>
  <c r="U126"/>
  <c r="V126"/>
  <c r="W126"/>
  <c r="X126"/>
  <c r="Y126"/>
  <c r="Z126"/>
  <c r="AA126"/>
  <c r="AB126"/>
  <c r="AC126"/>
  <c r="AD126"/>
  <c r="AE126"/>
  <c r="AF126"/>
  <c r="AG126"/>
  <c r="AH126"/>
  <c r="AI126"/>
  <c r="AJ126"/>
  <c r="AK126"/>
  <c r="AL126"/>
  <c r="AM126"/>
  <c r="Q127"/>
  <c r="T127"/>
  <c r="X127"/>
  <c r="AC127"/>
  <c r="AD127"/>
  <c r="AE127"/>
  <c r="AF127"/>
  <c r="AG127"/>
  <c r="AH127"/>
  <c r="AI127"/>
  <c r="AJ127"/>
  <c r="AK127"/>
  <c r="AL127"/>
  <c r="AM127"/>
  <c r="J128"/>
  <c r="K128"/>
  <c r="L128"/>
  <c r="M128"/>
  <c r="N128"/>
  <c r="O128"/>
  <c r="P128"/>
  <c r="Q128"/>
  <c r="R128"/>
  <c r="S128"/>
  <c r="T128"/>
  <c r="U128"/>
  <c r="V128"/>
  <c r="W128"/>
  <c r="X128"/>
  <c r="Y128"/>
  <c r="Z128"/>
  <c r="AA128"/>
  <c r="AB128"/>
  <c r="AC128"/>
  <c r="AD128"/>
  <c r="AE128"/>
  <c r="AF128"/>
  <c r="AG128"/>
  <c r="AH128"/>
  <c r="AI128"/>
  <c r="AJ128"/>
  <c r="AK128"/>
  <c r="AL128"/>
  <c r="AM128"/>
  <c r="Q129"/>
  <c r="T129"/>
  <c r="X129"/>
  <c r="AC129"/>
  <c r="AD129"/>
  <c r="AE129"/>
  <c r="AF129"/>
  <c r="AG129"/>
  <c r="AH129"/>
  <c r="AI129"/>
  <c r="AJ129"/>
  <c r="AK129"/>
  <c r="AL129"/>
  <c r="AM129"/>
  <c r="J130"/>
  <c r="K130"/>
  <c r="L130"/>
  <c r="M130"/>
  <c r="N130"/>
  <c r="O130"/>
  <c r="P130"/>
  <c r="Q130"/>
  <c r="R130"/>
  <c r="S130"/>
  <c r="T130"/>
  <c r="U130"/>
  <c r="V130"/>
  <c r="W130"/>
  <c r="X130"/>
  <c r="Y130"/>
  <c r="Z130"/>
  <c r="AA130"/>
  <c r="AB130"/>
  <c r="AC130"/>
  <c r="AD130"/>
  <c r="AE130"/>
  <c r="AF130"/>
  <c r="AG130"/>
  <c r="AH130"/>
  <c r="AI130"/>
  <c r="AJ130"/>
  <c r="AK130"/>
  <c r="AL130"/>
  <c r="AM130"/>
  <c r="Q131"/>
  <c r="T131"/>
  <c r="X131"/>
  <c r="AC131"/>
  <c r="AD131"/>
  <c r="AE131"/>
  <c r="AF131"/>
  <c r="AG131"/>
  <c r="AH131"/>
  <c r="AI131"/>
  <c r="AJ131"/>
  <c r="AK131"/>
  <c r="AL131"/>
  <c r="AM131"/>
  <c r="J132"/>
  <c r="K132"/>
  <c r="L132"/>
  <c r="M132"/>
  <c r="N132"/>
  <c r="O132"/>
  <c r="P132"/>
  <c r="Q132"/>
  <c r="R132"/>
  <c r="S132"/>
  <c r="T132"/>
  <c r="U132"/>
  <c r="V132"/>
  <c r="W132"/>
  <c r="X132"/>
  <c r="Y132"/>
  <c r="Z132"/>
  <c r="AA132"/>
  <c r="AB132"/>
  <c r="AC132"/>
  <c r="AD132"/>
  <c r="AE132"/>
  <c r="AF132"/>
  <c r="AG132"/>
  <c r="AH132"/>
  <c r="AI132"/>
  <c r="AJ132"/>
  <c r="AK132"/>
  <c r="AL132"/>
  <c r="AM132"/>
  <c r="Q133"/>
  <c r="T133"/>
  <c r="X133"/>
  <c r="AC133"/>
  <c r="AD133"/>
  <c r="AE133"/>
  <c r="AF133"/>
  <c r="AG133"/>
  <c r="AH133"/>
  <c r="AI133"/>
  <c r="AJ133"/>
  <c r="AK133"/>
  <c r="AL133"/>
  <c r="AM133"/>
  <c r="J134"/>
  <c r="K134"/>
  <c r="L134"/>
  <c r="M134"/>
  <c r="N134"/>
  <c r="O134"/>
  <c r="P134"/>
  <c r="Q134"/>
  <c r="R134"/>
  <c r="S134"/>
  <c r="T134"/>
  <c r="U134"/>
  <c r="V134"/>
  <c r="W134"/>
  <c r="X134"/>
  <c r="Y134"/>
  <c r="Z134"/>
  <c r="AA134"/>
  <c r="AB134"/>
  <c r="AC134"/>
  <c r="AD134"/>
  <c r="AE134"/>
  <c r="AF134"/>
  <c r="AG134"/>
  <c r="AH134"/>
  <c r="AI134"/>
  <c r="AJ134"/>
  <c r="AK134"/>
  <c r="AL134"/>
  <c r="AM134"/>
  <c r="J136"/>
  <c r="K136"/>
  <c r="L136"/>
  <c r="M136"/>
  <c r="N136"/>
  <c r="O136"/>
  <c r="P136"/>
  <c r="Q136"/>
  <c r="R136"/>
  <c r="S136"/>
  <c r="T136"/>
  <c r="U136"/>
  <c r="V136"/>
  <c r="W136"/>
  <c r="X136"/>
  <c r="Y136"/>
  <c r="Z136"/>
  <c r="AA136"/>
  <c r="AB136"/>
  <c r="J137"/>
  <c r="K137"/>
  <c r="L137"/>
  <c r="M137"/>
  <c r="N137"/>
  <c r="O137"/>
  <c r="P137"/>
  <c r="Q137"/>
  <c r="R137"/>
  <c r="S137"/>
  <c r="T137"/>
  <c r="U137"/>
  <c r="V137"/>
  <c r="W137"/>
  <c r="X137"/>
  <c r="Y137"/>
  <c r="Z137"/>
  <c r="AA137"/>
  <c r="AB137"/>
  <c r="J138"/>
  <c r="K138"/>
  <c r="L138"/>
  <c r="M138"/>
  <c r="N138"/>
  <c r="O138"/>
  <c r="P138"/>
  <c r="Q138"/>
  <c r="R138"/>
  <c r="S138"/>
  <c r="T138"/>
  <c r="U138"/>
  <c r="V138"/>
  <c r="W138"/>
  <c r="X138"/>
  <c r="Y138"/>
  <c r="Z138"/>
  <c r="AA138"/>
  <c r="AB138"/>
  <c r="AC143"/>
  <c r="AD143"/>
  <c r="AE143"/>
  <c r="AF143"/>
  <c r="AG143"/>
  <c r="AH143"/>
  <c r="AI143"/>
  <c r="AJ143"/>
  <c r="AK143"/>
  <c r="AM143"/>
  <c r="Q144"/>
  <c r="T144"/>
  <c r="X144"/>
  <c r="AC144"/>
  <c r="AD144"/>
  <c r="AE144"/>
  <c r="AF144"/>
  <c r="AG144"/>
  <c r="AH144"/>
  <c r="AI144"/>
  <c r="AJ144"/>
  <c r="AK144"/>
  <c r="AL144"/>
  <c r="AM144"/>
  <c r="J145"/>
  <c r="K145"/>
  <c r="L145"/>
  <c r="M145"/>
  <c r="N145"/>
  <c r="O145"/>
  <c r="P145"/>
  <c r="Q145"/>
  <c r="R145"/>
  <c r="S145"/>
  <c r="T145"/>
  <c r="U145"/>
  <c r="V145"/>
  <c r="W145"/>
  <c r="X145"/>
  <c r="Y145"/>
  <c r="Z145"/>
  <c r="AA145"/>
  <c r="AB145"/>
  <c r="AC145"/>
  <c r="AD145"/>
  <c r="AE145"/>
  <c r="AF145"/>
  <c r="AG145"/>
  <c r="AH145"/>
  <c r="AI145"/>
  <c r="AJ145"/>
  <c r="AK145"/>
  <c r="AL145"/>
  <c r="AM145"/>
  <c r="Q146"/>
  <c r="T146"/>
  <c r="X146"/>
  <c r="AC146"/>
  <c r="AD146"/>
  <c r="AE146"/>
  <c r="AF146"/>
  <c r="AG146"/>
  <c r="AH146"/>
  <c r="AI146"/>
  <c r="AJ146"/>
  <c r="AK146"/>
  <c r="AL146"/>
  <c r="AM146"/>
  <c r="J147"/>
  <c r="K147"/>
  <c r="L147"/>
  <c r="M147"/>
  <c r="N147"/>
  <c r="O147"/>
  <c r="P147"/>
  <c r="Q147"/>
  <c r="R147"/>
  <c r="S147"/>
  <c r="T147"/>
  <c r="U147"/>
  <c r="V147"/>
  <c r="W147"/>
  <c r="X147"/>
  <c r="Y147"/>
  <c r="Z147"/>
  <c r="AA147"/>
  <c r="AB147"/>
  <c r="AC147"/>
  <c r="AD147"/>
  <c r="AE147"/>
  <c r="AF147"/>
  <c r="AG147"/>
  <c r="AH147"/>
  <c r="AI147"/>
  <c r="AJ147"/>
  <c r="AK147"/>
  <c r="AL147"/>
  <c r="AM147"/>
  <c r="Q148"/>
  <c r="T148"/>
  <c r="X148"/>
  <c r="AC148"/>
  <c r="AD148"/>
  <c r="AE148"/>
  <c r="AF148"/>
  <c r="AG148"/>
  <c r="AH148"/>
  <c r="AI148"/>
  <c r="AJ148"/>
  <c r="AK148"/>
  <c r="AL148"/>
  <c r="AM148"/>
  <c r="J149"/>
  <c r="K149"/>
  <c r="L149"/>
  <c r="M149"/>
  <c r="N149"/>
  <c r="O149"/>
  <c r="P149"/>
  <c r="Q149"/>
  <c r="R149"/>
  <c r="S149"/>
  <c r="T149"/>
  <c r="U149"/>
  <c r="V149"/>
  <c r="W149"/>
  <c r="X149"/>
  <c r="Y149"/>
  <c r="Z149"/>
  <c r="AA149"/>
  <c r="AB149"/>
  <c r="AC149"/>
  <c r="AD149"/>
  <c r="AE149"/>
  <c r="AF149"/>
  <c r="AG149"/>
  <c r="AH149"/>
  <c r="AI149"/>
  <c r="AJ149"/>
  <c r="AK149"/>
  <c r="AL149"/>
  <c r="AM149"/>
  <c r="Q150"/>
  <c r="T150"/>
  <c r="X150"/>
  <c r="AC150"/>
  <c r="AD150"/>
  <c r="AE150"/>
  <c r="AF150"/>
  <c r="AG150"/>
  <c r="AH150"/>
  <c r="AI150"/>
  <c r="AJ150"/>
  <c r="AK150"/>
  <c r="AL150"/>
  <c r="AM150"/>
  <c r="J151"/>
  <c r="K151"/>
  <c r="L151"/>
  <c r="M151"/>
  <c r="N151"/>
  <c r="O151"/>
  <c r="P151"/>
  <c r="Q151"/>
  <c r="R151"/>
  <c r="S151"/>
  <c r="T151"/>
  <c r="U151"/>
  <c r="V151"/>
  <c r="W151"/>
  <c r="X151"/>
  <c r="Y151"/>
  <c r="Z151"/>
  <c r="AA151"/>
  <c r="AB151"/>
  <c r="AC151"/>
  <c r="AD151"/>
  <c r="AE151"/>
  <c r="AF151"/>
  <c r="AG151"/>
  <c r="AH151"/>
  <c r="AI151"/>
  <c r="AJ151"/>
  <c r="AK151"/>
  <c r="AL151"/>
  <c r="AM151"/>
  <c r="Q152"/>
  <c r="T152"/>
  <c r="X152"/>
  <c r="AC152"/>
  <c r="AD152"/>
  <c r="AE152"/>
  <c r="AF152"/>
  <c r="AG152"/>
  <c r="AH152"/>
  <c r="AI152"/>
  <c r="AJ152"/>
  <c r="AK152"/>
  <c r="AL152"/>
  <c r="AM152"/>
  <c r="J153"/>
  <c r="K153"/>
  <c r="L153"/>
  <c r="M153"/>
  <c r="N153"/>
  <c r="O153"/>
  <c r="P153"/>
  <c r="Q153"/>
  <c r="R153"/>
  <c r="S153"/>
  <c r="T153"/>
  <c r="U153"/>
  <c r="V153"/>
  <c r="W153"/>
  <c r="X153"/>
  <c r="Y153"/>
  <c r="Z153"/>
  <c r="AA153"/>
  <c r="AB153"/>
  <c r="AC153"/>
  <c r="AD153"/>
  <c r="AE153"/>
  <c r="AF153"/>
  <c r="AG153"/>
  <c r="AH153"/>
  <c r="AI153"/>
  <c r="AJ153"/>
  <c r="AK153"/>
  <c r="AL153"/>
  <c r="AM153"/>
  <c r="Q154"/>
  <c r="T154"/>
  <c r="X154"/>
  <c r="AC154"/>
  <c r="AD154"/>
  <c r="AE154"/>
  <c r="AF154"/>
  <c r="AG154"/>
  <c r="AH154"/>
  <c r="AI154"/>
  <c r="AJ154"/>
  <c r="AK154"/>
  <c r="AL154"/>
  <c r="AM154"/>
  <c r="J155"/>
  <c r="K155"/>
  <c r="L155"/>
  <c r="M155"/>
  <c r="N155"/>
  <c r="O155"/>
  <c r="P155"/>
  <c r="Q155"/>
  <c r="R155"/>
  <c r="S155"/>
  <c r="T155"/>
  <c r="U155"/>
  <c r="V155"/>
  <c r="W155"/>
  <c r="X155"/>
  <c r="Y155"/>
  <c r="Z155"/>
  <c r="AA155"/>
  <c r="AB155"/>
  <c r="AC155"/>
  <c r="AD155"/>
  <c r="AE155"/>
  <c r="AF155"/>
  <c r="AG155"/>
  <c r="AH155"/>
  <c r="AI155"/>
  <c r="AJ155"/>
  <c r="AK155"/>
  <c r="AL155"/>
  <c r="AM155"/>
  <c r="Q156"/>
  <c r="T156"/>
  <c r="X156"/>
  <c r="AC156"/>
  <c r="AD156"/>
  <c r="AE156"/>
  <c r="AF156"/>
  <c r="AG156"/>
  <c r="AH156"/>
  <c r="AI156"/>
  <c r="AJ156"/>
  <c r="AK156"/>
  <c r="AL156"/>
  <c r="AM156"/>
  <c r="J157"/>
  <c r="K157"/>
  <c r="L157"/>
  <c r="M157"/>
  <c r="N157"/>
  <c r="O157"/>
  <c r="P157"/>
  <c r="Q157"/>
  <c r="R157"/>
  <c r="S157"/>
  <c r="T157"/>
  <c r="U157"/>
  <c r="V157"/>
  <c r="W157"/>
  <c r="X157"/>
  <c r="Y157"/>
  <c r="Z157"/>
  <c r="AA157"/>
  <c r="AB157"/>
  <c r="AC157"/>
  <c r="AD157"/>
  <c r="AE157"/>
  <c r="AF157"/>
  <c r="AG157"/>
  <c r="AH157"/>
  <c r="AI157"/>
  <c r="AJ157"/>
  <c r="AK157"/>
  <c r="AL157"/>
  <c r="AM157"/>
  <c r="Q158"/>
  <c r="T158"/>
  <c r="X158"/>
  <c r="AC158"/>
  <c r="AD158"/>
  <c r="AE158"/>
  <c r="AF158"/>
  <c r="AG158"/>
  <c r="AH158"/>
  <c r="AI158"/>
  <c r="AJ158"/>
  <c r="AK158"/>
  <c r="AL158"/>
  <c r="AM158"/>
  <c r="J159"/>
  <c r="K159"/>
  <c r="L159"/>
  <c r="M159"/>
  <c r="N159"/>
  <c r="O159"/>
  <c r="P159"/>
  <c r="Q159"/>
  <c r="R159"/>
  <c r="S159"/>
  <c r="T159"/>
  <c r="U159"/>
  <c r="V159"/>
  <c r="W159"/>
  <c r="X159"/>
  <c r="Y159"/>
  <c r="Z159"/>
  <c r="AA159"/>
  <c r="AB159"/>
  <c r="AC159"/>
  <c r="AD159"/>
  <c r="AE159"/>
  <c r="AF159"/>
  <c r="AG159"/>
  <c r="AH159"/>
  <c r="AI159"/>
  <c r="AJ159"/>
  <c r="AK159"/>
  <c r="AL159"/>
  <c r="AM159"/>
  <c r="Q160"/>
  <c r="T160"/>
  <c r="X160"/>
  <c r="AC160"/>
  <c r="AD160"/>
  <c r="AE160"/>
  <c r="AF160"/>
  <c r="AG160"/>
  <c r="AH160"/>
  <c r="AI160"/>
  <c r="AJ160"/>
  <c r="AK160"/>
  <c r="AL160"/>
  <c r="AM160"/>
  <c r="J161"/>
  <c r="K161"/>
  <c r="L161"/>
  <c r="M161"/>
  <c r="N161"/>
  <c r="O161"/>
  <c r="P161"/>
  <c r="Q161"/>
  <c r="R161"/>
  <c r="S161"/>
  <c r="T161"/>
  <c r="U161"/>
  <c r="V161"/>
  <c r="W161"/>
  <c r="X161"/>
  <c r="Y161"/>
  <c r="Z161"/>
  <c r="AA161"/>
  <c r="AB161"/>
  <c r="AC161"/>
  <c r="AD161"/>
  <c r="AE161"/>
  <c r="AF161"/>
  <c r="AG161"/>
  <c r="AH161"/>
  <c r="AI161"/>
  <c r="AJ161"/>
  <c r="AK161"/>
  <c r="AL161"/>
  <c r="AM161"/>
  <c r="J163"/>
  <c r="K163"/>
  <c r="L163"/>
  <c r="M163"/>
  <c r="N163"/>
  <c r="O163"/>
  <c r="P163"/>
  <c r="Q163"/>
  <c r="R163"/>
  <c r="S163"/>
  <c r="T163"/>
  <c r="U163"/>
  <c r="V163"/>
  <c r="W163"/>
  <c r="X163"/>
  <c r="Y163"/>
  <c r="Z163"/>
  <c r="AA163"/>
  <c r="AB163"/>
  <c r="J164"/>
  <c r="K164"/>
  <c r="L164"/>
  <c r="M164"/>
  <c r="N164"/>
  <c r="O164"/>
  <c r="P164"/>
  <c r="Q164"/>
  <c r="R164"/>
  <c r="S164"/>
  <c r="T164"/>
  <c r="U164"/>
  <c r="V164"/>
  <c r="W164"/>
  <c r="X164"/>
  <c r="Y164"/>
  <c r="Z164"/>
  <c r="AA164"/>
  <c r="AB164"/>
  <c r="J165"/>
  <c r="K165"/>
  <c r="L165"/>
  <c r="M165"/>
  <c r="N165"/>
  <c r="O165"/>
  <c r="P165"/>
  <c r="Q165"/>
  <c r="R165"/>
  <c r="S165"/>
  <c r="T165"/>
  <c r="U165"/>
  <c r="V165"/>
  <c r="W165"/>
  <c r="X165"/>
  <c r="Y165"/>
  <c r="Z165"/>
  <c r="AA165"/>
  <c r="AB165"/>
  <c r="AC170"/>
  <c r="AD170"/>
  <c r="AE170"/>
  <c r="AF170"/>
  <c r="AG170"/>
  <c r="AH170"/>
  <c r="AI170"/>
  <c r="AJ170"/>
  <c r="AK170"/>
  <c r="AM170"/>
  <c r="Q171"/>
  <c r="T171"/>
  <c r="X171"/>
  <c r="AC171"/>
  <c r="AD171"/>
  <c r="AE171"/>
  <c r="AF171"/>
  <c r="AG171"/>
  <c r="AH171"/>
  <c r="AI171"/>
  <c r="AJ171"/>
  <c r="AK171"/>
  <c r="AL171"/>
  <c r="AM171"/>
  <c r="J172"/>
  <c r="K172"/>
  <c r="L172"/>
  <c r="M172"/>
  <c r="N172"/>
  <c r="O172"/>
  <c r="P172"/>
  <c r="Q172"/>
  <c r="R172"/>
  <c r="S172"/>
  <c r="T172"/>
  <c r="U172"/>
  <c r="V172"/>
  <c r="W172"/>
  <c r="X172"/>
  <c r="Y172"/>
  <c r="Z172"/>
  <c r="AA172"/>
  <c r="AB172"/>
  <c r="AC172"/>
  <c r="AD172"/>
  <c r="AE172"/>
  <c r="AF172"/>
  <c r="AG172"/>
  <c r="AH172"/>
  <c r="AI172"/>
  <c r="AJ172"/>
  <c r="AK172"/>
  <c r="AL172"/>
  <c r="AM172"/>
  <c r="Q173"/>
  <c r="T173"/>
  <c r="X173"/>
  <c r="AC173"/>
  <c r="AD173"/>
  <c r="AE173"/>
  <c r="AF173"/>
  <c r="AG173"/>
  <c r="AH173"/>
  <c r="AI173"/>
  <c r="AJ173"/>
  <c r="AK173"/>
  <c r="AL173"/>
  <c r="AM173"/>
  <c r="J174"/>
  <c r="K174"/>
  <c r="L174"/>
  <c r="M174"/>
  <c r="N174"/>
  <c r="O174"/>
  <c r="P174"/>
  <c r="Q174"/>
  <c r="R174"/>
  <c r="S174"/>
  <c r="T174"/>
  <c r="U174"/>
  <c r="V174"/>
  <c r="W174"/>
  <c r="X174"/>
  <c r="Y174"/>
  <c r="Z174"/>
  <c r="AA174"/>
  <c r="AB174"/>
  <c r="AC174"/>
  <c r="AD174"/>
  <c r="AE174"/>
  <c r="AF174"/>
  <c r="AG174"/>
  <c r="AH174"/>
  <c r="AI174"/>
  <c r="AJ174"/>
  <c r="AK174"/>
  <c r="AL174"/>
  <c r="AM174"/>
  <c r="Q175"/>
  <c r="T175"/>
  <c r="X175"/>
  <c r="AC175"/>
  <c r="AD175"/>
  <c r="AE175"/>
  <c r="AF175"/>
  <c r="AG175"/>
  <c r="AH175"/>
  <c r="AI175"/>
  <c r="AJ175"/>
  <c r="AK175"/>
  <c r="AL175"/>
  <c r="AM175"/>
  <c r="J176"/>
  <c r="K176"/>
  <c r="L176"/>
  <c r="M176"/>
  <c r="N176"/>
  <c r="O176"/>
  <c r="P176"/>
  <c r="Q176"/>
  <c r="R176"/>
  <c r="S176"/>
  <c r="T176"/>
  <c r="U176"/>
  <c r="V176"/>
  <c r="W176"/>
  <c r="X176"/>
  <c r="Y176"/>
  <c r="Z176"/>
  <c r="AA176"/>
  <c r="AB176"/>
  <c r="AC176"/>
  <c r="AD176"/>
  <c r="AE176"/>
  <c r="AF176"/>
  <c r="AG176"/>
  <c r="AH176"/>
  <c r="AI176"/>
  <c r="AJ176"/>
  <c r="AK176"/>
  <c r="AL176"/>
  <c r="AM176"/>
  <c r="Q177"/>
  <c r="T177"/>
  <c r="X177"/>
  <c r="AC177"/>
  <c r="AD177"/>
  <c r="AE177"/>
  <c r="AF177"/>
  <c r="AG177"/>
  <c r="AH177"/>
  <c r="AI177"/>
  <c r="AJ177"/>
  <c r="AK177"/>
  <c r="AL177"/>
  <c r="AM177"/>
  <c r="J178"/>
  <c r="K178"/>
  <c r="L178"/>
  <c r="M178"/>
  <c r="N178"/>
  <c r="O178"/>
  <c r="P178"/>
  <c r="Q178"/>
  <c r="R178"/>
  <c r="S178"/>
  <c r="T178"/>
  <c r="U178"/>
  <c r="V178"/>
  <c r="W178"/>
  <c r="X178"/>
  <c r="Y178"/>
  <c r="Z178"/>
  <c r="AA178"/>
  <c r="AB178"/>
  <c r="AC178"/>
  <c r="AD178"/>
  <c r="AE178"/>
  <c r="AF178"/>
  <c r="AG178"/>
  <c r="AH178"/>
  <c r="AI178"/>
  <c r="AJ178"/>
  <c r="AK178"/>
  <c r="AL178"/>
  <c r="AM178"/>
  <c r="Q179"/>
  <c r="T179"/>
  <c r="X179"/>
  <c r="AC179"/>
  <c r="AD179"/>
  <c r="AE179"/>
  <c r="AF179"/>
  <c r="AG179"/>
  <c r="AH179"/>
  <c r="AI179"/>
  <c r="AJ179"/>
  <c r="AK179"/>
  <c r="AL179"/>
  <c r="AM179"/>
  <c r="J180"/>
  <c r="K180"/>
  <c r="L180"/>
  <c r="M180"/>
  <c r="N180"/>
  <c r="O180"/>
  <c r="P180"/>
  <c r="Q180"/>
  <c r="R180"/>
  <c r="S180"/>
  <c r="T180"/>
  <c r="U180"/>
  <c r="V180"/>
  <c r="W180"/>
  <c r="X180"/>
  <c r="Y180"/>
  <c r="Z180"/>
  <c r="AA180"/>
  <c r="AB180"/>
  <c r="AC180"/>
  <c r="AD180"/>
  <c r="AE180"/>
  <c r="AF180"/>
  <c r="AG180"/>
  <c r="AH180"/>
  <c r="AI180"/>
  <c r="AJ180"/>
  <c r="AK180"/>
  <c r="AL180"/>
  <c r="AM180"/>
  <c r="Q181"/>
  <c r="T181"/>
  <c r="X181"/>
  <c r="AC181"/>
  <c r="AD181"/>
  <c r="AE181"/>
  <c r="AF181"/>
  <c r="AG181"/>
  <c r="AH181"/>
  <c r="AI181"/>
  <c r="AJ181"/>
  <c r="AK181"/>
  <c r="AL181"/>
  <c r="AM181"/>
  <c r="J182"/>
  <c r="K182"/>
  <c r="L182"/>
  <c r="M182"/>
  <c r="N182"/>
  <c r="O182"/>
  <c r="P182"/>
  <c r="Q182"/>
  <c r="R182"/>
  <c r="S182"/>
  <c r="T182"/>
  <c r="U182"/>
  <c r="V182"/>
  <c r="W182"/>
  <c r="X182"/>
  <c r="Y182"/>
  <c r="Z182"/>
  <c r="AA182"/>
  <c r="AB182"/>
  <c r="AC182"/>
  <c r="AD182"/>
  <c r="AE182"/>
  <c r="AF182"/>
  <c r="AG182"/>
  <c r="AH182"/>
  <c r="AI182"/>
  <c r="AJ182"/>
  <c r="AK182"/>
  <c r="AL182"/>
  <c r="AM182"/>
  <c r="Q183"/>
  <c r="T183"/>
  <c r="X183"/>
  <c r="AC183"/>
  <c r="AD183"/>
  <c r="AE183"/>
  <c r="AF183"/>
  <c r="AG183"/>
  <c r="AH183"/>
  <c r="AI183"/>
  <c r="AJ183"/>
  <c r="AK183"/>
  <c r="AL183"/>
  <c r="AM183"/>
  <c r="J184"/>
  <c r="K184"/>
  <c r="L184"/>
  <c r="M184"/>
  <c r="N184"/>
  <c r="O184"/>
  <c r="P184"/>
  <c r="Q184"/>
  <c r="R184"/>
  <c r="S184"/>
  <c r="T184"/>
  <c r="U184"/>
  <c r="V184"/>
  <c r="W184"/>
  <c r="X184"/>
  <c r="Y184"/>
  <c r="Z184"/>
  <c r="AA184"/>
  <c r="AB184"/>
  <c r="AC184"/>
  <c r="AD184"/>
  <c r="AE184"/>
  <c r="AF184"/>
  <c r="AG184"/>
  <c r="AH184"/>
  <c r="AI184"/>
  <c r="AJ184"/>
  <c r="AK184"/>
  <c r="AL184"/>
  <c r="AM184"/>
  <c r="Q185"/>
  <c r="T185"/>
  <c r="X185"/>
  <c r="AC185"/>
  <c r="AD185"/>
  <c r="AE185"/>
  <c r="AF185"/>
  <c r="AG185"/>
  <c r="AH185"/>
  <c r="AI185"/>
  <c r="AJ185"/>
  <c r="AK185"/>
  <c r="AL185"/>
  <c r="AM185"/>
  <c r="J186"/>
  <c r="K186"/>
  <c r="L186"/>
  <c r="M186"/>
  <c r="N186"/>
  <c r="O186"/>
  <c r="P186"/>
  <c r="Q186"/>
  <c r="R186"/>
  <c r="S186"/>
  <c r="T186"/>
  <c r="U186"/>
  <c r="V186"/>
  <c r="W186"/>
  <c r="X186"/>
  <c r="Y186"/>
  <c r="Z186"/>
  <c r="AA186"/>
  <c r="AB186"/>
  <c r="AC186"/>
  <c r="AD186"/>
  <c r="AE186"/>
  <c r="AF186"/>
  <c r="AG186"/>
  <c r="AH186"/>
  <c r="AI186"/>
  <c r="AJ186"/>
  <c r="AK186"/>
  <c r="AL186"/>
  <c r="AM186"/>
  <c r="Q187"/>
  <c r="T187"/>
  <c r="X187"/>
  <c r="AC187"/>
  <c r="AD187"/>
  <c r="AE187"/>
  <c r="AF187"/>
  <c r="AG187"/>
  <c r="AH187"/>
  <c r="AI187"/>
  <c r="AJ187"/>
  <c r="AK187"/>
  <c r="AL187"/>
  <c r="AM187"/>
  <c r="J188"/>
  <c r="K188"/>
  <c r="L188"/>
  <c r="M188"/>
  <c r="N188"/>
  <c r="O188"/>
  <c r="P188"/>
  <c r="Q188"/>
  <c r="R188"/>
  <c r="S188"/>
  <c r="T188"/>
  <c r="U188"/>
  <c r="V188"/>
  <c r="W188"/>
  <c r="X188"/>
  <c r="Y188"/>
  <c r="Z188"/>
  <c r="AA188"/>
  <c r="AB188"/>
  <c r="AC188"/>
  <c r="AD188"/>
  <c r="AE188"/>
  <c r="AF188"/>
  <c r="AG188"/>
  <c r="AH188"/>
  <c r="AI188"/>
  <c r="AJ188"/>
  <c r="AK188"/>
  <c r="AL188"/>
  <c r="AM188"/>
  <c r="J190"/>
  <c r="K190"/>
  <c r="L190"/>
  <c r="M190"/>
  <c r="N190"/>
  <c r="O190"/>
  <c r="P190"/>
  <c r="Q190"/>
  <c r="R190"/>
  <c r="S190"/>
  <c r="T190"/>
  <c r="U190"/>
  <c r="V190"/>
  <c r="W190"/>
  <c r="X190"/>
  <c r="Y190"/>
  <c r="Z190"/>
  <c r="AA190"/>
  <c r="AB190"/>
  <c r="J191"/>
  <c r="K191"/>
  <c r="L191"/>
  <c r="M191"/>
  <c r="N191"/>
  <c r="O191"/>
  <c r="P191"/>
  <c r="Q191"/>
  <c r="R191"/>
  <c r="S191"/>
  <c r="T191"/>
  <c r="U191"/>
  <c r="V191"/>
  <c r="W191"/>
  <c r="X191"/>
  <c r="Y191"/>
  <c r="Z191"/>
  <c r="AA191"/>
  <c r="AB191"/>
  <c r="J192"/>
  <c r="K192"/>
  <c r="L192"/>
  <c r="M192"/>
  <c r="N192"/>
  <c r="O192"/>
  <c r="P192"/>
  <c r="Q192"/>
  <c r="R192"/>
  <c r="S192"/>
  <c r="T192"/>
  <c r="U192"/>
  <c r="V192"/>
  <c r="W192"/>
  <c r="X192"/>
  <c r="Y192"/>
  <c r="Z192"/>
  <c r="AA192"/>
  <c r="AB192"/>
  <c r="AC197"/>
  <c r="AD197"/>
  <c r="AE197"/>
  <c r="AF197"/>
  <c r="AG197"/>
  <c r="AH197"/>
  <c r="AI197"/>
  <c r="AJ197"/>
  <c r="AK197"/>
  <c r="AM197"/>
  <c r="Q198"/>
  <c r="T198"/>
  <c r="X198"/>
  <c r="AC198"/>
  <c r="AD198"/>
  <c r="AE198"/>
  <c r="AF198"/>
  <c r="AG198"/>
  <c r="AH198"/>
  <c r="AI198"/>
  <c r="AJ198"/>
  <c r="AK198"/>
  <c r="AL198"/>
  <c r="AM198"/>
  <c r="J199"/>
  <c r="K199"/>
  <c r="L199"/>
  <c r="M199"/>
  <c r="N199"/>
  <c r="O199"/>
  <c r="P199"/>
  <c r="Q199"/>
  <c r="R199"/>
  <c r="S199"/>
  <c r="T199"/>
  <c r="U199"/>
  <c r="V199"/>
  <c r="W199"/>
  <c r="X199"/>
  <c r="Y199"/>
  <c r="Z199"/>
  <c r="AA199"/>
  <c r="AB199"/>
  <c r="AC199"/>
  <c r="AD199"/>
  <c r="AE199"/>
  <c r="AF199"/>
  <c r="AG199"/>
  <c r="AH199"/>
  <c r="AI199"/>
  <c r="AJ199"/>
  <c r="AK199"/>
  <c r="AL199"/>
  <c r="AM199"/>
  <c r="Q200"/>
  <c r="T200"/>
  <c r="X200"/>
  <c r="AC200"/>
  <c r="AD200"/>
  <c r="AE200"/>
  <c r="AF200"/>
  <c r="AG200"/>
  <c r="AH200"/>
  <c r="AI200"/>
  <c r="AJ200"/>
  <c r="AK200"/>
  <c r="AL200"/>
  <c r="AM200"/>
  <c r="J201"/>
  <c r="K201"/>
  <c r="L201"/>
  <c r="M201"/>
  <c r="N201"/>
  <c r="O201"/>
  <c r="P201"/>
  <c r="Q201"/>
  <c r="R201"/>
  <c r="S201"/>
  <c r="T201"/>
  <c r="U201"/>
  <c r="V201"/>
  <c r="W201"/>
  <c r="X201"/>
  <c r="Y201"/>
  <c r="Z201"/>
  <c r="AA201"/>
  <c r="AB201"/>
  <c r="AC201"/>
  <c r="AD201"/>
  <c r="AE201"/>
  <c r="AF201"/>
  <c r="AG201"/>
  <c r="AH201"/>
  <c r="AI201"/>
  <c r="AJ201"/>
  <c r="AK201"/>
  <c r="AL201"/>
  <c r="AM201"/>
  <c r="Q202"/>
  <c r="T202"/>
  <c r="X202"/>
  <c r="AC202"/>
  <c r="AD202"/>
  <c r="AE202"/>
  <c r="AF202"/>
  <c r="AG202"/>
  <c r="AH202"/>
  <c r="AI202"/>
  <c r="AJ202"/>
  <c r="AK202"/>
  <c r="AL202"/>
  <c r="AM202"/>
  <c r="J203"/>
  <c r="K203"/>
  <c r="L203"/>
  <c r="M203"/>
  <c r="N203"/>
  <c r="O203"/>
  <c r="P203"/>
  <c r="Q203"/>
  <c r="R203"/>
  <c r="S203"/>
  <c r="T203"/>
  <c r="U203"/>
  <c r="V203"/>
  <c r="W203"/>
  <c r="X203"/>
  <c r="Y203"/>
  <c r="Z203"/>
  <c r="AA203"/>
  <c r="AB203"/>
  <c r="AC203"/>
  <c r="AD203"/>
  <c r="AE203"/>
  <c r="AF203"/>
  <c r="AG203"/>
  <c r="AH203"/>
  <c r="AI203"/>
  <c r="AJ203"/>
  <c r="AK203"/>
  <c r="AL203"/>
  <c r="AM203"/>
  <c r="Q204"/>
  <c r="T204"/>
  <c r="X204"/>
  <c r="AC204"/>
  <c r="AD204"/>
  <c r="AE204"/>
  <c r="AF204"/>
  <c r="AG204"/>
  <c r="AH204"/>
  <c r="AI204"/>
  <c r="AJ204"/>
  <c r="AK204"/>
  <c r="AL204"/>
  <c r="AM204"/>
  <c r="J205"/>
  <c r="K205"/>
  <c r="L205"/>
  <c r="M205"/>
  <c r="N205"/>
  <c r="O205"/>
  <c r="P205"/>
  <c r="Q205"/>
  <c r="R205"/>
  <c r="S205"/>
  <c r="T205"/>
  <c r="U205"/>
  <c r="V205"/>
  <c r="W205"/>
  <c r="X205"/>
  <c r="Y205"/>
  <c r="Z205"/>
  <c r="AA205"/>
  <c r="AB205"/>
  <c r="AC205"/>
  <c r="AD205"/>
  <c r="AE205"/>
  <c r="AF205"/>
  <c r="AG205"/>
  <c r="AH205"/>
  <c r="AI205"/>
  <c r="AJ205"/>
  <c r="AK205"/>
  <c r="AL205"/>
  <c r="AM205"/>
  <c r="Q206"/>
  <c r="T206"/>
  <c r="X206"/>
  <c r="AC206"/>
  <c r="AD206"/>
  <c r="AE206"/>
  <c r="AF206"/>
  <c r="AG206"/>
  <c r="AH206"/>
  <c r="AI206"/>
  <c r="AJ206"/>
  <c r="AK206"/>
  <c r="AL206"/>
  <c r="AM206"/>
  <c r="J207"/>
  <c r="K207"/>
  <c r="L207"/>
  <c r="M207"/>
  <c r="N207"/>
  <c r="O207"/>
  <c r="P207"/>
  <c r="Q207"/>
  <c r="R207"/>
  <c r="S207"/>
  <c r="T207"/>
  <c r="U207"/>
  <c r="V207"/>
  <c r="W207"/>
  <c r="X207"/>
  <c r="Y207"/>
  <c r="Z207"/>
  <c r="AA207"/>
  <c r="AB207"/>
  <c r="AC207"/>
  <c r="AD207"/>
  <c r="AE207"/>
  <c r="AF207"/>
  <c r="AG207"/>
  <c r="AH207"/>
  <c r="AI207"/>
  <c r="AJ207"/>
  <c r="AK207"/>
  <c r="AL207"/>
  <c r="AM207"/>
  <c r="Q208"/>
  <c r="T208"/>
  <c r="X208"/>
  <c r="AC208"/>
  <c r="AD208"/>
  <c r="AE208"/>
  <c r="AF208"/>
  <c r="AG208"/>
  <c r="AH208"/>
  <c r="AI208"/>
  <c r="AJ208"/>
  <c r="AK208"/>
  <c r="AL208"/>
  <c r="AM208"/>
  <c r="J209"/>
  <c r="K209"/>
  <c r="L209"/>
  <c r="M209"/>
  <c r="N209"/>
  <c r="O209"/>
  <c r="P209"/>
  <c r="Q209"/>
  <c r="R209"/>
  <c r="S209"/>
  <c r="T209"/>
  <c r="U209"/>
  <c r="V209"/>
  <c r="W209"/>
  <c r="X209"/>
  <c r="Y209"/>
  <c r="Z209"/>
  <c r="AA209"/>
  <c r="AB209"/>
  <c r="AC209"/>
  <c r="AD209"/>
  <c r="AE209"/>
  <c r="AF209"/>
  <c r="AG209"/>
  <c r="AH209"/>
  <c r="AI209"/>
  <c r="AJ209"/>
  <c r="AK209"/>
  <c r="AL209"/>
  <c r="AM209"/>
  <c r="Q210"/>
  <c r="T210"/>
  <c r="X210"/>
  <c r="AC210"/>
  <c r="AD210"/>
  <c r="AE210"/>
  <c r="AF210"/>
  <c r="AG210"/>
  <c r="AH210"/>
  <c r="AI210"/>
  <c r="AJ210"/>
  <c r="AK210"/>
  <c r="AL210"/>
  <c r="AM210"/>
  <c r="J211"/>
  <c r="K211"/>
  <c r="L211"/>
  <c r="M211"/>
  <c r="N211"/>
  <c r="O211"/>
  <c r="P211"/>
  <c r="Q211"/>
  <c r="R211"/>
  <c r="S211"/>
  <c r="T211"/>
  <c r="U211"/>
  <c r="V211"/>
  <c r="W211"/>
  <c r="X211"/>
  <c r="Y211"/>
  <c r="Z211"/>
  <c r="AA211"/>
  <c r="AB211"/>
  <c r="AC211"/>
  <c r="AD211"/>
  <c r="AE211"/>
  <c r="AF211"/>
  <c r="AG211"/>
  <c r="AH211"/>
  <c r="AI211"/>
  <c r="AJ211"/>
  <c r="AK211"/>
  <c r="AL211"/>
  <c r="AM211"/>
  <c r="Q212"/>
  <c r="T212"/>
  <c r="X212"/>
  <c r="AC212"/>
  <c r="AD212"/>
  <c r="AE212"/>
  <c r="AF212"/>
  <c r="AG212"/>
  <c r="AH212"/>
  <c r="AI212"/>
  <c r="AJ212"/>
  <c r="AK212"/>
  <c r="AL212"/>
  <c r="AM212"/>
  <c r="J213"/>
  <c r="K213"/>
  <c r="L213"/>
  <c r="M213"/>
  <c r="N213"/>
  <c r="O213"/>
  <c r="P213"/>
  <c r="Q213"/>
  <c r="R213"/>
  <c r="S213"/>
  <c r="T213"/>
  <c r="U213"/>
  <c r="V213"/>
  <c r="W213"/>
  <c r="X213"/>
  <c r="Y213"/>
  <c r="Z213"/>
  <c r="AA213"/>
  <c r="AB213"/>
  <c r="AC213"/>
  <c r="AD213"/>
  <c r="AE213"/>
  <c r="AF213"/>
  <c r="AG213"/>
  <c r="AH213"/>
  <c r="AI213"/>
  <c r="AJ213"/>
  <c r="AK213"/>
  <c r="AL213"/>
  <c r="AM213"/>
  <c r="Q214"/>
  <c r="T214"/>
  <c r="X214"/>
  <c r="AC214"/>
  <c r="AD214"/>
  <c r="AE214"/>
  <c r="AF214"/>
  <c r="AG214"/>
  <c r="AH214"/>
  <c r="AI214"/>
  <c r="AJ214"/>
  <c r="AK214"/>
  <c r="AL214"/>
  <c r="AM214"/>
  <c r="J215"/>
  <c r="K215"/>
  <c r="L215"/>
  <c r="M215"/>
  <c r="N215"/>
  <c r="O215"/>
  <c r="P215"/>
  <c r="Q215"/>
  <c r="R215"/>
  <c r="S215"/>
  <c r="T215"/>
  <c r="U215"/>
  <c r="V215"/>
  <c r="W215"/>
  <c r="X215"/>
  <c r="Y215"/>
  <c r="Z215"/>
  <c r="AA215"/>
  <c r="AB215"/>
  <c r="AC215"/>
  <c r="AD215"/>
  <c r="AE215"/>
  <c r="AF215"/>
  <c r="AG215"/>
  <c r="AH215"/>
  <c r="AI215"/>
  <c r="AJ215"/>
  <c r="AK215"/>
  <c r="AL215"/>
  <c r="AM215"/>
  <c r="J217"/>
  <c r="K217"/>
  <c r="L217"/>
  <c r="M217"/>
  <c r="N217"/>
  <c r="O217"/>
  <c r="P217"/>
  <c r="Q217"/>
  <c r="R217"/>
  <c r="S217"/>
  <c r="T217"/>
  <c r="U217"/>
  <c r="V217"/>
  <c r="W217"/>
  <c r="X217"/>
  <c r="Y217"/>
  <c r="Z217"/>
  <c r="AA217"/>
  <c r="AB217"/>
  <c r="J218"/>
  <c r="K218"/>
  <c r="L218"/>
  <c r="M218"/>
  <c r="N218"/>
  <c r="O218"/>
  <c r="P218"/>
  <c r="Q218"/>
  <c r="R218"/>
  <c r="S218"/>
  <c r="T218"/>
  <c r="U218"/>
  <c r="V218"/>
  <c r="W218"/>
  <c r="X218"/>
  <c r="Y218"/>
  <c r="Z218"/>
  <c r="AA218"/>
  <c r="AB218"/>
  <c r="J219"/>
  <c r="K219"/>
  <c r="L219"/>
  <c r="M219"/>
  <c r="N219"/>
  <c r="O219"/>
  <c r="P219"/>
  <c r="Q219"/>
  <c r="R219"/>
  <c r="S219"/>
  <c r="T219"/>
  <c r="U219"/>
  <c r="V219"/>
  <c r="W219"/>
  <c r="X219"/>
  <c r="Y219"/>
  <c r="Z219"/>
  <c r="AA219"/>
  <c r="AB219"/>
  <c r="AC224"/>
  <c r="AD224"/>
  <c r="AE224"/>
  <c r="AF224"/>
  <c r="AG224"/>
  <c r="AH224"/>
  <c r="AI224"/>
  <c r="AJ224"/>
  <c r="AK224"/>
  <c r="AM224"/>
  <c r="Q225"/>
  <c r="T225"/>
  <c r="X225"/>
  <c r="AC225"/>
  <c r="AD225"/>
  <c r="AE225"/>
  <c r="AF225"/>
  <c r="AG225"/>
  <c r="AH225"/>
  <c r="AI225"/>
  <c r="AJ225"/>
  <c r="AK225"/>
  <c r="AL225"/>
  <c r="AM225"/>
  <c r="J226"/>
  <c r="K226"/>
  <c r="L226"/>
  <c r="M226"/>
  <c r="N226"/>
  <c r="O226"/>
  <c r="P226"/>
  <c r="Q226"/>
  <c r="R226"/>
  <c r="S226"/>
  <c r="T226"/>
  <c r="U226"/>
  <c r="V226"/>
  <c r="W226"/>
  <c r="X226"/>
  <c r="Y226"/>
  <c r="Z226"/>
  <c r="AA226"/>
  <c r="AB226"/>
  <c r="AC226"/>
  <c r="AD226"/>
  <c r="AE226"/>
  <c r="AF226"/>
  <c r="AG226"/>
  <c r="AH226"/>
  <c r="AI226"/>
  <c r="AJ226"/>
  <c r="AK226"/>
  <c r="AL226"/>
  <c r="AM226"/>
  <c r="Q227"/>
  <c r="T227"/>
  <c r="X227"/>
  <c r="AC227"/>
  <c r="AD227"/>
  <c r="AE227"/>
  <c r="AF227"/>
  <c r="AG227"/>
  <c r="AH227"/>
  <c r="AI227"/>
  <c r="AJ227"/>
  <c r="AK227"/>
  <c r="AL227"/>
  <c r="AM227"/>
  <c r="J228"/>
  <c r="K228"/>
  <c r="L228"/>
  <c r="M228"/>
  <c r="N228"/>
  <c r="O228"/>
  <c r="P228"/>
  <c r="Q228"/>
  <c r="R228"/>
  <c r="S228"/>
  <c r="T228"/>
  <c r="U228"/>
  <c r="V228"/>
  <c r="W228"/>
  <c r="X228"/>
  <c r="Y228"/>
  <c r="Z228"/>
  <c r="AA228"/>
  <c r="AB228"/>
  <c r="AC228"/>
  <c r="AD228"/>
  <c r="AE228"/>
  <c r="AF228"/>
  <c r="AG228"/>
  <c r="AH228"/>
  <c r="AI228"/>
  <c r="AJ228"/>
  <c r="AK228"/>
  <c r="AL228"/>
  <c r="AM228"/>
  <c r="Q229"/>
  <c r="T229"/>
  <c r="X229"/>
  <c r="AC229"/>
  <c r="AD229"/>
  <c r="AE229"/>
  <c r="AF229"/>
  <c r="AG229"/>
  <c r="AH229"/>
  <c r="AI229"/>
  <c r="AJ229"/>
  <c r="AK229"/>
  <c r="AL229"/>
  <c r="AM229"/>
  <c r="J230"/>
  <c r="K230"/>
  <c r="L230"/>
  <c r="M230"/>
  <c r="N230"/>
  <c r="O230"/>
  <c r="P230"/>
  <c r="Q230"/>
  <c r="R230"/>
  <c r="S230"/>
  <c r="T230"/>
  <c r="U230"/>
  <c r="V230"/>
  <c r="W230"/>
  <c r="X230"/>
  <c r="Y230"/>
  <c r="Z230"/>
  <c r="AA230"/>
  <c r="AB230"/>
  <c r="AC230"/>
  <c r="AD230"/>
  <c r="AE230"/>
  <c r="AF230"/>
  <c r="AG230"/>
  <c r="AH230"/>
  <c r="AI230"/>
  <c r="AJ230"/>
  <c r="AK230"/>
  <c r="AL230"/>
  <c r="AM230"/>
  <c r="Q231"/>
  <c r="T231"/>
  <c r="X231"/>
  <c r="AC231"/>
  <c r="AD231"/>
  <c r="AE231"/>
  <c r="AF231"/>
  <c r="AG231"/>
  <c r="AH231"/>
  <c r="AI231"/>
  <c r="AJ231"/>
  <c r="AK231"/>
  <c r="AL231"/>
  <c r="AM231"/>
  <c r="J232"/>
  <c r="K232"/>
  <c r="L232"/>
  <c r="M232"/>
  <c r="N232"/>
  <c r="O232"/>
  <c r="P232"/>
  <c r="Q232"/>
  <c r="R232"/>
  <c r="S232"/>
  <c r="T232"/>
  <c r="U232"/>
  <c r="V232"/>
  <c r="W232"/>
  <c r="X232"/>
  <c r="Y232"/>
  <c r="Z232"/>
  <c r="AA232"/>
  <c r="AB232"/>
  <c r="AC232"/>
  <c r="AD232"/>
  <c r="AE232"/>
  <c r="AF232"/>
  <c r="AG232"/>
  <c r="AH232"/>
  <c r="AI232"/>
  <c r="AJ232"/>
  <c r="AK232"/>
  <c r="AL232"/>
  <c r="AM232"/>
  <c r="Q233"/>
  <c r="T233"/>
  <c r="X233"/>
  <c r="AC233"/>
  <c r="AD233"/>
  <c r="AE233"/>
  <c r="AF233"/>
  <c r="AG233"/>
  <c r="AH233"/>
  <c r="AI233"/>
  <c r="AJ233"/>
  <c r="AK233"/>
  <c r="AL233"/>
  <c r="AM233"/>
  <c r="J234"/>
  <c r="K234"/>
  <c r="L234"/>
  <c r="M234"/>
  <c r="N234"/>
  <c r="O234"/>
  <c r="P234"/>
  <c r="Q234"/>
  <c r="R234"/>
  <c r="S234"/>
  <c r="T234"/>
  <c r="U234"/>
  <c r="V234"/>
  <c r="W234"/>
  <c r="X234"/>
  <c r="Y234"/>
  <c r="Z234"/>
  <c r="AA234"/>
  <c r="AB234"/>
  <c r="AC234"/>
  <c r="AD234"/>
  <c r="AE234"/>
  <c r="AF234"/>
  <c r="AG234"/>
  <c r="AH234"/>
  <c r="AI234"/>
  <c r="AJ234"/>
  <c r="AK234"/>
  <c r="AL234"/>
  <c r="AM234"/>
  <c r="Q235"/>
  <c r="T235"/>
  <c r="X235"/>
  <c r="AC235"/>
  <c r="AD235"/>
  <c r="AE235"/>
  <c r="AF235"/>
  <c r="AG235"/>
  <c r="AH235"/>
  <c r="AI235"/>
  <c r="AJ235"/>
  <c r="AK235"/>
  <c r="AL235"/>
  <c r="AM235"/>
  <c r="J236"/>
  <c r="K236"/>
  <c r="L236"/>
  <c r="M236"/>
  <c r="N236"/>
  <c r="O236"/>
  <c r="P236"/>
  <c r="Q236"/>
  <c r="R236"/>
  <c r="S236"/>
  <c r="T236"/>
  <c r="U236"/>
  <c r="V236"/>
  <c r="W236"/>
  <c r="X236"/>
  <c r="Y236"/>
  <c r="Z236"/>
  <c r="AA236"/>
  <c r="AB236"/>
  <c r="AC236"/>
  <c r="AD236"/>
  <c r="AE236"/>
  <c r="AF236"/>
  <c r="AG236"/>
  <c r="AH236"/>
  <c r="AI236"/>
  <c r="AJ236"/>
  <c r="AK236"/>
  <c r="AL236"/>
  <c r="AM236"/>
  <c r="Q237"/>
  <c r="T237"/>
  <c r="X237"/>
  <c r="AC237"/>
  <c r="AD237"/>
  <c r="AE237"/>
  <c r="AF237"/>
  <c r="AG237"/>
  <c r="AH237"/>
  <c r="AI237"/>
  <c r="AJ237"/>
  <c r="AK237"/>
  <c r="AL237"/>
  <c r="AM237"/>
  <c r="J238"/>
  <c r="K238"/>
  <c r="L238"/>
  <c r="M238"/>
  <c r="N238"/>
  <c r="O238"/>
  <c r="P238"/>
  <c r="Q238"/>
  <c r="R238"/>
  <c r="S238"/>
  <c r="T238"/>
  <c r="U238"/>
  <c r="V238"/>
  <c r="W238"/>
  <c r="X238"/>
  <c r="Y238"/>
  <c r="Z238"/>
  <c r="AA238"/>
  <c r="AB238"/>
  <c r="AC238"/>
  <c r="AD238"/>
  <c r="AE238"/>
  <c r="AF238"/>
  <c r="AG238"/>
  <c r="AH238"/>
  <c r="AI238"/>
  <c r="AJ238"/>
  <c r="AK238"/>
  <c r="AL238"/>
  <c r="AM238"/>
  <c r="Q239"/>
  <c r="T239"/>
  <c r="X239"/>
  <c r="AC239"/>
  <c r="AD239"/>
  <c r="AE239"/>
  <c r="AF239"/>
  <c r="AG239"/>
  <c r="AH239"/>
  <c r="AI239"/>
  <c r="AJ239"/>
  <c r="AK239"/>
  <c r="AL239"/>
  <c r="AM239"/>
  <c r="J240"/>
  <c r="K240"/>
  <c r="L240"/>
  <c r="M240"/>
  <c r="N240"/>
  <c r="O240"/>
  <c r="P240"/>
  <c r="Q240"/>
  <c r="R240"/>
  <c r="S240"/>
  <c r="T240"/>
  <c r="U240"/>
  <c r="V240"/>
  <c r="W240"/>
  <c r="X240"/>
  <c r="Y240"/>
  <c r="Z240"/>
  <c r="AA240"/>
  <c r="AB240"/>
  <c r="AC240"/>
  <c r="AD240"/>
  <c r="AE240"/>
  <c r="AF240"/>
  <c r="AG240"/>
  <c r="AH240"/>
  <c r="AI240"/>
  <c r="AJ240"/>
  <c r="AK240"/>
  <c r="AL240"/>
  <c r="AM240"/>
  <c r="Q241"/>
  <c r="T241"/>
  <c r="X241"/>
  <c r="AC241"/>
  <c r="AD241"/>
  <c r="AE241"/>
  <c r="AF241"/>
  <c r="AG241"/>
  <c r="AH241"/>
  <c r="AI241"/>
  <c r="AJ241"/>
  <c r="AK241"/>
  <c r="AL241"/>
  <c r="AM241"/>
  <c r="J242"/>
  <c r="K242"/>
  <c r="L242"/>
  <c r="M242"/>
  <c r="N242"/>
  <c r="O242"/>
  <c r="P242"/>
  <c r="Q242"/>
  <c r="R242"/>
  <c r="S242"/>
  <c r="T242"/>
  <c r="U242"/>
  <c r="V242"/>
  <c r="W242"/>
  <c r="X242"/>
  <c r="Y242"/>
  <c r="Z242"/>
  <c r="AA242"/>
  <c r="AB242"/>
  <c r="AC242"/>
  <c r="AD242"/>
  <c r="AE242"/>
  <c r="AF242"/>
  <c r="AG242"/>
  <c r="AH242"/>
  <c r="AI242"/>
  <c r="AJ242"/>
  <c r="AK242"/>
  <c r="AL242"/>
  <c r="AM242"/>
  <c r="J244"/>
  <c r="K244"/>
  <c r="L244"/>
  <c r="M244"/>
  <c r="N244"/>
  <c r="O244"/>
  <c r="P244"/>
  <c r="Q244"/>
  <c r="R244"/>
  <c r="S244"/>
  <c r="T244"/>
  <c r="U244"/>
  <c r="V244"/>
  <c r="W244"/>
  <c r="X244"/>
  <c r="Y244"/>
  <c r="Z244"/>
  <c r="AA244"/>
  <c r="AB244"/>
  <c r="J245"/>
  <c r="K245"/>
  <c r="L245"/>
  <c r="M245"/>
  <c r="N245"/>
  <c r="O245"/>
  <c r="P245"/>
  <c r="Q245"/>
  <c r="R245"/>
  <c r="S245"/>
  <c r="T245"/>
  <c r="U245"/>
  <c r="V245"/>
  <c r="W245"/>
  <c r="X245"/>
  <c r="Y245"/>
  <c r="Z245"/>
  <c r="AA245"/>
  <c r="AB245"/>
  <c r="J246"/>
  <c r="K246"/>
  <c r="L246"/>
  <c r="M246"/>
  <c r="N246"/>
  <c r="O246"/>
  <c r="P246"/>
  <c r="Q246"/>
  <c r="R246"/>
  <c r="S246"/>
  <c r="T246"/>
  <c r="U246"/>
  <c r="V246"/>
  <c r="W246"/>
  <c r="X246"/>
  <c r="Y246"/>
  <c r="Z246"/>
  <c r="AA246"/>
  <c r="AB246"/>
  <c r="AC251"/>
  <c r="AD251"/>
  <c r="AE251"/>
  <c r="AF251"/>
  <c r="AG251"/>
  <c r="AH251"/>
  <c r="AI251"/>
  <c r="AJ251"/>
  <c r="AK251"/>
  <c r="AM251"/>
  <c r="Q252"/>
  <c r="T252"/>
  <c r="X252"/>
  <c r="AC252"/>
  <c r="AD252"/>
  <c r="AE252"/>
  <c r="AF252"/>
  <c r="AG252"/>
  <c r="AH252"/>
  <c r="AI252"/>
  <c r="AJ252"/>
  <c r="AK252"/>
  <c r="AL252"/>
  <c r="AM252"/>
  <c r="J253"/>
  <c r="K253"/>
  <c r="L253"/>
  <c r="M253"/>
  <c r="N253"/>
  <c r="O253"/>
  <c r="P253"/>
  <c r="Q253"/>
  <c r="R253"/>
  <c r="S253"/>
  <c r="T253"/>
  <c r="U253"/>
  <c r="V253"/>
  <c r="W253"/>
  <c r="X253"/>
  <c r="Y253"/>
  <c r="Z253"/>
  <c r="AA253"/>
  <c r="AB253"/>
  <c r="AC253"/>
  <c r="AD253"/>
  <c r="AE253"/>
  <c r="AF253"/>
  <c r="AG253"/>
  <c r="AH253"/>
  <c r="AI253"/>
  <c r="AJ253"/>
  <c r="AK253"/>
  <c r="AL253"/>
  <c r="AM253"/>
  <c r="Q254"/>
  <c r="T254"/>
  <c r="X254"/>
  <c r="AC254"/>
  <c r="AD254"/>
  <c r="AE254"/>
  <c r="AF254"/>
  <c r="AG254"/>
  <c r="AH254"/>
  <c r="AI254"/>
  <c r="AJ254"/>
  <c r="AK254"/>
  <c r="AL254"/>
  <c r="AM254"/>
  <c r="J255"/>
  <c r="K255"/>
  <c r="L255"/>
  <c r="M255"/>
  <c r="N255"/>
  <c r="O255"/>
  <c r="P255"/>
  <c r="Q255"/>
  <c r="R255"/>
  <c r="S255"/>
  <c r="T255"/>
  <c r="U255"/>
  <c r="V255"/>
  <c r="W255"/>
  <c r="X255"/>
  <c r="Y255"/>
  <c r="Z255"/>
  <c r="AA255"/>
  <c r="AB255"/>
  <c r="AC255"/>
  <c r="AD255"/>
  <c r="AE255"/>
  <c r="AF255"/>
  <c r="AG255"/>
  <c r="AH255"/>
  <c r="AI255"/>
  <c r="AJ255"/>
  <c r="AK255"/>
  <c r="AL255"/>
  <c r="AM255"/>
  <c r="Q256"/>
  <c r="T256"/>
  <c r="X256"/>
  <c r="AC256"/>
  <c r="AD256"/>
  <c r="AE256"/>
  <c r="AF256"/>
  <c r="AG256"/>
  <c r="AH256"/>
  <c r="AI256"/>
  <c r="AJ256"/>
  <c r="AK256"/>
  <c r="AL256"/>
  <c r="AM256"/>
  <c r="J257"/>
  <c r="K257"/>
  <c r="L257"/>
  <c r="M257"/>
  <c r="N257"/>
  <c r="O257"/>
  <c r="P257"/>
  <c r="Q257"/>
  <c r="R257"/>
  <c r="S257"/>
  <c r="T257"/>
  <c r="U257"/>
  <c r="V257"/>
  <c r="W257"/>
  <c r="X257"/>
  <c r="Y257"/>
  <c r="Z257"/>
  <c r="AA257"/>
  <c r="AB257"/>
  <c r="AC257"/>
  <c r="AD257"/>
  <c r="AE257"/>
  <c r="AF257"/>
  <c r="AG257"/>
  <c r="AH257"/>
  <c r="AI257"/>
  <c r="AJ257"/>
  <c r="AK257"/>
  <c r="AL257"/>
  <c r="AM257"/>
  <c r="Q258"/>
  <c r="T258"/>
  <c r="X258"/>
  <c r="AC258"/>
  <c r="AD258"/>
  <c r="AE258"/>
  <c r="AF258"/>
  <c r="AG258"/>
  <c r="AH258"/>
  <c r="AI258"/>
  <c r="AJ258"/>
  <c r="AK258"/>
  <c r="AL258"/>
  <c r="AM258"/>
  <c r="J259"/>
  <c r="K259"/>
  <c r="L259"/>
  <c r="M259"/>
  <c r="N259"/>
  <c r="O259"/>
  <c r="P259"/>
  <c r="Q259"/>
  <c r="R259"/>
  <c r="S259"/>
  <c r="T259"/>
  <c r="U259"/>
  <c r="V259"/>
  <c r="W259"/>
  <c r="X259"/>
  <c r="Y259"/>
  <c r="Z259"/>
  <c r="AA259"/>
  <c r="AB259"/>
  <c r="AC259"/>
  <c r="AD259"/>
  <c r="AE259"/>
  <c r="AF259"/>
  <c r="AG259"/>
  <c r="AH259"/>
  <c r="AI259"/>
  <c r="AJ259"/>
  <c r="AK259"/>
  <c r="AL259"/>
  <c r="AM259"/>
  <c r="Q260"/>
  <c r="T260"/>
  <c r="X260"/>
  <c r="AC260"/>
  <c r="AD260"/>
  <c r="AE260"/>
  <c r="AF260"/>
  <c r="AG260"/>
  <c r="AH260"/>
  <c r="AI260"/>
  <c r="AJ260"/>
  <c r="AK260"/>
  <c r="AL260"/>
  <c r="AM260"/>
  <c r="J261"/>
  <c r="K261"/>
  <c r="L261"/>
  <c r="M261"/>
  <c r="N261"/>
  <c r="O261"/>
  <c r="P261"/>
  <c r="Q261"/>
  <c r="R261"/>
  <c r="S261"/>
  <c r="T261"/>
  <c r="U261"/>
  <c r="V261"/>
  <c r="W261"/>
  <c r="X261"/>
  <c r="Y261"/>
  <c r="Z261"/>
  <c r="AA261"/>
  <c r="AB261"/>
  <c r="AC261"/>
  <c r="AD261"/>
  <c r="AE261"/>
  <c r="AF261"/>
  <c r="AG261"/>
  <c r="AH261"/>
  <c r="AI261"/>
  <c r="AJ261"/>
  <c r="AK261"/>
  <c r="AL261"/>
  <c r="AM261"/>
  <c r="Q262"/>
  <c r="T262"/>
  <c r="X262"/>
  <c r="AC262"/>
  <c r="AD262"/>
  <c r="AE262"/>
  <c r="AF262"/>
  <c r="AG262"/>
  <c r="AH262"/>
  <c r="AI262"/>
  <c r="AJ262"/>
  <c r="AK262"/>
  <c r="AL262"/>
  <c r="AM262"/>
  <c r="J263"/>
  <c r="K263"/>
  <c r="L263"/>
  <c r="M263"/>
  <c r="N263"/>
  <c r="O263"/>
  <c r="P263"/>
  <c r="Q263"/>
  <c r="R263"/>
  <c r="S263"/>
  <c r="T263"/>
  <c r="U263"/>
  <c r="V263"/>
  <c r="W263"/>
  <c r="X263"/>
  <c r="Y263"/>
  <c r="Z263"/>
  <c r="AA263"/>
  <c r="AB263"/>
  <c r="AC263"/>
  <c r="AD263"/>
  <c r="AE263"/>
  <c r="AF263"/>
  <c r="AG263"/>
  <c r="AH263"/>
  <c r="AI263"/>
  <c r="AJ263"/>
  <c r="AK263"/>
  <c r="AL263"/>
  <c r="AM263"/>
  <c r="Q264"/>
  <c r="T264"/>
  <c r="X264"/>
  <c r="AC264"/>
  <c r="AD264"/>
  <c r="AE264"/>
  <c r="AF264"/>
  <c r="AG264"/>
  <c r="AH264"/>
  <c r="AI264"/>
  <c r="AJ264"/>
  <c r="AK264"/>
  <c r="AL264"/>
  <c r="AM264"/>
  <c r="J265"/>
  <c r="K265"/>
  <c r="L265"/>
  <c r="M265"/>
  <c r="N265"/>
  <c r="O265"/>
  <c r="P265"/>
  <c r="Q265"/>
  <c r="R265"/>
  <c r="S265"/>
  <c r="T265"/>
  <c r="U265"/>
  <c r="V265"/>
  <c r="W265"/>
  <c r="X265"/>
  <c r="Y265"/>
  <c r="Z265"/>
  <c r="AA265"/>
  <c r="AB265"/>
  <c r="AC265"/>
  <c r="AD265"/>
  <c r="AE265"/>
  <c r="AF265"/>
  <c r="AG265"/>
  <c r="AH265"/>
  <c r="AI265"/>
  <c r="AJ265"/>
  <c r="AK265"/>
  <c r="AL265"/>
  <c r="AM265"/>
  <c r="Q266"/>
  <c r="T266"/>
  <c r="X266"/>
  <c r="AC266"/>
  <c r="AD266"/>
  <c r="AE266"/>
  <c r="AF266"/>
  <c r="AG266"/>
  <c r="AH266"/>
  <c r="AI266"/>
  <c r="AJ266"/>
  <c r="AK266"/>
  <c r="AL266"/>
  <c r="AM266"/>
  <c r="J267"/>
  <c r="K267"/>
  <c r="L267"/>
  <c r="M267"/>
  <c r="N267"/>
  <c r="O267"/>
  <c r="P267"/>
  <c r="Q267"/>
  <c r="R267"/>
  <c r="S267"/>
  <c r="T267"/>
  <c r="U267"/>
  <c r="V267"/>
  <c r="W267"/>
  <c r="X267"/>
  <c r="Y267"/>
  <c r="Z267"/>
  <c r="AA267"/>
  <c r="AB267"/>
  <c r="AC267"/>
  <c r="AD267"/>
  <c r="AE267"/>
  <c r="AF267"/>
  <c r="AG267"/>
  <c r="AH267"/>
  <c r="AI267"/>
  <c r="AJ267"/>
  <c r="AK267"/>
  <c r="AL267"/>
  <c r="AM267"/>
  <c r="Q268"/>
  <c r="T268"/>
  <c r="X268"/>
  <c r="AC268"/>
  <c r="AD268"/>
  <c r="AE268"/>
  <c r="AF268"/>
  <c r="AG268"/>
  <c r="AH268"/>
  <c r="AI268"/>
  <c r="AJ268"/>
  <c r="AK268"/>
  <c r="AL268"/>
  <c r="AM268"/>
  <c r="J269"/>
  <c r="K269"/>
  <c r="L269"/>
  <c r="M269"/>
  <c r="N269"/>
  <c r="O269"/>
  <c r="P269"/>
  <c r="Q269"/>
  <c r="R269"/>
  <c r="S269"/>
  <c r="T269"/>
  <c r="U269"/>
  <c r="V269"/>
  <c r="W269"/>
  <c r="X269"/>
  <c r="Y269"/>
  <c r="Z269"/>
  <c r="AA269"/>
  <c r="AB269"/>
  <c r="AC269"/>
  <c r="AD269"/>
  <c r="AE269"/>
  <c r="AF269"/>
  <c r="AG269"/>
  <c r="AH269"/>
  <c r="AI269"/>
  <c r="AJ269"/>
  <c r="AK269"/>
  <c r="AL269"/>
  <c r="AM269"/>
  <c r="J271"/>
  <c r="K271"/>
  <c r="L271"/>
  <c r="M271"/>
  <c r="N271"/>
  <c r="O271"/>
  <c r="P271"/>
  <c r="Q271"/>
  <c r="R271"/>
  <c r="S271"/>
  <c r="T271"/>
  <c r="U271"/>
  <c r="V271"/>
  <c r="W271"/>
  <c r="X271"/>
  <c r="Y271"/>
  <c r="Z271"/>
  <c r="AA271"/>
  <c r="AB271"/>
  <c r="J272"/>
  <c r="K272"/>
  <c r="L272"/>
  <c r="M272"/>
  <c r="N272"/>
  <c r="O272"/>
  <c r="P272"/>
  <c r="Q272"/>
  <c r="R272"/>
  <c r="S272"/>
  <c r="T272"/>
  <c r="U272"/>
  <c r="V272"/>
  <c r="W272"/>
  <c r="X272"/>
  <c r="Y272"/>
  <c r="Z272"/>
  <c r="AA272"/>
  <c r="AB272"/>
  <c r="J273"/>
  <c r="K273"/>
  <c r="L273"/>
  <c r="M273"/>
  <c r="N273"/>
  <c r="O273"/>
  <c r="P273"/>
  <c r="Q273"/>
  <c r="R273"/>
  <c r="S273"/>
  <c r="T273"/>
  <c r="U273"/>
  <c r="V273"/>
  <c r="W273"/>
  <c r="X273"/>
  <c r="Y273"/>
  <c r="Z273"/>
  <c r="AA273"/>
  <c r="AB273"/>
  <c r="AC278"/>
  <c r="AD278"/>
  <c r="AE278"/>
  <c r="AF278"/>
  <c r="AG278"/>
  <c r="AH278"/>
  <c r="AI278"/>
  <c r="AJ278"/>
  <c r="AK278"/>
  <c r="AM278"/>
  <c r="Q279"/>
  <c r="T279"/>
  <c r="X279"/>
  <c r="AC279"/>
  <c r="AD279"/>
  <c r="AE279"/>
  <c r="AF279"/>
  <c r="AG279"/>
  <c r="AH279"/>
  <c r="AI279"/>
  <c r="AJ279"/>
  <c r="AK279"/>
  <c r="AL279"/>
  <c r="AM279"/>
  <c r="J280"/>
  <c r="K280"/>
  <c r="L280"/>
  <c r="M280"/>
  <c r="N280"/>
  <c r="O280"/>
  <c r="P280"/>
  <c r="Q280"/>
  <c r="R280"/>
  <c r="S280"/>
  <c r="T280"/>
  <c r="U280"/>
  <c r="V280"/>
  <c r="W280"/>
  <c r="X280"/>
  <c r="Y280"/>
  <c r="Z280"/>
  <c r="AA280"/>
  <c r="AB280"/>
  <c r="AC280"/>
  <c r="AD280"/>
  <c r="AE280"/>
  <c r="AF280"/>
  <c r="AG280"/>
  <c r="AH280"/>
  <c r="AI280"/>
  <c r="AJ280"/>
  <c r="AK280"/>
  <c r="AL280"/>
  <c r="AM280"/>
  <c r="Q281"/>
  <c r="T281"/>
  <c r="X281"/>
  <c r="AC281"/>
  <c r="AD281"/>
  <c r="AE281"/>
  <c r="AF281"/>
  <c r="AG281"/>
  <c r="AH281"/>
  <c r="AI281"/>
  <c r="AJ281"/>
  <c r="AK281"/>
  <c r="AL281"/>
  <c r="AM281"/>
  <c r="J282"/>
  <c r="K282"/>
  <c r="L282"/>
  <c r="M282"/>
  <c r="N282"/>
  <c r="O282"/>
  <c r="P282"/>
  <c r="Q282"/>
  <c r="R282"/>
  <c r="S282"/>
  <c r="T282"/>
  <c r="U282"/>
  <c r="V282"/>
  <c r="W282"/>
  <c r="X282"/>
  <c r="Y282"/>
  <c r="Z282"/>
  <c r="AA282"/>
  <c r="AB282"/>
  <c r="AC282"/>
  <c r="AD282"/>
  <c r="AE282"/>
  <c r="AF282"/>
  <c r="AG282"/>
  <c r="AH282"/>
  <c r="AI282"/>
  <c r="AJ282"/>
  <c r="AK282"/>
  <c r="AL282"/>
  <c r="AM282"/>
  <c r="Q283"/>
  <c r="T283"/>
  <c r="X283"/>
  <c r="AC283"/>
  <c r="AD283"/>
  <c r="AE283"/>
  <c r="AF283"/>
  <c r="AG283"/>
  <c r="AH283"/>
  <c r="AI283"/>
  <c r="AJ283"/>
  <c r="AK283"/>
  <c r="AL283"/>
  <c r="AM283"/>
  <c r="J284"/>
  <c r="K284"/>
  <c r="L284"/>
  <c r="M284"/>
  <c r="N284"/>
  <c r="O284"/>
  <c r="P284"/>
  <c r="Q284"/>
  <c r="R284"/>
  <c r="S284"/>
  <c r="T284"/>
  <c r="U284"/>
  <c r="V284"/>
  <c r="W284"/>
  <c r="X284"/>
  <c r="Y284"/>
  <c r="Z284"/>
  <c r="AA284"/>
  <c r="AB284"/>
  <c r="AC284"/>
  <c r="AD284"/>
  <c r="AE284"/>
  <c r="AF284"/>
  <c r="AG284"/>
  <c r="AH284"/>
  <c r="AI284"/>
  <c r="AJ284"/>
  <c r="AK284"/>
  <c r="AL284"/>
  <c r="AM284"/>
  <c r="Q285"/>
  <c r="T285"/>
  <c r="X285"/>
  <c r="AC285"/>
  <c r="AD285"/>
  <c r="AE285"/>
  <c r="AF285"/>
  <c r="AG285"/>
  <c r="AH285"/>
  <c r="AI285"/>
  <c r="AJ285"/>
  <c r="AK285"/>
  <c r="AL285"/>
  <c r="AM285"/>
  <c r="J286"/>
  <c r="K286"/>
  <c r="L286"/>
  <c r="M286"/>
  <c r="N286"/>
  <c r="O286"/>
  <c r="P286"/>
  <c r="Q286"/>
  <c r="R286"/>
  <c r="S286"/>
  <c r="T286"/>
  <c r="U286"/>
  <c r="V286"/>
  <c r="W286"/>
  <c r="X286"/>
  <c r="Y286"/>
  <c r="Z286"/>
  <c r="AA286"/>
  <c r="AB286"/>
  <c r="AC286"/>
  <c r="AD286"/>
  <c r="AE286"/>
  <c r="AF286"/>
  <c r="AG286"/>
  <c r="AH286"/>
  <c r="AI286"/>
  <c r="AJ286"/>
  <c r="AK286"/>
  <c r="AL286"/>
  <c r="AM286"/>
  <c r="Q287"/>
  <c r="T287"/>
  <c r="X287"/>
  <c r="AC287"/>
  <c r="AD287"/>
  <c r="AE287"/>
  <c r="AF287"/>
  <c r="AG287"/>
  <c r="AH287"/>
  <c r="AI287"/>
  <c r="AJ287"/>
  <c r="AK287"/>
  <c r="AL287"/>
  <c r="AM287"/>
  <c r="J288"/>
  <c r="K288"/>
  <c r="L288"/>
  <c r="M288"/>
  <c r="N288"/>
  <c r="O288"/>
  <c r="P288"/>
  <c r="Q288"/>
  <c r="R288"/>
  <c r="S288"/>
  <c r="T288"/>
  <c r="U288"/>
  <c r="V288"/>
  <c r="W288"/>
  <c r="X288"/>
  <c r="Y288"/>
  <c r="Z288"/>
  <c r="AA288"/>
  <c r="AB288"/>
  <c r="AC288"/>
  <c r="AD288"/>
  <c r="AE288"/>
  <c r="AF288"/>
  <c r="AG288"/>
  <c r="AH288"/>
  <c r="AI288"/>
  <c r="AJ288"/>
  <c r="AK288"/>
  <c r="AL288"/>
  <c r="AM288"/>
  <c r="Q289"/>
  <c r="T289"/>
  <c r="X289"/>
  <c r="AC289"/>
  <c r="AD289"/>
  <c r="AE289"/>
  <c r="AF289"/>
  <c r="AG289"/>
  <c r="AH289"/>
  <c r="AI289"/>
  <c r="AJ289"/>
  <c r="AK289"/>
  <c r="AL289"/>
  <c r="AM289"/>
  <c r="J290"/>
  <c r="K290"/>
  <c r="L290"/>
  <c r="M290"/>
  <c r="N290"/>
  <c r="O290"/>
  <c r="P290"/>
  <c r="Q290"/>
  <c r="R290"/>
  <c r="S290"/>
  <c r="T290"/>
  <c r="U290"/>
  <c r="V290"/>
  <c r="W290"/>
  <c r="X290"/>
  <c r="Y290"/>
  <c r="Z290"/>
  <c r="AA290"/>
  <c r="AB290"/>
  <c r="AC290"/>
  <c r="AD290"/>
  <c r="AE290"/>
  <c r="AF290"/>
  <c r="AG290"/>
  <c r="AH290"/>
  <c r="AI290"/>
  <c r="AJ290"/>
  <c r="AK290"/>
  <c r="AL290"/>
  <c r="AM290"/>
  <c r="Q291"/>
  <c r="T291"/>
  <c r="X291"/>
  <c r="AC291"/>
  <c r="AD291"/>
  <c r="AE291"/>
  <c r="AF291"/>
  <c r="AG291"/>
  <c r="AH291"/>
  <c r="AI291"/>
  <c r="AJ291"/>
  <c r="AK291"/>
  <c r="AL291"/>
  <c r="AM291"/>
  <c r="J292"/>
  <c r="K292"/>
  <c r="L292"/>
  <c r="M292"/>
  <c r="N292"/>
  <c r="O292"/>
  <c r="P292"/>
  <c r="Q292"/>
  <c r="R292"/>
  <c r="S292"/>
  <c r="T292"/>
  <c r="U292"/>
  <c r="V292"/>
  <c r="W292"/>
  <c r="X292"/>
  <c r="Y292"/>
  <c r="Z292"/>
  <c r="AA292"/>
  <c r="AB292"/>
  <c r="AC292"/>
  <c r="AD292"/>
  <c r="AE292"/>
  <c r="AF292"/>
  <c r="AG292"/>
  <c r="AH292"/>
  <c r="AI292"/>
  <c r="AJ292"/>
  <c r="AK292"/>
  <c r="AL292"/>
  <c r="AM292"/>
  <c r="Q293"/>
  <c r="T293"/>
  <c r="X293"/>
  <c r="AC293"/>
  <c r="AD293"/>
  <c r="AE293"/>
  <c r="AF293"/>
  <c r="AG293"/>
  <c r="AH293"/>
  <c r="AI293"/>
  <c r="AJ293"/>
  <c r="AK293"/>
  <c r="AL293"/>
  <c r="AM293"/>
  <c r="J294"/>
  <c r="K294"/>
  <c r="L294"/>
  <c r="M294"/>
  <c r="N294"/>
  <c r="O294"/>
  <c r="P294"/>
  <c r="Q294"/>
  <c r="R294"/>
  <c r="S294"/>
  <c r="T294"/>
  <c r="U294"/>
  <c r="V294"/>
  <c r="W294"/>
  <c r="X294"/>
  <c r="Y294"/>
  <c r="Z294"/>
  <c r="AA294"/>
  <c r="AB294"/>
  <c r="AC294"/>
  <c r="AD294"/>
  <c r="AE294"/>
  <c r="AF294"/>
  <c r="AG294"/>
  <c r="AH294"/>
  <c r="AI294"/>
  <c r="AJ294"/>
  <c r="AK294"/>
  <c r="AL294"/>
  <c r="AM294"/>
  <c r="Q295"/>
  <c r="T295"/>
  <c r="X295"/>
  <c r="AC295"/>
  <c r="AD295"/>
  <c r="AE295"/>
  <c r="AF295"/>
  <c r="AG295"/>
  <c r="AH295"/>
  <c r="AI295"/>
  <c r="AJ295"/>
  <c r="AK295"/>
  <c r="AL295"/>
  <c r="AM295"/>
  <c r="J296"/>
  <c r="K296"/>
  <c r="L296"/>
  <c r="M296"/>
  <c r="N296"/>
  <c r="O296"/>
  <c r="P296"/>
  <c r="Q296"/>
  <c r="R296"/>
  <c r="S296"/>
  <c r="T296"/>
  <c r="U296"/>
  <c r="V296"/>
  <c r="W296"/>
  <c r="X296"/>
  <c r="Y296"/>
  <c r="Z296"/>
  <c r="AA296"/>
  <c r="AB296"/>
  <c r="AC296"/>
  <c r="AD296"/>
  <c r="AE296"/>
  <c r="AF296"/>
  <c r="AG296"/>
  <c r="AH296"/>
  <c r="AI296"/>
  <c r="AJ296"/>
  <c r="AK296"/>
  <c r="AL296"/>
  <c r="AM296"/>
  <c r="J298"/>
  <c r="K298"/>
  <c r="L298"/>
  <c r="M298"/>
  <c r="N298"/>
  <c r="O298"/>
  <c r="P298"/>
  <c r="Q298"/>
  <c r="R298"/>
  <c r="S298"/>
  <c r="T298"/>
  <c r="U298"/>
  <c r="V298"/>
  <c r="W298"/>
  <c r="X298"/>
  <c r="Y298"/>
  <c r="Z298"/>
  <c r="AA298"/>
  <c r="AB298"/>
  <c r="J299"/>
  <c r="K299"/>
  <c r="L299"/>
  <c r="M299"/>
  <c r="N299"/>
  <c r="O299"/>
  <c r="P299"/>
  <c r="Q299"/>
  <c r="R299"/>
  <c r="S299"/>
  <c r="T299"/>
  <c r="U299"/>
  <c r="V299"/>
  <c r="W299"/>
  <c r="X299"/>
  <c r="Y299"/>
  <c r="Z299"/>
  <c r="AA299"/>
  <c r="AB299"/>
  <c r="J300"/>
  <c r="K300"/>
  <c r="L300"/>
  <c r="M300"/>
  <c r="N300"/>
  <c r="O300"/>
  <c r="P300"/>
  <c r="Q300"/>
  <c r="R300"/>
  <c r="S300"/>
  <c r="T300"/>
  <c r="U300"/>
  <c r="V300"/>
  <c r="W300"/>
  <c r="X300"/>
  <c r="Y300"/>
  <c r="Z300"/>
  <c r="AA300"/>
  <c r="AB300"/>
  <c r="AC305"/>
  <c r="AD305"/>
  <c r="AE305"/>
  <c r="AF305"/>
  <c r="AG305"/>
  <c r="AH305"/>
  <c r="AI305"/>
  <c r="AJ305"/>
  <c r="AK305"/>
  <c r="AM305"/>
  <c r="Q306"/>
  <c r="T306"/>
  <c r="X306"/>
  <c r="AC306"/>
  <c r="AD306"/>
  <c r="AE306"/>
  <c r="AF306"/>
  <c r="AG306"/>
  <c r="AH306"/>
  <c r="AI306"/>
  <c r="AJ306"/>
  <c r="AK306"/>
  <c r="AL306"/>
  <c r="AM306"/>
  <c r="J307"/>
  <c r="K307"/>
  <c r="L307"/>
  <c r="M307"/>
  <c r="N307"/>
  <c r="O307"/>
  <c r="P307"/>
  <c r="Q307"/>
  <c r="R307"/>
  <c r="S307"/>
  <c r="T307"/>
  <c r="U307"/>
  <c r="V307"/>
  <c r="W307"/>
  <c r="X307"/>
  <c r="Y307"/>
  <c r="Z307"/>
  <c r="AA307"/>
  <c r="AB307"/>
  <c r="AC307"/>
  <c r="AD307"/>
  <c r="AE307"/>
  <c r="AF307"/>
  <c r="AG307"/>
  <c r="AH307"/>
  <c r="AI307"/>
  <c r="AJ307"/>
  <c r="AK307"/>
  <c r="AL307"/>
  <c r="AM307"/>
  <c r="Q308"/>
  <c r="T308"/>
  <c r="X308"/>
  <c r="AC308"/>
  <c r="AD308"/>
  <c r="AE308"/>
  <c r="AF308"/>
  <c r="AG308"/>
  <c r="AH308"/>
  <c r="AI308"/>
  <c r="AJ308"/>
  <c r="AK308"/>
  <c r="AL308"/>
  <c r="AM308"/>
  <c r="J309"/>
  <c r="K309"/>
  <c r="L309"/>
  <c r="M309"/>
  <c r="N309"/>
  <c r="O309"/>
  <c r="P309"/>
  <c r="Q309"/>
  <c r="R309"/>
  <c r="S309"/>
  <c r="T309"/>
  <c r="U309"/>
  <c r="V309"/>
  <c r="W309"/>
  <c r="X309"/>
  <c r="Y309"/>
  <c r="Z309"/>
  <c r="AA309"/>
  <c r="AB309"/>
  <c r="AC309"/>
  <c r="AD309"/>
  <c r="AE309"/>
  <c r="AF309"/>
  <c r="AG309"/>
  <c r="AH309"/>
  <c r="AI309"/>
  <c r="AJ309"/>
  <c r="AK309"/>
  <c r="AL309"/>
  <c r="AM309"/>
  <c r="Q310"/>
  <c r="T310"/>
  <c r="X310"/>
  <c r="AC310"/>
  <c r="AD310"/>
  <c r="AE310"/>
  <c r="AF310"/>
  <c r="AG310"/>
  <c r="AH310"/>
  <c r="AI310"/>
  <c r="AJ310"/>
  <c r="AK310"/>
  <c r="AL310"/>
  <c r="AM310"/>
  <c r="J311"/>
  <c r="K311"/>
  <c r="L311"/>
  <c r="M311"/>
  <c r="N311"/>
  <c r="O311"/>
  <c r="P311"/>
  <c r="Q311"/>
  <c r="R311"/>
  <c r="S311"/>
  <c r="T311"/>
  <c r="U311"/>
  <c r="V311"/>
  <c r="W311"/>
  <c r="X311"/>
  <c r="Y311"/>
  <c r="Z311"/>
  <c r="AA311"/>
  <c r="AB311"/>
  <c r="AC311"/>
  <c r="AD311"/>
  <c r="AE311"/>
  <c r="AF311"/>
  <c r="AG311"/>
  <c r="AH311"/>
  <c r="AI311"/>
  <c r="AJ311"/>
  <c r="AK311"/>
  <c r="AL311"/>
  <c r="AM311"/>
  <c r="Q312"/>
  <c r="T312"/>
  <c r="X312"/>
  <c r="AC312"/>
  <c r="AD312"/>
  <c r="AE312"/>
  <c r="AF312"/>
  <c r="AG312"/>
  <c r="AH312"/>
  <c r="AI312"/>
  <c r="AJ312"/>
  <c r="AK312"/>
  <c r="AL312"/>
  <c r="AM312"/>
  <c r="J313"/>
  <c r="K313"/>
  <c r="L313"/>
  <c r="M313"/>
  <c r="N313"/>
  <c r="O313"/>
  <c r="P313"/>
  <c r="Q313"/>
  <c r="R313"/>
  <c r="S313"/>
  <c r="T313"/>
  <c r="U313"/>
  <c r="V313"/>
  <c r="W313"/>
  <c r="X313"/>
  <c r="Y313"/>
  <c r="Z313"/>
  <c r="AA313"/>
  <c r="AB313"/>
  <c r="AC313"/>
  <c r="AD313"/>
  <c r="AE313"/>
  <c r="AF313"/>
  <c r="AG313"/>
  <c r="AH313"/>
  <c r="AI313"/>
  <c r="AJ313"/>
  <c r="AK313"/>
  <c r="AL313"/>
  <c r="AM313"/>
  <c r="Q314"/>
  <c r="T314"/>
  <c r="X314"/>
  <c r="AC314"/>
  <c r="AD314"/>
  <c r="AE314"/>
  <c r="AF314"/>
  <c r="AG314"/>
  <c r="AH314"/>
  <c r="AI314"/>
  <c r="AJ314"/>
  <c r="AK314"/>
  <c r="AL314"/>
  <c r="AM314"/>
  <c r="J315"/>
  <c r="K315"/>
  <c r="L315"/>
  <c r="M315"/>
  <c r="N315"/>
  <c r="O315"/>
  <c r="P315"/>
  <c r="Q315"/>
  <c r="R315"/>
  <c r="S315"/>
  <c r="T315"/>
  <c r="U315"/>
  <c r="V315"/>
  <c r="W315"/>
  <c r="X315"/>
  <c r="Y315"/>
  <c r="Z315"/>
  <c r="AA315"/>
  <c r="AB315"/>
  <c r="AC315"/>
  <c r="AD315"/>
  <c r="AE315"/>
  <c r="AF315"/>
  <c r="AG315"/>
  <c r="AH315"/>
  <c r="AI315"/>
  <c r="AJ315"/>
  <c r="AK315"/>
  <c r="AL315"/>
  <c r="AM315"/>
  <c r="Q316"/>
  <c r="T316"/>
  <c r="X316"/>
  <c r="AC316"/>
  <c r="AD316"/>
  <c r="AE316"/>
  <c r="AF316"/>
  <c r="AG316"/>
  <c r="AH316"/>
  <c r="AI316"/>
  <c r="AJ316"/>
  <c r="AK316"/>
  <c r="AL316"/>
  <c r="AM316"/>
  <c r="J317"/>
  <c r="K317"/>
  <c r="L317"/>
  <c r="M317"/>
  <c r="N317"/>
  <c r="O317"/>
  <c r="P317"/>
  <c r="Q317"/>
  <c r="R317"/>
  <c r="S317"/>
  <c r="T317"/>
  <c r="U317"/>
  <c r="V317"/>
  <c r="W317"/>
  <c r="X317"/>
  <c r="Y317"/>
  <c r="Z317"/>
  <c r="AA317"/>
  <c r="AB317"/>
  <c r="AC317"/>
  <c r="AD317"/>
  <c r="AE317"/>
  <c r="AF317"/>
  <c r="AG317"/>
  <c r="AH317"/>
  <c r="AI317"/>
  <c r="AJ317"/>
  <c r="AK317"/>
  <c r="AL317"/>
  <c r="AM317"/>
  <c r="Q318"/>
  <c r="T318"/>
  <c r="X318"/>
  <c r="AC318"/>
  <c r="AD318"/>
  <c r="AE318"/>
  <c r="AF318"/>
  <c r="AG318"/>
  <c r="AH318"/>
  <c r="AI318"/>
  <c r="AJ318"/>
  <c r="AK318"/>
  <c r="AL318"/>
  <c r="AM318"/>
  <c r="J319"/>
  <c r="K319"/>
  <c r="L319"/>
  <c r="M319"/>
  <c r="N319"/>
  <c r="O319"/>
  <c r="P319"/>
  <c r="Q319"/>
  <c r="R319"/>
  <c r="S319"/>
  <c r="T319"/>
  <c r="U319"/>
  <c r="V319"/>
  <c r="W319"/>
  <c r="X319"/>
  <c r="Y319"/>
  <c r="Z319"/>
  <c r="AA319"/>
  <c r="AB319"/>
  <c r="AC319"/>
  <c r="AD319"/>
  <c r="AE319"/>
  <c r="AF319"/>
  <c r="AG319"/>
  <c r="AH319"/>
  <c r="AI319"/>
  <c r="AJ319"/>
  <c r="AK319"/>
  <c r="AL319"/>
  <c r="AM319"/>
  <c r="Q320"/>
  <c r="T320"/>
  <c r="X320"/>
  <c r="AC320"/>
  <c r="AD320"/>
  <c r="AE320"/>
  <c r="AF320"/>
  <c r="AG320"/>
  <c r="AH320"/>
  <c r="AI320"/>
  <c r="AJ320"/>
  <c r="AK320"/>
  <c r="AL320"/>
  <c r="AM320"/>
  <c r="J321"/>
  <c r="K321"/>
  <c r="L321"/>
  <c r="M321"/>
  <c r="N321"/>
  <c r="O321"/>
  <c r="P321"/>
  <c r="Q321"/>
  <c r="R321"/>
  <c r="S321"/>
  <c r="T321"/>
  <c r="U321"/>
  <c r="V321"/>
  <c r="W321"/>
  <c r="X321"/>
  <c r="Y321"/>
  <c r="Z321"/>
  <c r="AA321"/>
  <c r="AB321"/>
  <c r="AC321"/>
  <c r="AD321"/>
  <c r="AE321"/>
  <c r="AF321"/>
  <c r="AG321"/>
  <c r="AH321"/>
  <c r="AI321"/>
  <c r="AJ321"/>
  <c r="AK321"/>
  <c r="AL321"/>
  <c r="AM321"/>
  <c r="Q322"/>
  <c r="T322"/>
  <c r="X322"/>
  <c r="AC322"/>
  <c r="AD322"/>
  <c r="AE322"/>
  <c r="AF322"/>
  <c r="AG322"/>
  <c r="AH322"/>
  <c r="AI322"/>
  <c r="AJ322"/>
  <c r="AK322"/>
  <c r="AL322"/>
  <c r="AM322"/>
  <c r="J323"/>
  <c r="K323"/>
  <c r="L323"/>
  <c r="M323"/>
  <c r="N323"/>
  <c r="O323"/>
  <c r="P323"/>
  <c r="Q323"/>
  <c r="R323"/>
  <c r="S323"/>
  <c r="T323"/>
  <c r="U323"/>
  <c r="V323"/>
  <c r="W323"/>
  <c r="X323"/>
  <c r="Y323"/>
  <c r="Z323"/>
  <c r="AA323"/>
  <c r="AB323"/>
  <c r="AC323"/>
  <c r="AD323"/>
  <c r="AE323"/>
  <c r="AF323"/>
  <c r="AG323"/>
  <c r="AH323"/>
  <c r="AI323"/>
  <c r="AJ323"/>
  <c r="AK323"/>
  <c r="AL323"/>
  <c r="AM323"/>
  <c r="J325"/>
  <c r="K325"/>
  <c r="L325"/>
  <c r="M325"/>
  <c r="N325"/>
  <c r="O325"/>
  <c r="P325"/>
  <c r="Q325"/>
  <c r="R325"/>
  <c r="S325"/>
  <c r="T325"/>
  <c r="U325"/>
  <c r="V325"/>
  <c r="W325"/>
  <c r="X325"/>
  <c r="Y325"/>
  <c r="Z325"/>
  <c r="AA325"/>
  <c r="AB325"/>
  <c r="J326"/>
  <c r="K326"/>
  <c r="L326"/>
  <c r="M326"/>
  <c r="N326"/>
  <c r="O326"/>
  <c r="P326"/>
  <c r="Q326"/>
  <c r="R326"/>
  <c r="S326"/>
  <c r="T326"/>
  <c r="U326"/>
  <c r="V326"/>
  <c r="W326"/>
  <c r="X326"/>
  <c r="Y326"/>
  <c r="Z326"/>
  <c r="AA326"/>
  <c r="AB326"/>
  <c r="J327"/>
  <c r="K327"/>
  <c r="L327"/>
  <c r="M327"/>
  <c r="N327"/>
  <c r="O327"/>
  <c r="P327"/>
  <c r="Q327"/>
  <c r="R327"/>
  <c r="S327"/>
  <c r="T327"/>
  <c r="U327"/>
  <c r="V327"/>
  <c r="W327"/>
  <c r="X327"/>
  <c r="Y327"/>
  <c r="Z327"/>
  <c r="AA327"/>
  <c r="AB327"/>
  <c r="AC332"/>
  <c r="AD332"/>
  <c r="AE332"/>
  <c r="AF332"/>
  <c r="AG332"/>
  <c r="AH332"/>
  <c r="AI332"/>
  <c r="AJ332"/>
  <c r="AK332"/>
  <c r="AM332"/>
  <c r="Q333"/>
  <c r="T333"/>
  <c r="X333"/>
  <c r="AC333"/>
  <c r="AD333"/>
  <c r="AE333"/>
  <c r="AF333"/>
  <c r="AG333"/>
  <c r="AH333"/>
  <c r="AI333"/>
  <c r="AJ333"/>
  <c r="AK333"/>
  <c r="AL333"/>
  <c r="AM333"/>
  <c r="J334"/>
  <c r="K334"/>
  <c r="L334"/>
  <c r="M334"/>
  <c r="N334"/>
  <c r="O334"/>
  <c r="P334"/>
  <c r="Q334"/>
  <c r="R334"/>
  <c r="S334"/>
  <c r="T334"/>
  <c r="U334"/>
  <c r="V334"/>
  <c r="W334"/>
  <c r="X334"/>
  <c r="Y334"/>
  <c r="Z334"/>
  <c r="AA334"/>
  <c r="AB334"/>
  <c r="AC334"/>
  <c r="AD334"/>
  <c r="AE334"/>
  <c r="AF334"/>
  <c r="AG334"/>
  <c r="AH334"/>
  <c r="AI334"/>
  <c r="AJ334"/>
  <c r="AK334"/>
  <c r="AL334"/>
  <c r="AM334"/>
  <c r="Q335"/>
  <c r="T335"/>
  <c r="X335"/>
  <c r="AC335"/>
  <c r="AD335"/>
  <c r="AE335"/>
  <c r="AF335"/>
  <c r="AG335"/>
  <c r="AH335"/>
  <c r="AI335"/>
  <c r="AJ335"/>
  <c r="AK335"/>
  <c r="AL335"/>
  <c r="AM335"/>
  <c r="J336"/>
  <c r="K336"/>
  <c r="L336"/>
  <c r="M336"/>
  <c r="N336"/>
  <c r="O336"/>
  <c r="P336"/>
  <c r="Q336"/>
  <c r="R336"/>
  <c r="S336"/>
  <c r="T336"/>
  <c r="U336"/>
  <c r="V336"/>
  <c r="W336"/>
  <c r="X336"/>
  <c r="Y336"/>
  <c r="Z336"/>
  <c r="AA336"/>
  <c r="AB336"/>
  <c r="AC336"/>
  <c r="AD336"/>
  <c r="AE336"/>
  <c r="AF336"/>
  <c r="AG336"/>
  <c r="AH336"/>
  <c r="AI336"/>
  <c r="AJ336"/>
  <c r="AK336"/>
  <c r="AL336"/>
  <c r="AM336"/>
  <c r="Q337"/>
  <c r="T337"/>
  <c r="X337"/>
  <c r="AC337"/>
  <c r="AD337"/>
  <c r="AE337"/>
  <c r="AF337"/>
  <c r="AG337"/>
  <c r="AH337"/>
  <c r="AI337"/>
  <c r="AJ337"/>
  <c r="AK337"/>
  <c r="AL337"/>
  <c r="AM337"/>
  <c r="J338"/>
  <c r="K338"/>
  <c r="L338"/>
  <c r="M338"/>
  <c r="N338"/>
  <c r="O338"/>
  <c r="P338"/>
  <c r="Q338"/>
  <c r="R338"/>
  <c r="S338"/>
  <c r="T338"/>
  <c r="U338"/>
  <c r="V338"/>
  <c r="W338"/>
  <c r="X338"/>
  <c r="Y338"/>
  <c r="Z338"/>
  <c r="AA338"/>
  <c r="AB338"/>
  <c r="AC338"/>
  <c r="AD338"/>
  <c r="AE338"/>
  <c r="AF338"/>
  <c r="AG338"/>
  <c r="AH338"/>
  <c r="AI338"/>
  <c r="AJ338"/>
  <c r="AK338"/>
  <c r="AL338"/>
  <c r="AM338"/>
  <c r="Q339"/>
  <c r="T339"/>
  <c r="X339"/>
  <c r="AC339"/>
  <c r="AD339"/>
  <c r="AE339"/>
  <c r="AF339"/>
  <c r="AG339"/>
  <c r="AH339"/>
  <c r="AI339"/>
  <c r="AJ339"/>
  <c r="AK339"/>
  <c r="AL339"/>
  <c r="AM339"/>
  <c r="J340"/>
  <c r="K340"/>
  <c r="L340"/>
  <c r="M340"/>
  <c r="N340"/>
  <c r="O340"/>
  <c r="P340"/>
  <c r="Q340"/>
  <c r="R340"/>
  <c r="S340"/>
  <c r="T340"/>
  <c r="U340"/>
  <c r="V340"/>
  <c r="W340"/>
  <c r="X340"/>
  <c r="Y340"/>
  <c r="Z340"/>
  <c r="AA340"/>
  <c r="AB340"/>
  <c r="AC340"/>
  <c r="AD340"/>
  <c r="AE340"/>
  <c r="AF340"/>
  <c r="AG340"/>
  <c r="AH340"/>
  <c r="AI340"/>
  <c r="AJ340"/>
  <c r="AK340"/>
  <c r="AL340"/>
  <c r="AM340"/>
  <c r="Q341"/>
  <c r="T341"/>
  <c r="X341"/>
  <c r="AC341"/>
  <c r="AD341"/>
  <c r="AE341"/>
  <c r="AF341"/>
  <c r="AG341"/>
  <c r="AH341"/>
  <c r="AI341"/>
  <c r="AJ341"/>
  <c r="AK341"/>
  <c r="AL341"/>
  <c r="AM341"/>
  <c r="J342"/>
  <c r="K342"/>
  <c r="L342"/>
  <c r="M342"/>
  <c r="N342"/>
  <c r="O342"/>
  <c r="P342"/>
  <c r="Q342"/>
  <c r="R342"/>
  <c r="S342"/>
  <c r="T342"/>
  <c r="U342"/>
  <c r="V342"/>
  <c r="W342"/>
  <c r="X342"/>
  <c r="Y342"/>
  <c r="Z342"/>
  <c r="AA342"/>
  <c r="AB342"/>
  <c r="AC342"/>
  <c r="AD342"/>
  <c r="AE342"/>
  <c r="AF342"/>
  <c r="AG342"/>
  <c r="AH342"/>
  <c r="AI342"/>
  <c r="AJ342"/>
  <c r="AK342"/>
  <c r="AL342"/>
  <c r="AM342"/>
  <c r="Q343"/>
  <c r="T343"/>
  <c r="X343"/>
  <c r="AC343"/>
  <c r="AD343"/>
  <c r="AE343"/>
  <c r="AF343"/>
  <c r="AG343"/>
  <c r="AH343"/>
  <c r="AI343"/>
  <c r="AJ343"/>
  <c r="AK343"/>
  <c r="AL343"/>
  <c r="AM343"/>
  <c r="J344"/>
  <c r="K344"/>
  <c r="L344"/>
  <c r="M344"/>
  <c r="N344"/>
  <c r="O344"/>
  <c r="P344"/>
  <c r="Q344"/>
  <c r="R344"/>
  <c r="S344"/>
  <c r="T344"/>
  <c r="U344"/>
  <c r="V344"/>
  <c r="W344"/>
  <c r="X344"/>
  <c r="Y344"/>
  <c r="Z344"/>
  <c r="AA344"/>
  <c r="AB344"/>
  <c r="AC344"/>
  <c r="AD344"/>
  <c r="AE344"/>
  <c r="AF344"/>
  <c r="AG344"/>
  <c r="AH344"/>
  <c r="AI344"/>
  <c r="AJ344"/>
  <c r="AK344"/>
  <c r="AL344"/>
  <c r="AM344"/>
  <c r="Q345"/>
  <c r="T345"/>
  <c r="X345"/>
  <c r="AC345"/>
  <c r="AD345"/>
  <c r="AE345"/>
  <c r="AF345"/>
  <c r="AG345"/>
  <c r="AH345"/>
  <c r="AI345"/>
  <c r="AJ345"/>
  <c r="AK345"/>
  <c r="AL345"/>
  <c r="AM345"/>
  <c r="J346"/>
  <c r="K346"/>
  <c r="L346"/>
  <c r="M346"/>
  <c r="N346"/>
  <c r="O346"/>
  <c r="P346"/>
  <c r="Q346"/>
  <c r="R346"/>
  <c r="S346"/>
  <c r="T346"/>
  <c r="U346"/>
  <c r="V346"/>
  <c r="W346"/>
  <c r="X346"/>
  <c r="Y346"/>
  <c r="Z346"/>
  <c r="AA346"/>
  <c r="AB346"/>
  <c r="AC346"/>
  <c r="AD346"/>
  <c r="AE346"/>
  <c r="AF346"/>
  <c r="AG346"/>
  <c r="AH346"/>
  <c r="AI346"/>
  <c r="AJ346"/>
  <c r="AK346"/>
  <c r="AL346"/>
  <c r="AM346"/>
  <c r="Q347"/>
  <c r="T347"/>
  <c r="X347"/>
  <c r="AC347"/>
  <c r="AD347"/>
  <c r="AE347"/>
  <c r="AF347"/>
  <c r="AG347"/>
  <c r="AH347"/>
  <c r="AI347"/>
  <c r="AJ347"/>
  <c r="AK347"/>
  <c r="AL347"/>
  <c r="AM347"/>
  <c r="J348"/>
  <c r="K348"/>
  <c r="L348"/>
  <c r="M348"/>
  <c r="N348"/>
  <c r="O348"/>
  <c r="P348"/>
  <c r="Q348"/>
  <c r="R348"/>
  <c r="S348"/>
  <c r="T348"/>
  <c r="U348"/>
  <c r="V348"/>
  <c r="W348"/>
  <c r="X348"/>
  <c r="Y348"/>
  <c r="Z348"/>
  <c r="AA348"/>
  <c r="AB348"/>
  <c r="AC348"/>
  <c r="AD348"/>
  <c r="AE348"/>
  <c r="AF348"/>
  <c r="AG348"/>
  <c r="AH348"/>
  <c r="AI348"/>
  <c r="AJ348"/>
  <c r="AK348"/>
  <c r="AL348"/>
  <c r="AM348"/>
  <c r="Q349"/>
  <c r="T349"/>
  <c r="X349"/>
  <c r="AC349"/>
  <c r="AD349"/>
  <c r="AE349"/>
  <c r="AF349"/>
  <c r="AG349"/>
  <c r="AH349"/>
  <c r="AI349"/>
  <c r="AJ349"/>
  <c r="AK349"/>
  <c r="AL349"/>
  <c r="AM349"/>
  <c r="J350"/>
  <c r="K350"/>
  <c r="L350"/>
  <c r="M350"/>
  <c r="N350"/>
  <c r="O350"/>
  <c r="P350"/>
  <c r="Q350"/>
  <c r="R350"/>
  <c r="S350"/>
  <c r="T350"/>
  <c r="U350"/>
  <c r="V350"/>
  <c r="W350"/>
  <c r="X350"/>
  <c r="Y350"/>
  <c r="Z350"/>
  <c r="AA350"/>
  <c r="AB350"/>
  <c r="AC350"/>
  <c r="AD350"/>
  <c r="AE350"/>
  <c r="AF350"/>
  <c r="AG350"/>
  <c r="AH350"/>
  <c r="AI350"/>
  <c r="AJ350"/>
  <c r="AK350"/>
  <c r="AL350"/>
  <c r="AM350"/>
  <c r="J352"/>
  <c r="K352"/>
  <c r="L352"/>
  <c r="M352"/>
  <c r="N352"/>
  <c r="O352"/>
  <c r="P352"/>
  <c r="Q352"/>
  <c r="R352"/>
  <c r="S352"/>
  <c r="T352"/>
  <c r="U352"/>
  <c r="V352"/>
  <c r="W352"/>
  <c r="X352"/>
  <c r="Y352"/>
  <c r="Z352"/>
  <c r="AA352"/>
  <c r="AB352"/>
  <c r="J353"/>
  <c r="K353"/>
  <c r="L353"/>
  <c r="M353"/>
  <c r="N353"/>
  <c r="O353"/>
  <c r="P353"/>
  <c r="Q353"/>
  <c r="R353"/>
  <c r="S353"/>
  <c r="T353"/>
  <c r="U353"/>
  <c r="V353"/>
  <c r="W353"/>
  <c r="X353"/>
  <c r="Y353"/>
  <c r="Z353"/>
  <c r="AA353"/>
  <c r="AB353"/>
  <c r="J354"/>
  <c r="K354"/>
  <c r="L354"/>
  <c r="M354"/>
  <c r="N354"/>
  <c r="O354"/>
  <c r="P354"/>
  <c r="Q354"/>
  <c r="R354"/>
  <c r="S354"/>
  <c r="T354"/>
  <c r="U354"/>
  <c r="V354"/>
  <c r="W354"/>
  <c r="X354"/>
  <c r="Y354"/>
  <c r="Z354"/>
  <c r="AA354"/>
  <c r="AB354"/>
  <c r="AC359"/>
  <c r="AD359"/>
  <c r="AE359"/>
  <c r="AF359"/>
  <c r="AG359"/>
  <c r="AH359"/>
  <c r="AI359"/>
  <c r="AJ359"/>
  <c r="AK359"/>
  <c r="AM359"/>
  <c r="Q360"/>
  <c r="T360"/>
  <c r="X360"/>
  <c r="AC360"/>
  <c r="AD360"/>
  <c r="AE360"/>
  <c r="AF360"/>
  <c r="AG360"/>
  <c r="AH360"/>
  <c r="AI360"/>
  <c r="AJ360"/>
  <c r="AK360"/>
  <c r="AL360"/>
  <c r="AM360"/>
  <c r="J361"/>
  <c r="K361"/>
  <c r="L361"/>
  <c r="M361"/>
  <c r="N361"/>
  <c r="O361"/>
  <c r="P361"/>
  <c r="Q361"/>
  <c r="R361"/>
  <c r="S361"/>
  <c r="T361"/>
  <c r="U361"/>
  <c r="V361"/>
  <c r="W361"/>
  <c r="X361"/>
  <c r="Y361"/>
  <c r="Z361"/>
  <c r="AA361"/>
  <c r="AB361"/>
  <c r="AC361"/>
  <c r="AD361"/>
  <c r="AE361"/>
  <c r="AF361"/>
  <c r="AG361"/>
  <c r="AH361"/>
  <c r="AI361"/>
  <c r="AJ361"/>
  <c r="AK361"/>
  <c r="AL361"/>
  <c r="AM361"/>
  <c r="Q362"/>
  <c r="T362"/>
  <c r="X362"/>
  <c r="AC362"/>
  <c r="AD362"/>
  <c r="AE362"/>
  <c r="AF362"/>
  <c r="AG362"/>
  <c r="AH362"/>
  <c r="AI362"/>
  <c r="AJ362"/>
  <c r="AK362"/>
  <c r="AL362"/>
  <c r="AM362"/>
  <c r="J363"/>
  <c r="K363"/>
  <c r="L363"/>
  <c r="M363"/>
  <c r="N363"/>
  <c r="O363"/>
  <c r="P363"/>
  <c r="Q363"/>
  <c r="R363"/>
  <c r="S363"/>
  <c r="T363"/>
  <c r="U363"/>
  <c r="V363"/>
  <c r="W363"/>
  <c r="X363"/>
  <c r="Y363"/>
  <c r="Z363"/>
  <c r="AA363"/>
  <c r="AB363"/>
  <c r="AC363"/>
  <c r="AD363"/>
  <c r="AE363"/>
  <c r="AF363"/>
  <c r="AG363"/>
  <c r="AH363"/>
  <c r="AI363"/>
  <c r="AJ363"/>
  <c r="AK363"/>
  <c r="AL363"/>
  <c r="AM363"/>
  <c r="Q364"/>
  <c r="T364"/>
  <c r="X364"/>
  <c r="AC364"/>
  <c r="AD364"/>
  <c r="AE364"/>
  <c r="AF364"/>
  <c r="AG364"/>
  <c r="AH364"/>
  <c r="AI364"/>
  <c r="AJ364"/>
  <c r="AK364"/>
  <c r="AL364"/>
  <c r="AM364"/>
  <c r="J365"/>
  <c r="K365"/>
  <c r="L365"/>
  <c r="M365"/>
  <c r="N365"/>
  <c r="O365"/>
  <c r="P365"/>
  <c r="Q365"/>
  <c r="R365"/>
  <c r="S365"/>
  <c r="T365"/>
  <c r="U365"/>
  <c r="V365"/>
  <c r="W365"/>
  <c r="X365"/>
  <c r="Y365"/>
  <c r="Z365"/>
  <c r="AA365"/>
  <c r="AB365"/>
  <c r="AC365"/>
  <c r="AD365"/>
  <c r="AE365"/>
  <c r="AF365"/>
  <c r="AG365"/>
  <c r="AH365"/>
  <c r="AI365"/>
  <c r="AJ365"/>
  <c r="AK365"/>
  <c r="AL365"/>
  <c r="AM365"/>
  <c r="Q366"/>
  <c r="T366"/>
  <c r="X366"/>
  <c r="AC366"/>
  <c r="AD366"/>
  <c r="AE366"/>
  <c r="AF366"/>
  <c r="AG366"/>
  <c r="AH366"/>
  <c r="AI366"/>
  <c r="AJ366"/>
  <c r="AK366"/>
  <c r="AL366"/>
  <c r="AM366"/>
  <c r="J367"/>
  <c r="K367"/>
  <c r="L367"/>
  <c r="M367"/>
  <c r="N367"/>
  <c r="O367"/>
  <c r="P367"/>
  <c r="Q367"/>
  <c r="R367"/>
  <c r="S367"/>
  <c r="T367"/>
  <c r="U367"/>
  <c r="V367"/>
  <c r="W367"/>
  <c r="X367"/>
  <c r="Y367"/>
  <c r="Z367"/>
  <c r="AA367"/>
  <c r="AB367"/>
  <c r="AC367"/>
  <c r="AD367"/>
  <c r="AE367"/>
  <c r="AF367"/>
  <c r="AG367"/>
  <c r="AH367"/>
  <c r="AI367"/>
  <c r="AJ367"/>
  <c r="AK367"/>
  <c r="AL367"/>
  <c r="AM367"/>
  <c r="Q368"/>
  <c r="T368"/>
  <c r="X368"/>
  <c r="AC368"/>
  <c r="AD368"/>
  <c r="AE368"/>
  <c r="AF368"/>
  <c r="AG368"/>
  <c r="AH368"/>
  <c r="AI368"/>
  <c r="AJ368"/>
  <c r="AK368"/>
  <c r="AL368"/>
  <c r="AM368"/>
  <c r="J369"/>
  <c r="K369"/>
  <c r="L369"/>
  <c r="M369"/>
  <c r="N369"/>
  <c r="O369"/>
  <c r="P369"/>
  <c r="Q369"/>
  <c r="R369"/>
  <c r="S369"/>
  <c r="T369"/>
  <c r="U369"/>
  <c r="V369"/>
  <c r="W369"/>
  <c r="X369"/>
  <c r="Y369"/>
  <c r="Z369"/>
  <c r="AA369"/>
  <c r="AB369"/>
  <c r="AC369"/>
  <c r="AD369"/>
  <c r="AE369"/>
  <c r="AF369"/>
  <c r="AG369"/>
  <c r="AH369"/>
  <c r="AI369"/>
  <c r="AJ369"/>
  <c r="AK369"/>
  <c r="AL369"/>
  <c r="AM369"/>
  <c r="Q370"/>
  <c r="T370"/>
  <c r="X370"/>
  <c r="AC370"/>
  <c r="AD370"/>
  <c r="AE370"/>
  <c r="AF370"/>
  <c r="AG370"/>
  <c r="AH370"/>
  <c r="AI370"/>
  <c r="AJ370"/>
  <c r="AK370"/>
  <c r="AL370"/>
  <c r="AM370"/>
  <c r="J371"/>
  <c r="K371"/>
  <c r="L371"/>
  <c r="M371"/>
  <c r="N371"/>
  <c r="O371"/>
  <c r="P371"/>
  <c r="Q371"/>
  <c r="R371"/>
  <c r="S371"/>
  <c r="T371"/>
  <c r="U371"/>
  <c r="V371"/>
  <c r="W371"/>
  <c r="X371"/>
  <c r="Y371"/>
  <c r="Z371"/>
  <c r="AA371"/>
  <c r="AB371"/>
  <c r="AC371"/>
  <c r="AD371"/>
  <c r="AE371"/>
  <c r="AF371"/>
  <c r="AG371"/>
  <c r="AH371"/>
  <c r="AI371"/>
  <c r="AJ371"/>
  <c r="AK371"/>
  <c r="AL371"/>
  <c r="AM371"/>
  <c r="Q372"/>
  <c r="T372"/>
  <c r="X372"/>
  <c r="AC372"/>
  <c r="AD372"/>
  <c r="AE372"/>
  <c r="AF372"/>
  <c r="AG372"/>
  <c r="AH372"/>
  <c r="AI372"/>
  <c r="AJ372"/>
  <c r="AK372"/>
  <c r="AL372"/>
  <c r="AM372"/>
  <c r="J373"/>
  <c r="K373"/>
  <c r="L373"/>
  <c r="M373"/>
  <c r="N373"/>
  <c r="O373"/>
  <c r="P373"/>
  <c r="Q373"/>
  <c r="R373"/>
  <c r="S373"/>
  <c r="T373"/>
  <c r="U373"/>
  <c r="V373"/>
  <c r="W373"/>
  <c r="X373"/>
  <c r="Y373"/>
  <c r="Z373"/>
  <c r="AA373"/>
  <c r="AB373"/>
  <c r="AC373"/>
  <c r="AD373"/>
  <c r="AE373"/>
  <c r="AF373"/>
  <c r="AG373"/>
  <c r="AH373"/>
  <c r="AI373"/>
  <c r="AJ373"/>
  <c r="AK373"/>
  <c r="AL373"/>
  <c r="AM373"/>
  <c r="Q374"/>
  <c r="T374"/>
  <c r="X374"/>
  <c r="AC374"/>
  <c r="AD374"/>
  <c r="AE374"/>
  <c r="AF374"/>
  <c r="AG374"/>
  <c r="AH374"/>
  <c r="AI374"/>
  <c r="AJ374"/>
  <c r="AK374"/>
  <c r="AL374"/>
  <c r="AM374"/>
  <c r="J375"/>
  <c r="K375"/>
  <c r="L375"/>
  <c r="M375"/>
  <c r="N375"/>
  <c r="O375"/>
  <c r="P375"/>
  <c r="Q375"/>
  <c r="R375"/>
  <c r="S375"/>
  <c r="T375"/>
  <c r="U375"/>
  <c r="V375"/>
  <c r="W375"/>
  <c r="X375"/>
  <c r="Y375"/>
  <c r="Z375"/>
  <c r="AA375"/>
  <c r="AB375"/>
  <c r="AC375"/>
  <c r="AD375"/>
  <c r="AE375"/>
  <c r="AF375"/>
  <c r="AG375"/>
  <c r="AH375"/>
  <c r="AI375"/>
  <c r="AJ375"/>
  <c r="AK375"/>
  <c r="AL375"/>
  <c r="AM375"/>
  <c r="Q376"/>
  <c r="T376"/>
  <c r="X376"/>
  <c r="AC376"/>
  <c r="AD376"/>
  <c r="AE376"/>
  <c r="AF376"/>
  <c r="AG376"/>
  <c r="AH376"/>
  <c r="AI376"/>
  <c r="AJ376"/>
  <c r="AK376"/>
  <c r="AL376"/>
  <c r="AM376"/>
  <c r="J377"/>
  <c r="K377"/>
  <c r="L377"/>
  <c r="M377"/>
  <c r="N377"/>
  <c r="O377"/>
  <c r="P377"/>
  <c r="Q377"/>
  <c r="R377"/>
  <c r="S377"/>
  <c r="T377"/>
  <c r="U377"/>
  <c r="V377"/>
  <c r="W377"/>
  <c r="X377"/>
  <c r="Y377"/>
  <c r="Z377"/>
  <c r="AA377"/>
  <c r="AB377"/>
  <c r="AC377"/>
  <c r="AD377"/>
  <c r="AE377"/>
  <c r="AF377"/>
  <c r="AG377"/>
  <c r="AH377"/>
  <c r="AI377"/>
  <c r="AJ377"/>
  <c r="AK377"/>
  <c r="AL377"/>
  <c r="AM377"/>
  <c r="J379"/>
  <c r="K379"/>
  <c r="L379"/>
  <c r="M379"/>
  <c r="N379"/>
  <c r="O379"/>
  <c r="P379"/>
  <c r="Q379"/>
  <c r="R379"/>
  <c r="S379"/>
  <c r="T379"/>
  <c r="U379"/>
  <c r="V379"/>
  <c r="W379"/>
  <c r="X379"/>
  <c r="Y379"/>
  <c r="Z379"/>
  <c r="AA379"/>
  <c r="AB379"/>
  <c r="J380"/>
  <c r="K380"/>
  <c r="L380"/>
  <c r="M380"/>
  <c r="N380"/>
  <c r="O380"/>
  <c r="P380"/>
  <c r="Q380"/>
  <c r="R380"/>
  <c r="S380"/>
  <c r="T380"/>
  <c r="U380"/>
  <c r="V380"/>
  <c r="W380"/>
  <c r="X380"/>
  <c r="Y380"/>
  <c r="Z380"/>
  <c r="AA380"/>
  <c r="AB380"/>
  <c r="J381"/>
  <c r="K381"/>
  <c r="L381"/>
  <c r="M381"/>
  <c r="N381"/>
  <c r="O381"/>
  <c r="P381"/>
  <c r="Q381"/>
  <c r="R381"/>
  <c r="S381"/>
  <c r="T381"/>
  <c r="U381"/>
  <c r="V381"/>
  <c r="W381"/>
  <c r="X381"/>
  <c r="Y381"/>
  <c r="Z381"/>
  <c r="AA381"/>
  <c r="AB381"/>
  <c r="AC386"/>
  <c r="AD386"/>
  <c r="AE386"/>
  <c r="AF386"/>
  <c r="AG386"/>
  <c r="AH386"/>
  <c r="AI386"/>
  <c r="AJ386"/>
  <c r="AK386"/>
  <c r="AM386"/>
  <c r="Q387"/>
  <c r="T387"/>
  <c r="X387"/>
  <c r="AC387"/>
  <c r="AD387"/>
  <c r="AE387"/>
  <c r="AF387"/>
  <c r="AG387"/>
  <c r="AH387"/>
  <c r="AI387"/>
  <c r="AJ387"/>
  <c r="AK387"/>
  <c r="AL387"/>
  <c r="AM387"/>
  <c r="J388"/>
  <c r="K388"/>
  <c r="L388"/>
  <c r="M388"/>
  <c r="N388"/>
  <c r="O388"/>
  <c r="P388"/>
  <c r="Q388"/>
  <c r="R388"/>
  <c r="S388"/>
  <c r="T388"/>
  <c r="U388"/>
  <c r="V388"/>
  <c r="W388"/>
  <c r="X388"/>
  <c r="Y388"/>
  <c r="Z388"/>
  <c r="AA388"/>
  <c r="AB388"/>
  <c r="AC388"/>
  <c r="AD388"/>
  <c r="AE388"/>
  <c r="AF388"/>
  <c r="AG388"/>
  <c r="AH388"/>
  <c r="AI388"/>
  <c r="AJ388"/>
  <c r="AK388"/>
  <c r="AL388"/>
  <c r="AM388"/>
  <c r="Q389"/>
  <c r="T389"/>
  <c r="X389"/>
  <c r="AC389"/>
  <c r="AD389"/>
  <c r="AE389"/>
  <c r="AF389"/>
  <c r="AG389"/>
  <c r="AH389"/>
  <c r="AI389"/>
  <c r="AJ389"/>
  <c r="AK389"/>
  <c r="AL389"/>
  <c r="AM389"/>
  <c r="J390"/>
  <c r="K390"/>
  <c r="L390"/>
  <c r="M390"/>
  <c r="N390"/>
  <c r="O390"/>
  <c r="P390"/>
  <c r="Q390"/>
  <c r="R390"/>
  <c r="S390"/>
  <c r="T390"/>
  <c r="U390"/>
  <c r="V390"/>
  <c r="W390"/>
  <c r="X390"/>
  <c r="Y390"/>
  <c r="Z390"/>
  <c r="AA390"/>
  <c r="AB390"/>
  <c r="AC390"/>
  <c r="AD390"/>
  <c r="AE390"/>
  <c r="AF390"/>
  <c r="AG390"/>
  <c r="AH390"/>
  <c r="AI390"/>
  <c r="AJ390"/>
  <c r="AK390"/>
  <c r="AL390"/>
  <c r="AM390"/>
  <c r="Q391"/>
  <c r="T391"/>
  <c r="X391"/>
  <c r="AC391"/>
  <c r="AD391"/>
  <c r="AE391"/>
  <c r="AF391"/>
  <c r="AG391"/>
  <c r="AH391"/>
  <c r="AI391"/>
  <c r="AJ391"/>
  <c r="AK391"/>
  <c r="AL391"/>
  <c r="AM391"/>
  <c r="J392"/>
  <c r="K392"/>
  <c r="L392"/>
  <c r="M392"/>
  <c r="N392"/>
  <c r="O392"/>
  <c r="P392"/>
  <c r="Q392"/>
  <c r="R392"/>
  <c r="S392"/>
  <c r="T392"/>
  <c r="U392"/>
  <c r="V392"/>
  <c r="W392"/>
  <c r="X392"/>
  <c r="Y392"/>
  <c r="Z392"/>
  <c r="AA392"/>
  <c r="AB392"/>
  <c r="AC392"/>
  <c r="AD392"/>
  <c r="AE392"/>
  <c r="AF392"/>
  <c r="AG392"/>
  <c r="AH392"/>
  <c r="AI392"/>
  <c r="AJ392"/>
  <c r="AK392"/>
  <c r="AL392"/>
  <c r="AM392"/>
  <c r="Q393"/>
  <c r="T393"/>
  <c r="X393"/>
  <c r="AC393"/>
  <c r="AD393"/>
  <c r="AE393"/>
  <c r="AF393"/>
  <c r="AG393"/>
  <c r="AH393"/>
  <c r="AI393"/>
  <c r="AJ393"/>
  <c r="AK393"/>
  <c r="AL393"/>
  <c r="AM393"/>
  <c r="J394"/>
  <c r="K394"/>
  <c r="L394"/>
  <c r="M394"/>
  <c r="N394"/>
  <c r="O394"/>
  <c r="P394"/>
  <c r="Q394"/>
  <c r="R394"/>
  <c r="S394"/>
  <c r="T394"/>
  <c r="U394"/>
  <c r="V394"/>
  <c r="W394"/>
  <c r="X394"/>
  <c r="Y394"/>
  <c r="Z394"/>
  <c r="AA394"/>
  <c r="AB394"/>
  <c r="AC394"/>
  <c r="AD394"/>
  <c r="AE394"/>
  <c r="AF394"/>
  <c r="AG394"/>
  <c r="AH394"/>
  <c r="AI394"/>
  <c r="AJ394"/>
  <c r="AK394"/>
  <c r="AL394"/>
  <c r="AM394"/>
  <c r="Q395"/>
  <c r="T395"/>
  <c r="X395"/>
  <c r="AC395"/>
  <c r="AD395"/>
  <c r="AE395"/>
  <c r="AF395"/>
  <c r="AG395"/>
  <c r="AH395"/>
  <c r="AI395"/>
  <c r="AJ395"/>
  <c r="AK395"/>
  <c r="AL395"/>
  <c r="AM395"/>
  <c r="J396"/>
  <c r="K396"/>
  <c r="L396"/>
  <c r="M396"/>
  <c r="N396"/>
  <c r="O396"/>
  <c r="P396"/>
  <c r="Q396"/>
  <c r="R396"/>
  <c r="S396"/>
  <c r="T396"/>
  <c r="U396"/>
  <c r="V396"/>
  <c r="W396"/>
  <c r="X396"/>
  <c r="Y396"/>
  <c r="Z396"/>
  <c r="AA396"/>
  <c r="AB396"/>
  <c r="AC396"/>
  <c r="AD396"/>
  <c r="AE396"/>
  <c r="AF396"/>
  <c r="AG396"/>
  <c r="AH396"/>
  <c r="AI396"/>
  <c r="AJ396"/>
  <c r="AK396"/>
  <c r="AL396"/>
  <c r="AM396"/>
  <c r="Q397"/>
  <c r="T397"/>
  <c r="X397"/>
  <c r="AC397"/>
  <c r="AD397"/>
  <c r="AE397"/>
  <c r="AF397"/>
  <c r="AG397"/>
  <c r="AH397"/>
  <c r="AI397"/>
  <c r="AJ397"/>
  <c r="AK397"/>
  <c r="AL397"/>
  <c r="AM397"/>
  <c r="J398"/>
  <c r="K398"/>
  <c r="L398"/>
  <c r="M398"/>
  <c r="N398"/>
  <c r="O398"/>
  <c r="P398"/>
  <c r="Q398"/>
  <c r="R398"/>
  <c r="S398"/>
  <c r="T398"/>
  <c r="U398"/>
  <c r="V398"/>
  <c r="W398"/>
  <c r="X398"/>
  <c r="Y398"/>
  <c r="Z398"/>
  <c r="AA398"/>
  <c r="AB398"/>
  <c r="AC398"/>
  <c r="AD398"/>
  <c r="AE398"/>
  <c r="AF398"/>
  <c r="AG398"/>
  <c r="AH398"/>
  <c r="AI398"/>
  <c r="AJ398"/>
  <c r="AK398"/>
  <c r="AL398"/>
  <c r="AM398"/>
  <c r="Q399"/>
  <c r="T399"/>
  <c r="X399"/>
  <c r="AC399"/>
  <c r="AD399"/>
  <c r="AE399"/>
  <c r="AF399"/>
  <c r="AG399"/>
  <c r="AH399"/>
  <c r="AI399"/>
  <c r="AJ399"/>
  <c r="AK399"/>
  <c r="AL399"/>
  <c r="AM399"/>
  <c r="J400"/>
  <c r="K400"/>
  <c r="L400"/>
  <c r="M400"/>
  <c r="N400"/>
  <c r="O400"/>
  <c r="P400"/>
  <c r="Q400"/>
  <c r="R400"/>
  <c r="S400"/>
  <c r="T400"/>
  <c r="U400"/>
  <c r="V400"/>
  <c r="W400"/>
  <c r="X400"/>
  <c r="Y400"/>
  <c r="Z400"/>
  <c r="AA400"/>
  <c r="AB400"/>
  <c r="AC400"/>
  <c r="AD400"/>
  <c r="AE400"/>
  <c r="AF400"/>
  <c r="AG400"/>
  <c r="AH400"/>
  <c r="AI400"/>
  <c r="AJ400"/>
  <c r="AK400"/>
  <c r="AL400"/>
  <c r="AM400"/>
  <c r="Q401"/>
  <c r="T401"/>
  <c r="X401"/>
  <c r="AC401"/>
  <c r="AD401"/>
  <c r="AE401"/>
  <c r="AF401"/>
  <c r="AG401"/>
  <c r="AH401"/>
  <c r="AI401"/>
  <c r="AJ401"/>
  <c r="AK401"/>
  <c r="AL401"/>
  <c r="AM401"/>
  <c r="J402"/>
  <c r="K402"/>
  <c r="L402"/>
  <c r="M402"/>
  <c r="N402"/>
  <c r="O402"/>
  <c r="P402"/>
  <c r="Q402"/>
  <c r="R402"/>
  <c r="S402"/>
  <c r="T402"/>
  <c r="U402"/>
  <c r="V402"/>
  <c r="W402"/>
  <c r="X402"/>
  <c r="Y402"/>
  <c r="Z402"/>
  <c r="AA402"/>
  <c r="AB402"/>
  <c r="AC402"/>
  <c r="AD402"/>
  <c r="AE402"/>
  <c r="AF402"/>
  <c r="AG402"/>
  <c r="AH402"/>
  <c r="AI402"/>
  <c r="AJ402"/>
  <c r="AK402"/>
  <c r="AL402"/>
  <c r="AM402"/>
  <c r="Q403"/>
  <c r="T403"/>
  <c r="X403"/>
  <c r="AC403"/>
  <c r="AD403"/>
  <c r="AE403"/>
  <c r="AF403"/>
  <c r="AG403"/>
  <c r="AH403"/>
  <c r="AI403"/>
  <c r="AJ403"/>
  <c r="AK403"/>
  <c r="AL403"/>
  <c r="AM403"/>
  <c r="J404"/>
  <c r="K404"/>
  <c r="L404"/>
  <c r="M404"/>
  <c r="N404"/>
  <c r="O404"/>
  <c r="P404"/>
  <c r="Q404"/>
  <c r="R404"/>
  <c r="S404"/>
  <c r="T404"/>
  <c r="U404"/>
  <c r="V404"/>
  <c r="W404"/>
  <c r="X404"/>
  <c r="Y404"/>
  <c r="Z404"/>
  <c r="AA404"/>
  <c r="AB404"/>
  <c r="AC404"/>
  <c r="AD404"/>
  <c r="AE404"/>
  <c r="AF404"/>
  <c r="AG404"/>
  <c r="AH404"/>
  <c r="AI404"/>
  <c r="AJ404"/>
  <c r="AK404"/>
  <c r="AL404"/>
  <c r="AM404"/>
  <c r="J406"/>
  <c r="K406"/>
  <c r="L406"/>
  <c r="M406"/>
  <c r="N406"/>
  <c r="O406"/>
  <c r="P406"/>
  <c r="Q406"/>
  <c r="R406"/>
  <c r="S406"/>
  <c r="T406"/>
  <c r="U406"/>
  <c r="V406"/>
  <c r="W406"/>
  <c r="X406"/>
  <c r="Y406"/>
  <c r="Z406"/>
  <c r="AA406"/>
  <c r="AB406"/>
  <c r="J407"/>
  <c r="K407"/>
  <c r="L407"/>
  <c r="M407"/>
  <c r="N407"/>
  <c r="O407"/>
  <c r="P407"/>
  <c r="Q407"/>
  <c r="R407"/>
  <c r="S407"/>
  <c r="T407"/>
  <c r="U407"/>
  <c r="V407"/>
  <c r="W407"/>
  <c r="X407"/>
  <c r="Y407"/>
  <c r="Z407"/>
  <c r="AA407"/>
  <c r="AB407"/>
  <c r="J408"/>
  <c r="K408"/>
  <c r="L408"/>
  <c r="M408"/>
  <c r="N408"/>
  <c r="O408"/>
  <c r="P408"/>
  <c r="Q408"/>
  <c r="R408"/>
  <c r="S408"/>
  <c r="T408"/>
  <c r="U408"/>
  <c r="V408"/>
  <c r="W408"/>
  <c r="X408"/>
  <c r="Y408"/>
  <c r="Z408"/>
  <c r="AA408"/>
  <c r="AB408"/>
  <c r="AC413"/>
  <c r="AD413"/>
  <c r="AE413"/>
  <c r="AF413"/>
  <c r="AG413"/>
  <c r="AH413"/>
  <c r="AI413"/>
  <c r="AJ413"/>
  <c r="AK413"/>
  <c r="AM413"/>
  <c r="Q414"/>
  <c r="T414"/>
  <c r="X414"/>
  <c r="AC414"/>
  <c r="AD414"/>
  <c r="AE414"/>
  <c r="AF414"/>
  <c r="AG414"/>
  <c r="AH414"/>
  <c r="AI414"/>
  <c r="AJ414"/>
  <c r="AK414"/>
  <c r="AL414"/>
  <c r="AM414"/>
  <c r="J415"/>
  <c r="K415"/>
  <c r="L415"/>
  <c r="M415"/>
  <c r="N415"/>
  <c r="O415"/>
  <c r="P415"/>
  <c r="Q415"/>
  <c r="R415"/>
  <c r="S415"/>
  <c r="T415"/>
  <c r="U415"/>
  <c r="V415"/>
  <c r="W415"/>
  <c r="X415"/>
  <c r="Y415"/>
  <c r="Z415"/>
  <c r="AA415"/>
  <c r="AB415"/>
  <c r="AC415"/>
  <c r="AD415"/>
  <c r="AE415"/>
  <c r="AF415"/>
  <c r="AG415"/>
  <c r="AH415"/>
  <c r="AI415"/>
  <c r="AJ415"/>
  <c r="AK415"/>
  <c r="AL415"/>
  <c r="AM415"/>
  <c r="Q416"/>
  <c r="T416"/>
  <c r="X416"/>
  <c r="AC416"/>
  <c r="AD416"/>
  <c r="AE416"/>
  <c r="AF416"/>
  <c r="AG416"/>
  <c r="AH416"/>
  <c r="AI416"/>
  <c r="AJ416"/>
  <c r="AK416"/>
  <c r="AL416"/>
  <c r="AM416"/>
  <c r="J417"/>
  <c r="K417"/>
  <c r="L417"/>
  <c r="M417"/>
  <c r="N417"/>
  <c r="O417"/>
  <c r="P417"/>
  <c r="Q417"/>
  <c r="R417"/>
  <c r="S417"/>
  <c r="T417"/>
  <c r="U417"/>
  <c r="V417"/>
  <c r="W417"/>
  <c r="X417"/>
  <c r="Y417"/>
  <c r="Z417"/>
  <c r="AA417"/>
  <c r="AB417"/>
  <c r="AC417"/>
  <c r="AD417"/>
  <c r="AE417"/>
  <c r="AF417"/>
  <c r="AG417"/>
  <c r="AH417"/>
  <c r="AI417"/>
  <c r="AJ417"/>
  <c r="AK417"/>
  <c r="AL417"/>
  <c r="AM417"/>
  <c r="Q418"/>
  <c r="T418"/>
  <c r="X418"/>
  <c r="AC418"/>
  <c r="AD418"/>
  <c r="AE418"/>
  <c r="AF418"/>
  <c r="AG418"/>
  <c r="AH418"/>
  <c r="AI418"/>
  <c r="AJ418"/>
  <c r="AK418"/>
  <c r="AL418"/>
  <c r="AM418"/>
  <c r="J419"/>
  <c r="K419"/>
  <c r="L419"/>
  <c r="M419"/>
  <c r="N419"/>
  <c r="O419"/>
  <c r="P419"/>
  <c r="Q419"/>
  <c r="R419"/>
  <c r="S419"/>
  <c r="T419"/>
  <c r="U419"/>
  <c r="V419"/>
  <c r="W419"/>
  <c r="X419"/>
  <c r="Y419"/>
  <c r="Z419"/>
  <c r="AA419"/>
  <c r="AB419"/>
  <c r="AC419"/>
  <c r="AD419"/>
  <c r="AE419"/>
  <c r="AF419"/>
  <c r="AG419"/>
  <c r="AH419"/>
  <c r="AI419"/>
  <c r="AJ419"/>
  <c r="AK419"/>
  <c r="AL419"/>
  <c r="AM419"/>
  <c r="Q420"/>
  <c r="T420"/>
  <c r="X420"/>
  <c r="AC420"/>
  <c r="AD420"/>
  <c r="AE420"/>
  <c r="AF420"/>
  <c r="AG420"/>
  <c r="AH420"/>
  <c r="AI420"/>
  <c r="AJ420"/>
  <c r="AK420"/>
  <c r="AL420"/>
  <c r="AM420"/>
  <c r="J421"/>
  <c r="K421"/>
  <c r="L421"/>
  <c r="M421"/>
  <c r="N421"/>
  <c r="O421"/>
  <c r="P421"/>
  <c r="Q421"/>
  <c r="R421"/>
  <c r="S421"/>
  <c r="T421"/>
  <c r="U421"/>
  <c r="V421"/>
  <c r="W421"/>
  <c r="X421"/>
  <c r="Y421"/>
  <c r="Z421"/>
  <c r="AA421"/>
  <c r="AB421"/>
  <c r="AC421"/>
  <c r="AD421"/>
  <c r="AE421"/>
  <c r="AF421"/>
  <c r="AG421"/>
  <c r="AH421"/>
  <c r="AI421"/>
  <c r="AJ421"/>
  <c r="AK421"/>
  <c r="AL421"/>
  <c r="AM421"/>
  <c r="Q422"/>
  <c r="T422"/>
  <c r="X422"/>
  <c r="AC422"/>
  <c r="AD422"/>
  <c r="AE422"/>
  <c r="AF422"/>
  <c r="AG422"/>
  <c r="AH422"/>
  <c r="AI422"/>
  <c r="AJ422"/>
  <c r="AK422"/>
  <c r="AL422"/>
  <c r="AM422"/>
  <c r="J423"/>
  <c r="K423"/>
  <c r="L423"/>
  <c r="M423"/>
  <c r="N423"/>
  <c r="O423"/>
  <c r="P423"/>
  <c r="Q423"/>
  <c r="R423"/>
  <c r="S423"/>
  <c r="T423"/>
  <c r="U423"/>
  <c r="V423"/>
  <c r="W423"/>
  <c r="X423"/>
  <c r="Y423"/>
  <c r="Z423"/>
  <c r="AA423"/>
  <c r="AB423"/>
  <c r="AC423"/>
  <c r="AD423"/>
  <c r="AE423"/>
  <c r="AF423"/>
  <c r="AG423"/>
  <c r="AH423"/>
  <c r="AI423"/>
  <c r="AJ423"/>
  <c r="AK423"/>
  <c r="AL423"/>
  <c r="AM423"/>
  <c r="Q424"/>
  <c r="T424"/>
  <c r="X424"/>
  <c r="AC424"/>
  <c r="AD424"/>
  <c r="AE424"/>
  <c r="AF424"/>
  <c r="AG424"/>
  <c r="AH424"/>
  <c r="AI424"/>
  <c r="AJ424"/>
  <c r="AK424"/>
  <c r="AL424"/>
  <c r="AM424"/>
  <c r="J425"/>
  <c r="K425"/>
  <c r="L425"/>
  <c r="M425"/>
  <c r="N425"/>
  <c r="O425"/>
  <c r="P425"/>
  <c r="Q425"/>
  <c r="R425"/>
  <c r="S425"/>
  <c r="T425"/>
  <c r="U425"/>
  <c r="V425"/>
  <c r="W425"/>
  <c r="X425"/>
  <c r="Y425"/>
  <c r="Z425"/>
  <c r="AA425"/>
  <c r="AB425"/>
  <c r="AC425"/>
  <c r="AD425"/>
  <c r="AE425"/>
  <c r="AF425"/>
  <c r="AG425"/>
  <c r="AH425"/>
  <c r="AI425"/>
  <c r="AJ425"/>
  <c r="AK425"/>
  <c r="AL425"/>
  <c r="AM425"/>
  <c r="Q426"/>
  <c r="T426"/>
  <c r="X426"/>
  <c r="AC426"/>
  <c r="AD426"/>
  <c r="AE426"/>
  <c r="AF426"/>
  <c r="AG426"/>
  <c r="AH426"/>
  <c r="AI426"/>
  <c r="AJ426"/>
  <c r="AK426"/>
  <c r="AL426"/>
  <c r="AM426"/>
  <c r="J427"/>
  <c r="K427"/>
  <c r="L427"/>
  <c r="M427"/>
  <c r="N427"/>
  <c r="O427"/>
  <c r="P427"/>
  <c r="Q427"/>
  <c r="R427"/>
  <c r="S427"/>
  <c r="T427"/>
  <c r="U427"/>
  <c r="V427"/>
  <c r="W427"/>
  <c r="X427"/>
  <c r="Y427"/>
  <c r="Z427"/>
  <c r="AA427"/>
  <c r="AB427"/>
  <c r="AC427"/>
  <c r="AD427"/>
  <c r="AE427"/>
  <c r="AF427"/>
  <c r="AG427"/>
  <c r="AH427"/>
  <c r="AI427"/>
  <c r="AJ427"/>
  <c r="AK427"/>
  <c r="AL427"/>
  <c r="AM427"/>
  <c r="Q428"/>
  <c r="T428"/>
  <c r="X428"/>
  <c r="AC428"/>
  <c r="AD428"/>
  <c r="AE428"/>
  <c r="AF428"/>
  <c r="AG428"/>
  <c r="AH428"/>
  <c r="AI428"/>
  <c r="AJ428"/>
  <c r="AK428"/>
  <c r="AL428"/>
  <c r="AM428"/>
  <c r="J429"/>
  <c r="K429"/>
  <c r="L429"/>
  <c r="M429"/>
  <c r="N429"/>
  <c r="O429"/>
  <c r="P429"/>
  <c r="Q429"/>
  <c r="R429"/>
  <c r="S429"/>
  <c r="T429"/>
  <c r="U429"/>
  <c r="V429"/>
  <c r="W429"/>
  <c r="X429"/>
  <c r="Y429"/>
  <c r="Z429"/>
  <c r="AA429"/>
  <c r="AB429"/>
  <c r="AC429"/>
  <c r="AD429"/>
  <c r="AE429"/>
  <c r="AF429"/>
  <c r="AG429"/>
  <c r="AH429"/>
  <c r="AI429"/>
  <c r="AJ429"/>
  <c r="AK429"/>
  <c r="AL429"/>
  <c r="AM429"/>
  <c r="Q430"/>
  <c r="T430"/>
  <c r="X430"/>
  <c r="AC430"/>
  <c r="AD430"/>
  <c r="AE430"/>
  <c r="AF430"/>
  <c r="AG430"/>
  <c r="AH430"/>
  <c r="AI430"/>
  <c r="AJ430"/>
  <c r="AK430"/>
  <c r="AL430"/>
  <c r="AM430"/>
  <c r="J431"/>
  <c r="K431"/>
  <c r="L431"/>
  <c r="M431"/>
  <c r="N431"/>
  <c r="O431"/>
  <c r="P431"/>
  <c r="Q431"/>
  <c r="R431"/>
  <c r="S431"/>
  <c r="T431"/>
  <c r="U431"/>
  <c r="V431"/>
  <c r="W431"/>
  <c r="X431"/>
  <c r="Y431"/>
  <c r="Z431"/>
  <c r="AA431"/>
  <c r="AB431"/>
  <c r="AC431"/>
  <c r="AD431"/>
  <c r="AE431"/>
  <c r="AF431"/>
  <c r="AG431"/>
  <c r="AH431"/>
  <c r="AI431"/>
  <c r="AJ431"/>
  <c r="AK431"/>
  <c r="AL431"/>
  <c r="AM431"/>
  <c r="J433"/>
  <c r="K433"/>
  <c r="L433"/>
  <c r="M433"/>
  <c r="N433"/>
  <c r="O433"/>
  <c r="P433"/>
  <c r="Q433"/>
  <c r="R433"/>
  <c r="S433"/>
  <c r="T433"/>
  <c r="U433"/>
  <c r="V433"/>
  <c r="W433"/>
  <c r="X433"/>
  <c r="Y433"/>
  <c r="Z433"/>
  <c r="AA433"/>
  <c r="AB433"/>
  <c r="J434"/>
  <c r="K434"/>
  <c r="L434"/>
  <c r="M434"/>
  <c r="N434"/>
  <c r="O434"/>
  <c r="P434"/>
  <c r="Q434"/>
  <c r="R434"/>
  <c r="S434"/>
  <c r="T434"/>
  <c r="U434"/>
  <c r="V434"/>
  <c r="W434"/>
  <c r="X434"/>
  <c r="Y434"/>
  <c r="Z434"/>
  <c r="AA434"/>
  <c r="AB434"/>
  <c r="J435"/>
  <c r="K435"/>
  <c r="L435"/>
  <c r="M435"/>
  <c r="N435"/>
  <c r="O435"/>
  <c r="P435"/>
  <c r="Q435"/>
  <c r="R435"/>
  <c r="S435"/>
  <c r="T435"/>
  <c r="U435"/>
  <c r="V435"/>
  <c r="W435"/>
  <c r="X435"/>
  <c r="Y435"/>
  <c r="Z435"/>
  <c r="AA435"/>
  <c r="AB435"/>
  <c r="AC440"/>
  <c r="AD440"/>
  <c r="AE440"/>
  <c r="AF440"/>
  <c r="AG440"/>
  <c r="AH440"/>
  <c r="AI440"/>
  <c r="AJ440"/>
  <c r="AK440"/>
  <c r="AM440"/>
  <c r="Q441"/>
  <c r="T441"/>
  <c r="X441"/>
  <c r="AC441"/>
  <c r="AD441"/>
  <c r="AE441"/>
  <c r="AF441"/>
  <c r="AG441"/>
  <c r="AH441"/>
  <c r="AI441"/>
  <c r="AJ441"/>
  <c r="AK441"/>
  <c r="AL441"/>
  <c r="AM441"/>
  <c r="J442"/>
  <c r="K442"/>
  <c r="L442"/>
  <c r="M442"/>
  <c r="N442"/>
  <c r="O442"/>
  <c r="P442"/>
  <c r="Q442"/>
  <c r="R442"/>
  <c r="S442"/>
  <c r="T442"/>
  <c r="U442"/>
  <c r="V442"/>
  <c r="W442"/>
  <c r="X442"/>
  <c r="Y442"/>
  <c r="Z442"/>
  <c r="AA442"/>
  <c r="AB442"/>
  <c r="AC442"/>
  <c r="AD442"/>
  <c r="AE442"/>
  <c r="AF442"/>
  <c r="AG442"/>
  <c r="AH442"/>
  <c r="AI442"/>
  <c r="AJ442"/>
  <c r="AK442"/>
  <c r="AL442"/>
  <c r="AM442"/>
  <c r="Q443"/>
  <c r="T443"/>
  <c r="X443"/>
  <c r="AC443"/>
  <c r="AD443"/>
  <c r="AE443"/>
  <c r="AF443"/>
  <c r="AG443"/>
  <c r="AH443"/>
  <c r="AI443"/>
  <c r="AJ443"/>
  <c r="AK443"/>
  <c r="AL443"/>
  <c r="AM443"/>
  <c r="J444"/>
  <c r="K444"/>
  <c r="L444"/>
  <c r="M444"/>
  <c r="N444"/>
  <c r="O444"/>
  <c r="P444"/>
  <c r="Q444"/>
  <c r="R444"/>
  <c r="S444"/>
  <c r="T444"/>
  <c r="U444"/>
  <c r="V444"/>
  <c r="W444"/>
  <c r="X444"/>
  <c r="Y444"/>
  <c r="Z444"/>
  <c r="AA444"/>
  <c r="AB444"/>
  <c r="AC444"/>
  <c r="AD444"/>
  <c r="AE444"/>
  <c r="AF444"/>
  <c r="AG444"/>
  <c r="AH444"/>
  <c r="AI444"/>
  <c r="AJ444"/>
  <c r="AK444"/>
  <c r="AL444"/>
  <c r="AM444"/>
  <c r="Q445"/>
  <c r="T445"/>
  <c r="X445"/>
  <c r="AC445"/>
  <c r="AD445"/>
  <c r="AE445"/>
  <c r="AF445"/>
  <c r="AG445"/>
  <c r="AH445"/>
  <c r="AI445"/>
  <c r="AJ445"/>
  <c r="AK445"/>
  <c r="AL445"/>
  <c r="AM445"/>
  <c r="J446"/>
  <c r="K446"/>
  <c r="L446"/>
  <c r="M446"/>
  <c r="N446"/>
  <c r="O446"/>
  <c r="P446"/>
  <c r="Q446"/>
  <c r="R446"/>
  <c r="S446"/>
  <c r="T446"/>
  <c r="U446"/>
  <c r="V446"/>
  <c r="W446"/>
  <c r="X446"/>
  <c r="Y446"/>
  <c r="Z446"/>
  <c r="AA446"/>
  <c r="AB446"/>
  <c r="AC446"/>
  <c r="AD446"/>
  <c r="AE446"/>
  <c r="AF446"/>
  <c r="AG446"/>
  <c r="AH446"/>
  <c r="AI446"/>
  <c r="AJ446"/>
  <c r="AK446"/>
  <c r="AL446"/>
  <c r="AM446"/>
  <c r="Q447"/>
  <c r="T447"/>
  <c r="X447"/>
  <c r="AC447"/>
  <c r="AD447"/>
  <c r="AE447"/>
  <c r="AF447"/>
  <c r="AG447"/>
  <c r="AH447"/>
  <c r="AI447"/>
  <c r="AJ447"/>
  <c r="AK447"/>
  <c r="AL447"/>
  <c r="AM447"/>
  <c r="J448"/>
  <c r="K448"/>
  <c r="L448"/>
  <c r="M448"/>
  <c r="N448"/>
  <c r="O448"/>
  <c r="P448"/>
  <c r="Q448"/>
  <c r="R448"/>
  <c r="S448"/>
  <c r="T448"/>
  <c r="U448"/>
  <c r="V448"/>
  <c r="W448"/>
  <c r="X448"/>
  <c r="Y448"/>
  <c r="Z448"/>
  <c r="AA448"/>
  <c r="AB448"/>
  <c r="AC448"/>
  <c r="AD448"/>
  <c r="AE448"/>
  <c r="AF448"/>
  <c r="AG448"/>
  <c r="AH448"/>
  <c r="AI448"/>
  <c r="AJ448"/>
  <c r="AK448"/>
  <c r="AL448"/>
  <c r="AM448"/>
  <c r="Q449"/>
  <c r="T449"/>
  <c r="X449"/>
  <c r="AC449"/>
  <c r="AD449"/>
  <c r="AE449"/>
  <c r="AF449"/>
  <c r="AG449"/>
  <c r="AH449"/>
  <c r="AI449"/>
  <c r="AJ449"/>
  <c r="AK449"/>
  <c r="AL449"/>
  <c r="AM449"/>
  <c r="J450"/>
  <c r="K450"/>
  <c r="L450"/>
  <c r="M450"/>
  <c r="N450"/>
  <c r="O450"/>
  <c r="P450"/>
  <c r="Q450"/>
  <c r="R450"/>
  <c r="S450"/>
  <c r="T450"/>
  <c r="U450"/>
  <c r="V450"/>
  <c r="W450"/>
  <c r="X450"/>
  <c r="Y450"/>
  <c r="Z450"/>
  <c r="AA450"/>
  <c r="AB450"/>
  <c r="AC450"/>
  <c r="AD450"/>
  <c r="AE450"/>
  <c r="AF450"/>
  <c r="AG450"/>
  <c r="AH450"/>
  <c r="AI450"/>
  <c r="AJ450"/>
  <c r="AK450"/>
  <c r="AL450"/>
  <c r="AM450"/>
  <c r="Q451"/>
  <c r="T451"/>
  <c r="X451"/>
  <c r="AC451"/>
  <c r="AD451"/>
  <c r="AE451"/>
  <c r="AF451"/>
  <c r="AG451"/>
  <c r="AH451"/>
  <c r="AI451"/>
  <c r="AJ451"/>
  <c r="AK451"/>
  <c r="AL451"/>
  <c r="AM451"/>
  <c r="J452"/>
  <c r="K452"/>
  <c r="L452"/>
  <c r="M452"/>
  <c r="N452"/>
  <c r="O452"/>
  <c r="P452"/>
  <c r="Q452"/>
  <c r="R452"/>
  <c r="S452"/>
  <c r="T452"/>
  <c r="U452"/>
  <c r="V452"/>
  <c r="W452"/>
  <c r="X452"/>
  <c r="Y452"/>
  <c r="Z452"/>
  <c r="AA452"/>
  <c r="AB452"/>
  <c r="AC452"/>
  <c r="AD452"/>
  <c r="AE452"/>
  <c r="AF452"/>
  <c r="AG452"/>
  <c r="AH452"/>
  <c r="AI452"/>
  <c r="AJ452"/>
  <c r="AK452"/>
  <c r="AL452"/>
  <c r="AM452"/>
  <c r="Q453"/>
  <c r="T453"/>
  <c r="X453"/>
  <c r="AC453"/>
  <c r="AD453"/>
  <c r="AE453"/>
  <c r="AF453"/>
  <c r="AG453"/>
  <c r="AH453"/>
  <c r="AI453"/>
  <c r="AJ453"/>
  <c r="AK453"/>
  <c r="AL453"/>
  <c r="AM453"/>
  <c r="J454"/>
  <c r="K454"/>
  <c r="L454"/>
  <c r="M454"/>
  <c r="N454"/>
  <c r="O454"/>
  <c r="P454"/>
  <c r="Q454"/>
  <c r="R454"/>
  <c r="S454"/>
  <c r="T454"/>
  <c r="U454"/>
  <c r="V454"/>
  <c r="W454"/>
  <c r="X454"/>
  <c r="Y454"/>
  <c r="Z454"/>
  <c r="AA454"/>
  <c r="AB454"/>
  <c r="AC454"/>
  <c r="AD454"/>
  <c r="AE454"/>
  <c r="AF454"/>
  <c r="AG454"/>
  <c r="AH454"/>
  <c r="AI454"/>
  <c r="AJ454"/>
  <c r="AK454"/>
  <c r="AL454"/>
  <c r="AM454"/>
  <c r="Q455"/>
  <c r="T455"/>
  <c r="X455"/>
  <c r="AC455"/>
  <c r="AD455"/>
  <c r="AE455"/>
  <c r="AF455"/>
  <c r="AG455"/>
  <c r="AH455"/>
  <c r="AI455"/>
  <c r="AJ455"/>
  <c r="AK455"/>
  <c r="AL455"/>
  <c r="AM455"/>
  <c r="J456"/>
  <c r="K456"/>
  <c r="L456"/>
  <c r="M456"/>
  <c r="N456"/>
  <c r="O456"/>
  <c r="P456"/>
  <c r="Q456"/>
  <c r="R456"/>
  <c r="S456"/>
  <c r="T456"/>
  <c r="U456"/>
  <c r="V456"/>
  <c r="W456"/>
  <c r="X456"/>
  <c r="Y456"/>
  <c r="Z456"/>
  <c r="AA456"/>
  <c r="AB456"/>
  <c r="AC456"/>
  <c r="AD456"/>
  <c r="AE456"/>
  <c r="AF456"/>
  <c r="AG456"/>
  <c r="AH456"/>
  <c r="AI456"/>
  <c r="AJ456"/>
  <c r="AK456"/>
  <c r="AL456"/>
  <c r="AM456"/>
  <c r="Q457"/>
  <c r="T457"/>
  <c r="X457"/>
  <c r="AC457"/>
  <c r="AD457"/>
  <c r="AE457"/>
  <c r="AF457"/>
  <c r="AG457"/>
  <c r="AH457"/>
  <c r="AI457"/>
  <c r="AJ457"/>
  <c r="AK457"/>
  <c r="AL457"/>
  <c r="AM457"/>
  <c r="J458"/>
  <c r="K458"/>
  <c r="L458"/>
  <c r="M458"/>
  <c r="N458"/>
  <c r="O458"/>
  <c r="P458"/>
  <c r="Q458"/>
  <c r="R458"/>
  <c r="S458"/>
  <c r="T458"/>
  <c r="U458"/>
  <c r="V458"/>
  <c r="W458"/>
  <c r="X458"/>
  <c r="Y458"/>
  <c r="Z458"/>
  <c r="AA458"/>
  <c r="AB458"/>
  <c r="AC458"/>
  <c r="AD458"/>
  <c r="AE458"/>
  <c r="AF458"/>
  <c r="AG458"/>
  <c r="AH458"/>
  <c r="AI458"/>
  <c r="AJ458"/>
  <c r="AK458"/>
  <c r="AL458"/>
  <c r="AM458"/>
  <c r="J460"/>
  <c r="K460"/>
  <c r="L460"/>
  <c r="M460"/>
  <c r="N460"/>
  <c r="O460"/>
  <c r="P460"/>
  <c r="Q460"/>
  <c r="R460"/>
  <c r="S460"/>
  <c r="T460"/>
  <c r="U460"/>
  <c r="V460"/>
  <c r="W460"/>
  <c r="X460"/>
  <c r="Y460"/>
  <c r="Z460"/>
  <c r="AA460"/>
  <c r="AB460"/>
  <c r="J461"/>
  <c r="K461"/>
  <c r="L461"/>
  <c r="M461"/>
  <c r="N461"/>
  <c r="O461"/>
  <c r="P461"/>
  <c r="Q461"/>
  <c r="R461"/>
  <c r="S461"/>
  <c r="T461"/>
  <c r="U461"/>
  <c r="V461"/>
  <c r="W461"/>
  <c r="X461"/>
  <c r="Y461"/>
  <c r="Z461"/>
  <c r="AA461"/>
  <c r="AB461"/>
  <c r="J462"/>
  <c r="K462"/>
  <c r="L462"/>
  <c r="M462"/>
  <c r="N462"/>
  <c r="O462"/>
  <c r="P462"/>
  <c r="Q462"/>
  <c r="R462"/>
  <c r="S462"/>
  <c r="T462"/>
  <c r="U462"/>
  <c r="V462"/>
  <c r="W462"/>
  <c r="X462"/>
  <c r="Y462"/>
  <c r="Z462"/>
  <c r="AA462"/>
  <c r="AB462"/>
  <c r="AC467"/>
  <c r="AD467"/>
  <c r="AE467"/>
  <c r="AF467"/>
  <c r="AG467"/>
  <c r="AH467"/>
  <c r="AI467"/>
  <c r="AJ467"/>
  <c r="AK467"/>
  <c r="AM467"/>
  <c r="Q468"/>
  <c r="T468"/>
  <c r="X468"/>
  <c r="AC468"/>
  <c r="AD468"/>
  <c r="AE468"/>
  <c r="AF468"/>
  <c r="AG468"/>
  <c r="AH468"/>
  <c r="AI468"/>
  <c r="AJ468"/>
  <c r="AK468"/>
  <c r="AL468"/>
  <c r="AM468"/>
  <c r="J469"/>
  <c r="K469"/>
  <c r="L469"/>
  <c r="M469"/>
  <c r="N469"/>
  <c r="O469"/>
  <c r="P469"/>
  <c r="Q469"/>
  <c r="R469"/>
  <c r="S469"/>
  <c r="T469"/>
  <c r="U469"/>
  <c r="V469"/>
  <c r="W469"/>
  <c r="X469"/>
  <c r="Y469"/>
  <c r="Z469"/>
  <c r="AA469"/>
  <c r="AB469"/>
  <c r="AC469"/>
  <c r="AD469"/>
  <c r="AE469"/>
  <c r="AF469"/>
  <c r="AG469"/>
  <c r="AH469"/>
  <c r="AI469"/>
  <c r="AJ469"/>
  <c r="AK469"/>
  <c r="AL469"/>
  <c r="AM469"/>
  <c r="Q470"/>
  <c r="T470"/>
  <c r="X470"/>
  <c r="AC470"/>
  <c r="AD470"/>
  <c r="AE470"/>
  <c r="AF470"/>
  <c r="AG470"/>
  <c r="AH470"/>
  <c r="AI470"/>
  <c r="AJ470"/>
  <c r="AK470"/>
  <c r="AL470"/>
  <c r="AM470"/>
  <c r="J471"/>
  <c r="K471"/>
  <c r="L471"/>
  <c r="M471"/>
  <c r="N471"/>
  <c r="O471"/>
  <c r="P471"/>
  <c r="Q471"/>
  <c r="R471"/>
  <c r="S471"/>
  <c r="T471"/>
  <c r="U471"/>
  <c r="V471"/>
  <c r="W471"/>
  <c r="X471"/>
  <c r="Y471"/>
  <c r="Z471"/>
  <c r="AA471"/>
  <c r="AB471"/>
  <c r="AC471"/>
  <c r="AD471"/>
  <c r="AE471"/>
  <c r="AF471"/>
  <c r="AG471"/>
  <c r="AH471"/>
  <c r="AI471"/>
  <c r="AJ471"/>
  <c r="AK471"/>
  <c r="AL471"/>
  <c r="AM471"/>
  <c r="Q472"/>
  <c r="T472"/>
  <c r="X472"/>
  <c r="AC472"/>
  <c r="AD472"/>
  <c r="AE472"/>
  <c r="AF472"/>
  <c r="AG472"/>
  <c r="AH472"/>
  <c r="AI472"/>
  <c r="AJ472"/>
  <c r="AK472"/>
  <c r="AL472"/>
  <c r="AM472"/>
  <c r="J473"/>
  <c r="K473"/>
  <c r="L473"/>
  <c r="M473"/>
  <c r="N473"/>
  <c r="O473"/>
  <c r="P473"/>
  <c r="Q473"/>
  <c r="R473"/>
  <c r="S473"/>
  <c r="T473"/>
  <c r="U473"/>
  <c r="V473"/>
  <c r="W473"/>
  <c r="X473"/>
  <c r="Y473"/>
  <c r="Z473"/>
  <c r="AA473"/>
  <c r="AB473"/>
  <c r="AC473"/>
  <c r="AD473"/>
  <c r="AE473"/>
  <c r="AF473"/>
  <c r="AG473"/>
  <c r="AH473"/>
  <c r="AI473"/>
  <c r="AJ473"/>
  <c r="AK473"/>
  <c r="AL473"/>
  <c r="AM473"/>
  <c r="Q474"/>
  <c r="T474"/>
  <c r="X474"/>
  <c r="AC474"/>
  <c r="AD474"/>
  <c r="AE474"/>
  <c r="AF474"/>
  <c r="AG474"/>
  <c r="AH474"/>
  <c r="AI474"/>
  <c r="AJ474"/>
  <c r="AK474"/>
  <c r="AL474"/>
  <c r="AM474"/>
  <c r="J475"/>
  <c r="K475"/>
  <c r="L475"/>
  <c r="M475"/>
  <c r="N475"/>
  <c r="O475"/>
  <c r="P475"/>
  <c r="Q475"/>
  <c r="R475"/>
  <c r="S475"/>
  <c r="T475"/>
  <c r="U475"/>
  <c r="V475"/>
  <c r="W475"/>
  <c r="X475"/>
  <c r="Y475"/>
  <c r="Z475"/>
  <c r="AA475"/>
  <c r="AB475"/>
  <c r="AC475"/>
  <c r="AD475"/>
  <c r="AE475"/>
  <c r="AF475"/>
  <c r="AG475"/>
  <c r="AH475"/>
  <c r="AI475"/>
  <c r="AJ475"/>
  <c r="AK475"/>
  <c r="AL475"/>
  <c r="AM475"/>
  <c r="Q476"/>
  <c r="T476"/>
  <c r="X476"/>
  <c r="AC476"/>
  <c r="AD476"/>
  <c r="AE476"/>
  <c r="AF476"/>
  <c r="AG476"/>
  <c r="AH476"/>
  <c r="AI476"/>
  <c r="AJ476"/>
  <c r="AK476"/>
  <c r="AL476"/>
  <c r="AM476"/>
  <c r="J477"/>
  <c r="K477"/>
  <c r="L477"/>
  <c r="M477"/>
  <c r="N477"/>
  <c r="O477"/>
  <c r="P477"/>
  <c r="Q477"/>
  <c r="R477"/>
  <c r="S477"/>
  <c r="T477"/>
  <c r="U477"/>
  <c r="V477"/>
  <c r="W477"/>
  <c r="X477"/>
  <c r="Y477"/>
  <c r="Z477"/>
  <c r="AA477"/>
  <c r="AB477"/>
  <c r="AC477"/>
  <c r="AD477"/>
  <c r="AE477"/>
  <c r="AF477"/>
  <c r="AG477"/>
  <c r="AH477"/>
  <c r="AI477"/>
  <c r="AJ477"/>
  <c r="AK477"/>
  <c r="AL477"/>
  <c r="AM477"/>
  <c r="Q478"/>
  <c r="T478"/>
  <c r="X478"/>
  <c r="AC478"/>
  <c r="AD478"/>
  <c r="AE478"/>
  <c r="AF478"/>
  <c r="AG478"/>
  <c r="AH478"/>
  <c r="AI478"/>
  <c r="AJ478"/>
  <c r="AK478"/>
  <c r="AL478"/>
  <c r="AM478"/>
  <c r="J479"/>
  <c r="K479"/>
  <c r="L479"/>
  <c r="M479"/>
  <c r="N479"/>
  <c r="O479"/>
  <c r="P479"/>
  <c r="Q479"/>
  <c r="R479"/>
  <c r="S479"/>
  <c r="T479"/>
  <c r="U479"/>
  <c r="V479"/>
  <c r="W479"/>
  <c r="X479"/>
  <c r="Y479"/>
  <c r="Z479"/>
  <c r="AA479"/>
  <c r="AB479"/>
  <c r="AC479"/>
  <c r="AD479"/>
  <c r="AE479"/>
  <c r="AF479"/>
  <c r="AG479"/>
  <c r="AH479"/>
  <c r="AI479"/>
  <c r="AJ479"/>
  <c r="AK479"/>
  <c r="AL479"/>
  <c r="AM479"/>
  <c r="Q480"/>
  <c r="T480"/>
  <c r="X480"/>
  <c r="AC480"/>
  <c r="AD480"/>
  <c r="AE480"/>
  <c r="AF480"/>
  <c r="AG480"/>
  <c r="AH480"/>
  <c r="AI480"/>
  <c r="AJ480"/>
  <c r="AK480"/>
  <c r="AL480"/>
  <c r="AM480"/>
  <c r="J481"/>
  <c r="K481"/>
  <c r="L481"/>
  <c r="M481"/>
  <c r="N481"/>
  <c r="O481"/>
  <c r="P481"/>
  <c r="Q481"/>
  <c r="R481"/>
  <c r="S481"/>
  <c r="T481"/>
  <c r="U481"/>
  <c r="V481"/>
  <c r="W481"/>
  <c r="X481"/>
  <c r="Y481"/>
  <c r="Z481"/>
  <c r="AA481"/>
  <c r="AB481"/>
  <c r="AC481"/>
  <c r="AD481"/>
  <c r="AE481"/>
  <c r="AF481"/>
  <c r="AG481"/>
  <c r="AH481"/>
  <c r="AI481"/>
  <c r="AJ481"/>
  <c r="AK481"/>
  <c r="AL481"/>
  <c r="AM481"/>
  <c r="Q482"/>
  <c r="T482"/>
  <c r="X482"/>
  <c r="AC482"/>
  <c r="AD482"/>
  <c r="AE482"/>
  <c r="AF482"/>
  <c r="AG482"/>
  <c r="AH482"/>
  <c r="AI482"/>
  <c r="AJ482"/>
  <c r="AK482"/>
  <c r="AL482"/>
  <c r="AM482"/>
  <c r="J483"/>
  <c r="K483"/>
  <c r="L483"/>
  <c r="M483"/>
  <c r="N483"/>
  <c r="O483"/>
  <c r="P483"/>
  <c r="Q483"/>
  <c r="R483"/>
  <c r="S483"/>
  <c r="T483"/>
  <c r="U483"/>
  <c r="V483"/>
  <c r="W483"/>
  <c r="X483"/>
  <c r="Y483"/>
  <c r="Z483"/>
  <c r="AA483"/>
  <c r="AB483"/>
  <c r="AC483"/>
  <c r="AD483"/>
  <c r="AE483"/>
  <c r="AF483"/>
  <c r="AG483"/>
  <c r="AH483"/>
  <c r="AI483"/>
  <c r="AJ483"/>
  <c r="AK483"/>
  <c r="AL483"/>
  <c r="AM483"/>
  <c r="Q484"/>
  <c r="T484"/>
  <c r="X484"/>
  <c r="AC484"/>
  <c r="AD484"/>
  <c r="AE484"/>
  <c r="AF484"/>
  <c r="AG484"/>
  <c r="AH484"/>
  <c r="AI484"/>
  <c r="AJ484"/>
  <c r="AK484"/>
  <c r="AL484"/>
  <c r="AM484"/>
  <c r="J485"/>
  <c r="K485"/>
  <c r="L485"/>
  <c r="M485"/>
  <c r="N485"/>
  <c r="O485"/>
  <c r="P485"/>
  <c r="Q485"/>
  <c r="R485"/>
  <c r="S485"/>
  <c r="T485"/>
  <c r="U485"/>
  <c r="V485"/>
  <c r="W485"/>
  <c r="X485"/>
  <c r="Y485"/>
  <c r="Z485"/>
  <c r="AA485"/>
  <c r="AB485"/>
  <c r="AC485"/>
  <c r="AD485"/>
  <c r="AE485"/>
  <c r="AF485"/>
  <c r="AG485"/>
  <c r="AH485"/>
  <c r="AI485"/>
  <c r="AJ485"/>
  <c r="AK485"/>
  <c r="AL485"/>
  <c r="AM485"/>
  <c r="J487"/>
  <c r="K487"/>
  <c r="L487"/>
  <c r="M487"/>
  <c r="N487"/>
  <c r="O487"/>
  <c r="P487"/>
  <c r="Q487"/>
  <c r="R487"/>
  <c r="S487"/>
  <c r="T487"/>
  <c r="U487"/>
  <c r="V487"/>
  <c r="W487"/>
  <c r="X487"/>
  <c r="Y487"/>
  <c r="Z487"/>
  <c r="AA487"/>
  <c r="AB487"/>
  <c r="J488"/>
  <c r="K488"/>
  <c r="L488"/>
  <c r="M488"/>
  <c r="N488"/>
  <c r="O488"/>
  <c r="P488"/>
  <c r="Q488"/>
  <c r="R488"/>
  <c r="S488"/>
  <c r="T488"/>
  <c r="U488"/>
  <c r="V488"/>
  <c r="W488"/>
  <c r="X488"/>
  <c r="Y488"/>
  <c r="Z488"/>
  <c r="AA488"/>
  <c r="AB488"/>
  <c r="J489"/>
  <c r="K489"/>
  <c r="L489"/>
  <c r="M489"/>
  <c r="N489"/>
  <c r="O489"/>
  <c r="P489"/>
  <c r="Q489"/>
  <c r="R489"/>
  <c r="S489"/>
  <c r="T489"/>
  <c r="U489"/>
  <c r="V489"/>
  <c r="W489"/>
  <c r="X489"/>
  <c r="Y489"/>
  <c r="Z489"/>
  <c r="AA489"/>
  <c r="AB489"/>
  <c r="AC494"/>
  <c r="AD494"/>
  <c r="AE494"/>
  <c r="AF494"/>
  <c r="AG494"/>
  <c r="AH494"/>
  <c r="AI494"/>
  <c r="AJ494"/>
  <c r="AK494"/>
  <c r="AM494"/>
  <c r="Q495"/>
  <c r="T495"/>
  <c r="X495"/>
  <c r="AC495"/>
  <c r="AD495"/>
  <c r="AE495"/>
  <c r="AF495"/>
  <c r="AG495"/>
  <c r="AH495"/>
  <c r="AI495"/>
  <c r="AJ495"/>
  <c r="AK495"/>
  <c r="AL495"/>
  <c r="AM495"/>
  <c r="J496"/>
  <c r="K496"/>
  <c r="L496"/>
  <c r="M496"/>
  <c r="N496"/>
  <c r="O496"/>
  <c r="P496"/>
  <c r="Q496"/>
  <c r="R496"/>
  <c r="S496"/>
  <c r="T496"/>
  <c r="U496"/>
  <c r="V496"/>
  <c r="W496"/>
  <c r="X496"/>
  <c r="Y496"/>
  <c r="Z496"/>
  <c r="AA496"/>
  <c r="AB496"/>
  <c r="AC496"/>
  <c r="AD496"/>
  <c r="AE496"/>
  <c r="AF496"/>
  <c r="AG496"/>
  <c r="AH496"/>
  <c r="AI496"/>
  <c r="AJ496"/>
  <c r="AK496"/>
  <c r="AL496"/>
  <c r="AM496"/>
  <c r="Q497"/>
  <c r="T497"/>
  <c r="X497"/>
  <c r="AC497"/>
  <c r="AD497"/>
  <c r="AE497"/>
  <c r="AF497"/>
  <c r="AG497"/>
  <c r="AH497"/>
  <c r="AI497"/>
  <c r="AJ497"/>
  <c r="AK497"/>
  <c r="AL497"/>
  <c r="AM497"/>
  <c r="J498"/>
  <c r="K498"/>
  <c r="L498"/>
  <c r="M498"/>
  <c r="N498"/>
  <c r="O498"/>
  <c r="P498"/>
  <c r="Q498"/>
  <c r="R498"/>
  <c r="S498"/>
  <c r="T498"/>
  <c r="U498"/>
  <c r="V498"/>
  <c r="W498"/>
  <c r="X498"/>
  <c r="Y498"/>
  <c r="Z498"/>
  <c r="AA498"/>
  <c r="AB498"/>
  <c r="AC498"/>
  <c r="AD498"/>
  <c r="AE498"/>
  <c r="AF498"/>
  <c r="AG498"/>
  <c r="AH498"/>
  <c r="AI498"/>
  <c r="AJ498"/>
  <c r="AK498"/>
  <c r="AL498"/>
  <c r="AM498"/>
  <c r="Q499"/>
  <c r="T499"/>
  <c r="X499"/>
  <c r="AC499"/>
  <c r="AD499"/>
  <c r="AE499"/>
  <c r="AF499"/>
  <c r="AG499"/>
  <c r="AH499"/>
  <c r="AI499"/>
  <c r="AJ499"/>
  <c r="AK499"/>
  <c r="AL499"/>
  <c r="AM499"/>
  <c r="J500"/>
  <c r="K500"/>
  <c r="L500"/>
  <c r="M500"/>
  <c r="N500"/>
  <c r="O500"/>
  <c r="P500"/>
  <c r="Q500"/>
  <c r="R500"/>
  <c r="S500"/>
  <c r="T500"/>
  <c r="U500"/>
  <c r="V500"/>
  <c r="W500"/>
  <c r="X500"/>
  <c r="Y500"/>
  <c r="Z500"/>
  <c r="AA500"/>
  <c r="AB500"/>
  <c r="AC500"/>
  <c r="AD500"/>
  <c r="AE500"/>
  <c r="AF500"/>
  <c r="AG500"/>
  <c r="AH500"/>
  <c r="AI500"/>
  <c r="AJ500"/>
  <c r="AK500"/>
  <c r="AL500"/>
  <c r="AM500"/>
  <c r="Q501"/>
  <c r="T501"/>
  <c r="X501"/>
  <c r="AC501"/>
  <c r="AD501"/>
  <c r="AE501"/>
  <c r="AF501"/>
  <c r="AG501"/>
  <c r="AH501"/>
  <c r="AI501"/>
  <c r="AJ501"/>
  <c r="AK501"/>
  <c r="AL501"/>
  <c r="AM501"/>
  <c r="J502"/>
  <c r="K502"/>
  <c r="L502"/>
  <c r="M502"/>
  <c r="N502"/>
  <c r="O502"/>
  <c r="P502"/>
  <c r="Q502"/>
  <c r="R502"/>
  <c r="S502"/>
  <c r="T502"/>
  <c r="U502"/>
  <c r="V502"/>
  <c r="W502"/>
  <c r="X502"/>
  <c r="Y502"/>
  <c r="Z502"/>
  <c r="AA502"/>
  <c r="AB502"/>
  <c r="AC502"/>
  <c r="AD502"/>
  <c r="AE502"/>
  <c r="AF502"/>
  <c r="AG502"/>
  <c r="AH502"/>
  <c r="AI502"/>
  <c r="AJ502"/>
  <c r="AK502"/>
  <c r="AL502"/>
  <c r="AM502"/>
  <c r="Q503"/>
  <c r="T503"/>
  <c r="X503"/>
  <c r="AC503"/>
  <c r="AD503"/>
  <c r="AE503"/>
  <c r="AF503"/>
  <c r="AG503"/>
  <c r="AH503"/>
  <c r="AI503"/>
  <c r="AJ503"/>
  <c r="AK503"/>
  <c r="AL503"/>
  <c r="AM503"/>
  <c r="J504"/>
  <c r="K504"/>
  <c r="L504"/>
  <c r="M504"/>
  <c r="N504"/>
  <c r="O504"/>
  <c r="P504"/>
  <c r="Q504"/>
  <c r="R504"/>
  <c r="S504"/>
  <c r="T504"/>
  <c r="U504"/>
  <c r="V504"/>
  <c r="W504"/>
  <c r="X504"/>
  <c r="Y504"/>
  <c r="Z504"/>
  <c r="AA504"/>
  <c r="AB504"/>
  <c r="AC504"/>
  <c r="AD504"/>
  <c r="AE504"/>
  <c r="AF504"/>
  <c r="AG504"/>
  <c r="AH504"/>
  <c r="AI504"/>
  <c r="AJ504"/>
  <c r="AK504"/>
  <c r="AL504"/>
  <c r="AM504"/>
  <c r="Q505"/>
  <c r="T505"/>
  <c r="X505"/>
  <c r="AC505"/>
  <c r="AD505"/>
  <c r="AE505"/>
  <c r="AF505"/>
  <c r="AG505"/>
  <c r="AH505"/>
  <c r="AI505"/>
  <c r="AJ505"/>
  <c r="AK505"/>
  <c r="AL505"/>
  <c r="AM505"/>
  <c r="J506"/>
  <c r="K506"/>
  <c r="L506"/>
  <c r="M506"/>
  <c r="N506"/>
  <c r="O506"/>
  <c r="P506"/>
  <c r="Q506"/>
  <c r="R506"/>
  <c r="S506"/>
  <c r="T506"/>
  <c r="U506"/>
  <c r="V506"/>
  <c r="W506"/>
  <c r="X506"/>
  <c r="Y506"/>
  <c r="Z506"/>
  <c r="AA506"/>
  <c r="AB506"/>
  <c r="AC506"/>
  <c r="AD506"/>
  <c r="AE506"/>
  <c r="AF506"/>
  <c r="AG506"/>
  <c r="AH506"/>
  <c r="AI506"/>
  <c r="AJ506"/>
  <c r="AK506"/>
  <c r="AL506"/>
  <c r="AM506"/>
  <c r="Q507"/>
  <c r="T507"/>
  <c r="X507"/>
  <c r="AC507"/>
  <c r="AD507"/>
  <c r="AE507"/>
  <c r="AF507"/>
  <c r="AG507"/>
  <c r="AH507"/>
  <c r="AI507"/>
  <c r="AJ507"/>
  <c r="AK507"/>
  <c r="AL507"/>
  <c r="AM507"/>
  <c r="J508"/>
  <c r="K508"/>
  <c r="L508"/>
  <c r="M508"/>
  <c r="N508"/>
  <c r="O508"/>
  <c r="P508"/>
  <c r="Q508"/>
  <c r="R508"/>
  <c r="S508"/>
  <c r="T508"/>
  <c r="U508"/>
  <c r="V508"/>
  <c r="W508"/>
  <c r="X508"/>
  <c r="Y508"/>
  <c r="Z508"/>
  <c r="AA508"/>
  <c r="AB508"/>
  <c r="AC508"/>
  <c r="AD508"/>
  <c r="AE508"/>
  <c r="AF508"/>
  <c r="AG508"/>
  <c r="AH508"/>
  <c r="AI508"/>
  <c r="AJ508"/>
  <c r="AK508"/>
  <c r="AL508"/>
  <c r="AM508"/>
  <c r="Q509"/>
  <c r="T509"/>
  <c r="X509"/>
  <c r="AC509"/>
  <c r="AD509"/>
  <c r="AE509"/>
  <c r="AF509"/>
  <c r="AG509"/>
  <c r="AH509"/>
  <c r="AI509"/>
  <c r="AJ509"/>
  <c r="AK509"/>
  <c r="AL509"/>
  <c r="AM509"/>
  <c r="J510"/>
  <c r="K510"/>
  <c r="L510"/>
  <c r="M510"/>
  <c r="N510"/>
  <c r="O510"/>
  <c r="P510"/>
  <c r="Q510"/>
  <c r="R510"/>
  <c r="S510"/>
  <c r="T510"/>
  <c r="U510"/>
  <c r="V510"/>
  <c r="W510"/>
  <c r="X510"/>
  <c r="Y510"/>
  <c r="Z510"/>
  <c r="AA510"/>
  <c r="AB510"/>
  <c r="AC510"/>
  <c r="AD510"/>
  <c r="AE510"/>
  <c r="AF510"/>
  <c r="AG510"/>
  <c r="AH510"/>
  <c r="AI510"/>
  <c r="AJ510"/>
  <c r="AK510"/>
  <c r="AL510"/>
  <c r="AM510"/>
  <c r="Q511"/>
  <c r="T511"/>
  <c r="X511"/>
  <c r="AC511"/>
  <c r="AD511"/>
  <c r="AE511"/>
  <c r="AF511"/>
  <c r="AG511"/>
  <c r="AH511"/>
  <c r="AI511"/>
  <c r="AJ511"/>
  <c r="AK511"/>
  <c r="AL511"/>
  <c r="AM511"/>
  <c r="J512"/>
  <c r="K512"/>
  <c r="L512"/>
  <c r="M512"/>
  <c r="N512"/>
  <c r="O512"/>
  <c r="P512"/>
  <c r="Q512"/>
  <c r="R512"/>
  <c r="S512"/>
  <c r="T512"/>
  <c r="U512"/>
  <c r="V512"/>
  <c r="W512"/>
  <c r="X512"/>
  <c r="Y512"/>
  <c r="Z512"/>
  <c r="AA512"/>
  <c r="AB512"/>
  <c r="AC512"/>
  <c r="AD512"/>
  <c r="AE512"/>
  <c r="AF512"/>
  <c r="AG512"/>
  <c r="AH512"/>
  <c r="AI512"/>
  <c r="AJ512"/>
  <c r="AK512"/>
  <c r="AL512"/>
  <c r="AM512"/>
  <c r="J514"/>
  <c r="K514"/>
  <c r="L514"/>
  <c r="M514"/>
  <c r="N514"/>
  <c r="O514"/>
  <c r="P514"/>
  <c r="Q514"/>
  <c r="R514"/>
  <c r="S514"/>
  <c r="T514"/>
  <c r="U514"/>
  <c r="V514"/>
  <c r="W514"/>
  <c r="X514"/>
  <c r="Y514"/>
  <c r="Z514"/>
  <c r="AA514"/>
  <c r="AB514"/>
  <c r="J515"/>
  <c r="K515"/>
  <c r="L515"/>
  <c r="M515"/>
  <c r="N515"/>
  <c r="O515"/>
  <c r="P515"/>
  <c r="Q515"/>
  <c r="R515"/>
  <c r="S515"/>
  <c r="T515"/>
  <c r="U515"/>
  <c r="V515"/>
  <c r="W515"/>
  <c r="X515"/>
  <c r="Y515"/>
  <c r="Z515"/>
  <c r="AA515"/>
  <c r="AB515"/>
  <c r="J516"/>
  <c r="K516"/>
  <c r="L516"/>
  <c r="M516"/>
  <c r="N516"/>
  <c r="O516"/>
  <c r="P516"/>
  <c r="Q516"/>
  <c r="R516"/>
  <c r="S516"/>
  <c r="T516"/>
  <c r="U516"/>
  <c r="V516"/>
  <c r="W516"/>
  <c r="X516"/>
  <c r="Y516"/>
  <c r="Z516"/>
  <c r="AA516"/>
  <c r="AB516"/>
  <c r="AC521"/>
  <c r="AD521"/>
  <c r="AE521"/>
  <c r="AF521"/>
  <c r="AG521"/>
  <c r="AH521"/>
  <c r="AI521"/>
  <c r="AJ521"/>
  <c r="AK521"/>
  <c r="AM521"/>
  <c r="Q522"/>
  <c r="T522"/>
  <c r="X522"/>
  <c r="AC522"/>
  <c r="AD522"/>
  <c r="AE522"/>
  <c r="AF522"/>
  <c r="AG522"/>
  <c r="AH522"/>
  <c r="AI522"/>
  <c r="AJ522"/>
  <c r="AK522"/>
  <c r="AL522"/>
  <c r="AM522"/>
  <c r="J523"/>
  <c r="K523"/>
  <c r="L523"/>
  <c r="M523"/>
  <c r="N523"/>
  <c r="O523"/>
  <c r="P523"/>
  <c r="Q523"/>
  <c r="R523"/>
  <c r="S523"/>
  <c r="T523"/>
  <c r="U523"/>
  <c r="V523"/>
  <c r="W523"/>
  <c r="X523"/>
  <c r="Y523"/>
  <c r="Z523"/>
  <c r="AA523"/>
  <c r="AB523"/>
  <c r="AC523"/>
  <c r="AD523"/>
  <c r="AE523"/>
  <c r="AF523"/>
  <c r="AG523"/>
  <c r="AH523"/>
  <c r="AI523"/>
  <c r="AJ523"/>
  <c r="AK523"/>
  <c r="AL523"/>
  <c r="AM523"/>
  <c r="Q524"/>
  <c r="T524"/>
  <c r="X524"/>
  <c r="AC524"/>
  <c r="AD524"/>
  <c r="AE524"/>
  <c r="AF524"/>
  <c r="AG524"/>
  <c r="AH524"/>
  <c r="AI524"/>
  <c r="AJ524"/>
  <c r="AK524"/>
  <c r="AL524"/>
  <c r="AM524"/>
  <c r="J525"/>
  <c r="K525"/>
  <c r="L525"/>
  <c r="M525"/>
  <c r="N525"/>
  <c r="O525"/>
  <c r="P525"/>
  <c r="Q525"/>
  <c r="R525"/>
  <c r="S525"/>
  <c r="T525"/>
  <c r="U525"/>
  <c r="V525"/>
  <c r="W525"/>
  <c r="X525"/>
  <c r="Y525"/>
  <c r="Z525"/>
  <c r="AA525"/>
  <c r="AB525"/>
  <c r="AC525"/>
  <c r="AD525"/>
  <c r="AE525"/>
  <c r="AF525"/>
  <c r="AG525"/>
  <c r="AH525"/>
  <c r="AI525"/>
  <c r="AJ525"/>
  <c r="AK525"/>
  <c r="AL525"/>
  <c r="AM525"/>
  <c r="Q526"/>
  <c r="T526"/>
  <c r="X526"/>
  <c r="AC526"/>
  <c r="AD526"/>
  <c r="AE526"/>
  <c r="AF526"/>
  <c r="AG526"/>
  <c r="AH526"/>
  <c r="AI526"/>
  <c r="AJ526"/>
  <c r="AK526"/>
  <c r="AL526"/>
  <c r="AM526"/>
  <c r="J527"/>
  <c r="K527"/>
  <c r="L527"/>
  <c r="M527"/>
  <c r="N527"/>
  <c r="O527"/>
  <c r="P527"/>
  <c r="Q527"/>
  <c r="R527"/>
  <c r="S527"/>
  <c r="T527"/>
  <c r="U527"/>
  <c r="V527"/>
  <c r="W527"/>
  <c r="X527"/>
  <c r="Y527"/>
  <c r="Z527"/>
  <c r="AA527"/>
  <c r="AB527"/>
  <c r="AC527"/>
  <c r="AD527"/>
  <c r="AE527"/>
  <c r="AF527"/>
  <c r="AG527"/>
  <c r="AH527"/>
  <c r="AI527"/>
  <c r="AJ527"/>
  <c r="AK527"/>
  <c r="AL527"/>
  <c r="AM527"/>
  <c r="Q528"/>
  <c r="T528"/>
  <c r="X528"/>
  <c r="AC528"/>
  <c r="AD528"/>
  <c r="AE528"/>
  <c r="AF528"/>
  <c r="AG528"/>
  <c r="AH528"/>
  <c r="AI528"/>
  <c r="AJ528"/>
  <c r="AK528"/>
  <c r="AL528"/>
  <c r="AM528"/>
  <c r="J529"/>
  <c r="K529"/>
  <c r="L529"/>
  <c r="M529"/>
  <c r="N529"/>
  <c r="O529"/>
  <c r="P529"/>
  <c r="Q529"/>
  <c r="R529"/>
  <c r="S529"/>
  <c r="T529"/>
  <c r="U529"/>
  <c r="V529"/>
  <c r="W529"/>
  <c r="X529"/>
  <c r="Y529"/>
  <c r="Z529"/>
  <c r="AA529"/>
  <c r="AB529"/>
  <c r="AC529"/>
  <c r="AD529"/>
  <c r="AE529"/>
  <c r="AF529"/>
  <c r="AG529"/>
  <c r="AH529"/>
  <c r="AI529"/>
  <c r="AJ529"/>
  <c r="AK529"/>
  <c r="AL529"/>
  <c r="AM529"/>
  <c r="Q530"/>
  <c r="T530"/>
  <c r="X530"/>
  <c r="AC530"/>
  <c r="AD530"/>
  <c r="AE530"/>
  <c r="AF530"/>
  <c r="AG530"/>
  <c r="AH530"/>
  <c r="AI530"/>
  <c r="AJ530"/>
  <c r="AK530"/>
  <c r="AL530"/>
  <c r="AM530"/>
  <c r="J531"/>
  <c r="K531"/>
  <c r="L531"/>
  <c r="M531"/>
  <c r="N531"/>
  <c r="O531"/>
  <c r="P531"/>
  <c r="Q531"/>
  <c r="R531"/>
  <c r="S531"/>
  <c r="T531"/>
  <c r="U531"/>
  <c r="V531"/>
  <c r="W531"/>
  <c r="X531"/>
  <c r="Y531"/>
  <c r="Z531"/>
  <c r="AA531"/>
  <c r="AB531"/>
  <c r="AC531"/>
  <c r="AD531"/>
  <c r="AE531"/>
  <c r="AF531"/>
  <c r="AG531"/>
  <c r="AH531"/>
  <c r="AI531"/>
  <c r="AJ531"/>
  <c r="AK531"/>
  <c r="AL531"/>
  <c r="AM531"/>
  <c r="Q532"/>
  <c r="T532"/>
  <c r="X532"/>
  <c r="AC532"/>
  <c r="AD532"/>
  <c r="AE532"/>
  <c r="AF532"/>
  <c r="AG532"/>
  <c r="AH532"/>
  <c r="AI532"/>
  <c r="AJ532"/>
  <c r="AK532"/>
  <c r="AL532"/>
  <c r="AM532"/>
  <c r="J533"/>
  <c r="K533"/>
  <c r="L533"/>
  <c r="M533"/>
  <c r="N533"/>
  <c r="O533"/>
  <c r="P533"/>
  <c r="Q533"/>
  <c r="R533"/>
  <c r="S533"/>
  <c r="T533"/>
  <c r="U533"/>
  <c r="V533"/>
  <c r="W533"/>
  <c r="X533"/>
  <c r="Y533"/>
  <c r="Z533"/>
  <c r="AA533"/>
  <c r="AB533"/>
  <c r="AC533"/>
  <c r="AD533"/>
  <c r="AE533"/>
  <c r="AF533"/>
  <c r="AG533"/>
  <c r="AH533"/>
  <c r="AI533"/>
  <c r="AJ533"/>
  <c r="AK533"/>
  <c r="AL533"/>
  <c r="AM533"/>
  <c r="Q534"/>
  <c r="T534"/>
  <c r="X534"/>
  <c r="AC534"/>
  <c r="AD534"/>
  <c r="AE534"/>
  <c r="AF534"/>
  <c r="AG534"/>
  <c r="AH534"/>
  <c r="AI534"/>
  <c r="AJ534"/>
  <c r="AK534"/>
  <c r="AL534"/>
  <c r="AM534"/>
  <c r="J535"/>
  <c r="K535"/>
  <c r="L535"/>
  <c r="M535"/>
  <c r="N535"/>
  <c r="O535"/>
  <c r="P535"/>
  <c r="Q535"/>
  <c r="R535"/>
  <c r="S535"/>
  <c r="T535"/>
  <c r="U535"/>
  <c r="V535"/>
  <c r="W535"/>
  <c r="X535"/>
  <c r="Y535"/>
  <c r="Z535"/>
  <c r="AA535"/>
  <c r="AB535"/>
  <c r="AC535"/>
  <c r="AD535"/>
  <c r="AE535"/>
  <c r="AF535"/>
  <c r="AG535"/>
  <c r="AH535"/>
  <c r="AI535"/>
  <c r="AJ535"/>
  <c r="AK535"/>
  <c r="AL535"/>
  <c r="AM535"/>
  <c r="Q536"/>
  <c r="T536"/>
  <c r="X536"/>
  <c r="AC536"/>
  <c r="AD536"/>
  <c r="AE536"/>
  <c r="AF536"/>
  <c r="AG536"/>
  <c r="AH536"/>
  <c r="AI536"/>
  <c r="AJ536"/>
  <c r="AK536"/>
  <c r="AL536"/>
  <c r="AM536"/>
  <c r="J537"/>
  <c r="K537"/>
  <c r="L537"/>
  <c r="M537"/>
  <c r="N537"/>
  <c r="O537"/>
  <c r="P537"/>
  <c r="Q537"/>
  <c r="R537"/>
  <c r="S537"/>
  <c r="T537"/>
  <c r="U537"/>
  <c r="V537"/>
  <c r="W537"/>
  <c r="X537"/>
  <c r="Y537"/>
  <c r="Z537"/>
  <c r="AA537"/>
  <c r="AB537"/>
  <c r="AC537"/>
  <c r="AD537"/>
  <c r="AE537"/>
  <c r="AF537"/>
  <c r="AG537"/>
  <c r="AH537"/>
  <c r="AI537"/>
  <c r="AJ537"/>
  <c r="AK537"/>
  <c r="AL537"/>
  <c r="AM537"/>
  <c r="Q538"/>
  <c r="T538"/>
  <c r="X538"/>
  <c r="AC538"/>
  <c r="AD538"/>
  <c r="AE538"/>
  <c r="AF538"/>
  <c r="AG538"/>
  <c r="AH538"/>
  <c r="AI538"/>
  <c r="AJ538"/>
  <c r="AK538"/>
  <c r="AL538"/>
  <c r="AM538"/>
  <c r="J539"/>
  <c r="K539"/>
  <c r="L539"/>
  <c r="M539"/>
  <c r="N539"/>
  <c r="O539"/>
  <c r="P539"/>
  <c r="Q539"/>
  <c r="R539"/>
  <c r="S539"/>
  <c r="T539"/>
  <c r="U539"/>
  <c r="V539"/>
  <c r="W539"/>
  <c r="X539"/>
  <c r="Y539"/>
  <c r="Z539"/>
  <c r="AA539"/>
  <c r="AB539"/>
  <c r="AC539"/>
  <c r="AD539"/>
  <c r="AE539"/>
  <c r="AF539"/>
  <c r="AG539"/>
  <c r="AH539"/>
  <c r="AI539"/>
  <c r="AJ539"/>
  <c r="AK539"/>
  <c r="AL539"/>
  <c r="AM539"/>
  <c r="J541"/>
  <c r="K541"/>
  <c r="L541"/>
  <c r="M541"/>
  <c r="N541"/>
  <c r="O541"/>
  <c r="P541"/>
  <c r="Q541"/>
  <c r="R541"/>
  <c r="S541"/>
  <c r="T541"/>
  <c r="U541"/>
  <c r="V541"/>
  <c r="W541"/>
  <c r="X541"/>
  <c r="Y541"/>
  <c r="Z541"/>
  <c r="AA541"/>
  <c r="AB541"/>
  <c r="J542"/>
  <c r="K542"/>
  <c r="L542"/>
  <c r="M542"/>
  <c r="N542"/>
  <c r="O542"/>
  <c r="P542"/>
  <c r="Q542"/>
  <c r="R542"/>
  <c r="S542"/>
  <c r="T542"/>
  <c r="U542"/>
  <c r="V542"/>
  <c r="W542"/>
  <c r="X542"/>
  <c r="Y542"/>
  <c r="Z542"/>
  <c r="AA542"/>
  <c r="AB542"/>
  <c r="J543"/>
  <c r="K543"/>
  <c r="L543"/>
  <c r="M543"/>
  <c r="N543"/>
  <c r="O543"/>
  <c r="P543"/>
  <c r="Q543"/>
  <c r="R543"/>
  <c r="S543"/>
  <c r="T543"/>
  <c r="U543"/>
  <c r="V543"/>
  <c r="W543"/>
  <c r="X543"/>
  <c r="Y543"/>
  <c r="Z543"/>
  <c r="AA543"/>
  <c r="AB543"/>
  <c r="AC548"/>
  <c r="AD548"/>
  <c r="AE548"/>
  <c r="AF548"/>
  <c r="AG548"/>
  <c r="AH548"/>
  <c r="AI548"/>
  <c r="AJ548"/>
  <c r="AK548"/>
  <c r="AM548"/>
  <c r="Q549"/>
  <c r="T549"/>
  <c r="X549"/>
  <c r="AC549"/>
  <c r="AD549"/>
  <c r="AE549"/>
  <c r="AF549"/>
  <c r="AG549"/>
  <c r="AH549"/>
  <c r="AI549"/>
  <c r="AJ549"/>
  <c r="AK549"/>
  <c r="AL549"/>
  <c r="AM549"/>
  <c r="J550"/>
  <c r="K550"/>
  <c r="L550"/>
  <c r="M550"/>
  <c r="N550"/>
  <c r="O550"/>
  <c r="P550"/>
  <c r="Q550"/>
  <c r="R550"/>
  <c r="S550"/>
  <c r="T550"/>
  <c r="U550"/>
  <c r="V550"/>
  <c r="W550"/>
  <c r="X550"/>
  <c r="Y550"/>
  <c r="Z550"/>
  <c r="AA550"/>
  <c r="AB550"/>
  <c r="AC550"/>
  <c r="AD550"/>
  <c r="AE550"/>
  <c r="AF550"/>
  <c r="AG550"/>
  <c r="AH550"/>
  <c r="AI550"/>
  <c r="AJ550"/>
  <c r="AK550"/>
  <c r="AL550"/>
  <c r="AM550"/>
  <c r="Q551"/>
  <c r="T551"/>
  <c r="X551"/>
  <c r="AC551"/>
  <c r="AD551"/>
  <c r="AE551"/>
  <c r="AF551"/>
  <c r="AG551"/>
  <c r="AH551"/>
  <c r="AI551"/>
  <c r="AJ551"/>
  <c r="AK551"/>
  <c r="AL551"/>
  <c r="AM551"/>
  <c r="J552"/>
  <c r="K552"/>
  <c r="L552"/>
  <c r="M552"/>
  <c r="N552"/>
  <c r="O552"/>
  <c r="P552"/>
  <c r="Q552"/>
  <c r="R552"/>
  <c r="S552"/>
  <c r="T552"/>
  <c r="U552"/>
  <c r="V552"/>
  <c r="W552"/>
  <c r="X552"/>
  <c r="Y552"/>
  <c r="Z552"/>
  <c r="AA552"/>
  <c r="AB552"/>
  <c r="AC552"/>
  <c r="AD552"/>
  <c r="AE552"/>
  <c r="AF552"/>
  <c r="AG552"/>
  <c r="AH552"/>
  <c r="AI552"/>
  <c r="AJ552"/>
  <c r="AK552"/>
  <c r="AL552"/>
  <c r="AM552"/>
  <c r="Q553"/>
  <c r="T553"/>
  <c r="X553"/>
  <c r="AC553"/>
  <c r="AD553"/>
  <c r="AE553"/>
  <c r="AF553"/>
  <c r="AG553"/>
  <c r="AH553"/>
  <c r="AI553"/>
  <c r="AJ553"/>
  <c r="AK553"/>
  <c r="AL553"/>
  <c r="AM553"/>
  <c r="J554"/>
  <c r="K554"/>
  <c r="L554"/>
  <c r="M554"/>
  <c r="N554"/>
  <c r="O554"/>
  <c r="P554"/>
  <c r="Q554"/>
  <c r="R554"/>
  <c r="S554"/>
  <c r="T554"/>
  <c r="U554"/>
  <c r="V554"/>
  <c r="W554"/>
  <c r="X554"/>
  <c r="Y554"/>
  <c r="Z554"/>
  <c r="AA554"/>
  <c r="AB554"/>
  <c r="AC554"/>
  <c r="AD554"/>
  <c r="AE554"/>
  <c r="AF554"/>
  <c r="AG554"/>
  <c r="AH554"/>
  <c r="AI554"/>
  <c r="AJ554"/>
  <c r="AK554"/>
  <c r="AL554"/>
  <c r="AM554"/>
  <c r="Q555"/>
  <c r="T555"/>
  <c r="X555"/>
  <c r="AC555"/>
  <c r="AD555"/>
  <c r="AE555"/>
  <c r="AF555"/>
  <c r="AG555"/>
  <c r="AH555"/>
  <c r="AI555"/>
  <c r="AJ555"/>
  <c r="AK555"/>
  <c r="AL555"/>
  <c r="AM555"/>
  <c r="J556"/>
  <c r="K556"/>
  <c r="L556"/>
  <c r="M556"/>
  <c r="N556"/>
  <c r="O556"/>
  <c r="P556"/>
  <c r="Q556"/>
  <c r="R556"/>
  <c r="S556"/>
  <c r="T556"/>
  <c r="U556"/>
  <c r="V556"/>
  <c r="W556"/>
  <c r="X556"/>
  <c r="Y556"/>
  <c r="Z556"/>
  <c r="AA556"/>
  <c r="AB556"/>
  <c r="AC556"/>
  <c r="AD556"/>
  <c r="AE556"/>
  <c r="AF556"/>
  <c r="AG556"/>
  <c r="AH556"/>
  <c r="AI556"/>
  <c r="AJ556"/>
  <c r="AK556"/>
  <c r="AL556"/>
  <c r="AM556"/>
  <c r="Q557"/>
  <c r="T557"/>
  <c r="X557"/>
  <c r="AC557"/>
  <c r="AD557"/>
  <c r="AE557"/>
  <c r="AF557"/>
  <c r="AG557"/>
  <c r="AH557"/>
  <c r="AI557"/>
  <c r="AJ557"/>
  <c r="AK557"/>
  <c r="AL557"/>
  <c r="AM557"/>
  <c r="J558"/>
  <c r="K558"/>
  <c r="L558"/>
  <c r="M558"/>
  <c r="N558"/>
  <c r="O558"/>
  <c r="P558"/>
  <c r="Q558"/>
  <c r="R558"/>
  <c r="S558"/>
  <c r="T558"/>
  <c r="U558"/>
  <c r="V558"/>
  <c r="W558"/>
  <c r="X558"/>
  <c r="Y558"/>
  <c r="Z558"/>
  <c r="AA558"/>
  <c r="AB558"/>
  <c r="AC558"/>
  <c r="AD558"/>
  <c r="AE558"/>
  <c r="AF558"/>
  <c r="AG558"/>
  <c r="AH558"/>
  <c r="AI558"/>
  <c r="AJ558"/>
  <c r="AK558"/>
  <c r="AL558"/>
  <c r="AM558"/>
  <c r="Q559"/>
  <c r="T559"/>
  <c r="X559"/>
  <c r="AC559"/>
  <c r="AD559"/>
  <c r="AE559"/>
  <c r="AF559"/>
  <c r="AG559"/>
  <c r="AH559"/>
  <c r="AI559"/>
  <c r="AJ559"/>
  <c r="AK559"/>
  <c r="AL559"/>
  <c r="AM559"/>
  <c r="J560"/>
  <c r="K560"/>
  <c r="L560"/>
  <c r="M560"/>
  <c r="N560"/>
  <c r="O560"/>
  <c r="P560"/>
  <c r="Q560"/>
  <c r="R560"/>
  <c r="S560"/>
  <c r="T560"/>
  <c r="U560"/>
  <c r="V560"/>
  <c r="W560"/>
  <c r="X560"/>
  <c r="Y560"/>
  <c r="Z560"/>
  <c r="AA560"/>
  <c r="AB560"/>
  <c r="AC560"/>
  <c r="AD560"/>
  <c r="AE560"/>
  <c r="AF560"/>
  <c r="AG560"/>
  <c r="AH560"/>
  <c r="AI560"/>
  <c r="AJ560"/>
  <c r="AK560"/>
  <c r="AL560"/>
  <c r="AM560"/>
  <c r="Q561"/>
  <c r="T561"/>
  <c r="X561"/>
  <c r="AC561"/>
  <c r="AD561"/>
  <c r="AE561"/>
  <c r="AF561"/>
  <c r="AG561"/>
  <c r="AH561"/>
  <c r="AI561"/>
  <c r="AJ561"/>
  <c r="AK561"/>
  <c r="AL561"/>
  <c r="AM561"/>
  <c r="J562"/>
  <c r="K562"/>
  <c r="L562"/>
  <c r="M562"/>
  <c r="N562"/>
  <c r="O562"/>
  <c r="P562"/>
  <c r="Q562"/>
  <c r="R562"/>
  <c r="S562"/>
  <c r="T562"/>
  <c r="U562"/>
  <c r="V562"/>
  <c r="W562"/>
  <c r="X562"/>
  <c r="Y562"/>
  <c r="Z562"/>
  <c r="AA562"/>
  <c r="AB562"/>
  <c r="AC562"/>
  <c r="AD562"/>
  <c r="AE562"/>
  <c r="AF562"/>
  <c r="AG562"/>
  <c r="AH562"/>
  <c r="AI562"/>
  <c r="AJ562"/>
  <c r="AK562"/>
  <c r="AL562"/>
  <c r="AM562"/>
  <c r="Q563"/>
  <c r="T563"/>
  <c r="X563"/>
  <c r="AC563"/>
  <c r="AD563"/>
  <c r="AE563"/>
  <c r="AF563"/>
  <c r="AG563"/>
  <c r="AH563"/>
  <c r="AI563"/>
  <c r="AJ563"/>
  <c r="AK563"/>
  <c r="AL563"/>
  <c r="AM563"/>
  <c r="J564"/>
  <c r="K564"/>
  <c r="L564"/>
  <c r="M564"/>
  <c r="N564"/>
  <c r="O564"/>
  <c r="P564"/>
  <c r="Q564"/>
  <c r="R564"/>
  <c r="S564"/>
  <c r="T564"/>
  <c r="U564"/>
  <c r="V564"/>
  <c r="W564"/>
  <c r="X564"/>
  <c r="Y564"/>
  <c r="Z564"/>
  <c r="AA564"/>
  <c r="AB564"/>
  <c r="AC564"/>
  <c r="AD564"/>
  <c r="AE564"/>
  <c r="AF564"/>
  <c r="AG564"/>
  <c r="AH564"/>
  <c r="AI564"/>
  <c r="AJ564"/>
  <c r="AK564"/>
  <c r="AL564"/>
  <c r="AM564"/>
  <c r="Q565"/>
  <c r="T565"/>
  <c r="X565"/>
  <c r="AC565"/>
  <c r="AD565"/>
  <c r="AE565"/>
  <c r="AF565"/>
  <c r="AG565"/>
  <c r="AH565"/>
  <c r="AI565"/>
  <c r="AJ565"/>
  <c r="AK565"/>
  <c r="AL565"/>
  <c r="AM565"/>
  <c r="J566"/>
  <c r="K566"/>
  <c r="L566"/>
  <c r="M566"/>
  <c r="N566"/>
  <c r="O566"/>
  <c r="P566"/>
  <c r="Q566"/>
  <c r="R566"/>
  <c r="S566"/>
  <c r="T566"/>
  <c r="U566"/>
  <c r="V566"/>
  <c r="W566"/>
  <c r="X566"/>
  <c r="Y566"/>
  <c r="Z566"/>
  <c r="AA566"/>
  <c r="AB566"/>
  <c r="AC566"/>
  <c r="AD566"/>
  <c r="AE566"/>
  <c r="AF566"/>
  <c r="AG566"/>
  <c r="AH566"/>
  <c r="AI566"/>
  <c r="AJ566"/>
  <c r="AK566"/>
  <c r="AL566"/>
  <c r="AM566"/>
  <c r="J568"/>
  <c r="K568"/>
  <c r="L568"/>
  <c r="M568"/>
  <c r="N568"/>
  <c r="O568"/>
  <c r="P568"/>
  <c r="Q568"/>
  <c r="R568"/>
  <c r="S568"/>
  <c r="T568"/>
  <c r="U568"/>
  <c r="V568"/>
  <c r="W568"/>
  <c r="X568"/>
  <c r="Y568"/>
  <c r="Z568"/>
  <c r="AA568"/>
  <c r="AB568"/>
  <c r="J569"/>
  <c r="K569"/>
  <c r="L569"/>
  <c r="M569"/>
  <c r="N569"/>
  <c r="O569"/>
  <c r="P569"/>
  <c r="Q569"/>
  <c r="R569"/>
  <c r="S569"/>
  <c r="T569"/>
  <c r="U569"/>
  <c r="V569"/>
  <c r="W569"/>
  <c r="X569"/>
  <c r="Y569"/>
  <c r="Z569"/>
  <c r="AA569"/>
  <c r="AB569"/>
  <c r="J570"/>
  <c r="K570"/>
  <c r="L570"/>
  <c r="M570"/>
  <c r="N570"/>
  <c r="O570"/>
  <c r="P570"/>
  <c r="Q570"/>
  <c r="R570"/>
  <c r="S570"/>
  <c r="T570"/>
  <c r="U570"/>
  <c r="V570"/>
  <c r="W570"/>
  <c r="X570"/>
  <c r="Y570"/>
  <c r="Z570"/>
  <c r="AA570"/>
  <c r="AB570"/>
  <c r="AC575"/>
  <c r="AD575"/>
  <c r="AE575"/>
  <c r="AF575"/>
  <c r="AG575"/>
  <c r="AH575"/>
  <c r="AI575"/>
  <c r="AJ575"/>
  <c r="AK575"/>
  <c r="AM575"/>
  <c r="Q576"/>
  <c r="T576"/>
  <c r="X576"/>
  <c r="AC576"/>
  <c r="AD576"/>
  <c r="AE576"/>
  <c r="AF576"/>
  <c r="AG576"/>
  <c r="AH576"/>
  <c r="AI576"/>
  <c r="AJ576"/>
  <c r="AK576"/>
  <c r="AL576"/>
  <c r="AM576"/>
  <c r="J577"/>
  <c r="K577"/>
  <c r="L577"/>
  <c r="M577"/>
  <c r="N577"/>
  <c r="O577"/>
  <c r="P577"/>
  <c r="Q577"/>
  <c r="R577"/>
  <c r="S577"/>
  <c r="T577"/>
  <c r="U577"/>
  <c r="V577"/>
  <c r="W577"/>
  <c r="X577"/>
  <c r="Y577"/>
  <c r="Z577"/>
  <c r="AA577"/>
  <c r="AB577"/>
  <c r="AC577"/>
  <c r="AD577"/>
  <c r="AE577"/>
  <c r="AF577"/>
  <c r="AG577"/>
  <c r="AH577"/>
  <c r="AI577"/>
  <c r="AJ577"/>
  <c r="AK577"/>
  <c r="AL577"/>
  <c r="AM577"/>
  <c r="Q578"/>
  <c r="T578"/>
  <c r="X578"/>
  <c r="AC578"/>
  <c r="AD578"/>
  <c r="AE578"/>
  <c r="AF578"/>
  <c r="AG578"/>
  <c r="AH578"/>
  <c r="AI578"/>
  <c r="AJ578"/>
  <c r="AK578"/>
  <c r="AL578"/>
  <c r="AM578"/>
  <c r="J579"/>
  <c r="K579"/>
  <c r="L579"/>
  <c r="M579"/>
  <c r="N579"/>
  <c r="O579"/>
  <c r="P579"/>
  <c r="Q579"/>
  <c r="R579"/>
  <c r="S579"/>
  <c r="T579"/>
  <c r="U579"/>
  <c r="V579"/>
  <c r="W579"/>
  <c r="X579"/>
  <c r="Y579"/>
  <c r="Z579"/>
  <c r="AA579"/>
  <c r="AB579"/>
  <c r="AC579"/>
  <c r="AD579"/>
  <c r="AE579"/>
  <c r="AF579"/>
  <c r="AG579"/>
  <c r="AH579"/>
  <c r="AI579"/>
  <c r="AJ579"/>
  <c r="AK579"/>
  <c r="AL579"/>
  <c r="AM579"/>
  <c r="Q580"/>
  <c r="T580"/>
  <c r="X580"/>
  <c r="AC580"/>
  <c r="AD580"/>
  <c r="AE580"/>
  <c r="AF580"/>
  <c r="AG580"/>
  <c r="AH580"/>
  <c r="AI580"/>
  <c r="AJ580"/>
  <c r="AK580"/>
  <c r="AL580"/>
  <c r="AM580"/>
  <c r="J581"/>
  <c r="K581"/>
  <c r="L581"/>
  <c r="M581"/>
  <c r="N581"/>
  <c r="O581"/>
  <c r="P581"/>
  <c r="Q581"/>
  <c r="R581"/>
  <c r="S581"/>
  <c r="T581"/>
  <c r="U581"/>
  <c r="V581"/>
  <c r="W581"/>
  <c r="X581"/>
  <c r="Y581"/>
  <c r="Z581"/>
  <c r="AA581"/>
  <c r="AB581"/>
  <c r="AC581"/>
  <c r="AD581"/>
  <c r="AE581"/>
  <c r="AF581"/>
  <c r="AG581"/>
  <c r="AH581"/>
  <c r="AI581"/>
  <c r="AJ581"/>
  <c r="AK581"/>
  <c r="AL581"/>
  <c r="AM581"/>
  <c r="Q582"/>
  <c r="T582"/>
  <c r="X582"/>
  <c r="AC582"/>
  <c r="AD582"/>
  <c r="AE582"/>
  <c r="AF582"/>
  <c r="AG582"/>
  <c r="AH582"/>
  <c r="AI582"/>
  <c r="AJ582"/>
  <c r="AK582"/>
  <c r="AL582"/>
  <c r="AM582"/>
  <c r="J583"/>
  <c r="K583"/>
  <c r="L583"/>
  <c r="M583"/>
  <c r="N583"/>
  <c r="O583"/>
  <c r="P583"/>
  <c r="Q583"/>
  <c r="R583"/>
  <c r="S583"/>
  <c r="T583"/>
  <c r="U583"/>
  <c r="V583"/>
  <c r="W583"/>
  <c r="X583"/>
  <c r="Y583"/>
  <c r="Z583"/>
  <c r="AA583"/>
  <c r="AB583"/>
  <c r="AC583"/>
  <c r="AD583"/>
  <c r="AE583"/>
  <c r="AF583"/>
  <c r="AG583"/>
  <c r="AH583"/>
  <c r="AI583"/>
  <c r="AJ583"/>
  <c r="AK583"/>
  <c r="AL583"/>
  <c r="AM583"/>
  <c r="Q584"/>
  <c r="T584"/>
  <c r="X584"/>
  <c r="AC584"/>
  <c r="AD584"/>
  <c r="AE584"/>
  <c r="AF584"/>
  <c r="AG584"/>
  <c r="AH584"/>
  <c r="AI584"/>
  <c r="AJ584"/>
  <c r="AK584"/>
  <c r="AL584"/>
  <c r="AM584"/>
  <c r="J585"/>
  <c r="K585"/>
  <c r="L585"/>
  <c r="M585"/>
  <c r="N585"/>
  <c r="O585"/>
  <c r="P585"/>
  <c r="Q585"/>
  <c r="R585"/>
  <c r="S585"/>
  <c r="T585"/>
  <c r="U585"/>
  <c r="V585"/>
  <c r="W585"/>
  <c r="X585"/>
  <c r="Y585"/>
  <c r="Z585"/>
  <c r="AA585"/>
  <c r="AB585"/>
  <c r="AC585"/>
  <c r="AD585"/>
  <c r="AE585"/>
  <c r="AF585"/>
  <c r="AG585"/>
  <c r="AH585"/>
  <c r="AI585"/>
  <c r="AJ585"/>
  <c r="AK585"/>
  <c r="AL585"/>
  <c r="AM585"/>
  <c r="Q586"/>
  <c r="T586"/>
  <c r="X586"/>
  <c r="AC586"/>
  <c r="AD586"/>
  <c r="AE586"/>
  <c r="AF586"/>
  <c r="AG586"/>
  <c r="AH586"/>
  <c r="AI586"/>
  <c r="AJ586"/>
  <c r="AK586"/>
  <c r="AL586"/>
  <c r="AM586"/>
  <c r="J587"/>
  <c r="K587"/>
  <c r="L587"/>
  <c r="M587"/>
  <c r="N587"/>
  <c r="O587"/>
  <c r="P587"/>
  <c r="Q587"/>
  <c r="R587"/>
  <c r="S587"/>
  <c r="T587"/>
  <c r="U587"/>
  <c r="V587"/>
  <c r="W587"/>
  <c r="X587"/>
  <c r="Y587"/>
  <c r="Z587"/>
  <c r="AA587"/>
  <c r="AB587"/>
  <c r="AC587"/>
  <c r="AD587"/>
  <c r="AE587"/>
  <c r="AF587"/>
  <c r="AG587"/>
  <c r="AH587"/>
  <c r="AI587"/>
  <c r="AJ587"/>
  <c r="AK587"/>
  <c r="AL587"/>
  <c r="AM587"/>
  <c r="Q588"/>
  <c r="T588"/>
  <c r="X588"/>
  <c r="AC588"/>
  <c r="AD588"/>
  <c r="AE588"/>
  <c r="AF588"/>
  <c r="AG588"/>
  <c r="AH588"/>
  <c r="AI588"/>
  <c r="AJ588"/>
  <c r="AK588"/>
  <c r="AL588"/>
  <c r="AM588"/>
  <c r="J589"/>
  <c r="K589"/>
  <c r="L589"/>
  <c r="M589"/>
  <c r="N589"/>
  <c r="O589"/>
  <c r="P589"/>
  <c r="Q589"/>
  <c r="R589"/>
  <c r="S589"/>
  <c r="T589"/>
  <c r="U589"/>
  <c r="V589"/>
  <c r="W589"/>
  <c r="X589"/>
  <c r="Y589"/>
  <c r="Z589"/>
  <c r="AA589"/>
  <c r="AB589"/>
  <c r="AC589"/>
  <c r="AD589"/>
  <c r="AE589"/>
  <c r="AF589"/>
  <c r="AG589"/>
  <c r="AH589"/>
  <c r="AI589"/>
  <c r="AJ589"/>
  <c r="AK589"/>
  <c r="AL589"/>
  <c r="AM589"/>
  <c r="Q590"/>
  <c r="T590"/>
  <c r="X590"/>
  <c r="AC590"/>
  <c r="AD590"/>
  <c r="AE590"/>
  <c r="AF590"/>
  <c r="AG590"/>
  <c r="AH590"/>
  <c r="AI590"/>
  <c r="AJ590"/>
  <c r="AK590"/>
  <c r="AL590"/>
  <c r="AM590"/>
  <c r="J591"/>
  <c r="K591"/>
  <c r="L591"/>
  <c r="M591"/>
  <c r="N591"/>
  <c r="O591"/>
  <c r="P591"/>
  <c r="Q591"/>
  <c r="R591"/>
  <c r="S591"/>
  <c r="T591"/>
  <c r="U591"/>
  <c r="V591"/>
  <c r="W591"/>
  <c r="X591"/>
  <c r="Y591"/>
  <c r="Z591"/>
  <c r="AA591"/>
  <c r="AB591"/>
  <c r="AC591"/>
  <c r="AD591"/>
  <c r="AE591"/>
  <c r="AF591"/>
  <c r="AG591"/>
  <c r="AH591"/>
  <c r="AI591"/>
  <c r="AJ591"/>
  <c r="AK591"/>
  <c r="AL591"/>
  <c r="AM591"/>
  <c r="Q592"/>
  <c r="T592"/>
  <c r="X592"/>
  <c r="AC592"/>
  <c r="AD592"/>
  <c r="AE592"/>
  <c r="AF592"/>
  <c r="AG592"/>
  <c r="AH592"/>
  <c r="AI592"/>
  <c r="AJ592"/>
  <c r="AK592"/>
  <c r="AL592"/>
  <c r="AM592"/>
  <c r="J593"/>
  <c r="K593"/>
  <c r="L593"/>
  <c r="M593"/>
  <c r="N593"/>
  <c r="O593"/>
  <c r="P593"/>
  <c r="Q593"/>
  <c r="R593"/>
  <c r="S593"/>
  <c r="T593"/>
  <c r="U593"/>
  <c r="V593"/>
  <c r="W593"/>
  <c r="X593"/>
  <c r="Y593"/>
  <c r="Z593"/>
  <c r="AA593"/>
  <c r="AB593"/>
  <c r="AC593"/>
  <c r="AD593"/>
  <c r="AE593"/>
  <c r="AF593"/>
  <c r="AG593"/>
  <c r="AH593"/>
  <c r="AI593"/>
  <c r="AJ593"/>
  <c r="AK593"/>
  <c r="AL593"/>
  <c r="AM593"/>
  <c r="J595"/>
  <c r="K595"/>
  <c r="L595"/>
  <c r="M595"/>
  <c r="N595"/>
  <c r="O595"/>
  <c r="P595"/>
  <c r="Q595"/>
  <c r="R595"/>
  <c r="S595"/>
  <c r="T595"/>
  <c r="U595"/>
  <c r="V595"/>
  <c r="W595"/>
  <c r="X595"/>
  <c r="Y595"/>
  <c r="Z595"/>
  <c r="AA595"/>
  <c r="AB595"/>
  <c r="J596"/>
  <c r="K596"/>
  <c r="L596"/>
  <c r="M596"/>
  <c r="N596"/>
  <c r="O596"/>
  <c r="P596"/>
  <c r="Q596"/>
  <c r="R596"/>
  <c r="S596"/>
  <c r="T596"/>
  <c r="U596"/>
  <c r="V596"/>
  <c r="W596"/>
  <c r="X596"/>
  <c r="Y596"/>
  <c r="Z596"/>
  <c r="AA596"/>
  <c r="AB596"/>
  <c r="J597"/>
  <c r="K597"/>
  <c r="L597"/>
  <c r="M597"/>
  <c r="N597"/>
  <c r="O597"/>
  <c r="P597"/>
  <c r="Q597"/>
  <c r="R597"/>
  <c r="S597"/>
  <c r="T597"/>
  <c r="U597"/>
  <c r="V597"/>
  <c r="W597"/>
  <c r="X597"/>
  <c r="Y597"/>
  <c r="Z597"/>
  <c r="AA597"/>
  <c r="AB597"/>
  <c r="AC602"/>
  <c r="AD602"/>
  <c r="AE602"/>
  <c r="AF602"/>
  <c r="AG602"/>
  <c r="AH602"/>
  <c r="AI602"/>
  <c r="AJ602"/>
  <c r="AK602"/>
  <c r="AM602"/>
  <c r="Q603"/>
  <c r="T603"/>
  <c r="X603"/>
  <c r="AC603"/>
  <c r="AD603"/>
  <c r="AE603"/>
  <c r="AF603"/>
  <c r="AG603"/>
  <c r="AH603"/>
  <c r="AI603"/>
  <c r="AJ603"/>
  <c r="AK603"/>
  <c r="AL603"/>
  <c r="AM603"/>
  <c r="J604"/>
  <c r="K604"/>
  <c r="L604"/>
  <c r="M604"/>
  <c r="N604"/>
  <c r="O604"/>
  <c r="P604"/>
  <c r="Q604"/>
  <c r="R604"/>
  <c r="S604"/>
  <c r="T604"/>
  <c r="U604"/>
  <c r="V604"/>
  <c r="W604"/>
  <c r="X604"/>
  <c r="Y604"/>
  <c r="Z604"/>
  <c r="AA604"/>
  <c r="AB604"/>
  <c r="AC604"/>
  <c r="AD604"/>
  <c r="AE604"/>
  <c r="AF604"/>
  <c r="AG604"/>
  <c r="AH604"/>
  <c r="AI604"/>
  <c r="AJ604"/>
  <c r="AK604"/>
  <c r="AL604"/>
  <c r="AM604"/>
  <c r="Q605"/>
  <c r="T605"/>
  <c r="X605"/>
  <c r="AC605"/>
  <c r="AD605"/>
  <c r="AE605"/>
  <c r="AF605"/>
  <c r="AG605"/>
  <c r="AH605"/>
  <c r="AI605"/>
  <c r="AJ605"/>
  <c r="AK605"/>
  <c r="AL605"/>
  <c r="AM605"/>
  <c r="J606"/>
  <c r="K606"/>
  <c r="L606"/>
  <c r="M606"/>
  <c r="N606"/>
  <c r="O606"/>
  <c r="P606"/>
  <c r="Q606"/>
  <c r="R606"/>
  <c r="S606"/>
  <c r="T606"/>
  <c r="U606"/>
  <c r="V606"/>
  <c r="W606"/>
  <c r="X606"/>
  <c r="Y606"/>
  <c r="Z606"/>
  <c r="AA606"/>
  <c r="AB606"/>
  <c r="AC606"/>
  <c r="AD606"/>
  <c r="AE606"/>
  <c r="AF606"/>
  <c r="AG606"/>
  <c r="AH606"/>
  <c r="AI606"/>
  <c r="AJ606"/>
  <c r="AK606"/>
  <c r="AL606"/>
  <c r="AM606"/>
  <c r="Q607"/>
  <c r="T607"/>
  <c r="X607"/>
  <c r="AC607"/>
  <c r="AD607"/>
  <c r="AE607"/>
  <c r="AF607"/>
  <c r="AG607"/>
  <c r="AH607"/>
  <c r="AI607"/>
  <c r="AJ607"/>
  <c r="AK607"/>
  <c r="AL607"/>
  <c r="AM607"/>
  <c r="J608"/>
  <c r="K608"/>
  <c r="L608"/>
  <c r="M608"/>
  <c r="N608"/>
  <c r="O608"/>
  <c r="P608"/>
  <c r="Q608"/>
  <c r="R608"/>
  <c r="S608"/>
  <c r="T608"/>
  <c r="U608"/>
  <c r="V608"/>
  <c r="W608"/>
  <c r="X608"/>
  <c r="Y608"/>
  <c r="Z608"/>
  <c r="AA608"/>
  <c r="AB608"/>
  <c r="AC608"/>
  <c r="AD608"/>
  <c r="AE608"/>
  <c r="AF608"/>
  <c r="AG608"/>
  <c r="AH608"/>
  <c r="AI608"/>
  <c r="AJ608"/>
  <c r="AK608"/>
  <c r="AL608"/>
  <c r="AM608"/>
  <c r="Q609"/>
  <c r="T609"/>
  <c r="X609"/>
  <c r="AC609"/>
  <c r="AD609"/>
  <c r="AE609"/>
  <c r="AF609"/>
  <c r="AG609"/>
  <c r="AH609"/>
  <c r="AI609"/>
  <c r="AJ609"/>
  <c r="AK609"/>
  <c r="AL609"/>
  <c r="AM609"/>
  <c r="J610"/>
  <c r="K610"/>
  <c r="L610"/>
  <c r="M610"/>
  <c r="N610"/>
  <c r="O610"/>
  <c r="P610"/>
  <c r="Q610"/>
  <c r="R610"/>
  <c r="S610"/>
  <c r="T610"/>
  <c r="U610"/>
  <c r="V610"/>
  <c r="W610"/>
  <c r="X610"/>
  <c r="Y610"/>
  <c r="Z610"/>
  <c r="AA610"/>
  <c r="AB610"/>
  <c r="AC610"/>
  <c r="AD610"/>
  <c r="AE610"/>
  <c r="AF610"/>
  <c r="AG610"/>
  <c r="AH610"/>
  <c r="AI610"/>
  <c r="AJ610"/>
  <c r="AK610"/>
  <c r="AL610"/>
  <c r="AM610"/>
  <c r="Q611"/>
  <c r="T611"/>
  <c r="X611"/>
  <c r="AC611"/>
  <c r="AD611"/>
  <c r="AE611"/>
  <c r="AF611"/>
  <c r="AG611"/>
  <c r="AH611"/>
  <c r="AI611"/>
  <c r="AJ611"/>
  <c r="AK611"/>
  <c r="AL611"/>
  <c r="AM611"/>
  <c r="J612"/>
  <c r="K612"/>
  <c r="L612"/>
  <c r="M612"/>
  <c r="N612"/>
  <c r="O612"/>
  <c r="P612"/>
  <c r="Q612"/>
  <c r="R612"/>
  <c r="S612"/>
  <c r="T612"/>
  <c r="U612"/>
  <c r="V612"/>
  <c r="W612"/>
  <c r="X612"/>
  <c r="Y612"/>
  <c r="Z612"/>
  <c r="AA612"/>
  <c r="AB612"/>
  <c r="AC612"/>
  <c r="AD612"/>
  <c r="AE612"/>
  <c r="AF612"/>
  <c r="AG612"/>
  <c r="AH612"/>
  <c r="AI612"/>
  <c r="AJ612"/>
  <c r="AK612"/>
  <c r="AL612"/>
  <c r="AM612"/>
  <c r="Q613"/>
  <c r="T613"/>
  <c r="X613"/>
  <c r="AC613"/>
  <c r="AD613"/>
  <c r="AE613"/>
  <c r="AF613"/>
  <c r="AG613"/>
  <c r="AH613"/>
  <c r="AI613"/>
  <c r="AJ613"/>
  <c r="AK613"/>
  <c r="AL613"/>
  <c r="AM613"/>
  <c r="J614"/>
  <c r="K614"/>
  <c r="L614"/>
  <c r="M614"/>
  <c r="N614"/>
  <c r="O614"/>
  <c r="P614"/>
  <c r="Q614"/>
  <c r="R614"/>
  <c r="S614"/>
  <c r="T614"/>
  <c r="U614"/>
  <c r="V614"/>
  <c r="W614"/>
  <c r="X614"/>
  <c r="Y614"/>
  <c r="Z614"/>
  <c r="AA614"/>
  <c r="AB614"/>
  <c r="AC614"/>
  <c r="AD614"/>
  <c r="AE614"/>
  <c r="AF614"/>
  <c r="AG614"/>
  <c r="AH614"/>
  <c r="AI614"/>
  <c r="AJ614"/>
  <c r="AK614"/>
  <c r="AL614"/>
  <c r="AM614"/>
  <c r="Q615"/>
  <c r="T615"/>
  <c r="X615"/>
  <c r="AC615"/>
  <c r="AD615"/>
  <c r="AE615"/>
  <c r="AF615"/>
  <c r="AG615"/>
  <c r="AH615"/>
  <c r="AI615"/>
  <c r="AJ615"/>
  <c r="AK615"/>
  <c r="AL615"/>
  <c r="AM615"/>
  <c r="J616"/>
  <c r="K616"/>
  <c r="L616"/>
  <c r="M616"/>
  <c r="N616"/>
  <c r="O616"/>
  <c r="P616"/>
  <c r="Q616"/>
  <c r="R616"/>
  <c r="S616"/>
  <c r="T616"/>
  <c r="U616"/>
  <c r="V616"/>
  <c r="W616"/>
  <c r="X616"/>
  <c r="Y616"/>
  <c r="Z616"/>
  <c r="AA616"/>
  <c r="AB616"/>
  <c r="AC616"/>
  <c r="AD616"/>
  <c r="AE616"/>
  <c r="AF616"/>
  <c r="AG616"/>
  <c r="AH616"/>
  <c r="AI616"/>
  <c r="AJ616"/>
  <c r="AK616"/>
  <c r="AL616"/>
  <c r="AM616"/>
  <c r="Q617"/>
  <c r="T617"/>
  <c r="X617"/>
  <c r="AC617"/>
  <c r="AD617"/>
  <c r="AE617"/>
  <c r="AF617"/>
  <c r="AG617"/>
  <c r="AH617"/>
  <c r="AI617"/>
  <c r="AJ617"/>
  <c r="AK617"/>
  <c r="AL617"/>
  <c r="AM617"/>
  <c r="J618"/>
  <c r="K618"/>
  <c r="L618"/>
  <c r="M618"/>
  <c r="N618"/>
  <c r="O618"/>
  <c r="P618"/>
  <c r="Q618"/>
  <c r="R618"/>
  <c r="S618"/>
  <c r="T618"/>
  <c r="U618"/>
  <c r="V618"/>
  <c r="W618"/>
  <c r="X618"/>
  <c r="Y618"/>
  <c r="Z618"/>
  <c r="AA618"/>
  <c r="AB618"/>
  <c r="AC618"/>
  <c r="AD618"/>
  <c r="AE618"/>
  <c r="AF618"/>
  <c r="AG618"/>
  <c r="AH618"/>
  <c r="AI618"/>
  <c r="AJ618"/>
  <c r="AK618"/>
  <c r="AL618"/>
  <c r="AM618"/>
  <c r="Q619"/>
  <c r="T619"/>
  <c r="X619"/>
  <c r="AC619"/>
  <c r="AD619"/>
  <c r="AE619"/>
  <c r="AF619"/>
  <c r="AG619"/>
  <c r="AH619"/>
  <c r="AI619"/>
  <c r="AJ619"/>
  <c r="AK619"/>
  <c r="AL619"/>
  <c r="AM619"/>
  <c r="J620"/>
  <c r="K620"/>
  <c r="L620"/>
  <c r="M620"/>
  <c r="N620"/>
  <c r="O620"/>
  <c r="P620"/>
  <c r="Q620"/>
  <c r="R620"/>
  <c r="S620"/>
  <c r="T620"/>
  <c r="U620"/>
  <c r="V620"/>
  <c r="W620"/>
  <c r="X620"/>
  <c r="Y620"/>
  <c r="Z620"/>
  <c r="AA620"/>
  <c r="AB620"/>
  <c r="AC620"/>
  <c r="AD620"/>
  <c r="AE620"/>
  <c r="AF620"/>
  <c r="AG620"/>
  <c r="AH620"/>
  <c r="AI620"/>
  <c r="AJ620"/>
  <c r="AK620"/>
  <c r="AL620"/>
  <c r="AM620"/>
  <c r="J622"/>
  <c r="K622"/>
  <c r="L622"/>
  <c r="M622"/>
  <c r="N622"/>
  <c r="O622"/>
  <c r="P622"/>
  <c r="Q622"/>
  <c r="R622"/>
  <c r="S622"/>
  <c r="T622"/>
  <c r="U622"/>
  <c r="V622"/>
  <c r="W622"/>
  <c r="X622"/>
  <c r="Y622"/>
  <c r="Z622"/>
  <c r="AA622"/>
  <c r="AB622"/>
  <c r="J623"/>
  <c r="K623"/>
  <c r="L623"/>
  <c r="M623"/>
  <c r="N623"/>
  <c r="O623"/>
  <c r="P623"/>
  <c r="Q623"/>
  <c r="R623"/>
  <c r="S623"/>
  <c r="T623"/>
  <c r="U623"/>
  <c r="V623"/>
  <c r="W623"/>
  <c r="X623"/>
  <c r="Y623"/>
  <c r="Z623"/>
  <c r="AA623"/>
  <c r="AB623"/>
  <c r="J624"/>
  <c r="K624"/>
  <c r="L624"/>
  <c r="M624"/>
  <c r="N624"/>
  <c r="O624"/>
  <c r="P624"/>
  <c r="Q624"/>
  <c r="R624"/>
  <c r="S624"/>
  <c r="T624"/>
  <c r="U624"/>
  <c r="V624"/>
  <c r="W624"/>
  <c r="X624"/>
  <c r="Y624"/>
  <c r="Z624"/>
  <c r="AA624"/>
  <c r="AB624"/>
  <c r="AC629"/>
  <c r="AD629"/>
  <c r="AE629"/>
  <c r="AF629"/>
  <c r="AG629"/>
  <c r="AH629"/>
  <c r="AI629"/>
  <c r="AJ629"/>
  <c r="AK629"/>
  <c r="AM629"/>
  <c r="Q630"/>
  <c r="T630"/>
  <c r="X630"/>
  <c r="AC630"/>
  <c r="AD630"/>
  <c r="AE630"/>
  <c r="AF630"/>
  <c r="AG630"/>
  <c r="AH630"/>
  <c r="AI630"/>
  <c r="AJ630"/>
  <c r="AK630"/>
  <c r="AL630"/>
  <c r="AM630"/>
  <c r="J631"/>
  <c r="K631"/>
  <c r="L631"/>
  <c r="M631"/>
  <c r="N631"/>
  <c r="O631"/>
  <c r="P631"/>
  <c r="Q631"/>
  <c r="R631"/>
  <c r="S631"/>
  <c r="T631"/>
  <c r="U631"/>
  <c r="V631"/>
  <c r="W631"/>
  <c r="X631"/>
  <c r="Y631"/>
  <c r="Z631"/>
  <c r="AA631"/>
  <c r="AB631"/>
  <c r="AC631"/>
  <c r="AD631"/>
  <c r="AE631"/>
  <c r="AF631"/>
  <c r="AG631"/>
  <c r="AH631"/>
  <c r="AI631"/>
  <c r="AJ631"/>
  <c r="AK631"/>
  <c r="AL631"/>
  <c r="AM631"/>
  <c r="Q632"/>
  <c r="T632"/>
  <c r="X632"/>
  <c r="AC632"/>
  <c r="AD632"/>
  <c r="AE632"/>
  <c r="AF632"/>
  <c r="AG632"/>
  <c r="AH632"/>
  <c r="AI632"/>
  <c r="AJ632"/>
  <c r="AK632"/>
  <c r="AL632"/>
  <c r="AM632"/>
  <c r="J633"/>
  <c r="K633"/>
  <c r="L633"/>
  <c r="M633"/>
  <c r="N633"/>
  <c r="O633"/>
  <c r="P633"/>
  <c r="Q633"/>
  <c r="R633"/>
  <c r="S633"/>
  <c r="T633"/>
  <c r="U633"/>
  <c r="V633"/>
  <c r="W633"/>
  <c r="X633"/>
  <c r="Y633"/>
  <c r="Z633"/>
  <c r="AA633"/>
  <c r="AB633"/>
  <c r="AC633"/>
  <c r="AD633"/>
  <c r="AE633"/>
  <c r="AF633"/>
  <c r="AG633"/>
  <c r="AH633"/>
  <c r="AI633"/>
  <c r="AJ633"/>
  <c r="AK633"/>
  <c r="AL633"/>
  <c r="AM633"/>
  <c r="Q634"/>
  <c r="T634"/>
  <c r="X634"/>
  <c r="AC634"/>
  <c r="AD634"/>
  <c r="AE634"/>
  <c r="AF634"/>
  <c r="AG634"/>
  <c r="AH634"/>
  <c r="AI634"/>
  <c r="AJ634"/>
  <c r="AK634"/>
  <c r="AL634"/>
  <c r="AM634"/>
  <c r="J635"/>
  <c r="K635"/>
  <c r="L635"/>
  <c r="M635"/>
  <c r="N635"/>
  <c r="O635"/>
  <c r="P635"/>
  <c r="Q635"/>
  <c r="R635"/>
  <c r="S635"/>
  <c r="T635"/>
  <c r="U635"/>
  <c r="V635"/>
  <c r="W635"/>
  <c r="X635"/>
  <c r="Y635"/>
  <c r="Z635"/>
  <c r="AA635"/>
  <c r="AB635"/>
  <c r="AC635"/>
  <c r="AD635"/>
  <c r="AE635"/>
  <c r="AF635"/>
  <c r="AG635"/>
  <c r="AH635"/>
  <c r="AI635"/>
  <c r="AJ635"/>
  <c r="AK635"/>
  <c r="AL635"/>
  <c r="AM635"/>
  <c r="Q636"/>
  <c r="T636"/>
  <c r="X636"/>
  <c r="AC636"/>
  <c r="AD636"/>
  <c r="AE636"/>
  <c r="AF636"/>
  <c r="AG636"/>
  <c r="AH636"/>
  <c r="AI636"/>
  <c r="AJ636"/>
  <c r="AK636"/>
  <c r="AL636"/>
  <c r="AM636"/>
  <c r="J637"/>
  <c r="K637"/>
  <c r="L637"/>
  <c r="M637"/>
  <c r="N637"/>
  <c r="O637"/>
  <c r="P637"/>
  <c r="Q637"/>
  <c r="R637"/>
  <c r="S637"/>
  <c r="T637"/>
  <c r="U637"/>
  <c r="V637"/>
  <c r="W637"/>
  <c r="X637"/>
  <c r="Y637"/>
  <c r="Z637"/>
  <c r="AA637"/>
  <c r="AB637"/>
  <c r="AC637"/>
  <c r="AD637"/>
  <c r="AE637"/>
  <c r="AF637"/>
  <c r="AG637"/>
  <c r="AH637"/>
  <c r="AI637"/>
  <c r="AJ637"/>
  <c r="AK637"/>
  <c r="AL637"/>
  <c r="AM637"/>
  <c r="Q638"/>
  <c r="T638"/>
  <c r="X638"/>
  <c r="AC638"/>
  <c r="AD638"/>
  <c r="AE638"/>
  <c r="AF638"/>
  <c r="AG638"/>
  <c r="AH638"/>
  <c r="AI638"/>
  <c r="AJ638"/>
  <c r="AK638"/>
  <c r="AL638"/>
  <c r="AM638"/>
  <c r="J639"/>
  <c r="K639"/>
  <c r="L639"/>
  <c r="M639"/>
  <c r="N639"/>
  <c r="O639"/>
  <c r="P639"/>
  <c r="Q639"/>
  <c r="R639"/>
  <c r="S639"/>
  <c r="T639"/>
  <c r="U639"/>
  <c r="V639"/>
  <c r="W639"/>
  <c r="X639"/>
  <c r="Y639"/>
  <c r="Z639"/>
  <c r="AA639"/>
  <c r="AB639"/>
  <c r="AC639"/>
  <c r="AD639"/>
  <c r="AE639"/>
  <c r="AF639"/>
  <c r="AG639"/>
  <c r="AH639"/>
  <c r="AI639"/>
  <c r="AJ639"/>
  <c r="AK639"/>
  <c r="AL639"/>
  <c r="AM639"/>
  <c r="Q640"/>
  <c r="T640"/>
  <c r="X640"/>
  <c r="AC640"/>
  <c r="AD640"/>
  <c r="AE640"/>
  <c r="AF640"/>
  <c r="AG640"/>
  <c r="AH640"/>
  <c r="AI640"/>
  <c r="AJ640"/>
  <c r="AK640"/>
  <c r="AL640"/>
  <c r="AM640"/>
  <c r="J641"/>
  <c r="K641"/>
  <c r="L641"/>
  <c r="M641"/>
  <c r="N641"/>
  <c r="O641"/>
  <c r="P641"/>
  <c r="Q641"/>
  <c r="R641"/>
  <c r="S641"/>
  <c r="T641"/>
  <c r="U641"/>
  <c r="V641"/>
  <c r="W641"/>
  <c r="X641"/>
  <c r="Y641"/>
  <c r="Z641"/>
  <c r="AA641"/>
  <c r="AB641"/>
  <c r="AC641"/>
  <c r="AD641"/>
  <c r="AE641"/>
  <c r="AF641"/>
  <c r="AG641"/>
  <c r="AH641"/>
  <c r="AI641"/>
  <c r="AJ641"/>
  <c r="AK641"/>
  <c r="AL641"/>
  <c r="AM641"/>
  <c r="Q642"/>
  <c r="T642"/>
  <c r="X642"/>
  <c r="AC642"/>
  <c r="AD642"/>
  <c r="AE642"/>
  <c r="AF642"/>
  <c r="AG642"/>
  <c r="AH642"/>
  <c r="AI642"/>
  <c r="AJ642"/>
  <c r="AK642"/>
  <c r="AL642"/>
  <c r="AM642"/>
  <c r="J643"/>
  <c r="K643"/>
  <c r="L643"/>
  <c r="M643"/>
  <c r="N643"/>
  <c r="O643"/>
  <c r="P643"/>
  <c r="Q643"/>
  <c r="R643"/>
  <c r="S643"/>
  <c r="T643"/>
  <c r="U643"/>
  <c r="V643"/>
  <c r="W643"/>
  <c r="X643"/>
  <c r="Y643"/>
  <c r="Z643"/>
  <c r="AA643"/>
  <c r="AB643"/>
  <c r="AC643"/>
  <c r="AD643"/>
  <c r="AE643"/>
  <c r="AF643"/>
  <c r="AG643"/>
  <c r="AH643"/>
  <c r="AI643"/>
  <c r="AJ643"/>
  <c r="AK643"/>
  <c r="AL643"/>
  <c r="AM643"/>
  <c r="Q644"/>
  <c r="T644"/>
  <c r="X644"/>
  <c r="AC644"/>
  <c r="AD644"/>
  <c r="AE644"/>
  <c r="AF644"/>
  <c r="AG644"/>
  <c r="AH644"/>
  <c r="AI644"/>
  <c r="AJ644"/>
  <c r="AK644"/>
  <c r="AL644"/>
  <c r="AM644"/>
  <c r="J645"/>
  <c r="K645"/>
  <c r="L645"/>
  <c r="M645"/>
  <c r="N645"/>
  <c r="O645"/>
  <c r="P645"/>
  <c r="Q645"/>
  <c r="R645"/>
  <c r="S645"/>
  <c r="T645"/>
  <c r="U645"/>
  <c r="V645"/>
  <c r="W645"/>
  <c r="X645"/>
  <c r="Y645"/>
  <c r="Z645"/>
  <c r="AA645"/>
  <c r="AB645"/>
  <c r="AC645"/>
  <c r="AD645"/>
  <c r="AE645"/>
  <c r="AF645"/>
  <c r="AG645"/>
  <c r="AH645"/>
  <c r="AI645"/>
  <c r="AJ645"/>
  <c r="AK645"/>
  <c r="AL645"/>
  <c r="AM645"/>
  <c r="Q646"/>
  <c r="T646"/>
  <c r="X646"/>
  <c r="AC646"/>
  <c r="AD646"/>
  <c r="AE646"/>
  <c r="AF646"/>
  <c r="AG646"/>
  <c r="AH646"/>
  <c r="AI646"/>
  <c r="AJ646"/>
  <c r="AK646"/>
  <c r="AL646"/>
  <c r="AM646"/>
  <c r="J647"/>
  <c r="K647"/>
  <c r="L647"/>
  <c r="M647"/>
  <c r="N647"/>
  <c r="O647"/>
  <c r="P647"/>
  <c r="Q647"/>
  <c r="R647"/>
  <c r="S647"/>
  <c r="T647"/>
  <c r="U647"/>
  <c r="V647"/>
  <c r="W647"/>
  <c r="X647"/>
  <c r="Y647"/>
  <c r="Z647"/>
  <c r="AA647"/>
  <c r="AB647"/>
  <c r="AC647"/>
  <c r="AD647"/>
  <c r="AE647"/>
  <c r="AF647"/>
  <c r="AG647"/>
  <c r="AH647"/>
  <c r="AI647"/>
  <c r="AJ647"/>
  <c r="AK647"/>
  <c r="AL647"/>
  <c r="AM647"/>
  <c r="J649"/>
  <c r="K649"/>
  <c r="L649"/>
  <c r="M649"/>
  <c r="N649"/>
  <c r="O649"/>
  <c r="P649"/>
  <c r="Q649"/>
  <c r="R649"/>
  <c r="S649"/>
  <c r="T649"/>
  <c r="U649"/>
  <c r="V649"/>
  <c r="W649"/>
  <c r="X649"/>
  <c r="Y649"/>
  <c r="Z649"/>
  <c r="AA649"/>
  <c r="AB649"/>
  <c r="J650"/>
  <c r="K650"/>
  <c r="L650"/>
  <c r="M650"/>
  <c r="N650"/>
  <c r="O650"/>
  <c r="P650"/>
  <c r="Q650"/>
  <c r="R650"/>
  <c r="S650"/>
  <c r="T650"/>
  <c r="U650"/>
  <c r="V650"/>
  <c r="W650"/>
  <c r="X650"/>
  <c r="Y650"/>
  <c r="Z650"/>
  <c r="AA650"/>
  <c r="AB650"/>
  <c r="J651"/>
  <c r="K651"/>
  <c r="L651"/>
  <c r="M651"/>
  <c r="N651"/>
  <c r="O651"/>
  <c r="P651"/>
  <c r="Q651"/>
  <c r="R651"/>
  <c r="S651"/>
  <c r="T651"/>
  <c r="U651"/>
  <c r="V651"/>
  <c r="W651"/>
  <c r="X651"/>
  <c r="Y651"/>
  <c r="Z651"/>
  <c r="AA651"/>
  <c r="AB651"/>
  <c r="AC656"/>
  <c r="AD656"/>
  <c r="AE656"/>
  <c r="AF656"/>
  <c r="AG656"/>
  <c r="AH656"/>
  <c r="AI656"/>
  <c r="AJ656"/>
  <c r="AK656"/>
  <c r="AM656"/>
  <c r="Q657"/>
  <c r="T657"/>
  <c r="X657"/>
  <c r="AC657"/>
  <c r="AD657"/>
  <c r="AE657"/>
  <c r="AF657"/>
  <c r="AG657"/>
  <c r="AH657"/>
  <c r="AI657"/>
  <c r="AJ657"/>
  <c r="AK657"/>
  <c r="AL657"/>
  <c r="AM657"/>
  <c r="J658"/>
  <c r="K658"/>
  <c r="L658"/>
  <c r="M658"/>
  <c r="N658"/>
  <c r="O658"/>
  <c r="P658"/>
  <c r="Q658"/>
  <c r="R658"/>
  <c r="S658"/>
  <c r="T658"/>
  <c r="U658"/>
  <c r="V658"/>
  <c r="W658"/>
  <c r="X658"/>
  <c r="Y658"/>
  <c r="Z658"/>
  <c r="AA658"/>
  <c r="AB658"/>
  <c r="AC658"/>
  <c r="AD658"/>
  <c r="AE658"/>
  <c r="AF658"/>
  <c r="AG658"/>
  <c r="AH658"/>
  <c r="AI658"/>
  <c r="AJ658"/>
  <c r="AK658"/>
  <c r="AL658"/>
  <c r="AM658"/>
  <c r="Q659"/>
  <c r="T659"/>
  <c r="X659"/>
  <c r="AC659"/>
  <c r="AD659"/>
  <c r="AE659"/>
  <c r="AF659"/>
  <c r="AG659"/>
  <c r="AH659"/>
  <c r="AI659"/>
  <c r="AJ659"/>
  <c r="AK659"/>
  <c r="AL659"/>
  <c r="AM659"/>
  <c r="J660"/>
  <c r="K660"/>
  <c r="L660"/>
  <c r="M660"/>
  <c r="N660"/>
  <c r="O660"/>
  <c r="P660"/>
  <c r="Q660"/>
  <c r="R660"/>
  <c r="S660"/>
  <c r="T660"/>
  <c r="U660"/>
  <c r="V660"/>
  <c r="W660"/>
  <c r="X660"/>
  <c r="Y660"/>
  <c r="Z660"/>
  <c r="AA660"/>
  <c r="AB660"/>
  <c r="AC660"/>
  <c r="AD660"/>
  <c r="AE660"/>
  <c r="AF660"/>
  <c r="AG660"/>
  <c r="AH660"/>
  <c r="AI660"/>
  <c r="AJ660"/>
  <c r="AK660"/>
  <c r="AL660"/>
  <c r="AM660"/>
  <c r="Q661"/>
  <c r="T661"/>
  <c r="X661"/>
  <c r="AC661"/>
  <c r="AD661"/>
  <c r="AE661"/>
  <c r="AF661"/>
  <c r="AG661"/>
  <c r="AH661"/>
  <c r="AI661"/>
  <c r="AJ661"/>
  <c r="AK661"/>
  <c r="AL661"/>
  <c r="AM661"/>
  <c r="J662"/>
  <c r="K662"/>
  <c r="L662"/>
  <c r="M662"/>
  <c r="N662"/>
  <c r="O662"/>
  <c r="P662"/>
  <c r="Q662"/>
  <c r="R662"/>
  <c r="S662"/>
  <c r="T662"/>
  <c r="U662"/>
  <c r="V662"/>
  <c r="W662"/>
  <c r="X662"/>
  <c r="Y662"/>
  <c r="Z662"/>
  <c r="AA662"/>
  <c r="AB662"/>
  <c r="AC662"/>
  <c r="AD662"/>
  <c r="AE662"/>
  <c r="AF662"/>
  <c r="AG662"/>
  <c r="AH662"/>
  <c r="AI662"/>
  <c r="AJ662"/>
  <c r="AK662"/>
  <c r="AL662"/>
  <c r="AM662"/>
  <c r="Q663"/>
  <c r="T663"/>
  <c r="X663"/>
  <c r="AC663"/>
  <c r="AD663"/>
  <c r="AE663"/>
  <c r="AF663"/>
  <c r="AG663"/>
  <c r="AH663"/>
  <c r="AI663"/>
  <c r="AJ663"/>
  <c r="AK663"/>
  <c r="AL663"/>
  <c r="AM663"/>
  <c r="J664"/>
  <c r="K664"/>
  <c r="L664"/>
  <c r="M664"/>
  <c r="N664"/>
  <c r="O664"/>
  <c r="P664"/>
  <c r="Q664"/>
  <c r="R664"/>
  <c r="S664"/>
  <c r="T664"/>
  <c r="U664"/>
  <c r="V664"/>
  <c r="W664"/>
  <c r="X664"/>
  <c r="Y664"/>
  <c r="Z664"/>
  <c r="AA664"/>
  <c r="AB664"/>
  <c r="AC664"/>
  <c r="AD664"/>
  <c r="AE664"/>
  <c r="AF664"/>
  <c r="AG664"/>
  <c r="AH664"/>
  <c r="AI664"/>
  <c r="AJ664"/>
  <c r="AK664"/>
  <c r="AL664"/>
  <c r="AM664"/>
  <c r="Q665"/>
  <c r="T665"/>
  <c r="X665"/>
  <c r="AC665"/>
  <c r="AD665"/>
  <c r="AE665"/>
  <c r="AF665"/>
  <c r="AG665"/>
  <c r="AH665"/>
  <c r="AI665"/>
  <c r="AJ665"/>
  <c r="AK665"/>
  <c r="AL665"/>
  <c r="AM665"/>
  <c r="J666"/>
  <c r="K666"/>
  <c r="L666"/>
  <c r="M666"/>
  <c r="N666"/>
  <c r="O666"/>
  <c r="P666"/>
  <c r="Q666"/>
  <c r="R666"/>
  <c r="S666"/>
  <c r="T666"/>
  <c r="U666"/>
  <c r="V666"/>
  <c r="W666"/>
  <c r="X666"/>
  <c r="Y666"/>
  <c r="Z666"/>
  <c r="AA666"/>
  <c r="AB666"/>
  <c r="AC666"/>
  <c r="AD666"/>
  <c r="AE666"/>
  <c r="AF666"/>
  <c r="AG666"/>
  <c r="AH666"/>
  <c r="AI666"/>
  <c r="AJ666"/>
  <c r="AK666"/>
  <c r="AL666"/>
  <c r="AM666"/>
  <c r="Q667"/>
  <c r="T667"/>
  <c r="X667"/>
  <c r="AC667"/>
  <c r="AD667"/>
  <c r="AE667"/>
  <c r="AF667"/>
  <c r="AG667"/>
  <c r="AH667"/>
  <c r="AI667"/>
  <c r="AJ667"/>
  <c r="AK667"/>
  <c r="AL667"/>
  <c r="AM667"/>
  <c r="J668"/>
  <c r="K668"/>
  <c r="L668"/>
  <c r="M668"/>
  <c r="N668"/>
  <c r="O668"/>
  <c r="P668"/>
  <c r="Q668"/>
  <c r="R668"/>
  <c r="S668"/>
  <c r="T668"/>
  <c r="U668"/>
  <c r="V668"/>
  <c r="W668"/>
  <c r="X668"/>
  <c r="Y668"/>
  <c r="Z668"/>
  <c r="AA668"/>
  <c r="AB668"/>
  <c r="AC668"/>
  <c r="AD668"/>
  <c r="AE668"/>
  <c r="AF668"/>
  <c r="AG668"/>
  <c r="AH668"/>
  <c r="AI668"/>
  <c r="AJ668"/>
  <c r="AK668"/>
  <c r="AL668"/>
  <c r="AM668"/>
  <c r="Q669"/>
  <c r="T669"/>
  <c r="X669"/>
  <c r="AC669"/>
  <c r="AD669"/>
  <c r="AE669"/>
  <c r="AF669"/>
  <c r="AG669"/>
  <c r="AH669"/>
  <c r="AI669"/>
  <c r="AJ669"/>
  <c r="AK669"/>
  <c r="AL669"/>
  <c r="AM669"/>
  <c r="J670"/>
  <c r="K670"/>
  <c r="L670"/>
  <c r="M670"/>
  <c r="N670"/>
  <c r="O670"/>
  <c r="P670"/>
  <c r="Q670"/>
  <c r="R670"/>
  <c r="S670"/>
  <c r="T670"/>
  <c r="U670"/>
  <c r="V670"/>
  <c r="W670"/>
  <c r="X670"/>
  <c r="Y670"/>
  <c r="Z670"/>
  <c r="AA670"/>
  <c r="AB670"/>
  <c r="AC670"/>
  <c r="AD670"/>
  <c r="AE670"/>
  <c r="AF670"/>
  <c r="AG670"/>
  <c r="AH670"/>
  <c r="AI670"/>
  <c r="AJ670"/>
  <c r="AK670"/>
  <c r="AL670"/>
  <c r="AM670"/>
  <c r="Q671"/>
  <c r="T671"/>
  <c r="X671"/>
  <c r="AC671"/>
  <c r="AD671"/>
  <c r="AE671"/>
  <c r="AF671"/>
  <c r="AG671"/>
  <c r="AH671"/>
  <c r="AI671"/>
  <c r="AJ671"/>
  <c r="AK671"/>
  <c r="AL671"/>
  <c r="AM671"/>
  <c r="J672"/>
  <c r="K672"/>
  <c r="L672"/>
  <c r="M672"/>
  <c r="N672"/>
  <c r="O672"/>
  <c r="P672"/>
  <c r="Q672"/>
  <c r="R672"/>
  <c r="S672"/>
  <c r="T672"/>
  <c r="U672"/>
  <c r="V672"/>
  <c r="W672"/>
  <c r="X672"/>
  <c r="Y672"/>
  <c r="Z672"/>
  <c r="AA672"/>
  <c r="AB672"/>
  <c r="AC672"/>
  <c r="AD672"/>
  <c r="AE672"/>
  <c r="AF672"/>
  <c r="AG672"/>
  <c r="AH672"/>
  <c r="AI672"/>
  <c r="AJ672"/>
  <c r="AK672"/>
  <c r="AL672"/>
  <c r="AM672"/>
  <c r="Q673"/>
  <c r="T673"/>
  <c r="X673"/>
  <c r="AC673"/>
  <c r="AD673"/>
  <c r="AE673"/>
  <c r="AF673"/>
  <c r="AG673"/>
  <c r="AH673"/>
  <c r="AI673"/>
  <c r="AJ673"/>
  <c r="AK673"/>
  <c r="AL673"/>
  <c r="AM673"/>
  <c r="J674"/>
  <c r="K674"/>
  <c r="L674"/>
  <c r="M674"/>
  <c r="N674"/>
  <c r="O674"/>
  <c r="P674"/>
  <c r="Q674"/>
  <c r="R674"/>
  <c r="S674"/>
  <c r="T674"/>
  <c r="U674"/>
  <c r="V674"/>
  <c r="W674"/>
  <c r="X674"/>
  <c r="Y674"/>
  <c r="Z674"/>
  <c r="AA674"/>
  <c r="AB674"/>
  <c r="AC674"/>
  <c r="AD674"/>
  <c r="AE674"/>
  <c r="AF674"/>
  <c r="AG674"/>
  <c r="AH674"/>
  <c r="AI674"/>
  <c r="AJ674"/>
  <c r="AK674"/>
  <c r="AL674"/>
  <c r="AM674"/>
  <c r="J676"/>
  <c r="K676"/>
  <c r="L676"/>
  <c r="M676"/>
  <c r="N676"/>
  <c r="O676"/>
  <c r="P676"/>
  <c r="Q676"/>
  <c r="R676"/>
  <c r="S676"/>
  <c r="T676"/>
  <c r="U676"/>
  <c r="V676"/>
  <c r="W676"/>
  <c r="X676"/>
  <c r="Y676"/>
  <c r="Z676"/>
  <c r="AA676"/>
  <c r="AB676"/>
  <c r="J677"/>
  <c r="K677"/>
  <c r="L677"/>
  <c r="M677"/>
  <c r="N677"/>
  <c r="O677"/>
  <c r="P677"/>
  <c r="Q677"/>
  <c r="R677"/>
  <c r="S677"/>
  <c r="T677"/>
  <c r="U677"/>
  <c r="V677"/>
  <c r="W677"/>
  <c r="X677"/>
  <c r="Y677"/>
  <c r="Z677"/>
  <c r="AA677"/>
  <c r="AB677"/>
  <c r="J678"/>
  <c r="K678"/>
  <c r="L678"/>
  <c r="M678"/>
  <c r="N678"/>
  <c r="O678"/>
  <c r="P678"/>
  <c r="Q678"/>
  <c r="R678"/>
  <c r="S678"/>
  <c r="T678"/>
  <c r="U678"/>
  <c r="V678"/>
  <c r="W678"/>
  <c r="X678"/>
  <c r="Y678"/>
  <c r="Z678"/>
  <c r="AA678"/>
  <c r="AB678"/>
  <c r="AC683"/>
  <c r="AD683"/>
  <c r="AE683"/>
  <c r="AF683"/>
  <c r="AG683"/>
  <c r="AH683"/>
  <c r="AI683"/>
  <c r="AJ683"/>
  <c r="AK683"/>
  <c r="AM683"/>
  <c r="Q684"/>
  <c r="T684"/>
  <c r="X684"/>
  <c r="AC684"/>
  <c r="AD684"/>
  <c r="AE684"/>
  <c r="AF684"/>
  <c r="AG684"/>
  <c r="AH684"/>
  <c r="AI684"/>
  <c r="AJ684"/>
  <c r="AK684"/>
  <c r="AL684"/>
  <c r="AM684"/>
  <c r="J685"/>
  <c r="K685"/>
  <c r="L685"/>
  <c r="M685"/>
  <c r="N685"/>
  <c r="O685"/>
  <c r="P685"/>
  <c r="Q685"/>
  <c r="R685"/>
  <c r="S685"/>
  <c r="T685"/>
  <c r="U685"/>
  <c r="V685"/>
  <c r="W685"/>
  <c r="X685"/>
  <c r="Y685"/>
  <c r="Z685"/>
  <c r="AA685"/>
  <c r="AB685"/>
  <c r="AC685"/>
  <c r="AD685"/>
  <c r="AE685"/>
  <c r="AF685"/>
  <c r="AG685"/>
  <c r="AH685"/>
  <c r="AI685"/>
  <c r="AJ685"/>
  <c r="AK685"/>
  <c r="AL685"/>
  <c r="AM685"/>
  <c r="Q686"/>
  <c r="T686"/>
  <c r="X686"/>
  <c r="AC686"/>
  <c r="AD686"/>
  <c r="AE686"/>
  <c r="AF686"/>
  <c r="AG686"/>
  <c r="AH686"/>
  <c r="AI686"/>
  <c r="AJ686"/>
  <c r="AK686"/>
  <c r="AL686"/>
  <c r="AM686"/>
  <c r="J687"/>
  <c r="K687"/>
  <c r="L687"/>
  <c r="M687"/>
  <c r="N687"/>
  <c r="O687"/>
  <c r="P687"/>
  <c r="Q687"/>
  <c r="R687"/>
  <c r="S687"/>
  <c r="T687"/>
  <c r="U687"/>
  <c r="V687"/>
  <c r="W687"/>
  <c r="X687"/>
  <c r="Y687"/>
  <c r="Z687"/>
  <c r="AA687"/>
  <c r="AB687"/>
  <c r="AC687"/>
  <c r="AD687"/>
  <c r="AE687"/>
  <c r="AF687"/>
  <c r="AG687"/>
  <c r="AH687"/>
  <c r="AI687"/>
  <c r="AJ687"/>
  <c r="AK687"/>
  <c r="AL687"/>
  <c r="AM687"/>
  <c r="Q688"/>
  <c r="T688"/>
  <c r="X688"/>
  <c r="AC688"/>
  <c r="AD688"/>
  <c r="AE688"/>
  <c r="AF688"/>
  <c r="AG688"/>
  <c r="AH688"/>
  <c r="AI688"/>
  <c r="AJ688"/>
  <c r="AK688"/>
  <c r="AL688"/>
  <c r="AM688"/>
  <c r="J689"/>
  <c r="K689"/>
  <c r="L689"/>
  <c r="M689"/>
  <c r="N689"/>
  <c r="O689"/>
  <c r="P689"/>
  <c r="Q689"/>
  <c r="R689"/>
  <c r="S689"/>
  <c r="T689"/>
  <c r="U689"/>
  <c r="V689"/>
  <c r="W689"/>
  <c r="X689"/>
  <c r="Y689"/>
  <c r="Z689"/>
  <c r="AA689"/>
  <c r="AB689"/>
  <c r="AC689"/>
  <c r="AD689"/>
  <c r="AE689"/>
  <c r="AF689"/>
  <c r="AG689"/>
  <c r="AH689"/>
  <c r="AI689"/>
  <c r="AJ689"/>
  <c r="AK689"/>
  <c r="AL689"/>
  <c r="AM689"/>
  <c r="Q690"/>
  <c r="T690"/>
  <c r="X690"/>
  <c r="AC690"/>
  <c r="AD690"/>
  <c r="AE690"/>
  <c r="AF690"/>
  <c r="AG690"/>
  <c r="AH690"/>
  <c r="AI690"/>
  <c r="AJ690"/>
  <c r="AK690"/>
  <c r="AL690"/>
  <c r="AM690"/>
  <c r="J691"/>
  <c r="K691"/>
  <c r="L691"/>
  <c r="M691"/>
  <c r="N691"/>
  <c r="O691"/>
  <c r="P691"/>
  <c r="Q691"/>
  <c r="R691"/>
  <c r="S691"/>
  <c r="T691"/>
  <c r="U691"/>
  <c r="V691"/>
  <c r="W691"/>
  <c r="X691"/>
  <c r="Y691"/>
  <c r="Z691"/>
  <c r="AA691"/>
  <c r="AB691"/>
  <c r="AC691"/>
  <c r="AD691"/>
  <c r="AE691"/>
  <c r="AF691"/>
  <c r="AG691"/>
  <c r="AH691"/>
  <c r="AI691"/>
  <c r="AJ691"/>
  <c r="AK691"/>
  <c r="AL691"/>
  <c r="AM691"/>
  <c r="Q692"/>
  <c r="T692"/>
  <c r="X692"/>
  <c r="AC692"/>
  <c r="AD692"/>
  <c r="AE692"/>
  <c r="AF692"/>
  <c r="AG692"/>
  <c r="AH692"/>
  <c r="AI692"/>
  <c r="AJ692"/>
  <c r="AK692"/>
  <c r="AL692"/>
  <c r="AM692"/>
  <c r="J693"/>
  <c r="K693"/>
  <c r="L693"/>
  <c r="M693"/>
  <c r="N693"/>
  <c r="O693"/>
  <c r="P693"/>
  <c r="Q693"/>
  <c r="R693"/>
  <c r="S693"/>
  <c r="T693"/>
  <c r="U693"/>
  <c r="V693"/>
  <c r="W693"/>
  <c r="X693"/>
  <c r="Y693"/>
  <c r="Z693"/>
  <c r="AA693"/>
  <c r="AB693"/>
  <c r="AC693"/>
  <c r="AD693"/>
  <c r="AE693"/>
  <c r="AF693"/>
  <c r="AG693"/>
  <c r="AH693"/>
  <c r="AI693"/>
  <c r="AJ693"/>
  <c r="AK693"/>
  <c r="AL693"/>
  <c r="AM693"/>
  <c r="Q694"/>
  <c r="T694"/>
  <c r="X694"/>
  <c r="AC694"/>
  <c r="AD694"/>
  <c r="AE694"/>
  <c r="AF694"/>
  <c r="AG694"/>
  <c r="AH694"/>
  <c r="AI694"/>
  <c r="AJ694"/>
  <c r="AK694"/>
  <c r="AL694"/>
  <c r="AM694"/>
  <c r="J695"/>
  <c r="K695"/>
  <c r="L695"/>
  <c r="M695"/>
  <c r="N695"/>
  <c r="O695"/>
  <c r="P695"/>
  <c r="Q695"/>
  <c r="R695"/>
  <c r="S695"/>
  <c r="T695"/>
  <c r="U695"/>
  <c r="V695"/>
  <c r="W695"/>
  <c r="X695"/>
  <c r="Y695"/>
  <c r="Z695"/>
  <c r="AA695"/>
  <c r="AB695"/>
  <c r="AC695"/>
  <c r="AD695"/>
  <c r="AE695"/>
  <c r="AF695"/>
  <c r="AG695"/>
  <c r="AH695"/>
  <c r="AI695"/>
  <c r="AJ695"/>
  <c r="AK695"/>
  <c r="AL695"/>
  <c r="AM695"/>
  <c r="Q696"/>
  <c r="T696"/>
  <c r="X696"/>
  <c r="AC696"/>
  <c r="AD696"/>
  <c r="AE696"/>
  <c r="AF696"/>
  <c r="AG696"/>
  <c r="AH696"/>
  <c r="AI696"/>
  <c r="AJ696"/>
  <c r="AK696"/>
  <c r="AL696"/>
  <c r="AM696"/>
  <c r="J697"/>
  <c r="K697"/>
  <c r="L697"/>
  <c r="M697"/>
  <c r="N697"/>
  <c r="O697"/>
  <c r="P697"/>
  <c r="Q697"/>
  <c r="R697"/>
  <c r="S697"/>
  <c r="T697"/>
  <c r="U697"/>
  <c r="V697"/>
  <c r="W697"/>
  <c r="X697"/>
  <c r="Y697"/>
  <c r="Z697"/>
  <c r="AA697"/>
  <c r="AB697"/>
  <c r="AC697"/>
  <c r="AD697"/>
  <c r="AE697"/>
  <c r="AF697"/>
  <c r="AG697"/>
  <c r="AH697"/>
  <c r="AI697"/>
  <c r="AJ697"/>
  <c r="AK697"/>
  <c r="AL697"/>
  <c r="AM697"/>
  <c r="Q698"/>
  <c r="T698"/>
  <c r="X698"/>
  <c r="AC698"/>
  <c r="AD698"/>
  <c r="AE698"/>
  <c r="AF698"/>
  <c r="AG698"/>
  <c r="AH698"/>
  <c r="AI698"/>
  <c r="AJ698"/>
  <c r="AK698"/>
  <c r="AL698"/>
  <c r="AM698"/>
  <c r="J699"/>
  <c r="K699"/>
  <c r="L699"/>
  <c r="M699"/>
  <c r="N699"/>
  <c r="O699"/>
  <c r="P699"/>
  <c r="Q699"/>
  <c r="R699"/>
  <c r="S699"/>
  <c r="T699"/>
  <c r="U699"/>
  <c r="V699"/>
  <c r="W699"/>
  <c r="X699"/>
  <c r="Y699"/>
  <c r="Z699"/>
  <c r="AA699"/>
  <c r="AB699"/>
  <c r="AC699"/>
  <c r="AD699"/>
  <c r="AE699"/>
  <c r="AF699"/>
  <c r="AG699"/>
  <c r="AH699"/>
  <c r="AI699"/>
  <c r="AJ699"/>
  <c r="AK699"/>
  <c r="AL699"/>
  <c r="AM699"/>
  <c r="Q700"/>
  <c r="T700"/>
  <c r="X700"/>
  <c r="AC700"/>
  <c r="AD700"/>
  <c r="AE700"/>
  <c r="AF700"/>
  <c r="AG700"/>
  <c r="AH700"/>
  <c r="AI700"/>
  <c r="AJ700"/>
  <c r="AK700"/>
  <c r="AL700"/>
  <c r="AM700"/>
  <c r="J701"/>
  <c r="K701"/>
  <c r="L701"/>
  <c r="M701"/>
  <c r="N701"/>
  <c r="O701"/>
  <c r="P701"/>
  <c r="Q701"/>
  <c r="R701"/>
  <c r="S701"/>
  <c r="T701"/>
  <c r="U701"/>
  <c r="V701"/>
  <c r="W701"/>
  <c r="X701"/>
  <c r="Y701"/>
  <c r="Z701"/>
  <c r="AA701"/>
  <c r="AB701"/>
  <c r="AC701"/>
  <c r="AD701"/>
  <c r="AE701"/>
  <c r="AF701"/>
  <c r="AG701"/>
  <c r="AH701"/>
  <c r="AI701"/>
  <c r="AJ701"/>
  <c r="AK701"/>
  <c r="AL701"/>
  <c r="AM701"/>
  <c r="J703"/>
  <c r="K703"/>
  <c r="L703"/>
  <c r="M703"/>
  <c r="N703"/>
  <c r="O703"/>
  <c r="P703"/>
  <c r="Q703"/>
  <c r="R703"/>
  <c r="S703"/>
  <c r="T703"/>
  <c r="U703"/>
  <c r="V703"/>
  <c r="W703"/>
  <c r="X703"/>
  <c r="Y703"/>
  <c r="Z703"/>
  <c r="AA703"/>
  <c r="AB703"/>
  <c r="J704"/>
  <c r="K704"/>
  <c r="L704"/>
  <c r="M704"/>
  <c r="N704"/>
  <c r="O704"/>
  <c r="P704"/>
  <c r="Q704"/>
  <c r="R704"/>
  <c r="S704"/>
  <c r="T704"/>
  <c r="U704"/>
  <c r="V704"/>
  <c r="W704"/>
  <c r="X704"/>
  <c r="Y704"/>
  <c r="Z704"/>
  <c r="AA704"/>
  <c r="AB704"/>
  <c r="J705"/>
  <c r="K705"/>
  <c r="L705"/>
  <c r="M705"/>
  <c r="N705"/>
  <c r="O705"/>
  <c r="P705"/>
  <c r="Q705"/>
  <c r="R705"/>
  <c r="S705"/>
  <c r="T705"/>
  <c r="U705"/>
  <c r="V705"/>
  <c r="W705"/>
  <c r="X705"/>
  <c r="Y705"/>
  <c r="Z705"/>
  <c r="AA705"/>
  <c r="AB705"/>
  <c r="AC710"/>
  <c r="AD710"/>
  <c r="AE710"/>
  <c r="AF710"/>
  <c r="AG710"/>
  <c r="AH710"/>
  <c r="AI710"/>
  <c r="AJ710"/>
  <c r="AK710"/>
  <c r="AM710"/>
  <c r="Q711"/>
  <c r="T711"/>
  <c r="X711"/>
  <c r="AC711"/>
  <c r="AD711"/>
  <c r="AE711"/>
  <c r="AF711"/>
  <c r="AG711"/>
  <c r="AH711"/>
  <c r="AI711"/>
  <c r="AJ711"/>
  <c r="AK711"/>
  <c r="AL711"/>
  <c r="AM711"/>
  <c r="J712"/>
  <c r="K712"/>
  <c r="L712"/>
  <c r="M712"/>
  <c r="N712"/>
  <c r="O712"/>
  <c r="P712"/>
  <c r="Q712"/>
  <c r="R712"/>
  <c r="S712"/>
  <c r="T712"/>
  <c r="U712"/>
  <c r="V712"/>
  <c r="W712"/>
  <c r="X712"/>
  <c r="Y712"/>
  <c r="Z712"/>
  <c r="AA712"/>
  <c r="AB712"/>
  <c r="AC712"/>
  <c r="AD712"/>
  <c r="AE712"/>
  <c r="AF712"/>
  <c r="AG712"/>
  <c r="AH712"/>
  <c r="AI712"/>
  <c r="AJ712"/>
  <c r="AK712"/>
  <c r="AL712"/>
  <c r="AM712"/>
  <c r="Q713"/>
  <c r="T713"/>
  <c r="X713"/>
  <c r="AC713"/>
  <c r="AD713"/>
  <c r="AE713"/>
  <c r="AF713"/>
  <c r="AG713"/>
  <c r="AH713"/>
  <c r="AI713"/>
  <c r="AJ713"/>
  <c r="AK713"/>
  <c r="AL713"/>
  <c r="AM713"/>
  <c r="J714"/>
  <c r="K714"/>
  <c r="L714"/>
  <c r="M714"/>
  <c r="N714"/>
  <c r="O714"/>
  <c r="P714"/>
  <c r="Q714"/>
  <c r="R714"/>
  <c r="S714"/>
  <c r="T714"/>
  <c r="U714"/>
  <c r="V714"/>
  <c r="W714"/>
  <c r="X714"/>
  <c r="Y714"/>
  <c r="Z714"/>
  <c r="AA714"/>
  <c r="AB714"/>
  <c r="AC714"/>
  <c r="AD714"/>
  <c r="AE714"/>
  <c r="AF714"/>
  <c r="AG714"/>
  <c r="AH714"/>
  <c r="AI714"/>
  <c r="AJ714"/>
  <c r="AK714"/>
  <c r="AL714"/>
  <c r="AM714"/>
  <c r="Q715"/>
  <c r="T715"/>
  <c r="X715"/>
  <c r="AC715"/>
  <c r="AD715"/>
  <c r="AE715"/>
  <c r="AF715"/>
  <c r="AG715"/>
  <c r="AH715"/>
  <c r="AI715"/>
  <c r="AJ715"/>
  <c r="AK715"/>
  <c r="AL715"/>
  <c r="AM715"/>
  <c r="J716"/>
  <c r="K716"/>
  <c r="L716"/>
  <c r="M716"/>
  <c r="N716"/>
  <c r="O716"/>
  <c r="P716"/>
  <c r="Q716"/>
  <c r="R716"/>
  <c r="S716"/>
  <c r="T716"/>
  <c r="U716"/>
  <c r="V716"/>
  <c r="W716"/>
  <c r="X716"/>
  <c r="Y716"/>
  <c r="Z716"/>
  <c r="AA716"/>
  <c r="AB716"/>
  <c r="AC716"/>
  <c r="AD716"/>
  <c r="AE716"/>
  <c r="AF716"/>
  <c r="AG716"/>
  <c r="AH716"/>
  <c r="AI716"/>
  <c r="AJ716"/>
  <c r="AK716"/>
  <c r="AL716"/>
  <c r="AM716"/>
  <c r="Q717"/>
  <c r="T717"/>
  <c r="X717"/>
  <c r="AC717"/>
  <c r="AD717"/>
  <c r="AE717"/>
  <c r="AF717"/>
  <c r="AG717"/>
  <c r="AH717"/>
  <c r="AI717"/>
  <c r="AJ717"/>
  <c r="AK717"/>
  <c r="AL717"/>
  <c r="AM717"/>
  <c r="J718"/>
  <c r="K718"/>
  <c r="L718"/>
  <c r="M718"/>
  <c r="N718"/>
  <c r="O718"/>
  <c r="P718"/>
  <c r="Q718"/>
  <c r="R718"/>
  <c r="S718"/>
  <c r="T718"/>
  <c r="U718"/>
  <c r="V718"/>
  <c r="W718"/>
  <c r="X718"/>
  <c r="Y718"/>
  <c r="Z718"/>
  <c r="AA718"/>
  <c r="AB718"/>
  <c r="AC718"/>
  <c r="AD718"/>
  <c r="AE718"/>
  <c r="AF718"/>
  <c r="AG718"/>
  <c r="AH718"/>
  <c r="AI718"/>
  <c r="AJ718"/>
  <c r="AK718"/>
  <c r="AL718"/>
  <c r="AM718"/>
  <c r="Q719"/>
  <c r="T719"/>
  <c r="X719"/>
  <c r="AC719"/>
  <c r="AD719"/>
  <c r="AE719"/>
  <c r="AF719"/>
  <c r="AG719"/>
  <c r="AH719"/>
  <c r="AI719"/>
  <c r="AJ719"/>
  <c r="AK719"/>
  <c r="AL719"/>
  <c r="AM719"/>
  <c r="J720"/>
  <c r="K720"/>
  <c r="L720"/>
  <c r="M720"/>
  <c r="N720"/>
  <c r="O720"/>
  <c r="P720"/>
  <c r="Q720"/>
  <c r="R720"/>
  <c r="S720"/>
  <c r="T720"/>
  <c r="U720"/>
  <c r="V720"/>
  <c r="W720"/>
  <c r="X720"/>
  <c r="Y720"/>
  <c r="Z720"/>
  <c r="AA720"/>
  <c r="AB720"/>
  <c r="AC720"/>
  <c r="AD720"/>
  <c r="AE720"/>
  <c r="AF720"/>
  <c r="AG720"/>
  <c r="AH720"/>
  <c r="AI720"/>
  <c r="AJ720"/>
  <c r="AK720"/>
  <c r="AL720"/>
  <c r="AM720"/>
  <c r="Q721"/>
  <c r="T721"/>
  <c r="X721"/>
  <c r="AC721"/>
  <c r="AD721"/>
  <c r="AE721"/>
  <c r="AF721"/>
  <c r="AG721"/>
  <c r="AH721"/>
  <c r="AI721"/>
  <c r="AJ721"/>
  <c r="AK721"/>
  <c r="AL721"/>
  <c r="AM721"/>
  <c r="J722"/>
  <c r="K722"/>
  <c r="L722"/>
  <c r="M722"/>
  <c r="N722"/>
  <c r="O722"/>
  <c r="P722"/>
  <c r="Q722"/>
  <c r="R722"/>
  <c r="S722"/>
  <c r="T722"/>
  <c r="U722"/>
  <c r="V722"/>
  <c r="W722"/>
  <c r="X722"/>
  <c r="Y722"/>
  <c r="Z722"/>
  <c r="AA722"/>
  <c r="AB722"/>
  <c r="AC722"/>
  <c r="AD722"/>
  <c r="AE722"/>
  <c r="AF722"/>
  <c r="AG722"/>
  <c r="AH722"/>
  <c r="AI722"/>
  <c r="AJ722"/>
  <c r="AK722"/>
  <c r="AL722"/>
  <c r="AM722"/>
  <c r="Q723"/>
  <c r="T723"/>
  <c r="X723"/>
  <c r="AC723"/>
  <c r="AD723"/>
  <c r="AE723"/>
  <c r="AF723"/>
  <c r="AG723"/>
  <c r="AH723"/>
  <c r="AI723"/>
  <c r="AJ723"/>
  <c r="AK723"/>
  <c r="AL723"/>
  <c r="AM723"/>
  <c r="J724"/>
  <c r="K724"/>
  <c r="L724"/>
  <c r="M724"/>
  <c r="N724"/>
  <c r="O724"/>
  <c r="P724"/>
  <c r="Q724"/>
  <c r="R724"/>
  <c r="S724"/>
  <c r="T724"/>
  <c r="U724"/>
  <c r="V724"/>
  <c r="W724"/>
  <c r="X724"/>
  <c r="Y724"/>
  <c r="Z724"/>
  <c r="AA724"/>
  <c r="AB724"/>
  <c r="AC724"/>
  <c r="AD724"/>
  <c r="AE724"/>
  <c r="AF724"/>
  <c r="AG724"/>
  <c r="AH724"/>
  <c r="AI724"/>
  <c r="AJ724"/>
  <c r="AK724"/>
  <c r="AL724"/>
  <c r="AM724"/>
  <c r="Q725"/>
  <c r="T725"/>
  <c r="X725"/>
  <c r="AC725"/>
  <c r="AD725"/>
  <c r="AE725"/>
  <c r="AF725"/>
  <c r="AG725"/>
  <c r="AH725"/>
  <c r="AI725"/>
  <c r="AJ725"/>
  <c r="AK725"/>
  <c r="AL725"/>
  <c r="AM725"/>
  <c r="J726"/>
  <c r="K726"/>
  <c r="L726"/>
  <c r="M726"/>
  <c r="N726"/>
  <c r="O726"/>
  <c r="P726"/>
  <c r="Q726"/>
  <c r="R726"/>
  <c r="S726"/>
  <c r="T726"/>
  <c r="U726"/>
  <c r="V726"/>
  <c r="W726"/>
  <c r="X726"/>
  <c r="Y726"/>
  <c r="Z726"/>
  <c r="AA726"/>
  <c r="AB726"/>
  <c r="AC726"/>
  <c r="AD726"/>
  <c r="AE726"/>
  <c r="AF726"/>
  <c r="AG726"/>
  <c r="AH726"/>
  <c r="AI726"/>
  <c r="AJ726"/>
  <c r="AK726"/>
  <c r="AL726"/>
  <c r="AM726"/>
  <c r="Q727"/>
  <c r="T727"/>
  <c r="X727"/>
  <c r="AC727"/>
  <c r="AD727"/>
  <c r="AE727"/>
  <c r="AF727"/>
  <c r="AG727"/>
  <c r="AH727"/>
  <c r="AI727"/>
  <c r="AJ727"/>
  <c r="AK727"/>
  <c r="AL727"/>
  <c r="AM727"/>
  <c r="J728"/>
  <c r="K728"/>
  <c r="L728"/>
  <c r="M728"/>
  <c r="N728"/>
  <c r="O728"/>
  <c r="P728"/>
  <c r="Q728"/>
  <c r="R728"/>
  <c r="S728"/>
  <c r="T728"/>
  <c r="U728"/>
  <c r="V728"/>
  <c r="W728"/>
  <c r="X728"/>
  <c r="Y728"/>
  <c r="Z728"/>
  <c r="AA728"/>
  <c r="AB728"/>
  <c r="AC728"/>
  <c r="AD728"/>
  <c r="AE728"/>
  <c r="AF728"/>
  <c r="AG728"/>
  <c r="AH728"/>
  <c r="AI728"/>
  <c r="AJ728"/>
  <c r="AK728"/>
  <c r="AL728"/>
  <c r="AM728"/>
  <c r="J730"/>
  <c r="K730"/>
  <c r="L730"/>
  <c r="M730"/>
  <c r="N730"/>
  <c r="O730"/>
  <c r="P730"/>
  <c r="Q730"/>
  <c r="R730"/>
  <c r="S730"/>
  <c r="T730"/>
  <c r="U730"/>
  <c r="V730"/>
  <c r="W730"/>
  <c r="X730"/>
  <c r="Y730"/>
  <c r="Z730"/>
  <c r="AA730"/>
  <c r="AB730"/>
  <c r="J731"/>
  <c r="K731"/>
  <c r="L731"/>
  <c r="M731"/>
  <c r="N731"/>
  <c r="O731"/>
  <c r="P731"/>
  <c r="Q731"/>
  <c r="R731"/>
  <c r="S731"/>
  <c r="T731"/>
  <c r="U731"/>
  <c r="V731"/>
  <c r="W731"/>
  <c r="X731"/>
  <c r="Y731"/>
  <c r="Z731"/>
  <c r="AA731"/>
  <c r="AB731"/>
  <c r="J732"/>
  <c r="K732"/>
  <c r="L732"/>
  <c r="M732"/>
  <c r="N732"/>
  <c r="O732"/>
  <c r="P732"/>
  <c r="Q732"/>
  <c r="R732"/>
  <c r="S732"/>
  <c r="T732"/>
  <c r="U732"/>
  <c r="V732"/>
  <c r="W732"/>
  <c r="X732"/>
  <c r="Y732"/>
  <c r="Z732"/>
  <c r="AA732"/>
  <c r="AB732"/>
  <c r="AC737"/>
  <c r="AD737"/>
  <c r="AE737"/>
  <c r="AF737"/>
  <c r="AG737"/>
  <c r="AH737"/>
  <c r="AI737"/>
  <c r="AJ737"/>
  <c r="AK737"/>
  <c r="AM737"/>
  <c r="Q738"/>
  <c r="T738"/>
  <c r="X738"/>
  <c r="AC738"/>
  <c r="AD738"/>
  <c r="AE738"/>
  <c r="AF738"/>
  <c r="AG738"/>
  <c r="AH738"/>
  <c r="AI738"/>
  <c r="AJ738"/>
  <c r="AK738"/>
  <c r="AL738"/>
  <c r="AM738"/>
  <c r="J739"/>
  <c r="K739"/>
  <c r="L739"/>
  <c r="M739"/>
  <c r="N739"/>
  <c r="O739"/>
  <c r="P739"/>
  <c r="Q739"/>
  <c r="R739"/>
  <c r="S739"/>
  <c r="T739"/>
  <c r="U739"/>
  <c r="V739"/>
  <c r="W739"/>
  <c r="X739"/>
  <c r="Y739"/>
  <c r="Z739"/>
  <c r="AA739"/>
  <c r="AB739"/>
  <c r="AC739"/>
  <c r="AD739"/>
  <c r="AE739"/>
  <c r="AF739"/>
  <c r="AG739"/>
  <c r="AH739"/>
  <c r="AI739"/>
  <c r="AJ739"/>
  <c r="AK739"/>
  <c r="AL739"/>
  <c r="AM739"/>
  <c r="Q740"/>
  <c r="T740"/>
  <c r="X740"/>
  <c r="AC740"/>
  <c r="AD740"/>
  <c r="AE740"/>
  <c r="AF740"/>
  <c r="AG740"/>
  <c r="AH740"/>
  <c r="AI740"/>
  <c r="AJ740"/>
  <c r="AK740"/>
  <c r="AL740"/>
  <c r="AM740"/>
  <c r="J741"/>
  <c r="K741"/>
  <c r="L741"/>
  <c r="M741"/>
  <c r="N741"/>
  <c r="O741"/>
  <c r="P741"/>
  <c r="Q741"/>
  <c r="R741"/>
  <c r="S741"/>
  <c r="T741"/>
  <c r="U741"/>
  <c r="V741"/>
  <c r="W741"/>
  <c r="X741"/>
  <c r="Y741"/>
  <c r="Z741"/>
  <c r="AA741"/>
  <c r="AB741"/>
  <c r="AC741"/>
  <c r="AD741"/>
  <c r="AE741"/>
  <c r="AF741"/>
  <c r="AG741"/>
  <c r="AH741"/>
  <c r="AI741"/>
  <c r="AJ741"/>
  <c r="AK741"/>
  <c r="AL741"/>
  <c r="AM741"/>
  <c r="Q742"/>
  <c r="T742"/>
  <c r="X742"/>
  <c r="AC742"/>
  <c r="AD742"/>
  <c r="AE742"/>
  <c r="AF742"/>
  <c r="AG742"/>
  <c r="AH742"/>
  <c r="AI742"/>
  <c r="AJ742"/>
  <c r="AK742"/>
  <c r="AL742"/>
  <c r="AM742"/>
  <c r="J743"/>
  <c r="K743"/>
  <c r="L743"/>
  <c r="M743"/>
  <c r="N743"/>
  <c r="O743"/>
  <c r="P743"/>
  <c r="Q743"/>
  <c r="R743"/>
  <c r="S743"/>
  <c r="T743"/>
  <c r="U743"/>
  <c r="V743"/>
  <c r="W743"/>
  <c r="X743"/>
  <c r="Y743"/>
  <c r="Z743"/>
  <c r="AA743"/>
  <c r="AB743"/>
  <c r="AC743"/>
  <c r="AD743"/>
  <c r="AE743"/>
  <c r="AF743"/>
  <c r="AG743"/>
  <c r="AH743"/>
  <c r="AI743"/>
  <c r="AJ743"/>
  <c r="AK743"/>
  <c r="AL743"/>
  <c r="AM743"/>
  <c r="Q744"/>
  <c r="T744"/>
  <c r="X744"/>
  <c r="AC744"/>
  <c r="AD744"/>
  <c r="AE744"/>
  <c r="AF744"/>
  <c r="AG744"/>
  <c r="AH744"/>
  <c r="AI744"/>
  <c r="AJ744"/>
  <c r="AK744"/>
  <c r="AL744"/>
  <c r="AM744"/>
  <c r="J745"/>
  <c r="K745"/>
  <c r="L745"/>
  <c r="M745"/>
  <c r="N745"/>
  <c r="O745"/>
  <c r="P745"/>
  <c r="Q745"/>
  <c r="R745"/>
  <c r="S745"/>
  <c r="T745"/>
  <c r="U745"/>
  <c r="V745"/>
  <c r="W745"/>
  <c r="X745"/>
  <c r="Y745"/>
  <c r="Z745"/>
  <c r="AA745"/>
  <c r="AB745"/>
  <c r="AC745"/>
  <c r="AD745"/>
  <c r="AE745"/>
  <c r="AF745"/>
  <c r="AG745"/>
  <c r="AH745"/>
  <c r="AI745"/>
  <c r="AJ745"/>
  <c r="AK745"/>
  <c r="AL745"/>
  <c r="AM745"/>
  <c r="Q746"/>
  <c r="T746"/>
  <c r="X746"/>
  <c r="AC746"/>
  <c r="AD746"/>
  <c r="AE746"/>
  <c r="AF746"/>
  <c r="AG746"/>
  <c r="AH746"/>
  <c r="AI746"/>
  <c r="AJ746"/>
  <c r="AK746"/>
  <c r="AL746"/>
  <c r="AM746"/>
  <c r="J747"/>
  <c r="K747"/>
  <c r="L747"/>
  <c r="M747"/>
  <c r="N747"/>
  <c r="O747"/>
  <c r="P747"/>
  <c r="Q747"/>
  <c r="R747"/>
  <c r="S747"/>
  <c r="T747"/>
  <c r="U747"/>
  <c r="V747"/>
  <c r="W747"/>
  <c r="X747"/>
  <c r="Y747"/>
  <c r="Z747"/>
  <c r="AA747"/>
  <c r="AB747"/>
  <c r="AC747"/>
  <c r="AD747"/>
  <c r="AE747"/>
  <c r="AF747"/>
  <c r="AG747"/>
  <c r="AH747"/>
  <c r="AI747"/>
  <c r="AJ747"/>
  <c r="AK747"/>
  <c r="AL747"/>
  <c r="AM747"/>
  <c r="Q748"/>
  <c r="T748"/>
  <c r="X748"/>
  <c r="AC748"/>
  <c r="AD748"/>
  <c r="AE748"/>
  <c r="AF748"/>
  <c r="AG748"/>
  <c r="AH748"/>
  <c r="AI748"/>
  <c r="AJ748"/>
  <c r="AK748"/>
  <c r="AL748"/>
  <c r="AM748"/>
  <c r="J749"/>
  <c r="K749"/>
  <c r="L749"/>
  <c r="M749"/>
  <c r="N749"/>
  <c r="O749"/>
  <c r="P749"/>
  <c r="Q749"/>
  <c r="R749"/>
  <c r="S749"/>
  <c r="T749"/>
  <c r="U749"/>
  <c r="V749"/>
  <c r="W749"/>
  <c r="X749"/>
  <c r="Y749"/>
  <c r="Z749"/>
  <c r="AA749"/>
  <c r="AB749"/>
  <c r="AC749"/>
  <c r="AD749"/>
  <c r="AE749"/>
  <c r="AF749"/>
  <c r="AG749"/>
  <c r="AH749"/>
  <c r="AI749"/>
  <c r="AJ749"/>
  <c r="AK749"/>
  <c r="AL749"/>
  <c r="AM749"/>
  <c r="Q750"/>
  <c r="T750"/>
  <c r="X750"/>
  <c r="AC750"/>
  <c r="AD750"/>
  <c r="AE750"/>
  <c r="AF750"/>
  <c r="AG750"/>
  <c r="AH750"/>
  <c r="AI750"/>
  <c r="AJ750"/>
  <c r="AK750"/>
  <c r="AL750"/>
  <c r="AM750"/>
  <c r="J751"/>
  <c r="K751"/>
  <c r="L751"/>
  <c r="M751"/>
  <c r="N751"/>
  <c r="O751"/>
  <c r="P751"/>
  <c r="Q751"/>
  <c r="R751"/>
  <c r="S751"/>
  <c r="T751"/>
  <c r="U751"/>
  <c r="V751"/>
  <c r="W751"/>
  <c r="X751"/>
  <c r="Y751"/>
  <c r="Z751"/>
  <c r="AA751"/>
  <c r="AB751"/>
  <c r="AC751"/>
  <c r="AD751"/>
  <c r="AE751"/>
  <c r="AF751"/>
  <c r="AG751"/>
  <c r="AH751"/>
  <c r="AI751"/>
  <c r="AJ751"/>
  <c r="AK751"/>
  <c r="AL751"/>
  <c r="AM751"/>
  <c r="Q752"/>
  <c r="T752"/>
  <c r="X752"/>
  <c r="AC752"/>
  <c r="AD752"/>
  <c r="AE752"/>
  <c r="AF752"/>
  <c r="AG752"/>
  <c r="AH752"/>
  <c r="AI752"/>
  <c r="AJ752"/>
  <c r="AK752"/>
  <c r="AL752"/>
  <c r="AM752"/>
  <c r="J753"/>
  <c r="K753"/>
  <c r="L753"/>
  <c r="M753"/>
  <c r="N753"/>
  <c r="O753"/>
  <c r="P753"/>
  <c r="Q753"/>
  <c r="R753"/>
  <c r="S753"/>
  <c r="T753"/>
  <c r="U753"/>
  <c r="V753"/>
  <c r="W753"/>
  <c r="X753"/>
  <c r="Y753"/>
  <c r="Z753"/>
  <c r="AA753"/>
  <c r="AB753"/>
  <c r="AC753"/>
  <c r="AD753"/>
  <c r="AE753"/>
  <c r="AF753"/>
  <c r="AG753"/>
  <c r="AH753"/>
  <c r="AI753"/>
  <c r="AJ753"/>
  <c r="AK753"/>
  <c r="AL753"/>
  <c r="AM753"/>
  <c r="Q754"/>
  <c r="T754"/>
  <c r="X754"/>
  <c r="AC754"/>
  <c r="AD754"/>
  <c r="AE754"/>
  <c r="AF754"/>
  <c r="AG754"/>
  <c r="AH754"/>
  <c r="AI754"/>
  <c r="AJ754"/>
  <c r="AK754"/>
  <c r="AL754"/>
  <c r="AM754"/>
  <c r="J755"/>
  <c r="K755"/>
  <c r="L755"/>
  <c r="M755"/>
  <c r="N755"/>
  <c r="O755"/>
  <c r="P755"/>
  <c r="Q755"/>
  <c r="R755"/>
  <c r="S755"/>
  <c r="T755"/>
  <c r="U755"/>
  <c r="V755"/>
  <c r="W755"/>
  <c r="X755"/>
  <c r="Y755"/>
  <c r="Z755"/>
  <c r="AA755"/>
  <c r="AB755"/>
  <c r="AC755"/>
  <c r="AD755"/>
  <c r="AE755"/>
  <c r="AF755"/>
  <c r="AG755"/>
  <c r="AH755"/>
  <c r="AI755"/>
  <c r="AJ755"/>
  <c r="AK755"/>
  <c r="AL755"/>
  <c r="AM755"/>
  <c r="J757"/>
  <c r="K757"/>
  <c r="L757"/>
  <c r="M757"/>
  <c r="N757"/>
  <c r="O757"/>
  <c r="P757"/>
  <c r="Q757"/>
  <c r="R757"/>
  <c r="S757"/>
  <c r="T757"/>
  <c r="U757"/>
  <c r="V757"/>
  <c r="W757"/>
  <c r="X757"/>
  <c r="Y757"/>
  <c r="Z757"/>
  <c r="AA757"/>
  <c r="AB757"/>
  <c r="J758"/>
  <c r="K758"/>
  <c r="L758"/>
  <c r="M758"/>
  <c r="N758"/>
  <c r="O758"/>
  <c r="P758"/>
  <c r="Q758"/>
  <c r="R758"/>
  <c r="S758"/>
  <c r="T758"/>
  <c r="U758"/>
  <c r="V758"/>
  <c r="W758"/>
  <c r="X758"/>
  <c r="Y758"/>
  <c r="Z758"/>
  <c r="AA758"/>
  <c r="AB758"/>
  <c r="J759"/>
  <c r="K759"/>
  <c r="L759"/>
  <c r="M759"/>
  <c r="N759"/>
  <c r="O759"/>
  <c r="P759"/>
  <c r="Q759"/>
  <c r="R759"/>
  <c r="S759"/>
  <c r="T759"/>
  <c r="U759"/>
  <c r="V759"/>
  <c r="W759"/>
  <c r="X759"/>
  <c r="Y759"/>
  <c r="Z759"/>
  <c r="AA759"/>
  <c r="AB759"/>
  <c r="AC764"/>
  <c r="AD764"/>
  <c r="AE764"/>
  <c r="AF764"/>
  <c r="AG764"/>
  <c r="AH764"/>
  <c r="AI764"/>
  <c r="AJ764"/>
  <c r="AK764"/>
  <c r="AM764"/>
  <c r="Q765"/>
  <c r="T765"/>
  <c r="X765"/>
  <c r="AC765"/>
  <c r="AD765"/>
  <c r="AE765"/>
  <c r="AF765"/>
  <c r="AG765"/>
  <c r="AH765"/>
  <c r="AI765"/>
  <c r="AJ765"/>
  <c r="AK765"/>
  <c r="AL765"/>
  <c r="AM765"/>
  <c r="J766"/>
  <c r="K766"/>
  <c r="L766"/>
  <c r="M766"/>
  <c r="N766"/>
  <c r="O766"/>
  <c r="P766"/>
  <c r="Q766"/>
  <c r="R766"/>
  <c r="S766"/>
  <c r="T766"/>
  <c r="U766"/>
  <c r="V766"/>
  <c r="W766"/>
  <c r="X766"/>
  <c r="Y766"/>
  <c r="Z766"/>
  <c r="AA766"/>
  <c r="AB766"/>
  <c r="AC766"/>
  <c r="AD766"/>
  <c r="AE766"/>
  <c r="AF766"/>
  <c r="AG766"/>
  <c r="AH766"/>
  <c r="AI766"/>
  <c r="AJ766"/>
  <c r="AK766"/>
  <c r="AL766"/>
  <c r="AM766"/>
  <c r="Q767"/>
  <c r="T767"/>
  <c r="X767"/>
  <c r="AC767"/>
  <c r="AD767"/>
  <c r="AE767"/>
  <c r="AF767"/>
  <c r="AG767"/>
  <c r="AH767"/>
  <c r="AI767"/>
  <c r="AJ767"/>
  <c r="AK767"/>
  <c r="AL767"/>
  <c r="AM767"/>
  <c r="J768"/>
  <c r="K768"/>
  <c r="L768"/>
  <c r="M768"/>
  <c r="N768"/>
  <c r="O768"/>
  <c r="P768"/>
  <c r="Q768"/>
  <c r="R768"/>
  <c r="S768"/>
  <c r="T768"/>
  <c r="U768"/>
  <c r="V768"/>
  <c r="W768"/>
  <c r="X768"/>
  <c r="Y768"/>
  <c r="Z768"/>
  <c r="AA768"/>
  <c r="AB768"/>
  <c r="AC768"/>
  <c r="AD768"/>
  <c r="AE768"/>
  <c r="AF768"/>
  <c r="AG768"/>
  <c r="AH768"/>
  <c r="AI768"/>
  <c r="AJ768"/>
  <c r="AK768"/>
  <c r="AL768"/>
  <c r="AM768"/>
  <c r="Q769"/>
  <c r="T769"/>
  <c r="X769"/>
  <c r="AC769"/>
  <c r="AD769"/>
  <c r="AE769"/>
  <c r="AF769"/>
  <c r="AG769"/>
  <c r="AH769"/>
  <c r="AI769"/>
  <c r="AJ769"/>
  <c r="AK769"/>
  <c r="AL769"/>
  <c r="AM769"/>
  <c r="J770"/>
  <c r="K770"/>
  <c r="L770"/>
  <c r="M770"/>
  <c r="N770"/>
  <c r="O770"/>
  <c r="P770"/>
  <c r="Q770"/>
  <c r="R770"/>
  <c r="S770"/>
  <c r="T770"/>
  <c r="U770"/>
  <c r="V770"/>
  <c r="W770"/>
  <c r="X770"/>
  <c r="Y770"/>
  <c r="Z770"/>
  <c r="AA770"/>
  <c r="AB770"/>
  <c r="AC770"/>
  <c r="AD770"/>
  <c r="AE770"/>
  <c r="AF770"/>
  <c r="AG770"/>
  <c r="AH770"/>
  <c r="AI770"/>
  <c r="AJ770"/>
  <c r="AK770"/>
  <c r="AL770"/>
  <c r="AM770"/>
  <c r="Q771"/>
  <c r="T771"/>
  <c r="X771"/>
  <c r="AC771"/>
  <c r="AD771"/>
  <c r="AE771"/>
  <c r="AF771"/>
  <c r="AG771"/>
  <c r="AH771"/>
  <c r="AI771"/>
  <c r="AJ771"/>
  <c r="AK771"/>
  <c r="AL771"/>
  <c r="AM771"/>
  <c r="J772"/>
  <c r="K772"/>
  <c r="L772"/>
  <c r="M772"/>
  <c r="N772"/>
  <c r="O772"/>
  <c r="P772"/>
  <c r="Q772"/>
  <c r="R772"/>
  <c r="S772"/>
  <c r="T772"/>
  <c r="U772"/>
  <c r="V772"/>
  <c r="W772"/>
  <c r="X772"/>
  <c r="Y772"/>
  <c r="Z772"/>
  <c r="AA772"/>
  <c r="AB772"/>
  <c r="AC772"/>
  <c r="AD772"/>
  <c r="AE772"/>
  <c r="AF772"/>
  <c r="AG772"/>
  <c r="AH772"/>
  <c r="AI772"/>
  <c r="AJ772"/>
  <c r="AK772"/>
  <c r="AL772"/>
  <c r="AM772"/>
  <c r="Q773"/>
  <c r="T773"/>
  <c r="X773"/>
  <c r="AC773"/>
  <c r="AD773"/>
  <c r="AE773"/>
  <c r="AF773"/>
  <c r="AG773"/>
  <c r="AH773"/>
  <c r="AI773"/>
  <c r="AJ773"/>
  <c r="AK773"/>
  <c r="AL773"/>
  <c r="AM773"/>
  <c r="J774"/>
  <c r="K774"/>
  <c r="L774"/>
  <c r="M774"/>
  <c r="N774"/>
  <c r="O774"/>
  <c r="P774"/>
  <c r="Q774"/>
  <c r="R774"/>
  <c r="S774"/>
  <c r="T774"/>
  <c r="U774"/>
  <c r="V774"/>
  <c r="W774"/>
  <c r="X774"/>
  <c r="Y774"/>
  <c r="Z774"/>
  <c r="AA774"/>
  <c r="AB774"/>
  <c r="AC774"/>
  <c r="AD774"/>
  <c r="AE774"/>
  <c r="AF774"/>
  <c r="AG774"/>
  <c r="AH774"/>
  <c r="AI774"/>
  <c r="AJ774"/>
  <c r="AK774"/>
  <c r="AL774"/>
  <c r="AM774"/>
  <c r="Q775"/>
  <c r="T775"/>
  <c r="X775"/>
  <c r="AC775"/>
  <c r="AD775"/>
  <c r="AE775"/>
  <c r="AF775"/>
  <c r="AG775"/>
  <c r="AH775"/>
  <c r="AI775"/>
  <c r="AJ775"/>
  <c r="AK775"/>
  <c r="AL775"/>
  <c r="AM775"/>
  <c r="J776"/>
  <c r="K776"/>
  <c r="L776"/>
  <c r="M776"/>
  <c r="N776"/>
  <c r="O776"/>
  <c r="P776"/>
  <c r="Q776"/>
  <c r="R776"/>
  <c r="S776"/>
  <c r="T776"/>
  <c r="U776"/>
  <c r="V776"/>
  <c r="W776"/>
  <c r="X776"/>
  <c r="Y776"/>
  <c r="Z776"/>
  <c r="AA776"/>
  <c r="AB776"/>
  <c r="AC776"/>
  <c r="AD776"/>
  <c r="AE776"/>
  <c r="AF776"/>
  <c r="AG776"/>
  <c r="AH776"/>
  <c r="AI776"/>
  <c r="AJ776"/>
  <c r="AK776"/>
  <c r="AL776"/>
  <c r="AM776"/>
  <c r="Q777"/>
  <c r="T777"/>
  <c r="X777"/>
  <c r="AC777"/>
  <c r="AD777"/>
  <c r="AE777"/>
  <c r="AF777"/>
  <c r="AG777"/>
  <c r="AH777"/>
  <c r="AI777"/>
  <c r="AJ777"/>
  <c r="AK777"/>
  <c r="AL777"/>
  <c r="AM777"/>
  <c r="J778"/>
  <c r="K778"/>
  <c r="L778"/>
  <c r="M778"/>
  <c r="N778"/>
  <c r="O778"/>
  <c r="P778"/>
  <c r="Q778"/>
  <c r="R778"/>
  <c r="S778"/>
  <c r="T778"/>
  <c r="U778"/>
  <c r="V778"/>
  <c r="W778"/>
  <c r="X778"/>
  <c r="Y778"/>
  <c r="Z778"/>
  <c r="AA778"/>
  <c r="AB778"/>
  <c r="AC778"/>
  <c r="AD778"/>
  <c r="AE778"/>
  <c r="AF778"/>
  <c r="AG778"/>
  <c r="AH778"/>
  <c r="AI778"/>
  <c r="AJ778"/>
  <c r="AK778"/>
  <c r="AL778"/>
  <c r="AM778"/>
  <c r="Q779"/>
  <c r="T779"/>
  <c r="X779"/>
  <c r="AC779"/>
  <c r="AD779"/>
  <c r="AE779"/>
  <c r="AF779"/>
  <c r="AG779"/>
  <c r="AH779"/>
  <c r="AI779"/>
  <c r="AJ779"/>
  <c r="AK779"/>
  <c r="AL779"/>
  <c r="AM779"/>
  <c r="J780"/>
  <c r="K780"/>
  <c r="L780"/>
  <c r="M780"/>
  <c r="N780"/>
  <c r="O780"/>
  <c r="P780"/>
  <c r="Q780"/>
  <c r="R780"/>
  <c r="S780"/>
  <c r="T780"/>
  <c r="U780"/>
  <c r="V780"/>
  <c r="W780"/>
  <c r="X780"/>
  <c r="Y780"/>
  <c r="Z780"/>
  <c r="AA780"/>
  <c r="AB780"/>
  <c r="AC780"/>
  <c r="AD780"/>
  <c r="AE780"/>
  <c r="AF780"/>
  <c r="AG780"/>
  <c r="AH780"/>
  <c r="AI780"/>
  <c r="AJ780"/>
  <c r="AK780"/>
  <c r="AL780"/>
  <c r="AM780"/>
  <c r="Q781"/>
  <c r="T781"/>
  <c r="X781"/>
  <c r="AC781"/>
  <c r="AD781"/>
  <c r="AE781"/>
  <c r="AF781"/>
  <c r="AG781"/>
  <c r="AH781"/>
  <c r="AI781"/>
  <c r="AJ781"/>
  <c r="AK781"/>
  <c r="AL781"/>
  <c r="AM781"/>
  <c r="J782"/>
  <c r="K782"/>
  <c r="L782"/>
  <c r="M782"/>
  <c r="N782"/>
  <c r="O782"/>
  <c r="P782"/>
  <c r="Q782"/>
  <c r="R782"/>
  <c r="S782"/>
  <c r="T782"/>
  <c r="U782"/>
  <c r="V782"/>
  <c r="W782"/>
  <c r="X782"/>
  <c r="Y782"/>
  <c r="Z782"/>
  <c r="AA782"/>
  <c r="AB782"/>
  <c r="AC782"/>
  <c r="AD782"/>
  <c r="AE782"/>
  <c r="AF782"/>
  <c r="AG782"/>
  <c r="AH782"/>
  <c r="AI782"/>
  <c r="AJ782"/>
  <c r="AK782"/>
  <c r="AL782"/>
  <c r="AM782"/>
  <c r="J784"/>
  <c r="K784"/>
  <c r="L784"/>
  <c r="M784"/>
  <c r="N784"/>
  <c r="O784"/>
  <c r="P784"/>
  <c r="Q784"/>
  <c r="R784"/>
  <c r="S784"/>
  <c r="T784"/>
  <c r="U784"/>
  <c r="V784"/>
  <c r="W784"/>
  <c r="X784"/>
  <c r="Y784"/>
  <c r="Z784"/>
  <c r="AA784"/>
  <c r="AB784"/>
  <c r="J785"/>
  <c r="K785"/>
  <c r="L785"/>
  <c r="M785"/>
  <c r="N785"/>
  <c r="O785"/>
  <c r="P785"/>
  <c r="Q785"/>
  <c r="R785"/>
  <c r="S785"/>
  <c r="T785"/>
  <c r="U785"/>
  <c r="V785"/>
  <c r="W785"/>
  <c r="X785"/>
  <c r="Y785"/>
  <c r="Z785"/>
  <c r="AA785"/>
  <c r="AB785"/>
  <c r="J786"/>
  <c r="K786"/>
  <c r="L786"/>
  <c r="M786"/>
  <c r="N786"/>
  <c r="O786"/>
  <c r="P786"/>
  <c r="Q786"/>
  <c r="R786"/>
  <c r="S786"/>
  <c r="T786"/>
  <c r="U786"/>
  <c r="V786"/>
  <c r="W786"/>
  <c r="X786"/>
  <c r="Y786"/>
  <c r="Z786"/>
  <c r="AA786"/>
  <c r="AB786"/>
  <c r="AC791"/>
  <c r="AD791"/>
  <c r="AE791"/>
  <c r="AF791"/>
  <c r="AG791"/>
  <c r="AH791"/>
  <c r="AI791"/>
  <c r="AJ791"/>
  <c r="AK791"/>
  <c r="AM791"/>
  <c r="Q792"/>
  <c r="T792"/>
  <c r="X792"/>
  <c r="AC792"/>
  <c r="AD792"/>
  <c r="AE792"/>
  <c r="AF792"/>
  <c r="AG792"/>
  <c r="AH792"/>
  <c r="AI792"/>
  <c r="AJ792"/>
  <c r="AK792"/>
  <c r="AL792"/>
  <c r="AM792"/>
  <c r="J793"/>
  <c r="K793"/>
  <c r="L793"/>
  <c r="M793"/>
  <c r="N793"/>
  <c r="O793"/>
  <c r="P793"/>
  <c r="Q793"/>
  <c r="R793"/>
  <c r="S793"/>
  <c r="T793"/>
  <c r="U793"/>
  <c r="V793"/>
  <c r="W793"/>
  <c r="X793"/>
  <c r="Y793"/>
  <c r="Z793"/>
  <c r="AA793"/>
  <c r="AB793"/>
  <c r="AC793"/>
  <c r="AD793"/>
  <c r="AE793"/>
  <c r="AF793"/>
  <c r="AG793"/>
  <c r="AH793"/>
  <c r="AI793"/>
  <c r="AJ793"/>
  <c r="AK793"/>
  <c r="AL793"/>
  <c r="AM793"/>
  <c r="Q794"/>
  <c r="T794"/>
  <c r="X794"/>
  <c r="AC794"/>
  <c r="AD794"/>
  <c r="AE794"/>
  <c r="AF794"/>
  <c r="AG794"/>
  <c r="AH794"/>
  <c r="AI794"/>
  <c r="AJ794"/>
  <c r="AK794"/>
  <c r="AL794"/>
  <c r="AM794"/>
  <c r="J795"/>
  <c r="K795"/>
  <c r="L795"/>
  <c r="M795"/>
  <c r="N795"/>
  <c r="O795"/>
  <c r="P795"/>
  <c r="Q795"/>
  <c r="R795"/>
  <c r="S795"/>
  <c r="T795"/>
  <c r="U795"/>
  <c r="V795"/>
  <c r="W795"/>
  <c r="X795"/>
  <c r="Y795"/>
  <c r="Z795"/>
  <c r="AA795"/>
  <c r="AB795"/>
  <c r="AC795"/>
  <c r="AD795"/>
  <c r="AE795"/>
  <c r="AF795"/>
  <c r="AG795"/>
  <c r="AH795"/>
  <c r="AI795"/>
  <c r="AJ795"/>
  <c r="AK795"/>
  <c r="AL795"/>
  <c r="AM795"/>
  <c r="Q796"/>
  <c r="T796"/>
  <c r="X796"/>
  <c r="AC796"/>
  <c r="AD796"/>
  <c r="AE796"/>
  <c r="AF796"/>
  <c r="AG796"/>
  <c r="AH796"/>
  <c r="AI796"/>
  <c r="AJ796"/>
  <c r="AK796"/>
  <c r="AL796"/>
  <c r="AM796"/>
  <c r="J797"/>
  <c r="K797"/>
  <c r="L797"/>
  <c r="M797"/>
  <c r="N797"/>
  <c r="O797"/>
  <c r="P797"/>
  <c r="Q797"/>
  <c r="R797"/>
  <c r="S797"/>
  <c r="T797"/>
  <c r="U797"/>
  <c r="V797"/>
  <c r="W797"/>
  <c r="X797"/>
  <c r="Y797"/>
  <c r="Z797"/>
  <c r="AA797"/>
  <c r="AB797"/>
  <c r="AC797"/>
  <c r="AD797"/>
  <c r="AE797"/>
  <c r="AF797"/>
  <c r="AG797"/>
  <c r="AH797"/>
  <c r="AI797"/>
  <c r="AJ797"/>
  <c r="AK797"/>
  <c r="AL797"/>
  <c r="AM797"/>
  <c r="Q798"/>
  <c r="T798"/>
  <c r="X798"/>
  <c r="AC798"/>
  <c r="AD798"/>
  <c r="AE798"/>
  <c r="AF798"/>
  <c r="AG798"/>
  <c r="AH798"/>
  <c r="AI798"/>
  <c r="AJ798"/>
  <c r="AK798"/>
  <c r="AL798"/>
  <c r="AM798"/>
  <c r="J799"/>
  <c r="K799"/>
  <c r="L799"/>
  <c r="M799"/>
  <c r="N799"/>
  <c r="O799"/>
  <c r="P799"/>
  <c r="Q799"/>
  <c r="R799"/>
  <c r="S799"/>
  <c r="T799"/>
  <c r="U799"/>
  <c r="V799"/>
  <c r="W799"/>
  <c r="X799"/>
  <c r="Y799"/>
  <c r="Z799"/>
  <c r="AA799"/>
  <c r="AB799"/>
  <c r="AC799"/>
  <c r="AD799"/>
  <c r="AE799"/>
  <c r="AF799"/>
  <c r="AG799"/>
  <c r="AH799"/>
  <c r="AI799"/>
  <c r="AJ799"/>
  <c r="AK799"/>
  <c r="AL799"/>
  <c r="AM799"/>
  <c r="Q800"/>
  <c r="T800"/>
  <c r="X800"/>
  <c r="AC800"/>
  <c r="AD800"/>
  <c r="AE800"/>
  <c r="AF800"/>
  <c r="AG800"/>
  <c r="AH800"/>
  <c r="AI800"/>
  <c r="AJ800"/>
  <c r="AK800"/>
  <c r="AL800"/>
  <c r="AM800"/>
  <c r="J801"/>
  <c r="K801"/>
  <c r="L801"/>
  <c r="M801"/>
  <c r="N801"/>
  <c r="O801"/>
  <c r="P801"/>
  <c r="Q801"/>
  <c r="R801"/>
  <c r="S801"/>
  <c r="T801"/>
  <c r="U801"/>
  <c r="V801"/>
  <c r="W801"/>
  <c r="X801"/>
  <c r="Y801"/>
  <c r="Z801"/>
  <c r="AA801"/>
  <c r="AB801"/>
  <c r="AC801"/>
  <c r="AD801"/>
  <c r="AE801"/>
  <c r="AF801"/>
  <c r="AG801"/>
  <c r="AH801"/>
  <c r="AI801"/>
  <c r="AJ801"/>
  <c r="AK801"/>
  <c r="AL801"/>
  <c r="AM801"/>
  <c r="Q802"/>
  <c r="T802"/>
  <c r="X802"/>
  <c r="AC802"/>
  <c r="AD802"/>
  <c r="AE802"/>
  <c r="AF802"/>
  <c r="AG802"/>
  <c r="AH802"/>
  <c r="AI802"/>
  <c r="AJ802"/>
  <c r="AK802"/>
  <c r="AL802"/>
  <c r="AM802"/>
  <c r="J803"/>
  <c r="K803"/>
  <c r="L803"/>
  <c r="M803"/>
  <c r="N803"/>
  <c r="O803"/>
  <c r="P803"/>
  <c r="Q803"/>
  <c r="R803"/>
  <c r="S803"/>
  <c r="T803"/>
  <c r="U803"/>
  <c r="V803"/>
  <c r="W803"/>
  <c r="X803"/>
  <c r="Y803"/>
  <c r="Z803"/>
  <c r="AA803"/>
  <c r="AB803"/>
  <c r="AC803"/>
  <c r="AD803"/>
  <c r="AE803"/>
  <c r="AF803"/>
  <c r="AG803"/>
  <c r="AH803"/>
  <c r="AI803"/>
  <c r="AJ803"/>
  <c r="AK803"/>
  <c r="AL803"/>
  <c r="AM803"/>
  <c r="Q804"/>
  <c r="T804"/>
  <c r="X804"/>
  <c r="AC804"/>
  <c r="AD804"/>
  <c r="AE804"/>
  <c r="AF804"/>
  <c r="AG804"/>
  <c r="AH804"/>
  <c r="AI804"/>
  <c r="AJ804"/>
  <c r="AK804"/>
  <c r="AL804"/>
  <c r="AM804"/>
  <c r="J805"/>
  <c r="K805"/>
  <c r="L805"/>
  <c r="M805"/>
  <c r="N805"/>
  <c r="O805"/>
  <c r="P805"/>
  <c r="Q805"/>
  <c r="R805"/>
  <c r="S805"/>
  <c r="T805"/>
  <c r="U805"/>
  <c r="V805"/>
  <c r="W805"/>
  <c r="X805"/>
  <c r="Y805"/>
  <c r="Z805"/>
  <c r="AA805"/>
  <c r="AB805"/>
  <c r="AC805"/>
  <c r="AD805"/>
  <c r="AE805"/>
  <c r="AF805"/>
  <c r="AG805"/>
  <c r="AH805"/>
  <c r="AI805"/>
  <c r="AJ805"/>
  <c r="AK805"/>
  <c r="AL805"/>
  <c r="AM805"/>
  <c r="Q806"/>
  <c r="T806"/>
  <c r="X806"/>
  <c r="AC806"/>
  <c r="AD806"/>
  <c r="AE806"/>
  <c r="AF806"/>
  <c r="AG806"/>
  <c r="AH806"/>
  <c r="AI806"/>
  <c r="AJ806"/>
  <c r="AK806"/>
  <c r="AL806"/>
  <c r="AM806"/>
  <c r="J807"/>
  <c r="K807"/>
  <c r="L807"/>
  <c r="M807"/>
  <c r="N807"/>
  <c r="O807"/>
  <c r="P807"/>
  <c r="Q807"/>
  <c r="R807"/>
  <c r="S807"/>
  <c r="T807"/>
  <c r="U807"/>
  <c r="V807"/>
  <c r="W807"/>
  <c r="X807"/>
  <c r="Y807"/>
  <c r="Z807"/>
  <c r="AA807"/>
  <c r="AB807"/>
  <c r="AC807"/>
  <c r="AD807"/>
  <c r="AE807"/>
  <c r="AF807"/>
  <c r="AG807"/>
  <c r="AH807"/>
  <c r="AI807"/>
  <c r="AJ807"/>
  <c r="AK807"/>
  <c r="AL807"/>
  <c r="AM807"/>
  <c r="Q808"/>
  <c r="T808"/>
  <c r="X808"/>
  <c r="AC808"/>
  <c r="AD808"/>
  <c r="AE808"/>
  <c r="AF808"/>
  <c r="AG808"/>
  <c r="AH808"/>
  <c r="AI808"/>
  <c r="AJ808"/>
  <c r="AK808"/>
  <c r="AL808"/>
  <c r="AM808"/>
  <c r="J809"/>
  <c r="K809"/>
  <c r="L809"/>
  <c r="M809"/>
  <c r="N809"/>
  <c r="O809"/>
  <c r="P809"/>
  <c r="Q809"/>
  <c r="R809"/>
  <c r="S809"/>
  <c r="T809"/>
  <c r="U809"/>
  <c r="V809"/>
  <c r="W809"/>
  <c r="X809"/>
  <c r="Y809"/>
  <c r="Z809"/>
  <c r="AA809"/>
  <c r="AB809"/>
  <c r="AC809"/>
  <c r="AD809"/>
  <c r="AE809"/>
  <c r="AF809"/>
  <c r="AG809"/>
  <c r="AH809"/>
  <c r="AI809"/>
  <c r="AJ809"/>
  <c r="AK809"/>
  <c r="AL809"/>
  <c r="AM809"/>
  <c r="J811"/>
  <c r="K811"/>
  <c r="L811"/>
  <c r="M811"/>
  <c r="N811"/>
  <c r="O811"/>
  <c r="P811"/>
  <c r="Q811"/>
  <c r="R811"/>
  <c r="S811"/>
  <c r="T811"/>
  <c r="U811"/>
  <c r="V811"/>
  <c r="W811"/>
  <c r="X811"/>
  <c r="Y811"/>
  <c r="Z811"/>
  <c r="AA811"/>
  <c r="AB811"/>
  <c r="J812"/>
  <c r="K812"/>
  <c r="L812"/>
  <c r="M812"/>
  <c r="N812"/>
  <c r="O812"/>
  <c r="P812"/>
  <c r="Q812"/>
  <c r="R812"/>
  <c r="S812"/>
  <c r="T812"/>
  <c r="U812"/>
  <c r="V812"/>
  <c r="W812"/>
  <c r="X812"/>
  <c r="Y812"/>
  <c r="Z812"/>
  <c r="AA812"/>
  <c r="AB812"/>
  <c r="J813"/>
  <c r="K813"/>
  <c r="L813"/>
  <c r="M813"/>
  <c r="N813"/>
  <c r="O813"/>
  <c r="P813"/>
  <c r="Q813"/>
  <c r="R813"/>
  <c r="S813"/>
  <c r="T813"/>
  <c r="U813"/>
  <c r="V813"/>
  <c r="W813"/>
  <c r="X813"/>
  <c r="Y813"/>
  <c r="Z813"/>
  <c r="AA813"/>
  <c r="AB813"/>
  <c r="AC818"/>
  <c r="AD818"/>
  <c r="AE818"/>
  <c r="AF818"/>
  <c r="AG818"/>
  <c r="AH818"/>
  <c r="AI818"/>
  <c r="AJ818"/>
  <c r="AK818"/>
  <c r="AM818"/>
  <c r="Q819"/>
  <c r="T819"/>
  <c r="X819"/>
  <c r="AC819"/>
  <c r="AD819"/>
  <c r="AE819"/>
  <c r="AF819"/>
  <c r="AG819"/>
  <c r="AH819"/>
  <c r="AI819"/>
  <c r="AJ819"/>
  <c r="AK819"/>
  <c r="AL819"/>
  <c r="AM819"/>
  <c r="J820"/>
  <c r="K820"/>
  <c r="L820"/>
  <c r="M820"/>
  <c r="N820"/>
  <c r="O820"/>
  <c r="P820"/>
  <c r="Q820"/>
  <c r="R820"/>
  <c r="S820"/>
  <c r="T820"/>
  <c r="U820"/>
  <c r="V820"/>
  <c r="W820"/>
  <c r="X820"/>
  <c r="Y820"/>
  <c r="Z820"/>
  <c r="AA820"/>
  <c r="AB820"/>
  <c r="AC820"/>
  <c r="AD820"/>
  <c r="AE820"/>
  <c r="AF820"/>
  <c r="AG820"/>
  <c r="AH820"/>
  <c r="AI820"/>
  <c r="AJ820"/>
  <c r="AK820"/>
  <c r="AL820"/>
  <c r="AM820"/>
  <c r="Q821"/>
  <c r="T821"/>
  <c r="X821"/>
  <c r="AC821"/>
  <c r="AD821"/>
  <c r="AE821"/>
  <c r="AF821"/>
  <c r="AG821"/>
  <c r="AH821"/>
  <c r="AI821"/>
  <c r="AJ821"/>
  <c r="AK821"/>
  <c r="AL821"/>
  <c r="AM821"/>
  <c r="J822"/>
  <c r="K822"/>
  <c r="L822"/>
  <c r="M822"/>
  <c r="N822"/>
  <c r="O822"/>
  <c r="P822"/>
  <c r="Q822"/>
  <c r="R822"/>
  <c r="S822"/>
  <c r="T822"/>
  <c r="U822"/>
  <c r="V822"/>
  <c r="W822"/>
  <c r="X822"/>
  <c r="Y822"/>
  <c r="Z822"/>
  <c r="AA822"/>
  <c r="AB822"/>
  <c r="AC822"/>
  <c r="AD822"/>
  <c r="AE822"/>
  <c r="AF822"/>
  <c r="AG822"/>
  <c r="AH822"/>
  <c r="AI822"/>
  <c r="AJ822"/>
  <c r="AK822"/>
  <c r="AL822"/>
  <c r="AM822"/>
  <c r="Q823"/>
  <c r="T823"/>
  <c r="X823"/>
  <c r="AC823"/>
  <c r="AD823"/>
  <c r="AE823"/>
  <c r="AF823"/>
  <c r="AG823"/>
  <c r="AH823"/>
  <c r="AI823"/>
  <c r="AJ823"/>
  <c r="AK823"/>
  <c r="AL823"/>
  <c r="AM823"/>
  <c r="J824"/>
  <c r="K824"/>
  <c r="L824"/>
  <c r="M824"/>
  <c r="N824"/>
  <c r="O824"/>
  <c r="P824"/>
  <c r="Q824"/>
  <c r="R824"/>
  <c r="S824"/>
  <c r="T824"/>
  <c r="U824"/>
  <c r="V824"/>
  <c r="W824"/>
  <c r="X824"/>
  <c r="Y824"/>
  <c r="Z824"/>
  <c r="AA824"/>
  <c r="AB824"/>
  <c r="AC824"/>
  <c r="AD824"/>
  <c r="AE824"/>
  <c r="AF824"/>
  <c r="AG824"/>
  <c r="AH824"/>
  <c r="AI824"/>
  <c r="AJ824"/>
  <c r="AK824"/>
  <c r="AL824"/>
  <c r="AM824"/>
  <c r="Q825"/>
  <c r="T825"/>
  <c r="X825"/>
  <c r="AC825"/>
  <c r="AD825"/>
  <c r="AE825"/>
  <c r="AF825"/>
  <c r="AG825"/>
  <c r="AH825"/>
  <c r="AI825"/>
  <c r="AJ825"/>
  <c r="AK825"/>
  <c r="AL825"/>
  <c r="AM825"/>
  <c r="J826"/>
  <c r="K826"/>
  <c r="L826"/>
  <c r="M826"/>
  <c r="N826"/>
  <c r="O826"/>
  <c r="P826"/>
  <c r="Q826"/>
  <c r="R826"/>
  <c r="S826"/>
  <c r="T826"/>
  <c r="U826"/>
  <c r="V826"/>
  <c r="W826"/>
  <c r="X826"/>
  <c r="Y826"/>
  <c r="Z826"/>
  <c r="AA826"/>
  <c r="AB826"/>
  <c r="AC826"/>
  <c r="AD826"/>
  <c r="AE826"/>
  <c r="AF826"/>
  <c r="AG826"/>
  <c r="AH826"/>
  <c r="AI826"/>
  <c r="AJ826"/>
  <c r="AK826"/>
  <c r="AL826"/>
  <c r="AM826"/>
  <c r="Q827"/>
  <c r="T827"/>
  <c r="X827"/>
  <c r="AC827"/>
  <c r="AD827"/>
  <c r="AE827"/>
  <c r="AF827"/>
  <c r="AG827"/>
  <c r="AH827"/>
  <c r="AI827"/>
  <c r="AJ827"/>
  <c r="AK827"/>
  <c r="AL827"/>
  <c r="AM827"/>
  <c r="J828"/>
  <c r="K828"/>
  <c r="L828"/>
  <c r="M828"/>
  <c r="N828"/>
  <c r="O828"/>
  <c r="P828"/>
  <c r="Q828"/>
  <c r="R828"/>
  <c r="S828"/>
  <c r="T828"/>
  <c r="U828"/>
  <c r="V828"/>
  <c r="W828"/>
  <c r="X828"/>
  <c r="Y828"/>
  <c r="Z828"/>
  <c r="AA828"/>
  <c r="AB828"/>
  <c r="AC828"/>
  <c r="AD828"/>
  <c r="AE828"/>
  <c r="AF828"/>
  <c r="AG828"/>
  <c r="AH828"/>
  <c r="AI828"/>
  <c r="AJ828"/>
  <c r="AK828"/>
  <c r="AL828"/>
  <c r="AM828"/>
  <c r="Q829"/>
  <c r="T829"/>
  <c r="X829"/>
  <c r="AC829"/>
  <c r="AD829"/>
  <c r="AE829"/>
  <c r="AF829"/>
  <c r="AG829"/>
  <c r="AH829"/>
  <c r="AI829"/>
  <c r="AJ829"/>
  <c r="AK829"/>
  <c r="AL829"/>
  <c r="AM829"/>
  <c r="J830"/>
  <c r="K830"/>
  <c r="L830"/>
  <c r="M830"/>
  <c r="N830"/>
  <c r="O830"/>
  <c r="P830"/>
  <c r="Q830"/>
  <c r="R830"/>
  <c r="S830"/>
  <c r="T830"/>
  <c r="U830"/>
  <c r="V830"/>
  <c r="W830"/>
  <c r="X830"/>
  <c r="Y830"/>
  <c r="Z830"/>
  <c r="AA830"/>
  <c r="AB830"/>
  <c r="AC830"/>
  <c r="AD830"/>
  <c r="AE830"/>
  <c r="AF830"/>
  <c r="AG830"/>
  <c r="AH830"/>
  <c r="AI830"/>
  <c r="AJ830"/>
  <c r="AK830"/>
  <c r="AL830"/>
  <c r="AM830"/>
  <c r="Q831"/>
  <c r="T831"/>
  <c r="X831"/>
  <c r="AC831"/>
  <c r="AD831"/>
  <c r="AE831"/>
  <c r="AF831"/>
  <c r="AG831"/>
  <c r="AH831"/>
  <c r="AI831"/>
  <c r="AJ831"/>
  <c r="AK831"/>
  <c r="AL831"/>
  <c r="AM831"/>
  <c r="J832"/>
  <c r="K832"/>
  <c r="L832"/>
  <c r="M832"/>
  <c r="N832"/>
  <c r="O832"/>
  <c r="P832"/>
  <c r="Q832"/>
  <c r="R832"/>
  <c r="S832"/>
  <c r="T832"/>
  <c r="U832"/>
  <c r="V832"/>
  <c r="W832"/>
  <c r="X832"/>
  <c r="Y832"/>
  <c r="Z832"/>
  <c r="AA832"/>
  <c r="AB832"/>
  <c r="AC832"/>
  <c r="AD832"/>
  <c r="AE832"/>
  <c r="AF832"/>
  <c r="AG832"/>
  <c r="AH832"/>
  <c r="AI832"/>
  <c r="AJ832"/>
  <c r="AK832"/>
  <c r="AL832"/>
  <c r="AM832"/>
  <c r="Q833"/>
  <c r="T833"/>
  <c r="X833"/>
  <c r="AC833"/>
  <c r="AD833"/>
  <c r="AE833"/>
  <c r="AF833"/>
  <c r="AG833"/>
  <c r="AH833"/>
  <c r="AI833"/>
  <c r="AJ833"/>
  <c r="AK833"/>
  <c r="AL833"/>
  <c r="AM833"/>
  <c r="J834"/>
  <c r="K834"/>
  <c r="L834"/>
  <c r="M834"/>
  <c r="N834"/>
  <c r="O834"/>
  <c r="P834"/>
  <c r="Q834"/>
  <c r="R834"/>
  <c r="S834"/>
  <c r="T834"/>
  <c r="U834"/>
  <c r="V834"/>
  <c r="W834"/>
  <c r="X834"/>
  <c r="Y834"/>
  <c r="Z834"/>
  <c r="AA834"/>
  <c r="AB834"/>
  <c r="AC834"/>
  <c r="AD834"/>
  <c r="AE834"/>
  <c r="AF834"/>
  <c r="AG834"/>
  <c r="AH834"/>
  <c r="AI834"/>
  <c r="AJ834"/>
  <c r="AK834"/>
  <c r="AL834"/>
  <c r="AM834"/>
  <c r="Q835"/>
  <c r="T835"/>
  <c r="X835"/>
  <c r="AC835"/>
  <c r="AD835"/>
  <c r="AE835"/>
  <c r="AF835"/>
  <c r="AG835"/>
  <c r="AH835"/>
  <c r="AI835"/>
  <c r="AJ835"/>
  <c r="AK835"/>
  <c r="AL835"/>
  <c r="AM835"/>
  <c r="J836"/>
  <c r="K836"/>
  <c r="L836"/>
  <c r="M836"/>
  <c r="N836"/>
  <c r="O836"/>
  <c r="P836"/>
  <c r="Q836"/>
  <c r="R836"/>
  <c r="S836"/>
  <c r="T836"/>
  <c r="U836"/>
  <c r="V836"/>
  <c r="W836"/>
  <c r="X836"/>
  <c r="Y836"/>
  <c r="Z836"/>
  <c r="AA836"/>
  <c r="AB836"/>
  <c r="AC836"/>
  <c r="AD836"/>
  <c r="AE836"/>
  <c r="AF836"/>
  <c r="AG836"/>
  <c r="AH836"/>
  <c r="AI836"/>
  <c r="AJ836"/>
  <c r="AK836"/>
  <c r="AL836"/>
  <c r="AM836"/>
  <c r="J838"/>
  <c r="K838"/>
  <c r="L838"/>
  <c r="M838"/>
  <c r="N838"/>
  <c r="O838"/>
  <c r="P838"/>
  <c r="Q838"/>
  <c r="R838"/>
  <c r="S838"/>
  <c r="T838"/>
  <c r="U838"/>
  <c r="V838"/>
  <c r="W838"/>
  <c r="X838"/>
  <c r="Y838"/>
  <c r="Z838"/>
  <c r="AA838"/>
  <c r="AB838"/>
  <c r="J839"/>
  <c r="K839"/>
  <c r="L839"/>
  <c r="M839"/>
  <c r="N839"/>
  <c r="O839"/>
  <c r="P839"/>
  <c r="Q839"/>
  <c r="R839"/>
  <c r="S839"/>
  <c r="T839"/>
  <c r="U839"/>
  <c r="V839"/>
  <c r="W839"/>
  <c r="X839"/>
  <c r="Y839"/>
  <c r="Z839"/>
  <c r="AA839"/>
  <c r="AB839"/>
  <c r="J840"/>
  <c r="K840"/>
  <c r="L840"/>
  <c r="M840"/>
  <c r="N840"/>
  <c r="O840"/>
  <c r="P840"/>
  <c r="Q840"/>
  <c r="R840"/>
  <c r="S840"/>
  <c r="T840"/>
  <c r="U840"/>
  <c r="V840"/>
  <c r="W840"/>
  <c r="X840"/>
  <c r="Y840"/>
  <c r="Z840"/>
  <c r="AA840"/>
  <c r="AB840"/>
  <c r="AC845"/>
  <c r="AD845"/>
  <c r="AE845"/>
  <c r="AF845"/>
  <c r="AG845"/>
  <c r="AH845"/>
  <c r="AI845"/>
  <c r="AJ845"/>
  <c r="AK845"/>
  <c r="AM845"/>
  <c r="Q846"/>
  <c r="T846"/>
  <c r="X846"/>
  <c r="AC846"/>
  <c r="AD846"/>
  <c r="AE846"/>
  <c r="AF846"/>
  <c r="AG846"/>
  <c r="AH846"/>
  <c r="AI846"/>
  <c r="AJ846"/>
  <c r="AK846"/>
  <c r="AL846"/>
  <c r="AM846"/>
  <c r="J847"/>
  <c r="K847"/>
  <c r="L847"/>
  <c r="M847"/>
  <c r="N847"/>
  <c r="O847"/>
  <c r="P847"/>
  <c r="Q847"/>
  <c r="R847"/>
  <c r="S847"/>
  <c r="T847"/>
  <c r="U847"/>
  <c r="V847"/>
  <c r="W847"/>
  <c r="X847"/>
  <c r="Y847"/>
  <c r="Z847"/>
  <c r="AA847"/>
  <c r="AB847"/>
  <c r="AC847"/>
  <c r="AD847"/>
  <c r="AE847"/>
  <c r="AF847"/>
  <c r="AG847"/>
  <c r="AH847"/>
  <c r="AI847"/>
  <c r="AJ847"/>
  <c r="AK847"/>
  <c r="AL847"/>
  <c r="AM847"/>
  <c r="Q848"/>
  <c r="T848"/>
  <c r="X848"/>
  <c r="AC848"/>
  <c r="AD848"/>
  <c r="AE848"/>
  <c r="AF848"/>
  <c r="AG848"/>
  <c r="AH848"/>
  <c r="AI848"/>
  <c r="AJ848"/>
  <c r="AK848"/>
  <c r="AL848"/>
  <c r="AM848"/>
  <c r="J849"/>
  <c r="K849"/>
  <c r="L849"/>
  <c r="M849"/>
  <c r="N849"/>
  <c r="O849"/>
  <c r="P849"/>
  <c r="Q849"/>
  <c r="R849"/>
  <c r="S849"/>
  <c r="T849"/>
  <c r="U849"/>
  <c r="V849"/>
  <c r="W849"/>
  <c r="X849"/>
  <c r="Y849"/>
  <c r="Z849"/>
  <c r="AA849"/>
  <c r="AB849"/>
  <c r="AC849"/>
  <c r="AD849"/>
  <c r="AE849"/>
  <c r="AF849"/>
  <c r="AG849"/>
  <c r="AH849"/>
  <c r="AI849"/>
  <c r="AJ849"/>
  <c r="AK849"/>
  <c r="AL849"/>
  <c r="AM849"/>
  <c r="Q850"/>
  <c r="T850"/>
  <c r="X850"/>
  <c r="AC850"/>
  <c r="AD850"/>
  <c r="AE850"/>
  <c r="AF850"/>
  <c r="AG850"/>
  <c r="AH850"/>
  <c r="AI850"/>
  <c r="AJ850"/>
  <c r="AK850"/>
  <c r="AL850"/>
  <c r="AM850"/>
  <c r="J851"/>
  <c r="K851"/>
  <c r="L851"/>
  <c r="M851"/>
  <c r="N851"/>
  <c r="O851"/>
  <c r="P851"/>
  <c r="Q851"/>
  <c r="R851"/>
  <c r="S851"/>
  <c r="T851"/>
  <c r="U851"/>
  <c r="V851"/>
  <c r="W851"/>
  <c r="X851"/>
  <c r="Y851"/>
  <c r="Z851"/>
  <c r="AA851"/>
  <c r="AB851"/>
  <c r="AC851"/>
  <c r="AD851"/>
  <c r="AE851"/>
  <c r="AF851"/>
  <c r="AG851"/>
  <c r="AH851"/>
  <c r="AI851"/>
  <c r="AJ851"/>
  <c r="AK851"/>
  <c r="AL851"/>
  <c r="AM851"/>
  <c r="Q852"/>
  <c r="T852"/>
  <c r="X852"/>
  <c r="AC852"/>
  <c r="AD852"/>
  <c r="AE852"/>
  <c r="AF852"/>
  <c r="AG852"/>
  <c r="AH852"/>
  <c r="AI852"/>
  <c r="AJ852"/>
  <c r="AK852"/>
  <c r="AL852"/>
  <c r="AM852"/>
  <c r="J853"/>
  <c r="K853"/>
  <c r="L853"/>
  <c r="M853"/>
  <c r="N853"/>
  <c r="O853"/>
  <c r="P853"/>
  <c r="Q853"/>
  <c r="R853"/>
  <c r="S853"/>
  <c r="T853"/>
  <c r="U853"/>
  <c r="V853"/>
  <c r="W853"/>
  <c r="X853"/>
  <c r="Y853"/>
  <c r="Z853"/>
  <c r="AA853"/>
  <c r="AB853"/>
  <c r="AC853"/>
  <c r="AD853"/>
  <c r="AE853"/>
  <c r="AF853"/>
  <c r="AG853"/>
  <c r="AH853"/>
  <c r="AI853"/>
  <c r="AJ853"/>
  <c r="AK853"/>
  <c r="AL853"/>
  <c r="AM853"/>
  <c r="Q854"/>
  <c r="T854"/>
  <c r="X854"/>
  <c r="AC854"/>
  <c r="AD854"/>
  <c r="AE854"/>
  <c r="AF854"/>
  <c r="AG854"/>
  <c r="AH854"/>
  <c r="AI854"/>
  <c r="AJ854"/>
  <c r="AK854"/>
  <c r="AL854"/>
  <c r="AM854"/>
  <c r="J855"/>
  <c r="K855"/>
  <c r="L855"/>
  <c r="M855"/>
  <c r="N855"/>
  <c r="O855"/>
  <c r="P855"/>
  <c r="Q855"/>
  <c r="R855"/>
  <c r="S855"/>
  <c r="T855"/>
  <c r="U855"/>
  <c r="V855"/>
  <c r="W855"/>
  <c r="X855"/>
  <c r="Y855"/>
  <c r="Z855"/>
  <c r="AA855"/>
  <c r="AB855"/>
  <c r="AC855"/>
  <c r="AD855"/>
  <c r="AE855"/>
  <c r="AF855"/>
  <c r="AG855"/>
  <c r="AH855"/>
  <c r="AI855"/>
  <c r="AJ855"/>
  <c r="AK855"/>
  <c r="AL855"/>
  <c r="AM855"/>
  <c r="Q856"/>
  <c r="T856"/>
  <c r="X856"/>
  <c r="AC856"/>
  <c r="AD856"/>
  <c r="AE856"/>
  <c r="AF856"/>
  <c r="AG856"/>
  <c r="AH856"/>
  <c r="AI856"/>
  <c r="AJ856"/>
  <c r="AK856"/>
  <c r="AL856"/>
  <c r="AM856"/>
  <c r="J857"/>
  <c r="K857"/>
  <c r="L857"/>
  <c r="M857"/>
  <c r="N857"/>
  <c r="O857"/>
  <c r="P857"/>
  <c r="Q857"/>
  <c r="R857"/>
  <c r="S857"/>
  <c r="T857"/>
  <c r="U857"/>
  <c r="V857"/>
  <c r="W857"/>
  <c r="X857"/>
  <c r="Y857"/>
  <c r="Z857"/>
  <c r="AA857"/>
  <c r="AB857"/>
  <c r="AC857"/>
  <c r="AD857"/>
  <c r="AE857"/>
  <c r="AF857"/>
  <c r="AG857"/>
  <c r="AH857"/>
  <c r="AI857"/>
  <c r="AJ857"/>
  <c r="AK857"/>
  <c r="AL857"/>
  <c r="AM857"/>
  <c r="Q858"/>
  <c r="T858"/>
  <c r="X858"/>
  <c r="AC858"/>
  <c r="AD858"/>
  <c r="AE858"/>
  <c r="AF858"/>
  <c r="AG858"/>
  <c r="AH858"/>
  <c r="AI858"/>
  <c r="AJ858"/>
  <c r="AK858"/>
  <c r="AL858"/>
  <c r="AM858"/>
  <c r="J859"/>
  <c r="K859"/>
  <c r="L859"/>
  <c r="M859"/>
  <c r="N859"/>
  <c r="O859"/>
  <c r="P859"/>
  <c r="Q859"/>
  <c r="R859"/>
  <c r="S859"/>
  <c r="T859"/>
  <c r="U859"/>
  <c r="V859"/>
  <c r="W859"/>
  <c r="X859"/>
  <c r="Y859"/>
  <c r="Z859"/>
  <c r="AA859"/>
  <c r="AB859"/>
  <c r="AC859"/>
  <c r="AD859"/>
  <c r="AE859"/>
  <c r="AF859"/>
  <c r="AG859"/>
  <c r="AH859"/>
  <c r="AI859"/>
  <c r="AJ859"/>
  <c r="AK859"/>
  <c r="AL859"/>
  <c r="AM859"/>
  <c r="Q860"/>
  <c r="T860"/>
  <c r="X860"/>
  <c r="AC860"/>
  <c r="AD860"/>
  <c r="AE860"/>
  <c r="AF860"/>
  <c r="AG860"/>
  <c r="AH860"/>
  <c r="AI860"/>
  <c r="AJ860"/>
  <c r="AK860"/>
  <c r="AL860"/>
  <c r="AM860"/>
  <c r="J861"/>
  <c r="K861"/>
  <c r="L861"/>
  <c r="M861"/>
  <c r="N861"/>
  <c r="O861"/>
  <c r="P861"/>
  <c r="Q861"/>
  <c r="R861"/>
  <c r="S861"/>
  <c r="T861"/>
  <c r="U861"/>
  <c r="V861"/>
  <c r="W861"/>
  <c r="X861"/>
  <c r="Y861"/>
  <c r="Z861"/>
  <c r="AA861"/>
  <c r="AB861"/>
  <c r="AC861"/>
  <c r="AD861"/>
  <c r="AE861"/>
  <c r="AF861"/>
  <c r="AG861"/>
  <c r="AH861"/>
  <c r="AI861"/>
  <c r="AJ861"/>
  <c r="AK861"/>
  <c r="AL861"/>
  <c r="AM861"/>
  <c r="Q862"/>
  <c r="T862"/>
  <c r="X862"/>
  <c r="AC862"/>
  <c r="AD862"/>
  <c r="AE862"/>
  <c r="AF862"/>
  <c r="AG862"/>
  <c r="AH862"/>
  <c r="AI862"/>
  <c r="AJ862"/>
  <c r="AK862"/>
  <c r="AL862"/>
  <c r="AM862"/>
  <c r="J863"/>
  <c r="K863"/>
  <c r="L863"/>
  <c r="M863"/>
  <c r="N863"/>
  <c r="O863"/>
  <c r="P863"/>
  <c r="Q863"/>
  <c r="R863"/>
  <c r="S863"/>
  <c r="T863"/>
  <c r="U863"/>
  <c r="V863"/>
  <c r="W863"/>
  <c r="X863"/>
  <c r="Y863"/>
  <c r="Z863"/>
  <c r="AA863"/>
  <c r="AB863"/>
  <c r="AC863"/>
  <c r="AD863"/>
  <c r="AE863"/>
  <c r="AF863"/>
  <c r="AG863"/>
  <c r="AH863"/>
  <c r="AI863"/>
  <c r="AJ863"/>
  <c r="AK863"/>
  <c r="AL863"/>
  <c r="AM863"/>
  <c r="J865"/>
  <c r="K865"/>
  <c r="L865"/>
  <c r="M865"/>
  <c r="N865"/>
  <c r="O865"/>
  <c r="P865"/>
  <c r="Q865"/>
  <c r="R865"/>
  <c r="S865"/>
  <c r="T865"/>
  <c r="U865"/>
  <c r="V865"/>
  <c r="W865"/>
  <c r="X865"/>
  <c r="Y865"/>
  <c r="Z865"/>
  <c r="AA865"/>
  <c r="AB865"/>
  <c r="J866"/>
  <c r="K866"/>
  <c r="L866"/>
  <c r="M866"/>
  <c r="N866"/>
  <c r="O866"/>
  <c r="P866"/>
  <c r="Q866"/>
  <c r="R866"/>
  <c r="S866"/>
  <c r="T866"/>
  <c r="U866"/>
  <c r="V866"/>
  <c r="W866"/>
  <c r="X866"/>
  <c r="Y866"/>
  <c r="Z866"/>
  <c r="AA866"/>
  <c r="AB866"/>
  <c r="J867"/>
  <c r="K867"/>
  <c r="L867"/>
  <c r="M867"/>
  <c r="N867"/>
  <c r="O867"/>
  <c r="P867"/>
  <c r="Q867"/>
  <c r="R867"/>
  <c r="S867"/>
  <c r="T867"/>
  <c r="U867"/>
  <c r="V867"/>
  <c r="W867"/>
  <c r="X867"/>
  <c r="Y867"/>
  <c r="Z867"/>
  <c r="AA867"/>
  <c r="AB867"/>
  <c r="AC872"/>
  <c r="AD872"/>
  <c r="AE872"/>
  <c r="AF872"/>
  <c r="AG872"/>
  <c r="AH872"/>
  <c r="AI872"/>
  <c r="AJ872"/>
  <c r="AK872"/>
  <c r="AM872"/>
  <c r="Q873"/>
  <c r="T873"/>
  <c r="X873"/>
  <c r="AC873"/>
  <c r="AD873"/>
  <c r="AE873"/>
  <c r="AF873"/>
  <c r="AG873"/>
  <c r="AH873"/>
  <c r="AI873"/>
  <c r="AJ873"/>
  <c r="AK873"/>
  <c r="AL873"/>
  <c r="AM873"/>
  <c r="J874"/>
  <c r="K874"/>
  <c r="L874"/>
  <c r="M874"/>
  <c r="N874"/>
  <c r="O874"/>
  <c r="P874"/>
  <c r="Q874"/>
  <c r="R874"/>
  <c r="S874"/>
  <c r="T874"/>
  <c r="U874"/>
  <c r="V874"/>
  <c r="W874"/>
  <c r="X874"/>
  <c r="Y874"/>
  <c r="Z874"/>
  <c r="AA874"/>
  <c r="AB874"/>
  <c r="AC874"/>
  <c r="AD874"/>
  <c r="AE874"/>
  <c r="AF874"/>
  <c r="AG874"/>
  <c r="AH874"/>
  <c r="AI874"/>
  <c r="AJ874"/>
  <c r="AK874"/>
  <c r="AL874"/>
  <c r="AM874"/>
  <c r="Q875"/>
  <c r="T875"/>
  <c r="X875"/>
  <c r="AC875"/>
  <c r="AD875"/>
  <c r="AE875"/>
  <c r="AF875"/>
  <c r="AG875"/>
  <c r="AH875"/>
  <c r="AI875"/>
  <c r="AJ875"/>
  <c r="AK875"/>
  <c r="AL875"/>
  <c r="AM875"/>
  <c r="J876"/>
  <c r="K876"/>
  <c r="L876"/>
  <c r="M876"/>
  <c r="N876"/>
  <c r="O876"/>
  <c r="P876"/>
  <c r="Q876"/>
  <c r="R876"/>
  <c r="S876"/>
  <c r="T876"/>
  <c r="U876"/>
  <c r="V876"/>
  <c r="W876"/>
  <c r="X876"/>
  <c r="Y876"/>
  <c r="Z876"/>
  <c r="AA876"/>
  <c r="AB876"/>
  <c r="AC876"/>
  <c r="AD876"/>
  <c r="AE876"/>
  <c r="AF876"/>
  <c r="AG876"/>
  <c r="AH876"/>
  <c r="AI876"/>
  <c r="AJ876"/>
  <c r="AK876"/>
  <c r="AL876"/>
  <c r="AM876"/>
  <c r="Q877"/>
  <c r="T877"/>
  <c r="X877"/>
  <c r="AC877"/>
  <c r="AD877"/>
  <c r="AE877"/>
  <c r="AF877"/>
  <c r="AG877"/>
  <c r="AH877"/>
  <c r="AI877"/>
  <c r="AJ877"/>
  <c r="AK877"/>
  <c r="AL877"/>
  <c r="AM877"/>
  <c r="J878"/>
  <c r="K878"/>
  <c r="L878"/>
  <c r="M878"/>
  <c r="N878"/>
  <c r="O878"/>
  <c r="P878"/>
  <c r="Q878"/>
  <c r="R878"/>
  <c r="S878"/>
  <c r="T878"/>
  <c r="U878"/>
  <c r="V878"/>
  <c r="W878"/>
  <c r="X878"/>
  <c r="Y878"/>
  <c r="Z878"/>
  <c r="AA878"/>
  <c r="AB878"/>
  <c r="AC878"/>
  <c r="AD878"/>
  <c r="AE878"/>
  <c r="AF878"/>
  <c r="AG878"/>
  <c r="AH878"/>
  <c r="AI878"/>
  <c r="AJ878"/>
  <c r="AK878"/>
  <c r="AL878"/>
  <c r="AM878"/>
  <c r="Q879"/>
  <c r="T879"/>
  <c r="X879"/>
  <c r="AC879"/>
  <c r="AD879"/>
  <c r="AE879"/>
  <c r="AF879"/>
  <c r="AG879"/>
  <c r="AH879"/>
  <c r="AI879"/>
  <c r="AJ879"/>
  <c r="AK879"/>
  <c r="AL879"/>
  <c r="AM879"/>
  <c r="J880"/>
  <c r="K880"/>
  <c r="L880"/>
  <c r="M880"/>
  <c r="N880"/>
  <c r="O880"/>
  <c r="P880"/>
  <c r="Q880"/>
  <c r="R880"/>
  <c r="S880"/>
  <c r="T880"/>
  <c r="U880"/>
  <c r="V880"/>
  <c r="W880"/>
  <c r="X880"/>
  <c r="Y880"/>
  <c r="Z880"/>
  <c r="AA880"/>
  <c r="AB880"/>
  <c r="AC880"/>
  <c r="AD880"/>
  <c r="AE880"/>
  <c r="AF880"/>
  <c r="AG880"/>
  <c r="AH880"/>
  <c r="AI880"/>
  <c r="AJ880"/>
  <c r="AK880"/>
  <c r="AL880"/>
  <c r="AM880"/>
  <c r="Q881"/>
  <c r="T881"/>
  <c r="X881"/>
  <c r="AC881"/>
  <c r="AD881"/>
  <c r="AE881"/>
  <c r="AF881"/>
  <c r="AG881"/>
  <c r="AH881"/>
  <c r="AI881"/>
  <c r="AJ881"/>
  <c r="AK881"/>
  <c r="AL881"/>
  <c r="AM881"/>
  <c r="J882"/>
  <c r="K882"/>
  <c r="L882"/>
  <c r="M882"/>
  <c r="N882"/>
  <c r="O882"/>
  <c r="P882"/>
  <c r="Q882"/>
  <c r="R882"/>
  <c r="S882"/>
  <c r="T882"/>
  <c r="U882"/>
  <c r="V882"/>
  <c r="W882"/>
  <c r="X882"/>
  <c r="Y882"/>
  <c r="Z882"/>
  <c r="AA882"/>
  <c r="AB882"/>
  <c r="AC882"/>
  <c r="AD882"/>
  <c r="AE882"/>
  <c r="AF882"/>
  <c r="AG882"/>
  <c r="AH882"/>
  <c r="AI882"/>
  <c r="AJ882"/>
  <c r="AK882"/>
  <c r="AL882"/>
  <c r="AM882"/>
  <c r="Q883"/>
  <c r="T883"/>
  <c r="X883"/>
  <c r="AC883"/>
  <c r="AD883"/>
  <c r="AE883"/>
  <c r="AF883"/>
  <c r="AG883"/>
  <c r="AH883"/>
  <c r="AI883"/>
  <c r="AJ883"/>
  <c r="AK883"/>
  <c r="AL883"/>
  <c r="AM883"/>
  <c r="J884"/>
  <c r="K884"/>
  <c r="L884"/>
  <c r="M884"/>
  <c r="N884"/>
  <c r="O884"/>
  <c r="P884"/>
  <c r="Q884"/>
  <c r="R884"/>
  <c r="S884"/>
  <c r="T884"/>
  <c r="U884"/>
  <c r="V884"/>
  <c r="W884"/>
  <c r="X884"/>
  <c r="Y884"/>
  <c r="Z884"/>
  <c r="AA884"/>
  <c r="AB884"/>
  <c r="AC884"/>
  <c r="AD884"/>
  <c r="AE884"/>
  <c r="AF884"/>
  <c r="AG884"/>
  <c r="AH884"/>
  <c r="AI884"/>
  <c r="AJ884"/>
  <c r="AK884"/>
  <c r="AL884"/>
  <c r="AM884"/>
  <c r="Q885"/>
  <c r="T885"/>
  <c r="X885"/>
  <c r="AC885"/>
  <c r="AD885"/>
  <c r="AE885"/>
  <c r="AF885"/>
  <c r="AG885"/>
  <c r="AH885"/>
  <c r="AI885"/>
  <c r="AJ885"/>
  <c r="AK885"/>
  <c r="AL885"/>
  <c r="AM885"/>
  <c r="J886"/>
  <c r="K886"/>
  <c r="L886"/>
  <c r="M886"/>
  <c r="N886"/>
  <c r="O886"/>
  <c r="P886"/>
  <c r="Q886"/>
  <c r="R886"/>
  <c r="S886"/>
  <c r="T886"/>
  <c r="U886"/>
  <c r="V886"/>
  <c r="W886"/>
  <c r="X886"/>
  <c r="Y886"/>
  <c r="Z886"/>
  <c r="AA886"/>
  <c r="AB886"/>
  <c r="AC886"/>
  <c r="AD886"/>
  <c r="AE886"/>
  <c r="AF886"/>
  <c r="AG886"/>
  <c r="AH886"/>
  <c r="AI886"/>
  <c r="AJ886"/>
  <c r="AK886"/>
  <c r="AL886"/>
  <c r="AM886"/>
  <c r="Q887"/>
  <c r="T887"/>
  <c r="X887"/>
  <c r="AC887"/>
  <c r="AD887"/>
  <c r="AE887"/>
  <c r="AF887"/>
  <c r="AG887"/>
  <c r="AH887"/>
  <c r="AI887"/>
  <c r="AJ887"/>
  <c r="AK887"/>
  <c r="AL887"/>
  <c r="AM887"/>
  <c r="J888"/>
  <c r="K888"/>
  <c r="L888"/>
  <c r="M888"/>
  <c r="N888"/>
  <c r="O888"/>
  <c r="P888"/>
  <c r="Q888"/>
  <c r="R888"/>
  <c r="S888"/>
  <c r="T888"/>
  <c r="U888"/>
  <c r="V888"/>
  <c r="W888"/>
  <c r="X888"/>
  <c r="Y888"/>
  <c r="Z888"/>
  <c r="AA888"/>
  <c r="AB888"/>
  <c r="AC888"/>
  <c r="AD888"/>
  <c r="AE888"/>
  <c r="AF888"/>
  <c r="AG888"/>
  <c r="AH888"/>
  <c r="AI888"/>
  <c r="AJ888"/>
  <c r="AK888"/>
  <c r="AL888"/>
  <c r="AM888"/>
  <c r="Q889"/>
  <c r="T889"/>
  <c r="X889"/>
  <c r="AC889"/>
  <c r="AD889"/>
  <c r="AE889"/>
  <c r="AF889"/>
  <c r="AG889"/>
  <c r="AH889"/>
  <c r="AI889"/>
  <c r="AJ889"/>
  <c r="AK889"/>
  <c r="AL889"/>
  <c r="AM889"/>
  <c r="J890"/>
  <c r="K890"/>
  <c r="L890"/>
  <c r="M890"/>
  <c r="N890"/>
  <c r="O890"/>
  <c r="P890"/>
  <c r="Q890"/>
  <c r="R890"/>
  <c r="S890"/>
  <c r="T890"/>
  <c r="U890"/>
  <c r="V890"/>
  <c r="W890"/>
  <c r="X890"/>
  <c r="Y890"/>
  <c r="Z890"/>
  <c r="AA890"/>
  <c r="AB890"/>
  <c r="AC890"/>
  <c r="AD890"/>
  <c r="AE890"/>
  <c r="AF890"/>
  <c r="AG890"/>
  <c r="AH890"/>
  <c r="AI890"/>
  <c r="AJ890"/>
  <c r="AK890"/>
  <c r="AL890"/>
  <c r="AM890"/>
  <c r="J892"/>
  <c r="K892"/>
  <c r="L892"/>
  <c r="M892"/>
  <c r="N892"/>
  <c r="O892"/>
  <c r="P892"/>
  <c r="Q892"/>
  <c r="R892"/>
  <c r="S892"/>
  <c r="T892"/>
  <c r="U892"/>
  <c r="V892"/>
  <c r="W892"/>
  <c r="X892"/>
  <c r="Y892"/>
  <c r="Z892"/>
  <c r="AA892"/>
  <c r="AB892"/>
  <c r="J893"/>
  <c r="K893"/>
  <c r="L893"/>
  <c r="M893"/>
  <c r="N893"/>
  <c r="O893"/>
  <c r="P893"/>
  <c r="Q893"/>
  <c r="R893"/>
  <c r="S893"/>
  <c r="T893"/>
  <c r="U893"/>
  <c r="V893"/>
  <c r="W893"/>
  <c r="X893"/>
  <c r="Y893"/>
  <c r="Z893"/>
  <c r="AA893"/>
  <c r="AB893"/>
  <c r="J894"/>
  <c r="K894"/>
  <c r="L894"/>
  <c r="M894"/>
  <c r="N894"/>
  <c r="O894"/>
  <c r="P894"/>
  <c r="Q894"/>
  <c r="R894"/>
  <c r="S894"/>
  <c r="T894"/>
  <c r="U894"/>
  <c r="V894"/>
  <c r="W894"/>
  <c r="X894"/>
  <c r="Y894"/>
  <c r="Z894"/>
  <c r="AA894"/>
  <c r="AB894"/>
  <c r="AC899"/>
  <c r="AD899"/>
  <c r="AE899"/>
  <c r="AF899"/>
  <c r="AG899"/>
  <c r="AH899"/>
  <c r="AI899"/>
  <c r="AJ899"/>
  <c r="AK899"/>
  <c r="AM899"/>
  <c r="Q900"/>
  <c r="T900"/>
  <c r="X900"/>
  <c r="AC900"/>
  <c r="AD900"/>
  <c r="AE900"/>
  <c r="AF900"/>
  <c r="AG900"/>
  <c r="AH900"/>
  <c r="AI900"/>
  <c r="AJ900"/>
  <c r="AK900"/>
  <c r="AL900"/>
  <c r="AM900"/>
  <c r="J901"/>
  <c r="K901"/>
  <c r="L901"/>
  <c r="M901"/>
  <c r="N901"/>
  <c r="O901"/>
  <c r="P901"/>
  <c r="Q901"/>
  <c r="R901"/>
  <c r="S901"/>
  <c r="T901"/>
  <c r="U901"/>
  <c r="V901"/>
  <c r="W901"/>
  <c r="X901"/>
  <c r="Y901"/>
  <c r="Z901"/>
  <c r="AA901"/>
  <c r="AB901"/>
  <c r="AC901"/>
  <c r="AD901"/>
  <c r="AE901"/>
  <c r="AF901"/>
  <c r="AG901"/>
  <c r="AH901"/>
  <c r="AI901"/>
  <c r="AJ901"/>
  <c r="AK901"/>
  <c r="AL901"/>
  <c r="AM901"/>
  <c r="Q902"/>
  <c r="T902"/>
  <c r="X902"/>
  <c r="AC902"/>
  <c r="AD902"/>
  <c r="AE902"/>
  <c r="AF902"/>
  <c r="AG902"/>
  <c r="AH902"/>
  <c r="AI902"/>
  <c r="AJ902"/>
  <c r="AK902"/>
  <c r="AL902"/>
  <c r="AM902"/>
  <c r="J903"/>
  <c r="K903"/>
  <c r="L903"/>
  <c r="M903"/>
  <c r="N903"/>
  <c r="O903"/>
  <c r="P903"/>
  <c r="Q903"/>
  <c r="R903"/>
  <c r="S903"/>
  <c r="T903"/>
  <c r="U903"/>
  <c r="V903"/>
  <c r="W903"/>
  <c r="X903"/>
  <c r="Y903"/>
  <c r="Z903"/>
  <c r="AA903"/>
  <c r="AB903"/>
  <c r="AC903"/>
  <c r="AD903"/>
  <c r="AE903"/>
  <c r="AF903"/>
  <c r="AG903"/>
  <c r="AH903"/>
  <c r="AI903"/>
  <c r="AJ903"/>
  <c r="AK903"/>
  <c r="AL903"/>
  <c r="AM903"/>
  <c r="Q904"/>
  <c r="T904"/>
  <c r="X904"/>
  <c r="AC904"/>
  <c r="AD904"/>
  <c r="AE904"/>
  <c r="AF904"/>
  <c r="AG904"/>
  <c r="AH904"/>
  <c r="AI904"/>
  <c r="AJ904"/>
  <c r="AK904"/>
  <c r="AL904"/>
  <c r="AM904"/>
  <c r="J905"/>
  <c r="K905"/>
  <c r="L905"/>
  <c r="M905"/>
  <c r="N905"/>
  <c r="O905"/>
  <c r="P905"/>
  <c r="Q905"/>
  <c r="R905"/>
  <c r="S905"/>
  <c r="T905"/>
  <c r="U905"/>
  <c r="V905"/>
  <c r="W905"/>
  <c r="X905"/>
  <c r="Y905"/>
  <c r="Z905"/>
  <c r="AA905"/>
  <c r="AB905"/>
  <c r="AC905"/>
  <c r="AD905"/>
  <c r="AE905"/>
  <c r="AF905"/>
  <c r="AG905"/>
  <c r="AH905"/>
  <c r="AI905"/>
  <c r="AJ905"/>
  <c r="AK905"/>
  <c r="AL905"/>
  <c r="AM905"/>
  <c r="Q906"/>
  <c r="T906"/>
  <c r="X906"/>
  <c r="AC906"/>
  <c r="AD906"/>
  <c r="AE906"/>
  <c r="AF906"/>
  <c r="AG906"/>
  <c r="AH906"/>
  <c r="AI906"/>
  <c r="AJ906"/>
  <c r="AK906"/>
  <c r="AL906"/>
  <c r="AM906"/>
  <c r="J907"/>
  <c r="K907"/>
  <c r="L907"/>
  <c r="M907"/>
  <c r="N907"/>
  <c r="O907"/>
  <c r="P907"/>
  <c r="Q907"/>
  <c r="R907"/>
  <c r="S907"/>
  <c r="T907"/>
  <c r="U907"/>
  <c r="V907"/>
  <c r="W907"/>
  <c r="X907"/>
  <c r="Y907"/>
  <c r="Z907"/>
  <c r="AA907"/>
  <c r="AB907"/>
  <c r="AC907"/>
  <c r="AD907"/>
  <c r="AE907"/>
  <c r="AF907"/>
  <c r="AG907"/>
  <c r="AH907"/>
  <c r="AI907"/>
  <c r="AJ907"/>
  <c r="AK907"/>
  <c r="AL907"/>
  <c r="AM907"/>
  <c r="Q908"/>
  <c r="T908"/>
  <c r="X908"/>
  <c r="AC908"/>
  <c r="AD908"/>
  <c r="AE908"/>
  <c r="AF908"/>
  <c r="AG908"/>
  <c r="AH908"/>
  <c r="AI908"/>
  <c r="AJ908"/>
  <c r="AK908"/>
  <c r="AL908"/>
  <c r="AM908"/>
  <c r="J909"/>
  <c r="K909"/>
  <c r="L909"/>
  <c r="M909"/>
  <c r="N909"/>
  <c r="O909"/>
  <c r="P909"/>
  <c r="Q909"/>
  <c r="R909"/>
  <c r="S909"/>
  <c r="T909"/>
  <c r="U909"/>
  <c r="V909"/>
  <c r="W909"/>
  <c r="X909"/>
  <c r="Y909"/>
  <c r="Z909"/>
  <c r="AA909"/>
  <c r="AB909"/>
  <c r="AC909"/>
  <c r="AD909"/>
  <c r="AE909"/>
  <c r="AF909"/>
  <c r="AG909"/>
  <c r="AH909"/>
  <c r="AI909"/>
  <c r="AJ909"/>
  <c r="AK909"/>
  <c r="AL909"/>
  <c r="AM909"/>
  <c r="Q910"/>
  <c r="T910"/>
  <c r="X910"/>
  <c r="AC910"/>
  <c r="AD910"/>
  <c r="AE910"/>
  <c r="AF910"/>
  <c r="AG910"/>
  <c r="AH910"/>
  <c r="AI910"/>
  <c r="AJ910"/>
  <c r="AK910"/>
  <c r="AL910"/>
  <c r="AM910"/>
  <c r="J911"/>
  <c r="K911"/>
  <c r="L911"/>
  <c r="M911"/>
  <c r="N911"/>
  <c r="O911"/>
  <c r="P911"/>
  <c r="Q911"/>
  <c r="R911"/>
  <c r="S911"/>
  <c r="T911"/>
  <c r="U911"/>
  <c r="V911"/>
  <c r="W911"/>
  <c r="X911"/>
  <c r="Y911"/>
  <c r="Z911"/>
  <c r="AA911"/>
  <c r="AB911"/>
  <c r="AC911"/>
  <c r="AD911"/>
  <c r="AE911"/>
  <c r="AF911"/>
  <c r="AG911"/>
  <c r="AH911"/>
  <c r="AI911"/>
  <c r="AJ911"/>
  <c r="AK911"/>
  <c r="AL911"/>
  <c r="AM911"/>
  <c r="Q912"/>
  <c r="T912"/>
  <c r="X912"/>
  <c r="AC912"/>
  <c r="AD912"/>
  <c r="AE912"/>
  <c r="AF912"/>
  <c r="AG912"/>
  <c r="AH912"/>
  <c r="AI912"/>
  <c r="AJ912"/>
  <c r="AK912"/>
  <c r="AL912"/>
  <c r="AM912"/>
  <c r="J913"/>
  <c r="K913"/>
  <c r="L913"/>
  <c r="M913"/>
  <c r="N913"/>
  <c r="O913"/>
  <c r="P913"/>
  <c r="Q913"/>
  <c r="R913"/>
  <c r="S913"/>
  <c r="T913"/>
  <c r="U913"/>
  <c r="V913"/>
  <c r="W913"/>
  <c r="X913"/>
  <c r="Y913"/>
  <c r="Z913"/>
  <c r="AA913"/>
  <c r="AB913"/>
  <c r="AC913"/>
  <c r="AD913"/>
  <c r="AE913"/>
  <c r="AF913"/>
  <c r="AG913"/>
  <c r="AH913"/>
  <c r="AI913"/>
  <c r="AJ913"/>
  <c r="AK913"/>
  <c r="AL913"/>
  <c r="AM913"/>
  <c r="Q914"/>
  <c r="T914"/>
  <c r="X914"/>
  <c r="AC914"/>
  <c r="AD914"/>
  <c r="AE914"/>
  <c r="AF914"/>
  <c r="AG914"/>
  <c r="AH914"/>
  <c r="AI914"/>
  <c r="AJ914"/>
  <c r="AK914"/>
  <c r="AL914"/>
  <c r="AM914"/>
  <c r="J915"/>
  <c r="K915"/>
  <c r="L915"/>
  <c r="M915"/>
  <c r="N915"/>
  <c r="O915"/>
  <c r="P915"/>
  <c r="Q915"/>
  <c r="R915"/>
  <c r="S915"/>
  <c r="T915"/>
  <c r="U915"/>
  <c r="V915"/>
  <c r="W915"/>
  <c r="X915"/>
  <c r="Y915"/>
  <c r="Z915"/>
  <c r="AA915"/>
  <c r="AB915"/>
  <c r="AC915"/>
  <c r="AD915"/>
  <c r="AE915"/>
  <c r="AF915"/>
  <c r="AG915"/>
  <c r="AH915"/>
  <c r="AI915"/>
  <c r="AJ915"/>
  <c r="AK915"/>
  <c r="AL915"/>
  <c r="AM915"/>
  <c r="Q916"/>
  <c r="T916"/>
  <c r="X916"/>
  <c r="AC916"/>
  <c r="AD916"/>
  <c r="AE916"/>
  <c r="AF916"/>
  <c r="AG916"/>
  <c r="AH916"/>
  <c r="AI916"/>
  <c r="AJ916"/>
  <c r="AK916"/>
  <c r="AL916"/>
  <c r="AM916"/>
  <c r="J917"/>
  <c r="K917"/>
  <c r="L917"/>
  <c r="M917"/>
  <c r="N917"/>
  <c r="O917"/>
  <c r="P917"/>
  <c r="Q917"/>
  <c r="R917"/>
  <c r="S917"/>
  <c r="T917"/>
  <c r="U917"/>
  <c r="V917"/>
  <c r="W917"/>
  <c r="X917"/>
  <c r="Y917"/>
  <c r="Z917"/>
  <c r="AA917"/>
  <c r="AB917"/>
  <c r="AC917"/>
  <c r="AD917"/>
  <c r="AE917"/>
  <c r="AF917"/>
  <c r="AG917"/>
  <c r="AH917"/>
  <c r="AI917"/>
  <c r="AJ917"/>
  <c r="AK917"/>
  <c r="AL917"/>
  <c r="AM917"/>
  <c r="J919"/>
  <c r="K919"/>
  <c r="L919"/>
  <c r="M919"/>
  <c r="N919"/>
  <c r="O919"/>
  <c r="P919"/>
  <c r="Q919"/>
  <c r="R919"/>
  <c r="S919"/>
  <c r="T919"/>
  <c r="U919"/>
  <c r="V919"/>
  <c r="W919"/>
  <c r="X919"/>
  <c r="Y919"/>
  <c r="Z919"/>
  <c r="AA919"/>
  <c r="AB919"/>
  <c r="J920"/>
  <c r="K920"/>
  <c r="L920"/>
  <c r="M920"/>
  <c r="N920"/>
  <c r="O920"/>
  <c r="P920"/>
  <c r="Q920"/>
  <c r="R920"/>
  <c r="S920"/>
  <c r="T920"/>
  <c r="U920"/>
  <c r="V920"/>
  <c r="W920"/>
  <c r="X920"/>
  <c r="Y920"/>
  <c r="Z920"/>
  <c r="AA920"/>
  <c r="AB920"/>
  <c r="J921"/>
  <c r="K921"/>
  <c r="L921"/>
  <c r="M921"/>
  <c r="N921"/>
  <c r="O921"/>
  <c r="P921"/>
  <c r="Q921"/>
  <c r="R921"/>
  <c r="S921"/>
  <c r="T921"/>
  <c r="U921"/>
  <c r="V921"/>
  <c r="W921"/>
  <c r="X921"/>
  <c r="Y921"/>
  <c r="Z921"/>
  <c r="AA921"/>
  <c r="AB921"/>
  <c r="AC926"/>
  <c r="AD926"/>
  <c r="AE926"/>
  <c r="AF926"/>
  <c r="AG926"/>
  <c r="AH926"/>
  <c r="AI926"/>
  <c r="AJ926"/>
  <c r="AK926"/>
  <c r="AM926"/>
  <c r="Q927"/>
  <c r="T927"/>
  <c r="X927"/>
  <c r="AC927"/>
  <c r="AD927"/>
  <c r="AE927"/>
  <c r="AF927"/>
  <c r="AG927"/>
  <c r="AH927"/>
  <c r="AI927"/>
  <c r="AJ927"/>
  <c r="AK927"/>
  <c r="AL927"/>
  <c r="AM927"/>
  <c r="J928"/>
  <c r="K928"/>
  <c r="L928"/>
  <c r="M928"/>
  <c r="N928"/>
  <c r="O928"/>
  <c r="P928"/>
  <c r="Q928"/>
  <c r="R928"/>
  <c r="S928"/>
  <c r="T928"/>
  <c r="U928"/>
  <c r="V928"/>
  <c r="W928"/>
  <c r="X928"/>
  <c r="Y928"/>
  <c r="Z928"/>
  <c r="AA928"/>
  <c r="AB928"/>
  <c r="AC928"/>
  <c r="AD928"/>
  <c r="AE928"/>
  <c r="AF928"/>
  <c r="AG928"/>
  <c r="AH928"/>
  <c r="AI928"/>
  <c r="AJ928"/>
  <c r="AK928"/>
  <c r="AL928"/>
  <c r="AM928"/>
  <c r="Q929"/>
  <c r="T929"/>
  <c r="X929"/>
  <c r="AC929"/>
  <c r="AD929"/>
  <c r="AE929"/>
  <c r="AF929"/>
  <c r="AG929"/>
  <c r="AH929"/>
  <c r="AI929"/>
  <c r="AJ929"/>
  <c r="AK929"/>
  <c r="AL929"/>
  <c r="AM929"/>
  <c r="J930"/>
  <c r="K930"/>
  <c r="L930"/>
  <c r="M930"/>
  <c r="N930"/>
  <c r="O930"/>
  <c r="P930"/>
  <c r="Q930"/>
  <c r="R930"/>
  <c r="S930"/>
  <c r="T930"/>
  <c r="U930"/>
  <c r="V930"/>
  <c r="W930"/>
  <c r="X930"/>
  <c r="Y930"/>
  <c r="Z930"/>
  <c r="AA930"/>
  <c r="AB930"/>
  <c r="AC930"/>
  <c r="AD930"/>
  <c r="AE930"/>
  <c r="AF930"/>
  <c r="AG930"/>
  <c r="AH930"/>
  <c r="AI930"/>
  <c r="AJ930"/>
  <c r="AK930"/>
  <c r="AL930"/>
  <c r="AM930"/>
  <c r="Q931"/>
  <c r="T931"/>
  <c r="X931"/>
  <c r="AC931"/>
  <c r="AD931"/>
  <c r="AE931"/>
  <c r="AF931"/>
  <c r="AG931"/>
  <c r="AH931"/>
  <c r="AI931"/>
  <c r="AJ931"/>
  <c r="AK931"/>
  <c r="AL931"/>
  <c r="AM931"/>
  <c r="J932"/>
  <c r="K932"/>
  <c r="L932"/>
  <c r="M932"/>
  <c r="N932"/>
  <c r="O932"/>
  <c r="P932"/>
  <c r="Q932"/>
  <c r="R932"/>
  <c r="S932"/>
  <c r="T932"/>
  <c r="U932"/>
  <c r="V932"/>
  <c r="W932"/>
  <c r="X932"/>
  <c r="Y932"/>
  <c r="Z932"/>
  <c r="AA932"/>
  <c r="AB932"/>
  <c r="AC932"/>
  <c r="AD932"/>
  <c r="AE932"/>
  <c r="AF932"/>
  <c r="AG932"/>
  <c r="AH932"/>
  <c r="AI932"/>
  <c r="AJ932"/>
  <c r="AK932"/>
  <c r="AL932"/>
  <c r="AM932"/>
  <c r="Q933"/>
  <c r="T933"/>
  <c r="X933"/>
  <c r="AC933"/>
  <c r="AD933"/>
  <c r="AE933"/>
  <c r="AF933"/>
  <c r="AG933"/>
  <c r="AH933"/>
  <c r="AI933"/>
  <c r="AJ933"/>
  <c r="AK933"/>
  <c r="AL933"/>
  <c r="AM933"/>
  <c r="J934"/>
  <c r="K934"/>
  <c r="L934"/>
  <c r="M934"/>
  <c r="N934"/>
  <c r="O934"/>
  <c r="P934"/>
  <c r="Q934"/>
  <c r="R934"/>
  <c r="S934"/>
  <c r="T934"/>
  <c r="U934"/>
  <c r="V934"/>
  <c r="W934"/>
  <c r="X934"/>
  <c r="Y934"/>
  <c r="Z934"/>
  <c r="AA934"/>
  <c r="AB934"/>
  <c r="AC934"/>
  <c r="AD934"/>
  <c r="AE934"/>
  <c r="AF934"/>
  <c r="AG934"/>
  <c r="AH934"/>
  <c r="AI934"/>
  <c r="AJ934"/>
  <c r="AK934"/>
  <c r="AL934"/>
  <c r="AM934"/>
  <c r="Q935"/>
  <c r="T935"/>
  <c r="X935"/>
  <c r="AC935"/>
  <c r="AD935"/>
  <c r="AE935"/>
  <c r="AF935"/>
  <c r="AG935"/>
  <c r="AH935"/>
  <c r="AI935"/>
  <c r="AJ935"/>
  <c r="AK935"/>
  <c r="AL935"/>
  <c r="AM935"/>
  <c r="J936"/>
  <c r="K936"/>
  <c r="L936"/>
  <c r="M936"/>
  <c r="N936"/>
  <c r="O936"/>
  <c r="P936"/>
  <c r="Q936"/>
  <c r="R936"/>
  <c r="S936"/>
  <c r="T936"/>
  <c r="U936"/>
  <c r="V936"/>
  <c r="W936"/>
  <c r="X936"/>
  <c r="Y936"/>
  <c r="Z936"/>
  <c r="AA936"/>
  <c r="AB936"/>
  <c r="AC936"/>
  <c r="AD936"/>
  <c r="AE936"/>
  <c r="AF936"/>
  <c r="AG936"/>
  <c r="AH936"/>
  <c r="AI936"/>
  <c r="AJ936"/>
  <c r="AK936"/>
  <c r="AL936"/>
  <c r="AM936"/>
  <c r="Q937"/>
  <c r="T937"/>
  <c r="X937"/>
  <c r="AC937"/>
  <c r="AD937"/>
  <c r="AE937"/>
  <c r="AF937"/>
  <c r="AG937"/>
  <c r="AH937"/>
  <c r="AI937"/>
  <c r="AJ937"/>
  <c r="AK937"/>
  <c r="AL937"/>
  <c r="AM937"/>
  <c r="J938"/>
  <c r="K938"/>
  <c r="L938"/>
  <c r="M938"/>
  <c r="N938"/>
  <c r="O938"/>
  <c r="P938"/>
  <c r="Q938"/>
  <c r="R938"/>
  <c r="S938"/>
  <c r="T938"/>
  <c r="U938"/>
  <c r="V938"/>
  <c r="W938"/>
  <c r="X938"/>
  <c r="Y938"/>
  <c r="Z938"/>
  <c r="AA938"/>
  <c r="AB938"/>
  <c r="AC938"/>
  <c r="AD938"/>
  <c r="AE938"/>
  <c r="AF938"/>
  <c r="AG938"/>
  <c r="AH938"/>
  <c r="AI938"/>
  <c r="AJ938"/>
  <c r="AK938"/>
  <c r="AL938"/>
  <c r="AM938"/>
  <c r="Q939"/>
  <c r="T939"/>
  <c r="X939"/>
  <c r="AC939"/>
  <c r="AD939"/>
  <c r="AE939"/>
  <c r="AF939"/>
  <c r="AG939"/>
  <c r="AH939"/>
  <c r="AI939"/>
  <c r="AJ939"/>
  <c r="AK939"/>
  <c r="AL939"/>
  <c r="AM939"/>
  <c r="J940"/>
  <c r="K940"/>
  <c r="L940"/>
  <c r="M940"/>
  <c r="N940"/>
  <c r="O940"/>
  <c r="P940"/>
  <c r="Q940"/>
  <c r="R940"/>
  <c r="S940"/>
  <c r="T940"/>
  <c r="U940"/>
  <c r="V940"/>
  <c r="W940"/>
  <c r="X940"/>
  <c r="Y940"/>
  <c r="Z940"/>
  <c r="AA940"/>
  <c r="AB940"/>
  <c r="AC940"/>
  <c r="AD940"/>
  <c r="AE940"/>
  <c r="AF940"/>
  <c r="AG940"/>
  <c r="AH940"/>
  <c r="AI940"/>
  <c r="AJ940"/>
  <c r="AK940"/>
  <c r="AL940"/>
  <c r="AM940"/>
  <c r="Q941"/>
  <c r="T941"/>
  <c r="X941"/>
  <c r="AC941"/>
  <c r="AD941"/>
  <c r="AE941"/>
  <c r="AF941"/>
  <c r="AG941"/>
  <c r="AH941"/>
  <c r="AI941"/>
  <c r="AJ941"/>
  <c r="AK941"/>
  <c r="AL941"/>
  <c r="AM941"/>
  <c r="J942"/>
  <c r="K942"/>
  <c r="L942"/>
  <c r="M942"/>
  <c r="N942"/>
  <c r="O942"/>
  <c r="P942"/>
  <c r="Q942"/>
  <c r="R942"/>
  <c r="S942"/>
  <c r="T942"/>
  <c r="U942"/>
  <c r="V942"/>
  <c r="W942"/>
  <c r="X942"/>
  <c r="Y942"/>
  <c r="Z942"/>
  <c r="AA942"/>
  <c r="AB942"/>
  <c r="AC942"/>
  <c r="AD942"/>
  <c r="AE942"/>
  <c r="AF942"/>
  <c r="AG942"/>
  <c r="AH942"/>
  <c r="AI942"/>
  <c r="AJ942"/>
  <c r="AK942"/>
  <c r="AL942"/>
  <c r="AM942"/>
  <c r="Q943"/>
  <c r="T943"/>
  <c r="X943"/>
  <c r="AC943"/>
  <c r="AD943"/>
  <c r="AE943"/>
  <c r="AF943"/>
  <c r="AG943"/>
  <c r="AH943"/>
  <c r="AI943"/>
  <c r="AJ943"/>
  <c r="AK943"/>
  <c r="AL943"/>
  <c r="AM943"/>
  <c r="J944"/>
  <c r="K944"/>
  <c r="L944"/>
  <c r="M944"/>
  <c r="N944"/>
  <c r="O944"/>
  <c r="P944"/>
  <c r="Q944"/>
  <c r="R944"/>
  <c r="S944"/>
  <c r="T944"/>
  <c r="U944"/>
  <c r="V944"/>
  <c r="W944"/>
  <c r="X944"/>
  <c r="Y944"/>
  <c r="Z944"/>
  <c r="AA944"/>
  <c r="AB944"/>
  <c r="AC944"/>
  <c r="AD944"/>
  <c r="AE944"/>
  <c r="AF944"/>
  <c r="AG944"/>
  <c r="AH944"/>
  <c r="AI944"/>
  <c r="AJ944"/>
  <c r="AK944"/>
  <c r="AL944"/>
  <c r="AM944"/>
  <c r="J946"/>
  <c r="K946"/>
  <c r="L946"/>
  <c r="M946"/>
  <c r="N946"/>
  <c r="O946"/>
  <c r="P946"/>
  <c r="Q946"/>
  <c r="R946"/>
  <c r="S946"/>
  <c r="T946"/>
  <c r="U946"/>
  <c r="V946"/>
  <c r="W946"/>
  <c r="X946"/>
  <c r="Y946"/>
  <c r="Z946"/>
  <c r="AA946"/>
  <c r="AB946"/>
  <c r="J947"/>
  <c r="K947"/>
  <c r="L947"/>
  <c r="M947"/>
  <c r="N947"/>
  <c r="O947"/>
  <c r="P947"/>
  <c r="Q947"/>
  <c r="R947"/>
  <c r="S947"/>
  <c r="T947"/>
  <c r="U947"/>
  <c r="V947"/>
  <c r="W947"/>
  <c r="X947"/>
  <c r="Y947"/>
  <c r="Z947"/>
  <c r="AA947"/>
  <c r="AB947"/>
  <c r="J948"/>
  <c r="K948"/>
  <c r="L948"/>
  <c r="M948"/>
  <c r="N948"/>
  <c r="O948"/>
  <c r="P948"/>
  <c r="Q948"/>
  <c r="R948"/>
  <c r="S948"/>
  <c r="T948"/>
  <c r="U948"/>
  <c r="V948"/>
  <c r="W948"/>
  <c r="X948"/>
  <c r="Y948"/>
  <c r="Z948"/>
  <c r="AA948"/>
  <c r="AB948"/>
  <c r="AC953"/>
  <c r="AD953"/>
  <c r="AE953"/>
  <c r="AF953"/>
  <c r="AG953"/>
  <c r="AH953"/>
  <c r="AI953"/>
  <c r="AJ953"/>
  <c r="AK953"/>
  <c r="AM953"/>
  <c r="Q954"/>
  <c r="T954"/>
  <c r="X954"/>
  <c r="AC954"/>
  <c r="AD954"/>
  <c r="AE954"/>
  <c r="AF954"/>
  <c r="AG954"/>
  <c r="AH954"/>
  <c r="AI954"/>
  <c r="AJ954"/>
  <c r="AK954"/>
  <c r="AL954"/>
  <c r="AM954"/>
  <c r="J955"/>
  <c r="K955"/>
  <c r="L955"/>
  <c r="M955"/>
  <c r="N955"/>
  <c r="O955"/>
  <c r="P955"/>
  <c r="Q955"/>
  <c r="R955"/>
  <c r="S955"/>
  <c r="T955"/>
  <c r="U955"/>
  <c r="V955"/>
  <c r="W955"/>
  <c r="X955"/>
  <c r="Y955"/>
  <c r="Z955"/>
  <c r="AA955"/>
  <c r="AB955"/>
  <c r="AC955"/>
  <c r="AD955"/>
  <c r="AE955"/>
  <c r="AF955"/>
  <c r="AG955"/>
  <c r="AH955"/>
  <c r="AI955"/>
  <c r="AJ955"/>
  <c r="AK955"/>
  <c r="AL955"/>
  <c r="AM955"/>
  <c r="Q956"/>
  <c r="T956"/>
  <c r="X956"/>
  <c r="AC956"/>
  <c r="AD956"/>
  <c r="AE956"/>
  <c r="AF956"/>
  <c r="AG956"/>
  <c r="AH956"/>
  <c r="AI956"/>
  <c r="AJ956"/>
  <c r="AK956"/>
  <c r="AL956"/>
  <c r="AM956"/>
  <c r="J957"/>
  <c r="K957"/>
  <c r="L957"/>
  <c r="M957"/>
  <c r="N957"/>
  <c r="O957"/>
  <c r="P957"/>
  <c r="Q957"/>
  <c r="R957"/>
  <c r="S957"/>
  <c r="T957"/>
  <c r="U957"/>
  <c r="V957"/>
  <c r="W957"/>
  <c r="X957"/>
  <c r="Y957"/>
  <c r="Z957"/>
  <c r="AA957"/>
  <c r="AB957"/>
  <c r="AC957"/>
  <c r="AD957"/>
  <c r="AE957"/>
  <c r="AF957"/>
  <c r="AG957"/>
  <c r="AH957"/>
  <c r="AI957"/>
  <c r="AJ957"/>
  <c r="AK957"/>
  <c r="AL957"/>
  <c r="AM957"/>
  <c r="Q958"/>
  <c r="T958"/>
  <c r="X958"/>
  <c r="AC958"/>
  <c r="AD958"/>
  <c r="AE958"/>
  <c r="AF958"/>
  <c r="AG958"/>
  <c r="AH958"/>
  <c r="AI958"/>
  <c r="AJ958"/>
  <c r="AK958"/>
  <c r="AL958"/>
  <c r="AM958"/>
  <c r="J959"/>
  <c r="K959"/>
  <c r="L959"/>
  <c r="M959"/>
  <c r="N959"/>
  <c r="O959"/>
  <c r="P959"/>
  <c r="Q959"/>
  <c r="R959"/>
  <c r="S959"/>
  <c r="T959"/>
  <c r="U959"/>
  <c r="V959"/>
  <c r="W959"/>
  <c r="X959"/>
  <c r="Y959"/>
  <c r="Z959"/>
  <c r="AA959"/>
  <c r="AB959"/>
  <c r="AC959"/>
  <c r="AD959"/>
  <c r="AE959"/>
  <c r="AF959"/>
  <c r="AG959"/>
  <c r="AH959"/>
  <c r="AI959"/>
  <c r="AJ959"/>
  <c r="AK959"/>
  <c r="AL959"/>
  <c r="AM959"/>
  <c r="Q960"/>
  <c r="T960"/>
  <c r="X960"/>
  <c r="AC960"/>
  <c r="AD960"/>
  <c r="AE960"/>
  <c r="AF960"/>
  <c r="AG960"/>
  <c r="AH960"/>
  <c r="AI960"/>
  <c r="AJ960"/>
  <c r="AK960"/>
  <c r="AL960"/>
  <c r="AM960"/>
  <c r="J961"/>
  <c r="K961"/>
  <c r="L961"/>
  <c r="M961"/>
  <c r="N961"/>
  <c r="O961"/>
  <c r="P961"/>
  <c r="Q961"/>
  <c r="R961"/>
  <c r="S961"/>
  <c r="T961"/>
  <c r="U961"/>
  <c r="V961"/>
  <c r="W961"/>
  <c r="X961"/>
  <c r="Y961"/>
  <c r="Z961"/>
  <c r="AA961"/>
  <c r="AB961"/>
  <c r="AC961"/>
  <c r="AD961"/>
  <c r="AE961"/>
  <c r="AF961"/>
  <c r="AG961"/>
  <c r="AH961"/>
  <c r="AI961"/>
  <c r="AJ961"/>
  <c r="AK961"/>
  <c r="AL961"/>
  <c r="AM961"/>
  <c r="Q962"/>
  <c r="T962"/>
  <c r="X962"/>
  <c r="AC962"/>
  <c r="AD962"/>
  <c r="AE962"/>
  <c r="AF962"/>
  <c r="AG962"/>
  <c r="AH962"/>
  <c r="AI962"/>
  <c r="AJ962"/>
  <c r="AK962"/>
  <c r="AL962"/>
  <c r="AM962"/>
  <c r="J963"/>
  <c r="K963"/>
  <c r="L963"/>
  <c r="M963"/>
  <c r="N963"/>
  <c r="O963"/>
  <c r="P963"/>
  <c r="Q963"/>
  <c r="R963"/>
  <c r="S963"/>
  <c r="T963"/>
  <c r="U963"/>
  <c r="V963"/>
  <c r="W963"/>
  <c r="X963"/>
  <c r="Y963"/>
  <c r="Z963"/>
  <c r="AA963"/>
  <c r="AB963"/>
  <c r="AC963"/>
  <c r="AD963"/>
  <c r="AE963"/>
  <c r="AF963"/>
  <c r="AG963"/>
  <c r="AH963"/>
  <c r="AI963"/>
  <c r="AJ963"/>
  <c r="AK963"/>
  <c r="AL963"/>
  <c r="AM963"/>
  <c r="Q964"/>
  <c r="T964"/>
  <c r="X964"/>
  <c r="AC964"/>
  <c r="AD964"/>
  <c r="AE964"/>
  <c r="AF964"/>
  <c r="AG964"/>
  <c r="AH964"/>
  <c r="AI964"/>
  <c r="AJ964"/>
  <c r="AK964"/>
  <c r="AL964"/>
  <c r="AM964"/>
  <c r="J965"/>
  <c r="K965"/>
  <c r="L965"/>
  <c r="M965"/>
  <c r="N965"/>
  <c r="O965"/>
  <c r="P965"/>
  <c r="Q965"/>
  <c r="R965"/>
  <c r="S965"/>
  <c r="T965"/>
  <c r="U965"/>
  <c r="V965"/>
  <c r="W965"/>
  <c r="X965"/>
  <c r="Y965"/>
  <c r="Z965"/>
  <c r="AA965"/>
  <c r="AB965"/>
  <c r="AC965"/>
  <c r="AD965"/>
  <c r="AE965"/>
  <c r="AF965"/>
  <c r="AG965"/>
  <c r="AH965"/>
  <c r="AI965"/>
  <c r="AJ965"/>
  <c r="AK965"/>
  <c r="AL965"/>
  <c r="AM965"/>
  <c r="Q966"/>
  <c r="T966"/>
  <c r="X966"/>
  <c r="AC966"/>
  <c r="AD966"/>
  <c r="AE966"/>
  <c r="AF966"/>
  <c r="AG966"/>
  <c r="AH966"/>
  <c r="AI966"/>
  <c r="AJ966"/>
  <c r="AK966"/>
  <c r="AL966"/>
  <c r="AM966"/>
  <c r="J967"/>
  <c r="K967"/>
  <c r="L967"/>
  <c r="M967"/>
  <c r="N967"/>
  <c r="O967"/>
  <c r="P967"/>
  <c r="Q967"/>
  <c r="R967"/>
  <c r="S967"/>
  <c r="T967"/>
  <c r="U967"/>
  <c r="V967"/>
  <c r="W967"/>
  <c r="X967"/>
  <c r="Y967"/>
  <c r="Z967"/>
  <c r="AA967"/>
  <c r="AB967"/>
  <c r="AC967"/>
  <c r="AD967"/>
  <c r="AE967"/>
  <c r="AF967"/>
  <c r="AG967"/>
  <c r="AH967"/>
  <c r="AI967"/>
  <c r="AJ967"/>
  <c r="AK967"/>
  <c r="AL967"/>
  <c r="AM967"/>
  <c r="Q968"/>
  <c r="T968"/>
  <c r="X968"/>
  <c r="AC968"/>
  <c r="AD968"/>
  <c r="AE968"/>
  <c r="AF968"/>
  <c r="AG968"/>
  <c r="AH968"/>
  <c r="AI968"/>
  <c r="AJ968"/>
  <c r="AK968"/>
  <c r="AL968"/>
  <c r="AM968"/>
  <c r="J969"/>
  <c r="K969"/>
  <c r="L969"/>
  <c r="M969"/>
  <c r="N969"/>
  <c r="O969"/>
  <c r="P969"/>
  <c r="Q969"/>
  <c r="R969"/>
  <c r="S969"/>
  <c r="T969"/>
  <c r="U969"/>
  <c r="V969"/>
  <c r="W969"/>
  <c r="X969"/>
  <c r="Y969"/>
  <c r="Z969"/>
  <c r="AA969"/>
  <c r="AB969"/>
  <c r="AC969"/>
  <c r="AD969"/>
  <c r="AE969"/>
  <c r="AF969"/>
  <c r="AG969"/>
  <c r="AH969"/>
  <c r="AI969"/>
  <c r="AJ969"/>
  <c r="AK969"/>
  <c r="AL969"/>
  <c r="AM969"/>
  <c r="Q970"/>
  <c r="T970"/>
  <c r="X970"/>
  <c r="AC970"/>
  <c r="AD970"/>
  <c r="AE970"/>
  <c r="AF970"/>
  <c r="AG970"/>
  <c r="AH970"/>
  <c r="AI970"/>
  <c r="AJ970"/>
  <c r="AK970"/>
  <c r="AL970"/>
  <c r="AM970"/>
  <c r="J971"/>
  <c r="K971"/>
  <c r="L971"/>
  <c r="M971"/>
  <c r="N971"/>
  <c r="O971"/>
  <c r="P971"/>
  <c r="Q971"/>
  <c r="R971"/>
  <c r="S971"/>
  <c r="T971"/>
  <c r="U971"/>
  <c r="V971"/>
  <c r="W971"/>
  <c r="X971"/>
  <c r="Y971"/>
  <c r="Z971"/>
  <c r="AA971"/>
  <c r="AB971"/>
  <c r="AC971"/>
  <c r="AD971"/>
  <c r="AE971"/>
  <c r="AF971"/>
  <c r="AG971"/>
  <c r="AH971"/>
  <c r="AI971"/>
  <c r="AJ971"/>
  <c r="AK971"/>
  <c r="AL971"/>
  <c r="AM971"/>
  <c r="J973"/>
  <c r="K973"/>
  <c r="L973"/>
  <c r="M973"/>
  <c r="N973"/>
  <c r="O973"/>
  <c r="P973"/>
  <c r="Q973"/>
  <c r="R973"/>
  <c r="S973"/>
  <c r="T973"/>
  <c r="U973"/>
  <c r="V973"/>
  <c r="W973"/>
  <c r="X973"/>
  <c r="Y973"/>
  <c r="Z973"/>
  <c r="AA973"/>
  <c r="AB973"/>
  <c r="J974"/>
  <c r="K974"/>
  <c r="L974"/>
  <c r="M974"/>
  <c r="N974"/>
  <c r="O974"/>
  <c r="P974"/>
  <c r="Q974"/>
  <c r="R974"/>
  <c r="S974"/>
  <c r="T974"/>
  <c r="U974"/>
  <c r="V974"/>
  <c r="W974"/>
  <c r="X974"/>
  <c r="Y974"/>
  <c r="Z974"/>
  <c r="AA974"/>
  <c r="AB974"/>
  <c r="J975"/>
  <c r="K975"/>
  <c r="L975"/>
  <c r="M975"/>
  <c r="N975"/>
  <c r="O975"/>
  <c r="P975"/>
  <c r="Q975"/>
  <c r="R975"/>
  <c r="S975"/>
  <c r="T975"/>
  <c r="U975"/>
  <c r="V975"/>
  <c r="W975"/>
  <c r="X975"/>
  <c r="Y975"/>
  <c r="Z975"/>
  <c r="AA975"/>
  <c r="AB975"/>
  <c r="AC980"/>
  <c r="AD980"/>
  <c r="AE980"/>
  <c r="AF980"/>
  <c r="AG980"/>
  <c r="AH980"/>
  <c r="AI980"/>
  <c r="AJ980"/>
  <c r="AK980"/>
  <c r="AM980"/>
  <c r="Q981"/>
  <c r="T981"/>
  <c r="X981"/>
  <c r="AC981"/>
  <c r="AD981"/>
  <c r="AE981"/>
  <c r="AF981"/>
  <c r="AG981"/>
  <c r="AH981"/>
  <c r="AI981"/>
  <c r="AJ981"/>
  <c r="AK981"/>
  <c r="AL981"/>
  <c r="AM981"/>
  <c r="J982"/>
  <c r="K982"/>
  <c r="L982"/>
  <c r="M982"/>
  <c r="N982"/>
  <c r="O982"/>
  <c r="P982"/>
  <c r="Q982"/>
  <c r="R982"/>
  <c r="S982"/>
  <c r="T982"/>
  <c r="U982"/>
  <c r="V982"/>
  <c r="W982"/>
  <c r="X982"/>
  <c r="Y982"/>
  <c r="Z982"/>
  <c r="AA982"/>
  <c r="AB982"/>
  <c r="AC982"/>
  <c r="AD982"/>
  <c r="AE982"/>
  <c r="AF982"/>
  <c r="AG982"/>
  <c r="AH982"/>
  <c r="AI982"/>
  <c r="AJ982"/>
  <c r="AK982"/>
  <c r="AL982"/>
  <c r="AM982"/>
  <c r="Q983"/>
  <c r="T983"/>
  <c r="X983"/>
  <c r="AC983"/>
  <c r="AD983"/>
  <c r="AE983"/>
  <c r="AF983"/>
  <c r="AG983"/>
  <c r="AH983"/>
  <c r="AI983"/>
  <c r="AJ983"/>
  <c r="AK983"/>
  <c r="AL983"/>
  <c r="AM983"/>
  <c r="J984"/>
  <c r="K984"/>
  <c r="L984"/>
  <c r="M984"/>
  <c r="N984"/>
  <c r="O984"/>
  <c r="P984"/>
  <c r="Q984"/>
  <c r="R984"/>
  <c r="S984"/>
  <c r="T984"/>
  <c r="U984"/>
  <c r="V984"/>
  <c r="W984"/>
  <c r="X984"/>
  <c r="Y984"/>
  <c r="Z984"/>
  <c r="AA984"/>
  <c r="AB984"/>
  <c r="AC984"/>
  <c r="AD984"/>
  <c r="AE984"/>
  <c r="AF984"/>
  <c r="AG984"/>
  <c r="AH984"/>
  <c r="AI984"/>
  <c r="AJ984"/>
  <c r="AK984"/>
  <c r="AL984"/>
  <c r="AM984"/>
  <c r="Q985"/>
  <c r="T985"/>
  <c r="X985"/>
  <c r="AC985"/>
  <c r="AD985"/>
  <c r="AE985"/>
  <c r="AF985"/>
  <c r="AG985"/>
  <c r="AH985"/>
  <c r="AI985"/>
  <c r="AJ985"/>
  <c r="AK985"/>
  <c r="AL985"/>
  <c r="AM985"/>
  <c r="J986"/>
  <c r="K986"/>
  <c r="L986"/>
  <c r="M986"/>
  <c r="N986"/>
  <c r="O986"/>
  <c r="P986"/>
  <c r="Q986"/>
  <c r="R986"/>
  <c r="S986"/>
  <c r="T986"/>
  <c r="U986"/>
  <c r="V986"/>
  <c r="W986"/>
  <c r="X986"/>
  <c r="Y986"/>
  <c r="Z986"/>
  <c r="AA986"/>
  <c r="AB986"/>
  <c r="AC986"/>
  <c r="AD986"/>
  <c r="AE986"/>
  <c r="AF986"/>
  <c r="AG986"/>
  <c r="AH986"/>
  <c r="AI986"/>
  <c r="AJ986"/>
  <c r="AK986"/>
  <c r="AL986"/>
  <c r="AM986"/>
  <c r="Q987"/>
  <c r="T987"/>
  <c r="X987"/>
  <c r="AC987"/>
  <c r="AD987"/>
  <c r="AE987"/>
  <c r="AF987"/>
  <c r="AG987"/>
  <c r="AH987"/>
  <c r="AI987"/>
  <c r="AJ987"/>
  <c r="AK987"/>
  <c r="AL987"/>
  <c r="AM987"/>
  <c r="J988"/>
  <c r="K988"/>
  <c r="L988"/>
  <c r="M988"/>
  <c r="N988"/>
  <c r="O988"/>
  <c r="P988"/>
  <c r="Q988"/>
  <c r="R988"/>
  <c r="S988"/>
  <c r="T988"/>
  <c r="U988"/>
  <c r="V988"/>
  <c r="W988"/>
  <c r="X988"/>
  <c r="Y988"/>
  <c r="Z988"/>
  <c r="AA988"/>
  <c r="AB988"/>
  <c r="AC988"/>
  <c r="AD988"/>
  <c r="AE988"/>
  <c r="AF988"/>
  <c r="AG988"/>
  <c r="AH988"/>
  <c r="AI988"/>
  <c r="AJ988"/>
  <c r="AK988"/>
  <c r="AL988"/>
  <c r="AM988"/>
  <c r="Q989"/>
  <c r="T989"/>
  <c r="X989"/>
  <c r="AC989"/>
  <c r="AD989"/>
  <c r="AE989"/>
  <c r="AF989"/>
  <c r="AG989"/>
  <c r="AH989"/>
  <c r="AI989"/>
  <c r="AJ989"/>
  <c r="AK989"/>
  <c r="AL989"/>
  <c r="AM989"/>
  <c r="J990"/>
  <c r="K990"/>
  <c r="L990"/>
  <c r="M990"/>
  <c r="N990"/>
  <c r="O990"/>
  <c r="P990"/>
  <c r="Q990"/>
  <c r="R990"/>
  <c r="S990"/>
  <c r="T990"/>
  <c r="U990"/>
  <c r="V990"/>
  <c r="W990"/>
  <c r="X990"/>
  <c r="Y990"/>
  <c r="Z990"/>
  <c r="AA990"/>
  <c r="AB990"/>
  <c r="AC990"/>
  <c r="AD990"/>
  <c r="AE990"/>
  <c r="AF990"/>
  <c r="AG990"/>
  <c r="AH990"/>
  <c r="AI990"/>
  <c r="AJ990"/>
  <c r="AK990"/>
  <c r="AL990"/>
  <c r="AM990"/>
  <c r="Q991"/>
  <c r="T991"/>
  <c r="X991"/>
  <c r="AC991"/>
  <c r="AD991"/>
  <c r="AE991"/>
  <c r="AF991"/>
  <c r="AG991"/>
  <c r="AH991"/>
  <c r="AI991"/>
  <c r="AJ991"/>
  <c r="AK991"/>
  <c r="AL991"/>
  <c r="AM991"/>
  <c r="J992"/>
  <c r="K992"/>
  <c r="L992"/>
  <c r="M992"/>
  <c r="N992"/>
  <c r="O992"/>
  <c r="P992"/>
  <c r="Q992"/>
  <c r="R992"/>
  <c r="S992"/>
  <c r="T992"/>
  <c r="U992"/>
  <c r="V992"/>
  <c r="W992"/>
  <c r="X992"/>
  <c r="Y992"/>
  <c r="Z992"/>
  <c r="AA992"/>
  <c r="AB992"/>
  <c r="AC992"/>
  <c r="AD992"/>
  <c r="AE992"/>
  <c r="AF992"/>
  <c r="AG992"/>
  <c r="AH992"/>
  <c r="AI992"/>
  <c r="AJ992"/>
  <c r="AK992"/>
  <c r="AL992"/>
  <c r="AM992"/>
  <c r="Q993"/>
  <c r="T993"/>
  <c r="X993"/>
  <c r="AC993"/>
  <c r="AD993"/>
  <c r="AE993"/>
  <c r="AF993"/>
  <c r="AG993"/>
  <c r="AH993"/>
  <c r="AI993"/>
  <c r="AJ993"/>
  <c r="AK993"/>
  <c r="AL993"/>
  <c r="AM993"/>
  <c r="J994"/>
  <c r="K994"/>
  <c r="L994"/>
  <c r="M994"/>
  <c r="N994"/>
  <c r="O994"/>
  <c r="P994"/>
  <c r="Q994"/>
  <c r="R994"/>
  <c r="S994"/>
  <c r="T994"/>
  <c r="U994"/>
  <c r="V994"/>
  <c r="W994"/>
  <c r="X994"/>
  <c r="Y994"/>
  <c r="Z994"/>
  <c r="AA994"/>
  <c r="AB994"/>
  <c r="AC994"/>
  <c r="AD994"/>
  <c r="AE994"/>
  <c r="AF994"/>
  <c r="AG994"/>
  <c r="AH994"/>
  <c r="AI994"/>
  <c r="AJ994"/>
  <c r="AK994"/>
  <c r="AL994"/>
  <c r="AM994"/>
  <c r="Q995"/>
  <c r="T995"/>
  <c r="X995"/>
  <c r="AC995"/>
  <c r="AD995"/>
  <c r="AE995"/>
  <c r="AF995"/>
  <c r="AG995"/>
  <c r="AH995"/>
  <c r="AI995"/>
  <c r="AJ995"/>
  <c r="AK995"/>
  <c r="AL995"/>
  <c r="AM995"/>
  <c r="J996"/>
  <c r="K996"/>
  <c r="L996"/>
  <c r="M996"/>
  <c r="N996"/>
  <c r="O996"/>
  <c r="P996"/>
  <c r="Q996"/>
  <c r="R996"/>
  <c r="S996"/>
  <c r="T996"/>
  <c r="U996"/>
  <c r="V996"/>
  <c r="W996"/>
  <c r="X996"/>
  <c r="Y996"/>
  <c r="Z996"/>
  <c r="AA996"/>
  <c r="AB996"/>
  <c r="AC996"/>
  <c r="AD996"/>
  <c r="AE996"/>
  <c r="AF996"/>
  <c r="AG996"/>
  <c r="AH996"/>
  <c r="AI996"/>
  <c r="AJ996"/>
  <c r="AK996"/>
  <c r="AL996"/>
  <c r="AM996"/>
  <c r="Q997"/>
  <c r="T997"/>
  <c r="X997"/>
  <c r="AC997"/>
  <c r="AD997"/>
  <c r="AE997"/>
  <c r="AF997"/>
  <c r="AG997"/>
  <c r="AH997"/>
  <c r="AI997"/>
  <c r="AJ997"/>
  <c r="AK997"/>
  <c r="AL997"/>
  <c r="AM997"/>
  <c r="J998"/>
  <c r="K998"/>
  <c r="L998"/>
  <c r="M998"/>
  <c r="N998"/>
  <c r="O998"/>
  <c r="P998"/>
  <c r="Q998"/>
  <c r="R998"/>
  <c r="S998"/>
  <c r="T998"/>
  <c r="U998"/>
  <c r="V998"/>
  <c r="W998"/>
  <c r="X998"/>
  <c r="Y998"/>
  <c r="Z998"/>
  <c r="AA998"/>
  <c r="AB998"/>
  <c r="AC998"/>
  <c r="AD998"/>
  <c r="AE998"/>
  <c r="AF998"/>
  <c r="AG998"/>
  <c r="AH998"/>
  <c r="AI998"/>
  <c r="AJ998"/>
  <c r="AK998"/>
  <c r="AL998"/>
  <c r="AM998"/>
  <c r="J1000"/>
  <c r="K1000"/>
  <c r="L1000"/>
  <c r="M1000"/>
  <c r="N1000"/>
  <c r="O1000"/>
  <c r="P1000"/>
  <c r="Q1000"/>
  <c r="R1000"/>
  <c r="S1000"/>
  <c r="T1000"/>
  <c r="U1000"/>
  <c r="V1000"/>
  <c r="W1000"/>
  <c r="X1000"/>
  <c r="Y1000"/>
  <c r="Z1000"/>
  <c r="AA1000"/>
  <c r="AB1000"/>
  <c r="J1001"/>
  <c r="K1001"/>
  <c r="L1001"/>
  <c r="M1001"/>
  <c r="N1001"/>
  <c r="O1001"/>
  <c r="P1001"/>
  <c r="Q1001"/>
  <c r="R1001"/>
  <c r="S1001"/>
  <c r="T1001"/>
  <c r="U1001"/>
  <c r="V1001"/>
  <c r="W1001"/>
  <c r="X1001"/>
  <c r="Y1001"/>
  <c r="Z1001"/>
  <c r="AA1001"/>
  <c r="AB1001"/>
  <c r="J1002"/>
  <c r="K1002"/>
  <c r="L1002"/>
  <c r="M1002"/>
  <c r="N1002"/>
  <c r="O1002"/>
  <c r="P1002"/>
  <c r="Q1002"/>
  <c r="R1002"/>
  <c r="S1002"/>
  <c r="T1002"/>
  <c r="U1002"/>
  <c r="V1002"/>
  <c r="W1002"/>
  <c r="X1002"/>
  <c r="Y1002"/>
  <c r="Z1002"/>
  <c r="AA1002"/>
  <c r="AB1002"/>
  <c r="AC1007"/>
  <c r="AD1007"/>
  <c r="AE1007"/>
  <c r="AF1007"/>
  <c r="AG1007"/>
  <c r="AH1007"/>
  <c r="AI1007"/>
  <c r="AJ1007"/>
  <c r="AK1007"/>
  <c r="AM1007"/>
  <c r="Q1008"/>
  <c r="T1008"/>
  <c r="X1008"/>
  <c r="AC1008"/>
  <c r="AD1008"/>
  <c r="AE1008"/>
  <c r="AF1008"/>
  <c r="AG1008"/>
  <c r="AH1008"/>
  <c r="AI1008"/>
  <c r="AJ1008"/>
  <c r="AK1008"/>
  <c r="AL1008"/>
  <c r="AM1008"/>
  <c r="J1009"/>
  <c r="K1009"/>
  <c r="L1009"/>
  <c r="M1009"/>
  <c r="N1009"/>
  <c r="O1009"/>
  <c r="P1009"/>
  <c r="Q1009"/>
  <c r="R1009"/>
  <c r="S1009"/>
  <c r="T1009"/>
  <c r="U1009"/>
  <c r="V1009"/>
  <c r="W1009"/>
  <c r="X1009"/>
  <c r="Y1009"/>
  <c r="Z1009"/>
  <c r="AA1009"/>
  <c r="AB1009"/>
  <c r="AC1009"/>
  <c r="AD1009"/>
  <c r="AE1009"/>
  <c r="AF1009"/>
  <c r="AG1009"/>
  <c r="AH1009"/>
  <c r="AI1009"/>
  <c r="AJ1009"/>
  <c r="AK1009"/>
  <c r="AL1009"/>
  <c r="AM1009"/>
  <c r="Q1010"/>
  <c r="T1010"/>
  <c r="X1010"/>
  <c r="AC1010"/>
  <c r="AD1010"/>
  <c r="AE1010"/>
  <c r="AF1010"/>
  <c r="AG1010"/>
  <c r="AH1010"/>
  <c r="AI1010"/>
  <c r="AJ1010"/>
  <c r="AK1010"/>
  <c r="AL1010"/>
  <c r="AM1010"/>
  <c r="J1011"/>
  <c r="K1011"/>
  <c r="L1011"/>
  <c r="M1011"/>
  <c r="N1011"/>
  <c r="O1011"/>
  <c r="P1011"/>
  <c r="Q1011"/>
  <c r="R1011"/>
  <c r="S1011"/>
  <c r="T1011"/>
  <c r="U1011"/>
  <c r="V1011"/>
  <c r="W1011"/>
  <c r="X1011"/>
  <c r="Y1011"/>
  <c r="Z1011"/>
  <c r="AA1011"/>
  <c r="AB1011"/>
  <c r="AC1011"/>
  <c r="AD1011"/>
  <c r="AE1011"/>
  <c r="AF1011"/>
  <c r="AG1011"/>
  <c r="AH1011"/>
  <c r="AI1011"/>
  <c r="AJ1011"/>
  <c r="AK1011"/>
  <c r="AL1011"/>
  <c r="AM1011"/>
  <c r="Q1012"/>
  <c r="T1012"/>
  <c r="X1012"/>
  <c r="AC1012"/>
  <c r="AD1012"/>
  <c r="AE1012"/>
  <c r="AF1012"/>
  <c r="AG1012"/>
  <c r="AH1012"/>
  <c r="AI1012"/>
  <c r="AJ1012"/>
  <c r="AK1012"/>
  <c r="AL1012"/>
  <c r="AM1012"/>
  <c r="J1013"/>
  <c r="K1013"/>
  <c r="L1013"/>
  <c r="M1013"/>
  <c r="N1013"/>
  <c r="O1013"/>
  <c r="P1013"/>
  <c r="Q1013"/>
  <c r="R1013"/>
  <c r="S1013"/>
  <c r="T1013"/>
  <c r="U1013"/>
  <c r="V1013"/>
  <c r="W1013"/>
  <c r="X1013"/>
  <c r="Y1013"/>
  <c r="Z1013"/>
  <c r="AA1013"/>
  <c r="AB1013"/>
  <c r="AC1013"/>
  <c r="AD1013"/>
  <c r="AE1013"/>
  <c r="AF1013"/>
  <c r="AG1013"/>
  <c r="AH1013"/>
  <c r="AI1013"/>
  <c r="AJ1013"/>
  <c r="AK1013"/>
  <c r="AL1013"/>
  <c r="AM1013"/>
  <c r="Q1014"/>
  <c r="T1014"/>
  <c r="X1014"/>
  <c r="AC1014"/>
  <c r="AD1014"/>
  <c r="AE1014"/>
  <c r="AF1014"/>
  <c r="AG1014"/>
  <c r="AH1014"/>
  <c r="AI1014"/>
  <c r="AJ1014"/>
  <c r="AK1014"/>
  <c r="AL1014"/>
  <c r="AM1014"/>
  <c r="J1015"/>
  <c r="K1015"/>
  <c r="L1015"/>
  <c r="M1015"/>
  <c r="N1015"/>
  <c r="O1015"/>
  <c r="P1015"/>
  <c r="Q1015"/>
  <c r="R1015"/>
  <c r="S1015"/>
  <c r="T1015"/>
  <c r="U1015"/>
  <c r="V1015"/>
  <c r="W1015"/>
  <c r="X1015"/>
  <c r="Y1015"/>
  <c r="Z1015"/>
  <c r="AA1015"/>
  <c r="AB1015"/>
  <c r="AC1015"/>
  <c r="AD1015"/>
  <c r="AE1015"/>
  <c r="AF1015"/>
  <c r="AG1015"/>
  <c r="AH1015"/>
  <c r="AI1015"/>
  <c r="AJ1015"/>
  <c r="AK1015"/>
  <c r="AL1015"/>
  <c r="AM1015"/>
  <c r="Q1016"/>
  <c r="T1016"/>
  <c r="X1016"/>
  <c r="AC1016"/>
  <c r="AD1016"/>
  <c r="AE1016"/>
  <c r="AF1016"/>
  <c r="AG1016"/>
  <c r="AH1016"/>
  <c r="AI1016"/>
  <c r="AJ1016"/>
  <c r="AK1016"/>
  <c r="AL1016"/>
  <c r="AM1016"/>
  <c r="J1017"/>
  <c r="K1017"/>
  <c r="L1017"/>
  <c r="M1017"/>
  <c r="N1017"/>
  <c r="O1017"/>
  <c r="P1017"/>
  <c r="Q1017"/>
  <c r="R1017"/>
  <c r="S1017"/>
  <c r="T1017"/>
  <c r="U1017"/>
  <c r="V1017"/>
  <c r="W1017"/>
  <c r="X1017"/>
  <c r="Y1017"/>
  <c r="Z1017"/>
  <c r="AA1017"/>
  <c r="AB1017"/>
  <c r="AC1017"/>
  <c r="AD1017"/>
  <c r="AE1017"/>
  <c r="AF1017"/>
  <c r="AG1017"/>
  <c r="AH1017"/>
  <c r="AI1017"/>
  <c r="AJ1017"/>
  <c r="AK1017"/>
  <c r="AL1017"/>
  <c r="AM1017"/>
  <c r="Q1018"/>
  <c r="T1018"/>
  <c r="X1018"/>
  <c r="AC1018"/>
  <c r="AD1018"/>
  <c r="AE1018"/>
  <c r="AF1018"/>
  <c r="AG1018"/>
  <c r="AH1018"/>
  <c r="AI1018"/>
  <c r="AJ1018"/>
  <c r="AK1018"/>
  <c r="AL1018"/>
  <c r="AM1018"/>
  <c r="J1019"/>
  <c r="K1019"/>
  <c r="L1019"/>
  <c r="M1019"/>
  <c r="N1019"/>
  <c r="O1019"/>
  <c r="P1019"/>
  <c r="Q1019"/>
  <c r="R1019"/>
  <c r="S1019"/>
  <c r="T1019"/>
  <c r="U1019"/>
  <c r="V1019"/>
  <c r="W1019"/>
  <c r="X1019"/>
  <c r="Y1019"/>
  <c r="Z1019"/>
  <c r="AA1019"/>
  <c r="AB1019"/>
  <c r="AC1019"/>
  <c r="AD1019"/>
  <c r="AE1019"/>
  <c r="AF1019"/>
  <c r="AG1019"/>
  <c r="AH1019"/>
  <c r="AI1019"/>
  <c r="AJ1019"/>
  <c r="AK1019"/>
  <c r="AL1019"/>
  <c r="AM1019"/>
  <c r="Q1020"/>
  <c r="T1020"/>
  <c r="X1020"/>
  <c r="AC1020"/>
  <c r="AD1020"/>
  <c r="AE1020"/>
  <c r="AF1020"/>
  <c r="AG1020"/>
  <c r="AH1020"/>
  <c r="AI1020"/>
  <c r="AJ1020"/>
  <c r="AK1020"/>
  <c r="AL1020"/>
  <c r="AM1020"/>
  <c r="J1021"/>
  <c r="K1021"/>
  <c r="L1021"/>
  <c r="M1021"/>
  <c r="N1021"/>
  <c r="O1021"/>
  <c r="P1021"/>
  <c r="Q1021"/>
  <c r="R1021"/>
  <c r="S1021"/>
  <c r="T1021"/>
  <c r="U1021"/>
  <c r="V1021"/>
  <c r="W1021"/>
  <c r="X1021"/>
  <c r="Y1021"/>
  <c r="Z1021"/>
  <c r="AA1021"/>
  <c r="AB1021"/>
  <c r="AC1021"/>
  <c r="AD1021"/>
  <c r="AE1021"/>
  <c r="AF1021"/>
  <c r="AG1021"/>
  <c r="AH1021"/>
  <c r="AI1021"/>
  <c r="AJ1021"/>
  <c r="AK1021"/>
  <c r="AL1021"/>
  <c r="AM1021"/>
  <c r="Q1022"/>
  <c r="T1022"/>
  <c r="X1022"/>
  <c r="AC1022"/>
  <c r="AD1022"/>
  <c r="AE1022"/>
  <c r="AF1022"/>
  <c r="AG1022"/>
  <c r="AH1022"/>
  <c r="AI1022"/>
  <c r="AJ1022"/>
  <c r="AK1022"/>
  <c r="AL1022"/>
  <c r="AM1022"/>
  <c r="J1023"/>
  <c r="K1023"/>
  <c r="L1023"/>
  <c r="M1023"/>
  <c r="N1023"/>
  <c r="O1023"/>
  <c r="P1023"/>
  <c r="Q1023"/>
  <c r="R1023"/>
  <c r="S1023"/>
  <c r="T1023"/>
  <c r="U1023"/>
  <c r="V1023"/>
  <c r="W1023"/>
  <c r="X1023"/>
  <c r="Y1023"/>
  <c r="Z1023"/>
  <c r="AA1023"/>
  <c r="AB1023"/>
  <c r="AC1023"/>
  <c r="AD1023"/>
  <c r="AE1023"/>
  <c r="AF1023"/>
  <c r="AG1023"/>
  <c r="AH1023"/>
  <c r="AI1023"/>
  <c r="AJ1023"/>
  <c r="AK1023"/>
  <c r="AL1023"/>
  <c r="AM1023"/>
  <c r="Q1024"/>
  <c r="T1024"/>
  <c r="X1024"/>
  <c r="AC1024"/>
  <c r="AD1024"/>
  <c r="AE1024"/>
  <c r="AF1024"/>
  <c r="AG1024"/>
  <c r="AH1024"/>
  <c r="AI1024"/>
  <c r="AJ1024"/>
  <c r="AK1024"/>
  <c r="AL1024"/>
  <c r="AM1024"/>
  <c r="J1025"/>
  <c r="K1025"/>
  <c r="L1025"/>
  <c r="M1025"/>
  <c r="N1025"/>
  <c r="O1025"/>
  <c r="P1025"/>
  <c r="Q1025"/>
  <c r="R1025"/>
  <c r="S1025"/>
  <c r="T1025"/>
  <c r="U1025"/>
  <c r="V1025"/>
  <c r="W1025"/>
  <c r="X1025"/>
  <c r="Y1025"/>
  <c r="Z1025"/>
  <c r="AA1025"/>
  <c r="AB1025"/>
  <c r="AC1025"/>
  <c r="AD1025"/>
  <c r="AE1025"/>
  <c r="AF1025"/>
  <c r="AG1025"/>
  <c r="AH1025"/>
  <c r="AI1025"/>
  <c r="AJ1025"/>
  <c r="AK1025"/>
  <c r="AL1025"/>
  <c r="AM1025"/>
  <c r="J1027"/>
  <c r="K1027"/>
  <c r="L1027"/>
  <c r="M1027"/>
  <c r="N1027"/>
  <c r="O1027"/>
  <c r="P1027"/>
  <c r="Q1027"/>
  <c r="R1027"/>
  <c r="S1027"/>
  <c r="T1027"/>
  <c r="U1027"/>
  <c r="V1027"/>
  <c r="W1027"/>
  <c r="X1027"/>
  <c r="Y1027"/>
  <c r="Z1027"/>
  <c r="AA1027"/>
  <c r="AB1027"/>
  <c r="J1028"/>
  <c r="K1028"/>
  <c r="L1028"/>
  <c r="M1028"/>
  <c r="N1028"/>
  <c r="O1028"/>
  <c r="P1028"/>
  <c r="Q1028"/>
  <c r="R1028"/>
  <c r="S1028"/>
  <c r="T1028"/>
  <c r="U1028"/>
  <c r="V1028"/>
  <c r="W1028"/>
  <c r="X1028"/>
  <c r="Y1028"/>
  <c r="Z1028"/>
  <c r="AA1028"/>
  <c r="AB1028"/>
  <c r="J1029"/>
  <c r="K1029"/>
  <c r="L1029"/>
  <c r="M1029"/>
  <c r="N1029"/>
  <c r="O1029"/>
  <c r="P1029"/>
  <c r="Q1029"/>
  <c r="R1029"/>
  <c r="S1029"/>
  <c r="T1029"/>
  <c r="U1029"/>
  <c r="V1029"/>
  <c r="W1029"/>
  <c r="X1029"/>
  <c r="Y1029"/>
  <c r="Z1029"/>
  <c r="AA1029"/>
  <c r="AB1029"/>
  <c r="AC1034"/>
  <c r="AD1034"/>
  <c r="AE1034"/>
  <c r="AF1034"/>
  <c r="AG1034"/>
  <c r="AH1034"/>
  <c r="AI1034"/>
  <c r="AJ1034"/>
  <c r="AK1034"/>
  <c r="AM1034"/>
  <c r="Q1035"/>
  <c r="T1035"/>
  <c r="X1035"/>
  <c r="AC1035"/>
  <c r="AD1035"/>
  <c r="AE1035"/>
  <c r="AF1035"/>
  <c r="AG1035"/>
  <c r="AH1035"/>
  <c r="AI1035"/>
  <c r="AJ1035"/>
  <c r="AK1035"/>
  <c r="AL1035"/>
  <c r="AM1035"/>
  <c r="J1036"/>
  <c r="K1036"/>
  <c r="L1036"/>
  <c r="M1036"/>
  <c r="N1036"/>
  <c r="O1036"/>
  <c r="P1036"/>
  <c r="Q1036"/>
  <c r="R1036"/>
  <c r="S1036"/>
  <c r="T1036"/>
  <c r="U1036"/>
  <c r="V1036"/>
  <c r="W1036"/>
  <c r="X1036"/>
  <c r="Y1036"/>
  <c r="Z1036"/>
  <c r="AA1036"/>
  <c r="AB1036"/>
  <c r="AC1036"/>
  <c r="AD1036"/>
  <c r="AE1036"/>
  <c r="AF1036"/>
  <c r="AG1036"/>
  <c r="AH1036"/>
  <c r="AI1036"/>
  <c r="AJ1036"/>
  <c r="AK1036"/>
  <c r="AL1036"/>
  <c r="AM1036"/>
  <c r="Q1037"/>
  <c r="T1037"/>
  <c r="X1037"/>
  <c r="AC1037"/>
  <c r="AD1037"/>
  <c r="AE1037"/>
  <c r="AF1037"/>
  <c r="AG1037"/>
  <c r="AH1037"/>
  <c r="AI1037"/>
  <c r="AJ1037"/>
  <c r="AK1037"/>
  <c r="AL1037"/>
  <c r="AM1037"/>
  <c r="J1038"/>
  <c r="K1038"/>
  <c r="L1038"/>
  <c r="M1038"/>
  <c r="N1038"/>
  <c r="O1038"/>
  <c r="P1038"/>
  <c r="Q1038"/>
  <c r="R1038"/>
  <c r="S1038"/>
  <c r="T1038"/>
  <c r="U1038"/>
  <c r="V1038"/>
  <c r="W1038"/>
  <c r="X1038"/>
  <c r="Y1038"/>
  <c r="Z1038"/>
  <c r="AA1038"/>
  <c r="AB1038"/>
  <c r="AC1038"/>
  <c r="AD1038"/>
  <c r="AE1038"/>
  <c r="AF1038"/>
  <c r="AG1038"/>
  <c r="AH1038"/>
  <c r="AI1038"/>
  <c r="AJ1038"/>
  <c r="AK1038"/>
  <c r="AL1038"/>
  <c r="AM1038"/>
  <c r="Q1039"/>
  <c r="T1039"/>
  <c r="X1039"/>
  <c r="AC1039"/>
  <c r="AD1039"/>
  <c r="AE1039"/>
  <c r="AF1039"/>
  <c r="AG1039"/>
  <c r="AH1039"/>
  <c r="AI1039"/>
  <c r="AJ1039"/>
  <c r="AK1039"/>
  <c r="AL1039"/>
  <c r="AM1039"/>
  <c r="J1040"/>
  <c r="K1040"/>
  <c r="L1040"/>
  <c r="M1040"/>
  <c r="N1040"/>
  <c r="O1040"/>
  <c r="P1040"/>
  <c r="Q1040"/>
  <c r="R1040"/>
  <c r="S1040"/>
  <c r="T1040"/>
  <c r="U1040"/>
  <c r="V1040"/>
  <c r="W1040"/>
  <c r="X1040"/>
  <c r="Y1040"/>
  <c r="Z1040"/>
  <c r="AA1040"/>
  <c r="AB1040"/>
  <c r="AC1040"/>
  <c r="AD1040"/>
  <c r="AE1040"/>
  <c r="AF1040"/>
  <c r="AG1040"/>
  <c r="AH1040"/>
  <c r="AI1040"/>
  <c r="AJ1040"/>
  <c r="AK1040"/>
  <c r="AL1040"/>
  <c r="AM1040"/>
  <c r="Q1041"/>
  <c r="T1041"/>
  <c r="X1041"/>
  <c r="AC1041"/>
  <c r="AD1041"/>
  <c r="AE1041"/>
  <c r="AF1041"/>
  <c r="AG1041"/>
  <c r="AH1041"/>
  <c r="AI1041"/>
  <c r="AJ1041"/>
  <c r="AK1041"/>
  <c r="AL1041"/>
  <c r="AM1041"/>
  <c r="J1042"/>
  <c r="K1042"/>
  <c r="L1042"/>
  <c r="M1042"/>
  <c r="N1042"/>
  <c r="O1042"/>
  <c r="P1042"/>
  <c r="Q1042"/>
  <c r="R1042"/>
  <c r="S1042"/>
  <c r="T1042"/>
  <c r="U1042"/>
  <c r="V1042"/>
  <c r="W1042"/>
  <c r="X1042"/>
  <c r="Y1042"/>
  <c r="Z1042"/>
  <c r="AA1042"/>
  <c r="AB1042"/>
  <c r="AC1042"/>
  <c r="AD1042"/>
  <c r="AE1042"/>
  <c r="AF1042"/>
  <c r="AG1042"/>
  <c r="AH1042"/>
  <c r="AI1042"/>
  <c r="AJ1042"/>
  <c r="AK1042"/>
  <c r="AL1042"/>
  <c r="AM1042"/>
  <c r="Q1043"/>
  <c r="T1043"/>
  <c r="X1043"/>
  <c r="AC1043"/>
  <c r="AD1043"/>
  <c r="AE1043"/>
  <c r="AF1043"/>
  <c r="AG1043"/>
  <c r="AH1043"/>
  <c r="AI1043"/>
  <c r="AJ1043"/>
  <c r="AK1043"/>
  <c r="AL1043"/>
  <c r="AM1043"/>
  <c r="J1044"/>
  <c r="K1044"/>
  <c r="L1044"/>
  <c r="M1044"/>
  <c r="N1044"/>
  <c r="O1044"/>
  <c r="P1044"/>
  <c r="Q1044"/>
  <c r="R1044"/>
  <c r="S1044"/>
  <c r="T1044"/>
  <c r="U1044"/>
  <c r="V1044"/>
  <c r="W1044"/>
  <c r="X1044"/>
  <c r="Y1044"/>
  <c r="Z1044"/>
  <c r="AA1044"/>
  <c r="AB1044"/>
  <c r="AC1044"/>
  <c r="AD1044"/>
  <c r="AE1044"/>
  <c r="AF1044"/>
  <c r="AG1044"/>
  <c r="AH1044"/>
  <c r="AI1044"/>
  <c r="AJ1044"/>
  <c r="AK1044"/>
  <c r="AL1044"/>
  <c r="AM1044"/>
  <c r="Q1045"/>
  <c r="T1045"/>
  <c r="X1045"/>
  <c r="AC1045"/>
  <c r="AD1045"/>
  <c r="AE1045"/>
  <c r="AF1045"/>
  <c r="AG1045"/>
  <c r="AH1045"/>
  <c r="AI1045"/>
  <c r="AJ1045"/>
  <c r="AK1045"/>
  <c r="AL1045"/>
  <c r="AM1045"/>
  <c r="J1046"/>
  <c r="K1046"/>
  <c r="L1046"/>
  <c r="M1046"/>
  <c r="N1046"/>
  <c r="O1046"/>
  <c r="P1046"/>
  <c r="Q1046"/>
  <c r="R1046"/>
  <c r="S1046"/>
  <c r="T1046"/>
  <c r="U1046"/>
  <c r="V1046"/>
  <c r="W1046"/>
  <c r="X1046"/>
  <c r="Y1046"/>
  <c r="Z1046"/>
  <c r="AA1046"/>
  <c r="AB1046"/>
  <c r="AC1046"/>
  <c r="AD1046"/>
  <c r="AE1046"/>
  <c r="AF1046"/>
  <c r="AG1046"/>
  <c r="AH1046"/>
  <c r="AI1046"/>
  <c r="AJ1046"/>
  <c r="AK1046"/>
  <c r="AL1046"/>
  <c r="AM1046"/>
  <c r="Q1047"/>
  <c r="T1047"/>
  <c r="X1047"/>
  <c r="AC1047"/>
  <c r="AD1047"/>
  <c r="AE1047"/>
  <c r="AF1047"/>
  <c r="AG1047"/>
  <c r="AH1047"/>
  <c r="AI1047"/>
  <c r="AJ1047"/>
  <c r="AK1047"/>
  <c r="AL1047"/>
  <c r="AM1047"/>
  <c r="J1048"/>
  <c r="K1048"/>
  <c r="L1048"/>
  <c r="M1048"/>
  <c r="N1048"/>
  <c r="O1048"/>
  <c r="P1048"/>
  <c r="Q1048"/>
  <c r="R1048"/>
  <c r="S1048"/>
  <c r="T1048"/>
  <c r="U1048"/>
  <c r="V1048"/>
  <c r="W1048"/>
  <c r="X1048"/>
  <c r="Y1048"/>
  <c r="Z1048"/>
  <c r="AA1048"/>
  <c r="AB1048"/>
  <c r="AC1048"/>
  <c r="AD1048"/>
  <c r="AE1048"/>
  <c r="AF1048"/>
  <c r="AG1048"/>
  <c r="AH1048"/>
  <c r="AI1048"/>
  <c r="AJ1048"/>
  <c r="AK1048"/>
  <c r="AL1048"/>
  <c r="AM1048"/>
  <c r="Q1049"/>
  <c r="T1049"/>
  <c r="X1049"/>
  <c r="AC1049"/>
  <c r="AD1049"/>
  <c r="AE1049"/>
  <c r="AF1049"/>
  <c r="AG1049"/>
  <c r="AH1049"/>
  <c r="AI1049"/>
  <c r="AJ1049"/>
  <c r="AK1049"/>
  <c r="AL1049"/>
  <c r="AM1049"/>
  <c r="J1050"/>
  <c r="K1050"/>
  <c r="L1050"/>
  <c r="M1050"/>
  <c r="N1050"/>
  <c r="O1050"/>
  <c r="P1050"/>
  <c r="Q1050"/>
  <c r="R1050"/>
  <c r="S1050"/>
  <c r="T1050"/>
  <c r="U1050"/>
  <c r="V1050"/>
  <c r="W1050"/>
  <c r="X1050"/>
  <c r="Y1050"/>
  <c r="Z1050"/>
  <c r="AA1050"/>
  <c r="AB1050"/>
  <c r="AC1050"/>
  <c r="AD1050"/>
  <c r="AE1050"/>
  <c r="AF1050"/>
  <c r="AG1050"/>
  <c r="AH1050"/>
  <c r="AI1050"/>
  <c r="AJ1050"/>
  <c r="AK1050"/>
  <c r="AL1050"/>
  <c r="AM1050"/>
  <c r="Q1051"/>
  <c r="T1051"/>
  <c r="X1051"/>
  <c r="AC1051"/>
  <c r="AD1051"/>
  <c r="AE1051"/>
  <c r="AF1051"/>
  <c r="AG1051"/>
  <c r="AH1051"/>
  <c r="AI1051"/>
  <c r="AJ1051"/>
  <c r="AK1051"/>
  <c r="AL1051"/>
  <c r="AM1051"/>
  <c r="J1052"/>
  <c r="K1052"/>
  <c r="L1052"/>
  <c r="M1052"/>
  <c r="N1052"/>
  <c r="O1052"/>
  <c r="P1052"/>
  <c r="Q1052"/>
  <c r="R1052"/>
  <c r="S1052"/>
  <c r="T1052"/>
  <c r="U1052"/>
  <c r="V1052"/>
  <c r="W1052"/>
  <c r="X1052"/>
  <c r="Y1052"/>
  <c r="Z1052"/>
  <c r="AA1052"/>
  <c r="AB1052"/>
  <c r="AC1052"/>
  <c r="AD1052"/>
  <c r="AE1052"/>
  <c r="AF1052"/>
  <c r="AG1052"/>
  <c r="AH1052"/>
  <c r="AI1052"/>
  <c r="AJ1052"/>
  <c r="AK1052"/>
  <c r="AL1052"/>
  <c r="AM1052"/>
  <c r="J1054"/>
  <c r="K1054"/>
  <c r="L1054"/>
  <c r="M1054"/>
  <c r="N1054"/>
  <c r="O1054"/>
  <c r="P1054"/>
  <c r="Q1054"/>
  <c r="R1054"/>
  <c r="S1054"/>
  <c r="T1054"/>
  <c r="U1054"/>
  <c r="V1054"/>
  <c r="W1054"/>
  <c r="X1054"/>
  <c r="Y1054"/>
  <c r="Z1054"/>
  <c r="AA1054"/>
  <c r="AB1054"/>
  <c r="J1055"/>
  <c r="K1055"/>
  <c r="L1055"/>
  <c r="M1055"/>
  <c r="N1055"/>
  <c r="O1055"/>
  <c r="P1055"/>
  <c r="Q1055"/>
  <c r="R1055"/>
  <c r="S1055"/>
  <c r="T1055"/>
  <c r="U1055"/>
  <c r="V1055"/>
  <c r="W1055"/>
  <c r="X1055"/>
  <c r="Y1055"/>
  <c r="Z1055"/>
  <c r="AA1055"/>
  <c r="AB1055"/>
  <c r="J1056"/>
  <c r="K1056"/>
  <c r="L1056"/>
  <c r="M1056"/>
  <c r="N1056"/>
  <c r="O1056"/>
  <c r="P1056"/>
  <c r="Q1056"/>
  <c r="R1056"/>
  <c r="S1056"/>
  <c r="T1056"/>
  <c r="U1056"/>
  <c r="V1056"/>
  <c r="W1056"/>
  <c r="X1056"/>
  <c r="Y1056"/>
  <c r="Z1056"/>
  <c r="AA1056"/>
  <c r="AB1056"/>
  <c r="AC1061"/>
  <c r="AD1061"/>
  <c r="AE1061"/>
  <c r="AF1061"/>
  <c r="AG1061"/>
  <c r="AH1061"/>
  <c r="AI1061"/>
  <c r="AJ1061"/>
  <c r="AK1061"/>
  <c r="AM1061"/>
  <c r="Q1062"/>
  <c r="T1062"/>
  <c r="X1062"/>
  <c r="AC1062"/>
  <c r="AD1062"/>
  <c r="AE1062"/>
  <c r="AF1062"/>
  <c r="AG1062"/>
  <c r="AH1062"/>
  <c r="AI1062"/>
  <c r="AJ1062"/>
  <c r="AK1062"/>
  <c r="AL1062"/>
  <c r="AM1062"/>
  <c r="J1063"/>
  <c r="K1063"/>
  <c r="L1063"/>
  <c r="M1063"/>
  <c r="N1063"/>
  <c r="O1063"/>
  <c r="P1063"/>
  <c r="Q1063"/>
  <c r="R1063"/>
  <c r="S1063"/>
  <c r="T1063"/>
  <c r="U1063"/>
  <c r="V1063"/>
  <c r="W1063"/>
  <c r="X1063"/>
  <c r="Y1063"/>
  <c r="Z1063"/>
  <c r="AA1063"/>
  <c r="AB1063"/>
  <c r="AC1063"/>
  <c r="AD1063"/>
  <c r="AE1063"/>
  <c r="AF1063"/>
  <c r="AG1063"/>
  <c r="AH1063"/>
  <c r="AI1063"/>
  <c r="AJ1063"/>
  <c r="AK1063"/>
  <c r="AL1063"/>
  <c r="AM1063"/>
  <c r="Q1064"/>
  <c r="T1064"/>
  <c r="X1064"/>
  <c r="AC1064"/>
  <c r="AD1064"/>
  <c r="AE1064"/>
  <c r="AF1064"/>
  <c r="AG1064"/>
  <c r="AH1064"/>
  <c r="AI1064"/>
  <c r="AJ1064"/>
  <c r="AK1064"/>
  <c r="AL1064"/>
  <c r="AM1064"/>
  <c r="J1065"/>
  <c r="K1065"/>
  <c r="L1065"/>
  <c r="M1065"/>
  <c r="N1065"/>
  <c r="O1065"/>
  <c r="P1065"/>
  <c r="Q1065"/>
  <c r="R1065"/>
  <c r="S1065"/>
  <c r="T1065"/>
  <c r="U1065"/>
  <c r="V1065"/>
  <c r="W1065"/>
  <c r="X1065"/>
  <c r="Y1065"/>
  <c r="Z1065"/>
  <c r="AA1065"/>
  <c r="AB1065"/>
  <c r="AC1065"/>
  <c r="AD1065"/>
  <c r="AE1065"/>
  <c r="AF1065"/>
  <c r="AG1065"/>
  <c r="AH1065"/>
  <c r="AI1065"/>
  <c r="AJ1065"/>
  <c r="AK1065"/>
  <c r="AL1065"/>
  <c r="AM1065"/>
  <c r="Q1066"/>
  <c r="T1066"/>
  <c r="X1066"/>
  <c r="AC1066"/>
  <c r="AD1066"/>
  <c r="AE1066"/>
  <c r="AF1066"/>
  <c r="AG1066"/>
  <c r="AH1066"/>
  <c r="AI1066"/>
  <c r="AJ1066"/>
  <c r="AK1066"/>
  <c r="AL1066"/>
  <c r="AM1066"/>
  <c r="J1067"/>
  <c r="K1067"/>
  <c r="L1067"/>
  <c r="M1067"/>
  <c r="N1067"/>
  <c r="O1067"/>
  <c r="P1067"/>
  <c r="Q1067"/>
  <c r="R1067"/>
  <c r="S1067"/>
  <c r="T1067"/>
  <c r="U1067"/>
  <c r="V1067"/>
  <c r="W1067"/>
  <c r="X1067"/>
  <c r="Y1067"/>
  <c r="Z1067"/>
  <c r="AA1067"/>
  <c r="AB1067"/>
  <c r="AC1067"/>
  <c r="AD1067"/>
  <c r="AE1067"/>
  <c r="AF1067"/>
  <c r="AG1067"/>
  <c r="AH1067"/>
  <c r="AI1067"/>
  <c r="AJ1067"/>
  <c r="AK1067"/>
  <c r="AL1067"/>
  <c r="AM1067"/>
  <c r="Q1068"/>
  <c r="T1068"/>
  <c r="X1068"/>
  <c r="AC1068"/>
  <c r="AD1068"/>
  <c r="AE1068"/>
  <c r="AF1068"/>
  <c r="AG1068"/>
  <c r="AH1068"/>
  <c r="AI1068"/>
  <c r="AJ1068"/>
  <c r="AK1068"/>
  <c r="AL1068"/>
  <c r="AM1068"/>
  <c r="J1069"/>
  <c r="K1069"/>
  <c r="L1069"/>
  <c r="M1069"/>
  <c r="N1069"/>
  <c r="O1069"/>
  <c r="P1069"/>
  <c r="Q1069"/>
  <c r="R1069"/>
  <c r="S1069"/>
  <c r="T1069"/>
  <c r="U1069"/>
  <c r="V1069"/>
  <c r="W1069"/>
  <c r="X1069"/>
  <c r="Y1069"/>
  <c r="Z1069"/>
  <c r="AA1069"/>
  <c r="AB1069"/>
  <c r="AC1069"/>
  <c r="AD1069"/>
  <c r="AE1069"/>
  <c r="AF1069"/>
  <c r="AG1069"/>
  <c r="AH1069"/>
  <c r="AI1069"/>
  <c r="AJ1069"/>
  <c r="AK1069"/>
  <c r="AL1069"/>
  <c r="AM1069"/>
  <c r="Q1070"/>
  <c r="T1070"/>
  <c r="X1070"/>
  <c r="AC1070"/>
  <c r="AD1070"/>
  <c r="AE1070"/>
  <c r="AF1070"/>
  <c r="AG1070"/>
  <c r="AH1070"/>
  <c r="AI1070"/>
  <c r="AJ1070"/>
  <c r="AK1070"/>
  <c r="AL1070"/>
  <c r="AM1070"/>
  <c r="J1071"/>
  <c r="K1071"/>
  <c r="L1071"/>
  <c r="M1071"/>
  <c r="N1071"/>
  <c r="O1071"/>
  <c r="P1071"/>
  <c r="Q1071"/>
  <c r="R1071"/>
  <c r="S1071"/>
  <c r="T1071"/>
  <c r="U1071"/>
  <c r="V1071"/>
  <c r="W1071"/>
  <c r="X1071"/>
  <c r="Y1071"/>
  <c r="Z1071"/>
  <c r="AA1071"/>
  <c r="AB1071"/>
  <c r="AC1071"/>
  <c r="AD1071"/>
  <c r="AE1071"/>
  <c r="AF1071"/>
  <c r="AG1071"/>
  <c r="AH1071"/>
  <c r="AI1071"/>
  <c r="AJ1071"/>
  <c r="AK1071"/>
  <c r="AL1071"/>
  <c r="AM1071"/>
  <c r="Q1072"/>
  <c r="T1072"/>
  <c r="X1072"/>
  <c r="AC1072"/>
  <c r="AD1072"/>
  <c r="AE1072"/>
  <c r="AF1072"/>
  <c r="AG1072"/>
  <c r="AH1072"/>
  <c r="AI1072"/>
  <c r="AJ1072"/>
  <c r="AK1072"/>
  <c r="AL1072"/>
  <c r="AM1072"/>
  <c r="J1073"/>
  <c r="K1073"/>
  <c r="L1073"/>
  <c r="M1073"/>
  <c r="N1073"/>
  <c r="O1073"/>
  <c r="P1073"/>
  <c r="Q1073"/>
  <c r="R1073"/>
  <c r="S1073"/>
  <c r="T1073"/>
  <c r="U1073"/>
  <c r="V1073"/>
  <c r="W1073"/>
  <c r="X1073"/>
  <c r="Y1073"/>
  <c r="Z1073"/>
  <c r="AA1073"/>
  <c r="AB1073"/>
  <c r="AC1073"/>
  <c r="AD1073"/>
  <c r="AE1073"/>
  <c r="AF1073"/>
  <c r="AG1073"/>
  <c r="AH1073"/>
  <c r="AI1073"/>
  <c r="AJ1073"/>
  <c r="AK1073"/>
  <c r="AL1073"/>
  <c r="AM1073"/>
  <c r="Q1074"/>
  <c r="T1074"/>
  <c r="X1074"/>
  <c r="AC1074"/>
  <c r="AD1074"/>
  <c r="AE1074"/>
  <c r="AF1074"/>
  <c r="AG1074"/>
  <c r="AH1074"/>
  <c r="AI1074"/>
  <c r="AJ1074"/>
  <c r="AK1074"/>
  <c r="AL1074"/>
  <c r="AM1074"/>
  <c r="J1075"/>
  <c r="K1075"/>
  <c r="L1075"/>
  <c r="M1075"/>
  <c r="N1075"/>
  <c r="O1075"/>
  <c r="P1075"/>
  <c r="Q1075"/>
  <c r="R1075"/>
  <c r="S1075"/>
  <c r="T1075"/>
  <c r="U1075"/>
  <c r="V1075"/>
  <c r="W1075"/>
  <c r="X1075"/>
  <c r="Y1075"/>
  <c r="Z1075"/>
  <c r="AA1075"/>
  <c r="AB1075"/>
  <c r="AC1075"/>
  <c r="AD1075"/>
  <c r="AE1075"/>
  <c r="AF1075"/>
  <c r="AG1075"/>
  <c r="AH1075"/>
  <c r="AI1075"/>
  <c r="AJ1075"/>
  <c r="AK1075"/>
  <c r="AL1075"/>
  <c r="AM1075"/>
  <c r="Q1076"/>
  <c r="T1076"/>
  <c r="X1076"/>
  <c r="AC1076"/>
  <c r="AD1076"/>
  <c r="AE1076"/>
  <c r="AF1076"/>
  <c r="AG1076"/>
  <c r="AH1076"/>
  <c r="AI1076"/>
  <c r="AJ1076"/>
  <c r="AK1076"/>
  <c r="AL1076"/>
  <c r="AM1076"/>
  <c r="J1077"/>
  <c r="K1077"/>
  <c r="L1077"/>
  <c r="M1077"/>
  <c r="N1077"/>
  <c r="O1077"/>
  <c r="P1077"/>
  <c r="Q1077"/>
  <c r="R1077"/>
  <c r="S1077"/>
  <c r="T1077"/>
  <c r="U1077"/>
  <c r="V1077"/>
  <c r="W1077"/>
  <c r="X1077"/>
  <c r="Y1077"/>
  <c r="Z1077"/>
  <c r="AA1077"/>
  <c r="AB1077"/>
  <c r="AC1077"/>
  <c r="AD1077"/>
  <c r="AE1077"/>
  <c r="AF1077"/>
  <c r="AG1077"/>
  <c r="AH1077"/>
  <c r="AI1077"/>
  <c r="AJ1077"/>
  <c r="AK1077"/>
  <c r="AL1077"/>
  <c r="AM1077"/>
  <c r="Q1078"/>
  <c r="T1078"/>
  <c r="X1078"/>
  <c r="AC1078"/>
  <c r="AD1078"/>
  <c r="AE1078"/>
  <c r="AF1078"/>
  <c r="AG1078"/>
  <c r="AH1078"/>
  <c r="AI1078"/>
  <c r="AJ1078"/>
  <c r="AK1078"/>
  <c r="AL1078"/>
  <c r="AM1078"/>
  <c r="J1079"/>
  <c r="K1079"/>
  <c r="L1079"/>
  <c r="M1079"/>
  <c r="N1079"/>
  <c r="O1079"/>
  <c r="P1079"/>
  <c r="Q1079"/>
  <c r="R1079"/>
  <c r="S1079"/>
  <c r="T1079"/>
  <c r="U1079"/>
  <c r="V1079"/>
  <c r="W1079"/>
  <c r="X1079"/>
  <c r="Y1079"/>
  <c r="Z1079"/>
  <c r="AA1079"/>
  <c r="AB1079"/>
  <c r="AC1079"/>
  <c r="AD1079"/>
  <c r="AE1079"/>
  <c r="AF1079"/>
  <c r="AG1079"/>
  <c r="AH1079"/>
  <c r="AI1079"/>
  <c r="AJ1079"/>
  <c r="AK1079"/>
  <c r="AL1079"/>
  <c r="AM1079"/>
  <c r="J1081"/>
  <c r="K1081"/>
  <c r="L1081"/>
  <c r="M1081"/>
  <c r="N1081"/>
  <c r="O1081"/>
  <c r="P1081"/>
  <c r="Q1081"/>
  <c r="R1081"/>
  <c r="S1081"/>
  <c r="T1081"/>
  <c r="U1081"/>
  <c r="V1081"/>
  <c r="W1081"/>
  <c r="X1081"/>
  <c r="Y1081"/>
  <c r="Z1081"/>
  <c r="AA1081"/>
  <c r="AB1081"/>
  <c r="J1082"/>
  <c r="K1082"/>
  <c r="L1082"/>
  <c r="M1082"/>
  <c r="N1082"/>
  <c r="O1082"/>
  <c r="P1082"/>
  <c r="Q1082"/>
  <c r="R1082"/>
  <c r="S1082"/>
  <c r="T1082"/>
  <c r="U1082"/>
  <c r="V1082"/>
  <c r="W1082"/>
  <c r="X1082"/>
  <c r="Y1082"/>
  <c r="Z1082"/>
  <c r="AA1082"/>
  <c r="AB1082"/>
  <c r="J1083"/>
  <c r="K1083"/>
  <c r="L1083"/>
  <c r="M1083"/>
  <c r="N1083"/>
  <c r="O1083"/>
  <c r="P1083"/>
  <c r="Q1083"/>
  <c r="R1083"/>
  <c r="S1083"/>
  <c r="T1083"/>
  <c r="U1083"/>
  <c r="V1083"/>
  <c r="W1083"/>
  <c r="X1083"/>
  <c r="Y1083"/>
  <c r="Z1083"/>
  <c r="AA1083"/>
  <c r="AB1083"/>
  <c r="AC1088"/>
  <c r="AD1088"/>
  <c r="AE1088"/>
  <c r="AF1088"/>
  <c r="AG1088"/>
  <c r="AH1088"/>
  <c r="AI1088"/>
  <c r="AJ1088"/>
  <c r="AK1088"/>
  <c r="AM1088"/>
  <c r="Q1089"/>
  <c r="T1089"/>
  <c r="X1089"/>
  <c r="AC1089"/>
  <c r="AD1089"/>
  <c r="AE1089"/>
  <c r="AF1089"/>
  <c r="AG1089"/>
  <c r="AH1089"/>
  <c r="AI1089"/>
  <c r="AJ1089"/>
  <c r="AK1089"/>
  <c r="AL1089"/>
  <c r="AM1089"/>
  <c r="J1090"/>
  <c r="K1090"/>
  <c r="L1090"/>
  <c r="M1090"/>
  <c r="N1090"/>
  <c r="O1090"/>
  <c r="P1090"/>
  <c r="Q1090"/>
  <c r="R1090"/>
  <c r="S1090"/>
  <c r="T1090"/>
  <c r="U1090"/>
  <c r="V1090"/>
  <c r="W1090"/>
  <c r="X1090"/>
  <c r="Y1090"/>
  <c r="Z1090"/>
  <c r="AA1090"/>
  <c r="AB1090"/>
  <c r="AC1090"/>
  <c r="AD1090"/>
  <c r="AE1090"/>
  <c r="AF1090"/>
  <c r="AG1090"/>
  <c r="AH1090"/>
  <c r="AI1090"/>
  <c r="AJ1090"/>
  <c r="AK1090"/>
  <c r="AL1090"/>
  <c r="AM1090"/>
  <c r="Q1091"/>
  <c r="T1091"/>
  <c r="X1091"/>
  <c r="AC1091"/>
  <c r="AD1091"/>
  <c r="AE1091"/>
  <c r="AF1091"/>
  <c r="AG1091"/>
  <c r="AH1091"/>
  <c r="AI1091"/>
  <c r="AJ1091"/>
  <c r="AK1091"/>
  <c r="AL1091"/>
  <c r="AM1091"/>
  <c r="J1092"/>
  <c r="K1092"/>
  <c r="L1092"/>
  <c r="M1092"/>
  <c r="N1092"/>
  <c r="O1092"/>
  <c r="P1092"/>
  <c r="Q1092"/>
  <c r="R1092"/>
  <c r="S1092"/>
  <c r="T1092"/>
  <c r="U1092"/>
  <c r="V1092"/>
  <c r="W1092"/>
  <c r="X1092"/>
  <c r="Y1092"/>
  <c r="Z1092"/>
  <c r="AA1092"/>
  <c r="AB1092"/>
  <c r="AC1092"/>
  <c r="AD1092"/>
  <c r="AE1092"/>
  <c r="AF1092"/>
  <c r="AG1092"/>
  <c r="AH1092"/>
  <c r="AI1092"/>
  <c r="AJ1092"/>
  <c r="AK1092"/>
  <c r="AL1092"/>
  <c r="AM1092"/>
  <c r="Q1093"/>
  <c r="T1093"/>
  <c r="X1093"/>
  <c r="AC1093"/>
  <c r="AD1093"/>
  <c r="AE1093"/>
  <c r="AF1093"/>
  <c r="AG1093"/>
  <c r="AH1093"/>
  <c r="AI1093"/>
  <c r="AJ1093"/>
  <c r="AK1093"/>
  <c r="AL1093"/>
  <c r="AM1093"/>
  <c r="J1094"/>
  <c r="K1094"/>
  <c r="L1094"/>
  <c r="M1094"/>
  <c r="N1094"/>
  <c r="O1094"/>
  <c r="P1094"/>
  <c r="Q1094"/>
  <c r="R1094"/>
  <c r="S1094"/>
  <c r="T1094"/>
  <c r="U1094"/>
  <c r="V1094"/>
  <c r="W1094"/>
  <c r="X1094"/>
  <c r="Y1094"/>
  <c r="Z1094"/>
  <c r="AA1094"/>
  <c r="AB1094"/>
  <c r="AC1094"/>
  <c r="AD1094"/>
  <c r="AE1094"/>
  <c r="AF1094"/>
  <c r="AG1094"/>
  <c r="AH1094"/>
  <c r="AI1094"/>
  <c r="AJ1094"/>
  <c r="AK1094"/>
  <c r="AL1094"/>
  <c r="AM1094"/>
  <c r="Q1095"/>
  <c r="T1095"/>
  <c r="X1095"/>
  <c r="AC1095"/>
  <c r="AD1095"/>
  <c r="AE1095"/>
  <c r="AF1095"/>
  <c r="AG1095"/>
  <c r="AH1095"/>
  <c r="AI1095"/>
  <c r="AJ1095"/>
  <c r="AK1095"/>
  <c r="AL1095"/>
  <c r="AM1095"/>
  <c r="J1096"/>
  <c r="K1096"/>
  <c r="L1096"/>
  <c r="M1096"/>
  <c r="N1096"/>
  <c r="O1096"/>
  <c r="P1096"/>
  <c r="Q1096"/>
  <c r="R1096"/>
  <c r="S1096"/>
  <c r="T1096"/>
  <c r="U1096"/>
  <c r="V1096"/>
  <c r="W1096"/>
  <c r="X1096"/>
  <c r="Y1096"/>
  <c r="Z1096"/>
  <c r="AA1096"/>
  <c r="AB1096"/>
  <c r="AC1096"/>
  <c r="AD1096"/>
  <c r="AE1096"/>
  <c r="AF1096"/>
  <c r="AG1096"/>
  <c r="AH1096"/>
  <c r="AI1096"/>
  <c r="AJ1096"/>
  <c r="AK1096"/>
  <c r="AL1096"/>
  <c r="AM1096"/>
  <c r="Q1097"/>
  <c r="T1097"/>
  <c r="X1097"/>
  <c r="AC1097"/>
  <c r="AD1097"/>
  <c r="AE1097"/>
  <c r="AF1097"/>
  <c r="AG1097"/>
  <c r="AH1097"/>
  <c r="AI1097"/>
  <c r="AJ1097"/>
  <c r="AK1097"/>
  <c r="AL1097"/>
  <c r="AM1097"/>
  <c r="J1098"/>
  <c r="K1098"/>
  <c r="L1098"/>
  <c r="M1098"/>
  <c r="N1098"/>
  <c r="O1098"/>
  <c r="P1098"/>
  <c r="Q1098"/>
  <c r="R1098"/>
  <c r="S1098"/>
  <c r="T1098"/>
  <c r="U1098"/>
  <c r="V1098"/>
  <c r="W1098"/>
  <c r="X1098"/>
  <c r="Y1098"/>
  <c r="Z1098"/>
  <c r="AA1098"/>
  <c r="AB1098"/>
  <c r="AC1098"/>
  <c r="AD1098"/>
  <c r="AE1098"/>
  <c r="AF1098"/>
  <c r="AG1098"/>
  <c r="AH1098"/>
  <c r="AI1098"/>
  <c r="AJ1098"/>
  <c r="AK1098"/>
  <c r="AL1098"/>
  <c r="AM1098"/>
  <c r="Q1099"/>
  <c r="T1099"/>
  <c r="X1099"/>
  <c r="AC1099"/>
  <c r="AD1099"/>
  <c r="AE1099"/>
  <c r="AF1099"/>
  <c r="AG1099"/>
  <c r="AH1099"/>
  <c r="AI1099"/>
  <c r="AJ1099"/>
  <c r="AK1099"/>
  <c r="AL1099"/>
  <c r="AM1099"/>
  <c r="J1100"/>
  <c r="K1100"/>
  <c r="L1100"/>
  <c r="M1100"/>
  <c r="N1100"/>
  <c r="O1100"/>
  <c r="P1100"/>
  <c r="Q1100"/>
  <c r="R1100"/>
  <c r="S1100"/>
  <c r="T1100"/>
  <c r="U1100"/>
  <c r="V1100"/>
  <c r="W1100"/>
  <c r="X1100"/>
  <c r="Y1100"/>
  <c r="Z1100"/>
  <c r="AA1100"/>
  <c r="AB1100"/>
  <c r="AC1100"/>
  <c r="AD1100"/>
  <c r="AE1100"/>
  <c r="AF1100"/>
  <c r="AG1100"/>
  <c r="AH1100"/>
  <c r="AI1100"/>
  <c r="AJ1100"/>
  <c r="AK1100"/>
  <c r="AL1100"/>
  <c r="AM1100"/>
  <c r="Q1101"/>
  <c r="T1101"/>
  <c r="X1101"/>
  <c r="AC1101"/>
  <c r="AD1101"/>
  <c r="AE1101"/>
  <c r="AF1101"/>
  <c r="AG1101"/>
  <c r="AH1101"/>
  <c r="AI1101"/>
  <c r="AJ1101"/>
  <c r="AK1101"/>
  <c r="AL1101"/>
  <c r="AM1101"/>
  <c r="J1102"/>
  <c r="K1102"/>
  <c r="L1102"/>
  <c r="M1102"/>
  <c r="N1102"/>
  <c r="O1102"/>
  <c r="P1102"/>
  <c r="Q1102"/>
  <c r="R1102"/>
  <c r="S1102"/>
  <c r="T1102"/>
  <c r="U1102"/>
  <c r="V1102"/>
  <c r="W1102"/>
  <c r="X1102"/>
  <c r="Y1102"/>
  <c r="Z1102"/>
  <c r="AA1102"/>
  <c r="AB1102"/>
  <c r="AC1102"/>
  <c r="AD1102"/>
  <c r="AE1102"/>
  <c r="AF1102"/>
  <c r="AG1102"/>
  <c r="AH1102"/>
  <c r="AI1102"/>
  <c r="AJ1102"/>
  <c r="AK1102"/>
  <c r="AL1102"/>
  <c r="AM1102"/>
  <c r="Q1103"/>
  <c r="T1103"/>
  <c r="X1103"/>
  <c r="AC1103"/>
  <c r="AD1103"/>
  <c r="AE1103"/>
  <c r="AF1103"/>
  <c r="AG1103"/>
  <c r="AH1103"/>
  <c r="AI1103"/>
  <c r="AJ1103"/>
  <c r="AK1103"/>
  <c r="AL1103"/>
  <c r="AM1103"/>
  <c r="J1104"/>
  <c r="K1104"/>
  <c r="L1104"/>
  <c r="M1104"/>
  <c r="N1104"/>
  <c r="O1104"/>
  <c r="P1104"/>
  <c r="Q1104"/>
  <c r="R1104"/>
  <c r="S1104"/>
  <c r="T1104"/>
  <c r="U1104"/>
  <c r="V1104"/>
  <c r="W1104"/>
  <c r="X1104"/>
  <c r="Y1104"/>
  <c r="Z1104"/>
  <c r="AA1104"/>
  <c r="AB1104"/>
  <c r="AC1104"/>
  <c r="AD1104"/>
  <c r="AE1104"/>
  <c r="AF1104"/>
  <c r="AG1104"/>
  <c r="AH1104"/>
  <c r="AI1104"/>
  <c r="AJ1104"/>
  <c r="AK1104"/>
  <c r="AL1104"/>
  <c r="AM1104"/>
  <c r="Q1105"/>
  <c r="T1105"/>
  <c r="X1105"/>
  <c r="AC1105"/>
  <c r="AD1105"/>
  <c r="AE1105"/>
  <c r="AF1105"/>
  <c r="AG1105"/>
  <c r="AH1105"/>
  <c r="AI1105"/>
  <c r="AJ1105"/>
  <c r="AK1105"/>
  <c r="AL1105"/>
  <c r="AM1105"/>
  <c r="J1106"/>
  <c r="K1106"/>
  <c r="L1106"/>
  <c r="M1106"/>
  <c r="N1106"/>
  <c r="O1106"/>
  <c r="P1106"/>
  <c r="Q1106"/>
  <c r="R1106"/>
  <c r="S1106"/>
  <c r="T1106"/>
  <c r="U1106"/>
  <c r="V1106"/>
  <c r="W1106"/>
  <c r="X1106"/>
  <c r="Y1106"/>
  <c r="Z1106"/>
  <c r="AA1106"/>
  <c r="AB1106"/>
  <c r="AC1106"/>
  <c r="AD1106"/>
  <c r="AE1106"/>
  <c r="AF1106"/>
  <c r="AG1106"/>
  <c r="AH1106"/>
  <c r="AI1106"/>
  <c r="AJ1106"/>
  <c r="AK1106"/>
  <c r="AL1106"/>
  <c r="AM1106"/>
  <c r="J1108"/>
  <c r="K1108"/>
  <c r="L1108"/>
  <c r="M1108"/>
  <c r="N1108"/>
  <c r="O1108"/>
  <c r="P1108"/>
  <c r="Q1108"/>
  <c r="R1108"/>
  <c r="S1108"/>
  <c r="T1108"/>
  <c r="U1108"/>
  <c r="V1108"/>
  <c r="W1108"/>
  <c r="X1108"/>
  <c r="Y1108"/>
  <c r="Z1108"/>
  <c r="AA1108"/>
  <c r="AB1108"/>
  <c r="J1109"/>
  <c r="K1109"/>
  <c r="L1109"/>
  <c r="M1109"/>
  <c r="N1109"/>
  <c r="O1109"/>
  <c r="P1109"/>
  <c r="Q1109"/>
  <c r="R1109"/>
  <c r="S1109"/>
  <c r="T1109"/>
  <c r="U1109"/>
  <c r="V1109"/>
  <c r="W1109"/>
  <c r="X1109"/>
  <c r="Y1109"/>
  <c r="Z1109"/>
  <c r="AA1109"/>
  <c r="AB1109"/>
  <c r="J1110"/>
  <c r="K1110"/>
  <c r="L1110"/>
  <c r="M1110"/>
  <c r="N1110"/>
  <c r="O1110"/>
  <c r="P1110"/>
  <c r="Q1110"/>
  <c r="R1110"/>
  <c r="S1110"/>
  <c r="T1110"/>
  <c r="U1110"/>
  <c r="V1110"/>
  <c r="W1110"/>
  <c r="X1110"/>
  <c r="Y1110"/>
  <c r="Z1110"/>
  <c r="AA1110"/>
  <c r="AB1110"/>
  <c r="AC1115"/>
  <c r="AD1115"/>
  <c r="AE1115"/>
  <c r="AF1115"/>
  <c r="AG1115"/>
  <c r="AH1115"/>
  <c r="AI1115"/>
  <c r="AJ1115"/>
  <c r="AK1115"/>
  <c r="AM1115"/>
  <c r="Q1116"/>
  <c r="T1116"/>
  <c r="X1116"/>
  <c r="AC1116"/>
  <c r="AD1116"/>
  <c r="AE1116"/>
  <c r="AF1116"/>
  <c r="AG1116"/>
  <c r="AH1116"/>
  <c r="AI1116"/>
  <c r="AJ1116"/>
  <c r="AK1116"/>
  <c r="AL1116"/>
  <c r="AM1116"/>
  <c r="J1117"/>
  <c r="K1117"/>
  <c r="L1117"/>
  <c r="M1117"/>
  <c r="N1117"/>
  <c r="O1117"/>
  <c r="P1117"/>
  <c r="Q1117"/>
  <c r="R1117"/>
  <c r="S1117"/>
  <c r="T1117"/>
  <c r="U1117"/>
  <c r="V1117"/>
  <c r="W1117"/>
  <c r="X1117"/>
  <c r="Y1117"/>
  <c r="Z1117"/>
  <c r="AA1117"/>
  <c r="AB1117"/>
  <c r="AC1117"/>
  <c r="AD1117"/>
  <c r="AE1117"/>
  <c r="AF1117"/>
  <c r="AG1117"/>
  <c r="AH1117"/>
  <c r="AI1117"/>
  <c r="AJ1117"/>
  <c r="AK1117"/>
  <c r="AL1117"/>
  <c r="AM1117"/>
  <c r="Q1118"/>
  <c r="T1118"/>
  <c r="X1118"/>
  <c r="AC1118"/>
  <c r="AD1118"/>
  <c r="AE1118"/>
  <c r="AF1118"/>
  <c r="AG1118"/>
  <c r="AH1118"/>
  <c r="AI1118"/>
  <c r="AJ1118"/>
  <c r="AK1118"/>
  <c r="AL1118"/>
  <c r="AM1118"/>
  <c r="J1119"/>
  <c r="K1119"/>
  <c r="L1119"/>
  <c r="M1119"/>
  <c r="N1119"/>
  <c r="O1119"/>
  <c r="P1119"/>
  <c r="Q1119"/>
  <c r="R1119"/>
  <c r="S1119"/>
  <c r="T1119"/>
  <c r="U1119"/>
  <c r="V1119"/>
  <c r="W1119"/>
  <c r="X1119"/>
  <c r="Y1119"/>
  <c r="Z1119"/>
  <c r="AA1119"/>
  <c r="AB1119"/>
  <c r="AC1119"/>
  <c r="AD1119"/>
  <c r="AE1119"/>
  <c r="AF1119"/>
  <c r="AG1119"/>
  <c r="AH1119"/>
  <c r="AI1119"/>
  <c r="AJ1119"/>
  <c r="AK1119"/>
  <c r="AL1119"/>
  <c r="AM1119"/>
  <c r="Q1120"/>
  <c r="T1120"/>
  <c r="X1120"/>
  <c r="AC1120"/>
  <c r="AD1120"/>
  <c r="AE1120"/>
  <c r="AF1120"/>
  <c r="AG1120"/>
  <c r="AH1120"/>
  <c r="AI1120"/>
  <c r="AJ1120"/>
  <c r="AK1120"/>
  <c r="AL1120"/>
  <c r="AM1120"/>
  <c r="J1121"/>
  <c r="K1121"/>
  <c r="L1121"/>
  <c r="M1121"/>
  <c r="N1121"/>
  <c r="O1121"/>
  <c r="P1121"/>
  <c r="Q1121"/>
  <c r="R1121"/>
  <c r="S1121"/>
  <c r="T1121"/>
  <c r="U1121"/>
  <c r="V1121"/>
  <c r="W1121"/>
  <c r="X1121"/>
  <c r="Y1121"/>
  <c r="Z1121"/>
  <c r="AA1121"/>
  <c r="AB1121"/>
  <c r="AC1121"/>
  <c r="AD1121"/>
  <c r="AE1121"/>
  <c r="AF1121"/>
  <c r="AG1121"/>
  <c r="AH1121"/>
  <c r="AI1121"/>
  <c r="AJ1121"/>
  <c r="AK1121"/>
  <c r="AL1121"/>
  <c r="AM1121"/>
  <c r="Q1122"/>
  <c r="T1122"/>
  <c r="X1122"/>
  <c r="AC1122"/>
  <c r="AD1122"/>
  <c r="AE1122"/>
  <c r="AF1122"/>
  <c r="AG1122"/>
  <c r="AH1122"/>
  <c r="AI1122"/>
  <c r="AJ1122"/>
  <c r="AK1122"/>
  <c r="AL1122"/>
  <c r="AM1122"/>
  <c r="J1123"/>
  <c r="K1123"/>
  <c r="L1123"/>
  <c r="M1123"/>
  <c r="N1123"/>
  <c r="O1123"/>
  <c r="P1123"/>
  <c r="Q1123"/>
  <c r="R1123"/>
  <c r="S1123"/>
  <c r="T1123"/>
  <c r="U1123"/>
  <c r="V1123"/>
  <c r="W1123"/>
  <c r="X1123"/>
  <c r="Y1123"/>
  <c r="Z1123"/>
  <c r="AA1123"/>
  <c r="AB1123"/>
  <c r="AC1123"/>
  <c r="AD1123"/>
  <c r="AE1123"/>
  <c r="AF1123"/>
  <c r="AG1123"/>
  <c r="AH1123"/>
  <c r="AI1123"/>
  <c r="AJ1123"/>
  <c r="AK1123"/>
  <c r="AL1123"/>
  <c r="AM1123"/>
  <c r="Q1124"/>
  <c r="T1124"/>
  <c r="X1124"/>
  <c r="AC1124"/>
  <c r="AD1124"/>
  <c r="AE1124"/>
  <c r="AF1124"/>
  <c r="AG1124"/>
  <c r="AH1124"/>
  <c r="AI1124"/>
  <c r="AJ1124"/>
  <c r="AK1124"/>
  <c r="AL1124"/>
  <c r="AM1124"/>
  <c r="J1125"/>
  <c r="K1125"/>
  <c r="L1125"/>
  <c r="M1125"/>
  <c r="N1125"/>
  <c r="O1125"/>
  <c r="P1125"/>
  <c r="Q1125"/>
  <c r="R1125"/>
  <c r="S1125"/>
  <c r="T1125"/>
  <c r="U1125"/>
  <c r="V1125"/>
  <c r="W1125"/>
  <c r="X1125"/>
  <c r="Y1125"/>
  <c r="Z1125"/>
  <c r="AA1125"/>
  <c r="AB1125"/>
  <c r="AC1125"/>
  <c r="AD1125"/>
  <c r="AE1125"/>
  <c r="AF1125"/>
  <c r="AG1125"/>
  <c r="AH1125"/>
  <c r="AI1125"/>
  <c r="AJ1125"/>
  <c r="AK1125"/>
  <c r="AL1125"/>
  <c r="AM1125"/>
  <c r="Q1126"/>
  <c r="T1126"/>
  <c r="X1126"/>
  <c r="AC1126"/>
  <c r="AD1126"/>
  <c r="AE1126"/>
  <c r="AF1126"/>
  <c r="AG1126"/>
  <c r="AH1126"/>
  <c r="AI1126"/>
  <c r="AJ1126"/>
  <c r="AK1126"/>
  <c r="AL1126"/>
  <c r="AM1126"/>
  <c r="J1127"/>
  <c r="K1127"/>
  <c r="L1127"/>
  <c r="M1127"/>
  <c r="N1127"/>
  <c r="O1127"/>
  <c r="P1127"/>
  <c r="Q1127"/>
  <c r="R1127"/>
  <c r="S1127"/>
  <c r="T1127"/>
  <c r="U1127"/>
  <c r="V1127"/>
  <c r="W1127"/>
  <c r="X1127"/>
  <c r="Y1127"/>
  <c r="Z1127"/>
  <c r="AA1127"/>
  <c r="AB1127"/>
  <c r="AC1127"/>
  <c r="AD1127"/>
  <c r="AE1127"/>
  <c r="AF1127"/>
  <c r="AG1127"/>
  <c r="AH1127"/>
  <c r="AI1127"/>
  <c r="AJ1127"/>
  <c r="AK1127"/>
  <c r="AL1127"/>
  <c r="AM1127"/>
  <c r="Q1128"/>
  <c r="T1128"/>
  <c r="X1128"/>
  <c r="AC1128"/>
  <c r="AD1128"/>
  <c r="AE1128"/>
  <c r="AF1128"/>
  <c r="AG1128"/>
  <c r="AH1128"/>
  <c r="AI1128"/>
  <c r="AJ1128"/>
  <c r="AK1128"/>
  <c r="AL1128"/>
  <c r="AM1128"/>
  <c r="J1129"/>
  <c r="K1129"/>
  <c r="L1129"/>
  <c r="M1129"/>
  <c r="N1129"/>
  <c r="O1129"/>
  <c r="P1129"/>
  <c r="Q1129"/>
  <c r="R1129"/>
  <c r="S1129"/>
  <c r="T1129"/>
  <c r="U1129"/>
  <c r="V1129"/>
  <c r="W1129"/>
  <c r="X1129"/>
  <c r="Y1129"/>
  <c r="Z1129"/>
  <c r="AA1129"/>
  <c r="AB1129"/>
  <c r="AC1129"/>
  <c r="AD1129"/>
  <c r="AE1129"/>
  <c r="AF1129"/>
  <c r="AG1129"/>
  <c r="AH1129"/>
  <c r="AI1129"/>
  <c r="AJ1129"/>
  <c r="AK1129"/>
  <c r="AL1129"/>
  <c r="AM1129"/>
  <c r="Q1130"/>
  <c r="T1130"/>
  <c r="X1130"/>
  <c r="AC1130"/>
  <c r="AD1130"/>
  <c r="AE1130"/>
  <c r="AF1130"/>
  <c r="AG1130"/>
  <c r="AH1130"/>
  <c r="AI1130"/>
  <c r="AJ1130"/>
  <c r="AK1130"/>
  <c r="AL1130"/>
  <c r="AM1130"/>
  <c r="J1131"/>
  <c r="K1131"/>
  <c r="L1131"/>
  <c r="M1131"/>
  <c r="N1131"/>
  <c r="O1131"/>
  <c r="P1131"/>
  <c r="Q1131"/>
  <c r="R1131"/>
  <c r="S1131"/>
  <c r="T1131"/>
  <c r="U1131"/>
  <c r="V1131"/>
  <c r="W1131"/>
  <c r="X1131"/>
  <c r="Y1131"/>
  <c r="Z1131"/>
  <c r="AA1131"/>
  <c r="AB1131"/>
  <c r="AC1131"/>
  <c r="AD1131"/>
  <c r="AE1131"/>
  <c r="AF1131"/>
  <c r="AG1131"/>
  <c r="AH1131"/>
  <c r="AI1131"/>
  <c r="AJ1131"/>
  <c r="AK1131"/>
  <c r="AL1131"/>
  <c r="AM1131"/>
  <c r="Q1132"/>
  <c r="T1132"/>
  <c r="X1132"/>
  <c r="AC1132"/>
  <c r="AD1132"/>
  <c r="AE1132"/>
  <c r="AF1132"/>
  <c r="AG1132"/>
  <c r="AH1132"/>
  <c r="AI1132"/>
  <c r="AJ1132"/>
  <c r="AK1132"/>
  <c r="AL1132"/>
  <c r="AM1132"/>
  <c r="J1133"/>
  <c r="K1133"/>
  <c r="L1133"/>
  <c r="M1133"/>
  <c r="N1133"/>
  <c r="O1133"/>
  <c r="P1133"/>
  <c r="Q1133"/>
  <c r="R1133"/>
  <c r="S1133"/>
  <c r="T1133"/>
  <c r="U1133"/>
  <c r="V1133"/>
  <c r="W1133"/>
  <c r="X1133"/>
  <c r="Y1133"/>
  <c r="Z1133"/>
  <c r="AA1133"/>
  <c r="AB1133"/>
  <c r="AC1133"/>
  <c r="AD1133"/>
  <c r="AE1133"/>
  <c r="AF1133"/>
  <c r="AG1133"/>
  <c r="AH1133"/>
  <c r="AI1133"/>
  <c r="AJ1133"/>
  <c r="AK1133"/>
  <c r="AL1133"/>
  <c r="AM1133"/>
  <c r="J1135"/>
  <c r="K1135"/>
  <c r="L1135"/>
  <c r="M1135"/>
  <c r="N1135"/>
  <c r="O1135"/>
  <c r="P1135"/>
  <c r="Q1135"/>
  <c r="R1135"/>
  <c r="S1135"/>
  <c r="T1135"/>
  <c r="U1135"/>
  <c r="V1135"/>
  <c r="W1135"/>
  <c r="X1135"/>
  <c r="Y1135"/>
  <c r="Z1135"/>
  <c r="AA1135"/>
  <c r="AB1135"/>
  <c r="J1136"/>
  <c r="K1136"/>
  <c r="L1136"/>
  <c r="M1136"/>
  <c r="N1136"/>
  <c r="O1136"/>
  <c r="P1136"/>
  <c r="Q1136"/>
  <c r="R1136"/>
  <c r="S1136"/>
  <c r="T1136"/>
  <c r="U1136"/>
  <c r="V1136"/>
  <c r="W1136"/>
  <c r="X1136"/>
  <c r="Y1136"/>
  <c r="Z1136"/>
  <c r="AA1136"/>
  <c r="AB1136"/>
  <c r="J1137"/>
  <c r="K1137"/>
  <c r="L1137"/>
  <c r="M1137"/>
  <c r="N1137"/>
  <c r="O1137"/>
  <c r="P1137"/>
  <c r="Q1137"/>
  <c r="R1137"/>
  <c r="S1137"/>
  <c r="T1137"/>
  <c r="U1137"/>
  <c r="V1137"/>
  <c r="W1137"/>
  <c r="X1137"/>
  <c r="Y1137"/>
  <c r="Z1137"/>
  <c r="AA1137"/>
  <c r="AB1137"/>
  <c r="AC1142"/>
  <c r="AD1142"/>
  <c r="AE1142"/>
  <c r="AF1142"/>
  <c r="AG1142"/>
  <c r="AH1142"/>
  <c r="AI1142"/>
  <c r="AJ1142"/>
  <c r="AK1142"/>
  <c r="AM1142"/>
  <c r="Q1143"/>
  <c r="T1143"/>
  <c r="X1143"/>
  <c r="AC1143"/>
  <c r="AD1143"/>
  <c r="AE1143"/>
  <c r="AF1143"/>
  <c r="AG1143"/>
  <c r="AH1143"/>
  <c r="AI1143"/>
  <c r="AJ1143"/>
  <c r="AK1143"/>
  <c r="AL1143"/>
  <c r="AM1143"/>
  <c r="J1144"/>
  <c r="K1144"/>
  <c r="L1144"/>
  <c r="M1144"/>
  <c r="N1144"/>
  <c r="O1144"/>
  <c r="P1144"/>
  <c r="Q1144"/>
  <c r="R1144"/>
  <c r="S1144"/>
  <c r="T1144"/>
  <c r="U1144"/>
  <c r="V1144"/>
  <c r="W1144"/>
  <c r="X1144"/>
  <c r="Y1144"/>
  <c r="Z1144"/>
  <c r="AA1144"/>
  <c r="AB1144"/>
  <c r="AC1144"/>
  <c r="AD1144"/>
  <c r="AE1144"/>
  <c r="AF1144"/>
  <c r="AG1144"/>
  <c r="AH1144"/>
  <c r="AI1144"/>
  <c r="AJ1144"/>
  <c r="AK1144"/>
  <c r="AL1144"/>
  <c r="AM1144"/>
  <c r="Q1145"/>
  <c r="T1145"/>
  <c r="X1145"/>
  <c r="AC1145"/>
  <c r="AD1145"/>
  <c r="AE1145"/>
  <c r="AF1145"/>
  <c r="AG1145"/>
  <c r="AH1145"/>
  <c r="AI1145"/>
  <c r="AJ1145"/>
  <c r="AK1145"/>
  <c r="AL1145"/>
  <c r="AM1145"/>
  <c r="J1146"/>
  <c r="K1146"/>
  <c r="L1146"/>
  <c r="M1146"/>
  <c r="N1146"/>
  <c r="O1146"/>
  <c r="P1146"/>
  <c r="Q1146"/>
  <c r="R1146"/>
  <c r="S1146"/>
  <c r="T1146"/>
  <c r="U1146"/>
  <c r="V1146"/>
  <c r="W1146"/>
  <c r="X1146"/>
  <c r="Y1146"/>
  <c r="Z1146"/>
  <c r="AA1146"/>
  <c r="AB1146"/>
  <c r="AC1146"/>
  <c r="AD1146"/>
  <c r="AE1146"/>
  <c r="AF1146"/>
  <c r="AG1146"/>
  <c r="AH1146"/>
  <c r="AI1146"/>
  <c r="AJ1146"/>
  <c r="AK1146"/>
  <c r="AL1146"/>
  <c r="AM1146"/>
  <c r="Q1147"/>
  <c r="T1147"/>
  <c r="X1147"/>
  <c r="AC1147"/>
  <c r="AD1147"/>
  <c r="AE1147"/>
  <c r="AF1147"/>
  <c r="AG1147"/>
  <c r="AH1147"/>
  <c r="AI1147"/>
  <c r="AJ1147"/>
  <c r="AK1147"/>
  <c r="AL1147"/>
  <c r="AM1147"/>
  <c r="J1148"/>
  <c r="K1148"/>
  <c r="L1148"/>
  <c r="M1148"/>
  <c r="N1148"/>
  <c r="O1148"/>
  <c r="P1148"/>
  <c r="Q1148"/>
  <c r="R1148"/>
  <c r="S1148"/>
  <c r="T1148"/>
  <c r="U1148"/>
  <c r="V1148"/>
  <c r="W1148"/>
  <c r="X1148"/>
  <c r="Y1148"/>
  <c r="Z1148"/>
  <c r="AA1148"/>
  <c r="AB1148"/>
  <c r="AC1148"/>
  <c r="AD1148"/>
  <c r="AE1148"/>
  <c r="AF1148"/>
  <c r="AG1148"/>
  <c r="AH1148"/>
  <c r="AI1148"/>
  <c r="AJ1148"/>
  <c r="AK1148"/>
  <c r="AL1148"/>
  <c r="AM1148"/>
  <c r="Q1149"/>
  <c r="T1149"/>
  <c r="X1149"/>
  <c r="AC1149"/>
  <c r="AD1149"/>
  <c r="AE1149"/>
  <c r="AF1149"/>
  <c r="AG1149"/>
  <c r="AH1149"/>
  <c r="AI1149"/>
  <c r="AJ1149"/>
  <c r="AK1149"/>
  <c r="AL1149"/>
  <c r="AM1149"/>
  <c r="J1150"/>
  <c r="K1150"/>
  <c r="L1150"/>
  <c r="M1150"/>
  <c r="N1150"/>
  <c r="O1150"/>
  <c r="P1150"/>
  <c r="Q1150"/>
  <c r="R1150"/>
  <c r="S1150"/>
  <c r="T1150"/>
  <c r="U1150"/>
  <c r="V1150"/>
  <c r="W1150"/>
  <c r="X1150"/>
  <c r="Y1150"/>
  <c r="Z1150"/>
  <c r="AA1150"/>
  <c r="AB1150"/>
  <c r="AC1150"/>
  <c r="AD1150"/>
  <c r="AE1150"/>
  <c r="AF1150"/>
  <c r="AG1150"/>
  <c r="AH1150"/>
  <c r="AI1150"/>
  <c r="AJ1150"/>
  <c r="AK1150"/>
  <c r="AL1150"/>
  <c r="AM1150"/>
  <c r="Q1151"/>
  <c r="T1151"/>
  <c r="X1151"/>
  <c r="AC1151"/>
  <c r="AD1151"/>
  <c r="AE1151"/>
  <c r="AF1151"/>
  <c r="AG1151"/>
  <c r="AH1151"/>
  <c r="AI1151"/>
  <c r="AJ1151"/>
  <c r="AK1151"/>
  <c r="AL1151"/>
  <c r="AM1151"/>
  <c r="J1152"/>
  <c r="K1152"/>
  <c r="L1152"/>
  <c r="M1152"/>
  <c r="N1152"/>
  <c r="O1152"/>
  <c r="P1152"/>
  <c r="Q1152"/>
  <c r="R1152"/>
  <c r="S1152"/>
  <c r="T1152"/>
  <c r="U1152"/>
  <c r="V1152"/>
  <c r="W1152"/>
  <c r="X1152"/>
  <c r="Y1152"/>
  <c r="Z1152"/>
  <c r="AA1152"/>
  <c r="AB1152"/>
  <c r="AC1152"/>
  <c r="AD1152"/>
  <c r="AE1152"/>
  <c r="AF1152"/>
  <c r="AG1152"/>
  <c r="AH1152"/>
  <c r="AI1152"/>
  <c r="AJ1152"/>
  <c r="AK1152"/>
  <c r="AL1152"/>
  <c r="AM1152"/>
  <c r="Q1153"/>
  <c r="T1153"/>
  <c r="X1153"/>
  <c r="AC1153"/>
  <c r="AD1153"/>
  <c r="AE1153"/>
  <c r="AF1153"/>
  <c r="AG1153"/>
  <c r="AH1153"/>
  <c r="AI1153"/>
  <c r="AJ1153"/>
  <c r="AK1153"/>
  <c r="AL1153"/>
  <c r="AM1153"/>
  <c r="J1154"/>
  <c r="K1154"/>
  <c r="L1154"/>
  <c r="M1154"/>
  <c r="N1154"/>
  <c r="O1154"/>
  <c r="P1154"/>
  <c r="Q1154"/>
  <c r="R1154"/>
  <c r="S1154"/>
  <c r="T1154"/>
  <c r="U1154"/>
  <c r="V1154"/>
  <c r="W1154"/>
  <c r="X1154"/>
  <c r="Y1154"/>
  <c r="Z1154"/>
  <c r="AA1154"/>
  <c r="AB1154"/>
  <c r="AC1154"/>
  <c r="AD1154"/>
  <c r="AE1154"/>
  <c r="AF1154"/>
  <c r="AG1154"/>
  <c r="AH1154"/>
  <c r="AI1154"/>
  <c r="AJ1154"/>
  <c r="AK1154"/>
  <c r="AL1154"/>
  <c r="AM1154"/>
  <c r="Q1155"/>
  <c r="T1155"/>
  <c r="X1155"/>
  <c r="AC1155"/>
  <c r="AD1155"/>
  <c r="AE1155"/>
  <c r="AF1155"/>
  <c r="AG1155"/>
  <c r="AH1155"/>
  <c r="AI1155"/>
  <c r="AJ1155"/>
  <c r="AK1155"/>
  <c r="AL1155"/>
  <c r="AM1155"/>
  <c r="J1156"/>
  <c r="K1156"/>
  <c r="L1156"/>
  <c r="M1156"/>
  <c r="N1156"/>
  <c r="O1156"/>
  <c r="P1156"/>
  <c r="Q1156"/>
  <c r="R1156"/>
  <c r="S1156"/>
  <c r="T1156"/>
  <c r="U1156"/>
  <c r="V1156"/>
  <c r="W1156"/>
  <c r="X1156"/>
  <c r="Y1156"/>
  <c r="Z1156"/>
  <c r="AA1156"/>
  <c r="AB1156"/>
  <c r="AC1156"/>
  <c r="AD1156"/>
  <c r="AE1156"/>
  <c r="AF1156"/>
  <c r="AG1156"/>
  <c r="AH1156"/>
  <c r="AI1156"/>
  <c r="AJ1156"/>
  <c r="AK1156"/>
  <c r="AL1156"/>
  <c r="AM1156"/>
  <c r="Q1157"/>
  <c r="T1157"/>
  <c r="X1157"/>
  <c r="AC1157"/>
  <c r="AD1157"/>
  <c r="AE1157"/>
  <c r="AF1157"/>
  <c r="AG1157"/>
  <c r="AH1157"/>
  <c r="AI1157"/>
  <c r="AJ1157"/>
  <c r="AK1157"/>
  <c r="AL1157"/>
  <c r="AM1157"/>
  <c r="J1158"/>
  <c r="K1158"/>
  <c r="L1158"/>
  <c r="M1158"/>
  <c r="N1158"/>
  <c r="O1158"/>
  <c r="P1158"/>
  <c r="Q1158"/>
  <c r="R1158"/>
  <c r="S1158"/>
  <c r="T1158"/>
  <c r="U1158"/>
  <c r="V1158"/>
  <c r="W1158"/>
  <c r="X1158"/>
  <c r="Y1158"/>
  <c r="Z1158"/>
  <c r="AA1158"/>
  <c r="AB1158"/>
  <c r="AC1158"/>
  <c r="AD1158"/>
  <c r="AE1158"/>
  <c r="AF1158"/>
  <c r="AG1158"/>
  <c r="AH1158"/>
  <c r="AI1158"/>
  <c r="AJ1158"/>
  <c r="AK1158"/>
  <c r="AL1158"/>
  <c r="AM1158"/>
  <c r="Q1159"/>
  <c r="T1159"/>
  <c r="X1159"/>
  <c r="AC1159"/>
  <c r="AD1159"/>
  <c r="AE1159"/>
  <c r="AF1159"/>
  <c r="AG1159"/>
  <c r="AH1159"/>
  <c r="AI1159"/>
  <c r="AJ1159"/>
  <c r="AK1159"/>
  <c r="AL1159"/>
  <c r="AM1159"/>
  <c r="J1160"/>
  <c r="K1160"/>
  <c r="L1160"/>
  <c r="M1160"/>
  <c r="N1160"/>
  <c r="O1160"/>
  <c r="P1160"/>
  <c r="Q1160"/>
  <c r="R1160"/>
  <c r="S1160"/>
  <c r="T1160"/>
  <c r="U1160"/>
  <c r="V1160"/>
  <c r="W1160"/>
  <c r="X1160"/>
  <c r="Y1160"/>
  <c r="Z1160"/>
  <c r="AA1160"/>
  <c r="AB1160"/>
  <c r="AC1160"/>
  <c r="AD1160"/>
  <c r="AE1160"/>
  <c r="AF1160"/>
  <c r="AG1160"/>
  <c r="AH1160"/>
  <c r="AI1160"/>
  <c r="AJ1160"/>
  <c r="AK1160"/>
  <c r="AL1160"/>
  <c r="AM1160"/>
  <c r="J1162"/>
  <c r="K1162"/>
  <c r="L1162"/>
  <c r="M1162"/>
  <c r="N1162"/>
  <c r="O1162"/>
  <c r="P1162"/>
  <c r="Q1162"/>
  <c r="R1162"/>
  <c r="S1162"/>
  <c r="T1162"/>
  <c r="U1162"/>
  <c r="V1162"/>
  <c r="W1162"/>
  <c r="X1162"/>
  <c r="Y1162"/>
  <c r="Z1162"/>
  <c r="AA1162"/>
  <c r="AB1162"/>
  <c r="J1163"/>
  <c r="K1163"/>
  <c r="L1163"/>
  <c r="M1163"/>
  <c r="N1163"/>
  <c r="O1163"/>
  <c r="P1163"/>
  <c r="Q1163"/>
  <c r="R1163"/>
  <c r="S1163"/>
  <c r="T1163"/>
  <c r="U1163"/>
  <c r="V1163"/>
  <c r="W1163"/>
  <c r="X1163"/>
  <c r="Y1163"/>
  <c r="Z1163"/>
  <c r="AA1163"/>
  <c r="AB1163"/>
  <c r="J1164"/>
  <c r="K1164"/>
  <c r="L1164"/>
  <c r="M1164"/>
  <c r="N1164"/>
  <c r="O1164"/>
  <c r="P1164"/>
  <c r="Q1164"/>
  <c r="R1164"/>
  <c r="S1164"/>
  <c r="T1164"/>
  <c r="U1164"/>
  <c r="V1164"/>
  <c r="W1164"/>
  <c r="X1164"/>
  <c r="Y1164"/>
  <c r="Z1164"/>
  <c r="AA1164"/>
  <c r="AB1164"/>
  <c r="AC1169"/>
  <c r="AD1169"/>
  <c r="AE1169"/>
  <c r="AF1169"/>
  <c r="AG1169"/>
  <c r="AH1169"/>
  <c r="AI1169"/>
  <c r="AJ1169"/>
  <c r="AK1169"/>
  <c r="AM1169"/>
  <c r="Q1170"/>
  <c r="T1170"/>
  <c r="X1170"/>
  <c r="AC1170"/>
  <c r="AD1170"/>
  <c r="AE1170"/>
  <c r="AF1170"/>
  <c r="AG1170"/>
  <c r="AH1170"/>
  <c r="AI1170"/>
  <c r="AJ1170"/>
  <c r="AK1170"/>
  <c r="AL1170"/>
  <c r="AM1170"/>
  <c r="J1171"/>
  <c r="K1171"/>
  <c r="L1171"/>
  <c r="M1171"/>
  <c r="N1171"/>
  <c r="O1171"/>
  <c r="P1171"/>
  <c r="Q1171"/>
  <c r="R1171"/>
  <c r="S1171"/>
  <c r="T1171"/>
  <c r="U1171"/>
  <c r="V1171"/>
  <c r="W1171"/>
  <c r="X1171"/>
  <c r="Y1171"/>
  <c r="Z1171"/>
  <c r="AA1171"/>
  <c r="AB1171"/>
  <c r="AC1171"/>
  <c r="AD1171"/>
  <c r="AE1171"/>
  <c r="AF1171"/>
  <c r="AG1171"/>
  <c r="AH1171"/>
  <c r="AI1171"/>
  <c r="AJ1171"/>
  <c r="AK1171"/>
  <c r="AL1171"/>
  <c r="AM1171"/>
  <c r="Q1172"/>
  <c r="T1172"/>
  <c r="X1172"/>
  <c r="AC1172"/>
  <c r="AD1172"/>
  <c r="AE1172"/>
  <c r="AF1172"/>
  <c r="AG1172"/>
  <c r="AH1172"/>
  <c r="AI1172"/>
  <c r="AJ1172"/>
  <c r="AK1172"/>
  <c r="AL1172"/>
  <c r="AM1172"/>
  <c r="J1173"/>
  <c r="K1173"/>
  <c r="L1173"/>
  <c r="M1173"/>
  <c r="N1173"/>
  <c r="O1173"/>
  <c r="P1173"/>
  <c r="Q1173"/>
  <c r="R1173"/>
  <c r="S1173"/>
  <c r="T1173"/>
  <c r="U1173"/>
  <c r="V1173"/>
  <c r="W1173"/>
  <c r="X1173"/>
  <c r="Y1173"/>
  <c r="Z1173"/>
  <c r="AA1173"/>
  <c r="AB1173"/>
  <c r="AC1173"/>
  <c r="AD1173"/>
  <c r="AE1173"/>
  <c r="AF1173"/>
  <c r="AG1173"/>
  <c r="AH1173"/>
  <c r="AI1173"/>
  <c r="AJ1173"/>
  <c r="AK1173"/>
  <c r="AL1173"/>
  <c r="AM1173"/>
  <c r="Q1174"/>
  <c r="T1174"/>
  <c r="X1174"/>
  <c r="AC1174"/>
  <c r="AD1174"/>
  <c r="AE1174"/>
  <c r="AF1174"/>
  <c r="AG1174"/>
  <c r="AH1174"/>
  <c r="AI1174"/>
  <c r="AJ1174"/>
  <c r="AK1174"/>
  <c r="AL1174"/>
  <c r="AM1174"/>
  <c r="J1175"/>
  <c r="K1175"/>
  <c r="L1175"/>
  <c r="M1175"/>
  <c r="N1175"/>
  <c r="O1175"/>
  <c r="P1175"/>
  <c r="Q1175"/>
  <c r="R1175"/>
  <c r="S1175"/>
  <c r="T1175"/>
  <c r="U1175"/>
  <c r="V1175"/>
  <c r="W1175"/>
  <c r="X1175"/>
  <c r="Y1175"/>
  <c r="Z1175"/>
  <c r="AA1175"/>
  <c r="AB1175"/>
  <c r="AC1175"/>
  <c r="AD1175"/>
  <c r="AE1175"/>
  <c r="AF1175"/>
  <c r="AG1175"/>
  <c r="AH1175"/>
  <c r="AI1175"/>
  <c r="AJ1175"/>
  <c r="AK1175"/>
  <c r="AL1175"/>
  <c r="AM1175"/>
  <c r="Q1176"/>
  <c r="T1176"/>
  <c r="X1176"/>
  <c r="AC1176"/>
  <c r="AD1176"/>
  <c r="AE1176"/>
  <c r="AF1176"/>
  <c r="AG1176"/>
  <c r="AH1176"/>
  <c r="AI1176"/>
  <c r="AJ1176"/>
  <c r="AK1176"/>
  <c r="AL1176"/>
  <c r="AM1176"/>
  <c r="J1177"/>
  <c r="K1177"/>
  <c r="L1177"/>
  <c r="M1177"/>
  <c r="N1177"/>
  <c r="O1177"/>
  <c r="P1177"/>
  <c r="Q1177"/>
  <c r="R1177"/>
  <c r="S1177"/>
  <c r="T1177"/>
  <c r="U1177"/>
  <c r="V1177"/>
  <c r="W1177"/>
  <c r="X1177"/>
  <c r="Y1177"/>
  <c r="Z1177"/>
  <c r="AA1177"/>
  <c r="AB1177"/>
  <c r="AC1177"/>
  <c r="AD1177"/>
  <c r="AE1177"/>
  <c r="AF1177"/>
  <c r="AG1177"/>
  <c r="AH1177"/>
  <c r="AI1177"/>
  <c r="AJ1177"/>
  <c r="AK1177"/>
  <c r="AL1177"/>
  <c r="AM1177"/>
  <c r="Q1178"/>
  <c r="T1178"/>
  <c r="X1178"/>
  <c r="AC1178"/>
  <c r="AD1178"/>
  <c r="AE1178"/>
  <c r="AF1178"/>
  <c r="AG1178"/>
  <c r="AH1178"/>
  <c r="AI1178"/>
  <c r="AJ1178"/>
  <c r="AK1178"/>
  <c r="AL1178"/>
  <c r="AM1178"/>
  <c r="J1179"/>
  <c r="K1179"/>
  <c r="L1179"/>
  <c r="M1179"/>
  <c r="N1179"/>
  <c r="O1179"/>
  <c r="P1179"/>
  <c r="Q1179"/>
  <c r="R1179"/>
  <c r="S1179"/>
  <c r="T1179"/>
  <c r="U1179"/>
  <c r="V1179"/>
  <c r="W1179"/>
  <c r="X1179"/>
  <c r="Y1179"/>
  <c r="Z1179"/>
  <c r="AA1179"/>
  <c r="AB1179"/>
  <c r="AC1179"/>
  <c r="AD1179"/>
  <c r="AE1179"/>
  <c r="AF1179"/>
  <c r="AG1179"/>
  <c r="AH1179"/>
  <c r="AI1179"/>
  <c r="AJ1179"/>
  <c r="AK1179"/>
  <c r="AL1179"/>
  <c r="AM1179"/>
  <c r="Q1180"/>
  <c r="T1180"/>
  <c r="X1180"/>
  <c r="AC1180"/>
  <c r="AD1180"/>
  <c r="AE1180"/>
  <c r="AF1180"/>
  <c r="AG1180"/>
  <c r="AH1180"/>
  <c r="AI1180"/>
  <c r="AJ1180"/>
  <c r="AK1180"/>
  <c r="AL1180"/>
  <c r="AM1180"/>
  <c r="J1181"/>
  <c r="K1181"/>
  <c r="L1181"/>
  <c r="M1181"/>
  <c r="N1181"/>
  <c r="O1181"/>
  <c r="P1181"/>
  <c r="Q1181"/>
  <c r="R1181"/>
  <c r="S1181"/>
  <c r="T1181"/>
  <c r="U1181"/>
  <c r="V1181"/>
  <c r="W1181"/>
  <c r="X1181"/>
  <c r="Y1181"/>
  <c r="Z1181"/>
  <c r="AA1181"/>
  <c r="AB1181"/>
  <c r="AC1181"/>
  <c r="AD1181"/>
  <c r="AE1181"/>
  <c r="AF1181"/>
  <c r="AG1181"/>
  <c r="AH1181"/>
  <c r="AI1181"/>
  <c r="AJ1181"/>
  <c r="AK1181"/>
  <c r="AL1181"/>
  <c r="AM1181"/>
  <c r="Q1182"/>
  <c r="T1182"/>
  <c r="X1182"/>
  <c r="AC1182"/>
  <c r="AD1182"/>
  <c r="AE1182"/>
  <c r="AF1182"/>
  <c r="AG1182"/>
  <c r="AH1182"/>
  <c r="AI1182"/>
  <c r="AJ1182"/>
  <c r="AK1182"/>
  <c r="AL1182"/>
  <c r="AM1182"/>
  <c r="J1183"/>
  <c r="K1183"/>
  <c r="L1183"/>
  <c r="M1183"/>
  <c r="N1183"/>
  <c r="O1183"/>
  <c r="P1183"/>
  <c r="Q1183"/>
  <c r="R1183"/>
  <c r="S1183"/>
  <c r="T1183"/>
  <c r="U1183"/>
  <c r="V1183"/>
  <c r="W1183"/>
  <c r="X1183"/>
  <c r="Y1183"/>
  <c r="Z1183"/>
  <c r="AA1183"/>
  <c r="AB1183"/>
  <c r="AC1183"/>
  <c r="AD1183"/>
  <c r="AE1183"/>
  <c r="AF1183"/>
  <c r="AG1183"/>
  <c r="AH1183"/>
  <c r="AI1183"/>
  <c r="AJ1183"/>
  <c r="AK1183"/>
  <c r="AL1183"/>
  <c r="AM1183"/>
  <c r="Q1184"/>
  <c r="T1184"/>
  <c r="X1184"/>
  <c r="AC1184"/>
  <c r="AD1184"/>
  <c r="AE1184"/>
  <c r="AF1184"/>
  <c r="AG1184"/>
  <c r="AH1184"/>
  <c r="AI1184"/>
  <c r="AJ1184"/>
  <c r="AK1184"/>
  <c r="AL1184"/>
  <c r="AM1184"/>
  <c r="J1185"/>
  <c r="K1185"/>
  <c r="L1185"/>
  <c r="M1185"/>
  <c r="N1185"/>
  <c r="O1185"/>
  <c r="P1185"/>
  <c r="Q1185"/>
  <c r="R1185"/>
  <c r="S1185"/>
  <c r="T1185"/>
  <c r="U1185"/>
  <c r="V1185"/>
  <c r="W1185"/>
  <c r="X1185"/>
  <c r="Y1185"/>
  <c r="Z1185"/>
  <c r="AA1185"/>
  <c r="AB1185"/>
  <c r="AC1185"/>
  <c r="AD1185"/>
  <c r="AE1185"/>
  <c r="AF1185"/>
  <c r="AG1185"/>
  <c r="AH1185"/>
  <c r="AI1185"/>
  <c r="AJ1185"/>
  <c r="AK1185"/>
  <c r="AL1185"/>
  <c r="AM1185"/>
  <c r="Q1186"/>
  <c r="T1186"/>
  <c r="X1186"/>
  <c r="AC1186"/>
  <c r="AD1186"/>
  <c r="AE1186"/>
  <c r="AF1186"/>
  <c r="AG1186"/>
  <c r="AH1186"/>
  <c r="AI1186"/>
  <c r="AJ1186"/>
  <c r="AK1186"/>
  <c r="AL1186"/>
  <c r="AM1186"/>
  <c r="J1187"/>
  <c r="K1187"/>
  <c r="L1187"/>
  <c r="M1187"/>
  <c r="N1187"/>
  <c r="O1187"/>
  <c r="P1187"/>
  <c r="Q1187"/>
  <c r="R1187"/>
  <c r="S1187"/>
  <c r="T1187"/>
  <c r="U1187"/>
  <c r="V1187"/>
  <c r="W1187"/>
  <c r="X1187"/>
  <c r="Y1187"/>
  <c r="Z1187"/>
  <c r="AA1187"/>
  <c r="AB1187"/>
  <c r="AC1187"/>
  <c r="AD1187"/>
  <c r="AE1187"/>
  <c r="AF1187"/>
  <c r="AG1187"/>
  <c r="AH1187"/>
  <c r="AI1187"/>
  <c r="AJ1187"/>
  <c r="AK1187"/>
  <c r="AL1187"/>
  <c r="AM1187"/>
  <c r="J1189"/>
  <c r="K1189"/>
  <c r="L1189"/>
  <c r="M1189"/>
  <c r="N1189"/>
  <c r="O1189"/>
  <c r="P1189"/>
  <c r="Q1189"/>
  <c r="R1189"/>
  <c r="S1189"/>
  <c r="T1189"/>
  <c r="U1189"/>
  <c r="V1189"/>
  <c r="W1189"/>
  <c r="X1189"/>
  <c r="Y1189"/>
  <c r="Z1189"/>
  <c r="AA1189"/>
  <c r="AB1189"/>
  <c r="J1190"/>
  <c r="K1190"/>
  <c r="L1190"/>
  <c r="M1190"/>
  <c r="N1190"/>
  <c r="O1190"/>
  <c r="P1190"/>
  <c r="Q1190"/>
  <c r="R1190"/>
  <c r="S1190"/>
  <c r="T1190"/>
  <c r="U1190"/>
  <c r="V1190"/>
  <c r="W1190"/>
  <c r="X1190"/>
  <c r="Y1190"/>
  <c r="Z1190"/>
  <c r="AA1190"/>
  <c r="AB1190"/>
  <c r="J1191"/>
  <c r="K1191"/>
  <c r="L1191"/>
  <c r="M1191"/>
  <c r="N1191"/>
  <c r="O1191"/>
  <c r="P1191"/>
  <c r="Q1191"/>
  <c r="R1191"/>
  <c r="S1191"/>
  <c r="T1191"/>
  <c r="U1191"/>
  <c r="V1191"/>
  <c r="W1191"/>
  <c r="X1191"/>
  <c r="Y1191"/>
  <c r="Z1191"/>
  <c r="AA1191"/>
  <c r="AB1191"/>
  <c r="AC1196"/>
  <c r="AD1196"/>
  <c r="AE1196"/>
  <c r="AF1196"/>
  <c r="AG1196"/>
  <c r="AH1196"/>
  <c r="AI1196"/>
  <c r="AJ1196"/>
  <c r="AK1196"/>
  <c r="AM1196"/>
  <c r="Q1197"/>
  <c r="T1197"/>
  <c r="X1197"/>
  <c r="AC1197"/>
  <c r="AD1197"/>
  <c r="AE1197"/>
  <c r="AF1197"/>
  <c r="AG1197"/>
  <c r="AH1197"/>
  <c r="AI1197"/>
  <c r="AJ1197"/>
  <c r="AK1197"/>
  <c r="AL1197"/>
  <c r="AM1197"/>
  <c r="J1198"/>
  <c r="K1198"/>
  <c r="L1198"/>
  <c r="M1198"/>
  <c r="N1198"/>
  <c r="O1198"/>
  <c r="P1198"/>
  <c r="Q1198"/>
  <c r="R1198"/>
  <c r="S1198"/>
  <c r="T1198"/>
  <c r="U1198"/>
  <c r="V1198"/>
  <c r="W1198"/>
  <c r="X1198"/>
  <c r="Y1198"/>
  <c r="Z1198"/>
  <c r="AA1198"/>
  <c r="AB1198"/>
  <c r="AC1198"/>
  <c r="AD1198"/>
  <c r="AE1198"/>
  <c r="AF1198"/>
  <c r="AG1198"/>
  <c r="AH1198"/>
  <c r="AI1198"/>
  <c r="AJ1198"/>
  <c r="AK1198"/>
  <c r="AL1198"/>
  <c r="AM1198"/>
  <c r="Q1199"/>
  <c r="T1199"/>
  <c r="X1199"/>
  <c r="AC1199"/>
  <c r="AD1199"/>
  <c r="AE1199"/>
  <c r="AF1199"/>
  <c r="AG1199"/>
  <c r="AH1199"/>
  <c r="AI1199"/>
  <c r="AJ1199"/>
  <c r="AK1199"/>
  <c r="AL1199"/>
  <c r="AM1199"/>
  <c r="J1200"/>
  <c r="K1200"/>
  <c r="L1200"/>
  <c r="M1200"/>
  <c r="N1200"/>
  <c r="O1200"/>
  <c r="P1200"/>
  <c r="Q1200"/>
  <c r="R1200"/>
  <c r="S1200"/>
  <c r="T1200"/>
  <c r="U1200"/>
  <c r="V1200"/>
  <c r="W1200"/>
  <c r="X1200"/>
  <c r="Y1200"/>
  <c r="Z1200"/>
  <c r="AA1200"/>
  <c r="AB1200"/>
  <c r="AC1200"/>
  <c r="AD1200"/>
  <c r="AE1200"/>
  <c r="AF1200"/>
  <c r="AG1200"/>
  <c r="AH1200"/>
  <c r="AI1200"/>
  <c r="AJ1200"/>
  <c r="AK1200"/>
  <c r="AL1200"/>
  <c r="AM1200"/>
  <c r="Q1201"/>
  <c r="T1201"/>
  <c r="X1201"/>
  <c r="AC1201"/>
  <c r="AD1201"/>
  <c r="AE1201"/>
  <c r="AF1201"/>
  <c r="AG1201"/>
  <c r="AH1201"/>
  <c r="AI1201"/>
  <c r="AJ1201"/>
  <c r="AK1201"/>
  <c r="AL1201"/>
  <c r="AM1201"/>
  <c r="J1202"/>
  <c r="K1202"/>
  <c r="L1202"/>
  <c r="M1202"/>
  <c r="N1202"/>
  <c r="O1202"/>
  <c r="P1202"/>
  <c r="Q1202"/>
  <c r="R1202"/>
  <c r="S1202"/>
  <c r="T1202"/>
  <c r="U1202"/>
  <c r="V1202"/>
  <c r="W1202"/>
  <c r="X1202"/>
  <c r="Y1202"/>
  <c r="Z1202"/>
  <c r="AA1202"/>
  <c r="AB1202"/>
  <c r="AC1202"/>
  <c r="AD1202"/>
  <c r="AE1202"/>
  <c r="AF1202"/>
  <c r="AG1202"/>
  <c r="AH1202"/>
  <c r="AI1202"/>
  <c r="AJ1202"/>
  <c r="AK1202"/>
  <c r="AL1202"/>
  <c r="AM1202"/>
  <c r="Q1203"/>
  <c r="T1203"/>
  <c r="X1203"/>
  <c r="AC1203"/>
  <c r="AD1203"/>
  <c r="AE1203"/>
  <c r="AF1203"/>
  <c r="AG1203"/>
  <c r="AH1203"/>
  <c r="AI1203"/>
  <c r="AJ1203"/>
  <c r="AK1203"/>
  <c r="AL1203"/>
  <c r="AM1203"/>
  <c r="J1204"/>
  <c r="K1204"/>
  <c r="L1204"/>
  <c r="M1204"/>
  <c r="N1204"/>
  <c r="O1204"/>
  <c r="P1204"/>
  <c r="Q1204"/>
  <c r="R1204"/>
  <c r="S1204"/>
  <c r="T1204"/>
  <c r="U1204"/>
  <c r="V1204"/>
  <c r="W1204"/>
  <c r="X1204"/>
  <c r="Y1204"/>
  <c r="Z1204"/>
  <c r="AA1204"/>
  <c r="AB1204"/>
  <c r="AC1204"/>
  <c r="AD1204"/>
  <c r="AE1204"/>
  <c r="AF1204"/>
  <c r="AG1204"/>
  <c r="AH1204"/>
  <c r="AI1204"/>
  <c r="AJ1204"/>
  <c r="AK1204"/>
  <c r="AL1204"/>
  <c r="AM1204"/>
  <c r="Q1205"/>
  <c r="T1205"/>
  <c r="X1205"/>
  <c r="AC1205"/>
  <c r="AD1205"/>
  <c r="AE1205"/>
  <c r="AF1205"/>
  <c r="AG1205"/>
  <c r="AH1205"/>
  <c r="AI1205"/>
  <c r="AJ1205"/>
  <c r="AK1205"/>
  <c r="AL1205"/>
  <c r="AM1205"/>
  <c r="J1206"/>
  <c r="K1206"/>
  <c r="L1206"/>
  <c r="M1206"/>
  <c r="N1206"/>
  <c r="O1206"/>
  <c r="P1206"/>
  <c r="Q1206"/>
  <c r="R1206"/>
  <c r="S1206"/>
  <c r="T1206"/>
  <c r="U1206"/>
  <c r="V1206"/>
  <c r="W1206"/>
  <c r="X1206"/>
  <c r="Y1206"/>
  <c r="Z1206"/>
  <c r="AA1206"/>
  <c r="AB1206"/>
  <c r="AC1206"/>
  <c r="AD1206"/>
  <c r="AE1206"/>
  <c r="AF1206"/>
  <c r="AG1206"/>
  <c r="AH1206"/>
  <c r="AI1206"/>
  <c r="AJ1206"/>
  <c r="AK1206"/>
  <c r="AL1206"/>
  <c r="AM1206"/>
  <c r="Q1207"/>
  <c r="T1207"/>
  <c r="X1207"/>
  <c r="AC1207"/>
  <c r="AD1207"/>
  <c r="AE1207"/>
  <c r="AF1207"/>
  <c r="AG1207"/>
  <c r="AH1207"/>
  <c r="AI1207"/>
  <c r="AJ1207"/>
  <c r="AK1207"/>
  <c r="AL1207"/>
  <c r="AM1207"/>
  <c r="J1208"/>
  <c r="K1208"/>
  <c r="L1208"/>
  <c r="M1208"/>
  <c r="N1208"/>
  <c r="O1208"/>
  <c r="P1208"/>
  <c r="Q1208"/>
  <c r="R1208"/>
  <c r="S1208"/>
  <c r="T1208"/>
  <c r="U1208"/>
  <c r="V1208"/>
  <c r="W1208"/>
  <c r="X1208"/>
  <c r="Y1208"/>
  <c r="Z1208"/>
  <c r="AA1208"/>
  <c r="AB1208"/>
  <c r="AC1208"/>
  <c r="AD1208"/>
  <c r="AE1208"/>
  <c r="AF1208"/>
  <c r="AG1208"/>
  <c r="AH1208"/>
  <c r="AI1208"/>
  <c r="AJ1208"/>
  <c r="AK1208"/>
  <c r="AL1208"/>
  <c r="AM1208"/>
  <c r="Q1209"/>
  <c r="T1209"/>
  <c r="X1209"/>
  <c r="AC1209"/>
  <c r="AD1209"/>
  <c r="AE1209"/>
  <c r="AF1209"/>
  <c r="AG1209"/>
  <c r="AH1209"/>
  <c r="AI1209"/>
  <c r="AJ1209"/>
  <c r="AK1209"/>
  <c r="AL1209"/>
  <c r="AM1209"/>
  <c r="J1210"/>
  <c r="K1210"/>
  <c r="L1210"/>
  <c r="M1210"/>
  <c r="N1210"/>
  <c r="O1210"/>
  <c r="P1210"/>
  <c r="Q1210"/>
  <c r="R1210"/>
  <c r="S1210"/>
  <c r="T1210"/>
  <c r="U1210"/>
  <c r="V1210"/>
  <c r="W1210"/>
  <c r="X1210"/>
  <c r="Y1210"/>
  <c r="Z1210"/>
  <c r="AA1210"/>
  <c r="AB1210"/>
  <c r="AC1210"/>
  <c r="AD1210"/>
  <c r="AE1210"/>
  <c r="AF1210"/>
  <c r="AG1210"/>
  <c r="AH1210"/>
  <c r="AI1210"/>
  <c r="AJ1210"/>
  <c r="AK1210"/>
  <c r="AL1210"/>
  <c r="AM1210"/>
  <c r="Q1211"/>
  <c r="T1211"/>
  <c r="X1211"/>
  <c r="AC1211"/>
  <c r="AD1211"/>
  <c r="AE1211"/>
  <c r="AF1211"/>
  <c r="AG1211"/>
  <c r="AH1211"/>
  <c r="AI1211"/>
  <c r="AJ1211"/>
  <c r="AK1211"/>
  <c r="AL1211"/>
  <c r="AM1211"/>
  <c r="J1212"/>
  <c r="K1212"/>
  <c r="L1212"/>
  <c r="M1212"/>
  <c r="N1212"/>
  <c r="O1212"/>
  <c r="P1212"/>
  <c r="Q1212"/>
  <c r="R1212"/>
  <c r="S1212"/>
  <c r="T1212"/>
  <c r="U1212"/>
  <c r="V1212"/>
  <c r="W1212"/>
  <c r="X1212"/>
  <c r="Y1212"/>
  <c r="Z1212"/>
  <c r="AA1212"/>
  <c r="AB1212"/>
  <c r="AC1212"/>
  <c r="AD1212"/>
  <c r="AE1212"/>
  <c r="AF1212"/>
  <c r="AG1212"/>
  <c r="AH1212"/>
  <c r="AI1212"/>
  <c r="AJ1212"/>
  <c r="AK1212"/>
  <c r="AL1212"/>
  <c r="AM1212"/>
  <c r="Q1213"/>
  <c r="T1213"/>
  <c r="X1213"/>
  <c r="AC1213"/>
  <c r="AD1213"/>
  <c r="AE1213"/>
  <c r="AF1213"/>
  <c r="AG1213"/>
  <c r="AH1213"/>
  <c r="AI1213"/>
  <c r="AJ1213"/>
  <c r="AK1213"/>
  <c r="AL1213"/>
  <c r="AM1213"/>
  <c r="J1214"/>
  <c r="K1214"/>
  <c r="L1214"/>
  <c r="M1214"/>
  <c r="N1214"/>
  <c r="O1214"/>
  <c r="P1214"/>
  <c r="Q1214"/>
  <c r="R1214"/>
  <c r="S1214"/>
  <c r="T1214"/>
  <c r="U1214"/>
  <c r="V1214"/>
  <c r="W1214"/>
  <c r="X1214"/>
  <c r="Y1214"/>
  <c r="Z1214"/>
  <c r="AA1214"/>
  <c r="AB1214"/>
  <c r="AC1214"/>
  <c r="AD1214"/>
  <c r="AE1214"/>
  <c r="AF1214"/>
  <c r="AG1214"/>
  <c r="AH1214"/>
  <c r="AI1214"/>
  <c r="AJ1214"/>
  <c r="AK1214"/>
  <c r="AL1214"/>
  <c r="AM1214"/>
  <c r="J1216"/>
  <c r="K1216"/>
  <c r="L1216"/>
  <c r="M1216"/>
  <c r="N1216"/>
  <c r="O1216"/>
  <c r="P1216"/>
  <c r="Q1216"/>
  <c r="R1216"/>
  <c r="S1216"/>
  <c r="T1216"/>
  <c r="U1216"/>
  <c r="V1216"/>
  <c r="W1216"/>
  <c r="X1216"/>
  <c r="Y1216"/>
  <c r="Z1216"/>
  <c r="AA1216"/>
  <c r="AB1216"/>
  <c r="J1217"/>
  <c r="K1217"/>
  <c r="L1217"/>
  <c r="M1217"/>
  <c r="N1217"/>
  <c r="O1217"/>
  <c r="P1217"/>
  <c r="Q1217"/>
  <c r="R1217"/>
  <c r="S1217"/>
  <c r="T1217"/>
  <c r="U1217"/>
  <c r="V1217"/>
  <c r="W1217"/>
  <c r="X1217"/>
  <c r="Y1217"/>
  <c r="Z1217"/>
  <c r="AA1217"/>
  <c r="AB1217"/>
  <c r="J1218"/>
  <c r="K1218"/>
  <c r="L1218"/>
  <c r="M1218"/>
  <c r="N1218"/>
  <c r="O1218"/>
  <c r="P1218"/>
  <c r="Q1218"/>
  <c r="R1218"/>
  <c r="S1218"/>
  <c r="T1218"/>
  <c r="U1218"/>
  <c r="V1218"/>
  <c r="W1218"/>
  <c r="X1218"/>
  <c r="Y1218"/>
  <c r="Z1218"/>
  <c r="AA1218"/>
  <c r="AB1218"/>
  <c r="AC1223"/>
  <c r="AD1223"/>
  <c r="AE1223"/>
  <c r="AF1223"/>
  <c r="AG1223"/>
  <c r="AH1223"/>
  <c r="AI1223"/>
  <c r="AJ1223"/>
  <c r="AK1223"/>
  <c r="AM1223"/>
  <c r="Q1224"/>
  <c r="T1224"/>
  <c r="X1224"/>
  <c r="AC1224"/>
  <c r="AD1224"/>
  <c r="AE1224"/>
  <c r="AF1224"/>
  <c r="AG1224"/>
  <c r="AH1224"/>
  <c r="AI1224"/>
  <c r="AJ1224"/>
  <c r="AK1224"/>
  <c r="AL1224"/>
  <c r="AM1224"/>
  <c r="J1225"/>
  <c r="K1225"/>
  <c r="L1225"/>
  <c r="M1225"/>
  <c r="N1225"/>
  <c r="O1225"/>
  <c r="P1225"/>
  <c r="Q1225"/>
  <c r="R1225"/>
  <c r="S1225"/>
  <c r="T1225"/>
  <c r="U1225"/>
  <c r="V1225"/>
  <c r="W1225"/>
  <c r="X1225"/>
  <c r="Y1225"/>
  <c r="Z1225"/>
  <c r="AA1225"/>
  <c r="AB1225"/>
  <c r="AC1225"/>
  <c r="AD1225"/>
  <c r="AE1225"/>
  <c r="AF1225"/>
  <c r="AG1225"/>
  <c r="AH1225"/>
  <c r="AI1225"/>
  <c r="AJ1225"/>
  <c r="AK1225"/>
  <c r="AL1225"/>
  <c r="AM1225"/>
  <c r="Q1226"/>
  <c r="T1226"/>
  <c r="X1226"/>
  <c r="AC1226"/>
  <c r="AD1226"/>
  <c r="AE1226"/>
  <c r="AF1226"/>
  <c r="AG1226"/>
  <c r="AH1226"/>
  <c r="AI1226"/>
  <c r="AJ1226"/>
  <c r="AK1226"/>
  <c r="AL1226"/>
  <c r="AM1226"/>
  <c r="J1227"/>
  <c r="K1227"/>
  <c r="L1227"/>
  <c r="M1227"/>
  <c r="N1227"/>
  <c r="O1227"/>
  <c r="P1227"/>
  <c r="Q1227"/>
  <c r="R1227"/>
  <c r="S1227"/>
  <c r="T1227"/>
  <c r="U1227"/>
  <c r="V1227"/>
  <c r="W1227"/>
  <c r="X1227"/>
  <c r="Y1227"/>
  <c r="Z1227"/>
  <c r="AA1227"/>
  <c r="AB1227"/>
  <c r="AC1227"/>
  <c r="AD1227"/>
  <c r="AE1227"/>
  <c r="AF1227"/>
  <c r="AG1227"/>
  <c r="AH1227"/>
  <c r="AI1227"/>
  <c r="AJ1227"/>
  <c r="AK1227"/>
  <c r="AL1227"/>
  <c r="AM1227"/>
  <c r="Q1228"/>
  <c r="T1228"/>
  <c r="X1228"/>
  <c r="AC1228"/>
  <c r="AD1228"/>
  <c r="AE1228"/>
  <c r="AF1228"/>
  <c r="AG1228"/>
  <c r="AH1228"/>
  <c r="AI1228"/>
  <c r="AJ1228"/>
  <c r="AK1228"/>
  <c r="AL1228"/>
  <c r="AM1228"/>
  <c r="J1229"/>
  <c r="K1229"/>
  <c r="L1229"/>
  <c r="M1229"/>
  <c r="N1229"/>
  <c r="O1229"/>
  <c r="P1229"/>
  <c r="Q1229"/>
  <c r="R1229"/>
  <c r="S1229"/>
  <c r="T1229"/>
  <c r="U1229"/>
  <c r="V1229"/>
  <c r="W1229"/>
  <c r="X1229"/>
  <c r="Y1229"/>
  <c r="Z1229"/>
  <c r="AA1229"/>
  <c r="AB1229"/>
  <c r="AC1229"/>
  <c r="AD1229"/>
  <c r="AE1229"/>
  <c r="AF1229"/>
  <c r="AG1229"/>
  <c r="AH1229"/>
  <c r="AI1229"/>
  <c r="AJ1229"/>
  <c r="AK1229"/>
  <c r="AL1229"/>
  <c r="AM1229"/>
  <c r="Q1230"/>
  <c r="T1230"/>
  <c r="X1230"/>
  <c r="AC1230"/>
  <c r="AD1230"/>
  <c r="AE1230"/>
  <c r="AF1230"/>
  <c r="AG1230"/>
  <c r="AH1230"/>
  <c r="AI1230"/>
  <c r="AJ1230"/>
  <c r="AK1230"/>
  <c r="AL1230"/>
  <c r="AM1230"/>
  <c r="J1231"/>
  <c r="K1231"/>
  <c r="L1231"/>
  <c r="M1231"/>
  <c r="N1231"/>
  <c r="O1231"/>
  <c r="P1231"/>
  <c r="Q1231"/>
  <c r="R1231"/>
  <c r="S1231"/>
  <c r="T1231"/>
  <c r="U1231"/>
  <c r="V1231"/>
  <c r="W1231"/>
  <c r="X1231"/>
  <c r="Y1231"/>
  <c r="Z1231"/>
  <c r="AA1231"/>
  <c r="AB1231"/>
  <c r="AC1231"/>
  <c r="AD1231"/>
  <c r="AE1231"/>
  <c r="AF1231"/>
  <c r="AG1231"/>
  <c r="AH1231"/>
  <c r="AI1231"/>
  <c r="AJ1231"/>
  <c r="AK1231"/>
  <c r="AL1231"/>
  <c r="AM1231"/>
  <c r="Q1232"/>
  <c r="T1232"/>
  <c r="X1232"/>
  <c r="AC1232"/>
  <c r="AD1232"/>
  <c r="AE1232"/>
  <c r="AF1232"/>
  <c r="AG1232"/>
  <c r="AH1232"/>
  <c r="AI1232"/>
  <c r="AJ1232"/>
  <c r="AK1232"/>
  <c r="AL1232"/>
  <c r="AM1232"/>
  <c r="J1233"/>
  <c r="K1233"/>
  <c r="L1233"/>
  <c r="M1233"/>
  <c r="N1233"/>
  <c r="O1233"/>
  <c r="P1233"/>
  <c r="Q1233"/>
  <c r="R1233"/>
  <c r="S1233"/>
  <c r="T1233"/>
  <c r="U1233"/>
  <c r="V1233"/>
  <c r="W1233"/>
  <c r="X1233"/>
  <c r="Y1233"/>
  <c r="Z1233"/>
  <c r="AA1233"/>
  <c r="AB1233"/>
  <c r="AC1233"/>
  <c r="AD1233"/>
  <c r="AE1233"/>
  <c r="AF1233"/>
  <c r="AG1233"/>
  <c r="AH1233"/>
  <c r="AI1233"/>
  <c r="AJ1233"/>
  <c r="AK1233"/>
  <c r="AL1233"/>
  <c r="AM1233"/>
  <c r="Q1234"/>
  <c r="T1234"/>
  <c r="X1234"/>
  <c r="AC1234"/>
  <c r="AD1234"/>
  <c r="AE1234"/>
  <c r="AF1234"/>
  <c r="AG1234"/>
  <c r="AH1234"/>
  <c r="AI1234"/>
  <c r="AJ1234"/>
  <c r="AK1234"/>
  <c r="AL1234"/>
  <c r="AM1234"/>
  <c r="J1235"/>
  <c r="K1235"/>
  <c r="L1235"/>
  <c r="M1235"/>
  <c r="N1235"/>
  <c r="O1235"/>
  <c r="P1235"/>
  <c r="Q1235"/>
  <c r="R1235"/>
  <c r="S1235"/>
  <c r="T1235"/>
  <c r="U1235"/>
  <c r="V1235"/>
  <c r="W1235"/>
  <c r="X1235"/>
  <c r="Y1235"/>
  <c r="Z1235"/>
  <c r="AA1235"/>
  <c r="AB1235"/>
  <c r="AC1235"/>
  <c r="AD1235"/>
  <c r="AE1235"/>
  <c r="AF1235"/>
  <c r="AG1235"/>
  <c r="AH1235"/>
  <c r="AI1235"/>
  <c r="AJ1235"/>
  <c r="AK1235"/>
  <c r="AL1235"/>
  <c r="AM1235"/>
  <c r="Q1236"/>
  <c r="T1236"/>
  <c r="X1236"/>
  <c r="AC1236"/>
  <c r="AD1236"/>
  <c r="AE1236"/>
  <c r="AF1236"/>
  <c r="AG1236"/>
  <c r="AH1236"/>
  <c r="AI1236"/>
  <c r="AJ1236"/>
  <c r="AK1236"/>
  <c r="AL1236"/>
  <c r="AM1236"/>
  <c r="J1237"/>
  <c r="K1237"/>
  <c r="L1237"/>
  <c r="M1237"/>
  <c r="N1237"/>
  <c r="O1237"/>
  <c r="P1237"/>
  <c r="Q1237"/>
  <c r="R1237"/>
  <c r="S1237"/>
  <c r="T1237"/>
  <c r="U1237"/>
  <c r="V1237"/>
  <c r="W1237"/>
  <c r="X1237"/>
  <c r="Y1237"/>
  <c r="Z1237"/>
  <c r="AA1237"/>
  <c r="AB1237"/>
  <c r="AC1237"/>
  <c r="AD1237"/>
  <c r="AE1237"/>
  <c r="AF1237"/>
  <c r="AG1237"/>
  <c r="AH1237"/>
  <c r="AI1237"/>
  <c r="AJ1237"/>
  <c r="AK1237"/>
  <c r="AL1237"/>
  <c r="AM1237"/>
  <c r="Q1238"/>
  <c r="T1238"/>
  <c r="X1238"/>
  <c r="AC1238"/>
  <c r="AD1238"/>
  <c r="AE1238"/>
  <c r="AF1238"/>
  <c r="AG1238"/>
  <c r="AH1238"/>
  <c r="AI1238"/>
  <c r="AJ1238"/>
  <c r="AK1238"/>
  <c r="AL1238"/>
  <c r="AM1238"/>
  <c r="J1239"/>
  <c r="K1239"/>
  <c r="L1239"/>
  <c r="M1239"/>
  <c r="N1239"/>
  <c r="O1239"/>
  <c r="P1239"/>
  <c r="Q1239"/>
  <c r="R1239"/>
  <c r="S1239"/>
  <c r="T1239"/>
  <c r="U1239"/>
  <c r="V1239"/>
  <c r="W1239"/>
  <c r="X1239"/>
  <c r="Y1239"/>
  <c r="Z1239"/>
  <c r="AA1239"/>
  <c r="AB1239"/>
  <c r="AC1239"/>
  <c r="AD1239"/>
  <c r="AE1239"/>
  <c r="AF1239"/>
  <c r="AG1239"/>
  <c r="AH1239"/>
  <c r="AI1239"/>
  <c r="AJ1239"/>
  <c r="AK1239"/>
  <c r="AL1239"/>
  <c r="AM1239"/>
  <c r="Q1240"/>
  <c r="T1240"/>
  <c r="X1240"/>
  <c r="AC1240"/>
  <c r="AD1240"/>
  <c r="AE1240"/>
  <c r="AF1240"/>
  <c r="AG1240"/>
  <c r="AH1240"/>
  <c r="AI1240"/>
  <c r="AJ1240"/>
  <c r="AK1240"/>
  <c r="AL1240"/>
  <c r="AM1240"/>
  <c r="J1241"/>
  <c r="K1241"/>
  <c r="L1241"/>
  <c r="M1241"/>
  <c r="N1241"/>
  <c r="O1241"/>
  <c r="P1241"/>
  <c r="Q1241"/>
  <c r="R1241"/>
  <c r="S1241"/>
  <c r="T1241"/>
  <c r="U1241"/>
  <c r="V1241"/>
  <c r="W1241"/>
  <c r="X1241"/>
  <c r="Y1241"/>
  <c r="Z1241"/>
  <c r="AA1241"/>
  <c r="AB1241"/>
  <c r="AC1241"/>
  <c r="AD1241"/>
  <c r="AE1241"/>
  <c r="AF1241"/>
  <c r="AG1241"/>
  <c r="AH1241"/>
  <c r="AI1241"/>
  <c r="AJ1241"/>
  <c r="AK1241"/>
  <c r="AL1241"/>
  <c r="AM1241"/>
  <c r="J1243"/>
  <c r="K1243"/>
  <c r="L1243"/>
  <c r="M1243"/>
  <c r="N1243"/>
  <c r="O1243"/>
  <c r="P1243"/>
  <c r="Q1243"/>
  <c r="R1243"/>
  <c r="S1243"/>
  <c r="T1243"/>
  <c r="U1243"/>
  <c r="V1243"/>
  <c r="W1243"/>
  <c r="X1243"/>
  <c r="Y1243"/>
  <c r="Z1243"/>
  <c r="AA1243"/>
  <c r="AB1243"/>
  <c r="J1244"/>
  <c r="K1244"/>
  <c r="L1244"/>
  <c r="M1244"/>
  <c r="N1244"/>
  <c r="O1244"/>
  <c r="P1244"/>
  <c r="Q1244"/>
  <c r="R1244"/>
  <c r="S1244"/>
  <c r="T1244"/>
  <c r="U1244"/>
  <c r="V1244"/>
  <c r="W1244"/>
  <c r="X1244"/>
  <c r="Y1244"/>
  <c r="Z1244"/>
  <c r="AA1244"/>
  <c r="AB1244"/>
  <c r="J1245"/>
  <c r="K1245"/>
  <c r="L1245"/>
  <c r="M1245"/>
  <c r="N1245"/>
  <c r="O1245"/>
  <c r="P1245"/>
  <c r="Q1245"/>
  <c r="R1245"/>
  <c r="S1245"/>
  <c r="T1245"/>
  <c r="U1245"/>
  <c r="V1245"/>
  <c r="W1245"/>
  <c r="X1245"/>
  <c r="Y1245"/>
  <c r="Z1245"/>
  <c r="AA1245"/>
  <c r="AB1245"/>
  <c r="AC1250"/>
  <c r="AD1250"/>
  <c r="AE1250"/>
  <c r="AF1250"/>
  <c r="AG1250"/>
  <c r="AH1250"/>
  <c r="AI1250"/>
  <c r="AJ1250"/>
  <c r="AK1250"/>
  <c r="AM1250"/>
  <c r="Q1251"/>
  <c r="T1251"/>
  <c r="X1251"/>
  <c r="AC1251"/>
  <c r="AD1251"/>
  <c r="AE1251"/>
  <c r="AF1251"/>
  <c r="AG1251"/>
  <c r="AH1251"/>
  <c r="AI1251"/>
  <c r="AJ1251"/>
  <c r="AK1251"/>
  <c r="AL1251"/>
  <c r="AM1251"/>
  <c r="J1252"/>
  <c r="K1252"/>
  <c r="L1252"/>
  <c r="M1252"/>
  <c r="N1252"/>
  <c r="O1252"/>
  <c r="P1252"/>
  <c r="Q1252"/>
  <c r="R1252"/>
  <c r="S1252"/>
  <c r="T1252"/>
  <c r="U1252"/>
  <c r="V1252"/>
  <c r="W1252"/>
  <c r="X1252"/>
  <c r="Y1252"/>
  <c r="Z1252"/>
  <c r="AA1252"/>
  <c r="AB1252"/>
  <c r="AC1252"/>
  <c r="AD1252"/>
  <c r="AE1252"/>
  <c r="AF1252"/>
  <c r="AG1252"/>
  <c r="AH1252"/>
  <c r="AI1252"/>
  <c r="AJ1252"/>
  <c r="AK1252"/>
  <c r="AL1252"/>
  <c r="AM1252"/>
  <c r="Q1253"/>
  <c r="T1253"/>
  <c r="X1253"/>
  <c r="AC1253"/>
  <c r="AD1253"/>
  <c r="AE1253"/>
  <c r="AF1253"/>
  <c r="AG1253"/>
  <c r="AH1253"/>
  <c r="AI1253"/>
  <c r="AJ1253"/>
  <c r="AK1253"/>
  <c r="AL1253"/>
  <c r="AM1253"/>
  <c r="J1254"/>
  <c r="K1254"/>
  <c r="L1254"/>
  <c r="M1254"/>
  <c r="N1254"/>
  <c r="O1254"/>
  <c r="P1254"/>
  <c r="Q1254"/>
  <c r="R1254"/>
  <c r="S1254"/>
  <c r="T1254"/>
  <c r="U1254"/>
  <c r="V1254"/>
  <c r="W1254"/>
  <c r="X1254"/>
  <c r="Y1254"/>
  <c r="Z1254"/>
  <c r="AA1254"/>
  <c r="AB1254"/>
  <c r="AC1254"/>
  <c r="AD1254"/>
  <c r="AE1254"/>
  <c r="AF1254"/>
  <c r="AG1254"/>
  <c r="AH1254"/>
  <c r="AI1254"/>
  <c r="AJ1254"/>
  <c r="AK1254"/>
  <c r="AL1254"/>
  <c r="AM1254"/>
  <c r="Q1255"/>
  <c r="T1255"/>
  <c r="X1255"/>
  <c r="AC1255"/>
  <c r="AD1255"/>
  <c r="AE1255"/>
  <c r="AF1255"/>
  <c r="AG1255"/>
  <c r="AH1255"/>
  <c r="AI1255"/>
  <c r="AJ1255"/>
  <c r="AK1255"/>
  <c r="AL1255"/>
  <c r="AM1255"/>
  <c r="J1256"/>
  <c r="K1256"/>
  <c r="L1256"/>
  <c r="M1256"/>
  <c r="N1256"/>
  <c r="O1256"/>
  <c r="P1256"/>
  <c r="Q1256"/>
  <c r="R1256"/>
  <c r="S1256"/>
  <c r="T1256"/>
  <c r="U1256"/>
  <c r="V1256"/>
  <c r="W1256"/>
  <c r="X1256"/>
  <c r="Y1256"/>
  <c r="Z1256"/>
  <c r="AA1256"/>
  <c r="AB1256"/>
  <c r="AC1256"/>
  <c r="AD1256"/>
  <c r="AE1256"/>
  <c r="AF1256"/>
  <c r="AG1256"/>
  <c r="AH1256"/>
  <c r="AI1256"/>
  <c r="AJ1256"/>
  <c r="AK1256"/>
  <c r="AL1256"/>
  <c r="AM1256"/>
  <c r="Q1257"/>
  <c r="T1257"/>
  <c r="X1257"/>
  <c r="AC1257"/>
  <c r="AD1257"/>
  <c r="AE1257"/>
  <c r="AF1257"/>
  <c r="AG1257"/>
  <c r="AH1257"/>
  <c r="AI1257"/>
  <c r="AJ1257"/>
  <c r="AK1257"/>
  <c r="AL1257"/>
  <c r="AM1257"/>
  <c r="J1258"/>
  <c r="K1258"/>
  <c r="L1258"/>
  <c r="M1258"/>
  <c r="N1258"/>
  <c r="O1258"/>
  <c r="P1258"/>
  <c r="Q1258"/>
  <c r="R1258"/>
  <c r="S1258"/>
  <c r="T1258"/>
  <c r="U1258"/>
  <c r="V1258"/>
  <c r="W1258"/>
  <c r="X1258"/>
  <c r="Y1258"/>
  <c r="Z1258"/>
  <c r="AA1258"/>
  <c r="AB1258"/>
  <c r="AC1258"/>
  <c r="AD1258"/>
  <c r="AE1258"/>
  <c r="AF1258"/>
  <c r="AG1258"/>
  <c r="AH1258"/>
  <c r="AI1258"/>
  <c r="AJ1258"/>
  <c r="AK1258"/>
  <c r="AL1258"/>
  <c r="AM1258"/>
  <c r="Q1259"/>
  <c r="T1259"/>
  <c r="X1259"/>
  <c r="AC1259"/>
  <c r="AD1259"/>
  <c r="AE1259"/>
  <c r="AF1259"/>
  <c r="AG1259"/>
  <c r="AH1259"/>
  <c r="AI1259"/>
  <c r="AJ1259"/>
  <c r="AK1259"/>
  <c r="AL1259"/>
  <c r="AM1259"/>
  <c r="J1260"/>
  <c r="K1260"/>
  <c r="L1260"/>
  <c r="M1260"/>
  <c r="N1260"/>
  <c r="O1260"/>
  <c r="P1260"/>
  <c r="Q1260"/>
  <c r="R1260"/>
  <c r="S1260"/>
  <c r="T1260"/>
  <c r="U1260"/>
  <c r="V1260"/>
  <c r="W1260"/>
  <c r="X1260"/>
  <c r="Y1260"/>
  <c r="Z1260"/>
  <c r="AA1260"/>
  <c r="AB1260"/>
  <c r="AC1260"/>
  <c r="AD1260"/>
  <c r="AE1260"/>
  <c r="AF1260"/>
  <c r="AG1260"/>
  <c r="AH1260"/>
  <c r="AI1260"/>
  <c r="AJ1260"/>
  <c r="AK1260"/>
  <c r="AL1260"/>
  <c r="AM1260"/>
  <c r="Q1261"/>
  <c r="T1261"/>
  <c r="X1261"/>
  <c r="AC1261"/>
  <c r="AD1261"/>
  <c r="AE1261"/>
  <c r="AF1261"/>
  <c r="AG1261"/>
  <c r="AH1261"/>
  <c r="AI1261"/>
  <c r="AJ1261"/>
  <c r="AK1261"/>
  <c r="AL1261"/>
  <c r="AM1261"/>
  <c r="J1262"/>
  <c r="K1262"/>
  <c r="L1262"/>
  <c r="M1262"/>
  <c r="N1262"/>
  <c r="O1262"/>
  <c r="P1262"/>
  <c r="Q1262"/>
  <c r="R1262"/>
  <c r="S1262"/>
  <c r="T1262"/>
  <c r="U1262"/>
  <c r="V1262"/>
  <c r="W1262"/>
  <c r="X1262"/>
  <c r="Y1262"/>
  <c r="Z1262"/>
  <c r="AA1262"/>
  <c r="AB1262"/>
  <c r="AC1262"/>
  <c r="AD1262"/>
  <c r="AE1262"/>
  <c r="AF1262"/>
  <c r="AG1262"/>
  <c r="AH1262"/>
  <c r="AI1262"/>
  <c r="AJ1262"/>
  <c r="AK1262"/>
  <c r="AL1262"/>
  <c r="AM1262"/>
  <c r="Q1263"/>
  <c r="T1263"/>
  <c r="X1263"/>
  <c r="AC1263"/>
  <c r="AD1263"/>
  <c r="AE1263"/>
  <c r="AF1263"/>
  <c r="AG1263"/>
  <c r="AH1263"/>
  <c r="AI1263"/>
  <c r="AJ1263"/>
  <c r="AK1263"/>
  <c r="AL1263"/>
  <c r="AM1263"/>
  <c r="J1264"/>
  <c r="K1264"/>
  <c r="L1264"/>
  <c r="M1264"/>
  <c r="N1264"/>
  <c r="O1264"/>
  <c r="P1264"/>
  <c r="Q1264"/>
  <c r="R1264"/>
  <c r="S1264"/>
  <c r="T1264"/>
  <c r="U1264"/>
  <c r="V1264"/>
  <c r="W1264"/>
  <c r="X1264"/>
  <c r="Y1264"/>
  <c r="Z1264"/>
  <c r="AA1264"/>
  <c r="AB1264"/>
  <c r="AC1264"/>
  <c r="AD1264"/>
  <c r="AE1264"/>
  <c r="AF1264"/>
  <c r="AG1264"/>
  <c r="AH1264"/>
  <c r="AI1264"/>
  <c r="AJ1264"/>
  <c r="AK1264"/>
  <c r="AL1264"/>
  <c r="AM1264"/>
  <c r="Q1265"/>
  <c r="T1265"/>
  <c r="X1265"/>
  <c r="AC1265"/>
  <c r="AD1265"/>
  <c r="AE1265"/>
  <c r="AF1265"/>
  <c r="AG1265"/>
  <c r="AH1265"/>
  <c r="AI1265"/>
  <c r="AJ1265"/>
  <c r="AK1265"/>
  <c r="AL1265"/>
  <c r="AM1265"/>
  <c r="J1266"/>
  <c r="K1266"/>
  <c r="L1266"/>
  <c r="M1266"/>
  <c r="N1266"/>
  <c r="O1266"/>
  <c r="P1266"/>
  <c r="Q1266"/>
  <c r="R1266"/>
  <c r="S1266"/>
  <c r="T1266"/>
  <c r="U1266"/>
  <c r="V1266"/>
  <c r="W1266"/>
  <c r="X1266"/>
  <c r="Y1266"/>
  <c r="Z1266"/>
  <c r="AA1266"/>
  <c r="AB1266"/>
  <c r="AC1266"/>
  <c r="AD1266"/>
  <c r="AE1266"/>
  <c r="AF1266"/>
  <c r="AG1266"/>
  <c r="AH1266"/>
  <c r="AI1266"/>
  <c r="AJ1266"/>
  <c r="AK1266"/>
  <c r="AL1266"/>
  <c r="AM1266"/>
  <c r="Q1267"/>
  <c r="T1267"/>
  <c r="X1267"/>
  <c r="AC1267"/>
  <c r="AD1267"/>
  <c r="AE1267"/>
  <c r="AF1267"/>
  <c r="AG1267"/>
  <c r="AH1267"/>
  <c r="AI1267"/>
  <c r="AJ1267"/>
  <c r="AK1267"/>
  <c r="AL1267"/>
  <c r="AM1267"/>
  <c r="J1268"/>
  <c r="K1268"/>
  <c r="L1268"/>
  <c r="M1268"/>
  <c r="N1268"/>
  <c r="O1268"/>
  <c r="P1268"/>
  <c r="Q1268"/>
  <c r="R1268"/>
  <c r="S1268"/>
  <c r="T1268"/>
  <c r="U1268"/>
  <c r="V1268"/>
  <c r="W1268"/>
  <c r="X1268"/>
  <c r="Y1268"/>
  <c r="Z1268"/>
  <c r="AA1268"/>
  <c r="AB1268"/>
  <c r="AC1268"/>
  <c r="AD1268"/>
  <c r="AE1268"/>
  <c r="AF1268"/>
  <c r="AG1268"/>
  <c r="AH1268"/>
  <c r="AI1268"/>
  <c r="AJ1268"/>
  <c r="AK1268"/>
  <c r="AL1268"/>
  <c r="AM1268"/>
  <c r="J1270"/>
  <c r="K1270"/>
  <c r="L1270"/>
  <c r="M1270"/>
  <c r="N1270"/>
  <c r="O1270"/>
  <c r="P1270"/>
  <c r="Q1270"/>
  <c r="R1270"/>
  <c r="S1270"/>
  <c r="T1270"/>
  <c r="U1270"/>
  <c r="V1270"/>
  <c r="W1270"/>
  <c r="X1270"/>
  <c r="Y1270"/>
  <c r="Z1270"/>
  <c r="AA1270"/>
  <c r="AB1270"/>
  <c r="J1271"/>
  <c r="K1271"/>
  <c r="L1271"/>
  <c r="M1271"/>
  <c r="N1271"/>
  <c r="O1271"/>
  <c r="P1271"/>
  <c r="Q1271"/>
  <c r="R1271"/>
  <c r="S1271"/>
  <c r="T1271"/>
  <c r="U1271"/>
  <c r="V1271"/>
  <c r="W1271"/>
  <c r="X1271"/>
  <c r="Y1271"/>
  <c r="Z1271"/>
  <c r="AA1271"/>
  <c r="AB1271"/>
  <c r="J1272"/>
  <c r="K1272"/>
  <c r="L1272"/>
  <c r="M1272"/>
  <c r="N1272"/>
  <c r="O1272"/>
  <c r="P1272"/>
  <c r="Q1272"/>
  <c r="R1272"/>
  <c r="S1272"/>
  <c r="T1272"/>
  <c r="U1272"/>
  <c r="V1272"/>
  <c r="W1272"/>
  <c r="X1272"/>
  <c r="Y1272"/>
  <c r="Z1272"/>
  <c r="AA1272"/>
  <c r="AB1272"/>
  <c r="AC1277"/>
  <c r="AD1277"/>
  <c r="AE1277"/>
  <c r="AF1277"/>
  <c r="AG1277"/>
  <c r="AH1277"/>
  <c r="AI1277"/>
  <c r="AJ1277"/>
  <c r="AK1277"/>
  <c r="AM1277"/>
  <c r="Q1278"/>
  <c r="T1278"/>
  <c r="X1278"/>
  <c r="AC1278"/>
  <c r="AD1278"/>
  <c r="AE1278"/>
  <c r="AF1278"/>
  <c r="AG1278"/>
  <c r="AH1278"/>
  <c r="AI1278"/>
  <c r="AJ1278"/>
  <c r="AK1278"/>
  <c r="AL1278"/>
  <c r="AM1278"/>
  <c r="J1279"/>
  <c r="K1279"/>
  <c r="L1279"/>
  <c r="M1279"/>
  <c r="N1279"/>
  <c r="O1279"/>
  <c r="P1279"/>
  <c r="Q1279"/>
  <c r="R1279"/>
  <c r="S1279"/>
  <c r="T1279"/>
  <c r="U1279"/>
  <c r="V1279"/>
  <c r="W1279"/>
  <c r="X1279"/>
  <c r="Y1279"/>
  <c r="Z1279"/>
  <c r="AA1279"/>
  <c r="AB1279"/>
  <c r="AC1279"/>
  <c r="AD1279"/>
  <c r="AE1279"/>
  <c r="AF1279"/>
  <c r="AG1279"/>
  <c r="AH1279"/>
  <c r="AI1279"/>
  <c r="AJ1279"/>
  <c r="AK1279"/>
  <c r="AL1279"/>
  <c r="AM1279"/>
  <c r="Q1280"/>
  <c r="T1280"/>
  <c r="X1280"/>
  <c r="AC1280"/>
  <c r="AD1280"/>
  <c r="AE1280"/>
  <c r="AF1280"/>
  <c r="AG1280"/>
  <c r="AH1280"/>
  <c r="AI1280"/>
  <c r="AJ1280"/>
  <c r="AK1280"/>
  <c r="AL1280"/>
  <c r="AM1280"/>
  <c r="J1281"/>
  <c r="K1281"/>
  <c r="L1281"/>
  <c r="M1281"/>
  <c r="N1281"/>
  <c r="O1281"/>
  <c r="P1281"/>
  <c r="Q1281"/>
  <c r="R1281"/>
  <c r="S1281"/>
  <c r="T1281"/>
  <c r="U1281"/>
  <c r="V1281"/>
  <c r="W1281"/>
  <c r="X1281"/>
  <c r="Y1281"/>
  <c r="Z1281"/>
  <c r="AA1281"/>
  <c r="AB1281"/>
  <c r="AC1281"/>
  <c r="AD1281"/>
  <c r="AE1281"/>
  <c r="AF1281"/>
  <c r="AG1281"/>
  <c r="AH1281"/>
  <c r="AI1281"/>
  <c r="AJ1281"/>
  <c r="AK1281"/>
  <c r="AL1281"/>
  <c r="AM1281"/>
  <c r="Q1282"/>
  <c r="T1282"/>
  <c r="X1282"/>
  <c r="AC1282"/>
  <c r="AD1282"/>
  <c r="AE1282"/>
  <c r="AF1282"/>
  <c r="AG1282"/>
  <c r="AH1282"/>
  <c r="AI1282"/>
  <c r="AJ1282"/>
  <c r="AK1282"/>
  <c r="AL1282"/>
  <c r="AM1282"/>
  <c r="J1283"/>
  <c r="K1283"/>
  <c r="L1283"/>
  <c r="M1283"/>
  <c r="N1283"/>
  <c r="O1283"/>
  <c r="P1283"/>
  <c r="Q1283"/>
  <c r="R1283"/>
  <c r="S1283"/>
  <c r="T1283"/>
  <c r="U1283"/>
  <c r="V1283"/>
  <c r="W1283"/>
  <c r="X1283"/>
  <c r="Y1283"/>
  <c r="Z1283"/>
  <c r="AA1283"/>
  <c r="AB1283"/>
  <c r="AC1283"/>
  <c r="AD1283"/>
  <c r="AE1283"/>
  <c r="AF1283"/>
  <c r="AG1283"/>
  <c r="AH1283"/>
  <c r="AI1283"/>
  <c r="AJ1283"/>
  <c r="AK1283"/>
  <c r="AL1283"/>
  <c r="AM1283"/>
  <c r="Q1284"/>
  <c r="T1284"/>
  <c r="X1284"/>
  <c r="AC1284"/>
  <c r="AD1284"/>
  <c r="AE1284"/>
  <c r="AF1284"/>
  <c r="AG1284"/>
  <c r="AH1284"/>
  <c r="AI1284"/>
  <c r="AJ1284"/>
  <c r="AK1284"/>
  <c r="AL1284"/>
  <c r="AM1284"/>
  <c r="J1285"/>
  <c r="K1285"/>
  <c r="L1285"/>
  <c r="M1285"/>
  <c r="N1285"/>
  <c r="O1285"/>
  <c r="P1285"/>
  <c r="Q1285"/>
  <c r="R1285"/>
  <c r="S1285"/>
  <c r="T1285"/>
  <c r="U1285"/>
  <c r="V1285"/>
  <c r="W1285"/>
  <c r="X1285"/>
  <c r="Y1285"/>
  <c r="Z1285"/>
  <c r="AA1285"/>
  <c r="AB1285"/>
  <c r="AC1285"/>
  <c r="AD1285"/>
  <c r="AE1285"/>
  <c r="AF1285"/>
  <c r="AG1285"/>
  <c r="AH1285"/>
  <c r="AI1285"/>
  <c r="AJ1285"/>
  <c r="AK1285"/>
  <c r="AL1285"/>
  <c r="AM1285"/>
  <c r="Q1286"/>
  <c r="T1286"/>
  <c r="X1286"/>
  <c r="AC1286"/>
  <c r="AD1286"/>
  <c r="AE1286"/>
  <c r="AF1286"/>
  <c r="AG1286"/>
  <c r="AH1286"/>
  <c r="AI1286"/>
  <c r="AJ1286"/>
  <c r="AK1286"/>
  <c r="AL1286"/>
  <c r="AM1286"/>
  <c r="J1287"/>
  <c r="K1287"/>
  <c r="L1287"/>
  <c r="M1287"/>
  <c r="N1287"/>
  <c r="O1287"/>
  <c r="P1287"/>
  <c r="Q1287"/>
  <c r="R1287"/>
  <c r="S1287"/>
  <c r="T1287"/>
  <c r="U1287"/>
  <c r="V1287"/>
  <c r="W1287"/>
  <c r="X1287"/>
  <c r="Y1287"/>
  <c r="Z1287"/>
  <c r="AA1287"/>
  <c r="AB1287"/>
  <c r="AC1287"/>
  <c r="AD1287"/>
  <c r="AE1287"/>
  <c r="AF1287"/>
  <c r="AG1287"/>
  <c r="AH1287"/>
  <c r="AI1287"/>
  <c r="AJ1287"/>
  <c r="AK1287"/>
  <c r="AL1287"/>
  <c r="AM1287"/>
  <c r="Q1288"/>
  <c r="T1288"/>
  <c r="X1288"/>
  <c r="AC1288"/>
  <c r="AD1288"/>
  <c r="AE1288"/>
  <c r="AF1288"/>
  <c r="AG1288"/>
  <c r="AH1288"/>
  <c r="AI1288"/>
  <c r="AJ1288"/>
  <c r="AK1288"/>
  <c r="AL1288"/>
  <c r="AM1288"/>
  <c r="J1289"/>
  <c r="K1289"/>
  <c r="L1289"/>
  <c r="M1289"/>
  <c r="N1289"/>
  <c r="O1289"/>
  <c r="P1289"/>
  <c r="Q1289"/>
  <c r="R1289"/>
  <c r="S1289"/>
  <c r="T1289"/>
  <c r="U1289"/>
  <c r="V1289"/>
  <c r="W1289"/>
  <c r="X1289"/>
  <c r="Y1289"/>
  <c r="Z1289"/>
  <c r="AA1289"/>
  <c r="AB1289"/>
  <c r="AC1289"/>
  <c r="AD1289"/>
  <c r="AE1289"/>
  <c r="AF1289"/>
  <c r="AG1289"/>
  <c r="AH1289"/>
  <c r="AI1289"/>
  <c r="AJ1289"/>
  <c r="AK1289"/>
  <c r="AL1289"/>
  <c r="AM1289"/>
  <c r="Q1290"/>
  <c r="T1290"/>
  <c r="X1290"/>
  <c r="AC1290"/>
  <c r="AD1290"/>
  <c r="AE1290"/>
  <c r="AF1290"/>
  <c r="AG1290"/>
  <c r="AH1290"/>
  <c r="AI1290"/>
  <c r="AJ1290"/>
  <c r="AK1290"/>
  <c r="AL1290"/>
  <c r="AM1290"/>
  <c r="J1291"/>
  <c r="K1291"/>
  <c r="L1291"/>
  <c r="M1291"/>
  <c r="N1291"/>
  <c r="O1291"/>
  <c r="P1291"/>
  <c r="Q1291"/>
  <c r="R1291"/>
  <c r="S1291"/>
  <c r="T1291"/>
  <c r="U1291"/>
  <c r="V1291"/>
  <c r="W1291"/>
  <c r="X1291"/>
  <c r="Y1291"/>
  <c r="Z1291"/>
  <c r="AA1291"/>
  <c r="AB1291"/>
  <c r="AC1291"/>
  <c r="AD1291"/>
  <c r="AE1291"/>
  <c r="AF1291"/>
  <c r="AG1291"/>
  <c r="AH1291"/>
  <c r="AI1291"/>
  <c r="AJ1291"/>
  <c r="AK1291"/>
  <c r="AL1291"/>
  <c r="AM1291"/>
  <c r="Q1292"/>
  <c r="T1292"/>
  <c r="X1292"/>
  <c r="AC1292"/>
  <c r="AD1292"/>
  <c r="AE1292"/>
  <c r="AF1292"/>
  <c r="AG1292"/>
  <c r="AH1292"/>
  <c r="AI1292"/>
  <c r="AJ1292"/>
  <c r="AK1292"/>
  <c r="AL1292"/>
  <c r="AM1292"/>
  <c r="J1293"/>
  <c r="K1293"/>
  <c r="L1293"/>
  <c r="M1293"/>
  <c r="N1293"/>
  <c r="O1293"/>
  <c r="P1293"/>
  <c r="Q1293"/>
  <c r="R1293"/>
  <c r="S1293"/>
  <c r="T1293"/>
  <c r="U1293"/>
  <c r="V1293"/>
  <c r="W1293"/>
  <c r="X1293"/>
  <c r="Y1293"/>
  <c r="Z1293"/>
  <c r="AA1293"/>
  <c r="AB1293"/>
  <c r="AC1293"/>
  <c r="AD1293"/>
  <c r="AE1293"/>
  <c r="AF1293"/>
  <c r="AG1293"/>
  <c r="AH1293"/>
  <c r="AI1293"/>
  <c r="AJ1293"/>
  <c r="AK1293"/>
  <c r="AL1293"/>
  <c r="AM1293"/>
  <c r="Q1294"/>
  <c r="T1294"/>
  <c r="X1294"/>
  <c r="AC1294"/>
  <c r="AD1294"/>
  <c r="AE1294"/>
  <c r="AF1294"/>
  <c r="AG1294"/>
  <c r="AH1294"/>
  <c r="AI1294"/>
  <c r="AJ1294"/>
  <c r="AK1294"/>
  <c r="AL1294"/>
  <c r="AM1294"/>
  <c r="J1295"/>
  <c r="K1295"/>
  <c r="L1295"/>
  <c r="M1295"/>
  <c r="N1295"/>
  <c r="O1295"/>
  <c r="P1295"/>
  <c r="Q1295"/>
  <c r="R1295"/>
  <c r="S1295"/>
  <c r="T1295"/>
  <c r="U1295"/>
  <c r="V1295"/>
  <c r="W1295"/>
  <c r="X1295"/>
  <c r="Y1295"/>
  <c r="Z1295"/>
  <c r="AA1295"/>
  <c r="AB1295"/>
  <c r="AC1295"/>
  <c r="AD1295"/>
  <c r="AE1295"/>
  <c r="AF1295"/>
  <c r="AG1295"/>
  <c r="AH1295"/>
  <c r="AI1295"/>
  <c r="AJ1295"/>
  <c r="AK1295"/>
  <c r="AL1295"/>
  <c r="AM1295"/>
  <c r="J1297"/>
  <c r="K1297"/>
  <c r="L1297"/>
  <c r="M1297"/>
  <c r="N1297"/>
  <c r="O1297"/>
  <c r="P1297"/>
  <c r="Q1297"/>
  <c r="R1297"/>
  <c r="S1297"/>
  <c r="T1297"/>
  <c r="U1297"/>
  <c r="V1297"/>
  <c r="W1297"/>
  <c r="X1297"/>
  <c r="Y1297"/>
  <c r="Z1297"/>
  <c r="AA1297"/>
  <c r="AB1297"/>
  <c r="J1298"/>
  <c r="K1298"/>
  <c r="L1298"/>
  <c r="M1298"/>
  <c r="N1298"/>
  <c r="O1298"/>
  <c r="P1298"/>
  <c r="Q1298"/>
  <c r="R1298"/>
  <c r="S1298"/>
  <c r="T1298"/>
  <c r="U1298"/>
  <c r="V1298"/>
  <c r="W1298"/>
  <c r="X1298"/>
  <c r="Y1298"/>
  <c r="Z1298"/>
  <c r="AA1298"/>
  <c r="AB1298"/>
  <c r="J1299"/>
  <c r="K1299"/>
  <c r="L1299"/>
  <c r="M1299"/>
  <c r="N1299"/>
  <c r="O1299"/>
  <c r="P1299"/>
  <c r="Q1299"/>
  <c r="R1299"/>
  <c r="S1299"/>
  <c r="T1299"/>
  <c r="U1299"/>
  <c r="V1299"/>
  <c r="W1299"/>
  <c r="X1299"/>
  <c r="Y1299"/>
  <c r="Z1299"/>
  <c r="AA1299"/>
  <c r="AB1299"/>
  <c r="AC1304"/>
  <c r="AD1304"/>
  <c r="AE1304"/>
  <c r="AF1304"/>
  <c r="AG1304"/>
  <c r="AH1304"/>
  <c r="AI1304"/>
  <c r="AJ1304"/>
  <c r="AK1304"/>
  <c r="AM1304"/>
  <c r="Q1305"/>
  <c r="T1305"/>
  <c r="X1305"/>
  <c r="AC1305"/>
  <c r="AD1305"/>
  <c r="AE1305"/>
  <c r="AF1305"/>
  <c r="AG1305"/>
  <c r="AH1305"/>
  <c r="AI1305"/>
  <c r="AJ1305"/>
  <c r="AK1305"/>
  <c r="AL1305"/>
  <c r="AM1305"/>
  <c r="J1306"/>
  <c r="K1306"/>
  <c r="L1306"/>
  <c r="M1306"/>
  <c r="N1306"/>
  <c r="O1306"/>
  <c r="P1306"/>
  <c r="Q1306"/>
  <c r="R1306"/>
  <c r="S1306"/>
  <c r="T1306"/>
  <c r="U1306"/>
  <c r="V1306"/>
  <c r="W1306"/>
  <c r="X1306"/>
  <c r="Y1306"/>
  <c r="Z1306"/>
  <c r="AA1306"/>
  <c r="AB1306"/>
  <c r="AC1306"/>
  <c r="AD1306"/>
  <c r="AE1306"/>
  <c r="AF1306"/>
  <c r="AG1306"/>
  <c r="AH1306"/>
  <c r="AI1306"/>
  <c r="AJ1306"/>
  <c r="AK1306"/>
  <c r="AL1306"/>
  <c r="AM1306"/>
  <c r="Q1307"/>
  <c r="T1307"/>
  <c r="X1307"/>
  <c r="AC1307"/>
  <c r="AD1307"/>
  <c r="AE1307"/>
  <c r="AF1307"/>
  <c r="AG1307"/>
  <c r="AH1307"/>
  <c r="AI1307"/>
  <c r="AJ1307"/>
  <c r="AK1307"/>
  <c r="AL1307"/>
  <c r="AM1307"/>
  <c r="J1308"/>
  <c r="K1308"/>
  <c r="L1308"/>
  <c r="M1308"/>
  <c r="N1308"/>
  <c r="O1308"/>
  <c r="P1308"/>
  <c r="Q1308"/>
  <c r="R1308"/>
  <c r="S1308"/>
  <c r="T1308"/>
  <c r="U1308"/>
  <c r="V1308"/>
  <c r="W1308"/>
  <c r="X1308"/>
  <c r="Y1308"/>
  <c r="Z1308"/>
  <c r="AA1308"/>
  <c r="AB1308"/>
  <c r="AC1308"/>
  <c r="AD1308"/>
  <c r="AE1308"/>
  <c r="AF1308"/>
  <c r="AG1308"/>
  <c r="AH1308"/>
  <c r="AI1308"/>
  <c r="AJ1308"/>
  <c r="AK1308"/>
  <c r="AL1308"/>
  <c r="AM1308"/>
  <c r="Q1309"/>
  <c r="T1309"/>
  <c r="X1309"/>
  <c r="AC1309"/>
  <c r="AD1309"/>
  <c r="AE1309"/>
  <c r="AF1309"/>
  <c r="AG1309"/>
  <c r="AH1309"/>
  <c r="AI1309"/>
  <c r="AJ1309"/>
  <c r="AK1309"/>
  <c r="AL1309"/>
  <c r="AM1309"/>
  <c r="J1310"/>
  <c r="K1310"/>
  <c r="L1310"/>
  <c r="M1310"/>
  <c r="N1310"/>
  <c r="O1310"/>
  <c r="P1310"/>
  <c r="Q1310"/>
  <c r="R1310"/>
  <c r="S1310"/>
  <c r="T1310"/>
  <c r="U1310"/>
  <c r="V1310"/>
  <c r="W1310"/>
  <c r="X1310"/>
  <c r="Y1310"/>
  <c r="Z1310"/>
  <c r="AA1310"/>
  <c r="AB1310"/>
  <c r="AC1310"/>
  <c r="AD1310"/>
  <c r="AE1310"/>
  <c r="AF1310"/>
  <c r="AG1310"/>
  <c r="AH1310"/>
  <c r="AI1310"/>
  <c r="AJ1310"/>
  <c r="AK1310"/>
  <c r="AL1310"/>
  <c r="AM1310"/>
  <c r="Q1311"/>
  <c r="T1311"/>
  <c r="X1311"/>
  <c r="AC1311"/>
  <c r="AD1311"/>
  <c r="AE1311"/>
  <c r="AF1311"/>
  <c r="AG1311"/>
  <c r="AH1311"/>
  <c r="AI1311"/>
  <c r="AJ1311"/>
  <c r="AK1311"/>
  <c r="AL1311"/>
  <c r="AM1311"/>
  <c r="J1312"/>
  <c r="K1312"/>
  <c r="L1312"/>
  <c r="M1312"/>
  <c r="N1312"/>
  <c r="O1312"/>
  <c r="P1312"/>
  <c r="Q1312"/>
  <c r="R1312"/>
  <c r="S1312"/>
  <c r="T1312"/>
  <c r="U1312"/>
  <c r="V1312"/>
  <c r="W1312"/>
  <c r="X1312"/>
  <c r="Y1312"/>
  <c r="Z1312"/>
  <c r="AA1312"/>
  <c r="AB1312"/>
  <c r="AC1312"/>
  <c r="AD1312"/>
  <c r="AE1312"/>
  <c r="AF1312"/>
  <c r="AG1312"/>
  <c r="AH1312"/>
  <c r="AI1312"/>
  <c r="AJ1312"/>
  <c r="AK1312"/>
  <c r="AL1312"/>
  <c r="AM1312"/>
  <c r="Q1313"/>
  <c r="T1313"/>
  <c r="X1313"/>
  <c r="AC1313"/>
  <c r="AD1313"/>
  <c r="AE1313"/>
  <c r="AF1313"/>
  <c r="AG1313"/>
  <c r="AH1313"/>
  <c r="AI1313"/>
  <c r="AJ1313"/>
  <c r="AK1313"/>
  <c r="AL1313"/>
  <c r="AM1313"/>
  <c r="J1314"/>
  <c r="K1314"/>
  <c r="L1314"/>
  <c r="M1314"/>
  <c r="N1314"/>
  <c r="O1314"/>
  <c r="P1314"/>
  <c r="Q1314"/>
  <c r="R1314"/>
  <c r="S1314"/>
  <c r="T1314"/>
  <c r="U1314"/>
  <c r="V1314"/>
  <c r="W1314"/>
  <c r="X1314"/>
  <c r="Y1314"/>
  <c r="Z1314"/>
  <c r="AA1314"/>
  <c r="AB1314"/>
  <c r="AC1314"/>
  <c r="AD1314"/>
  <c r="AE1314"/>
  <c r="AF1314"/>
  <c r="AG1314"/>
  <c r="AH1314"/>
  <c r="AI1314"/>
  <c r="AJ1314"/>
  <c r="AK1314"/>
  <c r="AL1314"/>
  <c r="AM1314"/>
  <c r="Q1315"/>
  <c r="T1315"/>
  <c r="X1315"/>
  <c r="AC1315"/>
  <c r="AD1315"/>
  <c r="AE1315"/>
  <c r="AF1315"/>
  <c r="AG1315"/>
  <c r="AH1315"/>
  <c r="AI1315"/>
  <c r="AJ1315"/>
  <c r="AK1315"/>
  <c r="AL1315"/>
  <c r="AM1315"/>
  <c r="J1316"/>
  <c r="K1316"/>
  <c r="L1316"/>
  <c r="M1316"/>
  <c r="N1316"/>
  <c r="O1316"/>
  <c r="P1316"/>
  <c r="Q1316"/>
  <c r="R1316"/>
  <c r="S1316"/>
  <c r="T1316"/>
  <c r="U1316"/>
  <c r="V1316"/>
  <c r="W1316"/>
  <c r="X1316"/>
  <c r="Y1316"/>
  <c r="Z1316"/>
  <c r="AA1316"/>
  <c r="AB1316"/>
  <c r="AC1316"/>
  <c r="AD1316"/>
  <c r="AE1316"/>
  <c r="AF1316"/>
  <c r="AG1316"/>
  <c r="AH1316"/>
  <c r="AI1316"/>
  <c r="AJ1316"/>
  <c r="AK1316"/>
  <c r="AL1316"/>
  <c r="AM1316"/>
  <c r="Q1317"/>
  <c r="T1317"/>
  <c r="X1317"/>
  <c r="AC1317"/>
  <c r="AD1317"/>
  <c r="AE1317"/>
  <c r="AF1317"/>
  <c r="AG1317"/>
  <c r="AH1317"/>
  <c r="AI1317"/>
  <c r="AJ1317"/>
  <c r="AK1317"/>
  <c r="AL1317"/>
  <c r="AM1317"/>
  <c r="J1318"/>
  <c r="K1318"/>
  <c r="L1318"/>
  <c r="M1318"/>
  <c r="N1318"/>
  <c r="O1318"/>
  <c r="P1318"/>
  <c r="Q1318"/>
  <c r="R1318"/>
  <c r="S1318"/>
  <c r="T1318"/>
  <c r="U1318"/>
  <c r="V1318"/>
  <c r="W1318"/>
  <c r="X1318"/>
  <c r="Y1318"/>
  <c r="Z1318"/>
  <c r="AA1318"/>
  <c r="AB1318"/>
  <c r="AC1318"/>
  <c r="AD1318"/>
  <c r="AE1318"/>
  <c r="AF1318"/>
  <c r="AG1318"/>
  <c r="AH1318"/>
  <c r="AI1318"/>
  <c r="AJ1318"/>
  <c r="AK1318"/>
  <c r="AL1318"/>
  <c r="AM1318"/>
  <c r="Q1319"/>
  <c r="T1319"/>
  <c r="X1319"/>
  <c r="AC1319"/>
  <c r="AD1319"/>
  <c r="AE1319"/>
  <c r="AF1319"/>
  <c r="AG1319"/>
  <c r="AH1319"/>
  <c r="AI1319"/>
  <c r="AJ1319"/>
  <c r="AK1319"/>
  <c r="AL1319"/>
  <c r="AM1319"/>
  <c r="J1320"/>
  <c r="K1320"/>
  <c r="L1320"/>
  <c r="M1320"/>
  <c r="N1320"/>
  <c r="O1320"/>
  <c r="P1320"/>
  <c r="Q1320"/>
  <c r="R1320"/>
  <c r="S1320"/>
  <c r="T1320"/>
  <c r="U1320"/>
  <c r="V1320"/>
  <c r="W1320"/>
  <c r="X1320"/>
  <c r="Y1320"/>
  <c r="Z1320"/>
  <c r="AA1320"/>
  <c r="AB1320"/>
  <c r="AC1320"/>
  <c r="AD1320"/>
  <c r="AE1320"/>
  <c r="AF1320"/>
  <c r="AG1320"/>
  <c r="AH1320"/>
  <c r="AI1320"/>
  <c r="AJ1320"/>
  <c r="AK1320"/>
  <c r="AL1320"/>
  <c r="AM1320"/>
  <c r="Q1321"/>
  <c r="T1321"/>
  <c r="X1321"/>
  <c r="AC1321"/>
  <c r="AD1321"/>
  <c r="AE1321"/>
  <c r="AF1321"/>
  <c r="AG1321"/>
  <c r="AH1321"/>
  <c r="AI1321"/>
  <c r="AJ1321"/>
  <c r="AK1321"/>
  <c r="AL1321"/>
  <c r="AM1321"/>
  <c r="J1322"/>
  <c r="K1322"/>
  <c r="L1322"/>
  <c r="M1322"/>
  <c r="N1322"/>
  <c r="O1322"/>
  <c r="P1322"/>
  <c r="Q1322"/>
  <c r="R1322"/>
  <c r="S1322"/>
  <c r="T1322"/>
  <c r="U1322"/>
  <c r="V1322"/>
  <c r="W1322"/>
  <c r="X1322"/>
  <c r="Y1322"/>
  <c r="Z1322"/>
  <c r="AA1322"/>
  <c r="AB1322"/>
  <c r="AC1322"/>
  <c r="AD1322"/>
  <c r="AE1322"/>
  <c r="AF1322"/>
  <c r="AG1322"/>
  <c r="AH1322"/>
  <c r="AI1322"/>
  <c r="AJ1322"/>
  <c r="AK1322"/>
  <c r="AL1322"/>
  <c r="AM1322"/>
  <c r="J1324"/>
  <c r="K1324"/>
  <c r="L1324"/>
  <c r="M1324"/>
  <c r="N1324"/>
  <c r="O1324"/>
  <c r="P1324"/>
  <c r="Q1324"/>
  <c r="R1324"/>
  <c r="S1324"/>
  <c r="T1324"/>
  <c r="U1324"/>
  <c r="V1324"/>
  <c r="W1324"/>
  <c r="X1324"/>
  <c r="Y1324"/>
  <c r="Z1324"/>
  <c r="AA1324"/>
  <c r="AB1324"/>
  <c r="J1325"/>
  <c r="K1325"/>
  <c r="L1325"/>
  <c r="M1325"/>
  <c r="N1325"/>
  <c r="O1325"/>
  <c r="P1325"/>
  <c r="Q1325"/>
  <c r="R1325"/>
  <c r="S1325"/>
  <c r="T1325"/>
  <c r="U1325"/>
  <c r="V1325"/>
  <c r="W1325"/>
  <c r="X1325"/>
  <c r="Y1325"/>
  <c r="Z1325"/>
  <c r="AA1325"/>
  <c r="AB1325"/>
  <c r="J1326"/>
  <c r="K1326"/>
  <c r="L1326"/>
  <c r="M1326"/>
  <c r="N1326"/>
  <c r="O1326"/>
  <c r="P1326"/>
  <c r="Q1326"/>
  <c r="R1326"/>
  <c r="S1326"/>
  <c r="T1326"/>
  <c r="U1326"/>
  <c r="V1326"/>
  <c r="W1326"/>
  <c r="X1326"/>
  <c r="Y1326"/>
  <c r="Z1326"/>
  <c r="AA1326"/>
  <c r="AB1326"/>
  <c r="AC1331"/>
  <c r="AD1331"/>
  <c r="AE1331"/>
  <c r="AF1331"/>
  <c r="AG1331"/>
  <c r="AH1331"/>
  <c r="AI1331"/>
  <c r="AJ1331"/>
  <c r="AK1331"/>
  <c r="AM1331"/>
  <c r="Q1332"/>
  <c r="T1332"/>
  <c r="X1332"/>
  <c r="AC1332"/>
  <c r="AD1332"/>
  <c r="AE1332"/>
  <c r="AF1332"/>
  <c r="AG1332"/>
  <c r="AH1332"/>
  <c r="AI1332"/>
  <c r="AJ1332"/>
  <c r="AK1332"/>
  <c r="AL1332"/>
  <c r="AM1332"/>
  <c r="J1333"/>
  <c r="K1333"/>
  <c r="L1333"/>
  <c r="M1333"/>
  <c r="N1333"/>
  <c r="O1333"/>
  <c r="P1333"/>
  <c r="Q1333"/>
  <c r="R1333"/>
  <c r="S1333"/>
  <c r="T1333"/>
  <c r="U1333"/>
  <c r="V1333"/>
  <c r="W1333"/>
  <c r="X1333"/>
  <c r="Y1333"/>
  <c r="Z1333"/>
  <c r="AA1333"/>
  <c r="AB1333"/>
  <c r="AC1333"/>
  <c r="AD1333"/>
  <c r="AE1333"/>
  <c r="AF1333"/>
  <c r="AG1333"/>
  <c r="AH1333"/>
  <c r="AI1333"/>
  <c r="AJ1333"/>
  <c r="AK1333"/>
  <c r="AL1333"/>
  <c r="AM1333"/>
  <c r="Q1334"/>
  <c r="T1334"/>
  <c r="X1334"/>
  <c r="AC1334"/>
  <c r="AD1334"/>
  <c r="AE1334"/>
  <c r="AF1334"/>
  <c r="AG1334"/>
  <c r="AH1334"/>
  <c r="AI1334"/>
  <c r="AJ1334"/>
  <c r="AK1334"/>
  <c r="AL1334"/>
  <c r="AM1334"/>
  <c r="J1335"/>
  <c r="K1335"/>
  <c r="L1335"/>
  <c r="M1335"/>
  <c r="N1335"/>
  <c r="O1335"/>
  <c r="P1335"/>
  <c r="Q1335"/>
  <c r="R1335"/>
  <c r="S1335"/>
  <c r="T1335"/>
  <c r="U1335"/>
  <c r="V1335"/>
  <c r="W1335"/>
  <c r="X1335"/>
  <c r="Y1335"/>
  <c r="Z1335"/>
  <c r="AA1335"/>
  <c r="AB1335"/>
  <c r="AC1335"/>
  <c r="AD1335"/>
  <c r="AE1335"/>
  <c r="AF1335"/>
  <c r="AG1335"/>
  <c r="AH1335"/>
  <c r="AI1335"/>
  <c r="AJ1335"/>
  <c r="AK1335"/>
  <c r="AL1335"/>
  <c r="AM1335"/>
  <c r="Q1336"/>
  <c r="T1336"/>
  <c r="X1336"/>
  <c r="AC1336"/>
  <c r="AD1336"/>
  <c r="AE1336"/>
  <c r="AF1336"/>
  <c r="AG1336"/>
  <c r="AH1336"/>
  <c r="AI1336"/>
  <c r="AJ1336"/>
  <c r="AK1336"/>
  <c r="AL1336"/>
  <c r="AM1336"/>
  <c r="J1337"/>
  <c r="K1337"/>
  <c r="L1337"/>
  <c r="M1337"/>
  <c r="N1337"/>
  <c r="O1337"/>
  <c r="P1337"/>
  <c r="Q1337"/>
  <c r="R1337"/>
  <c r="S1337"/>
  <c r="T1337"/>
  <c r="U1337"/>
  <c r="V1337"/>
  <c r="W1337"/>
  <c r="X1337"/>
  <c r="Y1337"/>
  <c r="Z1337"/>
  <c r="AA1337"/>
  <c r="AB1337"/>
  <c r="AC1337"/>
  <c r="AD1337"/>
  <c r="AE1337"/>
  <c r="AF1337"/>
  <c r="AG1337"/>
  <c r="AH1337"/>
  <c r="AI1337"/>
  <c r="AJ1337"/>
  <c r="AK1337"/>
  <c r="AL1337"/>
  <c r="AM1337"/>
  <c r="Q1338"/>
  <c r="T1338"/>
  <c r="X1338"/>
  <c r="AC1338"/>
  <c r="AD1338"/>
  <c r="AE1338"/>
  <c r="AF1338"/>
  <c r="AG1338"/>
  <c r="AH1338"/>
  <c r="AI1338"/>
  <c r="AJ1338"/>
  <c r="AK1338"/>
  <c r="AL1338"/>
  <c r="AM1338"/>
  <c r="J1339"/>
  <c r="K1339"/>
  <c r="L1339"/>
  <c r="M1339"/>
  <c r="N1339"/>
  <c r="O1339"/>
  <c r="P1339"/>
  <c r="Q1339"/>
  <c r="R1339"/>
  <c r="S1339"/>
  <c r="T1339"/>
  <c r="U1339"/>
  <c r="V1339"/>
  <c r="W1339"/>
  <c r="X1339"/>
  <c r="Y1339"/>
  <c r="Z1339"/>
  <c r="AA1339"/>
  <c r="AB1339"/>
  <c r="AC1339"/>
  <c r="AD1339"/>
  <c r="AE1339"/>
  <c r="AF1339"/>
  <c r="AG1339"/>
  <c r="AH1339"/>
  <c r="AI1339"/>
  <c r="AJ1339"/>
  <c r="AK1339"/>
  <c r="AL1339"/>
  <c r="AM1339"/>
  <c r="Q1340"/>
  <c r="T1340"/>
  <c r="X1340"/>
  <c r="AC1340"/>
  <c r="AD1340"/>
  <c r="AE1340"/>
  <c r="AF1340"/>
  <c r="AG1340"/>
  <c r="AH1340"/>
  <c r="AI1340"/>
  <c r="AJ1340"/>
  <c r="AK1340"/>
  <c r="AL1340"/>
  <c r="AM1340"/>
  <c r="J1341"/>
  <c r="K1341"/>
  <c r="L1341"/>
  <c r="M1341"/>
  <c r="N1341"/>
  <c r="O1341"/>
  <c r="P1341"/>
  <c r="Q1341"/>
  <c r="R1341"/>
  <c r="S1341"/>
  <c r="T1341"/>
  <c r="U1341"/>
  <c r="V1341"/>
  <c r="W1341"/>
  <c r="X1341"/>
  <c r="Y1341"/>
  <c r="Z1341"/>
  <c r="AA1341"/>
  <c r="AB1341"/>
  <c r="AC1341"/>
  <c r="AD1341"/>
  <c r="AE1341"/>
  <c r="AF1341"/>
  <c r="AG1341"/>
  <c r="AH1341"/>
  <c r="AI1341"/>
  <c r="AJ1341"/>
  <c r="AK1341"/>
  <c r="AL1341"/>
  <c r="AM1341"/>
  <c r="Q1342"/>
  <c r="T1342"/>
  <c r="X1342"/>
  <c r="AC1342"/>
  <c r="AD1342"/>
  <c r="AE1342"/>
  <c r="AF1342"/>
  <c r="AG1342"/>
  <c r="AH1342"/>
  <c r="AI1342"/>
  <c r="AJ1342"/>
  <c r="AK1342"/>
  <c r="AL1342"/>
  <c r="AM1342"/>
  <c r="J1343"/>
  <c r="K1343"/>
  <c r="L1343"/>
  <c r="M1343"/>
  <c r="N1343"/>
  <c r="O1343"/>
  <c r="P1343"/>
  <c r="Q1343"/>
  <c r="R1343"/>
  <c r="S1343"/>
  <c r="T1343"/>
  <c r="U1343"/>
  <c r="V1343"/>
  <c r="W1343"/>
  <c r="X1343"/>
  <c r="Y1343"/>
  <c r="Z1343"/>
  <c r="AA1343"/>
  <c r="AB1343"/>
  <c r="AC1343"/>
  <c r="AD1343"/>
  <c r="AE1343"/>
  <c r="AF1343"/>
  <c r="AG1343"/>
  <c r="AH1343"/>
  <c r="AI1343"/>
  <c r="AJ1343"/>
  <c r="AK1343"/>
  <c r="AL1343"/>
  <c r="AM1343"/>
  <c r="Q1344"/>
  <c r="T1344"/>
  <c r="X1344"/>
  <c r="AC1344"/>
  <c r="AD1344"/>
  <c r="AE1344"/>
  <c r="AF1344"/>
  <c r="AG1344"/>
  <c r="AH1344"/>
  <c r="AI1344"/>
  <c r="AJ1344"/>
  <c r="AK1344"/>
  <c r="AL1344"/>
  <c r="AM1344"/>
  <c r="J1345"/>
  <c r="K1345"/>
  <c r="L1345"/>
  <c r="M1345"/>
  <c r="N1345"/>
  <c r="O1345"/>
  <c r="P1345"/>
  <c r="Q1345"/>
  <c r="R1345"/>
  <c r="S1345"/>
  <c r="T1345"/>
  <c r="U1345"/>
  <c r="V1345"/>
  <c r="W1345"/>
  <c r="X1345"/>
  <c r="Y1345"/>
  <c r="Z1345"/>
  <c r="AA1345"/>
  <c r="AB1345"/>
  <c r="AC1345"/>
  <c r="AD1345"/>
  <c r="AE1345"/>
  <c r="AF1345"/>
  <c r="AG1345"/>
  <c r="AH1345"/>
  <c r="AI1345"/>
  <c r="AJ1345"/>
  <c r="AK1345"/>
  <c r="AL1345"/>
  <c r="AM1345"/>
  <c r="Q1346"/>
  <c r="T1346"/>
  <c r="X1346"/>
  <c r="AC1346"/>
  <c r="AD1346"/>
  <c r="AE1346"/>
  <c r="AF1346"/>
  <c r="AG1346"/>
  <c r="AH1346"/>
  <c r="AI1346"/>
  <c r="AJ1346"/>
  <c r="AK1346"/>
  <c r="AL1346"/>
  <c r="AM1346"/>
  <c r="J1347"/>
  <c r="K1347"/>
  <c r="L1347"/>
  <c r="M1347"/>
  <c r="N1347"/>
  <c r="O1347"/>
  <c r="P1347"/>
  <c r="Q1347"/>
  <c r="R1347"/>
  <c r="S1347"/>
  <c r="T1347"/>
  <c r="U1347"/>
  <c r="V1347"/>
  <c r="W1347"/>
  <c r="X1347"/>
  <c r="Y1347"/>
  <c r="Z1347"/>
  <c r="AA1347"/>
  <c r="AB1347"/>
  <c r="AC1347"/>
  <c r="AD1347"/>
  <c r="AE1347"/>
  <c r="AF1347"/>
  <c r="AG1347"/>
  <c r="AH1347"/>
  <c r="AI1347"/>
  <c r="AJ1347"/>
  <c r="AK1347"/>
  <c r="AL1347"/>
  <c r="AM1347"/>
  <c r="Q1348"/>
  <c r="T1348"/>
  <c r="X1348"/>
  <c r="AC1348"/>
  <c r="AD1348"/>
  <c r="AE1348"/>
  <c r="AF1348"/>
  <c r="AG1348"/>
  <c r="AH1348"/>
  <c r="AI1348"/>
  <c r="AJ1348"/>
  <c r="AK1348"/>
  <c r="AL1348"/>
  <c r="AM1348"/>
  <c r="J1349"/>
  <c r="K1349"/>
  <c r="L1349"/>
  <c r="M1349"/>
  <c r="N1349"/>
  <c r="O1349"/>
  <c r="P1349"/>
  <c r="Q1349"/>
  <c r="R1349"/>
  <c r="S1349"/>
  <c r="T1349"/>
  <c r="U1349"/>
  <c r="V1349"/>
  <c r="W1349"/>
  <c r="X1349"/>
  <c r="Y1349"/>
  <c r="Z1349"/>
  <c r="AA1349"/>
  <c r="AB1349"/>
  <c r="AC1349"/>
  <c r="AD1349"/>
  <c r="AE1349"/>
  <c r="AF1349"/>
  <c r="AG1349"/>
  <c r="AH1349"/>
  <c r="AI1349"/>
  <c r="AJ1349"/>
  <c r="AK1349"/>
  <c r="AL1349"/>
  <c r="AM1349"/>
  <c r="J1351"/>
  <c r="K1351"/>
  <c r="L1351"/>
  <c r="M1351"/>
  <c r="N1351"/>
  <c r="O1351"/>
  <c r="P1351"/>
  <c r="Q1351"/>
  <c r="R1351"/>
  <c r="S1351"/>
  <c r="T1351"/>
  <c r="U1351"/>
  <c r="V1351"/>
  <c r="W1351"/>
  <c r="X1351"/>
  <c r="Y1351"/>
  <c r="Z1351"/>
  <c r="AA1351"/>
  <c r="AB1351"/>
  <c r="J1352"/>
  <c r="K1352"/>
  <c r="L1352"/>
  <c r="M1352"/>
  <c r="N1352"/>
  <c r="O1352"/>
  <c r="P1352"/>
  <c r="Q1352"/>
  <c r="R1352"/>
  <c r="S1352"/>
  <c r="T1352"/>
  <c r="U1352"/>
  <c r="V1352"/>
  <c r="W1352"/>
  <c r="X1352"/>
  <c r="Y1352"/>
  <c r="Z1352"/>
  <c r="AA1352"/>
  <c r="AB1352"/>
  <c r="J1353"/>
  <c r="K1353"/>
  <c r="L1353"/>
  <c r="M1353"/>
  <c r="N1353"/>
  <c r="O1353"/>
  <c r="P1353"/>
  <c r="Q1353"/>
  <c r="R1353"/>
  <c r="S1353"/>
  <c r="T1353"/>
  <c r="U1353"/>
  <c r="V1353"/>
  <c r="W1353"/>
  <c r="X1353"/>
  <c r="Y1353"/>
  <c r="Z1353"/>
  <c r="AA1353"/>
  <c r="AB1353"/>
  <c r="AC1358"/>
  <c r="AD1358"/>
  <c r="AE1358"/>
  <c r="AF1358"/>
  <c r="AG1358"/>
  <c r="AH1358"/>
  <c r="AI1358"/>
  <c r="AJ1358"/>
  <c r="AK1358"/>
  <c r="AM1358"/>
  <c r="Q1359"/>
  <c r="T1359"/>
  <c r="X1359"/>
  <c r="AC1359"/>
  <c r="AD1359"/>
  <c r="AE1359"/>
  <c r="AF1359"/>
  <c r="AG1359"/>
  <c r="AH1359"/>
  <c r="AI1359"/>
  <c r="AJ1359"/>
  <c r="AK1359"/>
  <c r="AL1359"/>
  <c r="AM1359"/>
  <c r="J1360"/>
  <c r="K1360"/>
  <c r="L1360"/>
  <c r="M1360"/>
  <c r="N1360"/>
  <c r="O1360"/>
  <c r="P1360"/>
  <c r="Q1360"/>
  <c r="R1360"/>
  <c r="S1360"/>
  <c r="T1360"/>
  <c r="U1360"/>
  <c r="V1360"/>
  <c r="W1360"/>
  <c r="X1360"/>
  <c r="Y1360"/>
  <c r="Z1360"/>
  <c r="AA1360"/>
  <c r="AB1360"/>
  <c r="AC1360"/>
  <c r="AD1360"/>
  <c r="AE1360"/>
  <c r="AF1360"/>
  <c r="AG1360"/>
  <c r="AH1360"/>
  <c r="AI1360"/>
  <c r="AJ1360"/>
  <c r="AK1360"/>
  <c r="AL1360"/>
  <c r="AM1360"/>
  <c r="Q1361"/>
  <c r="T1361"/>
  <c r="X1361"/>
  <c r="AC1361"/>
  <c r="AD1361"/>
  <c r="AE1361"/>
  <c r="AF1361"/>
  <c r="AG1361"/>
  <c r="AH1361"/>
  <c r="AI1361"/>
  <c r="AJ1361"/>
  <c r="AK1361"/>
  <c r="AL1361"/>
  <c r="AM1361"/>
  <c r="J1362"/>
  <c r="K1362"/>
  <c r="L1362"/>
  <c r="M1362"/>
  <c r="N1362"/>
  <c r="O1362"/>
  <c r="P1362"/>
  <c r="Q1362"/>
  <c r="R1362"/>
  <c r="S1362"/>
  <c r="T1362"/>
  <c r="U1362"/>
  <c r="V1362"/>
  <c r="W1362"/>
  <c r="X1362"/>
  <c r="Y1362"/>
  <c r="Z1362"/>
  <c r="AA1362"/>
  <c r="AB1362"/>
  <c r="AC1362"/>
  <c r="AD1362"/>
  <c r="AE1362"/>
  <c r="AF1362"/>
  <c r="AG1362"/>
  <c r="AH1362"/>
  <c r="AI1362"/>
  <c r="AJ1362"/>
  <c r="AK1362"/>
  <c r="AL1362"/>
  <c r="AM1362"/>
  <c r="Q1363"/>
  <c r="T1363"/>
  <c r="X1363"/>
  <c r="AC1363"/>
  <c r="AD1363"/>
  <c r="AE1363"/>
  <c r="AF1363"/>
  <c r="AG1363"/>
  <c r="AH1363"/>
  <c r="AI1363"/>
  <c r="AJ1363"/>
  <c r="AK1363"/>
  <c r="AL1363"/>
  <c r="AM1363"/>
  <c r="J1364"/>
  <c r="K1364"/>
  <c r="L1364"/>
  <c r="M1364"/>
  <c r="N1364"/>
  <c r="O1364"/>
  <c r="P1364"/>
  <c r="Q1364"/>
  <c r="R1364"/>
  <c r="S1364"/>
  <c r="T1364"/>
  <c r="U1364"/>
  <c r="V1364"/>
  <c r="W1364"/>
  <c r="X1364"/>
  <c r="Y1364"/>
  <c r="Z1364"/>
  <c r="AA1364"/>
  <c r="AB1364"/>
  <c r="AC1364"/>
  <c r="AD1364"/>
  <c r="AE1364"/>
  <c r="AF1364"/>
  <c r="AG1364"/>
  <c r="AH1364"/>
  <c r="AI1364"/>
  <c r="AJ1364"/>
  <c r="AK1364"/>
  <c r="AL1364"/>
  <c r="AM1364"/>
  <c r="Q1365"/>
  <c r="T1365"/>
  <c r="X1365"/>
  <c r="AC1365"/>
  <c r="AD1365"/>
  <c r="AE1365"/>
  <c r="AF1365"/>
  <c r="AG1365"/>
  <c r="AH1365"/>
  <c r="AI1365"/>
  <c r="AJ1365"/>
  <c r="AK1365"/>
  <c r="AL1365"/>
  <c r="AM1365"/>
  <c r="J1366"/>
  <c r="K1366"/>
  <c r="L1366"/>
  <c r="M1366"/>
  <c r="N1366"/>
  <c r="O1366"/>
  <c r="P1366"/>
  <c r="Q1366"/>
  <c r="R1366"/>
  <c r="S1366"/>
  <c r="T1366"/>
  <c r="U1366"/>
  <c r="V1366"/>
  <c r="W1366"/>
  <c r="X1366"/>
  <c r="Y1366"/>
  <c r="Z1366"/>
  <c r="AA1366"/>
  <c r="AB1366"/>
  <c r="AC1366"/>
  <c r="AD1366"/>
  <c r="AE1366"/>
  <c r="AF1366"/>
  <c r="AG1366"/>
  <c r="AH1366"/>
  <c r="AI1366"/>
  <c r="AJ1366"/>
  <c r="AK1366"/>
  <c r="AL1366"/>
  <c r="AM1366"/>
  <c r="Q1367"/>
  <c r="T1367"/>
  <c r="X1367"/>
  <c r="AC1367"/>
  <c r="AD1367"/>
  <c r="AE1367"/>
  <c r="AF1367"/>
  <c r="AG1367"/>
  <c r="AH1367"/>
  <c r="AI1367"/>
  <c r="AJ1367"/>
  <c r="AK1367"/>
  <c r="AL1367"/>
  <c r="AM1367"/>
  <c r="J1368"/>
  <c r="K1368"/>
  <c r="L1368"/>
  <c r="M1368"/>
  <c r="N1368"/>
  <c r="O1368"/>
  <c r="P1368"/>
  <c r="Q1368"/>
  <c r="R1368"/>
  <c r="S1368"/>
  <c r="T1368"/>
  <c r="U1368"/>
  <c r="V1368"/>
  <c r="W1368"/>
  <c r="X1368"/>
  <c r="Y1368"/>
  <c r="Z1368"/>
  <c r="AA1368"/>
  <c r="AB1368"/>
  <c r="AC1368"/>
  <c r="AD1368"/>
  <c r="AE1368"/>
  <c r="AF1368"/>
  <c r="AG1368"/>
  <c r="AH1368"/>
  <c r="AI1368"/>
  <c r="AJ1368"/>
  <c r="AK1368"/>
  <c r="AL1368"/>
  <c r="AM1368"/>
  <c r="Q1369"/>
  <c r="T1369"/>
  <c r="X1369"/>
  <c r="AC1369"/>
  <c r="AD1369"/>
  <c r="AE1369"/>
  <c r="AF1369"/>
  <c r="AG1369"/>
  <c r="AH1369"/>
  <c r="AI1369"/>
  <c r="AJ1369"/>
  <c r="AK1369"/>
  <c r="AL1369"/>
  <c r="AM1369"/>
  <c r="J1370"/>
  <c r="K1370"/>
  <c r="L1370"/>
  <c r="M1370"/>
  <c r="N1370"/>
  <c r="O1370"/>
  <c r="P1370"/>
  <c r="Q1370"/>
  <c r="R1370"/>
  <c r="S1370"/>
  <c r="T1370"/>
  <c r="U1370"/>
  <c r="V1370"/>
  <c r="W1370"/>
  <c r="X1370"/>
  <c r="Y1370"/>
  <c r="Z1370"/>
  <c r="AA1370"/>
  <c r="AB1370"/>
  <c r="AC1370"/>
  <c r="AD1370"/>
  <c r="AE1370"/>
  <c r="AF1370"/>
  <c r="AG1370"/>
  <c r="AH1370"/>
  <c r="AI1370"/>
  <c r="AJ1370"/>
  <c r="AK1370"/>
  <c r="AL1370"/>
  <c r="AM1370"/>
  <c r="Q1371"/>
  <c r="T1371"/>
  <c r="X1371"/>
  <c r="AC1371"/>
  <c r="AD1371"/>
  <c r="AE1371"/>
  <c r="AF1371"/>
  <c r="AG1371"/>
  <c r="AH1371"/>
  <c r="AI1371"/>
  <c r="AJ1371"/>
  <c r="AK1371"/>
  <c r="AL1371"/>
  <c r="AM1371"/>
  <c r="J1372"/>
  <c r="K1372"/>
  <c r="L1372"/>
  <c r="M1372"/>
  <c r="N1372"/>
  <c r="O1372"/>
  <c r="P1372"/>
  <c r="Q1372"/>
  <c r="R1372"/>
  <c r="S1372"/>
  <c r="T1372"/>
  <c r="U1372"/>
  <c r="V1372"/>
  <c r="W1372"/>
  <c r="X1372"/>
  <c r="Y1372"/>
  <c r="Z1372"/>
  <c r="AA1372"/>
  <c r="AB1372"/>
  <c r="AC1372"/>
  <c r="AD1372"/>
  <c r="AE1372"/>
  <c r="AF1372"/>
  <c r="AG1372"/>
  <c r="AH1372"/>
  <c r="AI1372"/>
  <c r="AJ1372"/>
  <c r="AK1372"/>
  <c r="AL1372"/>
  <c r="AM1372"/>
  <c r="Q1373"/>
  <c r="T1373"/>
  <c r="X1373"/>
  <c r="AC1373"/>
  <c r="AD1373"/>
  <c r="AE1373"/>
  <c r="AF1373"/>
  <c r="AG1373"/>
  <c r="AH1373"/>
  <c r="AI1373"/>
  <c r="AJ1373"/>
  <c r="AK1373"/>
  <c r="AL1373"/>
  <c r="AM1373"/>
  <c r="J1374"/>
  <c r="K1374"/>
  <c r="L1374"/>
  <c r="M1374"/>
  <c r="N1374"/>
  <c r="O1374"/>
  <c r="P1374"/>
  <c r="Q1374"/>
  <c r="R1374"/>
  <c r="S1374"/>
  <c r="T1374"/>
  <c r="U1374"/>
  <c r="V1374"/>
  <c r="W1374"/>
  <c r="X1374"/>
  <c r="Y1374"/>
  <c r="Z1374"/>
  <c r="AA1374"/>
  <c r="AB1374"/>
  <c r="AC1374"/>
  <c r="AD1374"/>
  <c r="AE1374"/>
  <c r="AF1374"/>
  <c r="AG1374"/>
  <c r="AH1374"/>
  <c r="AI1374"/>
  <c r="AJ1374"/>
  <c r="AK1374"/>
  <c r="AL1374"/>
  <c r="AM1374"/>
  <c r="Q1375"/>
  <c r="T1375"/>
  <c r="X1375"/>
  <c r="AC1375"/>
  <c r="AD1375"/>
  <c r="AE1375"/>
  <c r="AF1375"/>
  <c r="AG1375"/>
  <c r="AH1375"/>
  <c r="AI1375"/>
  <c r="AJ1375"/>
  <c r="AK1375"/>
  <c r="AL1375"/>
  <c r="AM1375"/>
  <c r="J1376"/>
  <c r="K1376"/>
  <c r="L1376"/>
  <c r="M1376"/>
  <c r="N1376"/>
  <c r="O1376"/>
  <c r="P1376"/>
  <c r="Q1376"/>
  <c r="R1376"/>
  <c r="S1376"/>
  <c r="T1376"/>
  <c r="U1376"/>
  <c r="V1376"/>
  <c r="W1376"/>
  <c r="X1376"/>
  <c r="Y1376"/>
  <c r="Z1376"/>
  <c r="AA1376"/>
  <c r="AB1376"/>
  <c r="AC1376"/>
  <c r="AD1376"/>
  <c r="AE1376"/>
  <c r="AF1376"/>
  <c r="AG1376"/>
  <c r="AH1376"/>
  <c r="AI1376"/>
  <c r="AJ1376"/>
  <c r="AK1376"/>
  <c r="AL1376"/>
  <c r="AM1376"/>
  <c r="J1378"/>
  <c r="K1378"/>
  <c r="L1378"/>
  <c r="M1378"/>
  <c r="N1378"/>
  <c r="O1378"/>
  <c r="P1378"/>
  <c r="Q1378"/>
  <c r="R1378"/>
  <c r="S1378"/>
  <c r="T1378"/>
  <c r="U1378"/>
  <c r="V1378"/>
  <c r="W1378"/>
  <c r="X1378"/>
  <c r="Y1378"/>
  <c r="Z1378"/>
  <c r="AA1378"/>
  <c r="AB1378"/>
  <c r="J1379"/>
  <c r="K1379"/>
  <c r="L1379"/>
  <c r="M1379"/>
  <c r="N1379"/>
  <c r="O1379"/>
  <c r="P1379"/>
  <c r="Q1379"/>
  <c r="R1379"/>
  <c r="S1379"/>
  <c r="T1379"/>
  <c r="U1379"/>
  <c r="V1379"/>
  <c r="W1379"/>
  <c r="X1379"/>
  <c r="Y1379"/>
  <c r="Z1379"/>
  <c r="AA1379"/>
  <c r="AB1379"/>
  <c r="J1380"/>
  <c r="K1380"/>
  <c r="L1380"/>
  <c r="M1380"/>
  <c r="N1380"/>
  <c r="O1380"/>
  <c r="P1380"/>
  <c r="Q1380"/>
  <c r="R1380"/>
  <c r="S1380"/>
  <c r="T1380"/>
  <c r="U1380"/>
  <c r="V1380"/>
  <c r="W1380"/>
  <c r="X1380"/>
  <c r="Y1380"/>
  <c r="Z1380"/>
  <c r="AA1380"/>
  <c r="AB1380"/>
  <c r="AC1385"/>
  <c r="AD1385"/>
  <c r="AE1385"/>
  <c r="AF1385"/>
  <c r="AG1385"/>
  <c r="AH1385"/>
  <c r="AI1385"/>
  <c r="AJ1385"/>
  <c r="AK1385"/>
  <c r="AM1385"/>
  <c r="Q1386"/>
  <c r="T1386"/>
  <c r="X1386"/>
  <c r="AC1386"/>
  <c r="AD1386"/>
  <c r="AE1386"/>
  <c r="AF1386"/>
  <c r="AG1386"/>
  <c r="AH1386"/>
  <c r="AI1386"/>
  <c r="AJ1386"/>
  <c r="AK1386"/>
  <c r="AL1386"/>
  <c r="AM1386"/>
  <c r="J1387"/>
  <c r="K1387"/>
  <c r="L1387"/>
  <c r="M1387"/>
  <c r="N1387"/>
  <c r="O1387"/>
  <c r="P1387"/>
  <c r="Q1387"/>
  <c r="R1387"/>
  <c r="S1387"/>
  <c r="T1387"/>
  <c r="U1387"/>
  <c r="V1387"/>
  <c r="W1387"/>
  <c r="X1387"/>
  <c r="Y1387"/>
  <c r="Z1387"/>
  <c r="AA1387"/>
  <c r="AB1387"/>
  <c r="AC1387"/>
  <c r="AD1387"/>
  <c r="AE1387"/>
  <c r="AF1387"/>
  <c r="AG1387"/>
  <c r="AH1387"/>
  <c r="AI1387"/>
  <c r="AJ1387"/>
  <c r="AK1387"/>
  <c r="AL1387"/>
  <c r="AM1387"/>
  <c r="Q1388"/>
  <c r="T1388"/>
  <c r="X1388"/>
  <c r="AC1388"/>
  <c r="AD1388"/>
  <c r="AE1388"/>
  <c r="AF1388"/>
  <c r="AG1388"/>
  <c r="AH1388"/>
  <c r="AI1388"/>
  <c r="AJ1388"/>
  <c r="AK1388"/>
  <c r="AL1388"/>
  <c r="AM1388"/>
  <c r="J1389"/>
  <c r="K1389"/>
  <c r="L1389"/>
  <c r="M1389"/>
  <c r="N1389"/>
  <c r="O1389"/>
  <c r="P1389"/>
  <c r="Q1389"/>
  <c r="R1389"/>
  <c r="S1389"/>
  <c r="T1389"/>
  <c r="U1389"/>
  <c r="V1389"/>
  <c r="W1389"/>
  <c r="X1389"/>
  <c r="Y1389"/>
  <c r="Z1389"/>
  <c r="AA1389"/>
  <c r="AB1389"/>
  <c r="AC1389"/>
  <c r="AD1389"/>
  <c r="AE1389"/>
  <c r="AF1389"/>
  <c r="AG1389"/>
  <c r="AH1389"/>
  <c r="AI1389"/>
  <c r="AJ1389"/>
  <c r="AK1389"/>
  <c r="AL1389"/>
  <c r="AM1389"/>
  <c r="Q1390"/>
  <c r="T1390"/>
  <c r="X1390"/>
  <c r="AC1390"/>
  <c r="AD1390"/>
  <c r="AE1390"/>
  <c r="AF1390"/>
  <c r="AG1390"/>
  <c r="AH1390"/>
  <c r="AI1390"/>
  <c r="AJ1390"/>
  <c r="AK1390"/>
  <c r="AL1390"/>
  <c r="AM1390"/>
  <c r="J1391"/>
  <c r="K1391"/>
  <c r="L1391"/>
  <c r="M1391"/>
  <c r="N1391"/>
  <c r="O1391"/>
  <c r="P1391"/>
  <c r="Q1391"/>
  <c r="R1391"/>
  <c r="S1391"/>
  <c r="T1391"/>
  <c r="U1391"/>
  <c r="V1391"/>
  <c r="W1391"/>
  <c r="X1391"/>
  <c r="Y1391"/>
  <c r="Z1391"/>
  <c r="AA1391"/>
  <c r="AB1391"/>
  <c r="AC1391"/>
  <c r="AD1391"/>
  <c r="AE1391"/>
  <c r="AF1391"/>
  <c r="AG1391"/>
  <c r="AH1391"/>
  <c r="AI1391"/>
  <c r="AJ1391"/>
  <c r="AK1391"/>
  <c r="AL1391"/>
  <c r="AM1391"/>
  <c r="Q1392"/>
  <c r="T1392"/>
  <c r="X1392"/>
  <c r="AC1392"/>
  <c r="AD1392"/>
  <c r="AE1392"/>
  <c r="AF1392"/>
  <c r="AG1392"/>
  <c r="AH1392"/>
  <c r="AI1392"/>
  <c r="AJ1392"/>
  <c r="AK1392"/>
  <c r="AL1392"/>
  <c r="AM1392"/>
  <c r="J1393"/>
  <c r="K1393"/>
  <c r="L1393"/>
  <c r="M1393"/>
  <c r="N1393"/>
  <c r="O1393"/>
  <c r="P1393"/>
  <c r="Q1393"/>
  <c r="R1393"/>
  <c r="S1393"/>
  <c r="T1393"/>
  <c r="U1393"/>
  <c r="V1393"/>
  <c r="W1393"/>
  <c r="X1393"/>
  <c r="Y1393"/>
  <c r="Z1393"/>
  <c r="AA1393"/>
  <c r="AB1393"/>
  <c r="AC1393"/>
  <c r="AD1393"/>
  <c r="AE1393"/>
  <c r="AF1393"/>
  <c r="AG1393"/>
  <c r="AH1393"/>
  <c r="AI1393"/>
  <c r="AJ1393"/>
  <c r="AK1393"/>
  <c r="AL1393"/>
  <c r="AM1393"/>
  <c r="Q1394"/>
  <c r="T1394"/>
  <c r="X1394"/>
  <c r="AC1394"/>
  <c r="AD1394"/>
  <c r="AE1394"/>
  <c r="AF1394"/>
  <c r="AG1394"/>
  <c r="AH1394"/>
  <c r="AI1394"/>
  <c r="AJ1394"/>
  <c r="AK1394"/>
  <c r="AL1394"/>
  <c r="AM1394"/>
  <c r="J1395"/>
  <c r="K1395"/>
  <c r="L1395"/>
  <c r="M1395"/>
  <c r="N1395"/>
  <c r="O1395"/>
  <c r="P1395"/>
  <c r="Q1395"/>
  <c r="R1395"/>
  <c r="S1395"/>
  <c r="T1395"/>
  <c r="U1395"/>
  <c r="V1395"/>
  <c r="W1395"/>
  <c r="X1395"/>
  <c r="Y1395"/>
  <c r="Z1395"/>
  <c r="AA1395"/>
  <c r="AB1395"/>
  <c r="AC1395"/>
  <c r="AD1395"/>
  <c r="AE1395"/>
  <c r="AF1395"/>
  <c r="AG1395"/>
  <c r="AH1395"/>
  <c r="AI1395"/>
  <c r="AJ1395"/>
  <c r="AK1395"/>
  <c r="AL1395"/>
  <c r="AM1395"/>
  <c r="Q1396"/>
  <c r="T1396"/>
  <c r="X1396"/>
  <c r="AC1396"/>
  <c r="AD1396"/>
  <c r="AE1396"/>
  <c r="AF1396"/>
  <c r="AG1396"/>
  <c r="AH1396"/>
  <c r="AI1396"/>
  <c r="AJ1396"/>
  <c r="AK1396"/>
  <c r="AL1396"/>
  <c r="AM1396"/>
  <c r="J1397"/>
  <c r="K1397"/>
  <c r="L1397"/>
  <c r="M1397"/>
  <c r="N1397"/>
  <c r="O1397"/>
  <c r="P1397"/>
  <c r="Q1397"/>
  <c r="R1397"/>
  <c r="S1397"/>
  <c r="T1397"/>
  <c r="U1397"/>
  <c r="V1397"/>
  <c r="W1397"/>
  <c r="X1397"/>
  <c r="Y1397"/>
  <c r="Z1397"/>
  <c r="AA1397"/>
  <c r="AB1397"/>
  <c r="AC1397"/>
  <c r="AD1397"/>
  <c r="AE1397"/>
  <c r="AF1397"/>
  <c r="AG1397"/>
  <c r="AH1397"/>
  <c r="AI1397"/>
  <c r="AJ1397"/>
  <c r="AK1397"/>
  <c r="AL1397"/>
  <c r="AM1397"/>
  <c r="Q1398"/>
  <c r="T1398"/>
  <c r="X1398"/>
  <c r="AC1398"/>
  <c r="AD1398"/>
  <c r="AE1398"/>
  <c r="AF1398"/>
  <c r="AG1398"/>
  <c r="AH1398"/>
  <c r="AI1398"/>
  <c r="AJ1398"/>
  <c r="AK1398"/>
  <c r="AL1398"/>
  <c r="AM1398"/>
  <c r="J1399"/>
  <c r="K1399"/>
  <c r="L1399"/>
  <c r="M1399"/>
  <c r="N1399"/>
  <c r="O1399"/>
  <c r="P1399"/>
  <c r="Q1399"/>
  <c r="R1399"/>
  <c r="S1399"/>
  <c r="T1399"/>
  <c r="U1399"/>
  <c r="V1399"/>
  <c r="W1399"/>
  <c r="X1399"/>
  <c r="Y1399"/>
  <c r="Z1399"/>
  <c r="AA1399"/>
  <c r="AB1399"/>
  <c r="AC1399"/>
  <c r="AD1399"/>
  <c r="AE1399"/>
  <c r="AF1399"/>
  <c r="AG1399"/>
  <c r="AH1399"/>
  <c r="AI1399"/>
  <c r="AJ1399"/>
  <c r="AK1399"/>
  <c r="AL1399"/>
  <c r="AM1399"/>
  <c r="Q1400"/>
  <c r="T1400"/>
  <c r="X1400"/>
  <c r="AC1400"/>
  <c r="AD1400"/>
  <c r="AE1400"/>
  <c r="AF1400"/>
  <c r="AG1400"/>
  <c r="AH1400"/>
  <c r="AI1400"/>
  <c r="AJ1400"/>
  <c r="AK1400"/>
  <c r="AL1400"/>
  <c r="AM1400"/>
  <c r="J1401"/>
  <c r="K1401"/>
  <c r="L1401"/>
  <c r="M1401"/>
  <c r="N1401"/>
  <c r="O1401"/>
  <c r="P1401"/>
  <c r="Q1401"/>
  <c r="R1401"/>
  <c r="S1401"/>
  <c r="T1401"/>
  <c r="U1401"/>
  <c r="V1401"/>
  <c r="W1401"/>
  <c r="X1401"/>
  <c r="Y1401"/>
  <c r="Z1401"/>
  <c r="AA1401"/>
  <c r="AB1401"/>
  <c r="AC1401"/>
  <c r="AD1401"/>
  <c r="AE1401"/>
  <c r="AF1401"/>
  <c r="AG1401"/>
  <c r="AH1401"/>
  <c r="AI1401"/>
  <c r="AJ1401"/>
  <c r="AK1401"/>
  <c r="AL1401"/>
  <c r="AM1401"/>
  <c r="Q1402"/>
  <c r="T1402"/>
  <c r="X1402"/>
  <c r="AC1402"/>
  <c r="AD1402"/>
  <c r="AE1402"/>
  <c r="AF1402"/>
  <c r="AG1402"/>
  <c r="AH1402"/>
  <c r="AI1402"/>
  <c r="AJ1402"/>
  <c r="AK1402"/>
  <c r="AL1402"/>
  <c r="AM1402"/>
  <c r="J1403"/>
  <c r="K1403"/>
  <c r="L1403"/>
  <c r="M1403"/>
  <c r="N1403"/>
  <c r="O1403"/>
  <c r="P1403"/>
  <c r="Q1403"/>
  <c r="R1403"/>
  <c r="S1403"/>
  <c r="T1403"/>
  <c r="U1403"/>
  <c r="V1403"/>
  <c r="W1403"/>
  <c r="X1403"/>
  <c r="Y1403"/>
  <c r="Z1403"/>
  <c r="AA1403"/>
  <c r="AB1403"/>
  <c r="AC1403"/>
  <c r="AD1403"/>
  <c r="AE1403"/>
  <c r="AF1403"/>
  <c r="AG1403"/>
  <c r="AH1403"/>
  <c r="AI1403"/>
  <c r="AJ1403"/>
  <c r="AK1403"/>
  <c r="AL1403"/>
  <c r="AM1403"/>
  <c r="J1405"/>
  <c r="K1405"/>
  <c r="L1405"/>
  <c r="M1405"/>
  <c r="N1405"/>
  <c r="O1405"/>
  <c r="P1405"/>
  <c r="Q1405"/>
  <c r="R1405"/>
  <c r="S1405"/>
  <c r="T1405"/>
  <c r="U1405"/>
  <c r="V1405"/>
  <c r="W1405"/>
  <c r="X1405"/>
  <c r="Y1405"/>
  <c r="Z1405"/>
  <c r="AA1405"/>
  <c r="AB1405"/>
  <c r="J1406"/>
  <c r="K1406"/>
  <c r="L1406"/>
  <c r="M1406"/>
  <c r="N1406"/>
  <c r="O1406"/>
  <c r="P1406"/>
  <c r="Q1406"/>
  <c r="R1406"/>
  <c r="S1406"/>
  <c r="T1406"/>
  <c r="U1406"/>
  <c r="V1406"/>
  <c r="W1406"/>
  <c r="X1406"/>
  <c r="Y1406"/>
  <c r="Z1406"/>
  <c r="AA1406"/>
  <c r="AB1406"/>
  <c r="J1407"/>
  <c r="K1407"/>
  <c r="L1407"/>
  <c r="M1407"/>
  <c r="N1407"/>
  <c r="O1407"/>
  <c r="P1407"/>
  <c r="Q1407"/>
  <c r="R1407"/>
  <c r="S1407"/>
  <c r="T1407"/>
  <c r="U1407"/>
  <c r="V1407"/>
  <c r="W1407"/>
  <c r="X1407"/>
  <c r="Y1407"/>
  <c r="Z1407"/>
  <c r="AA1407"/>
  <c r="AB1407"/>
  <c r="AC1412"/>
  <c r="AD1412"/>
  <c r="AE1412"/>
  <c r="AF1412"/>
  <c r="AG1412"/>
  <c r="AH1412"/>
  <c r="AI1412"/>
  <c r="AJ1412"/>
  <c r="AK1412"/>
  <c r="AM1412"/>
  <c r="Q1413"/>
  <c r="T1413"/>
  <c r="X1413"/>
  <c r="AC1413"/>
  <c r="AD1413"/>
  <c r="AE1413"/>
  <c r="AF1413"/>
  <c r="AG1413"/>
  <c r="AH1413"/>
  <c r="AI1413"/>
  <c r="AJ1413"/>
  <c r="AK1413"/>
  <c r="AL1413"/>
  <c r="AM1413"/>
  <c r="J1414"/>
  <c r="K1414"/>
  <c r="L1414"/>
  <c r="M1414"/>
  <c r="N1414"/>
  <c r="O1414"/>
  <c r="P1414"/>
  <c r="Q1414"/>
  <c r="R1414"/>
  <c r="S1414"/>
  <c r="T1414"/>
  <c r="U1414"/>
  <c r="V1414"/>
  <c r="W1414"/>
  <c r="X1414"/>
  <c r="Y1414"/>
  <c r="Z1414"/>
  <c r="AA1414"/>
  <c r="AB1414"/>
  <c r="AC1414"/>
  <c r="AD1414"/>
  <c r="AE1414"/>
  <c r="AF1414"/>
  <c r="AG1414"/>
  <c r="AH1414"/>
  <c r="AI1414"/>
  <c r="AJ1414"/>
  <c r="AK1414"/>
  <c r="AL1414"/>
  <c r="AM1414"/>
  <c r="Q1415"/>
  <c r="T1415"/>
  <c r="X1415"/>
  <c r="AC1415"/>
  <c r="AD1415"/>
  <c r="AE1415"/>
  <c r="AF1415"/>
  <c r="AG1415"/>
  <c r="AH1415"/>
  <c r="AI1415"/>
  <c r="AJ1415"/>
  <c r="AK1415"/>
  <c r="AL1415"/>
  <c r="AM1415"/>
  <c r="J1416"/>
  <c r="K1416"/>
  <c r="L1416"/>
  <c r="M1416"/>
  <c r="N1416"/>
  <c r="O1416"/>
  <c r="P1416"/>
  <c r="Q1416"/>
  <c r="R1416"/>
  <c r="S1416"/>
  <c r="T1416"/>
  <c r="U1416"/>
  <c r="V1416"/>
  <c r="W1416"/>
  <c r="X1416"/>
  <c r="Y1416"/>
  <c r="Z1416"/>
  <c r="AA1416"/>
  <c r="AB1416"/>
  <c r="AC1416"/>
  <c r="AD1416"/>
  <c r="AE1416"/>
  <c r="AF1416"/>
  <c r="AG1416"/>
  <c r="AH1416"/>
  <c r="AI1416"/>
  <c r="AJ1416"/>
  <c r="AK1416"/>
  <c r="AL1416"/>
  <c r="AM1416"/>
  <c r="Q1417"/>
  <c r="T1417"/>
  <c r="X1417"/>
  <c r="AC1417"/>
  <c r="AD1417"/>
  <c r="AE1417"/>
  <c r="AF1417"/>
  <c r="AG1417"/>
  <c r="AH1417"/>
  <c r="AI1417"/>
  <c r="AJ1417"/>
  <c r="AK1417"/>
  <c r="AL1417"/>
  <c r="AM1417"/>
  <c r="J1418"/>
  <c r="K1418"/>
  <c r="L1418"/>
  <c r="M1418"/>
  <c r="N1418"/>
  <c r="O1418"/>
  <c r="P1418"/>
  <c r="Q1418"/>
  <c r="R1418"/>
  <c r="S1418"/>
  <c r="T1418"/>
  <c r="U1418"/>
  <c r="V1418"/>
  <c r="W1418"/>
  <c r="X1418"/>
  <c r="Y1418"/>
  <c r="Z1418"/>
  <c r="AA1418"/>
  <c r="AB1418"/>
  <c r="AC1418"/>
  <c r="AD1418"/>
  <c r="AE1418"/>
  <c r="AF1418"/>
  <c r="AG1418"/>
  <c r="AH1418"/>
  <c r="AI1418"/>
  <c r="AJ1418"/>
  <c r="AK1418"/>
  <c r="AL1418"/>
  <c r="AM1418"/>
  <c r="Q1419"/>
  <c r="T1419"/>
  <c r="X1419"/>
  <c r="AC1419"/>
  <c r="AD1419"/>
  <c r="AE1419"/>
  <c r="AF1419"/>
  <c r="AG1419"/>
  <c r="AH1419"/>
  <c r="AI1419"/>
  <c r="AJ1419"/>
  <c r="AK1419"/>
  <c r="AL1419"/>
  <c r="AM1419"/>
  <c r="J1420"/>
  <c r="K1420"/>
  <c r="L1420"/>
  <c r="M1420"/>
  <c r="N1420"/>
  <c r="O1420"/>
  <c r="P1420"/>
  <c r="Q1420"/>
  <c r="R1420"/>
  <c r="S1420"/>
  <c r="T1420"/>
  <c r="U1420"/>
  <c r="V1420"/>
  <c r="W1420"/>
  <c r="X1420"/>
  <c r="Y1420"/>
  <c r="Z1420"/>
  <c r="AA1420"/>
  <c r="AB1420"/>
  <c r="AC1420"/>
  <c r="AD1420"/>
  <c r="AE1420"/>
  <c r="AF1420"/>
  <c r="AG1420"/>
  <c r="AH1420"/>
  <c r="AI1420"/>
  <c r="AJ1420"/>
  <c r="AK1420"/>
  <c r="AL1420"/>
  <c r="AM1420"/>
  <c r="Q1421"/>
  <c r="T1421"/>
  <c r="X1421"/>
  <c r="AC1421"/>
  <c r="AD1421"/>
  <c r="AE1421"/>
  <c r="AF1421"/>
  <c r="AG1421"/>
  <c r="AH1421"/>
  <c r="AI1421"/>
  <c r="AJ1421"/>
  <c r="AK1421"/>
  <c r="AL1421"/>
  <c r="AM1421"/>
  <c r="J1422"/>
  <c r="K1422"/>
  <c r="L1422"/>
  <c r="M1422"/>
  <c r="N1422"/>
  <c r="O1422"/>
  <c r="P1422"/>
  <c r="Q1422"/>
  <c r="R1422"/>
  <c r="S1422"/>
  <c r="T1422"/>
  <c r="U1422"/>
  <c r="V1422"/>
  <c r="W1422"/>
  <c r="X1422"/>
  <c r="Y1422"/>
  <c r="Z1422"/>
  <c r="AA1422"/>
  <c r="AB1422"/>
  <c r="AC1422"/>
  <c r="AD1422"/>
  <c r="AE1422"/>
  <c r="AF1422"/>
  <c r="AG1422"/>
  <c r="AH1422"/>
  <c r="AI1422"/>
  <c r="AJ1422"/>
  <c r="AK1422"/>
  <c r="AL1422"/>
  <c r="AM1422"/>
  <c r="Q1423"/>
  <c r="T1423"/>
  <c r="X1423"/>
  <c r="AC1423"/>
  <c r="AD1423"/>
  <c r="AE1423"/>
  <c r="AF1423"/>
  <c r="AG1423"/>
  <c r="AH1423"/>
  <c r="AI1423"/>
  <c r="AJ1423"/>
  <c r="AK1423"/>
  <c r="AL1423"/>
  <c r="AM1423"/>
  <c r="J1424"/>
  <c r="K1424"/>
  <c r="L1424"/>
  <c r="M1424"/>
  <c r="N1424"/>
  <c r="O1424"/>
  <c r="P1424"/>
  <c r="Q1424"/>
  <c r="R1424"/>
  <c r="S1424"/>
  <c r="T1424"/>
  <c r="U1424"/>
  <c r="V1424"/>
  <c r="W1424"/>
  <c r="X1424"/>
  <c r="Y1424"/>
  <c r="Z1424"/>
  <c r="AA1424"/>
  <c r="AB1424"/>
  <c r="AC1424"/>
  <c r="AD1424"/>
  <c r="AE1424"/>
  <c r="AF1424"/>
  <c r="AG1424"/>
  <c r="AH1424"/>
  <c r="AI1424"/>
  <c r="AJ1424"/>
  <c r="AK1424"/>
  <c r="AL1424"/>
  <c r="AM1424"/>
  <c r="Q1425"/>
  <c r="T1425"/>
  <c r="X1425"/>
  <c r="AC1425"/>
  <c r="AD1425"/>
  <c r="AE1425"/>
  <c r="AF1425"/>
  <c r="AG1425"/>
  <c r="AH1425"/>
  <c r="AI1425"/>
  <c r="AJ1425"/>
  <c r="AK1425"/>
  <c r="AL1425"/>
  <c r="AM1425"/>
  <c r="J1426"/>
  <c r="K1426"/>
  <c r="L1426"/>
  <c r="M1426"/>
  <c r="N1426"/>
  <c r="O1426"/>
  <c r="P1426"/>
  <c r="Q1426"/>
  <c r="R1426"/>
  <c r="S1426"/>
  <c r="T1426"/>
  <c r="U1426"/>
  <c r="V1426"/>
  <c r="W1426"/>
  <c r="X1426"/>
  <c r="Y1426"/>
  <c r="Z1426"/>
  <c r="AA1426"/>
  <c r="AB1426"/>
  <c r="AC1426"/>
  <c r="AD1426"/>
  <c r="AE1426"/>
  <c r="AF1426"/>
  <c r="AG1426"/>
  <c r="AH1426"/>
  <c r="AI1426"/>
  <c r="AJ1426"/>
  <c r="AK1426"/>
  <c r="AL1426"/>
  <c r="AM1426"/>
  <c r="Q1427"/>
  <c r="T1427"/>
  <c r="X1427"/>
  <c r="AC1427"/>
  <c r="AD1427"/>
  <c r="AE1427"/>
  <c r="AF1427"/>
  <c r="AG1427"/>
  <c r="AH1427"/>
  <c r="AI1427"/>
  <c r="AJ1427"/>
  <c r="AK1427"/>
  <c r="AL1427"/>
  <c r="AM1427"/>
  <c r="J1428"/>
  <c r="K1428"/>
  <c r="L1428"/>
  <c r="M1428"/>
  <c r="N1428"/>
  <c r="O1428"/>
  <c r="P1428"/>
  <c r="Q1428"/>
  <c r="R1428"/>
  <c r="S1428"/>
  <c r="T1428"/>
  <c r="U1428"/>
  <c r="V1428"/>
  <c r="W1428"/>
  <c r="X1428"/>
  <c r="Y1428"/>
  <c r="Z1428"/>
  <c r="AA1428"/>
  <c r="AB1428"/>
  <c r="AC1428"/>
  <c r="AD1428"/>
  <c r="AE1428"/>
  <c r="AF1428"/>
  <c r="AG1428"/>
  <c r="AH1428"/>
  <c r="AI1428"/>
  <c r="AJ1428"/>
  <c r="AK1428"/>
  <c r="AL1428"/>
  <c r="AM1428"/>
  <c r="Q1429"/>
  <c r="T1429"/>
  <c r="X1429"/>
  <c r="AC1429"/>
  <c r="AD1429"/>
  <c r="AE1429"/>
  <c r="AF1429"/>
  <c r="AG1429"/>
  <c r="AH1429"/>
  <c r="AI1429"/>
  <c r="AJ1429"/>
  <c r="AK1429"/>
  <c r="AL1429"/>
  <c r="AM1429"/>
  <c r="J1430"/>
  <c r="K1430"/>
  <c r="L1430"/>
  <c r="M1430"/>
  <c r="N1430"/>
  <c r="O1430"/>
  <c r="P1430"/>
  <c r="Q1430"/>
  <c r="R1430"/>
  <c r="S1430"/>
  <c r="T1430"/>
  <c r="U1430"/>
  <c r="V1430"/>
  <c r="W1430"/>
  <c r="X1430"/>
  <c r="Y1430"/>
  <c r="Z1430"/>
  <c r="AA1430"/>
  <c r="AB1430"/>
  <c r="AC1430"/>
  <c r="AD1430"/>
  <c r="AE1430"/>
  <c r="AF1430"/>
  <c r="AG1430"/>
  <c r="AH1430"/>
  <c r="AI1430"/>
  <c r="AJ1430"/>
  <c r="AK1430"/>
  <c r="AL1430"/>
  <c r="AM1430"/>
  <c r="J1432"/>
  <c r="K1432"/>
  <c r="L1432"/>
  <c r="M1432"/>
  <c r="N1432"/>
  <c r="O1432"/>
  <c r="P1432"/>
  <c r="Q1432"/>
  <c r="R1432"/>
  <c r="S1432"/>
  <c r="T1432"/>
  <c r="U1432"/>
  <c r="V1432"/>
  <c r="W1432"/>
  <c r="X1432"/>
  <c r="Y1432"/>
  <c r="Z1432"/>
  <c r="AA1432"/>
  <c r="AB1432"/>
  <c r="J1433"/>
  <c r="K1433"/>
  <c r="L1433"/>
  <c r="M1433"/>
  <c r="N1433"/>
  <c r="O1433"/>
  <c r="P1433"/>
  <c r="Q1433"/>
  <c r="R1433"/>
  <c r="S1433"/>
  <c r="T1433"/>
  <c r="U1433"/>
  <c r="V1433"/>
  <c r="W1433"/>
  <c r="X1433"/>
  <c r="Y1433"/>
  <c r="Z1433"/>
  <c r="AA1433"/>
  <c r="AB1433"/>
  <c r="J1434"/>
  <c r="K1434"/>
  <c r="L1434"/>
  <c r="M1434"/>
  <c r="N1434"/>
  <c r="O1434"/>
  <c r="P1434"/>
  <c r="Q1434"/>
  <c r="R1434"/>
  <c r="S1434"/>
  <c r="T1434"/>
  <c r="U1434"/>
  <c r="V1434"/>
  <c r="W1434"/>
  <c r="X1434"/>
  <c r="Y1434"/>
  <c r="Z1434"/>
  <c r="AA1434"/>
  <c r="AB1434"/>
  <c r="AC1439"/>
  <c r="AD1439"/>
  <c r="AE1439"/>
  <c r="AF1439"/>
  <c r="AG1439"/>
  <c r="AH1439"/>
  <c r="AI1439"/>
  <c r="AJ1439"/>
  <c r="AK1439"/>
  <c r="AM1439"/>
  <c r="Q1440"/>
  <c r="T1440"/>
  <c r="X1440"/>
  <c r="AC1440"/>
  <c r="AD1440"/>
  <c r="AE1440"/>
  <c r="AF1440"/>
  <c r="AG1440"/>
  <c r="AH1440"/>
  <c r="AI1440"/>
  <c r="AJ1440"/>
  <c r="AK1440"/>
  <c r="AL1440"/>
  <c r="AM1440"/>
  <c r="J1441"/>
  <c r="K1441"/>
  <c r="L1441"/>
  <c r="M1441"/>
  <c r="N1441"/>
  <c r="O1441"/>
  <c r="P1441"/>
  <c r="Q1441"/>
  <c r="R1441"/>
  <c r="S1441"/>
  <c r="T1441"/>
  <c r="U1441"/>
  <c r="V1441"/>
  <c r="W1441"/>
  <c r="X1441"/>
  <c r="Y1441"/>
  <c r="Z1441"/>
  <c r="AA1441"/>
  <c r="AB1441"/>
  <c r="AC1441"/>
  <c r="AD1441"/>
  <c r="AE1441"/>
  <c r="AF1441"/>
  <c r="AG1441"/>
  <c r="AH1441"/>
  <c r="AI1441"/>
  <c r="AJ1441"/>
  <c r="AK1441"/>
  <c r="AL1441"/>
  <c r="AM1441"/>
  <c r="Q1442"/>
  <c r="T1442"/>
  <c r="X1442"/>
  <c r="AC1442"/>
  <c r="AD1442"/>
  <c r="AE1442"/>
  <c r="AF1442"/>
  <c r="AG1442"/>
  <c r="AH1442"/>
  <c r="AI1442"/>
  <c r="AJ1442"/>
  <c r="AK1442"/>
  <c r="AL1442"/>
  <c r="AM1442"/>
  <c r="J1443"/>
  <c r="K1443"/>
  <c r="L1443"/>
  <c r="M1443"/>
  <c r="N1443"/>
  <c r="O1443"/>
  <c r="P1443"/>
  <c r="Q1443"/>
  <c r="R1443"/>
  <c r="S1443"/>
  <c r="T1443"/>
  <c r="U1443"/>
  <c r="V1443"/>
  <c r="W1443"/>
  <c r="X1443"/>
  <c r="Y1443"/>
  <c r="Z1443"/>
  <c r="AA1443"/>
  <c r="AB1443"/>
  <c r="AC1443"/>
  <c r="AD1443"/>
  <c r="AE1443"/>
  <c r="AF1443"/>
  <c r="AG1443"/>
  <c r="AH1443"/>
  <c r="AI1443"/>
  <c r="AJ1443"/>
  <c r="AK1443"/>
  <c r="AL1443"/>
  <c r="AM1443"/>
  <c r="Q1444"/>
  <c r="T1444"/>
  <c r="X1444"/>
  <c r="AC1444"/>
  <c r="AD1444"/>
  <c r="AE1444"/>
  <c r="AF1444"/>
  <c r="AG1444"/>
  <c r="AH1444"/>
  <c r="AI1444"/>
  <c r="AJ1444"/>
  <c r="AK1444"/>
  <c r="AL1444"/>
  <c r="AM1444"/>
  <c r="J1445"/>
  <c r="K1445"/>
  <c r="L1445"/>
  <c r="M1445"/>
  <c r="N1445"/>
  <c r="O1445"/>
  <c r="P1445"/>
  <c r="Q1445"/>
  <c r="R1445"/>
  <c r="S1445"/>
  <c r="T1445"/>
  <c r="U1445"/>
  <c r="V1445"/>
  <c r="W1445"/>
  <c r="X1445"/>
  <c r="Y1445"/>
  <c r="Z1445"/>
  <c r="AA1445"/>
  <c r="AB1445"/>
  <c r="AC1445"/>
  <c r="AD1445"/>
  <c r="AE1445"/>
  <c r="AF1445"/>
  <c r="AG1445"/>
  <c r="AH1445"/>
  <c r="AI1445"/>
  <c r="AJ1445"/>
  <c r="AK1445"/>
  <c r="AL1445"/>
  <c r="AM1445"/>
  <c r="Q1446"/>
  <c r="T1446"/>
  <c r="X1446"/>
  <c r="AC1446"/>
  <c r="AD1446"/>
  <c r="AE1446"/>
  <c r="AF1446"/>
  <c r="AG1446"/>
  <c r="AH1446"/>
  <c r="AI1446"/>
  <c r="AJ1446"/>
  <c r="AK1446"/>
  <c r="AL1446"/>
  <c r="AM1446"/>
  <c r="J1447"/>
  <c r="K1447"/>
  <c r="L1447"/>
  <c r="M1447"/>
  <c r="N1447"/>
  <c r="O1447"/>
  <c r="P1447"/>
  <c r="Q1447"/>
  <c r="R1447"/>
  <c r="S1447"/>
  <c r="T1447"/>
  <c r="U1447"/>
  <c r="V1447"/>
  <c r="W1447"/>
  <c r="X1447"/>
  <c r="Y1447"/>
  <c r="Z1447"/>
  <c r="AA1447"/>
  <c r="AB1447"/>
  <c r="AC1447"/>
  <c r="AD1447"/>
  <c r="AE1447"/>
  <c r="AF1447"/>
  <c r="AG1447"/>
  <c r="AH1447"/>
  <c r="AI1447"/>
  <c r="AJ1447"/>
  <c r="AK1447"/>
  <c r="AL1447"/>
  <c r="AM1447"/>
  <c r="Q1448"/>
  <c r="T1448"/>
  <c r="X1448"/>
  <c r="AC1448"/>
  <c r="AD1448"/>
  <c r="AE1448"/>
  <c r="AF1448"/>
  <c r="AG1448"/>
  <c r="AH1448"/>
  <c r="AI1448"/>
  <c r="AJ1448"/>
  <c r="AK1448"/>
  <c r="AL1448"/>
  <c r="AM1448"/>
  <c r="J1449"/>
  <c r="K1449"/>
  <c r="L1449"/>
  <c r="M1449"/>
  <c r="N1449"/>
  <c r="O1449"/>
  <c r="P1449"/>
  <c r="Q1449"/>
  <c r="R1449"/>
  <c r="S1449"/>
  <c r="T1449"/>
  <c r="U1449"/>
  <c r="V1449"/>
  <c r="W1449"/>
  <c r="X1449"/>
  <c r="Y1449"/>
  <c r="Z1449"/>
  <c r="AA1449"/>
  <c r="AB1449"/>
  <c r="AC1449"/>
  <c r="AD1449"/>
  <c r="AE1449"/>
  <c r="AF1449"/>
  <c r="AG1449"/>
  <c r="AH1449"/>
  <c r="AI1449"/>
  <c r="AJ1449"/>
  <c r="AK1449"/>
  <c r="AL1449"/>
  <c r="AM1449"/>
  <c r="Q1450"/>
  <c r="T1450"/>
  <c r="X1450"/>
  <c r="AC1450"/>
  <c r="AD1450"/>
  <c r="AE1450"/>
  <c r="AF1450"/>
  <c r="AG1450"/>
  <c r="AH1450"/>
  <c r="AI1450"/>
  <c r="AJ1450"/>
  <c r="AK1450"/>
  <c r="AL1450"/>
  <c r="AM1450"/>
  <c r="J1451"/>
  <c r="K1451"/>
  <c r="L1451"/>
  <c r="M1451"/>
  <c r="N1451"/>
  <c r="O1451"/>
  <c r="P1451"/>
  <c r="Q1451"/>
  <c r="R1451"/>
  <c r="S1451"/>
  <c r="T1451"/>
  <c r="U1451"/>
  <c r="V1451"/>
  <c r="W1451"/>
  <c r="X1451"/>
  <c r="Y1451"/>
  <c r="Z1451"/>
  <c r="AA1451"/>
  <c r="AB1451"/>
  <c r="AC1451"/>
  <c r="AD1451"/>
  <c r="AE1451"/>
  <c r="AF1451"/>
  <c r="AG1451"/>
  <c r="AH1451"/>
  <c r="AI1451"/>
  <c r="AJ1451"/>
  <c r="AK1451"/>
  <c r="AL1451"/>
  <c r="AM1451"/>
  <c r="Q1452"/>
  <c r="T1452"/>
  <c r="X1452"/>
  <c r="AC1452"/>
  <c r="AD1452"/>
  <c r="AE1452"/>
  <c r="AF1452"/>
  <c r="AG1452"/>
  <c r="AH1452"/>
  <c r="AI1452"/>
  <c r="AJ1452"/>
  <c r="AK1452"/>
  <c r="AL1452"/>
  <c r="AM1452"/>
  <c r="J1453"/>
  <c r="K1453"/>
  <c r="L1453"/>
  <c r="M1453"/>
  <c r="N1453"/>
  <c r="O1453"/>
  <c r="P1453"/>
  <c r="Q1453"/>
  <c r="R1453"/>
  <c r="S1453"/>
  <c r="T1453"/>
  <c r="U1453"/>
  <c r="V1453"/>
  <c r="W1453"/>
  <c r="X1453"/>
  <c r="Y1453"/>
  <c r="Z1453"/>
  <c r="AA1453"/>
  <c r="AB1453"/>
  <c r="AC1453"/>
  <c r="AD1453"/>
  <c r="AE1453"/>
  <c r="AF1453"/>
  <c r="AG1453"/>
  <c r="AH1453"/>
  <c r="AI1453"/>
  <c r="AJ1453"/>
  <c r="AK1453"/>
  <c r="AL1453"/>
  <c r="AM1453"/>
  <c r="Q1454"/>
  <c r="T1454"/>
  <c r="X1454"/>
  <c r="AC1454"/>
  <c r="AD1454"/>
  <c r="AE1454"/>
  <c r="AF1454"/>
  <c r="AG1454"/>
  <c r="AH1454"/>
  <c r="AI1454"/>
  <c r="AJ1454"/>
  <c r="AK1454"/>
  <c r="AL1454"/>
  <c r="AM1454"/>
  <c r="J1455"/>
  <c r="K1455"/>
  <c r="L1455"/>
  <c r="M1455"/>
  <c r="N1455"/>
  <c r="O1455"/>
  <c r="P1455"/>
  <c r="Q1455"/>
  <c r="R1455"/>
  <c r="S1455"/>
  <c r="T1455"/>
  <c r="U1455"/>
  <c r="V1455"/>
  <c r="W1455"/>
  <c r="X1455"/>
  <c r="Y1455"/>
  <c r="Z1455"/>
  <c r="AA1455"/>
  <c r="AB1455"/>
  <c r="AC1455"/>
  <c r="AD1455"/>
  <c r="AE1455"/>
  <c r="AF1455"/>
  <c r="AG1455"/>
  <c r="AH1455"/>
  <c r="AI1455"/>
  <c r="AJ1455"/>
  <c r="AK1455"/>
  <c r="AL1455"/>
  <c r="AM1455"/>
  <c r="Q1456"/>
  <c r="T1456"/>
  <c r="X1456"/>
  <c r="AC1456"/>
  <c r="AD1456"/>
  <c r="AE1456"/>
  <c r="AF1456"/>
  <c r="AG1456"/>
  <c r="AH1456"/>
  <c r="AI1456"/>
  <c r="AJ1456"/>
  <c r="AK1456"/>
  <c r="AL1456"/>
  <c r="AM1456"/>
  <c r="J1457"/>
  <c r="K1457"/>
  <c r="L1457"/>
  <c r="M1457"/>
  <c r="N1457"/>
  <c r="O1457"/>
  <c r="P1457"/>
  <c r="Q1457"/>
  <c r="R1457"/>
  <c r="S1457"/>
  <c r="T1457"/>
  <c r="U1457"/>
  <c r="V1457"/>
  <c r="W1457"/>
  <c r="X1457"/>
  <c r="Y1457"/>
  <c r="Z1457"/>
  <c r="AA1457"/>
  <c r="AB1457"/>
  <c r="AC1457"/>
  <c r="AD1457"/>
  <c r="AE1457"/>
  <c r="AF1457"/>
  <c r="AG1457"/>
  <c r="AH1457"/>
  <c r="AI1457"/>
  <c r="AJ1457"/>
  <c r="AK1457"/>
  <c r="AL1457"/>
  <c r="AM1457"/>
  <c r="J1459"/>
  <c r="K1459"/>
  <c r="L1459"/>
  <c r="M1459"/>
  <c r="N1459"/>
  <c r="O1459"/>
  <c r="P1459"/>
  <c r="Q1459"/>
  <c r="R1459"/>
  <c r="S1459"/>
  <c r="T1459"/>
  <c r="U1459"/>
  <c r="V1459"/>
  <c r="W1459"/>
  <c r="X1459"/>
  <c r="Y1459"/>
  <c r="Z1459"/>
  <c r="AA1459"/>
  <c r="AB1459"/>
  <c r="J1460"/>
  <c r="K1460"/>
  <c r="L1460"/>
  <c r="M1460"/>
  <c r="N1460"/>
  <c r="O1460"/>
  <c r="P1460"/>
  <c r="Q1460"/>
  <c r="R1460"/>
  <c r="S1460"/>
  <c r="T1460"/>
  <c r="U1460"/>
  <c r="V1460"/>
  <c r="W1460"/>
  <c r="X1460"/>
  <c r="Y1460"/>
  <c r="Z1460"/>
  <c r="AA1460"/>
  <c r="AB1460"/>
  <c r="J1461"/>
  <c r="K1461"/>
  <c r="L1461"/>
  <c r="M1461"/>
  <c r="N1461"/>
  <c r="O1461"/>
  <c r="P1461"/>
  <c r="Q1461"/>
  <c r="R1461"/>
  <c r="S1461"/>
  <c r="T1461"/>
  <c r="U1461"/>
  <c r="V1461"/>
  <c r="W1461"/>
  <c r="X1461"/>
  <c r="Y1461"/>
  <c r="Z1461"/>
  <c r="AA1461"/>
  <c r="AB1461"/>
  <c r="AC1466"/>
  <c r="AD1466"/>
  <c r="AE1466"/>
  <c r="AF1466"/>
  <c r="AG1466"/>
  <c r="AH1466"/>
  <c r="AI1466"/>
  <c r="AJ1466"/>
  <c r="AK1466"/>
  <c r="AM1466"/>
  <c r="Q1467"/>
  <c r="T1467"/>
  <c r="X1467"/>
  <c r="AC1467"/>
  <c r="AD1467"/>
  <c r="AE1467"/>
  <c r="AF1467"/>
  <c r="AG1467"/>
  <c r="AH1467"/>
  <c r="AI1467"/>
  <c r="AJ1467"/>
  <c r="AK1467"/>
  <c r="AL1467"/>
  <c r="AM1467"/>
  <c r="J1468"/>
  <c r="K1468"/>
  <c r="L1468"/>
  <c r="M1468"/>
  <c r="N1468"/>
  <c r="O1468"/>
  <c r="P1468"/>
  <c r="Q1468"/>
  <c r="R1468"/>
  <c r="S1468"/>
  <c r="T1468"/>
  <c r="U1468"/>
  <c r="V1468"/>
  <c r="W1468"/>
  <c r="X1468"/>
  <c r="Y1468"/>
  <c r="Z1468"/>
  <c r="AA1468"/>
  <c r="AB1468"/>
  <c r="AC1468"/>
  <c r="AD1468"/>
  <c r="AE1468"/>
  <c r="AF1468"/>
  <c r="AG1468"/>
  <c r="AH1468"/>
  <c r="AI1468"/>
  <c r="AJ1468"/>
  <c r="AK1468"/>
  <c r="AL1468"/>
  <c r="AM1468"/>
  <c r="Q1469"/>
  <c r="T1469"/>
  <c r="X1469"/>
  <c r="AC1469"/>
  <c r="AD1469"/>
  <c r="AE1469"/>
  <c r="AF1469"/>
  <c r="AG1469"/>
  <c r="AH1469"/>
  <c r="AI1469"/>
  <c r="AJ1469"/>
  <c r="AK1469"/>
  <c r="AL1469"/>
  <c r="AM1469"/>
  <c r="J1470"/>
  <c r="K1470"/>
  <c r="L1470"/>
  <c r="M1470"/>
  <c r="N1470"/>
  <c r="O1470"/>
  <c r="P1470"/>
  <c r="Q1470"/>
  <c r="R1470"/>
  <c r="S1470"/>
  <c r="T1470"/>
  <c r="U1470"/>
  <c r="V1470"/>
  <c r="W1470"/>
  <c r="X1470"/>
  <c r="Y1470"/>
  <c r="Z1470"/>
  <c r="AA1470"/>
  <c r="AB1470"/>
  <c r="AC1470"/>
  <c r="AD1470"/>
  <c r="AE1470"/>
  <c r="AF1470"/>
  <c r="AG1470"/>
  <c r="AH1470"/>
  <c r="AI1470"/>
  <c r="AJ1470"/>
  <c r="AK1470"/>
  <c r="AL1470"/>
  <c r="AM1470"/>
  <c r="Q1471"/>
  <c r="T1471"/>
  <c r="X1471"/>
  <c r="AC1471"/>
  <c r="AD1471"/>
  <c r="AE1471"/>
  <c r="AF1471"/>
  <c r="AG1471"/>
  <c r="AH1471"/>
  <c r="AI1471"/>
  <c r="AJ1471"/>
  <c r="AK1471"/>
  <c r="AL1471"/>
  <c r="AM1471"/>
  <c r="J1472"/>
  <c r="K1472"/>
  <c r="L1472"/>
  <c r="M1472"/>
  <c r="N1472"/>
  <c r="O1472"/>
  <c r="P1472"/>
  <c r="Q1472"/>
  <c r="R1472"/>
  <c r="S1472"/>
  <c r="T1472"/>
  <c r="U1472"/>
  <c r="V1472"/>
  <c r="W1472"/>
  <c r="X1472"/>
  <c r="Y1472"/>
  <c r="Z1472"/>
  <c r="AA1472"/>
  <c r="AB1472"/>
  <c r="AC1472"/>
  <c r="AD1472"/>
  <c r="AE1472"/>
  <c r="AF1472"/>
  <c r="AG1472"/>
  <c r="AH1472"/>
  <c r="AI1472"/>
  <c r="AJ1472"/>
  <c r="AK1472"/>
  <c r="AL1472"/>
  <c r="AM1472"/>
  <c r="Q1473"/>
  <c r="T1473"/>
  <c r="X1473"/>
  <c r="AC1473"/>
  <c r="AD1473"/>
  <c r="AE1473"/>
  <c r="AF1473"/>
  <c r="AG1473"/>
  <c r="AH1473"/>
  <c r="AI1473"/>
  <c r="AJ1473"/>
  <c r="AK1473"/>
  <c r="AL1473"/>
  <c r="AM1473"/>
  <c r="J1474"/>
  <c r="K1474"/>
  <c r="L1474"/>
  <c r="M1474"/>
  <c r="N1474"/>
  <c r="O1474"/>
  <c r="P1474"/>
  <c r="Q1474"/>
  <c r="R1474"/>
  <c r="S1474"/>
  <c r="T1474"/>
  <c r="U1474"/>
  <c r="V1474"/>
  <c r="W1474"/>
  <c r="X1474"/>
  <c r="Y1474"/>
  <c r="Z1474"/>
  <c r="AA1474"/>
  <c r="AB1474"/>
  <c r="AC1474"/>
  <c r="AD1474"/>
  <c r="AE1474"/>
  <c r="AF1474"/>
  <c r="AG1474"/>
  <c r="AH1474"/>
  <c r="AI1474"/>
  <c r="AJ1474"/>
  <c r="AK1474"/>
  <c r="AL1474"/>
  <c r="AM1474"/>
  <c r="Q1475"/>
  <c r="T1475"/>
  <c r="X1475"/>
  <c r="AC1475"/>
  <c r="AD1475"/>
  <c r="AE1475"/>
  <c r="AF1475"/>
  <c r="AG1475"/>
  <c r="AH1475"/>
  <c r="AI1475"/>
  <c r="AJ1475"/>
  <c r="AK1475"/>
  <c r="AL1475"/>
  <c r="AM1475"/>
  <c r="J1476"/>
  <c r="K1476"/>
  <c r="L1476"/>
  <c r="M1476"/>
  <c r="N1476"/>
  <c r="O1476"/>
  <c r="P1476"/>
  <c r="Q1476"/>
  <c r="R1476"/>
  <c r="S1476"/>
  <c r="T1476"/>
  <c r="U1476"/>
  <c r="V1476"/>
  <c r="W1476"/>
  <c r="X1476"/>
  <c r="Y1476"/>
  <c r="Z1476"/>
  <c r="AA1476"/>
  <c r="AB1476"/>
  <c r="AC1476"/>
  <c r="AD1476"/>
  <c r="AE1476"/>
  <c r="AF1476"/>
  <c r="AG1476"/>
  <c r="AH1476"/>
  <c r="AI1476"/>
  <c r="AJ1476"/>
  <c r="AK1476"/>
  <c r="AL1476"/>
  <c r="AM1476"/>
  <c r="Q1477"/>
  <c r="T1477"/>
  <c r="X1477"/>
  <c r="AC1477"/>
  <c r="AD1477"/>
  <c r="AE1477"/>
  <c r="AF1477"/>
  <c r="AG1477"/>
  <c r="AH1477"/>
  <c r="AI1477"/>
  <c r="AJ1477"/>
  <c r="AK1477"/>
  <c r="AL1477"/>
  <c r="AM1477"/>
  <c r="J1478"/>
  <c r="K1478"/>
  <c r="L1478"/>
  <c r="M1478"/>
  <c r="N1478"/>
  <c r="O1478"/>
  <c r="P1478"/>
  <c r="Q1478"/>
  <c r="R1478"/>
  <c r="S1478"/>
  <c r="T1478"/>
  <c r="U1478"/>
  <c r="V1478"/>
  <c r="W1478"/>
  <c r="X1478"/>
  <c r="Y1478"/>
  <c r="Z1478"/>
  <c r="AA1478"/>
  <c r="AB1478"/>
  <c r="AC1478"/>
  <c r="AD1478"/>
  <c r="AE1478"/>
  <c r="AF1478"/>
  <c r="AG1478"/>
  <c r="AH1478"/>
  <c r="AI1478"/>
  <c r="AJ1478"/>
  <c r="AK1478"/>
  <c r="AL1478"/>
  <c r="AM1478"/>
  <c r="Q1479"/>
  <c r="T1479"/>
  <c r="X1479"/>
  <c r="AC1479"/>
  <c r="AD1479"/>
  <c r="AE1479"/>
  <c r="AF1479"/>
  <c r="AG1479"/>
  <c r="AH1479"/>
  <c r="AI1479"/>
  <c r="AJ1479"/>
  <c r="AK1479"/>
  <c r="AL1479"/>
  <c r="AM1479"/>
  <c r="J1480"/>
  <c r="K1480"/>
  <c r="L1480"/>
  <c r="M1480"/>
  <c r="N1480"/>
  <c r="O1480"/>
  <c r="P1480"/>
  <c r="Q1480"/>
  <c r="R1480"/>
  <c r="S1480"/>
  <c r="T1480"/>
  <c r="U1480"/>
  <c r="V1480"/>
  <c r="W1480"/>
  <c r="X1480"/>
  <c r="Y1480"/>
  <c r="Z1480"/>
  <c r="AA1480"/>
  <c r="AB1480"/>
  <c r="AC1480"/>
  <c r="AD1480"/>
  <c r="AE1480"/>
  <c r="AF1480"/>
  <c r="AG1480"/>
  <c r="AH1480"/>
  <c r="AI1480"/>
  <c r="AJ1480"/>
  <c r="AK1480"/>
  <c r="AL1480"/>
  <c r="AM1480"/>
  <c r="Q1481"/>
  <c r="T1481"/>
  <c r="X1481"/>
  <c r="AC1481"/>
  <c r="AD1481"/>
  <c r="AE1481"/>
  <c r="AF1481"/>
  <c r="AG1481"/>
  <c r="AH1481"/>
  <c r="AI1481"/>
  <c r="AJ1481"/>
  <c r="AK1481"/>
  <c r="AL1481"/>
  <c r="AM1481"/>
  <c r="J1482"/>
  <c r="K1482"/>
  <c r="L1482"/>
  <c r="M1482"/>
  <c r="N1482"/>
  <c r="O1482"/>
  <c r="P1482"/>
  <c r="Q1482"/>
  <c r="R1482"/>
  <c r="S1482"/>
  <c r="T1482"/>
  <c r="U1482"/>
  <c r="V1482"/>
  <c r="W1482"/>
  <c r="X1482"/>
  <c r="Y1482"/>
  <c r="Z1482"/>
  <c r="AA1482"/>
  <c r="AB1482"/>
  <c r="AC1482"/>
  <c r="AD1482"/>
  <c r="AE1482"/>
  <c r="AF1482"/>
  <c r="AG1482"/>
  <c r="AH1482"/>
  <c r="AI1482"/>
  <c r="AJ1482"/>
  <c r="AK1482"/>
  <c r="AL1482"/>
  <c r="AM1482"/>
  <c r="Q1483"/>
  <c r="T1483"/>
  <c r="X1483"/>
  <c r="AC1483"/>
  <c r="AD1483"/>
  <c r="AE1483"/>
  <c r="AF1483"/>
  <c r="AG1483"/>
  <c r="AH1483"/>
  <c r="AI1483"/>
  <c r="AJ1483"/>
  <c r="AK1483"/>
  <c r="AL1483"/>
  <c r="AM1483"/>
  <c r="J1484"/>
  <c r="K1484"/>
  <c r="L1484"/>
  <c r="M1484"/>
  <c r="N1484"/>
  <c r="O1484"/>
  <c r="P1484"/>
  <c r="Q1484"/>
  <c r="R1484"/>
  <c r="S1484"/>
  <c r="T1484"/>
  <c r="U1484"/>
  <c r="V1484"/>
  <c r="W1484"/>
  <c r="X1484"/>
  <c r="Y1484"/>
  <c r="Z1484"/>
  <c r="AA1484"/>
  <c r="AB1484"/>
  <c r="AC1484"/>
  <c r="AD1484"/>
  <c r="AE1484"/>
  <c r="AF1484"/>
  <c r="AG1484"/>
  <c r="AH1484"/>
  <c r="AI1484"/>
  <c r="AJ1484"/>
  <c r="AK1484"/>
  <c r="AL1484"/>
  <c r="AM1484"/>
  <c r="J1486"/>
  <c r="K1486"/>
  <c r="L1486"/>
  <c r="M1486"/>
  <c r="N1486"/>
  <c r="O1486"/>
  <c r="P1486"/>
  <c r="Q1486"/>
  <c r="R1486"/>
  <c r="S1486"/>
  <c r="T1486"/>
  <c r="U1486"/>
  <c r="V1486"/>
  <c r="W1486"/>
  <c r="X1486"/>
  <c r="Y1486"/>
  <c r="Z1486"/>
  <c r="AA1486"/>
  <c r="AB1486"/>
  <c r="J1487"/>
  <c r="K1487"/>
  <c r="L1487"/>
  <c r="M1487"/>
  <c r="N1487"/>
  <c r="O1487"/>
  <c r="P1487"/>
  <c r="Q1487"/>
  <c r="R1487"/>
  <c r="S1487"/>
  <c r="T1487"/>
  <c r="U1487"/>
  <c r="V1487"/>
  <c r="W1487"/>
  <c r="X1487"/>
  <c r="Y1487"/>
  <c r="Z1487"/>
  <c r="AA1487"/>
  <c r="AB1487"/>
  <c r="J1488"/>
  <c r="K1488"/>
  <c r="L1488"/>
  <c r="M1488"/>
  <c r="N1488"/>
  <c r="O1488"/>
  <c r="P1488"/>
  <c r="Q1488"/>
  <c r="R1488"/>
  <c r="S1488"/>
  <c r="T1488"/>
  <c r="U1488"/>
  <c r="V1488"/>
  <c r="W1488"/>
  <c r="X1488"/>
  <c r="Y1488"/>
  <c r="Z1488"/>
  <c r="AA1488"/>
  <c r="AB1488"/>
  <c r="AC1493"/>
  <c r="AD1493"/>
  <c r="AE1493"/>
  <c r="AF1493"/>
  <c r="AG1493"/>
  <c r="AH1493"/>
  <c r="AI1493"/>
  <c r="AJ1493"/>
  <c r="AK1493"/>
  <c r="AM1493"/>
  <c r="Q1494"/>
  <c r="T1494"/>
  <c r="X1494"/>
  <c r="AC1494"/>
  <c r="AD1494"/>
  <c r="AE1494"/>
  <c r="AF1494"/>
  <c r="AG1494"/>
  <c r="AH1494"/>
  <c r="AI1494"/>
  <c r="AJ1494"/>
  <c r="AK1494"/>
  <c r="AL1494"/>
  <c r="AM1494"/>
  <c r="J1495"/>
  <c r="K1495"/>
  <c r="L1495"/>
  <c r="M1495"/>
  <c r="N1495"/>
  <c r="O1495"/>
  <c r="P1495"/>
  <c r="Q1495"/>
  <c r="R1495"/>
  <c r="S1495"/>
  <c r="T1495"/>
  <c r="U1495"/>
  <c r="V1495"/>
  <c r="W1495"/>
  <c r="X1495"/>
  <c r="Y1495"/>
  <c r="Z1495"/>
  <c r="AA1495"/>
  <c r="AB1495"/>
  <c r="AC1495"/>
  <c r="AD1495"/>
  <c r="AE1495"/>
  <c r="AF1495"/>
  <c r="AG1495"/>
  <c r="AH1495"/>
  <c r="AI1495"/>
  <c r="AJ1495"/>
  <c r="AK1495"/>
  <c r="AL1495"/>
  <c r="AM1495"/>
  <c r="Q1496"/>
  <c r="T1496"/>
  <c r="X1496"/>
  <c r="AC1496"/>
  <c r="AD1496"/>
  <c r="AE1496"/>
  <c r="AF1496"/>
  <c r="AG1496"/>
  <c r="AH1496"/>
  <c r="AI1496"/>
  <c r="AJ1496"/>
  <c r="AK1496"/>
  <c r="AL1496"/>
  <c r="AM1496"/>
  <c r="J1497"/>
  <c r="K1497"/>
  <c r="L1497"/>
  <c r="M1497"/>
  <c r="N1497"/>
  <c r="O1497"/>
  <c r="P1497"/>
  <c r="Q1497"/>
  <c r="R1497"/>
  <c r="S1497"/>
  <c r="T1497"/>
  <c r="U1497"/>
  <c r="V1497"/>
  <c r="W1497"/>
  <c r="X1497"/>
  <c r="Y1497"/>
  <c r="Z1497"/>
  <c r="AA1497"/>
  <c r="AB1497"/>
  <c r="AC1497"/>
  <c r="AD1497"/>
  <c r="AE1497"/>
  <c r="AF1497"/>
  <c r="AG1497"/>
  <c r="AH1497"/>
  <c r="AI1497"/>
  <c r="AJ1497"/>
  <c r="AK1497"/>
  <c r="AL1497"/>
  <c r="AM1497"/>
  <c r="Q1498"/>
  <c r="T1498"/>
  <c r="X1498"/>
  <c r="AC1498"/>
  <c r="AD1498"/>
  <c r="AE1498"/>
  <c r="AF1498"/>
  <c r="AG1498"/>
  <c r="AH1498"/>
  <c r="AI1498"/>
  <c r="AJ1498"/>
  <c r="AK1498"/>
  <c r="AL1498"/>
  <c r="AM1498"/>
  <c r="J1499"/>
  <c r="K1499"/>
  <c r="L1499"/>
  <c r="M1499"/>
  <c r="N1499"/>
  <c r="O1499"/>
  <c r="P1499"/>
  <c r="Q1499"/>
  <c r="R1499"/>
  <c r="S1499"/>
  <c r="T1499"/>
  <c r="U1499"/>
  <c r="V1499"/>
  <c r="W1499"/>
  <c r="X1499"/>
  <c r="Y1499"/>
  <c r="Z1499"/>
  <c r="AA1499"/>
  <c r="AB1499"/>
  <c r="AC1499"/>
  <c r="AD1499"/>
  <c r="AE1499"/>
  <c r="AF1499"/>
  <c r="AG1499"/>
  <c r="AH1499"/>
  <c r="AI1499"/>
  <c r="AJ1499"/>
  <c r="AK1499"/>
  <c r="AL1499"/>
  <c r="AM1499"/>
  <c r="Q1500"/>
  <c r="T1500"/>
  <c r="X1500"/>
  <c r="AC1500"/>
  <c r="AD1500"/>
  <c r="AE1500"/>
  <c r="AF1500"/>
  <c r="AG1500"/>
  <c r="AH1500"/>
  <c r="AI1500"/>
  <c r="AJ1500"/>
  <c r="AK1500"/>
  <c r="AL1500"/>
  <c r="AM1500"/>
  <c r="J1501"/>
  <c r="K1501"/>
  <c r="L1501"/>
  <c r="M1501"/>
  <c r="N1501"/>
  <c r="O1501"/>
  <c r="P1501"/>
  <c r="Q1501"/>
  <c r="R1501"/>
  <c r="S1501"/>
  <c r="T1501"/>
  <c r="U1501"/>
  <c r="V1501"/>
  <c r="W1501"/>
  <c r="X1501"/>
  <c r="Y1501"/>
  <c r="Z1501"/>
  <c r="AA1501"/>
  <c r="AB1501"/>
  <c r="AC1501"/>
  <c r="AD1501"/>
  <c r="AE1501"/>
  <c r="AF1501"/>
  <c r="AG1501"/>
  <c r="AH1501"/>
  <c r="AI1501"/>
  <c r="AJ1501"/>
  <c r="AK1501"/>
  <c r="AL1501"/>
  <c r="AM1501"/>
  <c r="Q1502"/>
  <c r="T1502"/>
  <c r="X1502"/>
  <c r="AC1502"/>
  <c r="AD1502"/>
  <c r="AE1502"/>
  <c r="AF1502"/>
  <c r="AG1502"/>
  <c r="AH1502"/>
  <c r="AI1502"/>
  <c r="AJ1502"/>
  <c r="AK1502"/>
  <c r="AL1502"/>
  <c r="AM1502"/>
  <c r="J1503"/>
  <c r="K1503"/>
  <c r="L1503"/>
  <c r="M1503"/>
  <c r="N1503"/>
  <c r="O1503"/>
  <c r="P1503"/>
  <c r="Q1503"/>
  <c r="R1503"/>
  <c r="S1503"/>
  <c r="T1503"/>
  <c r="U1503"/>
  <c r="V1503"/>
  <c r="W1503"/>
  <c r="X1503"/>
  <c r="Y1503"/>
  <c r="Z1503"/>
  <c r="AA1503"/>
  <c r="AB1503"/>
  <c r="AC1503"/>
  <c r="AD1503"/>
  <c r="AE1503"/>
  <c r="AF1503"/>
  <c r="AG1503"/>
  <c r="AH1503"/>
  <c r="AI1503"/>
  <c r="AJ1503"/>
  <c r="AK1503"/>
  <c r="AL1503"/>
  <c r="AM1503"/>
  <c r="Q1504"/>
  <c r="T1504"/>
  <c r="X1504"/>
  <c r="AC1504"/>
  <c r="AD1504"/>
  <c r="AE1504"/>
  <c r="AF1504"/>
  <c r="AG1504"/>
  <c r="AH1504"/>
  <c r="AI1504"/>
  <c r="AJ1504"/>
  <c r="AK1504"/>
  <c r="AL1504"/>
  <c r="AM1504"/>
  <c r="J1505"/>
  <c r="K1505"/>
  <c r="L1505"/>
  <c r="M1505"/>
  <c r="N1505"/>
  <c r="O1505"/>
  <c r="P1505"/>
  <c r="Q1505"/>
  <c r="R1505"/>
  <c r="S1505"/>
  <c r="T1505"/>
  <c r="U1505"/>
  <c r="V1505"/>
  <c r="W1505"/>
  <c r="X1505"/>
  <c r="Y1505"/>
  <c r="Z1505"/>
  <c r="AA1505"/>
  <c r="AB1505"/>
  <c r="AC1505"/>
  <c r="AD1505"/>
  <c r="AE1505"/>
  <c r="AF1505"/>
  <c r="AG1505"/>
  <c r="AH1505"/>
  <c r="AI1505"/>
  <c r="AJ1505"/>
  <c r="AK1505"/>
  <c r="AL1505"/>
  <c r="AM1505"/>
  <c r="Q1506"/>
  <c r="T1506"/>
  <c r="X1506"/>
  <c r="AC1506"/>
  <c r="AD1506"/>
  <c r="AE1506"/>
  <c r="AF1506"/>
  <c r="AG1506"/>
  <c r="AH1506"/>
  <c r="AI1506"/>
  <c r="AJ1506"/>
  <c r="AK1506"/>
  <c r="AL1506"/>
  <c r="AM1506"/>
  <c r="J1507"/>
  <c r="K1507"/>
  <c r="L1507"/>
  <c r="M1507"/>
  <c r="N1507"/>
  <c r="O1507"/>
  <c r="P1507"/>
  <c r="Q1507"/>
  <c r="R1507"/>
  <c r="S1507"/>
  <c r="T1507"/>
  <c r="U1507"/>
  <c r="V1507"/>
  <c r="W1507"/>
  <c r="X1507"/>
  <c r="Y1507"/>
  <c r="Z1507"/>
  <c r="AA1507"/>
  <c r="AB1507"/>
  <c r="AC1507"/>
  <c r="AD1507"/>
  <c r="AE1507"/>
  <c r="AF1507"/>
  <c r="AG1507"/>
  <c r="AH1507"/>
  <c r="AI1507"/>
  <c r="AJ1507"/>
  <c r="AK1507"/>
  <c r="AL1507"/>
  <c r="AM1507"/>
  <c r="Q1508"/>
  <c r="T1508"/>
  <c r="X1508"/>
  <c r="AC1508"/>
  <c r="AD1508"/>
  <c r="AE1508"/>
  <c r="AF1508"/>
  <c r="AG1508"/>
  <c r="AH1508"/>
  <c r="AI1508"/>
  <c r="AJ1508"/>
  <c r="AK1508"/>
  <c r="AL1508"/>
  <c r="AM1508"/>
  <c r="J1509"/>
  <c r="K1509"/>
  <c r="L1509"/>
  <c r="M1509"/>
  <c r="N1509"/>
  <c r="O1509"/>
  <c r="P1509"/>
  <c r="Q1509"/>
  <c r="R1509"/>
  <c r="S1509"/>
  <c r="T1509"/>
  <c r="U1509"/>
  <c r="V1509"/>
  <c r="W1509"/>
  <c r="X1509"/>
  <c r="Y1509"/>
  <c r="Z1509"/>
  <c r="AA1509"/>
  <c r="AB1509"/>
  <c r="AC1509"/>
  <c r="AD1509"/>
  <c r="AE1509"/>
  <c r="AF1509"/>
  <c r="AG1509"/>
  <c r="AH1509"/>
  <c r="AI1509"/>
  <c r="AJ1509"/>
  <c r="AK1509"/>
  <c r="AL1509"/>
  <c r="AM1509"/>
  <c r="Q1510"/>
  <c r="T1510"/>
  <c r="X1510"/>
  <c r="AC1510"/>
  <c r="AD1510"/>
  <c r="AE1510"/>
  <c r="AF1510"/>
  <c r="AG1510"/>
  <c r="AH1510"/>
  <c r="AI1510"/>
  <c r="AJ1510"/>
  <c r="AK1510"/>
  <c r="AL1510"/>
  <c r="AM1510"/>
  <c r="J1511"/>
  <c r="K1511"/>
  <c r="L1511"/>
  <c r="M1511"/>
  <c r="N1511"/>
  <c r="O1511"/>
  <c r="P1511"/>
  <c r="Q1511"/>
  <c r="R1511"/>
  <c r="S1511"/>
  <c r="T1511"/>
  <c r="U1511"/>
  <c r="V1511"/>
  <c r="W1511"/>
  <c r="X1511"/>
  <c r="Y1511"/>
  <c r="Z1511"/>
  <c r="AA1511"/>
  <c r="AB1511"/>
  <c r="AC1511"/>
  <c r="AD1511"/>
  <c r="AE1511"/>
  <c r="AF1511"/>
  <c r="AG1511"/>
  <c r="AH1511"/>
  <c r="AI1511"/>
  <c r="AJ1511"/>
  <c r="AK1511"/>
  <c r="AL1511"/>
  <c r="AM1511"/>
  <c r="J1513"/>
  <c r="K1513"/>
  <c r="L1513"/>
  <c r="M1513"/>
  <c r="N1513"/>
  <c r="O1513"/>
  <c r="P1513"/>
  <c r="Q1513"/>
  <c r="R1513"/>
  <c r="S1513"/>
  <c r="T1513"/>
  <c r="U1513"/>
  <c r="V1513"/>
  <c r="W1513"/>
  <c r="X1513"/>
  <c r="Y1513"/>
  <c r="Z1513"/>
  <c r="AA1513"/>
  <c r="AB1513"/>
  <c r="J1514"/>
  <c r="K1514"/>
  <c r="L1514"/>
  <c r="M1514"/>
  <c r="N1514"/>
  <c r="O1514"/>
  <c r="P1514"/>
  <c r="Q1514"/>
  <c r="R1514"/>
  <c r="S1514"/>
  <c r="T1514"/>
  <c r="U1514"/>
  <c r="V1514"/>
  <c r="W1514"/>
  <c r="X1514"/>
  <c r="Y1514"/>
  <c r="Z1514"/>
  <c r="AA1514"/>
  <c r="AB1514"/>
  <c r="J1515"/>
  <c r="K1515"/>
  <c r="L1515"/>
  <c r="M1515"/>
  <c r="N1515"/>
  <c r="O1515"/>
  <c r="P1515"/>
  <c r="Q1515"/>
  <c r="R1515"/>
  <c r="S1515"/>
  <c r="T1515"/>
  <c r="U1515"/>
  <c r="V1515"/>
  <c r="W1515"/>
  <c r="X1515"/>
  <c r="Y1515"/>
  <c r="Z1515"/>
  <c r="AA1515"/>
  <c r="AB1515"/>
  <c r="AC1520"/>
  <c r="AD1520"/>
  <c r="AE1520"/>
  <c r="AF1520"/>
  <c r="AG1520"/>
  <c r="AH1520"/>
  <c r="AI1520"/>
  <c r="AJ1520"/>
  <c r="AK1520"/>
  <c r="AM1520"/>
  <c r="Q1521"/>
  <c r="T1521"/>
  <c r="X1521"/>
  <c r="AC1521"/>
  <c r="AD1521"/>
  <c r="AE1521"/>
  <c r="AF1521"/>
  <c r="AG1521"/>
  <c r="AH1521"/>
  <c r="AI1521"/>
  <c r="AJ1521"/>
  <c r="AK1521"/>
  <c r="AL1521"/>
  <c r="AM1521"/>
  <c r="J1522"/>
  <c r="K1522"/>
  <c r="L1522"/>
  <c r="M1522"/>
  <c r="N1522"/>
  <c r="O1522"/>
  <c r="P1522"/>
  <c r="Q1522"/>
  <c r="R1522"/>
  <c r="S1522"/>
  <c r="T1522"/>
  <c r="U1522"/>
  <c r="V1522"/>
  <c r="W1522"/>
  <c r="X1522"/>
  <c r="Y1522"/>
  <c r="Z1522"/>
  <c r="AA1522"/>
  <c r="AB1522"/>
  <c r="AC1522"/>
  <c r="AD1522"/>
  <c r="AE1522"/>
  <c r="AF1522"/>
  <c r="AG1522"/>
  <c r="AH1522"/>
  <c r="AI1522"/>
  <c r="AJ1522"/>
  <c r="AK1522"/>
  <c r="AL1522"/>
  <c r="AM1522"/>
  <c r="Q1523"/>
  <c r="T1523"/>
  <c r="X1523"/>
  <c r="AC1523"/>
  <c r="AD1523"/>
  <c r="AE1523"/>
  <c r="AF1523"/>
  <c r="AG1523"/>
  <c r="AH1523"/>
  <c r="AI1523"/>
  <c r="AJ1523"/>
  <c r="AK1523"/>
  <c r="AL1523"/>
  <c r="AM1523"/>
  <c r="J1524"/>
  <c r="K1524"/>
  <c r="L1524"/>
  <c r="M1524"/>
  <c r="N1524"/>
  <c r="O1524"/>
  <c r="P1524"/>
  <c r="Q1524"/>
  <c r="R1524"/>
  <c r="S1524"/>
  <c r="T1524"/>
  <c r="U1524"/>
  <c r="V1524"/>
  <c r="W1524"/>
  <c r="X1524"/>
  <c r="Y1524"/>
  <c r="Z1524"/>
  <c r="AA1524"/>
  <c r="AB1524"/>
  <c r="AC1524"/>
  <c r="AD1524"/>
  <c r="AE1524"/>
  <c r="AF1524"/>
  <c r="AG1524"/>
  <c r="AH1524"/>
  <c r="AI1524"/>
  <c r="AJ1524"/>
  <c r="AK1524"/>
  <c r="AL1524"/>
  <c r="AM1524"/>
  <c r="Q1525"/>
  <c r="T1525"/>
  <c r="X1525"/>
  <c r="AC1525"/>
  <c r="AD1525"/>
  <c r="AE1525"/>
  <c r="AF1525"/>
  <c r="AG1525"/>
  <c r="AH1525"/>
  <c r="AI1525"/>
  <c r="AJ1525"/>
  <c r="AK1525"/>
  <c r="AL1525"/>
  <c r="AM1525"/>
  <c r="J1526"/>
  <c r="K1526"/>
  <c r="L1526"/>
  <c r="M1526"/>
  <c r="N1526"/>
  <c r="O1526"/>
  <c r="P1526"/>
  <c r="Q1526"/>
  <c r="R1526"/>
  <c r="S1526"/>
  <c r="T1526"/>
  <c r="U1526"/>
  <c r="V1526"/>
  <c r="W1526"/>
  <c r="X1526"/>
  <c r="Y1526"/>
  <c r="Z1526"/>
  <c r="AA1526"/>
  <c r="AB1526"/>
  <c r="AC1526"/>
  <c r="AD1526"/>
  <c r="AE1526"/>
  <c r="AF1526"/>
  <c r="AG1526"/>
  <c r="AH1526"/>
  <c r="AI1526"/>
  <c r="AJ1526"/>
  <c r="AK1526"/>
  <c r="AL1526"/>
  <c r="AM1526"/>
  <c r="Q1527"/>
  <c r="T1527"/>
  <c r="X1527"/>
  <c r="AC1527"/>
  <c r="AD1527"/>
  <c r="AE1527"/>
  <c r="AF1527"/>
  <c r="AG1527"/>
  <c r="AH1527"/>
  <c r="AI1527"/>
  <c r="AJ1527"/>
  <c r="AK1527"/>
  <c r="AL1527"/>
  <c r="AM1527"/>
  <c r="J1528"/>
  <c r="K1528"/>
  <c r="L1528"/>
  <c r="M1528"/>
  <c r="N1528"/>
  <c r="O1528"/>
  <c r="P1528"/>
  <c r="Q1528"/>
  <c r="R1528"/>
  <c r="S1528"/>
  <c r="T1528"/>
  <c r="U1528"/>
  <c r="V1528"/>
  <c r="W1528"/>
  <c r="X1528"/>
  <c r="Y1528"/>
  <c r="Z1528"/>
  <c r="AA1528"/>
  <c r="AB1528"/>
  <c r="AC1528"/>
  <c r="AD1528"/>
  <c r="AE1528"/>
  <c r="AF1528"/>
  <c r="AG1528"/>
  <c r="AH1528"/>
  <c r="AI1528"/>
  <c r="AJ1528"/>
  <c r="AK1528"/>
  <c r="AL1528"/>
  <c r="AM1528"/>
  <c r="Q1529"/>
  <c r="T1529"/>
  <c r="X1529"/>
  <c r="AC1529"/>
  <c r="AD1529"/>
  <c r="AE1529"/>
  <c r="AF1529"/>
  <c r="AG1529"/>
  <c r="AH1529"/>
  <c r="AI1529"/>
  <c r="AJ1529"/>
  <c r="AK1529"/>
  <c r="AL1529"/>
  <c r="AM1529"/>
  <c r="J1530"/>
  <c r="K1530"/>
  <c r="L1530"/>
  <c r="M1530"/>
  <c r="N1530"/>
  <c r="O1530"/>
  <c r="P1530"/>
  <c r="Q1530"/>
  <c r="R1530"/>
  <c r="S1530"/>
  <c r="T1530"/>
  <c r="U1530"/>
  <c r="V1530"/>
  <c r="W1530"/>
  <c r="X1530"/>
  <c r="Y1530"/>
  <c r="Z1530"/>
  <c r="AA1530"/>
  <c r="AB1530"/>
  <c r="AC1530"/>
  <c r="AD1530"/>
  <c r="AE1530"/>
  <c r="AF1530"/>
  <c r="AG1530"/>
  <c r="AH1530"/>
  <c r="AI1530"/>
  <c r="AJ1530"/>
  <c r="AK1530"/>
  <c r="AL1530"/>
  <c r="AM1530"/>
  <c r="Q1531"/>
  <c r="T1531"/>
  <c r="X1531"/>
  <c r="AC1531"/>
  <c r="AD1531"/>
  <c r="AE1531"/>
  <c r="AF1531"/>
  <c r="AG1531"/>
  <c r="AH1531"/>
  <c r="AI1531"/>
  <c r="AJ1531"/>
  <c r="AK1531"/>
  <c r="AL1531"/>
  <c r="AM1531"/>
  <c r="J1532"/>
  <c r="K1532"/>
  <c r="L1532"/>
  <c r="M1532"/>
  <c r="N1532"/>
  <c r="O1532"/>
  <c r="P1532"/>
  <c r="Q1532"/>
  <c r="R1532"/>
  <c r="S1532"/>
  <c r="T1532"/>
  <c r="U1532"/>
  <c r="V1532"/>
  <c r="W1532"/>
  <c r="X1532"/>
  <c r="Y1532"/>
  <c r="Z1532"/>
  <c r="AA1532"/>
  <c r="AB1532"/>
  <c r="AC1532"/>
  <c r="AD1532"/>
  <c r="AE1532"/>
  <c r="AF1532"/>
  <c r="AG1532"/>
  <c r="AH1532"/>
  <c r="AI1532"/>
  <c r="AJ1532"/>
  <c r="AK1532"/>
  <c r="AL1532"/>
  <c r="AM1532"/>
  <c r="Q1533"/>
  <c r="T1533"/>
  <c r="X1533"/>
  <c r="AC1533"/>
  <c r="AD1533"/>
  <c r="AE1533"/>
  <c r="AF1533"/>
  <c r="AG1533"/>
  <c r="AH1533"/>
  <c r="AI1533"/>
  <c r="AJ1533"/>
  <c r="AK1533"/>
  <c r="AL1533"/>
  <c r="AM1533"/>
  <c r="J1534"/>
  <c r="K1534"/>
  <c r="L1534"/>
  <c r="M1534"/>
  <c r="N1534"/>
  <c r="O1534"/>
  <c r="P1534"/>
  <c r="Q1534"/>
  <c r="R1534"/>
  <c r="S1534"/>
  <c r="T1534"/>
  <c r="U1534"/>
  <c r="V1534"/>
  <c r="W1534"/>
  <c r="X1534"/>
  <c r="Y1534"/>
  <c r="Z1534"/>
  <c r="AA1534"/>
  <c r="AB1534"/>
  <c r="AC1534"/>
  <c r="AD1534"/>
  <c r="AE1534"/>
  <c r="AF1534"/>
  <c r="AG1534"/>
  <c r="AH1534"/>
  <c r="AI1534"/>
  <c r="AJ1534"/>
  <c r="AK1534"/>
  <c r="AL1534"/>
  <c r="AM1534"/>
  <c r="Q1535"/>
  <c r="T1535"/>
  <c r="X1535"/>
  <c r="AC1535"/>
  <c r="AD1535"/>
  <c r="AE1535"/>
  <c r="AF1535"/>
  <c r="AG1535"/>
  <c r="AH1535"/>
  <c r="AI1535"/>
  <c r="AJ1535"/>
  <c r="AK1535"/>
  <c r="AL1535"/>
  <c r="AM1535"/>
  <c r="J1536"/>
  <c r="K1536"/>
  <c r="L1536"/>
  <c r="M1536"/>
  <c r="N1536"/>
  <c r="O1536"/>
  <c r="P1536"/>
  <c r="Q1536"/>
  <c r="R1536"/>
  <c r="S1536"/>
  <c r="T1536"/>
  <c r="U1536"/>
  <c r="V1536"/>
  <c r="W1536"/>
  <c r="X1536"/>
  <c r="Y1536"/>
  <c r="Z1536"/>
  <c r="AA1536"/>
  <c r="AB1536"/>
  <c r="AC1536"/>
  <c r="AD1536"/>
  <c r="AE1536"/>
  <c r="AF1536"/>
  <c r="AG1536"/>
  <c r="AH1536"/>
  <c r="AI1536"/>
  <c r="AJ1536"/>
  <c r="AK1536"/>
  <c r="AL1536"/>
  <c r="AM1536"/>
  <c r="Q1537"/>
  <c r="T1537"/>
  <c r="X1537"/>
  <c r="AC1537"/>
  <c r="AD1537"/>
  <c r="AE1537"/>
  <c r="AF1537"/>
  <c r="AG1537"/>
  <c r="AH1537"/>
  <c r="AI1537"/>
  <c r="AJ1537"/>
  <c r="AK1537"/>
  <c r="AL1537"/>
  <c r="AM1537"/>
  <c r="J1538"/>
  <c r="K1538"/>
  <c r="L1538"/>
  <c r="M1538"/>
  <c r="N1538"/>
  <c r="O1538"/>
  <c r="P1538"/>
  <c r="Q1538"/>
  <c r="R1538"/>
  <c r="S1538"/>
  <c r="T1538"/>
  <c r="U1538"/>
  <c r="V1538"/>
  <c r="W1538"/>
  <c r="X1538"/>
  <c r="Y1538"/>
  <c r="Z1538"/>
  <c r="AA1538"/>
  <c r="AB1538"/>
  <c r="AC1538"/>
  <c r="AD1538"/>
  <c r="AE1538"/>
  <c r="AF1538"/>
  <c r="AG1538"/>
  <c r="AH1538"/>
  <c r="AI1538"/>
  <c r="AJ1538"/>
  <c r="AK1538"/>
  <c r="AL1538"/>
  <c r="AM1538"/>
  <c r="J1540"/>
  <c r="K1540"/>
  <c r="L1540"/>
  <c r="M1540"/>
  <c r="N1540"/>
  <c r="O1540"/>
  <c r="P1540"/>
  <c r="Q1540"/>
  <c r="R1540"/>
  <c r="S1540"/>
  <c r="T1540"/>
  <c r="U1540"/>
  <c r="V1540"/>
  <c r="W1540"/>
  <c r="X1540"/>
  <c r="Y1540"/>
  <c r="Z1540"/>
  <c r="AA1540"/>
  <c r="AB1540"/>
  <c r="J1541"/>
  <c r="K1541"/>
  <c r="L1541"/>
  <c r="M1541"/>
  <c r="N1541"/>
  <c r="O1541"/>
  <c r="P1541"/>
  <c r="Q1541"/>
  <c r="R1541"/>
  <c r="S1541"/>
  <c r="T1541"/>
  <c r="U1541"/>
  <c r="V1541"/>
  <c r="W1541"/>
  <c r="X1541"/>
  <c r="Y1541"/>
  <c r="Z1541"/>
  <c r="AA1541"/>
  <c r="AB1541"/>
  <c r="J1542"/>
  <c r="K1542"/>
  <c r="L1542"/>
  <c r="M1542"/>
  <c r="N1542"/>
  <c r="O1542"/>
  <c r="P1542"/>
  <c r="Q1542"/>
  <c r="R1542"/>
  <c r="S1542"/>
  <c r="T1542"/>
  <c r="U1542"/>
  <c r="V1542"/>
  <c r="W1542"/>
  <c r="X1542"/>
  <c r="Y1542"/>
  <c r="Z1542"/>
  <c r="AA1542"/>
  <c r="AB1542"/>
  <c r="AC1547"/>
  <c r="AD1547"/>
  <c r="AE1547"/>
  <c r="AF1547"/>
  <c r="AG1547"/>
  <c r="AH1547"/>
  <c r="AI1547"/>
  <c r="AJ1547"/>
  <c r="AK1547"/>
  <c r="AM1547"/>
  <c r="Q1548"/>
  <c r="T1548"/>
  <c r="X1548"/>
  <c r="AC1548"/>
  <c r="AD1548"/>
  <c r="AE1548"/>
  <c r="AF1548"/>
  <c r="AG1548"/>
  <c r="AH1548"/>
  <c r="AI1548"/>
  <c r="AJ1548"/>
  <c r="AK1548"/>
  <c r="AL1548"/>
  <c r="AM1548"/>
  <c r="J1549"/>
  <c r="K1549"/>
  <c r="L1549"/>
  <c r="M1549"/>
  <c r="N1549"/>
  <c r="O1549"/>
  <c r="P1549"/>
  <c r="Q1549"/>
  <c r="R1549"/>
  <c r="S1549"/>
  <c r="T1549"/>
  <c r="U1549"/>
  <c r="V1549"/>
  <c r="W1549"/>
  <c r="X1549"/>
  <c r="Y1549"/>
  <c r="Z1549"/>
  <c r="AA1549"/>
  <c r="AB1549"/>
  <c r="AC1549"/>
  <c r="AD1549"/>
  <c r="AE1549"/>
  <c r="AF1549"/>
  <c r="AG1549"/>
  <c r="AH1549"/>
  <c r="AI1549"/>
  <c r="AJ1549"/>
  <c r="AK1549"/>
  <c r="AL1549"/>
  <c r="AM1549"/>
  <c r="Q1550"/>
  <c r="T1550"/>
  <c r="X1550"/>
  <c r="AC1550"/>
  <c r="AD1550"/>
  <c r="AE1550"/>
  <c r="AF1550"/>
  <c r="AG1550"/>
  <c r="AH1550"/>
  <c r="AI1550"/>
  <c r="AJ1550"/>
  <c r="AK1550"/>
  <c r="AL1550"/>
  <c r="AM1550"/>
  <c r="J1551"/>
  <c r="K1551"/>
  <c r="L1551"/>
  <c r="M1551"/>
  <c r="N1551"/>
  <c r="O1551"/>
  <c r="P1551"/>
  <c r="Q1551"/>
  <c r="R1551"/>
  <c r="S1551"/>
  <c r="T1551"/>
  <c r="U1551"/>
  <c r="V1551"/>
  <c r="W1551"/>
  <c r="X1551"/>
  <c r="Y1551"/>
  <c r="Z1551"/>
  <c r="AA1551"/>
  <c r="AB1551"/>
  <c r="AC1551"/>
  <c r="AD1551"/>
  <c r="AE1551"/>
  <c r="AF1551"/>
  <c r="AG1551"/>
  <c r="AH1551"/>
  <c r="AI1551"/>
  <c r="AJ1551"/>
  <c r="AK1551"/>
  <c r="AL1551"/>
  <c r="AM1551"/>
  <c r="Q1552"/>
  <c r="T1552"/>
  <c r="X1552"/>
  <c r="AC1552"/>
  <c r="AD1552"/>
  <c r="AE1552"/>
  <c r="AF1552"/>
  <c r="AG1552"/>
  <c r="AH1552"/>
  <c r="AI1552"/>
  <c r="AJ1552"/>
  <c r="AK1552"/>
  <c r="AL1552"/>
  <c r="AM1552"/>
  <c r="J1553"/>
  <c r="K1553"/>
  <c r="L1553"/>
  <c r="M1553"/>
  <c r="N1553"/>
  <c r="O1553"/>
  <c r="P1553"/>
  <c r="Q1553"/>
  <c r="R1553"/>
  <c r="S1553"/>
  <c r="T1553"/>
  <c r="U1553"/>
  <c r="V1553"/>
  <c r="W1553"/>
  <c r="X1553"/>
  <c r="Y1553"/>
  <c r="Z1553"/>
  <c r="AA1553"/>
  <c r="AB1553"/>
  <c r="AC1553"/>
  <c r="AD1553"/>
  <c r="AE1553"/>
  <c r="AF1553"/>
  <c r="AG1553"/>
  <c r="AH1553"/>
  <c r="AI1553"/>
  <c r="AJ1553"/>
  <c r="AK1553"/>
  <c r="AL1553"/>
  <c r="AM1553"/>
  <c r="Q1554"/>
  <c r="T1554"/>
  <c r="X1554"/>
  <c r="AC1554"/>
  <c r="AD1554"/>
  <c r="AE1554"/>
  <c r="AF1554"/>
  <c r="AG1554"/>
  <c r="AH1554"/>
  <c r="AI1554"/>
  <c r="AJ1554"/>
  <c r="AK1554"/>
  <c r="AL1554"/>
  <c r="AM1554"/>
  <c r="J1555"/>
  <c r="K1555"/>
  <c r="L1555"/>
  <c r="M1555"/>
  <c r="N1555"/>
  <c r="O1555"/>
  <c r="P1555"/>
  <c r="Q1555"/>
  <c r="R1555"/>
  <c r="S1555"/>
  <c r="T1555"/>
  <c r="U1555"/>
  <c r="V1555"/>
  <c r="W1555"/>
  <c r="X1555"/>
  <c r="Y1555"/>
  <c r="Z1555"/>
  <c r="AA1555"/>
  <c r="AB1555"/>
  <c r="AC1555"/>
  <c r="AD1555"/>
  <c r="AE1555"/>
  <c r="AF1555"/>
  <c r="AG1555"/>
  <c r="AH1555"/>
  <c r="AI1555"/>
  <c r="AJ1555"/>
  <c r="AK1555"/>
  <c r="AL1555"/>
  <c r="AM1555"/>
  <c r="Q1556"/>
  <c r="T1556"/>
  <c r="X1556"/>
  <c r="AC1556"/>
  <c r="AD1556"/>
  <c r="AE1556"/>
  <c r="AF1556"/>
  <c r="AG1556"/>
  <c r="AH1556"/>
  <c r="AI1556"/>
  <c r="AJ1556"/>
  <c r="AK1556"/>
  <c r="AL1556"/>
  <c r="AM1556"/>
  <c r="J1557"/>
  <c r="K1557"/>
  <c r="L1557"/>
  <c r="M1557"/>
  <c r="N1557"/>
  <c r="O1557"/>
  <c r="P1557"/>
  <c r="Q1557"/>
  <c r="R1557"/>
  <c r="S1557"/>
  <c r="T1557"/>
  <c r="U1557"/>
  <c r="V1557"/>
  <c r="W1557"/>
  <c r="X1557"/>
  <c r="Y1557"/>
  <c r="Z1557"/>
  <c r="AA1557"/>
  <c r="AB1557"/>
  <c r="AC1557"/>
  <c r="AD1557"/>
  <c r="AE1557"/>
  <c r="AF1557"/>
  <c r="AG1557"/>
  <c r="AH1557"/>
  <c r="AI1557"/>
  <c r="AJ1557"/>
  <c r="AK1557"/>
  <c r="AL1557"/>
  <c r="AM1557"/>
  <c r="Q1558"/>
  <c r="T1558"/>
  <c r="X1558"/>
  <c r="AC1558"/>
  <c r="AD1558"/>
  <c r="AE1558"/>
  <c r="AF1558"/>
  <c r="AG1558"/>
  <c r="AH1558"/>
  <c r="AI1558"/>
  <c r="AJ1558"/>
  <c r="AK1558"/>
  <c r="AL1558"/>
  <c r="AM1558"/>
  <c r="J1559"/>
  <c r="K1559"/>
  <c r="L1559"/>
  <c r="M1559"/>
  <c r="N1559"/>
  <c r="O1559"/>
  <c r="P1559"/>
  <c r="Q1559"/>
  <c r="R1559"/>
  <c r="S1559"/>
  <c r="T1559"/>
  <c r="U1559"/>
  <c r="V1559"/>
  <c r="W1559"/>
  <c r="X1559"/>
  <c r="Y1559"/>
  <c r="Z1559"/>
  <c r="AA1559"/>
  <c r="AB1559"/>
  <c r="AC1559"/>
  <c r="AD1559"/>
  <c r="AE1559"/>
  <c r="AF1559"/>
  <c r="AG1559"/>
  <c r="AH1559"/>
  <c r="AI1559"/>
  <c r="AJ1559"/>
  <c r="AK1559"/>
  <c r="AL1559"/>
  <c r="AM1559"/>
  <c r="Q1560"/>
  <c r="T1560"/>
  <c r="X1560"/>
  <c r="AC1560"/>
  <c r="AD1560"/>
  <c r="AE1560"/>
  <c r="AF1560"/>
  <c r="AG1560"/>
  <c r="AH1560"/>
  <c r="AI1560"/>
  <c r="AJ1560"/>
  <c r="AK1560"/>
  <c r="AL1560"/>
  <c r="AM1560"/>
  <c r="J1561"/>
  <c r="K1561"/>
  <c r="L1561"/>
  <c r="M1561"/>
  <c r="N1561"/>
  <c r="O1561"/>
  <c r="P1561"/>
  <c r="Q1561"/>
  <c r="R1561"/>
  <c r="S1561"/>
  <c r="T1561"/>
  <c r="U1561"/>
  <c r="V1561"/>
  <c r="W1561"/>
  <c r="X1561"/>
  <c r="Y1561"/>
  <c r="Z1561"/>
  <c r="AA1561"/>
  <c r="AB1561"/>
  <c r="AC1561"/>
  <c r="AD1561"/>
  <c r="AE1561"/>
  <c r="AF1561"/>
  <c r="AG1561"/>
  <c r="AH1561"/>
  <c r="AI1561"/>
  <c r="AJ1561"/>
  <c r="AK1561"/>
  <c r="AL1561"/>
  <c r="AM1561"/>
  <c r="Q1562"/>
  <c r="T1562"/>
  <c r="X1562"/>
  <c r="AC1562"/>
  <c r="AD1562"/>
  <c r="AE1562"/>
  <c r="AF1562"/>
  <c r="AG1562"/>
  <c r="AH1562"/>
  <c r="AI1562"/>
  <c r="AJ1562"/>
  <c r="AK1562"/>
  <c r="AL1562"/>
  <c r="AM1562"/>
  <c r="J1563"/>
  <c r="K1563"/>
  <c r="L1563"/>
  <c r="M1563"/>
  <c r="N1563"/>
  <c r="O1563"/>
  <c r="P1563"/>
  <c r="Q1563"/>
  <c r="R1563"/>
  <c r="S1563"/>
  <c r="T1563"/>
  <c r="U1563"/>
  <c r="V1563"/>
  <c r="W1563"/>
  <c r="X1563"/>
  <c r="Y1563"/>
  <c r="Z1563"/>
  <c r="AA1563"/>
  <c r="AB1563"/>
  <c r="AC1563"/>
  <c r="AD1563"/>
  <c r="AE1563"/>
  <c r="AF1563"/>
  <c r="AG1563"/>
  <c r="AH1563"/>
  <c r="AI1563"/>
  <c r="AJ1563"/>
  <c r="AK1563"/>
  <c r="AL1563"/>
  <c r="AM1563"/>
  <c r="Q1564"/>
  <c r="T1564"/>
  <c r="X1564"/>
  <c r="AC1564"/>
  <c r="AD1564"/>
  <c r="AE1564"/>
  <c r="AF1564"/>
  <c r="AG1564"/>
  <c r="AH1564"/>
  <c r="AI1564"/>
  <c r="AJ1564"/>
  <c r="AK1564"/>
  <c r="AL1564"/>
  <c r="AM1564"/>
  <c r="J1565"/>
  <c r="K1565"/>
  <c r="L1565"/>
  <c r="M1565"/>
  <c r="N1565"/>
  <c r="O1565"/>
  <c r="P1565"/>
  <c r="Q1565"/>
  <c r="R1565"/>
  <c r="S1565"/>
  <c r="T1565"/>
  <c r="U1565"/>
  <c r="V1565"/>
  <c r="W1565"/>
  <c r="X1565"/>
  <c r="Y1565"/>
  <c r="Z1565"/>
  <c r="AA1565"/>
  <c r="AB1565"/>
  <c r="AC1565"/>
  <c r="AD1565"/>
  <c r="AE1565"/>
  <c r="AF1565"/>
  <c r="AG1565"/>
  <c r="AH1565"/>
  <c r="AI1565"/>
  <c r="AJ1565"/>
  <c r="AK1565"/>
  <c r="AL1565"/>
  <c r="AM1565"/>
  <c r="J1567"/>
  <c r="K1567"/>
  <c r="L1567"/>
  <c r="M1567"/>
  <c r="N1567"/>
  <c r="O1567"/>
  <c r="P1567"/>
  <c r="Q1567"/>
  <c r="R1567"/>
  <c r="S1567"/>
  <c r="T1567"/>
  <c r="U1567"/>
  <c r="V1567"/>
  <c r="W1567"/>
  <c r="X1567"/>
  <c r="Y1567"/>
  <c r="Z1567"/>
  <c r="AA1567"/>
  <c r="AB1567"/>
  <c r="J1568"/>
  <c r="K1568"/>
  <c r="L1568"/>
  <c r="M1568"/>
  <c r="N1568"/>
  <c r="O1568"/>
  <c r="P1568"/>
  <c r="Q1568"/>
  <c r="R1568"/>
  <c r="S1568"/>
  <c r="T1568"/>
  <c r="U1568"/>
  <c r="V1568"/>
  <c r="W1568"/>
  <c r="X1568"/>
  <c r="Y1568"/>
  <c r="Z1568"/>
  <c r="AA1568"/>
  <c r="AB1568"/>
  <c r="J1569"/>
  <c r="K1569"/>
  <c r="L1569"/>
  <c r="M1569"/>
  <c r="N1569"/>
  <c r="O1569"/>
  <c r="P1569"/>
  <c r="Q1569"/>
  <c r="R1569"/>
  <c r="S1569"/>
  <c r="T1569"/>
  <c r="U1569"/>
  <c r="V1569"/>
  <c r="W1569"/>
  <c r="X1569"/>
  <c r="Y1569"/>
  <c r="Z1569"/>
  <c r="AA1569"/>
  <c r="AB1569"/>
  <c r="AC1574"/>
  <c r="AD1574"/>
  <c r="AE1574"/>
  <c r="AF1574"/>
  <c r="AG1574"/>
  <c r="AH1574"/>
  <c r="AI1574"/>
  <c r="AJ1574"/>
  <c r="AK1574"/>
  <c r="AM1574"/>
  <c r="Q1575"/>
  <c r="T1575"/>
  <c r="X1575"/>
  <c r="AC1575"/>
  <c r="AD1575"/>
  <c r="AE1575"/>
  <c r="AF1575"/>
  <c r="AG1575"/>
  <c r="AH1575"/>
  <c r="AI1575"/>
  <c r="AJ1575"/>
  <c r="AK1575"/>
  <c r="AL1575"/>
  <c r="AM1575"/>
  <c r="J1576"/>
  <c r="K1576"/>
  <c r="L1576"/>
  <c r="M1576"/>
  <c r="N1576"/>
  <c r="O1576"/>
  <c r="P1576"/>
  <c r="Q1576"/>
  <c r="R1576"/>
  <c r="S1576"/>
  <c r="T1576"/>
  <c r="U1576"/>
  <c r="V1576"/>
  <c r="W1576"/>
  <c r="X1576"/>
  <c r="Y1576"/>
  <c r="Z1576"/>
  <c r="AA1576"/>
  <c r="AB1576"/>
  <c r="AC1576"/>
  <c r="AD1576"/>
  <c r="AE1576"/>
  <c r="AF1576"/>
  <c r="AG1576"/>
  <c r="AH1576"/>
  <c r="AI1576"/>
  <c r="AJ1576"/>
  <c r="AK1576"/>
  <c r="AL1576"/>
  <c r="AM1576"/>
  <c r="Q1577"/>
  <c r="T1577"/>
  <c r="X1577"/>
  <c r="AC1577"/>
  <c r="AD1577"/>
  <c r="AE1577"/>
  <c r="AF1577"/>
  <c r="AG1577"/>
  <c r="AH1577"/>
  <c r="AI1577"/>
  <c r="AJ1577"/>
  <c r="AK1577"/>
  <c r="AL1577"/>
  <c r="AM1577"/>
  <c r="J1578"/>
  <c r="K1578"/>
  <c r="L1578"/>
  <c r="M1578"/>
  <c r="N1578"/>
  <c r="O1578"/>
  <c r="P1578"/>
  <c r="Q1578"/>
  <c r="R1578"/>
  <c r="S1578"/>
  <c r="T1578"/>
  <c r="U1578"/>
  <c r="V1578"/>
  <c r="W1578"/>
  <c r="X1578"/>
  <c r="Y1578"/>
  <c r="Z1578"/>
  <c r="AA1578"/>
  <c r="AB1578"/>
  <c r="AC1578"/>
  <c r="AD1578"/>
  <c r="AE1578"/>
  <c r="AF1578"/>
  <c r="AG1578"/>
  <c r="AH1578"/>
  <c r="AI1578"/>
  <c r="AJ1578"/>
  <c r="AK1578"/>
  <c r="AL1578"/>
  <c r="AM1578"/>
  <c r="Q1579"/>
  <c r="T1579"/>
  <c r="X1579"/>
  <c r="AC1579"/>
  <c r="AD1579"/>
  <c r="AE1579"/>
  <c r="AF1579"/>
  <c r="AG1579"/>
  <c r="AH1579"/>
  <c r="AI1579"/>
  <c r="AJ1579"/>
  <c r="AK1579"/>
  <c r="AL1579"/>
  <c r="AM1579"/>
  <c r="J1580"/>
  <c r="K1580"/>
  <c r="L1580"/>
  <c r="M1580"/>
  <c r="N1580"/>
  <c r="O1580"/>
  <c r="P1580"/>
  <c r="Q1580"/>
  <c r="R1580"/>
  <c r="S1580"/>
  <c r="T1580"/>
  <c r="U1580"/>
  <c r="V1580"/>
  <c r="W1580"/>
  <c r="X1580"/>
  <c r="Y1580"/>
  <c r="Z1580"/>
  <c r="AA1580"/>
  <c r="AB1580"/>
  <c r="AC1580"/>
  <c r="AD1580"/>
  <c r="AE1580"/>
  <c r="AF1580"/>
  <c r="AG1580"/>
  <c r="AH1580"/>
  <c r="AI1580"/>
  <c r="AJ1580"/>
  <c r="AK1580"/>
  <c r="AL1580"/>
  <c r="AM1580"/>
  <c r="Q1581"/>
  <c r="T1581"/>
  <c r="X1581"/>
  <c r="AC1581"/>
  <c r="AD1581"/>
  <c r="AE1581"/>
  <c r="AF1581"/>
  <c r="AG1581"/>
  <c r="AH1581"/>
  <c r="AI1581"/>
  <c r="AJ1581"/>
  <c r="AK1581"/>
  <c r="AL1581"/>
  <c r="AM1581"/>
  <c r="J1582"/>
  <c r="K1582"/>
  <c r="L1582"/>
  <c r="M1582"/>
  <c r="N1582"/>
  <c r="O1582"/>
  <c r="P1582"/>
  <c r="Q1582"/>
  <c r="R1582"/>
  <c r="S1582"/>
  <c r="T1582"/>
  <c r="U1582"/>
  <c r="V1582"/>
  <c r="W1582"/>
  <c r="X1582"/>
  <c r="Y1582"/>
  <c r="Z1582"/>
  <c r="AA1582"/>
  <c r="AB1582"/>
  <c r="AC1582"/>
  <c r="AD1582"/>
  <c r="AE1582"/>
  <c r="AF1582"/>
  <c r="AG1582"/>
  <c r="AH1582"/>
  <c r="AI1582"/>
  <c r="AJ1582"/>
  <c r="AK1582"/>
  <c r="AL1582"/>
  <c r="AM1582"/>
  <c r="Q1583"/>
  <c r="T1583"/>
  <c r="X1583"/>
  <c r="AC1583"/>
  <c r="AD1583"/>
  <c r="AE1583"/>
  <c r="AF1583"/>
  <c r="AG1583"/>
  <c r="AH1583"/>
  <c r="AI1583"/>
  <c r="AJ1583"/>
  <c r="AK1583"/>
  <c r="AL1583"/>
  <c r="AM1583"/>
  <c r="J1584"/>
  <c r="K1584"/>
  <c r="L1584"/>
  <c r="M1584"/>
  <c r="N1584"/>
  <c r="O1584"/>
  <c r="P1584"/>
  <c r="Q1584"/>
  <c r="R1584"/>
  <c r="S1584"/>
  <c r="T1584"/>
  <c r="U1584"/>
  <c r="V1584"/>
  <c r="W1584"/>
  <c r="X1584"/>
  <c r="Y1584"/>
  <c r="Z1584"/>
  <c r="AA1584"/>
  <c r="AB1584"/>
  <c r="AC1584"/>
  <c r="AD1584"/>
  <c r="AE1584"/>
  <c r="AF1584"/>
  <c r="AG1584"/>
  <c r="AH1584"/>
  <c r="AI1584"/>
  <c r="AJ1584"/>
  <c r="AK1584"/>
  <c r="AL1584"/>
  <c r="AM1584"/>
  <c r="Q1585"/>
  <c r="T1585"/>
  <c r="X1585"/>
  <c r="AC1585"/>
  <c r="AD1585"/>
  <c r="AE1585"/>
  <c r="AF1585"/>
  <c r="AG1585"/>
  <c r="AH1585"/>
  <c r="AI1585"/>
  <c r="AJ1585"/>
  <c r="AK1585"/>
  <c r="AL1585"/>
  <c r="AM1585"/>
  <c r="J1586"/>
  <c r="K1586"/>
  <c r="L1586"/>
  <c r="M1586"/>
  <c r="N1586"/>
  <c r="O1586"/>
  <c r="P1586"/>
  <c r="Q1586"/>
  <c r="R1586"/>
  <c r="S1586"/>
  <c r="T1586"/>
  <c r="U1586"/>
  <c r="V1586"/>
  <c r="W1586"/>
  <c r="X1586"/>
  <c r="Y1586"/>
  <c r="Z1586"/>
  <c r="AA1586"/>
  <c r="AB1586"/>
  <c r="AC1586"/>
  <c r="AD1586"/>
  <c r="AE1586"/>
  <c r="AF1586"/>
  <c r="AG1586"/>
  <c r="AH1586"/>
  <c r="AI1586"/>
  <c r="AJ1586"/>
  <c r="AK1586"/>
  <c r="AL1586"/>
  <c r="AM1586"/>
  <c r="Q1587"/>
  <c r="T1587"/>
  <c r="X1587"/>
  <c r="AC1587"/>
  <c r="AD1587"/>
  <c r="AE1587"/>
  <c r="AF1587"/>
  <c r="AG1587"/>
  <c r="AH1587"/>
  <c r="AI1587"/>
  <c r="AJ1587"/>
  <c r="AK1587"/>
  <c r="AL1587"/>
  <c r="AM1587"/>
  <c r="J1588"/>
  <c r="K1588"/>
  <c r="L1588"/>
  <c r="M1588"/>
  <c r="N1588"/>
  <c r="O1588"/>
  <c r="P1588"/>
  <c r="Q1588"/>
  <c r="R1588"/>
  <c r="S1588"/>
  <c r="T1588"/>
  <c r="U1588"/>
  <c r="V1588"/>
  <c r="W1588"/>
  <c r="X1588"/>
  <c r="Y1588"/>
  <c r="Z1588"/>
  <c r="AA1588"/>
  <c r="AB1588"/>
  <c r="AC1588"/>
  <c r="AD1588"/>
  <c r="AE1588"/>
  <c r="AF1588"/>
  <c r="AG1588"/>
  <c r="AH1588"/>
  <c r="AI1588"/>
  <c r="AJ1588"/>
  <c r="AK1588"/>
  <c r="AL1588"/>
  <c r="AM1588"/>
  <c r="Q1589"/>
  <c r="T1589"/>
  <c r="X1589"/>
  <c r="AC1589"/>
  <c r="AD1589"/>
  <c r="AE1589"/>
  <c r="AF1589"/>
  <c r="AG1589"/>
  <c r="AH1589"/>
  <c r="AI1589"/>
  <c r="AJ1589"/>
  <c r="AK1589"/>
  <c r="AL1589"/>
  <c r="AM1589"/>
  <c r="J1590"/>
  <c r="K1590"/>
  <c r="L1590"/>
  <c r="M1590"/>
  <c r="N1590"/>
  <c r="O1590"/>
  <c r="P1590"/>
  <c r="Q1590"/>
  <c r="R1590"/>
  <c r="S1590"/>
  <c r="T1590"/>
  <c r="U1590"/>
  <c r="V1590"/>
  <c r="W1590"/>
  <c r="X1590"/>
  <c r="Y1590"/>
  <c r="Z1590"/>
  <c r="AA1590"/>
  <c r="AB1590"/>
  <c r="AC1590"/>
  <c r="AD1590"/>
  <c r="AE1590"/>
  <c r="AF1590"/>
  <c r="AG1590"/>
  <c r="AH1590"/>
  <c r="AI1590"/>
  <c r="AJ1590"/>
  <c r="AK1590"/>
  <c r="AL1590"/>
  <c r="AM1590"/>
  <c r="Q1591"/>
  <c r="T1591"/>
  <c r="X1591"/>
  <c r="AC1591"/>
  <c r="AD1591"/>
  <c r="AE1591"/>
  <c r="AF1591"/>
  <c r="AG1591"/>
  <c r="AH1591"/>
  <c r="AI1591"/>
  <c r="AJ1591"/>
  <c r="AK1591"/>
  <c r="AL1591"/>
  <c r="AM1591"/>
  <c r="J1592"/>
  <c r="K1592"/>
  <c r="L1592"/>
  <c r="M1592"/>
  <c r="N1592"/>
  <c r="O1592"/>
  <c r="P1592"/>
  <c r="Q1592"/>
  <c r="R1592"/>
  <c r="S1592"/>
  <c r="T1592"/>
  <c r="U1592"/>
  <c r="V1592"/>
  <c r="W1592"/>
  <c r="X1592"/>
  <c r="Y1592"/>
  <c r="Z1592"/>
  <c r="AA1592"/>
  <c r="AB1592"/>
  <c r="AC1592"/>
  <c r="AD1592"/>
  <c r="AE1592"/>
  <c r="AF1592"/>
  <c r="AG1592"/>
  <c r="AH1592"/>
  <c r="AI1592"/>
  <c r="AJ1592"/>
  <c r="AK1592"/>
  <c r="AL1592"/>
  <c r="AM1592"/>
  <c r="J1594"/>
  <c r="K1594"/>
  <c r="L1594"/>
  <c r="M1594"/>
  <c r="N1594"/>
  <c r="O1594"/>
  <c r="P1594"/>
  <c r="Q1594"/>
  <c r="R1594"/>
  <c r="S1594"/>
  <c r="T1594"/>
  <c r="U1594"/>
  <c r="V1594"/>
  <c r="W1594"/>
  <c r="X1594"/>
  <c r="Y1594"/>
  <c r="Z1594"/>
  <c r="AA1594"/>
  <c r="AB1594"/>
  <c r="J1595"/>
  <c r="K1595"/>
  <c r="L1595"/>
  <c r="M1595"/>
  <c r="N1595"/>
  <c r="O1595"/>
  <c r="P1595"/>
  <c r="Q1595"/>
  <c r="R1595"/>
  <c r="S1595"/>
  <c r="T1595"/>
  <c r="U1595"/>
  <c r="V1595"/>
  <c r="W1595"/>
  <c r="X1595"/>
  <c r="Y1595"/>
  <c r="Z1595"/>
  <c r="AA1595"/>
  <c r="AB1595"/>
  <c r="J1596"/>
  <c r="K1596"/>
  <c r="L1596"/>
  <c r="M1596"/>
  <c r="N1596"/>
  <c r="O1596"/>
  <c r="P1596"/>
  <c r="Q1596"/>
  <c r="R1596"/>
  <c r="S1596"/>
  <c r="T1596"/>
  <c r="U1596"/>
  <c r="V1596"/>
  <c r="W1596"/>
  <c r="X1596"/>
  <c r="Y1596"/>
  <c r="Z1596"/>
  <c r="AA1596"/>
  <c r="AB1596"/>
  <c r="AC1601"/>
  <c r="AD1601"/>
  <c r="AE1601"/>
  <c r="AF1601"/>
  <c r="AG1601"/>
  <c r="AH1601"/>
  <c r="AI1601"/>
  <c r="AJ1601"/>
  <c r="AK1601"/>
  <c r="AM1601"/>
  <c r="Q1602"/>
  <c r="T1602"/>
  <c r="X1602"/>
  <c r="AC1602"/>
  <c r="AD1602"/>
  <c r="AE1602"/>
  <c r="AF1602"/>
  <c r="AG1602"/>
  <c r="AH1602"/>
  <c r="AI1602"/>
  <c r="AJ1602"/>
  <c r="AK1602"/>
  <c r="AL1602"/>
  <c r="AM1602"/>
  <c r="J1603"/>
  <c r="K1603"/>
  <c r="L1603"/>
  <c r="M1603"/>
  <c r="N1603"/>
  <c r="O1603"/>
  <c r="P1603"/>
  <c r="Q1603"/>
  <c r="R1603"/>
  <c r="S1603"/>
  <c r="T1603"/>
  <c r="U1603"/>
  <c r="V1603"/>
  <c r="W1603"/>
  <c r="X1603"/>
  <c r="Y1603"/>
  <c r="Z1603"/>
  <c r="AA1603"/>
  <c r="AB1603"/>
  <c r="AC1603"/>
  <c r="AD1603"/>
  <c r="AE1603"/>
  <c r="AF1603"/>
  <c r="AG1603"/>
  <c r="AH1603"/>
  <c r="AI1603"/>
  <c r="AJ1603"/>
  <c r="AK1603"/>
  <c r="AL1603"/>
  <c r="AM1603"/>
  <c r="Q1604"/>
  <c r="T1604"/>
  <c r="X1604"/>
  <c r="AC1604"/>
  <c r="AD1604"/>
  <c r="AE1604"/>
  <c r="AF1604"/>
  <c r="AG1604"/>
  <c r="AH1604"/>
  <c r="AI1604"/>
  <c r="AJ1604"/>
  <c r="AK1604"/>
  <c r="AL1604"/>
  <c r="AM1604"/>
  <c r="J1605"/>
  <c r="K1605"/>
  <c r="L1605"/>
  <c r="M1605"/>
  <c r="N1605"/>
  <c r="O1605"/>
  <c r="P1605"/>
  <c r="Q1605"/>
  <c r="R1605"/>
  <c r="S1605"/>
  <c r="T1605"/>
  <c r="U1605"/>
  <c r="V1605"/>
  <c r="W1605"/>
  <c r="X1605"/>
  <c r="Y1605"/>
  <c r="Z1605"/>
  <c r="AA1605"/>
  <c r="AB1605"/>
  <c r="AC1605"/>
  <c r="AD1605"/>
  <c r="AE1605"/>
  <c r="AF1605"/>
  <c r="AG1605"/>
  <c r="AH1605"/>
  <c r="AI1605"/>
  <c r="AJ1605"/>
  <c r="AK1605"/>
  <c r="AL1605"/>
  <c r="AM1605"/>
  <c r="Q1606"/>
  <c r="T1606"/>
  <c r="X1606"/>
  <c r="AC1606"/>
  <c r="AD1606"/>
  <c r="AE1606"/>
  <c r="AF1606"/>
  <c r="AG1606"/>
  <c r="AH1606"/>
  <c r="AI1606"/>
  <c r="AJ1606"/>
  <c r="AK1606"/>
  <c r="AL1606"/>
  <c r="AM1606"/>
  <c r="J1607"/>
  <c r="K1607"/>
  <c r="L1607"/>
  <c r="M1607"/>
  <c r="N1607"/>
  <c r="O1607"/>
  <c r="P1607"/>
  <c r="Q1607"/>
  <c r="R1607"/>
  <c r="S1607"/>
  <c r="T1607"/>
  <c r="U1607"/>
  <c r="V1607"/>
  <c r="W1607"/>
  <c r="X1607"/>
  <c r="Y1607"/>
  <c r="Z1607"/>
  <c r="AA1607"/>
  <c r="AB1607"/>
  <c r="AC1607"/>
  <c r="AD1607"/>
  <c r="AE1607"/>
  <c r="AF1607"/>
  <c r="AG1607"/>
  <c r="AH1607"/>
  <c r="AI1607"/>
  <c r="AJ1607"/>
  <c r="AK1607"/>
  <c r="AL1607"/>
  <c r="AM1607"/>
  <c r="Q1608"/>
  <c r="T1608"/>
  <c r="X1608"/>
  <c r="AC1608"/>
  <c r="AD1608"/>
  <c r="AE1608"/>
  <c r="AF1608"/>
  <c r="AG1608"/>
  <c r="AH1608"/>
  <c r="AI1608"/>
  <c r="AJ1608"/>
  <c r="AK1608"/>
  <c r="AL1608"/>
  <c r="AM1608"/>
  <c r="J1609"/>
  <c r="K1609"/>
  <c r="L1609"/>
  <c r="M1609"/>
  <c r="N1609"/>
  <c r="O1609"/>
  <c r="P1609"/>
  <c r="Q1609"/>
  <c r="R1609"/>
  <c r="S1609"/>
  <c r="T1609"/>
  <c r="U1609"/>
  <c r="V1609"/>
  <c r="W1609"/>
  <c r="X1609"/>
  <c r="Y1609"/>
  <c r="Z1609"/>
  <c r="AA1609"/>
  <c r="AB1609"/>
  <c r="AC1609"/>
  <c r="AD1609"/>
  <c r="AE1609"/>
  <c r="AF1609"/>
  <c r="AG1609"/>
  <c r="AH1609"/>
  <c r="AI1609"/>
  <c r="AJ1609"/>
  <c r="AK1609"/>
  <c r="AL1609"/>
  <c r="AM1609"/>
  <c r="Q1610"/>
  <c r="T1610"/>
  <c r="X1610"/>
  <c r="AC1610"/>
  <c r="AD1610"/>
  <c r="AE1610"/>
  <c r="AF1610"/>
  <c r="AG1610"/>
  <c r="AH1610"/>
  <c r="AI1610"/>
  <c r="AJ1610"/>
  <c r="AK1610"/>
  <c r="AL1610"/>
  <c r="AM1610"/>
  <c r="J1611"/>
  <c r="K1611"/>
  <c r="L1611"/>
  <c r="M1611"/>
  <c r="N1611"/>
  <c r="O1611"/>
  <c r="P1611"/>
  <c r="Q1611"/>
  <c r="R1611"/>
  <c r="S1611"/>
  <c r="T1611"/>
  <c r="U1611"/>
  <c r="V1611"/>
  <c r="W1611"/>
  <c r="X1611"/>
  <c r="Y1611"/>
  <c r="Z1611"/>
  <c r="AA1611"/>
  <c r="AB1611"/>
  <c r="AC1611"/>
  <c r="AD1611"/>
  <c r="AE1611"/>
  <c r="AF1611"/>
  <c r="AG1611"/>
  <c r="AH1611"/>
  <c r="AI1611"/>
  <c r="AJ1611"/>
  <c r="AK1611"/>
  <c r="AL1611"/>
  <c r="AM1611"/>
  <c r="Q1612"/>
  <c r="T1612"/>
  <c r="X1612"/>
  <c r="AC1612"/>
  <c r="AD1612"/>
  <c r="AE1612"/>
  <c r="AF1612"/>
  <c r="AG1612"/>
  <c r="AH1612"/>
  <c r="AI1612"/>
  <c r="AJ1612"/>
  <c r="AK1612"/>
  <c r="AL1612"/>
  <c r="AM1612"/>
  <c r="J1613"/>
  <c r="K1613"/>
  <c r="L1613"/>
  <c r="M1613"/>
  <c r="N1613"/>
  <c r="O1613"/>
  <c r="P1613"/>
  <c r="Q1613"/>
  <c r="R1613"/>
  <c r="S1613"/>
  <c r="T1613"/>
  <c r="U1613"/>
  <c r="V1613"/>
  <c r="W1613"/>
  <c r="X1613"/>
  <c r="Y1613"/>
  <c r="Z1613"/>
  <c r="AA1613"/>
  <c r="AB1613"/>
  <c r="AC1613"/>
  <c r="AD1613"/>
  <c r="AE1613"/>
  <c r="AF1613"/>
  <c r="AG1613"/>
  <c r="AH1613"/>
  <c r="AI1613"/>
  <c r="AJ1613"/>
  <c r="AK1613"/>
  <c r="AL1613"/>
  <c r="AM1613"/>
  <c r="Q1614"/>
  <c r="T1614"/>
  <c r="X1614"/>
  <c r="AC1614"/>
  <c r="AD1614"/>
  <c r="AE1614"/>
  <c r="AF1614"/>
  <c r="AG1614"/>
  <c r="AH1614"/>
  <c r="AI1614"/>
  <c r="AJ1614"/>
  <c r="AK1614"/>
  <c r="AL1614"/>
  <c r="AM1614"/>
  <c r="J1615"/>
  <c r="K1615"/>
  <c r="L1615"/>
  <c r="M1615"/>
  <c r="N1615"/>
  <c r="O1615"/>
  <c r="P1615"/>
  <c r="Q1615"/>
  <c r="R1615"/>
  <c r="S1615"/>
  <c r="T1615"/>
  <c r="U1615"/>
  <c r="V1615"/>
  <c r="W1615"/>
  <c r="X1615"/>
  <c r="Y1615"/>
  <c r="Z1615"/>
  <c r="AA1615"/>
  <c r="AB1615"/>
  <c r="AC1615"/>
  <c r="AD1615"/>
  <c r="AE1615"/>
  <c r="AF1615"/>
  <c r="AG1615"/>
  <c r="AH1615"/>
  <c r="AI1615"/>
  <c r="AJ1615"/>
  <c r="AK1615"/>
  <c r="AL1615"/>
  <c r="AM1615"/>
  <c r="Q1616"/>
  <c r="T1616"/>
  <c r="X1616"/>
  <c r="AC1616"/>
  <c r="AD1616"/>
  <c r="AE1616"/>
  <c r="AF1616"/>
  <c r="AG1616"/>
  <c r="AH1616"/>
  <c r="AI1616"/>
  <c r="AJ1616"/>
  <c r="AK1616"/>
  <c r="AL1616"/>
  <c r="AM1616"/>
  <c r="J1617"/>
  <c r="K1617"/>
  <c r="L1617"/>
  <c r="M1617"/>
  <c r="N1617"/>
  <c r="O1617"/>
  <c r="P1617"/>
  <c r="Q1617"/>
  <c r="R1617"/>
  <c r="S1617"/>
  <c r="T1617"/>
  <c r="U1617"/>
  <c r="V1617"/>
  <c r="W1617"/>
  <c r="X1617"/>
  <c r="Y1617"/>
  <c r="Z1617"/>
  <c r="AA1617"/>
  <c r="AB1617"/>
  <c r="AC1617"/>
  <c r="AD1617"/>
  <c r="AE1617"/>
  <c r="AF1617"/>
  <c r="AG1617"/>
  <c r="AH1617"/>
  <c r="AI1617"/>
  <c r="AJ1617"/>
  <c r="AK1617"/>
  <c r="AL1617"/>
  <c r="AM1617"/>
  <c r="Q1618"/>
  <c r="T1618"/>
  <c r="X1618"/>
  <c r="AC1618"/>
  <c r="AD1618"/>
  <c r="AE1618"/>
  <c r="AF1618"/>
  <c r="AG1618"/>
  <c r="AH1618"/>
  <c r="AI1618"/>
  <c r="AJ1618"/>
  <c r="AK1618"/>
  <c r="AL1618"/>
  <c r="AM1618"/>
  <c r="J1619"/>
  <c r="K1619"/>
  <c r="L1619"/>
  <c r="M1619"/>
  <c r="N1619"/>
  <c r="O1619"/>
  <c r="P1619"/>
  <c r="Q1619"/>
  <c r="R1619"/>
  <c r="S1619"/>
  <c r="T1619"/>
  <c r="U1619"/>
  <c r="V1619"/>
  <c r="W1619"/>
  <c r="X1619"/>
  <c r="Y1619"/>
  <c r="Z1619"/>
  <c r="AA1619"/>
  <c r="AB1619"/>
  <c r="AC1619"/>
  <c r="AD1619"/>
  <c r="AE1619"/>
  <c r="AF1619"/>
  <c r="AG1619"/>
  <c r="AH1619"/>
  <c r="AI1619"/>
  <c r="AJ1619"/>
  <c r="AK1619"/>
  <c r="AL1619"/>
  <c r="AM1619"/>
  <c r="J1621"/>
  <c r="K1621"/>
  <c r="L1621"/>
  <c r="M1621"/>
  <c r="N1621"/>
  <c r="O1621"/>
  <c r="P1621"/>
  <c r="Q1621"/>
  <c r="R1621"/>
  <c r="S1621"/>
  <c r="T1621"/>
  <c r="U1621"/>
  <c r="V1621"/>
  <c r="W1621"/>
  <c r="X1621"/>
  <c r="Y1621"/>
  <c r="Z1621"/>
  <c r="AA1621"/>
  <c r="AB1621"/>
  <c r="J1622"/>
  <c r="K1622"/>
  <c r="L1622"/>
  <c r="M1622"/>
  <c r="N1622"/>
  <c r="O1622"/>
  <c r="P1622"/>
  <c r="Q1622"/>
  <c r="R1622"/>
  <c r="S1622"/>
  <c r="T1622"/>
  <c r="U1622"/>
  <c r="V1622"/>
  <c r="W1622"/>
  <c r="X1622"/>
  <c r="Y1622"/>
  <c r="Z1622"/>
  <c r="AA1622"/>
  <c r="AB1622"/>
  <c r="J1623"/>
  <c r="K1623"/>
  <c r="L1623"/>
  <c r="M1623"/>
  <c r="N1623"/>
  <c r="O1623"/>
  <c r="P1623"/>
  <c r="Q1623"/>
  <c r="R1623"/>
  <c r="S1623"/>
  <c r="T1623"/>
  <c r="U1623"/>
  <c r="V1623"/>
  <c r="W1623"/>
  <c r="X1623"/>
  <c r="Y1623"/>
  <c r="Z1623"/>
  <c r="AA1623"/>
  <c r="AB1623"/>
  <c r="AC1628"/>
  <c r="AD1628"/>
  <c r="AE1628"/>
  <c r="AF1628"/>
  <c r="AG1628"/>
  <c r="AH1628"/>
  <c r="AI1628"/>
  <c r="AJ1628"/>
  <c r="AK1628"/>
  <c r="AM1628"/>
  <c r="Q1629"/>
  <c r="T1629"/>
  <c r="X1629"/>
  <c r="AC1629"/>
  <c r="AD1629"/>
  <c r="AE1629"/>
  <c r="AF1629"/>
  <c r="AG1629"/>
  <c r="AH1629"/>
  <c r="AI1629"/>
  <c r="AJ1629"/>
  <c r="AK1629"/>
  <c r="AL1629"/>
  <c r="AM1629"/>
  <c r="J1630"/>
  <c r="K1630"/>
  <c r="L1630"/>
  <c r="M1630"/>
  <c r="N1630"/>
  <c r="O1630"/>
  <c r="P1630"/>
  <c r="Q1630"/>
  <c r="R1630"/>
  <c r="S1630"/>
  <c r="T1630"/>
  <c r="U1630"/>
  <c r="V1630"/>
  <c r="W1630"/>
  <c r="X1630"/>
  <c r="Y1630"/>
  <c r="Z1630"/>
  <c r="AA1630"/>
  <c r="AB1630"/>
  <c r="AC1630"/>
  <c r="AD1630"/>
  <c r="AE1630"/>
  <c r="AF1630"/>
  <c r="AG1630"/>
  <c r="AH1630"/>
  <c r="AI1630"/>
  <c r="AJ1630"/>
  <c r="AK1630"/>
  <c r="AL1630"/>
  <c r="AM1630"/>
  <c r="Q1631"/>
  <c r="T1631"/>
  <c r="X1631"/>
  <c r="AC1631"/>
  <c r="AD1631"/>
  <c r="AE1631"/>
  <c r="AF1631"/>
  <c r="AG1631"/>
  <c r="AH1631"/>
  <c r="AI1631"/>
  <c r="AJ1631"/>
  <c r="AK1631"/>
  <c r="AL1631"/>
  <c r="AM1631"/>
  <c r="J1632"/>
  <c r="K1632"/>
  <c r="L1632"/>
  <c r="M1632"/>
  <c r="N1632"/>
  <c r="O1632"/>
  <c r="P1632"/>
  <c r="Q1632"/>
  <c r="R1632"/>
  <c r="S1632"/>
  <c r="T1632"/>
  <c r="U1632"/>
  <c r="V1632"/>
  <c r="W1632"/>
  <c r="X1632"/>
  <c r="Y1632"/>
  <c r="Z1632"/>
  <c r="AA1632"/>
  <c r="AB1632"/>
  <c r="AC1632"/>
  <c r="AD1632"/>
  <c r="AE1632"/>
  <c r="AF1632"/>
  <c r="AG1632"/>
  <c r="AH1632"/>
  <c r="AI1632"/>
  <c r="AJ1632"/>
  <c r="AK1632"/>
  <c r="AL1632"/>
  <c r="AM1632"/>
  <c r="Q1633"/>
  <c r="T1633"/>
  <c r="X1633"/>
  <c r="AC1633"/>
  <c r="AD1633"/>
  <c r="AE1633"/>
  <c r="AF1633"/>
  <c r="AG1633"/>
  <c r="AH1633"/>
  <c r="AI1633"/>
  <c r="AJ1633"/>
  <c r="AK1633"/>
  <c r="AL1633"/>
  <c r="AM1633"/>
  <c r="J1634"/>
  <c r="K1634"/>
  <c r="L1634"/>
  <c r="M1634"/>
  <c r="N1634"/>
  <c r="O1634"/>
  <c r="P1634"/>
  <c r="Q1634"/>
  <c r="R1634"/>
  <c r="S1634"/>
  <c r="T1634"/>
  <c r="U1634"/>
  <c r="V1634"/>
  <c r="W1634"/>
  <c r="X1634"/>
  <c r="Y1634"/>
  <c r="Z1634"/>
  <c r="AA1634"/>
  <c r="AB1634"/>
  <c r="AC1634"/>
  <c r="AD1634"/>
  <c r="AE1634"/>
  <c r="AF1634"/>
  <c r="AG1634"/>
  <c r="AH1634"/>
  <c r="AI1634"/>
  <c r="AJ1634"/>
  <c r="AK1634"/>
  <c r="AL1634"/>
  <c r="AM1634"/>
  <c r="Q1635"/>
  <c r="T1635"/>
  <c r="X1635"/>
  <c r="AC1635"/>
  <c r="AD1635"/>
  <c r="AE1635"/>
  <c r="AF1635"/>
  <c r="AG1635"/>
  <c r="AH1635"/>
  <c r="AI1635"/>
  <c r="AJ1635"/>
  <c r="AK1635"/>
  <c r="AL1635"/>
  <c r="AM1635"/>
  <c r="J1636"/>
  <c r="K1636"/>
  <c r="L1636"/>
  <c r="M1636"/>
  <c r="N1636"/>
  <c r="O1636"/>
  <c r="P1636"/>
  <c r="Q1636"/>
  <c r="R1636"/>
  <c r="S1636"/>
  <c r="T1636"/>
  <c r="U1636"/>
  <c r="V1636"/>
  <c r="W1636"/>
  <c r="X1636"/>
  <c r="Y1636"/>
  <c r="Z1636"/>
  <c r="AA1636"/>
  <c r="AB1636"/>
  <c r="AC1636"/>
  <c r="AD1636"/>
  <c r="AE1636"/>
  <c r="AF1636"/>
  <c r="AG1636"/>
  <c r="AH1636"/>
  <c r="AI1636"/>
  <c r="AJ1636"/>
  <c r="AK1636"/>
  <c r="AL1636"/>
  <c r="AM1636"/>
  <c r="Q1637"/>
  <c r="T1637"/>
  <c r="X1637"/>
  <c r="AC1637"/>
  <c r="AD1637"/>
  <c r="AE1637"/>
  <c r="AF1637"/>
  <c r="AG1637"/>
  <c r="AH1637"/>
  <c r="AI1637"/>
  <c r="AJ1637"/>
  <c r="AK1637"/>
  <c r="AL1637"/>
  <c r="AM1637"/>
  <c r="J1638"/>
  <c r="K1638"/>
  <c r="L1638"/>
  <c r="M1638"/>
  <c r="N1638"/>
  <c r="O1638"/>
  <c r="P1638"/>
  <c r="Q1638"/>
  <c r="R1638"/>
  <c r="S1638"/>
  <c r="T1638"/>
  <c r="U1638"/>
  <c r="V1638"/>
  <c r="W1638"/>
  <c r="X1638"/>
  <c r="Y1638"/>
  <c r="Z1638"/>
  <c r="AA1638"/>
  <c r="AB1638"/>
  <c r="AC1638"/>
  <c r="AD1638"/>
  <c r="AE1638"/>
  <c r="AF1638"/>
  <c r="AG1638"/>
  <c r="AH1638"/>
  <c r="AI1638"/>
  <c r="AJ1638"/>
  <c r="AK1638"/>
  <c r="AL1638"/>
  <c r="AM1638"/>
  <c r="Q1639"/>
  <c r="T1639"/>
  <c r="X1639"/>
  <c r="AC1639"/>
  <c r="AD1639"/>
  <c r="AE1639"/>
  <c r="AF1639"/>
  <c r="AG1639"/>
  <c r="AH1639"/>
  <c r="AI1639"/>
  <c r="AJ1639"/>
  <c r="AK1639"/>
  <c r="AL1639"/>
  <c r="AM1639"/>
  <c r="J1640"/>
  <c r="K1640"/>
  <c r="L1640"/>
  <c r="M1640"/>
  <c r="N1640"/>
  <c r="O1640"/>
  <c r="P1640"/>
  <c r="Q1640"/>
  <c r="R1640"/>
  <c r="S1640"/>
  <c r="T1640"/>
  <c r="U1640"/>
  <c r="V1640"/>
  <c r="W1640"/>
  <c r="X1640"/>
  <c r="Y1640"/>
  <c r="Z1640"/>
  <c r="AA1640"/>
  <c r="AB1640"/>
  <c r="AC1640"/>
  <c r="AD1640"/>
  <c r="AE1640"/>
  <c r="AF1640"/>
  <c r="AG1640"/>
  <c r="AH1640"/>
  <c r="AI1640"/>
  <c r="AJ1640"/>
  <c r="AK1640"/>
  <c r="AL1640"/>
  <c r="AM1640"/>
  <c r="Q1641"/>
  <c r="T1641"/>
  <c r="X1641"/>
  <c r="AC1641"/>
  <c r="AD1641"/>
  <c r="AE1641"/>
  <c r="AF1641"/>
  <c r="AG1641"/>
  <c r="AH1641"/>
  <c r="AI1641"/>
  <c r="AJ1641"/>
  <c r="AK1641"/>
  <c r="AL1641"/>
  <c r="AM1641"/>
  <c r="J1642"/>
  <c r="K1642"/>
  <c r="L1642"/>
  <c r="M1642"/>
  <c r="N1642"/>
  <c r="O1642"/>
  <c r="P1642"/>
  <c r="Q1642"/>
  <c r="R1642"/>
  <c r="S1642"/>
  <c r="T1642"/>
  <c r="U1642"/>
  <c r="V1642"/>
  <c r="W1642"/>
  <c r="X1642"/>
  <c r="Y1642"/>
  <c r="Z1642"/>
  <c r="AA1642"/>
  <c r="AB1642"/>
  <c r="AC1642"/>
  <c r="AD1642"/>
  <c r="AE1642"/>
  <c r="AF1642"/>
  <c r="AG1642"/>
  <c r="AH1642"/>
  <c r="AI1642"/>
  <c r="AJ1642"/>
  <c r="AK1642"/>
  <c r="AL1642"/>
  <c r="AM1642"/>
  <c r="Q1643"/>
  <c r="T1643"/>
  <c r="X1643"/>
  <c r="AC1643"/>
  <c r="AD1643"/>
  <c r="AE1643"/>
  <c r="AF1643"/>
  <c r="AG1643"/>
  <c r="AH1643"/>
  <c r="AI1643"/>
  <c r="AJ1643"/>
  <c r="AK1643"/>
  <c r="AL1643"/>
  <c r="AM1643"/>
  <c r="J1644"/>
  <c r="K1644"/>
  <c r="L1644"/>
  <c r="M1644"/>
  <c r="N1644"/>
  <c r="O1644"/>
  <c r="P1644"/>
  <c r="Q1644"/>
  <c r="R1644"/>
  <c r="S1644"/>
  <c r="T1644"/>
  <c r="U1644"/>
  <c r="V1644"/>
  <c r="W1644"/>
  <c r="X1644"/>
  <c r="Y1644"/>
  <c r="Z1644"/>
  <c r="AA1644"/>
  <c r="AB1644"/>
  <c r="AC1644"/>
  <c r="AD1644"/>
  <c r="AE1644"/>
  <c r="AF1644"/>
  <c r="AG1644"/>
  <c r="AH1644"/>
  <c r="AI1644"/>
  <c r="AJ1644"/>
  <c r="AK1644"/>
  <c r="AL1644"/>
  <c r="AM1644"/>
  <c r="Q1645"/>
  <c r="T1645"/>
  <c r="X1645"/>
  <c r="AC1645"/>
  <c r="AD1645"/>
  <c r="AE1645"/>
  <c r="AF1645"/>
  <c r="AG1645"/>
  <c r="AH1645"/>
  <c r="AI1645"/>
  <c r="AJ1645"/>
  <c r="AK1645"/>
  <c r="AL1645"/>
  <c r="AM1645"/>
  <c r="J1646"/>
  <c r="K1646"/>
  <c r="L1646"/>
  <c r="M1646"/>
  <c r="N1646"/>
  <c r="O1646"/>
  <c r="P1646"/>
  <c r="Q1646"/>
  <c r="R1646"/>
  <c r="S1646"/>
  <c r="T1646"/>
  <c r="U1646"/>
  <c r="V1646"/>
  <c r="W1646"/>
  <c r="X1646"/>
  <c r="Y1646"/>
  <c r="Z1646"/>
  <c r="AA1646"/>
  <c r="AB1646"/>
  <c r="AC1646"/>
  <c r="AD1646"/>
  <c r="AE1646"/>
  <c r="AF1646"/>
  <c r="AG1646"/>
  <c r="AH1646"/>
  <c r="AI1646"/>
  <c r="AJ1646"/>
  <c r="AK1646"/>
  <c r="AL1646"/>
  <c r="AM1646"/>
  <c r="J1648"/>
  <c r="K1648"/>
  <c r="L1648"/>
  <c r="M1648"/>
  <c r="N1648"/>
  <c r="O1648"/>
  <c r="P1648"/>
  <c r="Q1648"/>
  <c r="R1648"/>
  <c r="S1648"/>
  <c r="T1648"/>
  <c r="U1648"/>
  <c r="V1648"/>
  <c r="W1648"/>
  <c r="X1648"/>
  <c r="Y1648"/>
  <c r="Z1648"/>
  <c r="AA1648"/>
  <c r="AB1648"/>
  <c r="J1649"/>
  <c r="K1649"/>
  <c r="L1649"/>
  <c r="M1649"/>
  <c r="N1649"/>
  <c r="O1649"/>
  <c r="P1649"/>
  <c r="Q1649"/>
  <c r="R1649"/>
  <c r="S1649"/>
  <c r="T1649"/>
  <c r="U1649"/>
  <c r="V1649"/>
  <c r="W1649"/>
  <c r="X1649"/>
  <c r="Y1649"/>
  <c r="Z1649"/>
  <c r="AA1649"/>
  <c r="AB1649"/>
  <c r="J1650"/>
  <c r="K1650"/>
  <c r="L1650"/>
  <c r="M1650"/>
  <c r="N1650"/>
  <c r="O1650"/>
  <c r="P1650"/>
  <c r="Q1650"/>
  <c r="R1650"/>
  <c r="S1650"/>
  <c r="T1650"/>
  <c r="U1650"/>
  <c r="V1650"/>
  <c r="W1650"/>
  <c r="X1650"/>
  <c r="Y1650"/>
  <c r="Z1650"/>
  <c r="AA1650"/>
  <c r="AB1650"/>
  <c r="AC1655"/>
  <c r="AD1655"/>
  <c r="AE1655"/>
  <c r="AF1655"/>
  <c r="AG1655"/>
  <c r="AH1655"/>
  <c r="AI1655"/>
  <c r="AJ1655"/>
  <c r="AK1655"/>
  <c r="AM1655"/>
  <c r="Q1656"/>
  <c r="T1656"/>
  <c r="X1656"/>
  <c r="AC1656"/>
  <c r="AD1656"/>
  <c r="AE1656"/>
  <c r="AF1656"/>
  <c r="AG1656"/>
  <c r="AH1656"/>
  <c r="AI1656"/>
  <c r="AJ1656"/>
  <c r="AK1656"/>
  <c r="AL1656"/>
  <c r="AM1656"/>
  <c r="J1657"/>
  <c r="K1657"/>
  <c r="L1657"/>
  <c r="M1657"/>
  <c r="N1657"/>
  <c r="O1657"/>
  <c r="P1657"/>
  <c r="Q1657"/>
  <c r="R1657"/>
  <c r="S1657"/>
  <c r="T1657"/>
  <c r="U1657"/>
  <c r="V1657"/>
  <c r="W1657"/>
  <c r="X1657"/>
  <c r="Y1657"/>
  <c r="Z1657"/>
  <c r="AA1657"/>
  <c r="AB1657"/>
  <c r="AC1657"/>
  <c r="AD1657"/>
  <c r="AE1657"/>
  <c r="AF1657"/>
  <c r="AG1657"/>
  <c r="AH1657"/>
  <c r="AI1657"/>
  <c r="AJ1657"/>
  <c r="AK1657"/>
  <c r="AL1657"/>
  <c r="AM1657"/>
  <c r="Q1658"/>
  <c r="T1658"/>
  <c r="X1658"/>
  <c r="AC1658"/>
  <c r="AD1658"/>
  <c r="AE1658"/>
  <c r="AF1658"/>
  <c r="AG1658"/>
  <c r="AH1658"/>
  <c r="AI1658"/>
  <c r="AJ1658"/>
  <c r="AK1658"/>
  <c r="AL1658"/>
  <c r="AM1658"/>
  <c r="J1659"/>
  <c r="K1659"/>
  <c r="L1659"/>
  <c r="M1659"/>
  <c r="N1659"/>
  <c r="O1659"/>
  <c r="P1659"/>
  <c r="Q1659"/>
  <c r="R1659"/>
  <c r="S1659"/>
  <c r="T1659"/>
  <c r="U1659"/>
  <c r="V1659"/>
  <c r="W1659"/>
  <c r="X1659"/>
  <c r="Y1659"/>
  <c r="Z1659"/>
  <c r="AA1659"/>
  <c r="AB1659"/>
  <c r="AC1659"/>
  <c r="AD1659"/>
  <c r="AE1659"/>
  <c r="AF1659"/>
  <c r="AG1659"/>
  <c r="AH1659"/>
  <c r="AI1659"/>
  <c r="AJ1659"/>
  <c r="AK1659"/>
  <c r="AL1659"/>
  <c r="AM1659"/>
  <c r="Q1660"/>
  <c r="T1660"/>
  <c r="X1660"/>
  <c r="AC1660"/>
  <c r="AD1660"/>
  <c r="AE1660"/>
  <c r="AF1660"/>
  <c r="AG1660"/>
  <c r="AH1660"/>
  <c r="AI1660"/>
  <c r="AJ1660"/>
  <c r="AK1660"/>
  <c r="AL1660"/>
  <c r="AM1660"/>
  <c r="J1661"/>
  <c r="K1661"/>
  <c r="L1661"/>
  <c r="M1661"/>
  <c r="N1661"/>
  <c r="O1661"/>
  <c r="P1661"/>
  <c r="Q1661"/>
  <c r="R1661"/>
  <c r="S1661"/>
  <c r="T1661"/>
  <c r="U1661"/>
  <c r="V1661"/>
  <c r="W1661"/>
  <c r="X1661"/>
  <c r="Y1661"/>
  <c r="Z1661"/>
  <c r="AA1661"/>
  <c r="AB1661"/>
  <c r="AC1661"/>
  <c r="AD1661"/>
  <c r="AE1661"/>
  <c r="AF1661"/>
  <c r="AG1661"/>
  <c r="AH1661"/>
  <c r="AI1661"/>
  <c r="AJ1661"/>
  <c r="AK1661"/>
  <c r="AL1661"/>
  <c r="AM1661"/>
  <c r="Q1662"/>
  <c r="T1662"/>
  <c r="X1662"/>
  <c r="AC1662"/>
  <c r="AD1662"/>
  <c r="AE1662"/>
  <c r="AF1662"/>
  <c r="AG1662"/>
  <c r="AH1662"/>
  <c r="AI1662"/>
  <c r="AJ1662"/>
  <c r="AK1662"/>
  <c r="AL1662"/>
  <c r="AM1662"/>
  <c r="J1663"/>
  <c r="K1663"/>
  <c r="L1663"/>
  <c r="M1663"/>
  <c r="N1663"/>
  <c r="O1663"/>
  <c r="P1663"/>
  <c r="Q1663"/>
  <c r="R1663"/>
  <c r="S1663"/>
  <c r="T1663"/>
  <c r="U1663"/>
  <c r="V1663"/>
  <c r="W1663"/>
  <c r="X1663"/>
  <c r="Y1663"/>
  <c r="Z1663"/>
  <c r="AA1663"/>
  <c r="AB1663"/>
  <c r="AC1663"/>
  <c r="AD1663"/>
  <c r="AE1663"/>
  <c r="AF1663"/>
  <c r="AG1663"/>
  <c r="AH1663"/>
  <c r="AI1663"/>
  <c r="AJ1663"/>
  <c r="AK1663"/>
  <c r="AL1663"/>
  <c r="AM1663"/>
  <c r="Q1664"/>
  <c r="T1664"/>
  <c r="X1664"/>
  <c r="AC1664"/>
  <c r="AD1664"/>
  <c r="AE1664"/>
  <c r="AF1664"/>
  <c r="AG1664"/>
  <c r="AH1664"/>
  <c r="AI1664"/>
  <c r="AJ1664"/>
  <c r="AK1664"/>
  <c r="AL1664"/>
  <c r="AM1664"/>
  <c r="J1665"/>
  <c r="K1665"/>
  <c r="L1665"/>
  <c r="M1665"/>
  <c r="N1665"/>
  <c r="O1665"/>
  <c r="P1665"/>
  <c r="Q1665"/>
  <c r="R1665"/>
  <c r="S1665"/>
  <c r="T1665"/>
  <c r="U1665"/>
  <c r="V1665"/>
  <c r="W1665"/>
  <c r="X1665"/>
  <c r="Y1665"/>
  <c r="Z1665"/>
  <c r="AA1665"/>
  <c r="AB1665"/>
  <c r="AC1665"/>
  <c r="AD1665"/>
  <c r="AE1665"/>
  <c r="AF1665"/>
  <c r="AG1665"/>
  <c r="AH1665"/>
  <c r="AI1665"/>
  <c r="AJ1665"/>
  <c r="AK1665"/>
  <c r="AL1665"/>
  <c r="AM1665"/>
  <c r="Q1666"/>
  <c r="T1666"/>
  <c r="X1666"/>
  <c r="AC1666"/>
  <c r="AD1666"/>
  <c r="AE1666"/>
  <c r="AF1666"/>
  <c r="AG1666"/>
  <c r="AH1666"/>
  <c r="AI1666"/>
  <c r="AJ1666"/>
  <c r="AK1666"/>
  <c r="AL1666"/>
  <c r="AM1666"/>
  <c r="J1667"/>
  <c r="K1667"/>
  <c r="L1667"/>
  <c r="M1667"/>
  <c r="N1667"/>
  <c r="O1667"/>
  <c r="P1667"/>
  <c r="Q1667"/>
  <c r="R1667"/>
  <c r="S1667"/>
  <c r="T1667"/>
  <c r="U1667"/>
  <c r="V1667"/>
  <c r="W1667"/>
  <c r="X1667"/>
  <c r="Y1667"/>
  <c r="Z1667"/>
  <c r="AA1667"/>
  <c r="AB1667"/>
  <c r="AC1667"/>
  <c r="AD1667"/>
  <c r="AE1667"/>
  <c r="AF1667"/>
  <c r="AG1667"/>
  <c r="AH1667"/>
  <c r="AI1667"/>
  <c r="AJ1667"/>
  <c r="AK1667"/>
  <c r="AL1667"/>
  <c r="AM1667"/>
  <c r="Q1668"/>
  <c r="T1668"/>
  <c r="X1668"/>
  <c r="AC1668"/>
  <c r="AD1668"/>
  <c r="AE1668"/>
  <c r="AF1668"/>
  <c r="AG1668"/>
  <c r="AH1668"/>
  <c r="AI1668"/>
  <c r="AJ1668"/>
  <c r="AK1668"/>
  <c r="AL1668"/>
  <c r="AM1668"/>
  <c r="J1669"/>
  <c r="K1669"/>
  <c r="L1669"/>
  <c r="M1669"/>
  <c r="N1669"/>
  <c r="O1669"/>
  <c r="P1669"/>
  <c r="Q1669"/>
  <c r="R1669"/>
  <c r="S1669"/>
  <c r="T1669"/>
  <c r="U1669"/>
  <c r="V1669"/>
  <c r="W1669"/>
  <c r="X1669"/>
  <c r="Y1669"/>
  <c r="Z1669"/>
  <c r="AA1669"/>
  <c r="AB1669"/>
  <c r="AC1669"/>
  <c r="AD1669"/>
  <c r="AE1669"/>
  <c r="AF1669"/>
  <c r="AG1669"/>
  <c r="AH1669"/>
  <c r="AI1669"/>
  <c r="AJ1669"/>
  <c r="AK1669"/>
  <c r="AL1669"/>
  <c r="AM1669"/>
  <c r="Q1670"/>
  <c r="T1670"/>
  <c r="X1670"/>
  <c r="AC1670"/>
  <c r="AD1670"/>
  <c r="AE1670"/>
  <c r="AF1670"/>
  <c r="AG1670"/>
  <c r="AH1670"/>
  <c r="AI1670"/>
  <c r="AJ1670"/>
  <c r="AK1670"/>
  <c r="AL1670"/>
  <c r="AM1670"/>
  <c r="J1671"/>
  <c r="K1671"/>
  <c r="L1671"/>
  <c r="M1671"/>
  <c r="N1671"/>
  <c r="O1671"/>
  <c r="P1671"/>
  <c r="Q1671"/>
  <c r="R1671"/>
  <c r="S1671"/>
  <c r="T1671"/>
  <c r="U1671"/>
  <c r="V1671"/>
  <c r="W1671"/>
  <c r="X1671"/>
  <c r="Y1671"/>
  <c r="Z1671"/>
  <c r="AA1671"/>
  <c r="AB1671"/>
  <c r="AC1671"/>
  <c r="AD1671"/>
  <c r="AE1671"/>
  <c r="AF1671"/>
  <c r="AG1671"/>
  <c r="AH1671"/>
  <c r="AI1671"/>
  <c r="AJ1671"/>
  <c r="AK1671"/>
  <c r="AL1671"/>
  <c r="AM1671"/>
  <c r="Q1672"/>
  <c r="T1672"/>
  <c r="X1672"/>
  <c r="AC1672"/>
  <c r="AD1672"/>
  <c r="AE1672"/>
  <c r="AF1672"/>
  <c r="AG1672"/>
  <c r="AH1672"/>
  <c r="AI1672"/>
  <c r="AJ1672"/>
  <c r="AK1672"/>
  <c r="AL1672"/>
  <c r="AM1672"/>
  <c r="J1673"/>
  <c r="K1673"/>
  <c r="L1673"/>
  <c r="M1673"/>
  <c r="N1673"/>
  <c r="O1673"/>
  <c r="P1673"/>
  <c r="Q1673"/>
  <c r="R1673"/>
  <c r="S1673"/>
  <c r="T1673"/>
  <c r="U1673"/>
  <c r="V1673"/>
  <c r="W1673"/>
  <c r="X1673"/>
  <c r="Y1673"/>
  <c r="Z1673"/>
  <c r="AA1673"/>
  <c r="AB1673"/>
  <c r="AC1673"/>
  <c r="AD1673"/>
  <c r="AE1673"/>
  <c r="AF1673"/>
  <c r="AG1673"/>
  <c r="AH1673"/>
  <c r="AI1673"/>
  <c r="AJ1673"/>
  <c r="AK1673"/>
  <c r="AL1673"/>
  <c r="AM1673"/>
  <c r="J1675"/>
  <c r="K1675"/>
  <c r="L1675"/>
  <c r="M1675"/>
  <c r="N1675"/>
  <c r="O1675"/>
  <c r="P1675"/>
  <c r="Q1675"/>
  <c r="R1675"/>
  <c r="S1675"/>
  <c r="T1675"/>
  <c r="U1675"/>
  <c r="V1675"/>
  <c r="W1675"/>
  <c r="X1675"/>
  <c r="Y1675"/>
  <c r="Z1675"/>
  <c r="AA1675"/>
  <c r="AB1675"/>
  <c r="J1676"/>
  <c r="K1676"/>
  <c r="L1676"/>
  <c r="M1676"/>
  <c r="N1676"/>
  <c r="O1676"/>
  <c r="P1676"/>
  <c r="Q1676"/>
  <c r="R1676"/>
  <c r="S1676"/>
  <c r="T1676"/>
  <c r="U1676"/>
  <c r="V1676"/>
  <c r="W1676"/>
  <c r="X1676"/>
  <c r="Y1676"/>
  <c r="Z1676"/>
  <c r="AA1676"/>
  <c r="AB1676"/>
  <c r="J1677"/>
  <c r="K1677"/>
  <c r="L1677"/>
  <c r="M1677"/>
  <c r="N1677"/>
  <c r="O1677"/>
  <c r="P1677"/>
  <c r="Q1677"/>
  <c r="R1677"/>
  <c r="S1677"/>
  <c r="T1677"/>
  <c r="U1677"/>
  <c r="V1677"/>
  <c r="W1677"/>
  <c r="X1677"/>
  <c r="Y1677"/>
  <c r="Z1677"/>
  <c r="AA1677"/>
  <c r="AB1677"/>
  <c r="AC1682"/>
  <c r="AD1682"/>
  <c r="AE1682"/>
  <c r="AF1682"/>
  <c r="AG1682"/>
  <c r="AH1682"/>
  <c r="AI1682"/>
  <c r="AJ1682"/>
  <c r="AK1682"/>
  <c r="AM1682"/>
  <c r="Q1683"/>
  <c r="T1683"/>
  <c r="X1683"/>
  <c r="AC1683"/>
  <c r="AD1683"/>
  <c r="AE1683"/>
  <c r="AF1683"/>
  <c r="AG1683"/>
  <c r="AH1683"/>
  <c r="AI1683"/>
  <c r="AJ1683"/>
  <c r="AK1683"/>
  <c r="AL1683"/>
  <c r="AM1683"/>
  <c r="J1684"/>
  <c r="K1684"/>
  <c r="L1684"/>
  <c r="M1684"/>
  <c r="N1684"/>
  <c r="O1684"/>
  <c r="P1684"/>
  <c r="Q1684"/>
  <c r="R1684"/>
  <c r="S1684"/>
  <c r="T1684"/>
  <c r="U1684"/>
  <c r="V1684"/>
  <c r="W1684"/>
  <c r="X1684"/>
  <c r="Y1684"/>
  <c r="Z1684"/>
  <c r="AA1684"/>
  <c r="AB1684"/>
  <c r="AC1684"/>
  <c r="AD1684"/>
  <c r="AE1684"/>
  <c r="AF1684"/>
  <c r="AG1684"/>
  <c r="AH1684"/>
  <c r="AI1684"/>
  <c r="AJ1684"/>
  <c r="AK1684"/>
  <c r="AL1684"/>
  <c r="AM1684"/>
  <c r="Q1685"/>
  <c r="T1685"/>
  <c r="X1685"/>
  <c r="AC1685"/>
  <c r="AD1685"/>
  <c r="AE1685"/>
  <c r="AF1685"/>
  <c r="AG1685"/>
  <c r="AH1685"/>
  <c r="AI1685"/>
  <c r="AJ1685"/>
  <c r="AK1685"/>
  <c r="AL1685"/>
  <c r="AM1685"/>
  <c r="J1686"/>
  <c r="K1686"/>
  <c r="L1686"/>
  <c r="M1686"/>
  <c r="N1686"/>
  <c r="O1686"/>
  <c r="P1686"/>
  <c r="Q1686"/>
  <c r="R1686"/>
  <c r="S1686"/>
  <c r="T1686"/>
  <c r="U1686"/>
  <c r="V1686"/>
  <c r="W1686"/>
  <c r="X1686"/>
  <c r="Y1686"/>
  <c r="Z1686"/>
  <c r="AA1686"/>
  <c r="AB1686"/>
  <c r="AC1686"/>
  <c r="AD1686"/>
  <c r="AE1686"/>
  <c r="AF1686"/>
  <c r="AG1686"/>
  <c r="AH1686"/>
  <c r="AI1686"/>
  <c r="AJ1686"/>
  <c r="AK1686"/>
  <c r="AL1686"/>
  <c r="AM1686"/>
  <c r="Q1687"/>
  <c r="T1687"/>
  <c r="X1687"/>
  <c r="AC1687"/>
  <c r="AD1687"/>
  <c r="AE1687"/>
  <c r="AF1687"/>
  <c r="AG1687"/>
  <c r="AH1687"/>
  <c r="AI1687"/>
  <c r="AJ1687"/>
  <c r="AK1687"/>
  <c r="AL1687"/>
  <c r="AM1687"/>
  <c r="J1688"/>
  <c r="K1688"/>
  <c r="L1688"/>
  <c r="M1688"/>
  <c r="N1688"/>
  <c r="O1688"/>
  <c r="P1688"/>
  <c r="Q1688"/>
  <c r="R1688"/>
  <c r="S1688"/>
  <c r="T1688"/>
  <c r="U1688"/>
  <c r="V1688"/>
  <c r="W1688"/>
  <c r="X1688"/>
  <c r="Y1688"/>
  <c r="Z1688"/>
  <c r="AA1688"/>
  <c r="AB1688"/>
  <c r="AC1688"/>
  <c r="AD1688"/>
  <c r="AE1688"/>
  <c r="AF1688"/>
  <c r="AG1688"/>
  <c r="AH1688"/>
  <c r="AI1688"/>
  <c r="AJ1688"/>
  <c r="AK1688"/>
  <c r="AL1688"/>
  <c r="AM1688"/>
  <c r="Q1689"/>
  <c r="T1689"/>
  <c r="X1689"/>
  <c r="AC1689"/>
  <c r="AD1689"/>
  <c r="AE1689"/>
  <c r="AF1689"/>
  <c r="AG1689"/>
  <c r="AH1689"/>
  <c r="AI1689"/>
  <c r="AJ1689"/>
  <c r="AK1689"/>
  <c r="AL1689"/>
  <c r="AM1689"/>
  <c r="J1690"/>
  <c r="K1690"/>
  <c r="L1690"/>
  <c r="M1690"/>
  <c r="N1690"/>
  <c r="O1690"/>
  <c r="P1690"/>
  <c r="Q1690"/>
  <c r="R1690"/>
  <c r="S1690"/>
  <c r="T1690"/>
  <c r="U1690"/>
  <c r="V1690"/>
  <c r="W1690"/>
  <c r="X1690"/>
  <c r="Y1690"/>
  <c r="Z1690"/>
  <c r="AA1690"/>
  <c r="AB1690"/>
  <c r="AC1690"/>
  <c r="AD1690"/>
  <c r="AE1690"/>
  <c r="AF1690"/>
  <c r="AG1690"/>
  <c r="AH1690"/>
  <c r="AI1690"/>
  <c r="AJ1690"/>
  <c r="AK1690"/>
  <c r="AL1690"/>
  <c r="AM1690"/>
  <c r="Q1691"/>
  <c r="T1691"/>
  <c r="X1691"/>
  <c r="AC1691"/>
  <c r="AD1691"/>
  <c r="AE1691"/>
  <c r="AF1691"/>
  <c r="AG1691"/>
  <c r="AH1691"/>
  <c r="AI1691"/>
  <c r="AJ1691"/>
  <c r="AK1691"/>
  <c r="AL1691"/>
  <c r="AM1691"/>
  <c r="J1692"/>
  <c r="K1692"/>
  <c r="L1692"/>
  <c r="M1692"/>
  <c r="N1692"/>
  <c r="O1692"/>
  <c r="P1692"/>
  <c r="Q1692"/>
  <c r="R1692"/>
  <c r="S1692"/>
  <c r="T1692"/>
  <c r="U1692"/>
  <c r="V1692"/>
  <c r="W1692"/>
  <c r="X1692"/>
  <c r="Y1692"/>
  <c r="Z1692"/>
  <c r="AA1692"/>
  <c r="AB1692"/>
  <c r="AC1692"/>
  <c r="AD1692"/>
  <c r="AE1692"/>
  <c r="AF1692"/>
  <c r="AG1692"/>
  <c r="AH1692"/>
  <c r="AI1692"/>
  <c r="AJ1692"/>
  <c r="AK1692"/>
  <c r="AL1692"/>
  <c r="AM1692"/>
  <c r="Q1693"/>
  <c r="T1693"/>
  <c r="X1693"/>
  <c r="AC1693"/>
  <c r="AD1693"/>
  <c r="AE1693"/>
  <c r="AF1693"/>
  <c r="AG1693"/>
  <c r="AH1693"/>
  <c r="AI1693"/>
  <c r="AJ1693"/>
  <c r="AK1693"/>
  <c r="AL1693"/>
  <c r="AM1693"/>
  <c r="J1694"/>
  <c r="K1694"/>
  <c r="L1694"/>
  <c r="M1694"/>
  <c r="N1694"/>
  <c r="O1694"/>
  <c r="P1694"/>
  <c r="Q1694"/>
  <c r="R1694"/>
  <c r="S1694"/>
  <c r="T1694"/>
  <c r="U1694"/>
  <c r="V1694"/>
  <c r="W1694"/>
  <c r="X1694"/>
  <c r="Y1694"/>
  <c r="Z1694"/>
  <c r="AA1694"/>
  <c r="AB1694"/>
  <c r="AC1694"/>
  <c r="AD1694"/>
  <c r="AE1694"/>
  <c r="AF1694"/>
  <c r="AG1694"/>
  <c r="AH1694"/>
  <c r="AI1694"/>
  <c r="AJ1694"/>
  <c r="AK1694"/>
  <c r="AL1694"/>
  <c r="AM1694"/>
  <c r="Q1695"/>
  <c r="T1695"/>
  <c r="X1695"/>
  <c r="AC1695"/>
  <c r="AD1695"/>
  <c r="AE1695"/>
  <c r="AF1695"/>
  <c r="AG1695"/>
  <c r="AH1695"/>
  <c r="AI1695"/>
  <c r="AJ1695"/>
  <c r="AK1695"/>
  <c r="AL1695"/>
  <c r="AM1695"/>
  <c r="J1696"/>
  <c r="K1696"/>
  <c r="L1696"/>
  <c r="M1696"/>
  <c r="N1696"/>
  <c r="O1696"/>
  <c r="P1696"/>
  <c r="Q1696"/>
  <c r="R1696"/>
  <c r="S1696"/>
  <c r="T1696"/>
  <c r="U1696"/>
  <c r="V1696"/>
  <c r="W1696"/>
  <c r="X1696"/>
  <c r="Y1696"/>
  <c r="Z1696"/>
  <c r="AA1696"/>
  <c r="AB1696"/>
  <c r="AC1696"/>
  <c r="AD1696"/>
  <c r="AE1696"/>
  <c r="AF1696"/>
  <c r="AG1696"/>
  <c r="AH1696"/>
  <c r="AI1696"/>
  <c r="AJ1696"/>
  <c r="AK1696"/>
  <c r="AL1696"/>
  <c r="AM1696"/>
  <c r="Q1697"/>
  <c r="T1697"/>
  <c r="X1697"/>
  <c r="AC1697"/>
  <c r="AD1697"/>
  <c r="AE1697"/>
  <c r="AF1697"/>
  <c r="AG1697"/>
  <c r="AH1697"/>
  <c r="AI1697"/>
  <c r="AJ1697"/>
  <c r="AK1697"/>
  <c r="AL1697"/>
  <c r="AM1697"/>
  <c r="J1698"/>
  <c r="K1698"/>
  <c r="L1698"/>
  <c r="M1698"/>
  <c r="N1698"/>
  <c r="O1698"/>
  <c r="P1698"/>
  <c r="Q1698"/>
  <c r="R1698"/>
  <c r="S1698"/>
  <c r="T1698"/>
  <c r="U1698"/>
  <c r="V1698"/>
  <c r="W1698"/>
  <c r="X1698"/>
  <c r="Y1698"/>
  <c r="Z1698"/>
  <c r="AA1698"/>
  <c r="AB1698"/>
  <c r="AC1698"/>
  <c r="AD1698"/>
  <c r="AE1698"/>
  <c r="AF1698"/>
  <c r="AG1698"/>
  <c r="AH1698"/>
  <c r="AI1698"/>
  <c r="AJ1698"/>
  <c r="AK1698"/>
  <c r="AL1698"/>
  <c r="AM1698"/>
  <c r="Q1699"/>
  <c r="T1699"/>
  <c r="X1699"/>
  <c r="AC1699"/>
  <c r="AD1699"/>
  <c r="AE1699"/>
  <c r="AF1699"/>
  <c r="AG1699"/>
  <c r="AH1699"/>
  <c r="AI1699"/>
  <c r="AJ1699"/>
  <c r="AK1699"/>
  <c r="AL1699"/>
  <c r="AM1699"/>
  <c r="J1700"/>
  <c r="K1700"/>
  <c r="L1700"/>
  <c r="M1700"/>
  <c r="N1700"/>
  <c r="O1700"/>
  <c r="P1700"/>
  <c r="Q1700"/>
  <c r="R1700"/>
  <c r="S1700"/>
  <c r="T1700"/>
  <c r="U1700"/>
  <c r="V1700"/>
  <c r="W1700"/>
  <c r="X1700"/>
  <c r="Y1700"/>
  <c r="Z1700"/>
  <c r="AA1700"/>
  <c r="AB1700"/>
  <c r="AC1700"/>
  <c r="AD1700"/>
  <c r="AE1700"/>
  <c r="AF1700"/>
  <c r="AG1700"/>
  <c r="AH1700"/>
  <c r="AI1700"/>
  <c r="AJ1700"/>
  <c r="AK1700"/>
  <c r="AL1700"/>
  <c r="AM1700"/>
  <c r="J1702"/>
  <c r="K1702"/>
  <c r="L1702"/>
  <c r="M1702"/>
  <c r="N1702"/>
  <c r="O1702"/>
  <c r="P1702"/>
  <c r="Q1702"/>
  <c r="R1702"/>
  <c r="S1702"/>
  <c r="T1702"/>
  <c r="U1702"/>
  <c r="V1702"/>
  <c r="W1702"/>
  <c r="X1702"/>
  <c r="Y1702"/>
  <c r="Z1702"/>
  <c r="AA1702"/>
  <c r="AB1702"/>
  <c r="J1703"/>
  <c r="K1703"/>
  <c r="L1703"/>
  <c r="M1703"/>
  <c r="N1703"/>
  <c r="O1703"/>
  <c r="P1703"/>
  <c r="Q1703"/>
  <c r="R1703"/>
  <c r="S1703"/>
  <c r="T1703"/>
  <c r="U1703"/>
  <c r="V1703"/>
  <c r="W1703"/>
  <c r="X1703"/>
  <c r="Y1703"/>
  <c r="Z1703"/>
  <c r="AA1703"/>
  <c r="AB1703"/>
  <c r="J1704"/>
  <c r="K1704"/>
  <c r="L1704"/>
  <c r="M1704"/>
  <c r="N1704"/>
  <c r="O1704"/>
  <c r="P1704"/>
  <c r="Q1704"/>
  <c r="R1704"/>
  <c r="S1704"/>
  <c r="T1704"/>
  <c r="U1704"/>
  <c r="V1704"/>
  <c r="W1704"/>
  <c r="X1704"/>
  <c r="Y1704"/>
  <c r="Z1704"/>
  <c r="AA1704"/>
  <c r="AB1704"/>
  <c r="A1709"/>
  <c r="Q1709"/>
  <c r="T1709"/>
  <c r="X1709"/>
  <c r="AC1709"/>
  <c r="AD1709"/>
  <c r="AE1709"/>
  <c r="AF1709"/>
  <c r="AG1709"/>
  <c r="AH1709"/>
  <c r="AI1709"/>
  <c r="AJ1709"/>
  <c r="AK1709"/>
  <c r="AM1709"/>
  <c r="A1710"/>
  <c r="Q1710"/>
  <c r="T1710"/>
  <c r="X1710"/>
  <c r="AC1710"/>
  <c r="AD1710"/>
  <c r="AE1710"/>
  <c r="AF1710"/>
  <c r="AG1710"/>
  <c r="AH1710"/>
  <c r="AI1710"/>
  <c r="AJ1710"/>
  <c r="AK1710"/>
  <c r="AL1710"/>
  <c r="AM1710"/>
  <c r="J1711"/>
  <c r="K1711"/>
  <c r="L1711"/>
  <c r="M1711"/>
  <c r="N1711"/>
  <c r="O1711"/>
  <c r="P1711"/>
  <c r="Q1711"/>
  <c r="R1711"/>
  <c r="S1711"/>
  <c r="T1711"/>
  <c r="U1711"/>
  <c r="V1711"/>
  <c r="W1711"/>
  <c r="X1711"/>
  <c r="Y1711"/>
  <c r="Z1711"/>
  <c r="AA1711"/>
  <c r="AB1711"/>
  <c r="AC1711"/>
  <c r="AD1711"/>
  <c r="AE1711"/>
  <c r="AF1711"/>
  <c r="AG1711"/>
  <c r="AH1711"/>
  <c r="AI1711"/>
  <c r="AJ1711"/>
  <c r="AK1711"/>
  <c r="AL1711"/>
  <c r="AM1711"/>
  <c r="A1712"/>
  <c r="Q1712"/>
  <c r="T1712"/>
  <c r="X1712"/>
  <c r="AC1712"/>
  <c r="AD1712"/>
  <c r="AE1712"/>
  <c r="AF1712"/>
  <c r="AG1712"/>
  <c r="AH1712"/>
  <c r="AI1712"/>
  <c r="AJ1712"/>
  <c r="AK1712"/>
  <c r="AL1712"/>
  <c r="AM1712"/>
  <c r="J1713"/>
  <c r="K1713"/>
  <c r="L1713"/>
  <c r="M1713"/>
  <c r="N1713"/>
  <c r="O1713"/>
  <c r="P1713"/>
  <c r="Q1713"/>
  <c r="R1713"/>
  <c r="S1713"/>
  <c r="T1713"/>
  <c r="U1713"/>
  <c r="V1713"/>
  <c r="W1713"/>
  <c r="X1713"/>
  <c r="Y1713"/>
  <c r="Z1713"/>
  <c r="AA1713"/>
  <c r="AB1713"/>
  <c r="AC1713"/>
  <c r="AD1713"/>
  <c r="AE1713"/>
  <c r="AF1713"/>
  <c r="AG1713"/>
  <c r="AH1713"/>
  <c r="AI1713"/>
  <c r="AJ1713"/>
  <c r="AK1713"/>
  <c r="AL1713"/>
  <c r="AM1713"/>
  <c r="A1714"/>
  <c r="Q1714"/>
  <c r="T1714"/>
  <c r="X1714"/>
  <c r="AC1714"/>
  <c r="AD1714"/>
  <c r="AE1714"/>
  <c r="AF1714"/>
  <c r="AG1714"/>
  <c r="AH1714"/>
  <c r="AI1714"/>
  <c r="AJ1714"/>
  <c r="AK1714"/>
  <c r="AL1714"/>
  <c r="AM1714"/>
  <c r="J1715"/>
  <c r="K1715"/>
  <c r="L1715"/>
  <c r="M1715"/>
  <c r="N1715"/>
  <c r="O1715"/>
  <c r="P1715"/>
  <c r="Q1715"/>
  <c r="R1715"/>
  <c r="S1715"/>
  <c r="T1715"/>
  <c r="U1715"/>
  <c r="V1715"/>
  <c r="W1715"/>
  <c r="X1715"/>
  <c r="Y1715"/>
  <c r="Z1715"/>
  <c r="AA1715"/>
  <c r="AB1715"/>
  <c r="AC1715"/>
  <c r="AD1715"/>
  <c r="AE1715"/>
  <c r="AF1715"/>
  <c r="AG1715"/>
  <c r="AH1715"/>
  <c r="AI1715"/>
  <c r="AJ1715"/>
  <c r="AK1715"/>
  <c r="AL1715"/>
  <c r="AM1715"/>
  <c r="A1716"/>
  <c r="Q1716"/>
  <c r="T1716"/>
  <c r="X1716"/>
  <c r="AC1716"/>
  <c r="AD1716"/>
  <c r="AE1716"/>
  <c r="AF1716"/>
  <c r="AG1716"/>
  <c r="AH1716"/>
  <c r="AI1716"/>
  <c r="AJ1716"/>
  <c r="AK1716"/>
  <c r="AL1716"/>
  <c r="AM1716"/>
  <c r="J1717"/>
  <c r="K1717"/>
  <c r="L1717"/>
  <c r="M1717"/>
  <c r="N1717"/>
  <c r="O1717"/>
  <c r="P1717"/>
  <c r="Q1717"/>
  <c r="R1717"/>
  <c r="S1717"/>
  <c r="T1717"/>
  <c r="U1717"/>
  <c r="V1717"/>
  <c r="W1717"/>
  <c r="X1717"/>
  <c r="Y1717"/>
  <c r="Z1717"/>
  <c r="AA1717"/>
  <c r="AB1717"/>
  <c r="AC1717"/>
  <c r="AD1717"/>
  <c r="AE1717"/>
  <c r="AF1717"/>
  <c r="AG1717"/>
  <c r="AH1717"/>
  <c r="AI1717"/>
  <c r="AJ1717"/>
  <c r="AK1717"/>
  <c r="AL1717"/>
  <c r="AM1717"/>
  <c r="A1718"/>
  <c r="Q1718"/>
  <c r="T1718"/>
  <c r="X1718"/>
  <c r="AC1718"/>
  <c r="AD1718"/>
  <c r="AE1718"/>
  <c r="AF1718"/>
  <c r="AG1718"/>
  <c r="AH1718"/>
  <c r="AI1718"/>
  <c r="AJ1718"/>
  <c r="AK1718"/>
  <c r="AL1718"/>
  <c r="AM1718"/>
  <c r="J1719"/>
  <c r="K1719"/>
  <c r="L1719"/>
  <c r="M1719"/>
  <c r="N1719"/>
  <c r="O1719"/>
  <c r="P1719"/>
  <c r="Q1719"/>
  <c r="R1719"/>
  <c r="S1719"/>
  <c r="T1719"/>
  <c r="U1719"/>
  <c r="V1719"/>
  <c r="W1719"/>
  <c r="X1719"/>
  <c r="Y1719"/>
  <c r="Z1719"/>
  <c r="AA1719"/>
  <c r="AB1719"/>
  <c r="AC1719"/>
  <c r="AD1719"/>
  <c r="AE1719"/>
  <c r="AF1719"/>
  <c r="AG1719"/>
  <c r="AH1719"/>
  <c r="AI1719"/>
  <c r="AJ1719"/>
  <c r="AK1719"/>
  <c r="AL1719"/>
  <c r="AM1719"/>
  <c r="A1720"/>
  <c r="Q1720"/>
  <c r="T1720"/>
  <c r="X1720"/>
  <c r="AC1720"/>
  <c r="AD1720"/>
  <c r="AE1720"/>
  <c r="AF1720"/>
  <c r="AG1720"/>
  <c r="AH1720"/>
  <c r="AI1720"/>
  <c r="AJ1720"/>
  <c r="AK1720"/>
  <c r="AL1720"/>
  <c r="AM1720"/>
  <c r="J1721"/>
  <c r="K1721"/>
  <c r="L1721"/>
  <c r="M1721"/>
  <c r="N1721"/>
  <c r="O1721"/>
  <c r="P1721"/>
  <c r="Q1721"/>
  <c r="R1721"/>
  <c r="S1721"/>
  <c r="T1721"/>
  <c r="U1721"/>
  <c r="V1721"/>
  <c r="W1721"/>
  <c r="X1721"/>
  <c r="Y1721"/>
  <c r="Z1721"/>
  <c r="AA1721"/>
  <c r="AB1721"/>
  <c r="AC1721"/>
  <c r="AD1721"/>
  <c r="AE1721"/>
  <c r="AF1721"/>
  <c r="AG1721"/>
  <c r="AH1721"/>
  <c r="AI1721"/>
  <c r="AJ1721"/>
  <c r="AK1721"/>
  <c r="AL1721"/>
  <c r="AM1721"/>
  <c r="A1722"/>
  <c r="Q1722"/>
  <c r="T1722"/>
  <c r="X1722"/>
  <c r="AC1722"/>
  <c r="AD1722"/>
  <c r="AE1722"/>
  <c r="AF1722"/>
  <c r="AG1722"/>
  <c r="AH1722"/>
  <c r="AI1722"/>
  <c r="AJ1722"/>
  <c r="AK1722"/>
  <c r="AL1722"/>
  <c r="AM1722"/>
  <c r="J1723"/>
  <c r="K1723"/>
  <c r="L1723"/>
  <c r="M1723"/>
  <c r="N1723"/>
  <c r="O1723"/>
  <c r="P1723"/>
  <c r="Q1723"/>
  <c r="R1723"/>
  <c r="S1723"/>
  <c r="T1723"/>
  <c r="U1723"/>
  <c r="V1723"/>
  <c r="W1723"/>
  <c r="X1723"/>
  <c r="Y1723"/>
  <c r="Z1723"/>
  <c r="AA1723"/>
  <c r="AB1723"/>
  <c r="AC1723"/>
  <c r="AD1723"/>
  <c r="AE1723"/>
  <c r="AF1723"/>
  <c r="AG1723"/>
  <c r="AH1723"/>
  <c r="AI1723"/>
  <c r="AJ1723"/>
  <c r="AK1723"/>
  <c r="AL1723"/>
  <c r="AM1723"/>
  <c r="A1724"/>
  <c r="Q1724"/>
  <c r="T1724"/>
  <c r="X1724"/>
  <c r="AC1724"/>
  <c r="AD1724"/>
  <c r="AE1724"/>
  <c r="AF1724"/>
  <c r="AG1724"/>
  <c r="AH1724"/>
  <c r="AI1724"/>
  <c r="AJ1724"/>
  <c r="AK1724"/>
  <c r="AL1724"/>
  <c r="AM1724"/>
  <c r="J1725"/>
  <c r="K1725"/>
  <c r="L1725"/>
  <c r="M1725"/>
  <c r="N1725"/>
  <c r="O1725"/>
  <c r="P1725"/>
  <c r="Q1725"/>
  <c r="R1725"/>
  <c r="S1725"/>
  <c r="T1725"/>
  <c r="U1725"/>
  <c r="V1725"/>
  <c r="W1725"/>
  <c r="X1725"/>
  <c r="Y1725"/>
  <c r="Z1725"/>
  <c r="AA1725"/>
  <c r="AB1725"/>
  <c r="AC1725"/>
  <c r="AD1725"/>
  <c r="AE1725"/>
  <c r="AF1725"/>
  <c r="AG1725"/>
  <c r="AH1725"/>
  <c r="AI1725"/>
  <c r="AJ1725"/>
  <c r="AK1725"/>
  <c r="AL1725"/>
  <c r="AM1725"/>
  <c r="A1726"/>
  <c r="Q1726"/>
  <c r="T1726"/>
  <c r="X1726"/>
  <c r="AC1726"/>
  <c r="AD1726"/>
  <c r="AE1726"/>
  <c r="AF1726"/>
  <c r="AG1726"/>
  <c r="AH1726"/>
  <c r="AI1726"/>
  <c r="AJ1726"/>
  <c r="AK1726"/>
  <c r="AL1726"/>
  <c r="AM1726"/>
  <c r="J1727"/>
  <c r="K1727"/>
  <c r="L1727"/>
  <c r="M1727"/>
  <c r="N1727"/>
  <c r="O1727"/>
  <c r="P1727"/>
  <c r="Q1727"/>
  <c r="R1727"/>
  <c r="S1727"/>
  <c r="T1727"/>
  <c r="U1727"/>
  <c r="V1727"/>
  <c r="W1727"/>
  <c r="X1727"/>
  <c r="Y1727"/>
  <c r="Z1727"/>
  <c r="AA1727"/>
  <c r="AB1727"/>
  <c r="AC1727"/>
  <c r="AD1727"/>
  <c r="AE1727"/>
  <c r="AF1727"/>
  <c r="AG1727"/>
  <c r="AH1727"/>
  <c r="AI1727"/>
  <c r="AJ1727"/>
  <c r="AK1727"/>
  <c r="AL1727"/>
  <c r="AM1727"/>
  <c r="J1729"/>
  <c r="K1729"/>
  <c r="L1729"/>
  <c r="M1729"/>
  <c r="N1729"/>
  <c r="O1729"/>
  <c r="P1729"/>
  <c r="Q1729"/>
  <c r="R1729"/>
  <c r="S1729"/>
  <c r="T1729"/>
  <c r="U1729"/>
  <c r="V1729"/>
  <c r="W1729"/>
  <c r="X1729"/>
  <c r="Y1729"/>
  <c r="Z1729"/>
  <c r="AA1729"/>
  <c r="AB1729"/>
  <c r="J1730"/>
  <c r="K1730"/>
  <c r="L1730"/>
  <c r="M1730"/>
  <c r="N1730"/>
  <c r="O1730"/>
  <c r="P1730"/>
  <c r="Q1730"/>
  <c r="R1730"/>
  <c r="S1730"/>
  <c r="T1730"/>
  <c r="U1730"/>
  <c r="V1730"/>
  <c r="W1730"/>
  <c r="X1730"/>
  <c r="Y1730"/>
  <c r="Z1730"/>
  <c r="AA1730"/>
  <c r="AB1730"/>
  <c r="J1731"/>
  <c r="K1731"/>
  <c r="L1731"/>
  <c r="M1731"/>
  <c r="N1731"/>
  <c r="O1731"/>
  <c r="P1731"/>
  <c r="Q1731"/>
  <c r="R1731"/>
  <c r="S1731"/>
  <c r="T1731"/>
  <c r="U1731"/>
  <c r="V1731"/>
  <c r="W1731"/>
  <c r="X1731"/>
  <c r="Y1731"/>
  <c r="Z1731"/>
  <c r="AA1731"/>
  <c r="AB1731"/>
  <c r="A1736"/>
  <c r="Q1736"/>
  <c r="T1736"/>
  <c r="X1736"/>
  <c r="AC1736"/>
  <c r="AD1736"/>
  <c r="AE1736"/>
  <c r="AF1736"/>
  <c r="AG1736"/>
  <c r="AH1736"/>
  <c r="AI1736"/>
  <c r="AJ1736"/>
  <c r="AK1736"/>
  <c r="AM1736"/>
  <c r="A1737"/>
  <c r="Q1737"/>
  <c r="T1737"/>
  <c r="X1737"/>
  <c r="AC1737"/>
  <c r="AD1737"/>
  <c r="AE1737"/>
  <c r="AF1737"/>
  <c r="AG1737"/>
  <c r="AH1737"/>
  <c r="AI1737"/>
  <c r="AJ1737"/>
  <c r="AK1737"/>
  <c r="AL1737"/>
  <c r="AM1737"/>
  <c r="J1738"/>
  <c r="K1738"/>
  <c r="L1738"/>
  <c r="M1738"/>
  <c r="N1738"/>
  <c r="O1738"/>
  <c r="P1738"/>
  <c r="Q1738"/>
  <c r="R1738"/>
  <c r="S1738"/>
  <c r="T1738"/>
  <c r="U1738"/>
  <c r="V1738"/>
  <c r="W1738"/>
  <c r="X1738"/>
  <c r="Y1738"/>
  <c r="Z1738"/>
  <c r="AA1738"/>
  <c r="AB1738"/>
  <c r="AC1738"/>
  <c r="AD1738"/>
  <c r="AE1738"/>
  <c r="AF1738"/>
  <c r="AG1738"/>
  <c r="AH1738"/>
  <c r="AI1738"/>
  <c r="AJ1738"/>
  <c r="AK1738"/>
  <c r="AL1738"/>
  <c r="AM1738"/>
  <c r="A1739"/>
  <c r="Q1739"/>
  <c r="T1739"/>
  <c r="X1739"/>
  <c r="AC1739"/>
  <c r="AD1739"/>
  <c r="AE1739"/>
  <c r="AF1739"/>
  <c r="AG1739"/>
  <c r="AH1739"/>
  <c r="AI1739"/>
  <c r="AJ1739"/>
  <c r="AK1739"/>
  <c r="AL1739"/>
  <c r="AM1739"/>
  <c r="J1740"/>
  <c r="K1740"/>
  <c r="L1740"/>
  <c r="M1740"/>
  <c r="N1740"/>
  <c r="O1740"/>
  <c r="P1740"/>
  <c r="Q1740"/>
  <c r="R1740"/>
  <c r="S1740"/>
  <c r="T1740"/>
  <c r="U1740"/>
  <c r="V1740"/>
  <c r="W1740"/>
  <c r="X1740"/>
  <c r="Y1740"/>
  <c r="Z1740"/>
  <c r="AA1740"/>
  <c r="AB1740"/>
  <c r="AC1740"/>
  <c r="AD1740"/>
  <c r="AE1740"/>
  <c r="AF1740"/>
  <c r="AG1740"/>
  <c r="AH1740"/>
  <c r="AI1740"/>
  <c r="AJ1740"/>
  <c r="AK1740"/>
  <c r="AL1740"/>
  <c r="AM1740"/>
  <c r="A1741"/>
  <c r="Q1741"/>
  <c r="T1741"/>
  <c r="X1741"/>
  <c r="AC1741"/>
  <c r="AD1741"/>
  <c r="AE1741"/>
  <c r="AF1741"/>
  <c r="AG1741"/>
  <c r="AH1741"/>
  <c r="AI1741"/>
  <c r="AJ1741"/>
  <c r="AK1741"/>
  <c r="AL1741"/>
  <c r="AM1741"/>
  <c r="J1742"/>
  <c r="K1742"/>
  <c r="L1742"/>
  <c r="M1742"/>
  <c r="N1742"/>
  <c r="O1742"/>
  <c r="P1742"/>
  <c r="Q1742"/>
  <c r="R1742"/>
  <c r="S1742"/>
  <c r="T1742"/>
  <c r="U1742"/>
  <c r="V1742"/>
  <c r="W1742"/>
  <c r="X1742"/>
  <c r="Y1742"/>
  <c r="Z1742"/>
  <c r="AA1742"/>
  <c r="AB1742"/>
  <c r="AC1742"/>
  <c r="AD1742"/>
  <c r="AE1742"/>
  <c r="AF1742"/>
  <c r="AG1742"/>
  <c r="AH1742"/>
  <c r="AI1742"/>
  <c r="AJ1742"/>
  <c r="AK1742"/>
  <c r="AL1742"/>
  <c r="AM1742"/>
  <c r="A1743"/>
  <c r="Q1743"/>
  <c r="T1743"/>
  <c r="X1743"/>
  <c r="AC1743"/>
  <c r="AD1743"/>
  <c r="AE1743"/>
  <c r="AF1743"/>
  <c r="AG1743"/>
  <c r="AH1743"/>
  <c r="AI1743"/>
  <c r="AJ1743"/>
  <c r="AK1743"/>
  <c r="AL1743"/>
  <c r="AM1743"/>
  <c r="J1744"/>
  <c r="K1744"/>
  <c r="L1744"/>
  <c r="M1744"/>
  <c r="N1744"/>
  <c r="O1744"/>
  <c r="P1744"/>
  <c r="Q1744"/>
  <c r="R1744"/>
  <c r="S1744"/>
  <c r="T1744"/>
  <c r="U1744"/>
  <c r="V1744"/>
  <c r="W1744"/>
  <c r="X1744"/>
  <c r="Y1744"/>
  <c r="Z1744"/>
  <c r="AA1744"/>
  <c r="AB1744"/>
  <c r="AC1744"/>
  <c r="AD1744"/>
  <c r="AE1744"/>
  <c r="AF1744"/>
  <c r="AG1744"/>
  <c r="AH1744"/>
  <c r="AI1744"/>
  <c r="AJ1744"/>
  <c r="AK1744"/>
  <c r="AL1744"/>
  <c r="AM1744"/>
  <c r="A1745"/>
  <c r="Q1745"/>
  <c r="T1745"/>
  <c r="X1745"/>
  <c r="AC1745"/>
  <c r="AD1745"/>
  <c r="AE1745"/>
  <c r="AF1745"/>
  <c r="AG1745"/>
  <c r="AH1745"/>
  <c r="AI1745"/>
  <c r="AJ1745"/>
  <c r="AK1745"/>
  <c r="AL1745"/>
  <c r="AM1745"/>
  <c r="J1746"/>
  <c r="K1746"/>
  <c r="L1746"/>
  <c r="M1746"/>
  <c r="N1746"/>
  <c r="O1746"/>
  <c r="P1746"/>
  <c r="Q1746"/>
  <c r="R1746"/>
  <c r="S1746"/>
  <c r="T1746"/>
  <c r="U1746"/>
  <c r="V1746"/>
  <c r="W1746"/>
  <c r="X1746"/>
  <c r="Y1746"/>
  <c r="Z1746"/>
  <c r="AA1746"/>
  <c r="AB1746"/>
  <c r="AC1746"/>
  <c r="AD1746"/>
  <c r="AE1746"/>
  <c r="AF1746"/>
  <c r="AG1746"/>
  <c r="AH1746"/>
  <c r="AI1746"/>
  <c r="AJ1746"/>
  <c r="AK1746"/>
  <c r="AL1746"/>
  <c r="AM1746"/>
  <c r="A1747"/>
  <c r="Q1747"/>
  <c r="T1747"/>
  <c r="X1747"/>
  <c r="AC1747"/>
  <c r="AD1747"/>
  <c r="AE1747"/>
  <c r="AF1747"/>
  <c r="AG1747"/>
  <c r="AH1747"/>
  <c r="AI1747"/>
  <c r="AJ1747"/>
  <c r="AK1747"/>
  <c r="AL1747"/>
  <c r="AM1747"/>
  <c r="J1748"/>
  <c r="K1748"/>
  <c r="L1748"/>
  <c r="M1748"/>
  <c r="N1748"/>
  <c r="O1748"/>
  <c r="P1748"/>
  <c r="Q1748"/>
  <c r="R1748"/>
  <c r="S1748"/>
  <c r="T1748"/>
  <c r="U1748"/>
  <c r="V1748"/>
  <c r="W1748"/>
  <c r="X1748"/>
  <c r="Y1748"/>
  <c r="Z1748"/>
  <c r="AA1748"/>
  <c r="AB1748"/>
  <c r="AC1748"/>
  <c r="AD1748"/>
  <c r="AE1748"/>
  <c r="AF1748"/>
  <c r="AG1748"/>
  <c r="AH1748"/>
  <c r="AI1748"/>
  <c r="AJ1748"/>
  <c r="AK1748"/>
  <c r="AL1748"/>
  <c r="AM1748"/>
  <c r="A1749"/>
  <c r="Q1749"/>
  <c r="T1749"/>
  <c r="X1749"/>
  <c r="AC1749"/>
  <c r="AD1749"/>
  <c r="AE1749"/>
  <c r="AF1749"/>
  <c r="AG1749"/>
  <c r="AH1749"/>
  <c r="AI1749"/>
  <c r="AJ1749"/>
  <c r="AK1749"/>
  <c r="AL1749"/>
  <c r="AM1749"/>
  <c r="J1750"/>
  <c r="K1750"/>
  <c r="L1750"/>
  <c r="M1750"/>
  <c r="N1750"/>
  <c r="O1750"/>
  <c r="P1750"/>
  <c r="Q1750"/>
  <c r="R1750"/>
  <c r="S1750"/>
  <c r="T1750"/>
  <c r="U1750"/>
  <c r="V1750"/>
  <c r="W1750"/>
  <c r="X1750"/>
  <c r="Y1750"/>
  <c r="Z1750"/>
  <c r="AA1750"/>
  <c r="AB1750"/>
  <c r="AC1750"/>
  <c r="AD1750"/>
  <c r="AE1750"/>
  <c r="AF1750"/>
  <c r="AG1750"/>
  <c r="AH1750"/>
  <c r="AI1750"/>
  <c r="AJ1750"/>
  <c r="AK1750"/>
  <c r="AL1750"/>
  <c r="AM1750"/>
  <c r="A1751"/>
  <c r="Q1751"/>
  <c r="T1751"/>
  <c r="X1751"/>
  <c r="AC1751"/>
  <c r="AD1751"/>
  <c r="AE1751"/>
  <c r="AF1751"/>
  <c r="AG1751"/>
  <c r="AH1751"/>
  <c r="AI1751"/>
  <c r="AJ1751"/>
  <c r="AK1751"/>
  <c r="AL1751"/>
  <c r="AM1751"/>
  <c r="J1752"/>
  <c r="K1752"/>
  <c r="L1752"/>
  <c r="M1752"/>
  <c r="N1752"/>
  <c r="O1752"/>
  <c r="P1752"/>
  <c r="Q1752"/>
  <c r="R1752"/>
  <c r="S1752"/>
  <c r="T1752"/>
  <c r="U1752"/>
  <c r="V1752"/>
  <c r="W1752"/>
  <c r="X1752"/>
  <c r="Y1752"/>
  <c r="Z1752"/>
  <c r="AA1752"/>
  <c r="AB1752"/>
  <c r="AC1752"/>
  <c r="AD1752"/>
  <c r="AE1752"/>
  <c r="AF1752"/>
  <c r="AG1752"/>
  <c r="AH1752"/>
  <c r="AI1752"/>
  <c r="AJ1752"/>
  <c r="AK1752"/>
  <c r="AL1752"/>
  <c r="AM1752"/>
  <c r="A1753"/>
  <c r="Q1753"/>
  <c r="T1753"/>
  <c r="X1753"/>
  <c r="AC1753"/>
  <c r="AD1753"/>
  <c r="AE1753"/>
  <c r="AF1753"/>
  <c r="AG1753"/>
  <c r="AH1753"/>
  <c r="AI1753"/>
  <c r="AJ1753"/>
  <c r="AK1753"/>
  <c r="AL1753"/>
  <c r="AM1753"/>
  <c r="J1754"/>
  <c r="K1754"/>
  <c r="L1754"/>
  <c r="M1754"/>
  <c r="N1754"/>
  <c r="O1754"/>
  <c r="P1754"/>
  <c r="Q1754"/>
  <c r="R1754"/>
  <c r="S1754"/>
  <c r="T1754"/>
  <c r="U1754"/>
  <c r="V1754"/>
  <c r="W1754"/>
  <c r="X1754"/>
  <c r="Y1754"/>
  <c r="Z1754"/>
  <c r="AA1754"/>
  <c r="AB1754"/>
  <c r="AC1754"/>
  <c r="AD1754"/>
  <c r="AE1754"/>
  <c r="AF1754"/>
  <c r="AG1754"/>
  <c r="AH1754"/>
  <c r="AI1754"/>
  <c r="AJ1754"/>
  <c r="AK1754"/>
  <c r="AL1754"/>
  <c r="AM1754"/>
  <c r="J1756"/>
  <c r="K1756"/>
  <c r="L1756"/>
  <c r="M1756"/>
  <c r="N1756"/>
  <c r="O1756"/>
  <c r="P1756"/>
  <c r="Q1756"/>
  <c r="R1756"/>
  <c r="S1756"/>
  <c r="T1756"/>
  <c r="U1756"/>
  <c r="V1756"/>
  <c r="W1756"/>
  <c r="X1756"/>
  <c r="Y1756"/>
  <c r="Z1756"/>
  <c r="AA1756"/>
  <c r="AB1756"/>
  <c r="J1757"/>
  <c r="K1757"/>
  <c r="L1757"/>
  <c r="M1757"/>
  <c r="N1757"/>
  <c r="O1757"/>
  <c r="P1757"/>
  <c r="Q1757"/>
  <c r="R1757"/>
  <c r="S1757"/>
  <c r="T1757"/>
  <c r="U1757"/>
  <c r="V1757"/>
  <c r="W1757"/>
  <c r="X1757"/>
  <c r="Y1757"/>
  <c r="Z1757"/>
  <c r="AA1757"/>
  <c r="AB1757"/>
  <c r="J1758"/>
  <c r="K1758"/>
  <c r="L1758"/>
  <c r="M1758"/>
  <c r="N1758"/>
  <c r="O1758"/>
  <c r="P1758"/>
  <c r="Q1758"/>
  <c r="R1758"/>
  <c r="S1758"/>
  <c r="T1758"/>
  <c r="U1758"/>
  <c r="V1758"/>
  <c r="W1758"/>
  <c r="X1758"/>
  <c r="Y1758"/>
  <c r="Z1758"/>
  <c r="AA1758"/>
  <c r="AB1758"/>
  <c r="A1763"/>
  <c r="Q1763"/>
  <c r="T1763"/>
  <c r="X1763"/>
  <c r="AC1763"/>
  <c r="AD1763"/>
  <c r="AE1763"/>
  <c r="AF1763"/>
  <c r="AG1763"/>
  <c r="AH1763"/>
  <c r="AI1763"/>
  <c r="AJ1763"/>
  <c r="AK1763"/>
  <c r="AM1763"/>
  <c r="A1764"/>
  <c r="Q1764"/>
  <c r="T1764"/>
  <c r="X1764"/>
  <c r="AC1764"/>
  <c r="AD1764"/>
  <c r="AE1764"/>
  <c r="AF1764"/>
  <c r="AG1764"/>
  <c r="AH1764"/>
  <c r="AI1764"/>
  <c r="AJ1764"/>
  <c r="AK1764"/>
  <c r="AL1764"/>
  <c r="AM1764"/>
  <c r="J1765"/>
  <c r="K1765"/>
  <c r="L1765"/>
  <c r="M1765"/>
  <c r="N1765"/>
  <c r="O1765"/>
  <c r="P1765"/>
  <c r="Q1765"/>
  <c r="R1765"/>
  <c r="S1765"/>
  <c r="T1765"/>
  <c r="U1765"/>
  <c r="V1765"/>
  <c r="W1765"/>
  <c r="X1765"/>
  <c r="Y1765"/>
  <c r="Z1765"/>
  <c r="AA1765"/>
  <c r="AB1765"/>
  <c r="AC1765"/>
  <c r="AD1765"/>
  <c r="AE1765"/>
  <c r="AF1765"/>
  <c r="AG1765"/>
  <c r="AH1765"/>
  <c r="AI1765"/>
  <c r="AJ1765"/>
  <c r="AK1765"/>
  <c r="AL1765"/>
  <c r="AM1765"/>
  <c r="A1766"/>
  <c r="Q1766"/>
  <c r="T1766"/>
  <c r="X1766"/>
  <c r="AC1766"/>
  <c r="AD1766"/>
  <c r="AE1766"/>
  <c r="AF1766"/>
  <c r="AG1766"/>
  <c r="AH1766"/>
  <c r="AI1766"/>
  <c r="AJ1766"/>
  <c r="AK1766"/>
  <c r="AL1766"/>
  <c r="AM1766"/>
  <c r="J1767"/>
  <c r="K1767"/>
  <c r="L1767"/>
  <c r="M1767"/>
  <c r="N1767"/>
  <c r="O1767"/>
  <c r="P1767"/>
  <c r="Q1767"/>
  <c r="R1767"/>
  <c r="S1767"/>
  <c r="T1767"/>
  <c r="U1767"/>
  <c r="V1767"/>
  <c r="W1767"/>
  <c r="X1767"/>
  <c r="Y1767"/>
  <c r="Z1767"/>
  <c r="AA1767"/>
  <c r="AB1767"/>
  <c r="AC1767"/>
  <c r="AD1767"/>
  <c r="AE1767"/>
  <c r="AF1767"/>
  <c r="AG1767"/>
  <c r="AH1767"/>
  <c r="AI1767"/>
  <c r="AJ1767"/>
  <c r="AK1767"/>
  <c r="AL1767"/>
  <c r="AM1767"/>
  <c r="A1768"/>
  <c r="Q1768"/>
  <c r="T1768"/>
  <c r="X1768"/>
  <c r="AC1768"/>
  <c r="AD1768"/>
  <c r="AE1768"/>
  <c r="AF1768"/>
  <c r="AG1768"/>
  <c r="AH1768"/>
  <c r="AI1768"/>
  <c r="AJ1768"/>
  <c r="AK1768"/>
  <c r="AL1768"/>
  <c r="AM1768"/>
  <c r="J1769"/>
  <c r="K1769"/>
  <c r="L1769"/>
  <c r="M1769"/>
  <c r="N1769"/>
  <c r="O1769"/>
  <c r="P1769"/>
  <c r="Q1769"/>
  <c r="R1769"/>
  <c r="S1769"/>
  <c r="T1769"/>
  <c r="U1769"/>
  <c r="V1769"/>
  <c r="W1769"/>
  <c r="X1769"/>
  <c r="Y1769"/>
  <c r="Z1769"/>
  <c r="AA1769"/>
  <c r="AB1769"/>
  <c r="AC1769"/>
  <c r="AD1769"/>
  <c r="AE1769"/>
  <c r="AF1769"/>
  <c r="AG1769"/>
  <c r="AH1769"/>
  <c r="AI1769"/>
  <c r="AJ1769"/>
  <c r="AK1769"/>
  <c r="AL1769"/>
  <c r="AM1769"/>
  <c r="A1770"/>
  <c r="Q1770"/>
  <c r="T1770"/>
  <c r="X1770"/>
  <c r="AC1770"/>
  <c r="AD1770"/>
  <c r="AE1770"/>
  <c r="AF1770"/>
  <c r="AG1770"/>
  <c r="AH1770"/>
  <c r="AI1770"/>
  <c r="AJ1770"/>
  <c r="AK1770"/>
  <c r="AL1770"/>
  <c r="AM1770"/>
  <c r="J1771"/>
  <c r="K1771"/>
  <c r="L1771"/>
  <c r="M1771"/>
  <c r="N1771"/>
  <c r="O1771"/>
  <c r="P1771"/>
  <c r="Q1771"/>
  <c r="R1771"/>
  <c r="S1771"/>
  <c r="T1771"/>
  <c r="U1771"/>
  <c r="V1771"/>
  <c r="W1771"/>
  <c r="X1771"/>
  <c r="Y1771"/>
  <c r="Z1771"/>
  <c r="AA1771"/>
  <c r="AB1771"/>
  <c r="AC1771"/>
  <c r="AD1771"/>
  <c r="AE1771"/>
  <c r="AF1771"/>
  <c r="AG1771"/>
  <c r="AH1771"/>
  <c r="AI1771"/>
  <c r="AJ1771"/>
  <c r="AK1771"/>
  <c r="AL1771"/>
  <c r="AM1771"/>
  <c r="A1772"/>
  <c r="Q1772"/>
  <c r="T1772"/>
  <c r="X1772"/>
  <c r="AC1772"/>
  <c r="AD1772"/>
  <c r="AE1772"/>
  <c r="AF1772"/>
  <c r="AG1772"/>
  <c r="AH1772"/>
  <c r="AI1772"/>
  <c r="AJ1772"/>
  <c r="AK1772"/>
  <c r="AL1772"/>
  <c r="AM1772"/>
  <c r="J1773"/>
  <c r="K1773"/>
  <c r="L1773"/>
  <c r="M1773"/>
  <c r="N1773"/>
  <c r="O1773"/>
  <c r="P1773"/>
  <c r="Q1773"/>
  <c r="R1773"/>
  <c r="S1773"/>
  <c r="T1773"/>
  <c r="U1773"/>
  <c r="V1773"/>
  <c r="W1773"/>
  <c r="X1773"/>
  <c r="Y1773"/>
  <c r="Z1773"/>
  <c r="AA1773"/>
  <c r="AB1773"/>
  <c r="AC1773"/>
  <c r="AD1773"/>
  <c r="AE1773"/>
  <c r="AF1773"/>
  <c r="AG1773"/>
  <c r="AH1773"/>
  <c r="AI1773"/>
  <c r="AJ1773"/>
  <c r="AK1773"/>
  <c r="AL1773"/>
  <c r="AM1773"/>
  <c r="A1774"/>
  <c r="Q1774"/>
  <c r="T1774"/>
  <c r="X1774"/>
  <c r="AC1774"/>
  <c r="AD1774"/>
  <c r="AE1774"/>
  <c r="AF1774"/>
  <c r="AG1774"/>
  <c r="AH1774"/>
  <c r="AI1774"/>
  <c r="AJ1774"/>
  <c r="AK1774"/>
  <c r="AL1774"/>
  <c r="AM1774"/>
  <c r="J1775"/>
  <c r="K1775"/>
  <c r="L1775"/>
  <c r="M1775"/>
  <c r="N1775"/>
  <c r="O1775"/>
  <c r="P1775"/>
  <c r="Q1775"/>
  <c r="R1775"/>
  <c r="S1775"/>
  <c r="T1775"/>
  <c r="U1775"/>
  <c r="V1775"/>
  <c r="W1775"/>
  <c r="X1775"/>
  <c r="Y1775"/>
  <c r="Z1775"/>
  <c r="AA1775"/>
  <c r="AB1775"/>
  <c r="AC1775"/>
  <c r="AD1775"/>
  <c r="AE1775"/>
  <c r="AF1775"/>
  <c r="AG1775"/>
  <c r="AH1775"/>
  <c r="AI1775"/>
  <c r="AJ1775"/>
  <c r="AK1775"/>
  <c r="AL1775"/>
  <c r="AM1775"/>
  <c r="A1776"/>
  <c r="Q1776"/>
  <c r="T1776"/>
  <c r="X1776"/>
  <c r="AC1776"/>
  <c r="AD1776"/>
  <c r="AE1776"/>
  <c r="AF1776"/>
  <c r="AG1776"/>
  <c r="AH1776"/>
  <c r="AI1776"/>
  <c r="AJ1776"/>
  <c r="AK1776"/>
  <c r="AL1776"/>
  <c r="AM1776"/>
  <c r="J1777"/>
  <c r="K1777"/>
  <c r="L1777"/>
  <c r="M1777"/>
  <c r="N1777"/>
  <c r="O1777"/>
  <c r="P1777"/>
  <c r="Q1777"/>
  <c r="R1777"/>
  <c r="S1777"/>
  <c r="T1777"/>
  <c r="U1777"/>
  <c r="V1777"/>
  <c r="W1777"/>
  <c r="X1777"/>
  <c r="Y1777"/>
  <c r="Z1777"/>
  <c r="AA1777"/>
  <c r="AB1777"/>
  <c r="AC1777"/>
  <c r="AD1777"/>
  <c r="AE1777"/>
  <c r="AF1777"/>
  <c r="AG1777"/>
  <c r="AH1777"/>
  <c r="AI1777"/>
  <c r="AJ1777"/>
  <c r="AK1777"/>
  <c r="AL1777"/>
  <c r="AM1777"/>
  <c r="A1778"/>
  <c r="Q1778"/>
  <c r="T1778"/>
  <c r="X1778"/>
  <c r="AC1778"/>
  <c r="AD1778"/>
  <c r="AE1778"/>
  <c r="AF1778"/>
  <c r="AG1778"/>
  <c r="AH1778"/>
  <c r="AI1778"/>
  <c r="AJ1778"/>
  <c r="AK1778"/>
  <c r="AL1778"/>
  <c r="AM1778"/>
  <c r="J1779"/>
  <c r="K1779"/>
  <c r="L1779"/>
  <c r="M1779"/>
  <c r="N1779"/>
  <c r="O1779"/>
  <c r="P1779"/>
  <c r="Q1779"/>
  <c r="R1779"/>
  <c r="S1779"/>
  <c r="T1779"/>
  <c r="U1779"/>
  <c r="V1779"/>
  <c r="W1779"/>
  <c r="X1779"/>
  <c r="Y1779"/>
  <c r="Z1779"/>
  <c r="AA1779"/>
  <c r="AB1779"/>
  <c r="AC1779"/>
  <c r="AD1779"/>
  <c r="AE1779"/>
  <c r="AF1779"/>
  <c r="AG1779"/>
  <c r="AH1779"/>
  <c r="AI1779"/>
  <c r="AJ1779"/>
  <c r="AK1779"/>
  <c r="AL1779"/>
  <c r="AM1779"/>
  <c r="A1780"/>
  <c r="Q1780"/>
  <c r="T1780"/>
  <c r="X1780"/>
  <c r="AC1780"/>
  <c r="AD1780"/>
  <c r="AE1780"/>
  <c r="AF1780"/>
  <c r="AG1780"/>
  <c r="AH1780"/>
  <c r="AI1780"/>
  <c r="AJ1780"/>
  <c r="AK1780"/>
  <c r="AL1780"/>
  <c r="AM1780"/>
  <c r="J1781"/>
  <c r="K1781"/>
  <c r="L1781"/>
  <c r="M1781"/>
  <c r="N1781"/>
  <c r="O1781"/>
  <c r="P1781"/>
  <c r="Q1781"/>
  <c r="R1781"/>
  <c r="S1781"/>
  <c r="T1781"/>
  <c r="U1781"/>
  <c r="V1781"/>
  <c r="W1781"/>
  <c r="X1781"/>
  <c r="Y1781"/>
  <c r="Z1781"/>
  <c r="AA1781"/>
  <c r="AB1781"/>
  <c r="AC1781"/>
  <c r="AD1781"/>
  <c r="AE1781"/>
  <c r="AF1781"/>
  <c r="AG1781"/>
  <c r="AH1781"/>
  <c r="AI1781"/>
  <c r="AJ1781"/>
  <c r="AK1781"/>
  <c r="AL1781"/>
  <c r="AM1781"/>
  <c r="J1783"/>
  <c r="K1783"/>
  <c r="L1783"/>
  <c r="M1783"/>
  <c r="N1783"/>
  <c r="O1783"/>
  <c r="P1783"/>
  <c r="Q1783"/>
  <c r="R1783"/>
  <c r="S1783"/>
  <c r="T1783"/>
  <c r="U1783"/>
  <c r="V1783"/>
  <c r="W1783"/>
  <c r="X1783"/>
  <c r="Y1783"/>
  <c r="Z1783"/>
  <c r="AA1783"/>
  <c r="AB1783"/>
  <c r="J1784"/>
  <c r="K1784"/>
  <c r="L1784"/>
  <c r="M1784"/>
  <c r="N1784"/>
  <c r="O1784"/>
  <c r="P1784"/>
  <c r="Q1784"/>
  <c r="R1784"/>
  <c r="S1784"/>
  <c r="T1784"/>
  <c r="U1784"/>
  <c r="V1784"/>
  <c r="W1784"/>
  <c r="X1784"/>
  <c r="Y1784"/>
  <c r="Z1784"/>
  <c r="AA1784"/>
  <c r="AB1784"/>
  <c r="J1785"/>
  <c r="K1785"/>
  <c r="L1785"/>
  <c r="M1785"/>
  <c r="N1785"/>
  <c r="O1785"/>
  <c r="P1785"/>
  <c r="Q1785"/>
  <c r="R1785"/>
  <c r="S1785"/>
  <c r="T1785"/>
  <c r="U1785"/>
  <c r="V1785"/>
  <c r="W1785"/>
  <c r="X1785"/>
  <c r="Y1785"/>
  <c r="Z1785"/>
  <c r="AA1785"/>
  <c r="AB1785"/>
  <c r="A1790"/>
  <c r="Q1790"/>
  <c r="T1790"/>
  <c r="X1790"/>
  <c r="AC1790"/>
  <c r="AD1790"/>
  <c r="AE1790"/>
  <c r="AF1790"/>
  <c r="AG1790"/>
  <c r="AH1790"/>
  <c r="AI1790"/>
  <c r="AJ1790"/>
  <c r="AK1790"/>
  <c r="AM1790"/>
  <c r="A1791"/>
  <c r="Q1791"/>
  <c r="T1791"/>
  <c r="X1791"/>
  <c r="AC1791"/>
  <c r="AD1791"/>
  <c r="AE1791"/>
  <c r="AF1791"/>
  <c r="AG1791"/>
  <c r="AH1791"/>
  <c r="AI1791"/>
  <c r="AJ1791"/>
  <c r="AK1791"/>
  <c r="AL1791"/>
  <c r="AM1791"/>
  <c r="J1792"/>
  <c r="K1792"/>
  <c r="L1792"/>
  <c r="M1792"/>
  <c r="N1792"/>
  <c r="O1792"/>
  <c r="P1792"/>
  <c r="Q1792"/>
  <c r="R1792"/>
  <c r="S1792"/>
  <c r="T1792"/>
  <c r="U1792"/>
  <c r="V1792"/>
  <c r="W1792"/>
  <c r="X1792"/>
  <c r="Y1792"/>
  <c r="Z1792"/>
  <c r="AA1792"/>
  <c r="AB1792"/>
  <c r="AC1792"/>
  <c r="AD1792"/>
  <c r="AE1792"/>
  <c r="AF1792"/>
  <c r="AG1792"/>
  <c r="AH1792"/>
  <c r="AI1792"/>
  <c r="AJ1792"/>
  <c r="AK1792"/>
  <c r="AL1792"/>
  <c r="AM1792"/>
  <c r="A1793"/>
  <c r="Q1793"/>
  <c r="T1793"/>
  <c r="X1793"/>
  <c r="AC1793"/>
  <c r="AD1793"/>
  <c r="AE1793"/>
  <c r="AF1793"/>
  <c r="AG1793"/>
  <c r="AH1793"/>
  <c r="AI1793"/>
  <c r="AJ1793"/>
  <c r="AK1793"/>
  <c r="AL1793"/>
  <c r="AM1793"/>
  <c r="J1794"/>
  <c r="K1794"/>
  <c r="L1794"/>
  <c r="M1794"/>
  <c r="N1794"/>
  <c r="O1794"/>
  <c r="P1794"/>
  <c r="Q1794"/>
  <c r="R1794"/>
  <c r="S1794"/>
  <c r="T1794"/>
  <c r="U1794"/>
  <c r="V1794"/>
  <c r="W1794"/>
  <c r="X1794"/>
  <c r="Y1794"/>
  <c r="Z1794"/>
  <c r="AA1794"/>
  <c r="AB1794"/>
  <c r="AC1794"/>
  <c r="AD1794"/>
  <c r="AE1794"/>
  <c r="AF1794"/>
  <c r="AG1794"/>
  <c r="AH1794"/>
  <c r="AI1794"/>
  <c r="AJ1794"/>
  <c r="AK1794"/>
  <c r="AL1794"/>
  <c r="AM1794"/>
  <c r="A1795"/>
  <c r="Q1795"/>
  <c r="T1795"/>
  <c r="X1795"/>
  <c r="AC1795"/>
  <c r="AD1795"/>
  <c r="AE1795"/>
  <c r="AF1795"/>
  <c r="AG1795"/>
  <c r="AH1795"/>
  <c r="AI1795"/>
  <c r="AJ1795"/>
  <c r="AK1795"/>
  <c r="AL1795"/>
  <c r="AM1795"/>
  <c r="J1796"/>
  <c r="K1796"/>
  <c r="L1796"/>
  <c r="M1796"/>
  <c r="N1796"/>
  <c r="O1796"/>
  <c r="P1796"/>
  <c r="Q1796"/>
  <c r="R1796"/>
  <c r="S1796"/>
  <c r="T1796"/>
  <c r="U1796"/>
  <c r="V1796"/>
  <c r="W1796"/>
  <c r="X1796"/>
  <c r="Y1796"/>
  <c r="Z1796"/>
  <c r="AA1796"/>
  <c r="AB1796"/>
  <c r="AC1796"/>
  <c r="AD1796"/>
  <c r="AE1796"/>
  <c r="AF1796"/>
  <c r="AG1796"/>
  <c r="AH1796"/>
  <c r="AI1796"/>
  <c r="AJ1796"/>
  <c r="AK1796"/>
  <c r="AL1796"/>
  <c r="AM1796"/>
  <c r="A1797"/>
  <c r="Q1797"/>
  <c r="T1797"/>
  <c r="X1797"/>
  <c r="AC1797"/>
  <c r="AD1797"/>
  <c r="AE1797"/>
  <c r="AF1797"/>
  <c r="AG1797"/>
  <c r="AH1797"/>
  <c r="AI1797"/>
  <c r="AJ1797"/>
  <c r="AK1797"/>
  <c r="AL1797"/>
  <c r="AM1797"/>
  <c r="J1798"/>
  <c r="K1798"/>
  <c r="L1798"/>
  <c r="M1798"/>
  <c r="N1798"/>
  <c r="O1798"/>
  <c r="P1798"/>
  <c r="Q1798"/>
  <c r="R1798"/>
  <c r="S1798"/>
  <c r="T1798"/>
  <c r="U1798"/>
  <c r="V1798"/>
  <c r="W1798"/>
  <c r="X1798"/>
  <c r="Y1798"/>
  <c r="Z1798"/>
  <c r="AA1798"/>
  <c r="AB1798"/>
  <c r="AC1798"/>
  <c r="AD1798"/>
  <c r="AE1798"/>
  <c r="AF1798"/>
  <c r="AG1798"/>
  <c r="AH1798"/>
  <c r="AI1798"/>
  <c r="AJ1798"/>
  <c r="AK1798"/>
  <c r="AL1798"/>
  <c r="AM1798"/>
  <c r="A1799"/>
  <c r="Q1799"/>
  <c r="T1799"/>
  <c r="X1799"/>
  <c r="AC1799"/>
  <c r="AD1799"/>
  <c r="AE1799"/>
  <c r="AF1799"/>
  <c r="AG1799"/>
  <c r="AH1799"/>
  <c r="AI1799"/>
  <c r="AJ1799"/>
  <c r="AK1799"/>
  <c r="AL1799"/>
  <c r="AM1799"/>
  <c r="J1800"/>
  <c r="K1800"/>
  <c r="L1800"/>
  <c r="M1800"/>
  <c r="N1800"/>
  <c r="O1800"/>
  <c r="P1800"/>
  <c r="Q1800"/>
  <c r="R1800"/>
  <c r="S1800"/>
  <c r="T1800"/>
  <c r="U1800"/>
  <c r="V1800"/>
  <c r="W1800"/>
  <c r="X1800"/>
  <c r="Y1800"/>
  <c r="Z1800"/>
  <c r="AA1800"/>
  <c r="AB1800"/>
  <c r="AC1800"/>
  <c r="AD1800"/>
  <c r="AE1800"/>
  <c r="AF1800"/>
  <c r="AG1800"/>
  <c r="AH1800"/>
  <c r="AI1800"/>
  <c r="AJ1800"/>
  <c r="AK1800"/>
  <c r="AL1800"/>
  <c r="AM1800"/>
  <c r="A1801"/>
  <c r="Q1801"/>
  <c r="T1801"/>
  <c r="X1801"/>
  <c r="AC1801"/>
  <c r="AD1801"/>
  <c r="AE1801"/>
  <c r="AF1801"/>
  <c r="AG1801"/>
  <c r="AH1801"/>
  <c r="AI1801"/>
  <c r="AJ1801"/>
  <c r="AK1801"/>
  <c r="AL1801"/>
  <c r="AM1801"/>
  <c r="J1802"/>
  <c r="K1802"/>
  <c r="L1802"/>
  <c r="M1802"/>
  <c r="N1802"/>
  <c r="O1802"/>
  <c r="P1802"/>
  <c r="Q1802"/>
  <c r="R1802"/>
  <c r="S1802"/>
  <c r="T1802"/>
  <c r="U1802"/>
  <c r="V1802"/>
  <c r="W1802"/>
  <c r="X1802"/>
  <c r="Y1802"/>
  <c r="Z1802"/>
  <c r="AA1802"/>
  <c r="AB1802"/>
  <c r="AC1802"/>
  <c r="AD1802"/>
  <c r="AE1802"/>
  <c r="AF1802"/>
  <c r="AG1802"/>
  <c r="AH1802"/>
  <c r="AI1802"/>
  <c r="AJ1802"/>
  <c r="AK1802"/>
  <c r="AL1802"/>
  <c r="AM1802"/>
  <c r="A1803"/>
  <c r="Q1803"/>
  <c r="T1803"/>
  <c r="X1803"/>
  <c r="AC1803"/>
  <c r="AD1803"/>
  <c r="AE1803"/>
  <c r="AF1803"/>
  <c r="AG1803"/>
  <c r="AH1803"/>
  <c r="AI1803"/>
  <c r="AJ1803"/>
  <c r="AK1803"/>
  <c r="AL1803"/>
  <c r="AM1803"/>
  <c r="J1804"/>
  <c r="K1804"/>
  <c r="L1804"/>
  <c r="M1804"/>
  <c r="N1804"/>
  <c r="O1804"/>
  <c r="P1804"/>
  <c r="Q1804"/>
  <c r="R1804"/>
  <c r="S1804"/>
  <c r="T1804"/>
  <c r="U1804"/>
  <c r="V1804"/>
  <c r="W1804"/>
  <c r="X1804"/>
  <c r="Y1804"/>
  <c r="Z1804"/>
  <c r="AA1804"/>
  <c r="AB1804"/>
  <c r="AC1804"/>
  <c r="AD1804"/>
  <c r="AE1804"/>
  <c r="AF1804"/>
  <c r="AG1804"/>
  <c r="AH1804"/>
  <c r="AI1804"/>
  <c r="AJ1804"/>
  <c r="AK1804"/>
  <c r="AL1804"/>
  <c r="AM1804"/>
  <c r="A1805"/>
  <c r="Q1805"/>
  <c r="T1805"/>
  <c r="X1805"/>
  <c r="AC1805"/>
  <c r="AD1805"/>
  <c r="AE1805"/>
  <c r="AF1805"/>
  <c r="AG1805"/>
  <c r="AH1805"/>
  <c r="AI1805"/>
  <c r="AJ1805"/>
  <c r="AK1805"/>
  <c r="AL1805"/>
  <c r="AM1805"/>
  <c r="J1806"/>
  <c r="K1806"/>
  <c r="L1806"/>
  <c r="M1806"/>
  <c r="N1806"/>
  <c r="O1806"/>
  <c r="P1806"/>
  <c r="Q1806"/>
  <c r="R1806"/>
  <c r="S1806"/>
  <c r="T1806"/>
  <c r="U1806"/>
  <c r="V1806"/>
  <c r="W1806"/>
  <c r="X1806"/>
  <c r="Y1806"/>
  <c r="Z1806"/>
  <c r="AA1806"/>
  <c r="AB1806"/>
  <c r="AC1806"/>
  <c r="AD1806"/>
  <c r="AE1806"/>
  <c r="AF1806"/>
  <c r="AG1806"/>
  <c r="AH1806"/>
  <c r="AI1806"/>
  <c r="AJ1806"/>
  <c r="AK1806"/>
  <c r="AL1806"/>
  <c r="AM1806"/>
  <c r="A1807"/>
  <c r="Q1807"/>
  <c r="T1807"/>
  <c r="X1807"/>
  <c r="AC1807"/>
  <c r="AD1807"/>
  <c r="AE1807"/>
  <c r="AF1807"/>
  <c r="AG1807"/>
  <c r="AH1807"/>
  <c r="AI1807"/>
  <c r="AJ1807"/>
  <c r="AK1807"/>
  <c r="AL1807"/>
  <c r="AM1807"/>
  <c r="J1808"/>
  <c r="K1808"/>
  <c r="L1808"/>
  <c r="M1808"/>
  <c r="N1808"/>
  <c r="O1808"/>
  <c r="P1808"/>
  <c r="Q1808"/>
  <c r="R1808"/>
  <c r="S1808"/>
  <c r="T1808"/>
  <c r="U1808"/>
  <c r="V1808"/>
  <c r="W1808"/>
  <c r="X1808"/>
  <c r="Y1808"/>
  <c r="Z1808"/>
  <c r="AA1808"/>
  <c r="AB1808"/>
  <c r="AC1808"/>
  <c r="AD1808"/>
  <c r="AE1808"/>
  <c r="AF1808"/>
  <c r="AG1808"/>
  <c r="AH1808"/>
  <c r="AI1808"/>
  <c r="AJ1808"/>
  <c r="AK1808"/>
  <c r="AL1808"/>
  <c r="AM1808"/>
  <c r="J1810"/>
  <c r="K1810"/>
  <c r="L1810"/>
  <c r="M1810"/>
  <c r="N1810"/>
  <c r="O1810"/>
  <c r="P1810"/>
  <c r="Q1810"/>
  <c r="R1810"/>
  <c r="S1810"/>
  <c r="T1810"/>
  <c r="U1810"/>
  <c r="V1810"/>
  <c r="W1810"/>
  <c r="X1810"/>
  <c r="Y1810"/>
  <c r="Z1810"/>
  <c r="AA1810"/>
  <c r="AB1810"/>
  <c r="J1811"/>
  <c r="K1811"/>
  <c r="L1811"/>
  <c r="M1811"/>
  <c r="N1811"/>
  <c r="O1811"/>
  <c r="P1811"/>
  <c r="Q1811"/>
  <c r="R1811"/>
  <c r="S1811"/>
  <c r="T1811"/>
  <c r="U1811"/>
  <c r="V1811"/>
  <c r="W1811"/>
  <c r="X1811"/>
  <c r="Y1811"/>
  <c r="Z1811"/>
  <c r="AA1811"/>
  <c r="AB1811"/>
  <c r="J1812"/>
  <c r="K1812"/>
  <c r="L1812"/>
  <c r="M1812"/>
  <c r="N1812"/>
  <c r="O1812"/>
  <c r="P1812"/>
  <c r="Q1812"/>
  <c r="R1812"/>
  <c r="S1812"/>
  <c r="T1812"/>
  <c r="U1812"/>
  <c r="V1812"/>
  <c r="W1812"/>
  <c r="X1812"/>
  <c r="Y1812"/>
  <c r="Z1812"/>
  <c r="AA1812"/>
  <c r="AB1812"/>
  <c r="A1817"/>
  <c r="Q1817"/>
  <c r="T1817"/>
  <c r="X1817"/>
  <c r="AC1817"/>
  <c r="AD1817"/>
  <c r="AE1817"/>
  <c r="AF1817"/>
  <c r="AG1817"/>
  <c r="AH1817"/>
  <c r="AI1817"/>
  <c r="AJ1817"/>
  <c r="AK1817"/>
  <c r="AM1817"/>
  <c r="A1818"/>
  <c r="Q1818"/>
  <c r="T1818"/>
  <c r="X1818"/>
  <c r="AC1818"/>
  <c r="AD1818"/>
  <c r="AE1818"/>
  <c r="AF1818"/>
  <c r="AG1818"/>
  <c r="AH1818"/>
  <c r="AI1818"/>
  <c r="AJ1818"/>
  <c r="AK1818"/>
  <c r="AL1818"/>
  <c r="AM1818"/>
  <c r="J1819"/>
  <c r="K1819"/>
  <c r="L1819"/>
  <c r="M1819"/>
  <c r="N1819"/>
  <c r="O1819"/>
  <c r="P1819"/>
  <c r="Q1819"/>
  <c r="R1819"/>
  <c r="S1819"/>
  <c r="T1819"/>
  <c r="U1819"/>
  <c r="V1819"/>
  <c r="W1819"/>
  <c r="X1819"/>
  <c r="Y1819"/>
  <c r="Z1819"/>
  <c r="AA1819"/>
  <c r="AB1819"/>
  <c r="AC1819"/>
  <c r="AD1819"/>
  <c r="AE1819"/>
  <c r="AF1819"/>
  <c r="AG1819"/>
  <c r="AH1819"/>
  <c r="AI1819"/>
  <c r="AJ1819"/>
  <c r="AK1819"/>
  <c r="AL1819"/>
  <c r="AM1819"/>
  <c r="A1820"/>
  <c r="Q1820"/>
  <c r="T1820"/>
  <c r="X1820"/>
  <c r="AC1820"/>
  <c r="AD1820"/>
  <c r="AE1820"/>
  <c r="AF1820"/>
  <c r="AG1820"/>
  <c r="AH1820"/>
  <c r="AI1820"/>
  <c r="AJ1820"/>
  <c r="AK1820"/>
  <c r="AL1820"/>
  <c r="AM1820"/>
  <c r="J1821"/>
  <c r="K1821"/>
  <c r="L1821"/>
  <c r="M1821"/>
  <c r="N1821"/>
  <c r="O1821"/>
  <c r="P1821"/>
  <c r="Q1821"/>
  <c r="R1821"/>
  <c r="S1821"/>
  <c r="T1821"/>
  <c r="U1821"/>
  <c r="V1821"/>
  <c r="W1821"/>
  <c r="X1821"/>
  <c r="Y1821"/>
  <c r="Z1821"/>
  <c r="AA1821"/>
  <c r="AB1821"/>
  <c r="AC1821"/>
  <c r="AD1821"/>
  <c r="AE1821"/>
  <c r="AF1821"/>
  <c r="AG1821"/>
  <c r="AH1821"/>
  <c r="AI1821"/>
  <c r="AJ1821"/>
  <c r="AK1821"/>
  <c r="AL1821"/>
  <c r="AM1821"/>
  <c r="A1822"/>
  <c r="Q1822"/>
  <c r="T1822"/>
  <c r="X1822"/>
  <c r="AC1822"/>
  <c r="AD1822"/>
  <c r="AE1822"/>
  <c r="AF1822"/>
  <c r="AG1822"/>
  <c r="AH1822"/>
  <c r="AI1822"/>
  <c r="AJ1822"/>
  <c r="AK1822"/>
  <c r="AL1822"/>
  <c r="AM1822"/>
  <c r="J1823"/>
  <c r="K1823"/>
  <c r="L1823"/>
  <c r="M1823"/>
  <c r="N1823"/>
  <c r="O1823"/>
  <c r="P1823"/>
  <c r="Q1823"/>
  <c r="R1823"/>
  <c r="S1823"/>
  <c r="T1823"/>
  <c r="U1823"/>
  <c r="V1823"/>
  <c r="W1823"/>
  <c r="X1823"/>
  <c r="Y1823"/>
  <c r="Z1823"/>
  <c r="AA1823"/>
  <c r="AB1823"/>
  <c r="AC1823"/>
  <c r="AD1823"/>
  <c r="AE1823"/>
  <c r="AF1823"/>
  <c r="AG1823"/>
  <c r="AH1823"/>
  <c r="AI1823"/>
  <c r="AJ1823"/>
  <c r="AK1823"/>
  <c r="AL1823"/>
  <c r="AM1823"/>
  <c r="A1824"/>
  <c r="Q1824"/>
  <c r="T1824"/>
  <c r="X1824"/>
  <c r="AC1824"/>
  <c r="AD1824"/>
  <c r="AE1824"/>
  <c r="AF1824"/>
  <c r="AG1824"/>
  <c r="AH1824"/>
  <c r="AI1824"/>
  <c r="AJ1824"/>
  <c r="AK1824"/>
  <c r="AL1824"/>
  <c r="AM1824"/>
  <c r="J1825"/>
  <c r="K1825"/>
  <c r="L1825"/>
  <c r="M1825"/>
  <c r="N1825"/>
  <c r="O1825"/>
  <c r="P1825"/>
  <c r="Q1825"/>
  <c r="R1825"/>
  <c r="S1825"/>
  <c r="T1825"/>
  <c r="U1825"/>
  <c r="V1825"/>
  <c r="W1825"/>
  <c r="X1825"/>
  <c r="Y1825"/>
  <c r="Z1825"/>
  <c r="AA1825"/>
  <c r="AB1825"/>
  <c r="AC1825"/>
  <c r="AD1825"/>
  <c r="AE1825"/>
  <c r="AF1825"/>
  <c r="AG1825"/>
  <c r="AH1825"/>
  <c r="AI1825"/>
  <c r="AJ1825"/>
  <c r="AK1825"/>
  <c r="AL1825"/>
  <c r="AM1825"/>
  <c r="A1826"/>
  <c r="Q1826"/>
  <c r="T1826"/>
  <c r="X1826"/>
  <c r="AC1826"/>
  <c r="AD1826"/>
  <c r="AE1826"/>
  <c r="AF1826"/>
  <c r="AG1826"/>
  <c r="AH1826"/>
  <c r="AI1826"/>
  <c r="AJ1826"/>
  <c r="AK1826"/>
  <c r="AL1826"/>
  <c r="AM1826"/>
  <c r="J1827"/>
  <c r="K1827"/>
  <c r="L1827"/>
  <c r="M1827"/>
  <c r="N1827"/>
  <c r="O1827"/>
  <c r="P1827"/>
  <c r="Q1827"/>
  <c r="R1827"/>
  <c r="S1827"/>
  <c r="T1827"/>
  <c r="U1827"/>
  <c r="V1827"/>
  <c r="W1827"/>
  <c r="X1827"/>
  <c r="Y1827"/>
  <c r="Z1827"/>
  <c r="AA1827"/>
  <c r="AB1827"/>
  <c r="AC1827"/>
  <c r="AD1827"/>
  <c r="AE1827"/>
  <c r="AF1827"/>
  <c r="AG1827"/>
  <c r="AH1827"/>
  <c r="AI1827"/>
  <c r="AJ1827"/>
  <c r="AK1827"/>
  <c r="AL1827"/>
  <c r="AM1827"/>
  <c r="A1828"/>
  <c r="Q1828"/>
  <c r="T1828"/>
  <c r="X1828"/>
  <c r="AC1828"/>
  <c r="AD1828"/>
  <c r="AE1828"/>
  <c r="AF1828"/>
  <c r="AG1828"/>
  <c r="AH1828"/>
  <c r="AI1828"/>
  <c r="AJ1828"/>
  <c r="AK1828"/>
  <c r="AL1828"/>
  <c r="AM1828"/>
  <c r="J1829"/>
  <c r="K1829"/>
  <c r="L1829"/>
  <c r="M1829"/>
  <c r="N1829"/>
  <c r="O1829"/>
  <c r="P1829"/>
  <c r="Q1829"/>
  <c r="R1829"/>
  <c r="S1829"/>
  <c r="T1829"/>
  <c r="U1829"/>
  <c r="V1829"/>
  <c r="W1829"/>
  <c r="X1829"/>
  <c r="Y1829"/>
  <c r="Z1829"/>
  <c r="AA1829"/>
  <c r="AB1829"/>
  <c r="AC1829"/>
  <c r="AD1829"/>
  <c r="AE1829"/>
  <c r="AF1829"/>
  <c r="AG1829"/>
  <c r="AH1829"/>
  <c r="AI1829"/>
  <c r="AJ1829"/>
  <c r="AK1829"/>
  <c r="AL1829"/>
  <c r="AM1829"/>
  <c r="A1830"/>
  <c r="Q1830"/>
  <c r="T1830"/>
  <c r="X1830"/>
  <c r="AC1830"/>
  <c r="AD1830"/>
  <c r="AE1830"/>
  <c r="AF1830"/>
  <c r="AG1830"/>
  <c r="AH1830"/>
  <c r="AI1830"/>
  <c r="AJ1830"/>
  <c r="AK1830"/>
  <c r="AL1830"/>
  <c r="AM1830"/>
  <c r="J1831"/>
  <c r="K1831"/>
  <c r="L1831"/>
  <c r="M1831"/>
  <c r="N1831"/>
  <c r="O1831"/>
  <c r="P1831"/>
  <c r="Q1831"/>
  <c r="R1831"/>
  <c r="S1831"/>
  <c r="T1831"/>
  <c r="U1831"/>
  <c r="V1831"/>
  <c r="W1831"/>
  <c r="X1831"/>
  <c r="Y1831"/>
  <c r="Z1831"/>
  <c r="AA1831"/>
  <c r="AB1831"/>
  <c r="AC1831"/>
  <c r="AD1831"/>
  <c r="AE1831"/>
  <c r="AF1831"/>
  <c r="AG1831"/>
  <c r="AH1831"/>
  <c r="AI1831"/>
  <c r="AJ1831"/>
  <c r="AK1831"/>
  <c r="AL1831"/>
  <c r="AM1831"/>
  <c r="A1832"/>
  <c r="Q1832"/>
  <c r="T1832"/>
  <c r="X1832"/>
  <c r="AC1832"/>
  <c r="AD1832"/>
  <c r="AE1832"/>
  <c r="AF1832"/>
  <c r="AG1832"/>
  <c r="AH1832"/>
  <c r="AI1832"/>
  <c r="AJ1832"/>
  <c r="AK1832"/>
  <c r="AL1832"/>
  <c r="AM1832"/>
  <c r="J1833"/>
  <c r="K1833"/>
  <c r="L1833"/>
  <c r="M1833"/>
  <c r="N1833"/>
  <c r="O1833"/>
  <c r="P1833"/>
  <c r="Q1833"/>
  <c r="R1833"/>
  <c r="S1833"/>
  <c r="T1833"/>
  <c r="U1833"/>
  <c r="V1833"/>
  <c r="W1833"/>
  <c r="X1833"/>
  <c r="Y1833"/>
  <c r="Z1833"/>
  <c r="AA1833"/>
  <c r="AB1833"/>
  <c r="AC1833"/>
  <c r="AD1833"/>
  <c r="AE1833"/>
  <c r="AF1833"/>
  <c r="AG1833"/>
  <c r="AH1833"/>
  <c r="AI1833"/>
  <c r="AJ1833"/>
  <c r="AK1833"/>
  <c r="AL1833"/>
  <c r="AM1833"/>
  <c r="A1834"/>
  <c r="Q1834"/>
  <c r="T1834"/>
  <c r="X1834"/>
  <c r="AC1834"/>
  <c r="AD1834"/>
  <c r="AE1834"/>
  <c r="AF1834"/>
  <c r="AG1834"/>
  <c r="AH1834"/>
  <c r="AI1834"/>
  <c r="AJ1834"/>
  <c r="AK1834"/>
  <c r="AL1834"/>
  <c r="AM1834"/>
  <c r="J1835"/>
  <c r="K1835"/>
  <c r="L1835"/>
  <c r="M1835"/>
  <c r="N1835"/>
  <c r="O1835"/>
  <c r="P1835"/>
  <c r="Q1835"/>
  <c r="R1835"/>
  <c r="S1835"/>
  <c r="T1835"/>
  <c r="U1835"/>
  <c r="V1835"/>
  <c r="W1835"/>
  <c r="X1835"/>
  <c r="Y1835"/>
  <c r="Z1835"/>
  <c r="AA1835"/>
  <c r="AB1835"/>
  <c r="AC1835"/>
  <c r="AD1835"/>
  <c r="AE1835"/>
  <c r="AF1835"/>
  <c r="AG1835"/>
  <c r="AH1835"/>
  <c r="AI1835"/>
  <c r="AJ1835"/>
  <c r="AK1835"/>
  <c r="AL1835"/>
  <c r="AM1835"/>
  <c r="J1837"/>
  <c r="K1837"/>
  <c r="L1837"/>
  <c r="M1837"/>
  <c r="N1837"/>
  <c r="O1837"/>
  <c r="P1837"/>
  <c r="Q1837"/>
  <c r="R1837"/>
  <c r="S1837"/>
  <c r="T1837"/>
  <c r="U1837"/>
  <c r="V1837"/>
  <c r="W1837"/>
  <c r="X1837"/>
  <c r="Y1837"/>
  <c r="Z1837"/>
  <c r="AA1837"/>
  <c r="AB1837"/>
  <c r="J1838"/>
  <c r="K1838"/>
  <c r="L1838"/>
  <c r="M1838"/>
  <c r="N1838"/>
  <c r="O1838"/>
  <c r="P1838"/>
  <c r="Q1838"/>
  <c r="R1838"/>
  <c r="S1838"/>
  <c r="T1838"/>
  <c r="U1838"/>
  <c r="V1838"/>
  <c r="W1838"/>
  <c r="X1838"/>
  <c r="Y1838"/>
  <c r="Z1838"/>
  <c r="AA1838"/>
  <c r="AB1838"/>
  <c r="J1839"/>
  <c r="K1839"/>
  <c r="L1839"/>
  <c r="M1839"/>
  <c r="N1839"/>
  <c r="O1839"/>
  <c r="P1839"/>
  <c r="Q1839"/>
  <c r="R1839"/>
  <c r="S1839"/>
  <c r="T1839"/>
  <c r="U1839"/>
  <c r="V1839"/>
  <c r="W1839"/>
  <c r="X1839"/>
  <c r="Y1839"/>
  <c r="Z1839"/>
  <c r="AA1839"/>
  <c r="AB1839"/>
  <c r="A1844"/>
  <c r="Q1844"/>
  <c r="T1844"/>
  <c r="X1844"/>
  <c r="AC1844"/>
  <c r="AD1844"/>
  <c r="AE1844"/>
  <c r="AF1844"/>
  <c r="AG1844"/>
  <c r="AH1844"/>
  <c r="AI1844"/>
  <c r="AJ1844"/>
  <c r="AK1844"/>
  <c r="AM1844"/>
  <c r="A1845"/>
  <c r="Q1845"/>
  <c r="T1845"/>
  <c r="X1845"/>
  <c r="AC1845"/>
  <c r="AD1845"/>
  <c r="AE1845"/>
  <c r="AF1845"/>
  <c r="AG1845"/>
  <c r="AH1845"/>
  <c r="AI1845"/>
  <c r="AJ1845"/>
  <c r="AK1845"/>
  <c r="AL1845"/>
  <c r="AM1845"/>
  <c r="J1846"/>
  <c r="K1846"/>
  <c r="L1846"/>
  <c r="M1846"/>
  <c r="N1846"/>
  <c r="O1846"/>
  <c r="P1846"/>
  <c r="Q1846"/>
  <c r="R1846"/>
  <c r="S1846"/>
  <c r="T1846"/>
  <c r="U1846"/>
  <c r="V1846"/>
  <c r="W1846"/>
  <c r="X1846"/>
  <c r="Y1846"/>
  <c r="Z1846"/>
  <c r="AA1846"/>
  <c r="AB1846"/>
  <c r="AC1846"/>
  <c r="AD1846"/>
  <c r="AE1846"/>
  <c r="AF1846"/>
  <c r="AG1846"/>
  <c r="AH1846"/>
  <c r="AI1846"/>
  <c r="AJ1846"/>
  <c r="AK1846"/>
  <c r="AL1846"/>
  <c r="AM1846"/>
  <c r="A1847"/>
  <c r="Q1847"/>
  <c r="T1847"/>
  <c r="X1847"/>
  <c r="AC1847"/>
  <c r="AD1847"/>
  <c r="AE1847"/>
  <c r="AF1847"/>
  <c r="AG1847"/>
  <c r="AH1847"/>
  <c r="AI1847"/>
  <c r="AJ1847"/>
  <c r="AK1847"/>
  <c r="AL1847"/>
  <c r="AM1847"/>
  <c r="J1848"/>
  <c r="K1848"/>
  <c r="L1848"/>
  <c r="M1848"/>
  <c r="N1848"/>
  <c r="O1848"/>
  <c r="P1848"/>
  <c r="Q1848"/>
  <c r="R1848"/>
  <c r="S1848"/>
  <c r="T1848"/>
  <c r="U1848"/>
  <c r="V1848"/>
  <c r="W1848"/>
  <c r="X1848"/>
  <c r="Y1848"/>
  <c r="Z1848"/>
  <c r="AA1848"/>
  <c r="AB1848"/>
  <c r="AC1848"/>
  <c r="AD1848"/>
  <c r="AE1848"/>
  <c r="AF1848"/>
  <c r="AG1848"/>
  <c r="AH1848"/>
  <c r="AI1848"/>
  <c r="AJ1848"/>
  <c r="AK1848"/>
  <c r="AL1848"/>
  <c r="AM1848"/>
  <c r="A1849"/>
  <c r="Q1849"/>
  <c r="T1849"/>
  <c r="X1849"/>
  <c r="AC1849"/>
  <c r="AD1849"/>
  <c r="AE1849"/>
  <c r="AF1849"/>
  <c r="AG1849"/>
  <c r="AH1849"/>
  <c r="AI1849"/>
  <c r="AJ1849"/>
  <c r="AK1849"/>
  <c r="AL1849"/>
  <c r="AM1849"/>
  <c r="J1850"/>
  <c r="K1850"/>
  <c r="L1850"/>
  <c r="M1850"/>
  <c r="N1850"/>
  <c r="O1850"/>
  <c r="P1850"/>
  <c r="Q1850"/>
  <c r="R1850"/>
  <c r="S1850"/>
  <c r="T1850"/>
  <c r="U1850"/>
  <c r="V1850"/>
  <c r="W1850"/>
  <c r="X1850"/>
  <c r="Y1850"/>
  <c r="Z1850"/>
  <c r="AA1850"/>
  <c r="AB1850"/>
  <c r="AC1850"/>
  <c r="AD1850"/>
  <c r="AE1850"/>
  <c r="AF1850"/>
  <c r="AG1850"/>
  <c r="AH1850"/>
  <c r="AI1850"/>
  <c r="AJ1850"/>
  <c r="AK1850"/>
  <c r="AL1850"/>
  <c r="AM1850"/>
  <c r="A1851"/>
  <c r="Q1851"/>
  <c r="T1851"/>
  <c r="X1851"/>
  <c r="AC1851"/>
  <c r="AD1851"/>
  <c r="AE1851"/>
  <c r="AF1851"/>
  <c r="AG1851"/>
  <c r="AH1851"/>
  <c r="AI1851"/>
  <c r="AJ1851"/>
  <c r="AK1851"/>
  <c r="AL1851"/>
  <c r="AM1851"/>
  <c r="J1852"/>
  <c r="K1852"/>
  <c r="L1852"/>
  <c r="M1852"/>
  <c r="N1852"/>
  <c r="O1852"/>
  <c r="P1852"/>
  <c r="Q1852"/>
  <c r="R1852"/>
  <c r="S1852"/>
  <c r="T1852"/>
  <c r="U1852"/>
  <c r="V1852"/>
  <c r="W1852"/>
  <c r="X1852"/>
  <c r="Y1852"/>
  <c r="Z1852"/>
  <c r="AA1852"/>
  <c r="AB1852"/>
  <c r="AC1852"/>
  <c r="AD1852"/>
  <c r="AE1852"/>
  <c r="AF1852"/>
  <c r="AG1852"/>
  <c r="AH1852"/>
  <c r="AI1852"/>
  <c r="AJ1852"/>
  <c r="AK1852"/>
  <c r="AL1852"/>
  <c r="AM1852"/>
  <c r="A1853"/>
  <c r="Q1853"/>
  <c r="T1853"/>
  <c r="X1853"/>
  <c r="AC1853"/>
  <c r="AD1853"/>
  <c r="AE1853"/>
  <c r="AF1853"/>
  <c r="AG1853"/>
  <c r="AH1853"/>
  <c r="AI1853"/>
  <c r="AJ1853"/>
  <c r="AK1853"/>
  <c r="AL1853"/>
  <c r="AM1853"/>
  <c r="J1854"/>
  <c r="K1854"/>
  <c r="L1854"/>
  <c r="M1854"/>
  <c r="N1854"/>
  <c r="O1854"/>
  <c r="P1854"/>
  <c r="Q1854"/>
  <c r="R1854"/>
  <c r="S1854"/>
  <c r="T1854"/>
  <c r="U1854"/>
  <c r="V1854"/>
  <c r="W1854"/>
  <c r="X1854"/>
  <c r="Y1854"/>
  <c r="Z1854"/>
  <c r="AA1854"/>
  <c r="AB1854"/>
  <c r="AC1854"/>
  <c r="AD1854"/>
  <c r="AE1854"/>
  <c r="AF1854"/>
  <c r="AG1854"/>
  <c r="AH1854"/>
  <c r="AI1854"/>
  <c r="AJ1854"/>
  <c r="AK1854"/>
  <c r="AL1854"/>
  <c r="AM1854"/>
  <c r="A1855"/>
  <c r="Q1855"/>
  <c r="T1855"/>
  <c r="X1855"/>
  <c r="AC1855"/>
  <c r="AD1855"/>
  <c r="AE1855"/>
  <c r="AF1855"/>
  <c r="AG1855"/>
  <c r="AH1855"/>
  <c r="AI1855"/>
  <c r="AJ1855"/>
  <c r="AK1855"/>
  <c r="AL1855"/>
  <c r="AM1855"/>
  <c r="J1856"/>
  <c r="K1856"/>
  <c r="L1856"/>
  <c r="M1856"/>
  <c r="N1856"/>
  <c r="O1856"/>
  <c r="P1856"/>
  <c r="Q1856"/>
  <c r="R1856"/>
  <c r="S1856"/>
  <c r="T1856"/>
  <c r="U1856"/>
  <c r="V1856"/>
  <c r="W1856"/>
  <c r="X1856"/>
  <c r="Y1856"/>
  <c r="Z1856"/>
  <c r="AA1856"/>
  <c r="AB1856"/>
  <c r="AC1856"/>
  <c r="AD1856"/>
  <c r="AE1856"/>
  <c r="AF1856"/>
  <c r="AG1856"/>
  <c r="AH1856"/>
  <c r="AI1856"/>
  <c r="AJ1856"/>
  <c r="AK1856"/>
  <c r="AL1856"/>
  <c r="AM1856"/>
  <c r="A1857"/>
  <c r="Q1857"/>
  <c r="T1857"/>
  <c r="X1857"/>
  <c r="AC1857"/>
  <c r="AD1857"/>
  <c r="AE1857"/>
  <c r="AF1857"/>
  <c r="AG1857"/>
  <c r="AH1857"/>
  <c r="AI1857"/>
  <c r="AJ1857"/>
  <c r="AK1857"/>
  <c r="AL1857"/>
  <c r="AM1857"/>
  <c r="J1858"/>
  <c r="K1858"/>
  <c r="L1858"/>
  <c r="M1858"/>
  <c r="N1858"/>
  <c r="O1858"/>
  <c r="P1858"/>
  <c r="Q1858"/>
  <c r="R1858"/>
  <c r="S1858"/>
  <c r="T1858"/>
  <c r="U1858"/>
  <c r="V1858"/>
  <c r="W1858"/>
  <c r="X1858"/>
  <c r="Y1858"/>
  <c r="Z1858"/>
  <c r="AA1858"/>
  <c r="AB1858"/>
  <c r="AC1858"/>
  <c r="AD1858"/>
  <c r="AE1858"/>
  <c r="AF1858"/>
  <c r="AG1858"/>
  <c r="AH1858"/>
  <c r="AI1858"/>
  <c r="AJ1858"/>
  <c r="AK1858"/>
  <c r="AL1858"/>
  <c r="AM1858"/>
  <c r="A1859"/>
  <c r="Q1859"/>
  <c r="T1859"/>
  <c r="X1859"/>
  <c r="AC1859"/>
  <c r="AD1859"/>
  <c r="AE1859"/>
  <c r="AF1859"/>
  <c r="AG1859"/>
  <c r="AH1859"/>
  <c r="AI1859"/>
  <c r="AJ1859"/>
  <c r="AK1859"/>
  <c r="AL1859"/>
  <c r="AM1859"/>
  <c r="J1860"/>
  <c r="K1860"/>
  <c r="L1860"/>
  <c r="M1860"/>
  <c r="N1860"/>
  <c r="O1860"/>
  <c r="P1860"/>
  <c r="Q1860"/>
  <c r="R1860"/>
  <c r="S1860"/>
  <c r="T1860"/>
  <c r="U1860"/>
  <c r="V1860"/>
  <c r="W1860"/>
  <c r="X1860"/>
  <c r="Y1860"/>
  <c r="Z1860"/>
  <c r="AA1860"/>
  <c r="AB1860"/>
  <c r="AC1860"/>
  <c r="AD1860"/>
  <c r="AE1860"/>
  <c r="AF1860"/>
  <c r="AG1860"/>
  <c r="AH1860"/>
  <c r="AI1860"/>
  <c r="AJ1860"/>
  <c r="AK1860"/>
  <c r="AL1860"/>
  <c r="AM1860"/>
  <c r="A1861"/>
  <c r="Q1861"/>
  <c r="T1861"/>
  <c r="X1861"/>
  <c r="AC1861"/>
  <c r="AD1861"/>
  <c r="AE1861"/>
  <c r="AF1861"/>
  <c r="AG1861"/>
  <c r="AH1861"/>
  <c r="AI1861"/>
  <c r="AJ1861"/>
  <c r="AK1861"/>
  <c r="AL1861"/>
  <c r="AM1861"/>
  <c r="J1862"/>
  <c r="K1862"/>
  <c r="L1862"/>
  <c r="M1862"/>
  <c r="N1862"/>
  <c r="O1862"/>
  <c r="P1862"/>
  <c r="Q1862"/>
  <c r="R1862"/>
  <c r="S1862"/>
  <c r="T1862"/>
  <c r="U1862"/>
  <c r="V1862"/>
  <c r="W1862"/>
  <c r="X1862"/>
  <c r="Y1862"/>
  <c r="Z1862"/>
  <c r="AA1862"/>
  <c r="AB1862"/>
  <c r="AC1862"/>
  <c r="AD1862"/>
  <c r="AE1862"/>
  <c r="AF1862"/>
  <c r="AG1862"/>
  <c r="AH1862"/>
  <c r="AI1862"/>
  <c r="AJ1862"/>
  <c r="AK1862"/>
  <c r="AL1862"/>
  <c r="AM1862"/>
  <c r="J1864"/>
  <c r="K1864"/>
  <c r="L1864"/>
  <c r="M1864"/>
  <c r="N1864"/>
  <c r="O1864"/>
  <c r="P1864"/>
  <c r="Q1864"/>
  <c r="R1864"/>
  <c r="S1864"/>
  <c r="T1864"/>
  <c r="U1864"/>
  <c r="V1864"/>
  <c r="W1864"/>
  <c r="X1864"/>
  <c r="Y1864"/>
  <c r="Z1864"/>
  <c r="AA1864"/>
  <c r="AB1864"/>
  <c r="J1865"/>
  <c r="K1865"/>
  <c r="L1865"/>
  <c r="M1865"/>
  <c r="N1865"/>
  <c r="O1865"/>
  <c r="P1865"/>
  <c r="Q1865"/>
  <c r="R1865"/>
  <c r="S1865"/>
  <c r="T1865"/>
  <c r="U1865"/>
  <c r="V1865"/>
  <c r="W1865"/>
  <c r="X1865"/>
  <c r="Y1865"/>
  <c r="Z1865"/>
  <c r="AA1865"/>
  <c r="AB1865"/>
  <c r="J1866"/>
  <c r="K1866"/>
  <c r="L1866"/>
  <c r="M1866"/>
  <c r="N1866"/>
  <c r="O1866"/>
  <c r="P1866"/>
  <c r="Q1866"/>
  <c r="R1866"/>
  <c r="S1866"/>
  <c r="T1866"/>
  <c r="U1866"/>
  <c r="V1866"/>
  <c r="W1866"/>
  <c r="X1866"/>
  <c r="Y1866"/>
  <c r="Z1866"/>
  <c r="AA1866"/>
  <c r="AB1866"/>
  <c r="A1871"/>
  <c r="Q1871"/>
  <c r="T1871"/>
  <c r="X1871"/>
  <c r="AC1871"/>
  <c r="AD1871"/>
  <c r="AE1871"/>
  <c r="AF1871"/>
  <c r="AG1871"/>
  <c r="AH1871"/>
  <c r="AI1871"/>
  <c r="AJ1871"/>
  <c r="AK1871"/>
  <c r="AM1871"/>
  <c r="A1872"/>
  <c r="Q1872"/>
  <c r="T1872"/>
  <c r="X1872"/>
  <c r="AC1872"/>
  <c r="AD1872"/>
  <c r="AE1872"/>
  <c r="AF1872"/>
  <c r="AG1872"/>
  <c r="AH1872"/>
  <c r="AI1872"/>
  <c r="AJ1872"/>
  <c r="AK1872"/>
  <c r="AL1872"/>
  <c r="AM1872"/>
  <c r="J1873"/>
  <c r="K1873"/>
  <c r="L1873"/>
  <c r="M1873"/>
  <c r="N1873"/>
  <c r="O1873"/>
  <c r="P1873"/>
  <c r="Q1873"/>
  <c r="R1873"/>
  <c r="S1873"/>
  <c r="T1873"/>
  <c r="U1873"/>
  <c r="V1873"/>
  <c r="W1873"/>
  <c r="X1873"/>
  <c r="Y1873"/>
  <c r="Z1873"/>
  <c r="AA1873"/>
  <c r="AB1873"/>
  <c r="AC1873"/>
  <c r="AD1873"/>
  <c r="AE1873"/>
  <c r="AF1873"/>
  <c r="AG1873"/>
  <c r="AH1873"/>
  <c r="AI1873"/>
  <c r="AJ1873"/>
  <c r="AK1873"/>
  <c r="AL1873"/>
  <c r="AM1873"/>
  <c r="A1874"/>
  <c r="Q1874"/>
  <c r="T1874"/>
  <c r="X1874"/>
  <c r="AC1874"/>
  <c r="AD1874"/>
  <c r="AE1874"/>
  <c r="AF1874"/>
  <c r="AG1874"/>
  <c r="AH1874"/>
  <c r="AI1874"/>
  <c r="AJ1874"/>
  <c r="AK1874"/>
  <c r="AL1874"/>
  <c r="AM1874"/>
  <c r="J1875"/>
  <c r="K1875"/>
  <c r="L1875"/>
  <c r="M1875"/>
  <c r="N1875"/>
  <c r="O1875"/>
  <c r="P1875"/>
  <c r="Q1875"/>
  <c r="R1875"/>
  <c r="S1875"/>
  <c r="T1875"/>
  <c r="U1875"/>
  <c r="V1875"/>
  <c r="W1875"/>
  <c r="X1875"/>
  <c r="Y1875"/>
  <c r="Z1875"/>
  <c r="AA1875"/>
  <c r="AB1875"/>
  <c r="AC1875"/>
  <c r="AD1875"/>
  <c r="AE1875"/>
  <c r="AF1875"/>
  <c r="AG1875"/>
  <c r="AH1875"/>
  <c r="AI1875"/>
  <c r="AJ1875"/>
  <c r="AK1875"/>
  <c r="AL1875"/>
  <c r="AM1875"/>
  <c r="A1876"/>
  <c r="Q1876"/>
  <c r="T1876"/>
  <c r="X1876"/>
  <c r="AC1876"/>
  <c r="AD1876"/>
  <c r="AE1876"/>
  <c r="AF1876"/>
  <c r="AG1876"/>
  <c r="AH1876"/>
  <c r="AI1876"/>
  <c r="AJ1876"/>
  <c r="AK1876"/>
  <c r="AL1876"/>
  <c r="AM1876"/>
  <c r="J1877"/>
  <c r="K1877"/>
  <c r="L1877"/>
  <c r="M1877"/>
  <c r="N1877"/>
  <c r="O1877"/>
  <c r="P1877"/>
  <c r="Q1877"/>
  <c r="R1877"/>
  <c r="S1877"/>
  <c r="T1877"/>
  <c r="U1877"/>
  <c r="V1877"/>
  <c r="W1877"/>
  <c r="X1877"/>
  <c r="Y1877"/>
  <c r="Z1877"/>
  <c r="AA1877"/>
  <c r="AB1877"/>
  <c r="AC1877"/>
  <c r="AD1877"/>
  <c r="AE1877"/>
  <c r="AF1877"/>
  <c r="AG1877"/>
  <c r="AH1877"/>
  <c r="AI1877"/>
  <c r="AJ1877"/>
  <c r="AK1877"/>
  <c r="AL1877"/>
  <c r="AM1877"/>
  <c r="A1878"/>
  <c r="Q1878"/>
  <c r="T1878"/>
  <c r="X1878"/>
  <c r="AC1878"/>
  <c r="AD1878"/>
  <c r="AE1878"/>
  <c r="AF1878"/>
  <c r="AG1878"/>
  <c r="AH1878"/>
  <c r="AI1878"/>
  <c r="AJ1878"/>
  <c r="AK1878"/>
  <c r="AL1878"/>
  <c r="AM1878"/>
  <c r="J1879"/>
  <c r="K1879"/>
  <c r="L1879"/>
  <c r="M1879"/>
  <c r="N1879"/>
  <c r="O1879"/>
  <c r="P1879"/>
  <c r="Q1879"/>
  <c r="R1879"/>
  <c r="S1879"/>
  <c r="T1879"/>
  <c r="U1879"/>
  <c r="V1879"/>
  <c r="W1879"/>
  <c r="X1879"/>
  <c r="Y1879"/>
  <c r="Z1879"/>
  <c r="AA1879"/>
  <c r="AB1879"/>
  <c r="AC1879"/>
  <c r="AD1879"/>
  <c r="AE1879"/>
  <c r="AF1879"/>
  <c r="AG1879"/>
  <c r="AH1879"/>
  <c r="AI1879"/>
  <c r="AJ1879"/>
  <c r="AK1879"/>
  <c r="AL1879"/>
  <c r="AM1879"/>
  <c r="A1880"/>
  <c r="Q1880"/>
  <c r="T1880"/>
  <c r="X1880"/>
  <c r="AC1880"/>
  <c r="AD1880"/>
  <c r="AE1880"/>
  <c r="AF1880"/>
  <c r="AG1880"/>
  <c r="AH1880"/>
  <c r="AI1880"/>
  <c r="AJ1880"/>
  <c r="AK1880"/>
  <c r="AL1880"/>
  <c r="AM1880"/>
  <c r="J1881"/>
  <c r="K1881"/>
  <c r="L1881"/>
  <c r="M1881"/>
  <c r="N1881"/>
  <c r="O1881"/>
  <c r="P1881"/>
  <c r="Q1881"/>
  <c r="R1881"/>
  <c r="S1881"/>
  <c r="T1881"/>
  <c r="U1881"/>
  <c r="V1881"/>
  <c r="W1881"/>
  <c r="X1881"/>
  <c r="Y1881"/>
  <c r="Z1881"/>
  <c r="AA1881"/>
  <c r="AB1881"/>
  <c r="AC1881"/>
  <c r="AD1881"/>
  <c r="AE1881"/>
  <c r="AF1881"/>
  <c r="AG1881"/>
  <c r="AH1881"/>
  <c r="AI1881"/>
  <c r="AJ1881"/>
  <c r="AK1881"/>
  <c r="AL1881"/>
  <c r="AM1881"/>
  <c r="A1882"/>
  <c r="Q1882"/>
  <c r="T1882"/>
  <c r="X1882"/>
  <c r="AC1882"/>
  <c r="AD1882"/>
  <c r="AE1882"/>
  <c r="AF1882"/>
  <c r="AG1882"/>
  <c r="AH1882"/>
  <c r="AI1882"/>
  <c r="AJ1882"/>
  <c r="AK1882"/>
  <c r="AL1882"/>
  <c r="AM1882"/>
  <c r="J1883"/>
  <c r="K1883"/>
  <c r="L1883"/>
  <c r="M1883"/>
  <c r="N1883"/>
  <c r="O1883"/>
  <c r="P1883"/>
  <c r="Q1883"/>
  <c r="R1883"/>
  <c r="S1883"/>
  <c r="T1883"/>
  <c r="U1883"/>
  <c r="V1883"/>
  <c r="W1883"/>
  <c r="X1883"/>
  <c r="Y1883"/>
  <c r="Z1883"/>
  <c r="AA1883"/>
  <c r="AB1883"/>
  <c r="AC1883"/>
  <c r="AD1883"/>
  <c r="AE1883"/>
  <c r="AF1883"/>
  <c r="AG1883"/>
  <c r="AH1883"/>
  <c r="AI1883"/>
  <c r="AJ1883"/>
  <c r="AK1883"/>
  <c r="AL1883"/>
  <c r="AM1883"/>
  <c r="A1884"/>
  <c r="Q1884"/>
  <c r="T1884"/>
  <c r="X1884"/>
  <c r="AC1884"/>
  <c r="AD1884"/>
  <c r="AE1884"/>
  <c r="AF1884"/>
  <c r="AG1884"/>
  <c r="AH1884"/>
  <c r="AI1884"/>
  <c r="AJ1884"/>
  <c r="AK1884"/>
  <c r="AL1884"/>
  <c r="AM1884"/>
  <c r="J1885"/>
  <c r="K1885"/>
  <c r="L1885"/>
  <c r="M1885"/>
  <c r="N1885"/>
  <c r="O1885"/>
  <c r="P1885"/>
  <c r="Q1885"/>
  <c r="R1885"/>
  <c r="S1885"/>
  <c r="T1885"/>
  <c r="U1885"/>
  <c r="V1885"/>
  <c r="W1885"/>
  <c r="X1885"/>
  <c r="Y1885"/>
  <c r="Z1885"/>
  <c r="AA1885"/>
  <c r="AB1885"/>
  <c r="AC1885"/>
  <c r="AD1885"/>
  <c r="AE1885"/>
  <c r="AF1885"/>
  <c r="AG1885"/>
  <c r="AH1885"/>
  <c r="AI1885"/>
  <c r="AJ1885"/>
  <c r="AK1885"/>
  <c r="AL1885"/>
  <c r="AM1885"/>
  <c r="A1886"/>
  <c r="Q1886"/>
  <c r="T1886"/>
  <c r="X1886"/>
  <c r="AC1886"/>
  <c r="AD1886"/>
  <c r="AE1886"/>
  <c r="AF1886"/>
  <c r="AG1886"/>
  <c r="AH1886"/>
  <c r="AI1886"/>
  <c r="AJ1886"/>
  <c r="AK1886"/>
  <c r="AL1886"/>
  <c r="AM1886"/>
  <c r="J1887"/>
  <c r="K1887"/>
  <c r="L1887"/>
  <c r="M1887"/>
  <c r="N1887"/>
  <c r="O1887"/>
  <c r="P1887"/>
  <c r="Q1887"/>
  <c r="R1887"/>
  <c r="S1887"/>
  <c r="T1887"/>
  <c r="U1887"/>
  <c r="V1887"/>
  <c r="W1887"/>
  <c r="X1887"/>
  <c r="Y1887"/>
  <c r="Z1887"/>
  <c r="AA1887"/>
  <c r="AB1887"/>
  <c r="AC1887"/>
  <c r="AD1887"/>
  <c r="AE1887"/>
  <c r="AF1887"/>
  <c r="AG1887"/>
  <c r="AH1887"/>
  <c r="AI1887"/>
  <c r="AJ1887"/>
  <c r="AK1887"/>
  <c r="AL1887"/>
  <c r="AM1887"/>
  <c r="A1888"/>
  <c r="Q1888"/>
  <c r="T1888"/>
  <c r="X1888"/>
  <c r="AC1888"/>
  <c r="AD1888"/>
  <c r="AE1888"/>
  <c r="AF1888"/>
  <c r="AG1888"/>
  <c r="AH1888"/>
  <c r="AI1888"/>
  <c r="AJ1888"/>
  <c r="AK1888"/>
  <c r="AL1888"/>
  <c r="AM1888"/>
  <c r="J1889"/>
  <c r="K1889"/>
  <c r="L1889"/>
  <c r="M1889"/>
  <c r="N1889"/>
  <c r="O1889"/>
  <c r="P1889"/>
  <c r="Q1889"/>
  <c r="R1889"/>
  <c r="S1889"/>
  <c r="T1889"/>
  <c r="U1889"/>
  <c r="V1889"/>
  <c r="W1889"/>
  <c r="X1889"/>
  <c r="Y1889"/>
  <c r="Z1889"/>
  <c r="AA1889"/>
  <c r="AB1889"/>
  <c r="AC1889"/>
  <c r="AD1889"/>
  <c r="AE1889"/>
  <c r="AF1889"/>
  <c r="AG1889"/>
  <c r="AH1889"/>
  <c r="AI1889"/>
  <c r="AJ1889"/>
  <c r="AK1889"/>
  <c r="AL1889"/>
  <c r="AM1889"/>
  <c r="J1891"/>
  <c r="K1891"/>
  <c r="L1891"/>
  <c r="M1891"/>
  <c r="N1891"/>
  <c r="O1891"/>
  <c r="P1891"/>
  <c r="Q1891"/>
  <c r="R1891"/>
  <c r="S1891"/>
  <c r="T1891"/>
  <c r="U1891"/>
  <c r="V1891"/>
  <c r="W1891"/>
  <c r="X1891"/>
  <c r="Y1891"/>
  <c r="Z1891"/>
  <c r="AA1891"/>
  <c r="AB1891"/>
  <c r="J1892"/>
  <c r="K1892"/>
  <c r="L1892"/>
  <c r="M1892"/>
  <c r="N1892"/>
  <c r="O1892"/>
  <c r="P1892"/>
  <c r="Q1892"/>
  <c r="R1892"/>
  <c r="S1892"/>
  <c r="T1892"/>
  <c r="U1892"/>
  <c r="V1892"/>
  <c r="W1892"/>
  <c r="X1892"/>
  <c r="Y1892"/>
  <c r="Z1892"/>
  <c r="AA1892"/>
  <c r="AB1892"/>
  <c r="J1893"/>
  <c r="K1893"/>
  <c r="L1893"/>
  <c r="M1893"/>
  <c r="N1893"/>
  <c r="O1893"/>
  <c r="P1893"/>
  <c r="Q1893"/>
  <c r="R1893"/>
  <c r="S1893"/>
  <c r="T1893"/>
  <c r="U1893"/>
  <c r="V1893"/>
  <c r="W1893"/>
  <c r="X1893"/>
  <c r="Y1893"/>
  <c r="Z1893"/>
  <c r="AA1893"/>
  <c r="AB1893"/>
  <c r="A1898"/>
  <c r="Q1898"/>
  <c r="T1898"/>
  <c r="X1898"/>
  <c r="AC1898"/>
  <c r="AD1898"/>
  <c r="AE1898"/>
  <c r="AF1898"/>
  <c r="AG1898"/>
  <c r="AH1898"/>
  <c r="AI1898"/>
  <c r="AJ1898"/>
  <c r="AK1898"/>
  <c r="AM1898"/>
  <c r="A1899"/>
  <c r="Q1899"/>
  <c r="T1899"/>
  <c r="X1899"/>
  <c r="AC1899"/>
  <c r="AD1899"/>
  <c r="AE1899"/>
  <c r="AF1899"/>
  <c r="AG1899"/>
  <c r="AH1899"/>
  <c r="AI1899"/>
  <c r="AJ1899"/>
  <c r="AK1899"/>
  <c r="AL1899"/>
  <c r="AM1899"/>
  <c r="J1900"/>
  <c r="K1900"/>
  <c r="L1900"/>
  <c r="M1900"/>
  <c r="N1900"/>
  <c r="O1900"/>
  <c r="P1900"/>
  <c r="Q1900"/>
  <c r="R1900"/>
  <c r="S1900"/>
  <c r="T1900"/>
  <c r="U1900"/>
  <c r="V1900"/>
  <c r="W1900"/>
  <c r="X1900"/>
  <c r="Y1900"/>
  <c r="Z1900"/>
  <c r="AA1900"/>
  <c r="AB1900"/>
  <c r="AC1900"/>
  <c r="AD1900"/>
  <c r="AE1900"/>
  <c r="AF1900"/>
  <c r="AG1900"/>
  <c r="AH1900"/>
  <c r="AI1900"/>
  <c r="AJ1900"/>
  <c r="AK1900"/>
  <c r="AL1900"/>
  <c r="AM1900"/>
  <c r="A1901"/>
  <c r="Q1901"/>
  <c r="T1901"/>
  <c r="X1901"/>
  <c r="AC1901"/>
  <c r="AD1901"/>
  <c r="AE1901"/>
  <c r="AF1901"/>
  <c r="AG1901"/>
  <c r="AH1901"/>
  <c r="AI1901"/>
  <c r="AJ1901"/>
  <c r="AK1901"/>
  <c r="AL1901"/>
  <c r="AM1901"/>
  <c r="J1902"/>
  <c r="K1902"/>
  <c r="L1902"/>
  <c r="M1902"/>
  <c r="N1902"/>
  <c r="O1902"/>
  <c r="P1902"/>
  <c r="Q1902"/>
  <c r="R1902"/>
  <c r="S1902"/>
  <c r="T1902"/>
  <c r="U1902"/>
  <c r="V1902"/>
  <c r="W1902"/>
  <c r="X1902"/>
  <c r="Y1902"/>
  <c r="Z1902"/>
  <c r="AA1902"/>
  <c r="AB1902"/>
  <c r="AC1902"/>
  <c r="AD1902"/>
  <c r="AE1902"/>
  <c r="AF1902"/>
  <c r="AG1902"/>
  <c r="AH1902"/>
  <c r="AI1902"/>
  <c r="AJ1902"/>
  <c r="AK1902"/>
  <c r="AL1902"/>
  <c r="AM1902"/>
  <c r="A1903"/>
  <c r="Q1903"/>
  <c r="T1903"/>
  <c r="X1903"/>
  <c r="AC1903"/>
  <c r="AD1903"/>
  <c r="AE1903"/>
  <c r="AF1903"/>
  <c r="AG1903"/>
  <c r="AH1903"/>
  <c r="AI1903"/>
  <c r="AJ1903"/>
  <c r="AK1903"/>
  <c r="AL1903"/>
  <c r="AM1903"/>
  <c r="J1904"/>
  <c r="K1904"/>
  <c r="L1904"/>
  <c r="M1904"/>
  <c r="N1904"/>
  <c r="O1904"/>
  <c r="P1904"/>
  <c r="Q1904"/>
  <c r="R1904"/>
  <c r="S1904"/>
  <c r="T1904"/>
  <c r="U1904"/>
  <c r="V1904"/>
  <c r="W1904"/>
  <c r="X1904"/>
  <c r="Y1904"/>
  <c r="Z1904"/>
  <c r="AA1904"/>
  <c r="AB1904"/>
  <c r="AC1904"/>
  <c r="AD1904"/>
  <c r="AE1904"/>
  <c r="AF1904"/>
  <c r="AG1904"/>
  <c r="AH1904"/>
  <c r="AI1904"/>
  <c r="AJ1904"/>
  <c r="AK1904"/>
  <c r="AL1904"/>
  <c r="AM1904"/>
  <c r="A1905"/>
  <c r="Q1905"/>
  <c r="T1905"/>
  <c r="X1905"/>
  <c r="AC1905"/>
  <c r="AD1905"/>
  <c r="AE1905"/>
  <c r="AF1905"/>
  <c r="AG1905"/>
  <c r="AH1905"/>
  <c r="AI1905"/>
  <c r="AJ1905"/>
  <c r="AK1905"/>
  <c r="AL1905"/>
  <c r="AM1905"/>
  <c r="J1906"/>
  <c r="K1906"/>
  <c r="L1906"/>
  <c r="M1906"/>
  <c r="N1906"/>
  <c r="O1906"/>
  <c r="P1906"/>
  <c r="Q1906"/>
  <c r="R1906"/>
  <c r="S1906"/>
  <c r="T1906"/>
  <c r="U1906"/>
  <c r="V1906"/>
  <c r="W1906"/>
  <c r="X1906"/>
  <c r="Y1906"/>
  <c r="Z1906"/>
  <c r="AA1906"/>
  <c r="AB1906"/>
  <c r="AC1906"/>
  <c r="AD1906"/>
  <c r="AE1906"/>
  <c r="AF1906"/>
  <c r="AG1906"/>
  <c r="AH1906"/>
  <c r="AI1906"/>
  <c r="AJ1906"/>
  <c r="AK1906"/>
  <c r="AL1906"/>
  <c r="AM1906"/>
  <c r="A1907"/>
  <c r="Q1907"/>
  <c r="T1907"/>
  <c r="X1907"/>
  <c r="AC1907"/>
  <c r="AD1907"/>
  <c r="AE1907"/>
  <c r="AF1907"/>
  <c r="AG1907"/>
  <c r="AH1907"/>
  <c r="AI1907"/>
  <c r="AJ1907"/>
  <c r="AK1907"/>
  <c r="AL1907"/>
  <c r="AM1907"/>
  <c r="J1908"/>
  <c r="K1908"/>
  <c r="L1908"/>
  <c r="M1908"/>
  <c r="N1908"/>
  <c r="O1908"/>
  <c r="P1908"/>
  <c r="Q1908"/>
  <c r="R1908"/>
  <c r="S1908"/>
  <c r="T1908"/>
  <c r="U1908"/>
  <c r="V1908"/>
  <c r="W1908"/>
  <c r="X1908"/>
  <c r="Y1908"/>
  <c r="Z1908"/>
  <c r="AA1908"/>
  <c r="AB1908"/>
  <c r="AC1908"/>
  <c r="AD1908"/>
  <c r="AE1908"/>
  <c r="AF1908"/>
  <c r="AG1908"/>
  <c r="AH1908"/>
  <c r="AI1908"/>
  <c r="AJ1908"/>
  <c r="AK1908"/>
  <c r="AL1908"/>
  <c r="AM1908"/>
  <c r="A1909"/>
  <c r="Q1909"/>
  <c r="T1909"/>
  <c r="X1909"/>
  <c r="AC1909"/>
  <c r="AD1909"/>
  <c r="AE1909"/>
  <c r="AF1909"/>
  <c r="AG1909"/>
  <c r="AH1909"/>
  <c r="AI1909"/>
  <c r="AJ1909"/>
  <c r="AK1909"/>
  <c r="AL1909"/>
  <c r="AM1909"/>
  <c r="J1910"/>
  <c r="K1910"/>
  <c r="L1910"/>
  <c r="M1910"/>
  <c r="N1910"/>
  <c r="O1910"/>
  <c r="P1910"/>
  <c r="Q1910"/>
  <c r="R1910"/>
  <c r="S1910"/>
  <c r="T1910"/>
  <c r="U1910"/>
  <c r="V1910"/>
  <c r="W1910"/>
  <c r="X1910"/>
  <c r="Y1910"/>
  <c r="Z1910"/>
  <c r="AA1910"/>
  <c r="AB1910"/>
  <c r="AC1910"/>
  <c r="AD1910"/>
  <c r="AE1910"/>
  <c r="AF1910"/>
  <c r="AG1910"/>
  <c r="AH1910"/>
  <c r="AI1910"/>
  <c r="AJ1910"/>
  <c r="AK1910"/>
  <c r="AL1910"/>
  <c r="AM1910"/>
  <c r="A1911"/>
  <c r="Q1911"/>
  <c r="T1911"/>
  <c r="X1911"/>
  <c r="AC1911"/>
  <c r="AD1911"/>
  <c r="AE1911"/>
  <c r="AF1911"/>
  <c r="AG1911"/>
  <c r="AH1911"/>
  <c r="AI1911"/>
  <c r="AJ1911"/>
  <c r="AK1911"/>
  <c r="AL1911"/>
  <c r="AM1911"/>
  <c r="J1912"/>
  <c r="K1912"/>
  <c r="L1912"/>
  <c r="M1912"/>
  <c r="N1912"/>
  <c r="O1912"/>
  <c r="P1912"/>
  <c r="Q1912"/>
  <c r="R1912"/>
  <c r="S1912"/>
  <c r="T1912"/>
  <c r="U1912"/>
  <c r="V1912"/>
  <c r="W1912"/>
  <c r="X1912"/>
  <c r="Y1912"/>
  <c r="Z1912"/>
  <c r="AA1912"/>
  <c r="AB1912"/>
  <c r="AC1912"/>
  <c r="AD1912"/>
  <c r="AE1912"/>
  <c r="AF1912"/>
  <c r="AG1912"/>
  <c r="AH1912"/>
  <c r="AI1912"/>
  <c r="AJ1912"/>
  <c r="AK1912"/>
  <c r="AL1912"/>
  <c r="AM1912"/>
  <c r="A1913"/>
  <c r="Q1913"/>
  <c r="T1913"/>
  <c r="X1913"/>
  <c r="AC1913"/>
  <c r="AD1913"/>
  <c r="AE1913"/>
  <c r="AF1913"/>
  <c r="AG1913"/>
  <c r="AH1913"/>
  <c r="AI1913"/>
  <c r="AJ1913"/>
  <c r="AK1913"/>
  <c r="AL1913"/>
  <c r="AM1913"/>
  <c r="J1914"/>
  <c r="K1914"/>
  <c r="L1914"/>
  <c r="M1914"/>
  <c r="N1914"/>
  <c r="O1914"/>
  <c r="P1914"/>
  <c r="Q1914"/>
  <c r="R1914"/>
  <c r="S1914"/>
  <c r="T1914"/>
  <c r="U1914"/>
  <c r="V1914"/>
  <c r="W1914"/>
  <c r="X1914"/>
  <c r="Y1914"/>
  <c r="Z1914"/>
  <c r="AA1914"/>
  <c r="AB1914"/>
  <c r="AC1914"/>
  <c r="AD1914"/>
  <c r="AE1914"/>
  <c r="AF1914"/>
  <c r="AG1914"/>
  <c r="AH1914"/>
  <c r="AI1914"/>
  <c r="AJ1914"/>
  <c r="AK1914"/>
  <c r="AL1914"/>
  <c r="AM1914"/>
  <c r="A1915"/>
  <c r="Q1915"/>
  <c r="T1915"/>
  <c r="X1915"/>
  <c r="AC1915"/>
  <c r="AD1915"/>
  <c r="AE1915"/>
  <c r="AF1915"/>
  <c r="AG1915"/>
  <c r="AH1915"/>
  <c r="AI1915"/>
  <c r="AJ1915"/>
  <c r="AK1915"/>
  <c r="AL1915"/>
  <c r="AM1915"/>
  <c r="J1916"/>
  <c r="K1916"/>
  <c r="L1916"/>
  <c r="M1916"/>
  <c r="N1916"/>
  <c r="O1916"/>
  <c r="P1916"/>
  <c r="Q1916"/>
  <c r="R1916"/>
  <c r="S1916"/>
  <c r="T1916"/>
  <c r="U1916"/>
  <c r="V1916"/>
  <c r="W1916"/>
  <c r="X1916"/>
  <c r="Y1916"/>
  <c r="Z1916"/>
  <c r="AA1916"/>
  <c r="AB1916"/>
  <c r="AC1916"/>
  <c r="AD1916"/>
  <c r="AE1916"/>
  <c r="AF1916"/>
  <c r="AG1916"/>
  <c r="AH1916"/>
  <c r="AI1916"/>
  <c r="AJ1916"/>
  <c r="AK1916"/>
  <c r="AL1916"/>
  <c r="AM1916"/>
  <c r="J1918"/>
  <c r="K1918"/>
  <c r="L1918"/>
  <c r="M1918"/>
  <c r="N1918"/>
  <c r="O1918"/>
  <c r="P1918"/>
  <c r="Q1918"/>
  <c r="R1918"/>
  <c r="S1918"/>
  <c r="T1918"/>
  <c r="U1918"/>
  <c r="V1918"/>
  <c r="W1918"/>
  <c r="X1918"/>
  <c r="Y1918"/>
  <c r="Z1918"/>
  <c r="AA1918"/>
  <c r="AB1918"/>
  <c r="J1919"/>
  <c r="K1919"/>
  <c r="L1919"/>
  <c r="M1919"/>
  <c r="N1919"/>
  <c r="O1919"/>
  <c r="P1919"/>
  <c r="Q1919"/>
  <c r="R1919"/>
  <c r="S1919"/>
  <c r="T1919"/>
  <c r="U1919"/>
  <c r="V1919"/>
  <c r="W1919"/>
  <c r="X1919"/>
  <c r="Y1919"/>
  <c r="Z1919"/>
  <c r="AA1919"/>
  <c r="AB1919"/>
  <c r="J1920"/>
  <c r="K1920"/>
  <c r="L1920"/>
  <c r="M1920"/>
  <c r="N1920"/>
  <c r="O1920"/>
  <c r="P1920"/>
  <c r="Q1920"/>
  <c r="R1920"/>
  <c r="S1920"/>
  <c r="T1920"/>
  <c r="U1920"/>
  <c r="V1920"/>
  <c r="W1920"/>
  <c r="X1920"/>
  <c r="Y1920"/>
  <c r="Z1920"/>
  <c r="AA1920"/>
  <c r="AB1920"/>
  <c r="A1925"/>
  <c r="Q1925"/>
  <c r="T1925"/>
  <c r="X1925"/>
  <c r="AC1925"/>
  <c r="AD1925"/>
  <c r="AE1925"/>
  <c r="AF1925"/>
  <c r="AG1925"/>
  <c r="AH1925"/>
  <c r="AI1925"/>
  <c r="AJ1925"/>
  <c r="AK1925"/>
  <c r="AM1925"/>
  <c r="A1926"/>
  <c r="Q1926"/>
  <c r="T1926"/>
  <c r="X1926"/>
  <c r="AC1926"/>
  <c r="AD1926"/>
  <c r="AE1926"/>
  <c r="AF1926"/>
  <c r="AG1926"/>
  <c r="AH1926"/>
  <c r="AI1926"/>
  <c r="AJ1926"/>
  <c r="AK1926"/>
  <c r="AL1926"/>
  <c r="AM1926"/>
  <c r="J1927"/>
  <c r="K1927"/>
  <c r="L1927"/>
  <c r="M1927"/>
  <c r="N1927"/>
  <c r="O1927"/>
  <c r="P1927"/>
  <c r="Q1927"/>
  <c r="R1927"/>
  <c r="S1927"/>
  <c r="T1927"/>
  <c r="U1927"/>
  <c r="V1927"/>
  <c r="W1927"/>
  <c r="X1927"/>
  <c r="Y1927"/>
  <c r="Z1927"/>
  <c r="AA1927"/>
  <c r="AB1927"/>
  <c r="AC1927"/>
  <c r="AD1927"/>
  <c r="AE1927"/>
  <c r="AF1927"/>
  <c r="AG1927"/>
  <c r="AH1927"/>
  <c r="AI1927"/>
  <c r="AJ1927"/>
  <c r="AK1927"/>
  <c r="AL1927"/>
  <c r="AM1927"/>
  <c r="A1928"/>
  <c r="Q1928"/>
  <c r="T1928"/>
  <c r="X1928"/>
  <c r="AC1928"/>
  <c r="AD1928"/>
  <c r="AE1928"/>
  <c r="AF1928"/>
  <c r="AG1928"/>
  <c r="AH1928"/>
  <c r="AI1928"/>
  <c r="AJ1928"/>
  <c r="AK1928"/>
  <c r="AL1928"/>
  <c r="AM1928"/>
  <c r="J1929"/>
  <c r="K1929"/>
  <c r="L1929"/>
  <c r="M1929"/>
  <c r="N1929"/>
  <c r="O1929"/>
  <c r="P1929"/>
  <c r="Q1929"/>
  <c r="R1929"/>
  <c r="S1929"/>
  <c r="T1929"/>
  <c r="U1929"/>
  <c r="V1929"/>
  <c r="W1929"/>
  <c r="X1929"/>
  <c r="Y1929"/>
  <c r="Z1929"/>
  <c r="AA1929"/>
  <c r="AB1929"/>
  <c r="AC1929"/>
  <c r="AD1929"/>
  <c r="AE1929"/>
  <c r="AF1929"/>
  <c r="AG1929"/>
  <c r="AH1929"/>
  <c r="AI1929"/>
  <c r="AJ1929"/>
  <c r="AK1929"/>
  <c r="AL1929"/>
  <c r="AM1929"/>
  <c r="A1930"/>
  <c r="Q1930"/>
  <c r="T1930"/>
  <c r="X1930"/>
  <c r="AC1930"/>
  <c r="AD1930"/>
  <c r="AE1930"/>
  <c r="AF1930"/>
  <c r="AG1930"/>
  <c r="AH1930"/>
  <c r="AI1930"/>
  <c r="AJ1930"/>
  <c r="AK1930"/>
  <c r="AL1930"/>
  <c r="AM1930"/>
  <c r="J1931"/>
  <c r="K1931"/>
  <c r="L1931"/>
  <c r="M1931"/>
  <c r="N1931"/>
  <c r="O1931"/>
  <c r="P1931"/>
  <c r="Q1931"/>
  <c r="R1931"/>
  <c r="S1931"/>
  <c r="T1931"/>
  <c r="U1931"/>
  <c r="V1931"/>
  <c r="W1931"/>
  <c r="X1931"/>
  <c r="Y1931"/>
  <c r="Z1931"/>
  <c r="AA1931"/>
  <c r="AB1931"/>
  <c r="AC1931"/>
  <c r="AD1931"/>
  <c r="AE1931"/>
  <c r="AF1931"/>
  <c r="AG1931"/>
  <c r="AH1931"/>
  <c r="AI1931"/>
  <c r="AJ1931"/>
  <c r="AK1931"/>
  <c r="AL1931"/>
  <c r="AM1931"/>
  <c r="A1932"/>
  <c r="Q1932"/>
  <c r="T1932"/>
  <c r="X1932"/>
  <c r="AC1932"/>
  <c r="AD1932"/>
  <c r="AE1932"/>
  <c r="AF1932"/>
  <c r="AG1932"/>
  <c r="AH1932"/>
  <c r="AI1932"/>
  <c r="AJ1932"/>
  <c r="AK1932"/>
  <c r="AL1932"/>
  <c r="AM1932"/>
  <c r="J1933"/>
  <c r="K1933"/>
  <c r="L1933"/>
  <c r="M1933"/>
  <c r="N1933"/>
  <c r="O1933"/>
  <c r="P1933"/>
  <c r="Q1933"/>
  <c r="R1933"/>
  <c r="S1933"/>
  <c r="T1933"/>
  <c r="U1933"/>
  <c r="V1933"/>
  <c r="W1933"/>
  <c r="X1933"/>
  <c r="Y1933"/>
  <c r="Z1933"/>
  <c r="AA1933"/>
  <c r="AB1933"/>
  <c r="AC1933"/>
  <c r="AD1933"/>
  <c r="AE1933"/>
  <c r="AF1933"/>
  <c r="AG1933"/>
  <c r="AH1933"/>
  <c r="AI1933"/>
  <c r="AJ1933"/>
  <c r="AK1933"/>
  <c r="AL1933"/>
  <c r="AM1933"/>
  <c r="A1934"/>
  <c r="Q1934"/>
  <c r="T1934"/>
  <c r="X1934"/>
  <c r="AC1934"/>
  <c r="AD1934"/>
  <c r="AE1934"/>
  <c r="AF1934"/>
  <c r="AG1934"/>
  <c r="AH1934"/>
  <c r="AI1934"/>
  <c r="AJ1934"/>
  <c r="AK1934"/>
  <c r="AL1934"/>
  <c r="AM1934"/>
  <c r="J1935"/>
  <c r="K1935"/>
  <c r="L1935"/>
  <c r="M1935"/>
  <c r="N1935"/>
  <c r="O1935"/>
  <c r="P1935"/>
  <c r="Q1935"/>
  <c r="R1935"/>
  <c r="S1935"/>
  <c r="T1935"/>
  <c r="U1935"/>
  <c r="V1935"/>
  <c r="W1935"/>
  <c r="X1935"/>
  <c r="Y1935"/>
  <c r="Z1935"/>
  <c r="AA1935"/>
  <c r="AB1935"/>
  <c r="AC1935"/>
  <c r="AD1935"/>
  <c r="AE1935"/>
  <c r="AF1935"/>
  <c r="AG1935"/>
  <c r="AH1935"/>
  <c r="AI1935"/>
  <c r="AJ1935"/>
  <c r="AK1935"/>
  <c r="AL1935"/>
  <c r="AM1935"/>
  <c r="A1936"/>
  <c r="Q1936"/>
  <c r="T1936"/>
  <c r="X1936"/>
  <c r="AC1936"/>
  <c r="AD1936"/>
  <c r="AE1936"/>
  <c r="AF1936"/>
  <c r="AG1936"/>
  <c r="AH1936"/>
  <c r="AI1936"/>
  <c r="AJ1936"/>
  <c r="AK1936"/>
  <c r="AL1936"/>
  <c r="AM1936"/>
  <c r="J1937"/>
  <c r="K1937"/>
  <c r="L1937"/>
  <c r="M1937"/>
  <c r="N1937"/>
  <c r="O1937"/>
  <c r="P1937"/>
  <c r="Q1937"/>
  <c r="R1937"/>
  <c r="S1937"/>
  <c r="T1937"/>
  <c r="U1937"/>
  <c r="V1937"/>
  <c r="W1937"/>
  <c r="X1937"/>
  <c r="Y1937"/>
  <c r="Z1937"/>
  <c r="AA1937"/>
  <c r="AB1937"/>
  <c r="AC1937"/>
  <c r="AD1937"/>
  <c r="AE1937"/>
  <c r="AF1937"/>
  <c r="AG1937"/>
  <c r="AH1937"/>
  <c r="AI1937"/>
  <c r="AJ1937"/>
  <c r="AK1937"/>
  <c r="AL1937"/>
  <c r="AM1937"/>
  <c r="A1938"/>
  <c r="Q1938"/>
  <c r="T1938"/>
  <c r="X1938"/>
  <c r="AC1938"/>
  <c r="AD1938"/>
  <c r="AE1938"/>
  <c r="AF1938"/>
  <c r="AG1938"/>
  <c r="AH1938"/>
  <c r="AI1938"/>
  <c r="AJ1938"/>
  <c r="AK1938"/>
  <c r="AL1938"/>
  <c r="AM1938"/>
  <c r="J1939"/>
  <c r="K1939"/>
  <c r="L1939"/>
  <c r="M1939"/>
  <c r="N1939"/>
  <c r="O1939"/>
  <c r="P1939"/>
  <c r="Q1939"/>
  <c r="R1939"/>
  <c r="S1939"/>
  <c r="T1939"/>
  <c r="U1939"/>
  <c r="V1939"/>
  <c r="W1939"/>
  <c r="X1939"/>
  <c r="Y1939"/>
  <c r="Z1939"/>
  <c r="AA1939"/>
  <c r="AB1939"/>
  <c r="AC1939"/>
  <c r="AD1939"/>
  <c r="AE1939"/>
  <c r="AF1939"/>
  <c r="AG1939"/>
  <c r="AH1939"/>
  <c r="AI1939"/>
  <c r="AJ1939"/>
  <c r="AK1939"/>
  <c r="AL1939"/>
  <c r="AM1939"/>
  <c r="A1940"/>
  <c r="Q1940"/>
  <c r="T1940"/>
  <c r="X1940"/>
  <c r="AC1940"/>
  <c r="AD1940"/>
  <c r="AE1940"/>
  <c r="AF1940"/>
  <c r="AG1940"/>
  <c r="AH1940"/>
  <c r="AI1940"/>
  <c r="AJ1940"/>
  <c r="AK1940"/>
  <c r="AL1940"/>
  <c r="AM1940"/>
  <c r="J1941"/>
  <c r="K1941"/>
  <c r="L1941"/>
  <c r="M1941"/>
  <c r="N1941"/>
  <c r="O1941"/>
  <c r="P1941"/>
  <c r="Q1941"/>
  <c r="R1941"/>
  <c r="S1941"/>
  <c r="T1941"/>
  <c r="U1941"/>
  <c r="V1941"/>
  <c r="W1941"/>
  <c r="X1941"/>
  <c r="Y1941"/>
  <c r="Z1941"/>
  <c r="AA1941"/>
  <c r="AB1941"/>
  <c r="AC1941"/>
  <c r="AD1941"/>
  <c r="AE1941"/>
  <c r="AF1941"/>
  <c r="AG1941"/>
  <c r="AH1941"/>
  <c r="AI1941"/>
  <c r="AJ1941"/>
  <c r="AK1941"/>
  <c r="AL1941"/>
  <c r="AM1941"/>
  <c r="A1942"/>
  <c r="Q1942"/>
  <c r="T1942"/>
  <c r="X1942"/>
  <c r="AC1942"/>
  <c r="AD1942"/>
  <c r="AE1942"/>
  <c r="AF1942"/>
  <c r="AG1942"/>
  <c r="AH1942"/>
  <c r="AI1942"/>
  <c r="AJ1942"/>
  <c r="AK1942"/>
  <c r="AL1942"/>
  <c r="AM1942"/>
  <c r="J1943"/>
  <c r="K1943"/>
  <c r="L1943"/>
  <c r="M1943"/>
  <c r="N1943"/>
  <c r="O1943"/>
  <c r="P1943"/>
  <c r="Q1943"/>
  <c r="R1943"/>
  <c r="S1943"/>
  <c r="T1943"/>
  <c r="U1943"/>
  <c r="V1943"/>
  <c r="W1943"/>
  <c r="X1943"/>
  <c r="Y1943"/>
  <c r="Z1943"/>
  <c r="AA1943"/>
  <c r="AB1943"/>
  <c r="AC1943"/>
  <c r="AD1943"/>
  <c r="AE1943"/>
  <c r="AF1943"/>
  <c r="AG1943"/>
  <c r="AH1943"/>
  <c r="AI1943"/>
  <c r="AJ1943"/>
  <c r="AK1943"/>
  <c r="AL1943"/>
  <c r="AM1943"/>
  <c r="J1945"/>
  <c r="K1945"/>
  <c r="L1945"/>
  <c r="M1945"/>
  <c r="N1945"/>
  <c r="O1945"/>
  <c r="P1945"/>
  <c r="Q1945"/>
  <c r="R1945"/>
  <c r="S1945"/>
  <c r="T1945"/>
  <c r="U1945"/>
  <c r="V1945"/>
  <c r="W1945"/>
  <c r="X1945"/>
  <c r="Y1945"/>
  <c r="Z1945"/>
  <c r="AA1945"/>
  <c r="AB1945"/>
  <c r="J1946"/>
  <c r="K1946"/>
  <c r="L1946"/>
  <c r="M1946"/>
  <c r="N1946"/>
  <c r="O1946"/>
  <c r="P1946"/>
  <c r="Q1946"/>
  <c r="R1946"/>
  <c r="S1946"/>
  <c r="T1946"/>
  <c r="U1946"/>
  <c r="V1946"/>
  <c r="W1946"/>
  <c r="X1946"/>
  <c r="Y1946"/>
  <c r="Z1946"/>
  <c r="AA1946"/>
  <c r="AB1946"/>
  <c r="J1947"/>
  <c r="K1947"/>
  <c r="L1947"/>
  <c r="M1947"/>
  <c r="N1947"/>
  <c r="O1947"/>
  <c r="P1947"/>
  <c r="Q1947"/>
  <c r="R1947"/>
  <c r="S1947"/>
  <c r="T1947"/>
  <c r="U1947"/>
  <c r="V1947"/>
  <c r="W1947"/>
  <c r="X1947"/>
  <c r="Y1947"/>
  <c r="Z1947"/>
  <c r="AA1947"/>
  <c r="AB1947"/>
  <c r="A1952"/>
  <c r="Q1952"/>
  <c r="T1952"/>
  <c r="X1952"/>
  <c r="AC1952"/>
  <c r="AD1952"/>
  <c r="AE1952"/>
  <c r="AF1952"/>
  <c r="AG1952"/>
  <c r="AH1952"/>
  <c r="AI1952"/>
  <c r="AJ1952"/>
  <c r="AK1952"/>
  <c r="AM1952"/>
  <c r="A1953"/>
  <c r="Q1953"/>
  <c r="T1953"/>
  <c r="X1953"/>
  <c r="AC1953"/>
  <c r="AD1953"/>
  <c r="AE1953"/>
  <c r="AF1953"/>
  <c r="AG1953"/>
  <c r="AH1953"/>
  <c r="AI1953"/>
  <c r="AJ1953"/>
  <c r="AK1953"/>
  <c r="AL1953"/>
  <c r="AM1953"/>
  <c r="J1954"/>
  <c r="K1954"/>
  <c r="L1954"/>
  <c r="M1954"/>
  <c r="N1954"/>
  <c r="O1954"/>
  <c r="P1954"/>
  <c r="Q1954"/>
  <c r="R1954"/>
  <c r="S1954"/>
  <c r="T1954"/>
  <c r="U1954"/>
  <c r="V1954"/>
  <c r="W1954"/>
  <c r="X1954"/>
  <c r="Y1954"/>
  <c r="Z1954"/>
  <c r="AA1954"/>
  <c r="AB1954"/>
  <c r="AC1954"/>
  <c r="AD1954"/>
  <c r="AE1954"/>
  <c r="AF1954"/>
  <c r="AG1954"/>
  <c r="AH1954"/>
  <c r="AI1954"/>
  <c r="AJ1954"/>
  <c r="AK1954"/>
  <c r="AL1954"/>
  <c r="AM1954"/>
  <c r="A1955"/>
  <c r="Q1955"/>
  <c r="T1955"/>
  <c r="X1955"/>
  <c r="AC1955"/>
  <c r="AD1955"/>
  <c r="AE1955"/>
  <c r="AF1955"/>
  <c r="AG1955"/>
  <c r="AH1955"/>
  <c r="AI1955"/>
  <c r="AJ1955"/>
  <c r="AK1955"/>
  <c r="AL1955"/>
  <c r="AM1955"/>
  <c r="J1956"/>
  <c r="K1956"/>
  <c r="L1956"/>
  <c r="M1956"/>
  <c r="N1956"/>
  <c r="O1956"/>
  <c r="P1956"/>
  <c r="Q1956"/>
  <c r="R1956"/>
  <c r="S1956"/>
  <c r="T1956"/>
  <c r="U1956"/>
  <c r="V1956"/>
  <c r="W1956"/>
  <c r="X1956"/>
  <c r="Y1956"/>
  <c r="Z1956"/>
  <c r="AA1956"/>
  <c r="AB1956"/>
  <c r="AC1956"/>
  <c r="AD1956"/>
  <c r="AE1956"/>
  <c r="AF1956"/>
  <c r="AG1956"/>
  <c r="AH1956"/>
  <c r="AI1956"/>
  <c r="AJ1956"/>
  <c r="AK1956"/>
  <c r="AL1956"/>
  <c r="AM1956"/>
  <c r="A1957"/>
  <c r="Q1957"/>
  <c r="T1957"/>
  <c r="X1957"/>
  <c r="AC1957"/>
  <c r="AD1957"/>
  <c r="AE1957"/>
  <c r="AF1957"/>
  <c r="AG1957"/>
  <c r="AH1957"/>
  <c r="AI1957"/>
  <c r="AJ1957"/>
  <c r="AK1957"/>
  <c r="AL1957"/>
  <c r="AM1957"/>
  <c r="J1958"/>
  <c r="K1958"/>
  <c r="L1958"/>
  <c r="M1958"/>
  <c r="N1958"/>
  <c r="O1958"/>
  <c r="P1958"/>
  <c r="Q1958"/>
  <c r="R1958"/>
  <c r="S1958"/>
  <c r="T1958"/>
  <c r="U1958"/>
  <c r="V1958"/>
  <c r="W1958"/>
  <c r="X1958"/>
  <c r="Y1958"/>
  <c r="Z1958"/>
  <c r="AA1958"/>
  <c r="AB1958"/>
  <c r="AC1958"/>
  <c r="AD1958"/>
  <c r="AE1958"/>
  <c r="AF1958"/>
  <c r="AG1958"/>
  <c r="AH1958"/>
  <c r="AI1958"/>
  <c r="AJ1958"/>
  <c r="AK1958"/>
  <c r="AL1958"/>
  <c r="AM1958"/>
  <c r="A1959"/>
  <c r="Q1959"/>
  <c r="T1959"/>
  <c r="X1959"/>
  <c r="AC1959"/>
  <c r="AD1959"/>
  <c r="AE1959"/>
  <c r="AF1959"/>
  <c r="AG1959"/>
  <c r="AH1959"/>
  <c r="AI1959"/>
  <c r="AJ1959"/>
  <c r="AK1959"/>
  <c r="AL1959"/>
  <c r="AM1959"/>
  <c r="J1960"/>
  <c r="K1960"/>
  <c r="L1960"/>
  <c r="M1960"/>
  <c r="N1960"/>
  <c r="O1960"/>
  <c r="P1960"/>
  <c r="Q1960"/>
  <c r="R1960"/>
  <c r="S1960"/>
  <c r="T1960"/>
  <c r="U1960"/>
  <c r="V1960"/>
  <c r="W1960"/>
  <c r="X1960"/>
  <c r="Y1960"/>
  <c r="Z1960"/>
  <c r="AA1960"/>
  <c r="AB1960"/>
  <c r="AC1960"/>
  <c r="AD1960"/>
  <c r="AE1960"/>
  <c r="AF1960"/>
  <c r="AG1960"/>
  <c r="AH1960"/>
  <c r="AI1960"/>
  <c r="AJ1960"/>
  <c r="AK1960"/>
  <c r="AL1960"/>
  <c r="AM1960"/>
  <c r="A1961"/>
  <c r="Q1961"/>
  <c r="T1961"/>
  <c r="X1961"/>
  <c r="AC1961"/>
  <c r="AD1961"/>
  <c r="AE1961"/>
  <c r="AF1961"/>
  <c r="AG1961"/>
  <c r="AH1961"/>
  <c r="AI1961"/>
  <c r="AJ1961"/>
  <c r="AK1961"/>
  <c r="AL1961"/>
  <c r="AM1961"/>
  <c r="J1962"/>
  <c r="K1962"/>
  <c r="L1962"/>
  <c r="M1962"/>
  <c r="N1962"/>
  <c r="O1962"/>
  <c r="P1962"/>
  <c r="Q1962"/>
  <c r="R1962"/>
  <c r="S1962"/>
  <c r="T1962"/>
  <c r="U1962"/>
  <c r="V1962"/>
  <c r="W1962"/>
  <c r="X1962"/>
  <c r="Y1962"/>
  <c r="Z1962"/>
  <c r="AA1962"/>
  <c r="AB1962"/>
  <c r="AC1962"/>
  <c r="AD1962"/>
  <c r="AE1962"/>
  <c r="AF1962"/>
  <c r="AG1962"/>
  <c r="AH1962"/>
  <c r="AI1962"/>
  <c r="AJ1962"/>
  <c r="AK1962"/>
  <c r="AL1962"/>
  <c r="AM1962"/>
  <c r="A1963"/>
  <c r="Q1963"/>
  <c r="T1963"/>
  <c r="X1963"/>
  <c r="AC1963"/>
  <c r="AD1963"/>
  <c r="AE1963"/>
  <c r="AF1963"/>
  <c r="AG1963"/>
  <c r="AH1963"/>
  <c r="AI1963"/>
  <c r="AJ1963"/>
  <c r="AK1963"/>
  <c r="AL1963"/>
  <c r="AM1963"/>
  <c r="J1964"/>
  <c r="K1964"/>
  <c r="L1964"/>
  <c r="M1964"/>
  <c r="N1964"/>
  <c r="O1964"/>
  <c r="P1964"/>
  <c r="Q1964"/>
  <c r="R1964"/>
  <c r="S1964"/>
  <c r="T1964"/>
  <c r="U1964"/>
  <c r="V1964"/>
  <c r="W1964"/>
  <c r="X1964"/>
  <c r="Y1964"/>
  <c r="Z1964"/>
  <c r="AA1964"/>
  <c r="AB1964"/>
  <c r="AC1964"/>
  <c r="AD1964"/>
  <c r="AE1964"/>
  <c r="AF1964"/>
  <c r="AG1964"/>
  <c r="AH1964"/>
  <c r="AI1964"/>
  <c r="AJ1964"/>
  <c r="AK1964"/>
  <c r="AL1964"/>
  <c r="AM1964"/>
  <c r="A1965"/>
  <c r="Q1965"/>
  <c r="T1965"/>
  <c r="X1965"/>
  <c r="AC1965"/>
  <c r="AD1965"/>
  <c r="AE1965"/>
  <c r="AF1965"/>
  <c r="AG1965"/>
  <c r="AH1965"/>
  <c r="AI1965"/>
  <c r="AJ1965"/>
  <c r="AK1965"/>
  <c r="AL1965"/>
  <c r="AM1965"/>
  <c r="J1966"/>
  <c r="K1966"/>
  <c r="L1966"/>
  <c r="M1966"/>
  <c r="N1966"/>
  <c r="O1966"/>
  <c r="P1966"/>
  <c r="Q1966"/>
  <c r="R1966"/>
  <c r="S1966"/>
  <c r="T1966"/>
  <c r="U1966"/>
  <c r="V1966"/>
  <c r="W1966"/>
  <c r="X1966"/>
  <c r="Y1966"/>
  <c r="Z1966"/>
  <c r="AA1966"/>
  <c r="AB1966"/>
  <c r="AC1966"/>
  <c r="AD1966"/>
  <c r="AE1966"/>
  <c r="AF1966"/>
  <c r="AG1966"/>
  <c r="AH1966"/>
  <c r="AI1966"/>
  <c r="AJ1966"/>
  <c r="AK1966"/>
  <c r="AL1966"/>
  <c r="AM1966"/>
  <c r="A1967"/>
  <c r="Q1967"/>
  <c r="T1967"/>
  <c r="X1967"/>
  <c r="AC1967"/>
  <c r="AD1967"/>
  <c r="AE1967"/>
  <c r="AF1967"/>
  <c r="AG1967"/>
  <c r="AH1967"/>
  <c r="AI1967"/>
  <c r="AJ1967"/>
  <c r="AK1967"/>
  <c r="AL1967"/>
  <c r="AM1967"/>
  <c r="J1968"/>
  <c r="K1968"/>
  <c r="L1968"/>
  <c r="M1968"/>
  <c r="N1968"/>
  <c r="O1968"/>
  <c r="P1968"/>
  <c r="Q1968"/>
  <c r="R1968"/>
  <c r="S1968"/>
  <c r="T1968"/>
  <c r="U1968"/>
  <c r="V1968"/>
  <c r="W1968"/>
  <c r="X1968"/>
  <c r="Y1968"/>
  <c r="Z1968"/>
  <c r="AA1968"/>
  <c r="AB1968"/>
  <c r="AC1968"/>
  <c r="AD1968"/>
  <c r="AE1968"/>
  <c r="AF1968"/>
  <c r="AG1968"/>
  <c r="AH1968"/>
  <c r="AI1968"/>
  <c r="AJ1968"/>
  <c r="AK1968"/>
  <c r="AL1968"/>
  <c r="AM1968"/>
  <c r="A1969"/>
  <c r="Q1969"/>
  <c r="T1969"/>
  <c r="X1969"/>
  <c r="AC1969"/>
  <c r="AD1969"/>
  <c r="AE1969"/>
  <c r="AF1969"/>
  <c r="AG1969"/>
  <c r="AH1969"/>
  <c r="AI1969"/>
  <c r="AJ1969"/>
  <c r="AK1969"/>
  <c r="AL1969"/>
  <c r="AM1969"/>
  <c r="J1970"/>
  <c r="K1970"/>
  <c r="L1970"/>
  <c r="M1970"/>
  <c r="N1970"/>
  <c r="O1970"/>
  <c r="P1970"/>
  <c r="Q1970"/>
  <c r="R1970"/>
  <c r="S1970"/>
  <c r="T1970"/>
  <c r="U1970"/>
  <c r="V1970"/>
  <c r="W1970"/>
  <c r="X1970"/>
  <c r="Y1970"/>
  <c r="Z1970"/>
  <c r="AA1970"/>
  <c r="AB1970"/>
  <c r="AC1970"/>
  <c r="AD1970"/>
  <c r="AE1970"/>
  <c r="AF1970"/>
  <c r="AG1970"/>
  <c r="AH1970"/>
  <c r="AI1970"/>
  <c r="AJ1970"/>
  <c r="AK1970"/>
  <c r="AL1970"/>
  <c r="AM1970"/>
  <c r="J1972"/>
  <c r="K1972"/>
  <c r="L1972"/>
  <c r="M1972"/>
  <c r="N1972"/>
  <c r="O1972"/>
  <c r="P1972"/>
  <c r="Q1972"/>
  <c r="R1972"/>
  <c r="S1972"/>
  <c r="T1972"/>
  <c r="U1972"/>
  <c r="V1972"/>
  <c r="W1972"/>
  <c r="X1972"/>
  <c r="Y1972"/>
  <c r="Z1972"/>
  <c r="AA1972"/>
  <c r="AB1972"/>
  <c r="J1973"/>
  <c r="K1973"/>
  <c r="L1973"/>
  <c r="M1973"/>
  <c r="N1973"/>
  <c r="O1973"/>
  <c r="P1973"/>
  <c r="Q1973"/>
  <c r="R1973"/>
  <c r="S1973"/>
  <c r="T1973"/>
  <c r="U1973"/>
  <c r="V1973"/>
  <c r="W1973"/>
  <c r="X1973"/>
  <c r="Y1973"/>
  <c r="Z1973"/>
  <c r="AA1973"/>
  <c r="AB1973"/>
  <c r="J1974"/>
  <c r="K1974"/>
  <c r="L1974"/>
  <c r="M1974"/>
  <c r="N1974"/>
  <c r="O1974"/>
  <c r="P1974"/>
  <c r="Q1974"/>
  <c r="R1974"/>
  <c r="S1974"/>
  <c r="T1974"/>
  <c r="U1974"/>
  <c r="V1974"/>
  <c r="W1974"/>
  <c r="X1974"/>
  <c r="Y1974"/>
  <c r="Z1974"/>
  <c r="AA1974"/>
  <c r="AB1974"/>
  <c r="A1979"/>
  <c r="Q1979"/>
  <c r="T1979"/>
  <c r="X1979"/>
  <c r="AC1979"/>
  <c r="AD1979"/>
  <c r="AE1979"/>
  <c r="AF1979"/>
  <c r="AG1979"/>
  <c r="AH1979"/>
  <c r="AI1979"/>
  <c r="AJ1979"/>
  <c r="AK1979"/>
  <c r="AM1979"/>
  <c r="A1980"/>
  <c r="Q1980"/>
  <c r="T1980"/>
  <c r="X1980"/>
  <c r="AC1980"/>
  <c r="AD1980"/>
  <c r="AE1980"/>
  <c r="AF1980"/>
  <c r="AG1980"/>
  <c r="AH1980"/>
  <c r="AI1980"/>
  <c r="AJ1980"/>
  <c r="AK1980"/>
  <c r="AL1980"/>
  <c r="AM1980"/>
  <c r="J1981"/>
  <c r="K1981"/>
  <c r="L1981"/>
  <c r="M1981"/>
  <c r="N1981"/>
  <c r="O1981"/>
  <c r="P1981"/>
  <c r="Q1981"/>
  <c r="R1981"/>
  <c r="S1981"/>
  <c r="T1981"/>
  <c r="U1981"/>
  <c r="V1981"/>
  <c r="W1981"/>
  <c r="X1981"/>
  <c r="Y1981"/>
  <c r="Z1981"/>
  <c r="AA1981"/>
  <c r="AB1981"/>
  <c r="AC1981"/>
  <c r="AD1981"/>
  <c r="AE1981"/>
  <c r="AF1981"/>
  <c r="AG1981"/>
  <c r="AH1981"/>
  <c r="AI1981"/>
  <c r="AJ1981"/>
  <c r="AK1981"/>
  <c r="AL1981"/>
  <c r="AM1981"/>
  <c r="A1982"/>
  <c r="Q1982"/>
  <c r="T1982"/>
  <c r="X1982"/>
  <c r="AC1982"/>
  <c r="AD1982"/>
  <c r="AE1982"/>
  <c r="AF1982"/>
  <c r="AG1982"/>
  <c r="AH1982"/>
  <c r="AI1982"/>
  <c r="AJ1982"/>
  <c r="AK1982"/>
  <c r="AL1982"/>
  <c r="AM1982"/>
  <c r="J1983"/>
  <c r="K1983"/>
  <c r="L1983"/>
  <c r="M1983"/>
  <c r="N1983"/>
  <c r="O1983"/>
  <c r="P1983"/>
  <c r="Q1983"/>
  <c r="R1983"/>
  <c r="S1983"/>
  <c r="T1983"/>
  <c r="U1983"/>
  <c r="V1983"/>
  <c r="W1983"/>
  <c r="X1983"/>
  <c r="Y1983"/>
  <c r="Z1983"/>
  <c r="AA1983"/>
  <c r="AB1983"/>
  <c r="AC1983"/>
  <c r="AD1983"/>
  <c r="AE1983"/>
  <c r="AF1983"/>
  <c r="AG1983"/>
  <c r="AH1983"/>
  <c r="AI1983"/>
  <c r="AJ1983"/>
  <c r="AK1983"/>
  <c r="AL1983"/>
  <c r="AM1983"/>
  <c r="A1984"/>
  <c r="Q1984"/>
  <c r="T1984"/>
  <c r="X1984"/>
  <c r="AC1984"/>
  <c r="AD1984"/>
  <c r="AE1984"/>
  <c r="AF1984"/>
  <c r="AG1984"/>
  <c r="AH1984"/>
  <c r="AI1984"/>
  <c r="AJ1984"/>
  <c r="AK1984"/>
  <c r="AL1984"/>
  <c r="AM1984"/>
  <c r="J1985"/>
  <c r="K1985"/>
  <c r="L1985"/>
  <c r="M1985"/>
  <c r="N1985"/>
  <c r="O1985"/>
  <c r="P1985"/>
  <c r="Q1985"/>
  <c r="R1985"/>
  <c r="S1985"/>
  <c r="T1985"/>
  <c r="U1985"/>
  <c r="V1985"/>
  <c r="W1985"/>
  <c r="X1985"/>
  <c r="Y1985"/>
  <c r="Z1985"/>
  <c r="AA1985"/>
  <c r="AB1985"/>
  <c r="AC1985"/>
  <c r="AD1985"/>
  <c r="AE1985"/>
  <c r="AF1985"/>
  <c r="AG1985"/>
  <c r="AH1985"/>
  <c r="AI1985"/>
  <c r="AJ1985"/>
  <c r="AK1985"/>
  <c r="AL1985"/>
  <c r="AM1985"/>
  <c r="A1986"/>
  <c r="Q1986"/>
  <c r="T1986"/>
  <c r="X1986"/>
  <c r="AC1986"/>
  <c r="AD1986"/>
  <c r="AE1986"/>
  <c r="AF1986"/>
  <c r="AG1986"/>
  <c r="AH1986"/>
  <c r="AI1986"/>
  <c r="AJ1986"/>
  <c r="AK1986"/>
  <c r="AL1986"/>
  <c r="AM1986"/>
  <c r="J1987"/>
  <c r="K1987"/>
  <c r="L1987"/>
  <c r="M1987"/>
  <c r="N1987"/>
  <c r="O1987"/>
  <c r="P1987"/>
  <c r="Q1987"/>
  <c r="R1987"/>
  <c r="S1987"/>
  <c r="T1987"/>
  <c r="U1987"/>
  <c r="V1987"/>
  <c r="W1987"/>
  <c r="X1987"/>
  <c r="Y1987"/>
  <c r="Z1987"/>
  <c r="AA1987"/>
  <c r="AB1987"/>
  <c r="AC1987"/>
  <c r="AD1987"/>
  <c r="AE1987"/>
  <c r="AF1987"/>
  <c r="AG1987"/>
  <c r="AH1987"/>
  <c r="AI1987"/>
  <c r="AJ1987"/>
  <c r="AK1987"/>
  <c r="AL1987"/>
  <c r="AM1987"/>
  <c r="A1988"/>
  <c r="Q1988"/>
  <c r="T1988"/>
  <c r="X1988"/>
  <c r="AC1988"/>
  <c r="AD1988"/>
  <c r="AE1988"/>
  <c r="AF1988"/>
  <c r="AG1988"/>
  <c r="AH1988"/>
  <c r="AI1988"/>
  <c r="AJ1988"/>
  <c r="AK1988"/>
  <c r="AL1988"/>
  <c r="AM1988"/>
  <c r="J1989"/>
  <c r="K1989"/>
  <c r="L1989"/>
  <c r="M1989"/>
  <c r="N1989"/>
  <c r="O1989"/>
  <c r="P1989"/>
  <c r="Q1989"/>
  <c r="R1989"/>
  <c r="S1989"/>
  <c r="T1989"/>
  <c r="U1989"/>
  <c r="V1989"/>
  <c r="W1989"/>
  <c r="X1989"/>
  <c r="Y1989"/>
  <c r="Z1989"/>
  <c r="AA1989"/>
  <c r="AB1989"/>
  <c r="AC1989"/>
  <c r="AD1989"/>
  <c r="AE1989"/>
  <c r="AF1989"/>
  <c r="AG1989"/>
  <c r="AH1989"/>
  <c r="AI1989"/>
  <c r="AJ1989"/>
  <c r="AK1989"/>
  <c r="AL1989"/>
  <c r="AM1989"/>
  <c r="A1990"/>
  <c r="Q1990"/>
  <c r="T1990"/>
  <c r="X1990"/>
  <c r="AC1990"/>
  <c r="AD1990"/>
  <c r="AE1990"/>
  <c r="AF1990"/>
  <c r="AG1990"/>
  <c r="AH1990"/>
  <c r="AI1990"/>
  <c r="AJ1990"/>
  <c r="AK1990"/>
  <c r="AL1990"/>
  <c r="AM1990"/>
  <c r="J1991"/>
  <c r="K1991"/>
  <c r="L1991"/>
  <c r="M1991"/>
  <c r="N1991"/>
  <c r="O1991"/>
  <c r="P1991"/>
  <c r="Q1991"/>
  <c r="R1991"/>
  <c r="S1991"/>
  <c r="T1991"/>
  <c r="U1991"/>
  <c r="V1991"/>
  <c r="W1991"/>
  <c r="X1991"/>
  <c r="Y1991"/>
  <c r="Z1991"/>
  <c r="AA1991"/>
  <c r="AB1991"/>
  <c r="AC1991"/>
  <c r="AD1991"/>
  <c r="AE1991"/>
  <c r="AF1991"/>
  <c r="AG1991"/>
  <c r="AH1991"/>
  <c r="AI1991"/>
  <c r="AJ1991"/>
  <c r="AK1991"/>
  <c r="AL1991"/>
  <c r="AM1991"/>
  <c r="A1992"/>
  <c r="Q1992"/>
  <c r="T1992"/>
  <c r="X1992"/>
  <c r="AC1992"/>
  <c r="AD1992"/>
  <c r="AE1992"/>
  <c r="AF1992"/>
  <c r="AG1992"/>
  <c r="AH1992"/>
  <c r="AI1992"/>
  <c r="AJ1992"/>
  <c r="AK1992"/>
  <c r="AL1992"/>
  <c r="AM1992"/>
  <c r="J1993"/>
  <c r="K1993"/>
  <c r="L1993"/>
  <c r="M1993"/>
  <c r="N1993"/>
  <c r="O1993"/>
  <c r="P1993"/>
  <c r="Q1993"/>
  <c r="R1993"/>
  <c r="S1993"/>
  <c r="T1993"/>
  <c r="U1993"/>
  <c r="V1993"/>
  <c r="W1993"/>
  <c r="X1993"/>
  <c r="Y1993"/>
  <c r="Z1993"/>
  <c r="AA1993"/>
  <c r="AB1993"/>
  <c r="AC1993"/>
  <c r="AD1993"/>
  <c r="AE1993"/>
  <c r="AF1993"/>
  <c r="AG1993"/>
  <c r="AH1993"/>
  <c r="AI1993"/>
  <c r="AJ1993"/>
  <c r="AK1993"/>
  <c r="AL1993"/>
  <c r="AM1993"/>
  <c r="A1994"/>
  <c r="Q1994"/>
  <c r="T1994"/>
  <c r="X1994"/>
  <c r="AC1994"/>
  <c r="AD1994"/>
  <c r="AE1994"/>
  <c r="AF1994"/>
  <c r="AG1994"/>
  <c r="AH1994"/>
  <c r="AI1994"/>
  <c r="AJ1994"/>
  <c r="AK1994"/>
  <c r="AL1994"/>
  <c r="AM1994"/>
  <c r="J1995"/>
  <c r="K1995"/>
  <c r="L1995"/>
  <c r="M1995"/>
  <c r="N1995"/>
  <c r="O1995"/>
  <c r="P1995"/>
  <c r="Q1995"/>
  <c r="R1995"/>
  <c r="S1995"/>
  <c r="T1995"/>
  <c r="U1995"/>
  <c r="V1995"/>
  <c r="W1995"/>
  <c r="X1995"/>
  <c r="Y1995"/>
  <c r="Z1995"/>
  <c r="AA1995"/>
  <c r="AB1995"/>
  <c r="AC1995"/>
  <c r="AD1995"/>
  <c r="AE1995"/>
  <c r="AF1995"/>
  <c r="AG1995"/>
  <c r="AH1995"/>
  <c r="AI1995"/>
  <c r="AJ1995"/>
  <c r="AK1995"/>
  <c r="AL1995"/>
  <c r="AM1995"/>
  <c r="A1996"/>
  <c r="Q1996"/>
  <c r="T1996"/>
  <c r="X1996"/>
  <c r="AC1996"/>
  <c r="AD1996"/>
  <c r="AE1996"/>
  <c r="AF1996"/>
  <c r="AG1996"/>
  <c r="AH1996"/>
  <c r="AI1996"/>
  <c r="AJ1996"/>
  <c r="AK1996"/>
  <c r="AL1996"/>
  <c r="AM1996"/>
  <c r="J1997"/>
  <c r="K1997"/>
  <c r="L1997"/>
  <c r="M1997"/>
  <c r="N1997"/>
  <c r="O1997"/>
  <c r="P1997"/>
  <c r="Q1997"/>
  <c r="R1997"/>
  <c r="S1997"/>
  <c r="T1997"/>
  <c r="U1997"/>
  <c r="V1997"/>
  <c r="W1997"/>
  <c r="X1997"/>
  <c r="Y1997"/>
  <c r="Z1997"/>
  <c r="AA1997"/>
  <c r="AB1997"/>
  <c r="AC1997"/>
  <c r="AD1997"/>
  <c r="AE1997"/>
  <c r="AF1997"/>
  <c r="AG1997"/>
  <c r="AH1997"/>
  <c r="AI1997"/>
  <c r="AJ1997"/>
  <c r="AK1997"/>
  <c r="AL1997"/>
  <c r="AM1997"/>
  <c r="J1999"/>
  <c r="K1999"/>
  <c r="L1999"/>
  <c r="M1999"/>
  <c r="N1999"/>
  <c r="O1999"/>
  <c r="P1999"/>
  <c r="Q1999"/>
  <c r="R1999"/>
  <c r="S1999"/>
  <c r="T1999"/>
  <c r="U1999"/>
  <c r="V1999"/>
  <c r="W1999"/>
  <c r="X1999"/>
  <c r="Y1999"/>
  <c r="Z1999"/>
  <c r="AA1999"/>
  <c r="AB1999"/>
  <c r="J2000"/>
  <c r="K2000"/>
  <c r="L2000"/>
  <c r="M2000"/>
  <c r="N2000"/>
  <c r="O2000"/>
  <c r="P2000"/>
  <c r="Q2000"/>
  <c r="R2000"/>
  <c r="S2000"/>
  <c r="T2000"/>
  <c r="U2000"/>
  <c r="V2000"/>
  <c r="W2000"/>
  <c r="X2000"/>
  <c r="Y2000"/>
  <c r="Z2000"/>
  <c r="AA2000"/>
  <c r="AB2000"/>
  <c r="J2001"/>
  <c r="K2001"/>
  <c r="L2001"/>
  <c r="M2001"/>
  <c r="N2001"/>
  <c r="O2001"/>
  <c r="P2001"/>
  <c r="Q2001"/>
  <c r="R2001"/>
  <c r="S2001"/>
  <c r="T2001"/>
  <c r="U2001"/>
  <c r="V2001"/>
  <c r="W2001"/>
  <c r="X2001"/>
  <c r="Y2001"/>
  <c r="Z2001"/>
  <c r="AA2001"/>
  <c r="AB2001"/>
  <c r="A2006"/>
  <c r="Q2006"/>
  <c r="T2006"/>
  <c r="X2006"/>
  <c r="AC2006"/>
  <c r="AD2006"/>
  <c r="AE2006"/>
  <c r="AF2006"/>
  <c r="AG2006"/>
  <c r="AH2006"/>
  <c r="AI2006"/>
  <c r="AJ2006"/>
  <c r="AK2006"/>
  <c r="AM2006"/>
  <c r="A2007"/>
  <c r="Q2007"/>
  <c r="T2007"/>
  <c r="X2007"/>
  <c r="AC2007"/>
  <c r="AD2007"/>
  <c r="AE2007"/>
  <c r="AF2007"/>
  <c r="AG2007"/>
  <c r="AH2007"/>
  <c r="AI2007"/>
  <c r="AJ2007"/>
  <c r="AK2007"/>
  <c r="AL2007"/>
  <c r="AM2007"/>
  <c r="J2008"/>
  <c r="K2008"/>
  <c r="L2008"/>
  <c r="M2008"/>
  <c r="N2008"/>
  <c r="O2008"/>
  <c r="P2008"/>
  <c r="Q2008"/>
  <c r="R2008"/>
  <c r="S2008"/>
  <c r="T2008"/>
  <c r="U2008"/>
  <c r="V2008"/>
  <c r="W2008"/>
  <c r="X2008"/>
  <c r="Y2008"/>
  <c r="Z2008"/>
  <c r="AA2008"/>
  <c r="AB2008"/>
  <c r="AC2008"/>
  <c r="AD2008"/>
  <c r="AE2008"/>
  <c r="AF2008"/>
  <c r="AG2008"/>
  <c r="AH2008"/>
  <c r="AI2008"/>
  <c r="AJ2008"/>
  <c r="AK2008"/>
  <c r="AL2008"/>
  <c r="AM2008"/>
  <c r="A2009"/>
  <c r="Q2009"/>
  <c r="T2009"/>
  <c r="X2009"/>
  <c r="AC2009"/>
  <c r="AD2009"/>
  <c r="AE2009"/>
  <c r="AF2009"/>
  <c r="AG2009"/>
  <c r="AH2009"/>
  <c r="AI2009"/>
  <c r="AJ2009"/>
  <c r="AK2009"/>
  <c r="AL2009"/>
  <c r="AM2009"/>
  <c r="J2010"/>
  <c r="K2010"/>
  <c r="L2010"/>
  <c r="M2010"/>
  <c r="N2010"/>
  <c r="O2010"/>
  <c r="P2010"/>
  <c r="Q2010"/>
  <c r="R2010"/>
  <c r="S2010"/>
  <c r="T2010"/>
  <c r="U2010"/>
  <c r="V2010"/>
  <c r="W2010"/>
  <c r="X2010"/>
  <c r="Y2010"/>
  <c r="Z2010"/>
  <c r="AA2010"/>
  <c r="AB2010"/>
  <c r="AC2010"/>
  <c r="AD2010"/>
  <c r="AE2010"/>
  <c r="AF2010"/>
  <c r="AG2010"/>
  <c r="AH2010"/>
  <c r="AI2010"/>
  <c r="AJ2010"/>
  <c r="AK2010"/>
  <c r="AL2010"/>
  <c r="AM2010"/>
  <c r="A2011"/>
  <c r="Q2011"/>
  <c r="T2011"/>
  <c r="X2011"/>
  <c r="AC2011"/>
  <c r="AD2011"/>
  <c r="AE2011"/>
  <c r="AF2011"/>
  <c r="AG2011"/>
  <c r="AH2011"/>
  <c r="AI2011"/>
  <c r="AJ2011"/>
  <c r="AK2011"/>
  <c r="AL2011"/>
  <c r="AM2011"/>
  <c r="J2012"/>
  <c r="K2012"/>
  <c r="L2012"/>
  <c r="M2012"/>
  <c r="N2012"/>
  <c r="O2012"/>
  <c r="P2012"/>
  <c r="Q2012"/>
  <c r="R2012"/>
  <c r="S2012"/>
  <c r="T2012"/>
  <c r="U2012"/>
  <c r="V2012"/>
  <c r="W2012"/>
  <c r="X2012"/>
  <c r="Y2012"/>
  <c r="Z2012"/>
  <c r="AA2012"/>
  <c r="AB2012"/>
  <c r="AC2012"/>
  <c r="AD2012"/>
  <c r="AE2012"/>
  <c r="AF2012"/>
  <c r="AG2012"/>
  <c r="AH2012"/>
  <c r="AI2012"/>
  <c r="AJ2012"/>
  <c r="AK2012"/>
  <c r="AL2012"/>
  <c r="AM2012"/>
  <c r="A2013"/>
  <c r="Q2013"/>
  <c r="T2013"/>
  <c r="X2013"/>
  <c r="AC2013"/>
  <c r="AD2013"/>
  <c r="AE2013"/>
  <c r="AF2013"/>
  <c r="AG2013"/>
  <c r="AH2013"/>
  <c r="AI2013"/>
  <c r="AJ2013"/>
  <c r="AK2013"/>
  <c r="AL2013"/>
  <c r="AM2013"/>
  <c r="J2014"/>
  <c r="K2014"/>
  <c r="L2014"/>
  <c r="M2014"/>
  <c r="N2014"/>
  <c r="O2014"/>
  <c r="P2014"/>
  <c r="Q2014"/>
  <c r="R2014"/>
  <c r="S2014"/>
  <c r="T2014"/>
  <c r="U2014"/>
  <c r="V2014"/>
  <c r="W2014"/>
  <c r="X2014"/>
  <c r="Y2014"/>
  <c r="Z2014"/>
  <c r="AA2014"/>
  <c r="AB2014"/>
  <c r="AC2014"/>
  <c r="AD2014"/>
  <c r="AE2014"/>
  <c r="AF2014"/>
  <c r="AG2014"/>
  <c r="AH2014"/>
  <c r="AI2014"/>
  <c r="AJ2014"/>
  <c r="AK2014"/>
  <c r="AL2014"/>
  <c r="AM2014"/>
  <c r="A2015"/>
  <c r="Q2015"/>
  <c r="T2015"/>
  <c r="X2015"/>
  <c r="AC2015"/>
  <c r="AD2015"/>
  <c r="AE2015"/>
  <c r="AF2015"/>
  <c r="AG2015"/>
  <c r="AH2015"/>
  <c r="AI2015"/>
  <c r="AJ2015"/>
  <c r="AK2015"/>
  <c r="AL2015"/>
  <c r="AM2015"/>
  <c r="J2016"/>
  <c r="K2016"/>
  <c r="L2016"/>
  <c r="M2016"/>
  <c r="N2016"/>
  <c r="O2016"/>
  <c r="P2016"/>
  <c r="Q2016"/>
  <c r="R2016"/>
  <c r="S2016"/>
  <c r="T2016"/>
  <c r="U2016"/>
  <c r="V2016"/>
  <c r="W2016"/>
  <c r="X2016"/>
  <c r="Y2016"/>
  <c r="Z2016"/>
  <c r="AA2016"/>
  <c r="AB2016"/>
  <c r="AC2016"/>
  <c r="AD2016"/>
  <c r="AE2016"/>
  <c r="AF2016"/>
  <c r="AG2016"/>
  <c r="AH2016"/>
  <c r="AI2016"/>
  <c r="AJ2016"/>
  <c r="AK2016"/>
  <c r="AL2016"/>
  <c r="AM2016"/>
  <c r="A2017"/>
  <c r="Q2017"/>
  <c r="T2017"/>
  <c r="X2017"/>
  <c r="AC2017"/>
  <c r="AD2017"/>
  <c r="AE2017"/>
  <c r="AF2017"/>
  <c r="AG2017"/>
  <c r="AH2017"/>
  <c r="AI2017"/>
  <c r="AJ2017"/>
  <c r="AK2017"/>
  <c r="AL2017"/>
  <c r="AM2017"/>
  <c r="J2018"/>
  <c r="K2018"/>
  <c r="L2018"/>
  <c r="M2018"/>
  <c r="N2018"/>
  <c r="O2018"/>
  <c r="P2018"/>
  <c r="Q2018"/>
  <c r="R2018"/>
  <c r="S2018"/>
  <c r="T2018"/>
  <c r="U2018"/>
  <c r="V2018"/>
  <c r="W2018"/>
  <c r="X2018"/>
  <c r="Y2018"/>
  <c r="Z2018"/>
  <c r="AA2018"/>
  <c r="AB2018"/>
  <c r="AC2018"/>
  <c r="AD2018"/>
  <c r="AE2018"/>
  <c r="AF2018"/>
  <c r="AG2018"/>
  <c r="AH2018"/>
  <c r="AI2018"/>
  <c r="AJ2018"/>
  <c r="AK2018"/>
  <c r="AL2018"/>
  <c r="AM2018"/>
  <c r="A2019"/>
  <c r="Q2019"/>
  <c r="T2019"/>
  <c r="X2019"/>
  <c r="AC2019"/>
  <c r="AD2019"/>
  <c r="AE2019"/>
  <c r="AF2019"/>
  <c r="AG2019"/>
  <c r="AH2019"/>
  <c r="AI2019"/>
  <c r="AJ2019"/>
  <c r="AK2019"/>
  <c r="AL2019"/>
  <c r="AM2019"/>
  <c r="J2020"/>
  <c r="K2020"/>
  <c r="L2020"/>
  <c r="M2020"/>
  <c r="N2020"/>
  <c r="O2020"/>
  <c r="P2020"/>
  <c r="Q2020"/>
  <c r="R2020"/>
  <c r="S2020"/>
  <c r="T2020"/>
  <c r="U2020"/>
  <c r="V2020"/>
  <c r="W2020"/>
  <c r="X2020"/>
  <c r="Y2020"/>
  <c r="Z2020"/>
  <c r="AA2020"/>
  <c r="AB2020"/>
  <c r="AC2020"/>
  <c r="AD2020"/>
  <c r="AE2020"/>
  <c r="AF2020"/>
  <c r="AG2020"/>
  <c r="AH2020"/>
  <c r="AI2020"/>
  <c r="AJ2020"/>
  <c r="AK2020"/>
  <c r="AL2020"/>
  <c r="AM2020"/>
  <c r="A2021"/>
  <c r="Q2021"/>
  <c r="T2021"/>
  <c r="X2021"/>
  <c r="AC2021"/>
  <c r="AD2021"/>
  <c r="AE2021"/>
  <c r="AF2021"/>
  <c r="AG2021"/>
  <c r="AH2021"/>
  <c r="AI2021"/>
  <c r="AJ2021"/>
  <c r="AK2021"/>
  <c r="AL2021"/>
  <c r="AM2021"/>
  <c r="J2022"/>
  <c r="K2022"/>
  <c r="L2022"/>
  <c r="M2022"/>
  <c r="N2022"/>
  <c r="O2022"/>
  <c r="P2022"/>
  <c r="Q2022"/>
  <c r="R2022"/>
  <c r="S2022"/>
  <c r="T2022"/>
  <c r="U2022"/>
  <c r="V2022"/>
  <c r="W2022"/>
  <c r="X2022"/>
  <c r="Y2022"/>
  <c r="Z2022"/>
  <c r="AA2022"/>
  <c r="AB2022"/>
  <c r="AC2022"/>
  <c r="AD2022"/>
  <c r="AE2022"/>
  <c r="AF2022"/>
  <c r="AG2022"/>
  <c r="AH2022"/>
  <c r="AI2022"/>
  <c r="AJ2022"/>
  <c r="AK2022"/>
  <c r="AL2022"/>
  <c r="AM2022"/>
  <c r="A2023"/>
  <c r="Q2023"/>
  <c r="T2023"/>
  <c r="X2023"/>
  <c r="AC2023"/>
  <c r="AD2023"/>
  <c r="AE2023"/>
  <c r="AF2023"/>
  <c r="AG2023"/>
  <c r="AH2023"/>
  <c r="AI2023"/>
  <c r="AJ2023"/>
  <c r="AK2023"/>
  <c r="AL2023"/>
  <c r="AM2023"/>
  <c r="J2024"/>
  <c r="K2024"/>
  <c r="L2024"/>
  <c r="M2024"/>
  <c r="N2024"/>
  <c r="O2024"/>
  <c r="P2024"/>
  <c r="Q2024"/>
  <c r="R2024"/>
  <c r="S2024"/>
  <c r="T2024"/>
  <c r="U2024"/>
  <c r="V2024"/>
  <c r="W2024"/>
  <c r="X2024"/>
  <c r="Y2024"/>
  <c r="Z2024"/>
  <c r="AA2024"/>
  <c r="AB2024"/>
  <c r="AC2024"/>
  <c r="AD2024"/>
  <c r="AE2024"/>
  <c r="AF2024"/>
  <c r="AG2024"/>
  <c r="AH2024"/>
  <c r="AI2024"/>
  <c r="AJ2024"/>
  <c r="AK2024"/>
  <c r="AL2024"/>
  <c r="AM2024"/>
  <c r="J2026"/>
  <c r="K2026"/>
  <c r="L2026"/>
  <c r="M2026"/>
  <c r="N2026"/>
  <c r="O2026"/>
  <c r="P2026"/>
  <c r="Q2026"/>
  <c r="R2026"/>
  <c r="S2026"/>
  <c r="T2026"/>
  <c r="U2026"/>
  <c r="V2026"/>
  <c r="W2026"/>
  <c r="X2026"/>
  <c r="Y2026"/>
  <c r="Z2026"/>
  <c r="AA2026"/>
  <c r="AB2026"/>
  <c r="J2027"/>
  <c r="K2027"/>
  <c r="L2027"/>
  <c r="M2027"/>
  <c r="N2027"/>
  <c r="O2027"/>
  <c r="P2027"/>
  <c r="Q2027"/>
  <c r="R2027"/>
  <c r="S2027"/>
  <c r="T2027"/>
  <c r="U2027"/>
  <c r="V2027"/>
  <c r="W2027"/>
  <c r="X2027"/>
  <c r="Y2027"/>
  <c r="Z2027"/>
  <c r="AA2027"/>
  <c r="AB2027"/>
  <c r="J2028"/>
  <c r="K2028"/>
  <c r="L2028"/>
  <c r="M2028"/>
  <c r="N2028"/>
  <c r="O2028"/>
  <c r="P2028"/>
  <c r="Q2028"/>
  <c r="R2028"/>
  <c r="S2028"/>
  <c r="T2028"/>
  <c r="U2028"/>
  <c r="V2028"/>
  <c r="W2028"/>
  <c r="X2028"/>
  <c r="Y2028"/>
  <c r="Z2028"/>
  <c r="AA2028"/>
  <c r="AB2028"/>
  <c r="A2033"/>
  <c r="Q2033"/>
  <c r="T2033"/>
  <c r="X2033"/>
  <c r="AC2033"/>
  <c r="AD2033"/>
  <c r="AE2033"/>
  <c r="AF2033"/>
  <c r="AG2033"/>
  <c r="AH2033"/>
  <c r="AI2033"/>
  <c r="AJ2033"/>
  <c r="AK2033"/>
  <c r="AM2033"/>
  <c r="A2034"/>
  <c r="Q2034"/>
  <c r="T2034"/>
  <c r="X2034"/>
  <c r="AC2034"/>
  <c r="AD2034"/>
  <c r="AE2034"/>
  <c r="AF2034"/>
  <c r="AG2034"/>
  <c r="AH2034"/>
  <c r="AI2034"/>
  <c r="AJ2034"/>
  <c r="AK2034"/>
  <c r="AL2034"/>
  <c r="AM2034"/>
  <c r="J2035"/>
  <c r="K2035"/>
  <c r="L2035"/>
  <c r="M2035"/>
  <c r="N2035"/>
  <c r="O2035"/>
  <c r="P2035"/>
  <c r="Q2035"/>
  <c r="R2035"/>
  <c r="S2035"/>
  <c r="T2035"/>
  <c r="U2035"/>
  <c r="V2035"/>
  <c r="W2035"/>
  <c r="X2035"/>
  <c r="Y2035"/>
  <c r="Z2035"/>
  <c r="AA2035"/>
  <c r="AB2035"/>
  <c r="AC2035"/>
  <c r="AD2035"/>
  <c r="AE2035"/>
  <c r="AF2035"/>
  <c r="AG2035"/>
  <c r="AH2035"/>
  <c r="AI2035"/>
  <c r="AJ2035"/>
  <c r="AK2035"/>
  <c r="AL2035"/>
  <c r="AM2035"/>
  <c r="A2036"/>
  <c r="Q2036"/>
  <c r="T2036"/>
  <c r="X2036"/>
  <c r="AC2036"/>
  <c r="AD2036"/>
  <c r="AE2036"/>
  <c r="AF2036"/>
  <c r="AG2036"/>
  <c r="AH2036"/>
  <c r="AI2036"/>
  <c r="AJ2036"/>
  <c r="AK2036"/>
  <c r="AL2036"/>
  <c r="AM2036"/>
  <c r="J2037"/>
  <c r="K2037"/>
  <c r="L2037"/>
  <c r="M2037"/>
  <c r="N2037"/>
  <c r="O2037"/>
  <c r="P2037"/>
  <c r="Q2037"/>
  <c r="R2037"/>
  <c r="S2037"/>
  <c r="T2037"/>
  <c r="U2037"/>
  <c r="V2037"/>
  <c r="W2037"/>
  <c r="X2037"/>
  <c r="Y2037"/>
  <c r="Z2037"/>
  <c r="AA2037"/>
  <c r="AB2037"/>
  <c r="AC2037"/>
  <c r="AD2037"/>
  <c r="AE2037"/>
  <c r="AF2037"/>
  <c r="AG2037"/>
  <c r="AH2037"/>
  <c r="AI2037"/>
  <c r="AJ2037"/>
  <c r="AK2037"/>
  <c r="AL2037"/>
  <c r="AM2037"/>
  <c r="A2038"/>
  <c r="Q2038"/>
  <c r="T2038"/>
  <c r="X2038"/>
  <c r="AC2038"/>
  <c r="AD2038"/>
  <c r="AE2038"/>
  <c r="AF2038"/>
  <c r="AG2038"/>
  <c r="AH2038"/>
  <c r="AI2038"/>
  <c r="AJ2038"/>
  <c r="AK2038"/>
  <c r="AL2038"/>
  <c r="AM2038"/>
  <c r="J2039"/>
  <c r="K2039"/>
  <c r="L2039"/>
  <c r="M2039"/>
  <c r="N2039"/>
  <c r="O2039"/>
  <c r="P2039"/>
  <c r="Q2039"/>
  <c r="R2039"/>
  <c r="S2039"/>
  <c r="T2039"/>
  <c r="U2039"/>
  <c r="V2039"/>
  <c r="W2039"/>
  <c r="X2039"/>
  <c r="Y2039"/>
  <c r="Z2039"/>
  <c r="AA2039"/>
  <c r="AB2039"/>
  <c r="AC2039"/>
  <c r="AD2039"/>
  <c r="AE2039"/>
  <c r="AF2039"/>
  <c r="AG2039"/>
  <c r="AH2039"/>
  <c r="AI2039"/>
  <c r="AJ2039"/>
  <c r="AK2039"/>
  <c r="AL2039"/>
  <c r="AM2039"/>
  <c r="A2040"/>
  <c r="Q2040"/>
  <c r="T2040"/>
  <c r="X2040"/>
  <c r="AC2040"/>
  <c r="AD2040"/>
  <c r="AE2040"/>
  <c r="AF2040"/>
  <c r="AG2040"/>
  <c r="AH2040"/>
  <c r="AI2040"/>
  <c r="AJ2040"/>
  <c r="AK2040"/>
  <c r="AL2040"/>
  <c r="AM2040"/>
  <c r="J2041"/>
  <c r="K2041"/>
  <c r="L2041"/>
  <c r="M2041"/>
  <c r="N2041"/>
  <c r="O2041"/>
  <c r="P2041"/>
  <c r="Q2041"/>
  <c r="R2041"/>
  <c r="S2041"/>
  <c r="T2041"/>
  <c r="U2041"/>
  <c r="V2041"/>
  <c r="W2041"/>
  <c r="X2041"/>
  <c r="Y2041"/>
  <c r="Z2041"/>
  <c r="AA2041"/>
  <c r="AB2041"/>
  <c r="AC2041"/>
  <c r="AD2041"/>
  <c r="AE2041"/>
  <c r="AF2041"/>
  <c r="AG2041"/>
  <c r="AH2041"/>
  <c r="AI2041"/>
  <c r="AJ2041"/>
  <c r="AK2041"/>
  <c r="AL2041"/>
  <c r="AM2041"/>
  <c r="A2042"/>
  <c r="Q2042"/>
  <c r="T2042"/>
  <c r="X2042"/>
  <c r="AC2042"/>
  <c r="AD2042"/>
  <c r="AE2042"/>
  <c r="AF2042"/>
  <c r="AG2042"/>
  <c r="AH2042"/>
  <c r="AI2042"/>
  <c r="AJ2042"/>
  <c r="AK2042"/>
  <c r="AL2042"/>
  <c r="AM2042"/>
  <c r="J2043"/>
  <c r="K2043"/>
  <c r="L2043"/>
  <c r="M2043"/>
  <c r="N2043"/>
  <c r="O2043"/>
  <c r="P2043"/>
  <c r="Q2043"/>
  <c r="R2043"/>
  <c r="S2043"/>
  <c r="T2043"/>
  <c r="U2043"/>
  <c r="V2043"/>
  <c r="W2043"/>
  <c r="X2043"/>
  <c r="Y2043"/>
  <c r="Z2043"/>
  <c r="AA2043"/>
  <c r="AB2043"/>
  <c r="AC2043"/>
  <c r="AD2043"/>
  <c r="AE2043"/>
  <c r="AF2043"/>
  <c r="AG2043"/>
  <c r="AH2043"/>
  <c r="AI2043"/>
  <c r="AJ2043"/>
  <c r="AK2043"/>
  <c r="AL2043"/>
  <c r="AM2043"/>
  <c r="A2044"/>
  <c r="Q2044"/>
  <c r="T2044"/>
  <c r="X2044"/>
  <c r="AC2044"/>
  <c r="AD2044"/>
  <c r="AE2044"/>
  <c r="AF2044"/>
  <c r="AG2044"/>
  <c r="AH2044"/>
  <c r="AI2044"/>
  <c r="AJ2044"/>
  <c r="AK2044"/>
  <c r="AL2044"/>
  <c r="AM2044"/>
  <c r="J2045"/>
  <c r="K2045"/>
  <c r="L2045"/>
  <c r="M2045"/>
  <c r="N2045"/>
  <c r="O2045"/>
  <c r="P2045"/>
  <c r="Q2045"/>
  <c r="R2045"/>
  <c r="S2045"/>
  <c r="T2045"/>
  <c r="U2045"/>
  <c r="V2045"/>
  <c r="W2045"/>
  <c r="X2045"/>
  <c r="Y2045"/>
  <c r="Z2045"/>
  <c r="AA2045"/>
  <c r="AB2045"/>
  <c r="AC2045"/>
  <c r="AD2045"/>
  <c r="AE2045"/>
  <c r="AF2045"/>
  <c r="AG2045"/>
  <c r="AH2045"/>
  <c r="AI2045"/>
  <c r="AJ2045"/>
  <c r="AK2045"/>
  <c r="AL2045"/>
  <c r="AM2045"/>
  <c r="A2046"/>
  <c r="Q2046"/>
  <c r="T2046"/>
  <c r="X2046"/>
  <c r="AC2046"/>
  <c r="AD2046"/>
  <c r="AE2046"/>
  <c r="AF2046"/>
  <c r="AG2046"/>
  <c r="AH2046"/>
  <c r="AI2046"/>
  <c r="AJ2046"/>
  <c r="AK2046"/>
  <c r="AL2046"/>
  <c r="AM2046"/>
  <c r="J2047"/>
  <c r="K2047"/>
  <c r="L2047"/>
  <c r="M2047"/>
  <c r="N2047"/>
  <c r="O2047"/>
  <c r="P2047"/>
  <c r="Q2047"/>
  <c r="R2047"/>
  <c r="S2047"/>
  <c r="T2047"/>
  <c r="U2047"/>
  <c r="V2047"/>
  <c r="W2047"/>
  <c r="X2047"/>
  <c r="Y2047"/>
  <c r="Z2047"/>
  <c r="AA2047"/>
  <c r="AB2047"/>
  <c r="AC2047"/>
  <c r="AD2047"/>
  <c r="AE2047"/>
  <c r="AF2047"/>
  <c r="AG2047"/>
  <c r="AH2047"/>
  <c r="AI2047"/>
  <c r="AJ2047"/>
  <c r="AK2047"/>
  <c r="AL2047"/>
  <c r="AM2047"/>
  <c r="A2048"/>
  <c r="Q2048"/>
  <c r="T2048"/>
  <c r="X2048"/>
  <c r="AC2048"/>
  <c r="AD2048"/>
  <c r="AE2048"/>
  <c r="AF2048"/>
  <c r="AG2048"/>
  <c r="AH2048"/>
  <c r="AI2048"/>
  <c r="AJ2048"/>
  <c r="AK2048"/>
  <c r="AL2048"/>
  <c r="AM2048"/>
  <c r="J2049"/>
  <c r="K2049"/>
  <c r="L2049"/>
  <c r="M2049"/>
  <c r="N2049"/>
  <c r="O2049"/>
  <c r="P2049"/>
  <c r="Q2049"/>
  <c r="R2049"/>
  <c r="S2049"/>
  <c r="T2049"/>
  <c r="U2049"/>
  <c r="V2049"/>
  <c r="W2049"/>
  <c r="X2049"/>
  <c r="Y2049"/>
  <c r="Z2049"/>
  <c r="AA2049"/>
  <c r="AB2049"/>
  <c r="AC2049"/>
  <c r="AD2049"/>
  <c r="AE2049"/>
  <c r="AF2049"/>
  <c r="AG2049"/>
  <c r="AH2049"/>
  <c r="AI2049"/>
  <c r="AJ2049"/>
  <c r="AK2049"/>
  <c r="AL2049"/>
  <c r="AM2049"/>
  <c r="A2050"/>
  <c r="Q2050"/>
  <c r="T2050"/>
  <c r="X2050"/>
  <c r="AC2050"/>
  <c r="AD2050"/>
  <c r="AE2050"/>
  <c r="AF2050"/>
  <c r="AG2050"/>
  <c r="AH2050"/>
  <c r="AI2050"/>
  <c r="AJ2050"/>
  <c r="AK2050"/>
  <c r="AL2050"/>
  <c r="AM2050"/>
  <c r="J2051"/>
  <c r="K2051"/>
  <c r="L2051"/>
  <c r="M2051"/>
  <c r="N2051"/>
  <c r="O2051"/>
  <c r="P2051"/>
  <c r="Q2051"/>
  <c r="R2051"/>
  <c r="S2051"/>
  <c r="T2051"/>
  <c r="U2051"/>
  <c r="V2051"/>
  <c r="W2051"/>
  <c r="X2051"/>
  <c r="Y2051"/>
  <c r="Z2051"/>
  <c r="AA2051"/>
  <c r="AB2051"/>
  <c r="AC2051"/>
  <c r="AD2051"/>
  <c r="AE2051"/>
  <c r="AF2051"/>
  <c r="AG2051"/>
  <c r="AH2051"/>
  <c r="AI2051"/>
  <c r="AJ2051"/>
  <c r="AK2051"/>
  <c r="AL2051"/>
  <c r="AM2051"/>
  <c r="J2053"/>
  <c r="K2053"/>
  <c r="L2053"/>
  <c r="M2053"/>
  <c r="N2053"/>
  <c r="O2053"/>
  <c r="P2053"/>
  <c r="Q2053"/>
  <c r="R2053"/>
  <c r="S2053"/>
  <c r="T2053"/>
  <c r="U2053"/>
  <c r="V2053"/>
  <c r="W2053"/>
  <c r="X2053"/>
  <c r="Y2053"/>
  <c r="Z2053"/>
  <c r="AA2053"/>
  <c r="AB2053"/>
  <c r="J2054"/>
  <c r="K2054"/>
  <c r="L2054"/>
  <c r="M2054"/>
  <c r="N2054"/>
  <c r="O2054"/>
  <c r="P2054"/>
  <c r="Q2054"/>
  <c r="R2054"/>
  <c r="S2054"/>
  <c r="T2054"/>
  <c r="U2054"/>
  <c r="V2054"/>
  <c r="W2054"/>
  <c r="X2054"/>
  <c r="Y2054"/>
  <c r="Z2054"/>
  <c r="AA2054"/>
  <c r="AB2054"/>
  <c r="J2055"/>
  <c r="K2055"/>
  <c r="L2055"/>
  <c r="M2055"/>
  <c r="N2055"/>
  <c r="O2055"/>
  <c r="P2055"/>
  <c r="Q2055"/>
  <c r="R2055"/>
  <c r="S2055"/>
  <c r="T2055"/>
  <c r="U2055"/>
  <c r="V2055"/>
  <c r="W2055"/>
  <c r="X2055"/>
  <c r="Y2055"/>
  <c r="Z2055"/>
  <c r="AA2055"/>
  <c r="AB2055"/>
  <c r="A2060"/>
  <c r="Q2060"/>
  <c r="T2060"/>
  <c r="X2060"/>
  <c r="AC2060"/>
  <c r="AD2060"/>
  <c r="AE2060"/>
  <c r="AF2060"/>
  <c r="AG2060"/>
  <c r="AH2060"/>
  <c r="AI2060"/>
  <c r="AJ2060"/>
  <c r="AK2060"/>
  <c r="AM2060"/>
  <c r="A2061"/>
  <c r="Q2061"/>
  <c r="T2061"/>
  <c r="X2061"/>
  <c r="AC2061"/>
  <c r="AD2061"/>
  <c r="AE2061"/>
  <c r="AF2061"/>
  <c r="AG2061"/>
  <c r="AH2061"/>
  <c r="AI2061"/>
  <c r="AJ2061"/>
  <c r="AK2061"/>
  <c r="AL2061"/>
  <c r="AM2061"/>
  <c r="J2062"/>
  <c r="K2062"/>
  <c r="L2062"/>
  <c r="M2062"/>
  <c r="N2062"/>
  <c r="O2062"/>
  <c r="P2062"/>
  <c r="Q2062"/>
  <c r="R2062"/>
  <c r="S2062"/>
  <c r="T2062"/>
  <c r="U2062"/>
  <c r="V2062"/>
  <c r="W2062"/>
  <c r="X2062"/>
  <c r="Y2062"/>
  <c r="Z2062"/>
  <c r="AA2062"/>
  <c r="AB2062"/>
  <c r="AC2062"/>
  <c r="AD2062"/>
  <c r="AE2062"/>
  <c r="AF2062"/>
  <c r="AG2062"/>
  <c r="AH2062"/>
  <c r="AI2062"/>
  <c r="AJ2062"/>
  <c r="AK2062"/>
  <c r="AL2062"/>
  <c r="AM2062"/>
  <c r="A2063"/>
  <c r="Q2063"/>
  <c r="T2063"/>
  <c r="X2063"/>
  <c r="AC2063"/>
  <c r="AD2063"/>
  <c r="AE2063"/>
  <c r="AF2063"/>
  <c r="AG2063"/>
  <c r="AH2063"/>
  <c r="AI2063"/>
  <c r="AJ2063"/>
  <c r="AK2063"/>
  <c r="AL2063"/>
  <c r="AM2063"/>
  <c r="J2064"/>
  <c r="K2064"/>
  <c r="L2064"/>
  <c r="M2064"/>
  <c r="N2064"/>
  <c r="O2064"/>
  <c r="P2064"/>
  <c r="Q2064"/>
  <c r="R2064"/>
  <c r="S2064"/>
  <c r="T2064"/>
  <c r="U2064"/>
  <c r="V2064"/>
  <c r="W2064"/>
  <c r="X2064"/>
  <c r="Y2064"/>
  <c r="Z2064"/>
  <c r="AA2064"/>
  <c r="AB2064"/>
  <c r="AC2064"/>
  <c r="AD2064"/>
  <c r="AE2064"/>
  <c r="AF2064"/>
  <c r="AG2064"/>
  <c r="AH2064"/>
  <c r="AI2064"/>
  <c r="AJ2064"/>
  <c r="AK2064"/>
  <c r="AL2064"/>
  <c r="AM2064"/>
  <c r="A2065"/>
  <c r="Q2065"/>
  <c r="T2065"/>
  <c r="X2065"/>
  <c r="AC2065"/>
  <c r="AD2065"/>
  <c r="AE2065"/>
  <c r="AF2065"/>
  <c r="AG2065"/>
  <c r="AH2065"/>
  <c r="AI2065"/>
  <c r="AJ2065"/>
  <c r="AK2065"/>
  <c r="AL2065"/>
  <c r="AM2065"/>
  <c r="J2066"/>
  <c r="K2066"/>
  <c r="L2066"/>
  <c r="M2066"/>
  <c r="N2066"/>
  <c r="O2066"/>
  <c r="P2066"/>
  <c r="Q2066"/>
  <c r="R2066"/>
  <c r="S2066"/>
  <c r="T2066"/>
  <c r="U2066"/>
  <c r="V2066"/>
  <c r="W2066"/>
  <c r="X2066"/>
  <c r="Y2066"/>
  <c r="Z2066"/>
  <c r="AA2066"/>
  <c r="AB2066"/>
  <c r="AC2066"/>
  <c r="AD2066"/>
  <c r="AE2066"/>
  <c r="AF2066"/>
  <c r="AG2066"/>
  <c r="AH2066"/>
  <c r="AI2066"/>
  <c r="AJ2066"/>
  <c r="AK2066"/>
  <c r="AL2066"/>
  <c r="AM2066"/>
  <c r="A2067"/>
  <c r="Q2067"/>
  <c r="T2067"/>
  <c r="X2067"/>
  <c r="AC2067"/>
  <c r="AD2067"/>
  <c r="AE2067"/>
  <c r="AF2067"/>
  <c r="AG2067"/>
  <c r="AH2067"/>
  <c r="AI2067"/>
  <c r="AJ2067"/>
  <c r="AK2067"/>
  <c r="AL2067"/>
  <c r="AM2067"/>
  <c r="J2068"/>
  <c r="K2068"/>
  <c r="L2068"/>
  <c r="M2068"/>
  <c r="N2068"/>
  <c r="O2068"/>
  <c r="P2068"/>
  <c r="Q2068"/>
  <c r="R2068"/>
  <c r="S2068"/>
  <c r="T2068"/>
  <c r="U2068"/>
  <c r="V2068"/>
  <c r="W2068"/>
  <c r="X2068"/>
  <c r="Y2068"/>
  <c r="Z2068"/>
  <c r="AA2068"/>
  <c r="AB2068"/>
  <c r="AC2068"/>
  <c r="AD2068"/>
  <c r="AE2068"/>
  <c r="AF2068"/>
  <c r="AG2068"/>
  <c r="AH2068"/>
  <c r="AI2068"/>
  <c r="AJ2068"/>
  <c r="AK2068"/>
  <c r="AL2068"/>
  <c r="AM2068"/>
  <c r="A2069"/>
  <c r="Q2069"/>
  <c r="T2069"/>
  <c r="X2069"/>
  <c r="AC2069"/>
  <c r="AD2069"/>
  <c r="AE2069"/>
  <c r="AF2069"/>
  <c r="AG2069"/>
  <c r="AH2069"/>
  <c r="AI2069"/>
  <c r="AJ2069"/>
  <c r="AK2069"/>
  <c r="AL2069"/>
  <c r="AM2069"/>
  <c r="J2070"/>
  <c r="K2070"/>
  <c r="L2070"/>
  <c r="M2070"/>
  <c r="N2070"/>
  <c r="O2070"/>
  <c r="P2070"/>
  <c r="Q2070"/>
  <c r="R2070"/>
  <c r="S2070"/>
  <c r="T2070"/>
  <c r="U2070"/>
  <c r="V2070"/>
  <c r="W2070"/>
  <c r="X2070"/>
  <c r="Y2070"/>
  <c r="Z2070"/>
  <c r="AA2070"/>
  <c r="AB2070"/>
  <c r="AC2070"/>
  <c r="AD2070"/>
  <c r="AE2070"/>
  <c r="AF2070"/>
  <c r="AG2070"/>
  <c r="AH2070"/>
  <c r="AI2070"/>
  <c r="AJ2070"/>
  <c r="AK2070"/>
  <c r="AL2070"/>
  <c r="AM2070"/>
  <c r="A2071"/>
  <c r="Q2071"/>
  <c r="T2071"/>
  <c r="X2071"/>
  <c r="AC2071"/>
  <c r="AD2071"/>
  <c r="AE2071"/>
  <c r="AF2071"/>
  <c r="AG2071"/>
  <c r="AH2071"/>
  <c r="AI2071"/>
  <c r="AJ2071"/>
  <c r="AK2071"/>
  <c r="AL2071"/>
  <c r="AM2071"/>
  <c r="J2072"/>
  <c r="K2072"/>
  <c r="L2072"/>
  <c r="M2072"/>
  <c r="N2072"/>
  <c r="O2072"/>
  <c r="P2072"/>
  <c r="Q2072"/>
  <c r="R2072"/>
  <c r="S2072"/>
  <c r="T2072"/>
  <c r="U2072"/>
  <c r="V2072"/>
  <c r="W2072"/>
  <c r="X2072"/>
  <c r="Y2072"/>
  <c r="Z2072"/>
  <c r="AA2072"/>
  <c r="AB2072"/>
  <c r="AC2072"/>
  <c r="AD2072"/>
  <c r="AE2072"/>
  <c r="AF2072"/>
  <c r="AG2072"/>
  <c r="AH2072"/>
  <c r="AI2072"/>
  <c r="AJ2072"/>
  <c r="AK2072"/>
  <c r="AL2072"/>
  <c r="AM2072"/>
  <c r="A2073"/>
  <c r="Q2073"/>
  <c r="T2073"/>
  <c r="X2073"/>
  <c r="AC2073"/>
  <c r="AD2073"/>
  <c r="AE2073"/>
  <c r="AF2073"/>
  <c r="AG2073"/>
  <c r="AH2073"/>
  <c r="AI2073"/>
  <c r="AJ2073"/>
  <c r="AK2073"/>
  <c r="AL2073"/>
  <c r="AM2073"/>
  <c r="J2074"/>
  <c r="K2074"/>
  <c r="L2074"/>
  <c r="M2074"/>
  <c r="N2074"/>
  <c r="O2074"/>
  <c r="P2074"/>
  <c r="Q2074"/>
  <c r="R2074"/>
  <c r="S2074"/>
  <c r="T2074"/>
  <c r="U2074"/>
  <c r="V2074"/>
  <c r="W2074"/>
  <c r="X2074"/>
  <c r="Y2074"/>
  <c r="Z2074"/>
  <c r="AA2074"/>
  <c r="AB2074"/>
  <c r="AC2074"/>
  <c r="AD2074"/>
  <c r="AE2074"/>
  <c r="AF2074"/>
  <c r="AG2074"/>
  <c r="AH2074"/>
  <c r="AI2074"/>
  <c r="AJ2074"/>
  <c r="AK2074"/>
  <c r="AL2074"/>
  <c r="AM2074"/>
  <c r="A2075"/>
  <c r="Q2075"/>
  <c r="T2075"/>
  <c r="X2075"/>
  <c r="AC2075"/>
  <c r="AD2075"/>
  <c r="AE2075"/>
  <c r="AF2075"/>
  <c r="AG2075"/>
  <c r="AH2075"/>
  <c r="AI2075"/>
  <c r="AJ2075"/>
  <c r="AK2075"/>
  <c r="AL2075"/>
  <c r="AM2075"/>
  <c r="J2076"/>
  <c r="K2076"/>
  <c r="L2076"/>
  <c r="M2076"/>
  <c r="N2076"/>
  <c r="O2076"/>
  <c r="P2076"/>
  <c r="Q2076"/>
  <c r="R2076"/>
  <c r="S2076"/>
  <c r="T2076"/>
  <c r="U2076"/>
  <c r="V2076"/>
  <c r="W2076"/>
  <c r="X2076"/>
  <c r="Y2076"/>
  <c r="Z2076"/>
  <c r="AA2076"/>
  <c r="AB2076"/>
  <c r="AC2076"/>
  <c r="AD2076"/>
  <c r="AE2076"/>
  <c r="AF2076"/>
  <c r="AG2076"/>
  <c r="AH2076"/>
  <c r="AI2076"/>
  <c r="AJ2076"/>
  <c r="AK2076"/>
  <c r="AL2076"/>
  <c r="AM2076"/>
  <c r="A2077"/>
  <c r="Q2077"/>
  <c r="T2077"/>
  <c r="X2077"/>
  <c r="AC2077"/>
  <c r="AD2077"/>
  <c r="AE2077"/>
  <c r="AF2077"/>
  <c r="AG2077"/>
  <c r="AH2077"/>
  <c r="AI2077"/>
  <c r="AJ2077"/>
  <c r="AK2077"/>
  <c r="AL2077"/>
  <c r="AM2077"/>
  <c r="J2078"/>
  <c r="K2078"/>
  <c r="L2078"/>
  <c r="M2078"/>
  <c r="N2078"/>
  <c r="O2078"/>
  <c r="P2078"/>
  <c r="Q2078"/>
  <c r="R2078"/>
  <c r="S2078"/>
  <c r="T2078"/>
  <c r="U2078"/>
  <c r="V2078"/>
  <c r="W2078"/>
  <c r="X2078"/>
  <c r="Y2078"/>
  <c r="Z2078"/>
  <c r="AA2078"/>
  <c r="AB2078"/>
  <c r="AC2078"/>
  <c r="AD2078"/>
  <c r="AE2078"/>
  <c r="AF2078"/>
  <c r="AG2078"/>
  <c r="AH2078"/>
  <c r="AI2078"/>
  <c r="AJ2078"/>
  <c r="AK2078"/>
  <c r="AL2078"/>
  <c r="AM2078"/>
  <c r="J2080"/>
  <c r="K2080"/>
  <c r="L2080"/>
  <c r="M2080"/>
  <c r="N2080"/>
  <c r="O2080"/>
  <c r="P2080"/>
  <c r="Q2080"/>
  <c r="R2080"/>
  <c r="S2080"/>
  <c r="T2080"/>
  <c r="U2080"/>
  <c r="V2080"/>
  <c r="W2080"/>
  <c r="X2080"/>
  <c r="Y2080"/>
  <c r="Z2080"/>
  <c r="AA2080"/>
  <c r="AB2080"/>
  <c r="J2081"/>
  <c r="K2081"/>
  <c r="L2081"/>
  <c r="M2081"/>
  <c r="N2081"/>
  <c r="O2081"/>
  <c r="P2081"/>
  <c r="Q2081"/>
  <c r="R2081"/>
  <c r="S2081"/>
  <c r="T2081"/>
  <c r="U2081"/>
  <c r="V2081"/>
  <c r="W2081"/>
  <c r="X2081"/>
  <c r="Y2081"/>
  <c r="Z2081"/>
  <c r="AA2081"/>
  <c r="AB2081"/>
  <c r="J2082"/>
  <c r="K2082"/>
  <c r="L2082"/>
  <c r="M2082"/>
  <c r="N2082"/>
  <c r="O2082"/>
  <c r="P2082"/>
  <c r="Q2082"/>
  <c r="R2082"/>
  <c r="S2082"/>
  <c r="T2082"/>
  <c r="U2082"/>
  <c r="V2082"/>
  <c r="W2082"/>
  <c r="X2082"/>
  <c r="Y2082"/>
  <c r="Z2082"/>
  <c r="AA2082"/>
  <c r="AB2082"/>
  <c r="A2087"/>
  <c r="Q2087"/>
  <c r="T2087"/>
  <c r="X2087"/>
  <c r="AC2087"/>
  <c r="AD2087"/>
  <c r="AE2087"/>
  <c r="AF2087"/>
  <c r="AG2087"/>
  <c r="AH2087"/>
  <c r="AI2087"/>
  <c r="AJ2087"/>
  <c r="AK2087"/>
  <c r="AM2087"/>
  <c r="A2088"/>
  <c r="Q2088"/>
  <c r="T2088"/>
  <c r="X2088"/>
  <c r="AC2088"/>
  <c r="AD2088"/>
  <c r="AE2088"/>
  <c r="AF2088"/>
  <c r="AG2088"/>
  <c r="AH2088"/>
  <c r="AI2088"/>
  <c r="AJ2088"/>
  <c r="AK2088"/>
  <c r="AL2088"/>
  <c r="AM2088"/>
  <c r="J2089"/>
  <c r="K2089"/>
  <c r="L2089"/>
  <c r="M2089"/>
  <c r="N2089"/>
  <c r="O2089"/>
  <c r="P2089"/>
  <c r="Q2089"/>
  <c r="R2089"/>
  <c r="S2089"/>
  <c r="T2089"/>
  <c r="U2089"/>
  <c r="V2089"/>
  <c r="W2089"/>
  <c r="X2089"/>
  <c r="Y2089"/>
  <c r="Z2089"/>
  <c r="AA2089"/>
  <c r="AB2089"/>
  <c r="AC2089"/>
  <c r="AD2089"/>
  <c r="AE2089"/>
  <c r="AF2089"/>
  <c r="AG2089"/>
  <c r="AH2089"/>
  <c r="AI2089"/>
  <c r="AJ2089"/>
  <c r="AK2089"/>
  <c r="AL2089"/>
  <c r="AM2089"/>
  <c r="A2090"/>
  <c r="Q2090"/>
  <c r="T2090"/>
  <c r="X2090"/>
  <c r="AC2090"/>
  <c r="AD2090"/>
  <c r="AE2090"/>
  <c r="AF2090"/>
  <c r="AG2090"/>
  <c r="AH2090"/>
  <c r="AI2090"/>
  <c r="AJ2090"/>
  <c r="AK2090"/>
  <c r="AL2090"/>
  <c r="AM2090"/>
  <c r="J2091"/>
  <c r="K2091"/>
  <c r="L2091"/>
  <c r="M2091"/>
  <c r="N2091"/>
  <c r="O2091"/>
  <c r="P2091"/>
  <c r="Q2091"/>
  <c r="R2091"/>
  <c r="S2091"/>
  <c r="T2091"/>
  <c r="U2091"/>
  <c r="V2091"/>
  <c r="W2091"/>
  <c r="X2091"/>
  <c r="Y2091"/>
  <c r="Z2091"/>
  <c r="AA2091"/>
  <c r="AB2091"/>
  <c r="AC2091"/>
  <c r="AD2091"/>
  <c r="AE2091"/>
  <c r="AF2091"/>
  <c r="AG2091"/>
  <c r="AH2091"/>
  <c r="AI2091"/>
  <c r="AJ2091"/>
  <c r="AK2091"/>
  <c r="AL2091"/>
  <c r="AM2091"/>
  <c r="A2092"/>
  <c r="Q2092"/>
  <c r="T2092"/>
  <c r="X2092"/>
  <c r="AC2092"/>
  <c r="AD2092"/>
  <c r="AE2092"/>
  <c r="AF2092"/>
  <c r="AG2092"/>
  <c r="AH2092"/>
  <c r="AI2092"/>
  <c r="AJ2092"/>
  <c r="AK2092"/>
  <c r="AL2092"/>
  <c r="AM2092"/>
  <c r="J2093"/>
  <c r="K2093"/>
  <c r="L2093"/>
  <c r="M2093"/>
  <c r="N2093"/>
  <c r="O2093"/>
  <c r="P2093"/>
  <c r="Q2093"/>
  <c r="R2093"/>
  <c r="S2093"/>
  <c r="T2093"/>
  <c r="U2093"/>
  <c r="V2093"/>
  <c r="W2093"/>
  <c r="X2093"/>
  <c r="Y2093"/>
  <c r="Z2093"/>
  <c r="AA2093"/>
  <c r="AB2093"/>
  <c r="AC2093"/>
  <c r="AD2093"/>
  <c r="AE2093"/>
  <c r="AF2093"/>
  <c r="AG2093"/>
  <c r="AH2093"/>
  <c r="AI2093"/>
  <c r="AJ2093"/>
  <c r="AK2093"/>
  <c r="AL2093"/>
  <c r="AM2093"/>
  <c r="A2094"/>
  <c r="Q2094"/>
  <c r="T2094"/>
  <c r="X2094"/>
  <c r="AC2094"/>
  <c r="AD2094"/>
  <c r="AE2094"/>
  <c r="AF2094"/>
  <c r="AG2094"/>
  <c r="AH2094"/>
  <c r="AI2094"/>
  <c r="AJ2094"/>
  <c r="AK2094"/>
  <c r="AL2094"/>
  <c r="AM2094"/>
  <c r="J2095"/>
  <c r="K2095"/>
  <c r="L2095"/>
  <c r="M2095"/>
  <c r="N2095"/>
  <c r="O2095"/>
  <c r="P2095"/>
  <c r="Q2095"/>
  <c r="R2095"/>
  <c r="S2095"/>
  <c r="T2095"/>
  <c r="U2095"/>
  <c r="V2095"/>
  <c r="W2095"/>
  <c r="X2095"/>
  <c r="Y2095"/>
  <c r="Z2095"/>
  <c r="AA2095"/>
  <c r="AB2095"/>
  <c r="AC2095"/>
  <c r="AD2095"/>
  <c r="AE2095"/>
  <c r="AF2095"/>
  <c r="AG2095"/>
  <c r="AH2095"/>
  <c r="AI2095"/>
  <c r="AJ2095"/>
  <c r="AK2095"/>
  <c r="AL2095"/>
  <c r="AM2095"/>
  <c r="A2096"/>
  <c r="Q2096"/>
  <c r="T2096"/>
  <c r="X2096"/>
  <c r="AC2096"/>
  <c r="AD2096"/>
  <c r="AE2096"/>
  <c r="AF2096"/>
  <c r="AG2096"/>
  <c r="AH2096"/>
  <c r="AI2096"/>
  <c r="AJ2096"/>
  <c r="AK2096"/>
  <c r="AL2096"/>
  <c r="AM2096"/>
  <c r="J2097"/>
  <c r="K2097"/>
  <c r="L2097"/>
  <c r="M2097"/>
  <c r="N2097"/>
  <c r="O2097"/>
  <c r="P2097"/>
  <c r="Q2097"/>
  <c r="R2097"/>
  <c r="S2097"/>
  <c r="T2097"/>
  <c r="U2097"/>
  <c r="V2097"/>
  <c r="W2097"/>
  <c r="X2097"/>
  <c r="Y2097"/>
  <c r="Z2097"/>
  <c r="AA2097"/>
  <c r="AB2097"/>
  <c r="AC2097"/>
  <c r="AD2097"/>
  <c r="AE2097"/>
  <c r="AF2097"/>
  <c r="AG2097"/>
  <c r="AH2097"/>
  <c r="AI2097"/>
  <c r="AJ2097"/>
  <c r="AK2097"/>
  <c r="AL2097"/>
  <c r="AM2097"/>
  <c r="A2098"/>
  <c r="Q2098"/>
  <c r="T2098"/>
  <c r="X2098"/>
  <c r="AC2098"/>
  <c r="AD2098"/>
  <c r="AE2098"/>
  <c r="AF2098"/>
  <c r="AG2098"/>
  <c r="AH2098"/>
  <c r="AI2098"/>
  <c r="AJ2098"/>
  <c r="AK2098"/>
  <c r="AL2098"/>
  <c r="AM2098"/>
  <c r="J2099"/>
  <c r="K2099"/>
  <c r="L2099"/>
  <c r="M2099"/>
  <c r="N2099"/>
  <c r="O2099"/>
  <c r="P2099"/>
  <c r="Q2099"/>
  <c r="R2099"/>
  <c r="S2099"/>
  <c r="T2099"/>
  <c r="U2099"/>
  <c r="V2099"/>
  <c r="W2099"/>
  <c r="X2099"/>
  <c r="Y2099"/>
  <c r="Z2099"/>
  <c r="AA2099"/>
  <c r="AB2099"/>
  <c r="AC2099"/>
  <c r="AD2099"/>
  <c r="AE2099"/>
  <c r="AF2099"/>
  <c r="AG2099"/>
  <c r="AH2099"/>
  <c r="AI2099"/>
  <c r="AJ2099"/>
  <c r="AK2099"/>
  <c r="AL2099"/>
  <c r="AM2099"/>
  <c r="A2100"/>
  <c r="Q2100"/>
  <c r="T2100"/>
  <c r="X2100"/>
  <c r="AC2100"/>
  <c r="AD2100"/>
  <c r="AE2100"/>
  <c r="AF2100"/>
  <c r="AG2100"/>
  <c r="AH2100"/>
  <c r="AI2100"/>
  <c r="AJ2100"/>
  <c r="AK2100"/>
  <c r="AL2100"/>
  <c r="AM2100"/>
  <c r="J2101"/>
  <c r="K2101"/>
  <c r="L2101"/>
  <c r="M2101"/>
  <c r="N2101"/>
  <c r="O2101"/>
  <c r="P2101"/>
  <c r="Q2101"/>
  <c r="R2101"/>
  <c r="S2101"/>
  <c r="T2101"/>
  <c r="U2101"/>
  <c r="V2101"/>
  <c r="W2101"/>
  <c r="X2101"/>
  <c r="Y2101"/>
  <c r="Z2101"/>
  <c r="AA2101"/>
  <c r="AB2101"/>
  <c r="AC2101"/>
  <c r="AD2101"/>
  <c r="AE2101"/>
  <c r="AF2101"/>
  <c r="AG2101"/>
  <c r="AH2101"/>
  <c r="AI2101"/>
  <c r="AJ2101"/>
  <c r="AK2101"/>
  <c r="AL2101"/>
  <c r="AM2101"/>
  <c r="A2102"/>
  <c r="Q2102"/>
  <c r="T2102"/>
  <c r="X2102"/>
  <c r="AC2102"/>
  <c r="AD2102"/>
  <c r="AE2102"/>
  <c r="AF2102"/>
  <c r="AG2102"/>
  <c r="AH2102"/>
  <c r="AI2102"/>
  <c r="AJ2102"/>
  <c r="AK2102"/>
  <c r="AL2102"/>
  <c r="AM2102"/>
  <c r="J2103"/>
  <c r="K2103"/>
  <c r="L2103"/>
  <c r="M2103"/>
  <c r="N2103"/>
  <c r="O2103"/>
  <c r="P2103"/>
  <c r="Q2103"/>
  <c r="R2103"/>
  <c r="S2103"/>
  <c r="T2103"/>
  <c r="U2103"/>
  <c r="V2103"/>
  <c r="W2103"/>
  <c r="X2103"/>
  <c r="Y2103"/>
  <c r="Z2103"/>
  <c r="AA2103"/>
  <c r="AB2103"/>
  <c r="AC2103"/>
  <c r="AD2103"/>
  <c r="AE2103"/>
  <c r="AF2103"/>
  <c r="AG2103"/>
  <c r="AH2103"/>
  <c r="AI2103"/>
  <c r="AJ2103"/>
  <c r="AK2103"/>
  <c r="AL2103"/>
  <c r="AM2103"/>
  <c r="A2104"/>
  <c r="Q2104"/>
  <c r="T2104"/>
  <c r="X2104"/>
  <c r="AC2104"/>
  <c r="AD2104"/>
  <c r="AE2104"/>
  <c r="AF2104"/>
  <c r="AG2104"/>
  <c r="AH2104"/>
  <c r="AI2104"/>
  <c r="AJ2104"/>
  <c r="AK2104"/>
  <c r="AL2104"/>
  <c r="AM2104"/>
  <c r="J2105"/>
  <c r="K2105"/>
  <c r="L2105"/>
  <c r="M2105"/>
  <c r="N2105"/>
  <c r="O2105"/>
  <c r="P2105"/>
  <c r="Q2105"/>
  <c r="R2105"/>
  <c r="S2105"/>
  <c r="T2105"/>
  <c r="U2105"/>
  <c r="V2105"/>
  <c r="W2105"/>
  <c r="X2105"/>
  <c r="Y2105"/>
  <c r="Z2105"/>
  <c r="AA2105"/>
  <c r="AB2105"/>
  <c r="AC2105"/>
  <c r="AD2105"/>
  <c r="AE2105"/>
  <c r="AF2105"/>
  <c r="AG2105"/>
  <c r="AH2105"/>
  <c r="AI2105"/>
  <c r="AJ2105"/>
  <c r="AK2105"/>
  <c r="AL2105"/>
  <c r="AM2105"/>
  <c r="J2107"/>
  <c r="K2107"/>
  <c r="L2107"/>
  <c r="M2107"/>
  <c r="N2107"/>
  <c r="O2107"/>
  <c r="P2107"/>
  <c r="Q2107"/>
  <c r="R2107"/>
  <c r="S2107"/>
  <c r="T2107"/>
  <c r="U2107"/>
  <c r="V2107"/>
  <c r="W2107"/>
  <c r="X2107"/>
  <c r="Y2107"/>
  <c r="Z2107"/>
  <c r="AA2107"/>
  <c r="AB2107"/>
  <c r="J2108"/>
  <c r="K2108"/>
  <c r="L2108"/>
  <c r="M2108"/>
  <c r="N2108"/>
  <c r="O2108"/>
  <c r="P2108"/>
  <c r="Q2108"/>
  <c r="R2108"/>
  <c r="S2108"/>
  <c r="T2108"/>
  <c r="U2108"/>
  <c r="V2108"/>
  <c r="W2108"/>
  <c r="X2108"/>
  <c r="Y2108"/>
  <c r="Z2108"/>
  <c r="AA2108"/>
  <c r="AB2108"/>
  <c r="J2109"/>
  <c r="K2109"/>
  <c r="L2109"/>
  <c r="M2109"/>
  <c r="N2109"/>
  <c r="O2109"/>
  <c r="P2109"/>
  <c r="Q2109"/>
  <c r="R2109"/>
  <c r="S2109"/>
  <c r="T2109"/>
  <c r="U2109"/>
  <c r="V2109"/>
  <c r="W2109"/>
  <c r="X2109"/>
  <c r="Y2109"/>
  <c r="Z2109"/>
  <c r="AA2109"/>
  <c r="AB2109"/>
  <c r="A2114"/>
  <c r="Q2114"/>
  <c r="T2114"/>
  <c r="X2114"/>
  <c r="AC2114"/>
  <c r="AD2114"/>
  <c r="AE2114"/>
  <c r="AF2114"/>
  <c r="AG2114"/>
  <c r="AH2114"/>
  <c r="AI2114"/>
  <c r="AJ2114"/>
  <c r="AK2114"/>
  <c r="AM2114"/>
  <c r="A2115"/>
  <c r="Q2115"/>
  <c r="T2115"/>
  <c r="X2115"/>
  <c r="AC2115"/>
  <c r="AD2115"/>
  <c r="AE2115"/>
  <c r="AF2115"/>
  <c r="AG2115"/>
  <c r="AH2115"/>
  <c r="AI2115"/>
  <c r="AJ2115"/>
  <c r="AK2115"/>
  <c r="AL2115"/>
  <c r="AM2115"/>
  <c r="J2116"/>
  <c r="K2116"/>
  <c r="L2116"/>
  <c r="M2116"/>
  <c r="N2116"/>
  <c r="O2116"/>
  <c r="P2116"/>
  <c r="Q2116"/>
  <c r="R2116"/>
  <c r="S2116"/>
  <c r="T2116"/>
  <c r="U2116"/>
  <c r="V2116"/>
  <c r="W2116"/>
  <c r="X2116"/>
  <c r="Y2116"/>
  <c r="Z2116"/>
  <c r="AA2116"/>
  <c r="AB2116"/>
  <c r="AC2116"/>
  <c r="AD2116"/>
  <c r="AE2116"/>
  <c r="AF2116"/>
  <c r="AG2116"/>
  <c r="AH2116"/>
  <c r="AI2116"/>
  <c r="AJ2116"/>
  <c r="AK2116"/>
  <c r="AL2116"/>
  <c r="AM2116"/>
  <c r="A2117"/>
  <c r="Q2117"/>
  <c r="T2117"/>
  <c r="X2117"/>
  <c r="AC2117"/>
  <c r="AD2117"/>
  <c r="AE2117"/>
  <c r="AF2117"/>
  <c r="AG2117"/>
  <c r="AH2117"/>
  <c r="AI2117"/>
  <c r="AJ2117"/>
  <c r="AK2117"/>
  <c r="AL2117"/>
  <c r="AM2117"/>
  <c r="J2118"/>
  <c r="K2118"/>
  <c r="L2118"/>
  <c r="M2118"/>
  <c r="N2118"/>
  <c r="O2118"/>
  <c r="P2118"/>
  <c r="Q2118"/>
  <c r="R2118"/>
  <c r="S2118"/>
  <c r="T2118"/>
  <c r="U2118"/>
  <c r="V2118"/>
  <c r="W2118"/>
  <c r="X2118"/>
  <c r="Y2118"/>
  <c r="Z2118"/>
  <c r="AA2118"/>
  <c r="AB2118"/>
  <c r="AC2118"/>
  <c r="AD2118"/>
  <c r="AE2118"/>
  <c r="AF2118"/>
  <c r="AG2118"/>
  <c r="AH2118"/>
  <c r="AI2118"/>
  <c r="AJ2118"/>
  <c r="AK2118"/>
  <c r="AL2118"/>
  <c r="AM2118"/>
  <c r="A2119"/>
  <c r="Q2119"/>
  <c r="T2119"/>
  <c r="X2119"/>
  <c r="AC2119"/>
  <c r="AD2119"/>
  <c r="AE2119"/>
  <c r="AF2119"/>
  <c r="AG2119"/>
  <c r="AH2119"/>
  <c r="AI2119"/>
  <c r="AJ2119"/>
  <c r="AK2119"/>
  <c r="AL2119"/>
  <c r="AM2119"/>
  <c r="J2120"/>
  <c r="K2120"/>
  <c r="L2120"/>
  <c r="M2120"/>
  <c r="N2120"/>
  <c r="O2120"/>
  <c r="P2120"/>
  <c r="Q2120"/>
  <c r="R2120"/>
  <c r="S2120"/>
  <c r="T2120"/>
  <c r="U2120"/>
  <c r="V2120"/>
  <c r="W2120"/>
  <c r="X2120"/>
  <c r="Y2120"/>
  <c r="Z2120"/>
  <c r="AA2120"/>
  <c r="AB2120"/>
  <c r="AC2120"/>
  <c r="AD2120"/>
  <c r="AE2120"/>
  <c r="AF2120"/>
  <c r="AG2120"/>
  <c r="AH2120"/>
  <c r="AI2120"/>
  <c r="AJ2120"/>
  <c r="AK2120"/>
  <c r="AL2120"/>
  <c r="AM2120"/>
  <c r="A2121"/>
  <c r="Q2121"/>
  <c r="T2121"/>
  <c r="X2121"/>
  <c r="AC2121"/>
  <c r="AD2121"/>
  <c r="AE2121"/>
  <c r="AF2121"/>
  <c r="AG2121"/>
  <c r="AH2121"/>
  <c r="AI2121"/>
  <c r="AJ2121"/>
  <c r="AK2121"/>
  <c r="AL2121"/>
  <c r="AM2121"/>
  <c r="J2122"/>
  <c r="K2122"/>
  <c r="L2122"/>
  <c r="M2122"/>
  <c r="N2122"/>
  <c r="O2122"/>
  <c r="P2122"/>
  <c r="Q2122"/>
  <c r="R2122"/>
  <c r="S2122"/>
  <c r="T2122"/>
  <c r="U2122"/>
  <c r="V2122"/>
  <c r="W2122"/>
  <c r="X2122"/>
  <c r="Y2122"/>
  <c r="Z2122"/>
  <c r="AA2122"/>
  <c r="AB2122"/>
  <c r="AC2122"/>
  <c r="AD2122"/>
  <c r="AE2122"/>
  <c r="AF2122"/>
  <c r="AG2122"/>
  <c r="AH2122"/>
  <c r="AI2122"/>
  <c r="AJ2122"/>
  <c r="AK2122"/>
  <c r="AL2122"/>
  <c r="AM2122"/>
  <c r="A2123"/>
  <c r="Q2123"/>
  <c r="T2123"/>
  <c r="X2123"/>
  <c r="AC2123"/>
  <c r="AD2123"/>
  <c r="AE2123"/>
  <c r="AF2123"/>
  <c r="AG2123"/>
  <c r="AH2123"/>
  <c r="AI2123"/>
  <c r="AJ2123"/>
  <c r="AK2123"/>
  <c r="AL2123"/>
  <c r="AM2123"/>
  <c r="J2124"/>
  <c r="K2124"/>
  <c r="L2124"/>
  <c r="M2124"/>
  <c r="N2124"/>
  <c r="O2124"/>
  <c r="P2124"/>
  <c r="Q2124"/>
  <c r="R2124"/>
  <c r="S2124"/>
  <c r="T2124"/>
  <c r="U2124"/>
  <c r="V2124"/>
  <c r="W2124"/>
  <c r="X2124"/>
  <c r="Y2124"/>
  <c r="Z2124"/>
  <c r="AA2124"/>
  <c r="AB2124"/>
  <c r="AC2124"/>
  <c r="AD2124"/>
  <c r="AE2124"/>
  <c r="AF2124"/>
  <c r="AG2124"/>
  <c r="AH2124"/>
  <c r="AI2124"/>
  <c r="AJ2124"/>
  <c r="AK2124"/>
  <c r="AL2124"/>
  <c r="AM2124"/>
  <c r="A2125"/>
  <c r="Q2125"/>
  <c r="T2125"/>
  <c r="X2125"/>
  <c r="AC2125"/>
  <c r="AD2125"/>
  <c r="AE2125"/>
  <c r="AF2125"/>
  <c r="AG2125"/>
  <c r="AH2125"/>
  <c r="AI2125"/>
  <c r="AJ2125"/>
  <c r="AK2125"/>
  <c r="AL2125"/>
  <c r="AM2125"/>
  <c r="J2126"/>
  <c r="K2126"/>
  <c r="L2126"/>
  <c r="M2126"/>
  <c r="N2126"/>
  <c r="O2126"/>
  <c r="P2126"/>
  <c r="Q2126"/>
  <c r="R2126"/>
  <c r="S2126"/>
  <c r="T2126"/>
  <c r="U2126"/>
  <c r="V2126"/>
  <c r="W2126"/>
  <c r="X2126"/>
  <c r="Y2126"/>
  <c r="Z2126"/>
  <c r="AA2126"/>
  <c r="AB2126"/>
  <c r="AC2126"/>
  <c r="AD2126"/>
  <c r="AE2126"/>
  <c r="AF2126"/>
  <c r="AG2126"/>
  <c r="AH2126"/>
  <c r="AI2126"/>
  <c r="AJ2126"/>
  <c r="AK2126"/>
  <c r="AL2126"/>
  <c r="AM2126"/>
  <c r="A2127"/>
  <c r="Q2127"/>
  <c r="T2127"/>
  <c r="X2127"/>
  <c r="AC2127"/>
  <c r="AD2127"/>
  <c r="AE2127"/>
  <c r="AF2127"/>
  <c r="AG2127"/>
  <c r="AH2127"/>
  <c r="AI2127"/>
  <c r="AJ2127"/>
  <c r="AK2127"/>
  <c r="AL2127"/>
  <c r="AM2127"/>
  <c r="J2128"/>
  <c r="K2128"/>
  <c r="L2128"/>
  <c r="M2128"/>
  <c r="N2128"/>
  <c r="O2128"/>
  <c r="P2128"/>
  <c r="Q2128"/>
  <c r="R2128"/>
  <c r="S2128"/>
  <c r="T2128"/>
  <c r="U2128"/>
  <c r="V2128"/>
  <c r="W2128"/>
  <c r="X2128"/>
  <c r="Y2128"/>
  <c r="Z2128"/>
  <c r="AA2128"/>
  <c r="AB2128"/>
  <c r="AC2128"/>
  <c r="AD2128"/>
  <c r="AE2128"/>
  <c r="AF2128"/>
  <c r="AG2128"/>
  <c r="AH2128"/>
  <c r="AI2128"/>
  <c r="AJ2128"/>
  <c r="AK2128"/>
  <c r="AL2128"/>
  <c r="AM2128"/>
  <c r="A2129"/>
  <c r="Q2129"/>
  <c r="T2129"/>
  <c r="X2129"/>
  <c r="AC2129"/>
  <c r="AD2129"/>
  <c r="AE2129"/>
  <c r="AF2129"/>
  <c r="AG2129"/>
  <c r="AH2129"/>
  <c r="AI2129"/>
  <c r="AJ2129"/>
  <c r="AK2129"/>
  <c r="AL2129"/>
  <c r="AM2129"/>
  <c r="J2130"/>
  <c r="K2130"/>
  <c r="L2130"/>
  <c r="M2130"/>
  <c r="N2130"/>
  <c r="O2130"/>
  <c r="P2130"/>
  <c r="Q2130"/>
  <c r="R2130"/>
  <c r="S2130"/>
  <c r="T2130"/>
  <c r="U2130"/>
  <c r="V2130"/>
  <c r="W2130"/>
  <c r="X2130"/>
  <c r="Y2130"/>
  <c r="Z2130"/>
  <c r="AA2130"/>
  <c r="AB2130"/>
  <c r="AC2130"/>
  <c r="AD2130"/>
  <c r="AE2130"/>
  <c r="AF2130"/>
  <c r="AG2130"/>
  <c r="AH2130"/>
  <c r="AI2130"/>
  <c r="AJ2130"/>
  <c r="AK2130"/>
  <c r="AL2130"/>
  <c r="AM2130"/>
  <c r="A2131"/>
  <c r="Q2131"/>
  <c r="T2131"/>
  <c r="X2131"/>
  <c r="AC2131"/>
  <c r="AD2131"/>
  <c r="AE2131"/>
  <c r="AF2131"/>
  <c r="AG2131"/>
  <c r="AH2131"/>
  <c r="AI2131"/>
  <c r="AJ2131"/>
  <c r="AK2131"/>
  <c r="AL2131"/>
  <c r="AM2131"/>
  <c r="J2132"/>
  <c r="K2132"/>
  <c r="L2132"/>
  <c r="M2132"/>
  <c r="N2132"/>
  <c r="O2132"/>
  <c r="P2132"/>
  <c r="Q2132"/>
  <c r="R2132"/>
  <c r="S2132"/>
  <c r="T2132"/>
  <c r="U2132"/>
  <c r="V2132"/>
  <c r="W2132"/>
  <c r="X2132"/>
  <c r="Y2132"/>
  <c r="Z2132"/>
  <c r="AA2132"/>
  <c r="AB2132"/>
  <c r="AC2132"/>
  <c r="AD2132"/>
  <c r="AE2132"/>
  <c r="AF2132"/>
  <c r="AG2132"/>
  <c r="AH2132"/>
  <c r="AI2132"/>
  <c r="AJ2132"/>
  <c r="AK2132"/>
  <c r="AL2132"/>
  <c r="AM2132"/>
  <c r="J2134"/>
  <c r="K2134"/>
  <c r="L2134"/>
  <c r="M2134"/>
  <c r="N2134"/>
  <c r="O2134"/>
  <c r="P2134"/>
  <c r="Q2134"/>
  <c r="R2134"/>
  <c r="S2134"/>
  <c r="T2134"/>
  <c r="U2134"/>
  <c r="V2134"/>
  <c r="W2134"/>
  <c r="X2134"/>
  <c r="Y2134"/>
  <c r="Z2134"/>
  <c r="AA2134"/>
  <c r="AB2134"/>
  <c r="J2135"/>
  <c r="K2135"/>
  <c r="L2135"/>
  <c r="M2135"/>
  <c r="N2135"/>
  <c r="O2135"/>
  <c r="P2135"/>
  <c r="Q2135"/>
  <c r="R2135"/>
  <c r="S2135"/>
  <c r="T2135"/>
  <c r="U2135"/>
  <c r="V2135"/>
  <c r="W2135"/>
  <c r="X2135"/>
  <c r="Y2135"/>
  <c r="Z2135"/>
  <c r="AA2135"/>
  <c r="AB2135"/>
  <c r="J2136"/>
  <c r="K2136"/>
  <c r="L2136"/>
  <c r="M2136"/>
  <c r="N2136"/>
  <c r="O2136"/>
  <c r="P2136"/>
  <c r="Q2136"/>
  <c r="R2136"/>
  <c r="S2136"/>
  <c r="T2136"/>
  <c r="U2136"/>
  <c r="V2136"/>
  <c r="W2136"/>
  <c r="X2136"/>
  <c r="Y2136"/>
  <c r="Z2136"/>
  <c r="AA2136"/>
  <c r="AB2136"/>
  <c r="A2141"/>
  <c r="Q2141"/>
  <c r="T2141"/>
  <c r="X2141"/>
  <c r="AC2141"/>
  <c r="AD2141"/>
  <c r="AE2141"/>
  <c r="AF2141"/>
  <c r="AG2141"/>
  <c r="AH2141"/>
  <c r="AI2141"/>
  <c r="AJ2141"/>
  <c r="AK2141"/>
  <c r="AM2141"/>
  <c r="A2142"/>
  <c r="Q2142"/>
  <c r="T2142"/>
  <c r="X2142"/>
  <c r="AC2142"/>
  <c r="AD2142"/>
  <c r="AE2142"/>
  <c r="AF2142"/>
  <c r="AG2142"/>
  <c r="AH2142"/>
  <c r="AI2142"/>
  <c r="AJ2142"/>
  <c r="AK2142"/>
  <c r="AL2142"/>
  <c r="AM2142"/>
  <c r="J2143"/>
  <c r="K2143"/>
  <c r="L2143"/>
  <c r="M2143"/>
  <c r="N2143"/>
  <c r="O2143"/>
  <c r="P2143"/>
  <c r="Q2143"/>
  <c r="R2143"/>
  <c r="S2143"/>
  <c r="T2143"/>
  <c r="U2143"/>
  <c r="V2143"/>
  <c r="W2143"/>
  <c r="X2143"/>
  <c r="Y2143"/>
  <c r="Z2143"/>
  <c r="AA2143"/>
  <c r="AB2143"/>
  <c r="AC2143"/>
  <c r="AD2143"/>
  <c r="AE2143"/>
  <c r="AF2143"/>
  <c r="AG2143"/>
  <c r="AH2143"/>
  <c r="AI2143"/>
  <c r="AJ2143"/>
  <c r="AK2143"/>
  <c r="AL2143"/>
  <c r="AM2143"/>
  <c r="A2144"/>
  <c r="Q2144"/>
  <c r="T2144"/>
  <c r="X2144"/>
  <c r="AC2144"/>
  <c r="AD2144"/>
  <c r="AE2144"/>
  <c r="AF2144"/>
  <c r="AG2144"/>
  <c r="AH2144"/>
  <c r="AI2144"/>
  <c r="AJ2144"/>
  <c r="AK2144"/>
  <c r="AL2144"/>
  <c r="AM2144"/>
  <c r="J2145"/>
  <c r="K2145"/>
  <c r="L2145"/>
  <c r="M2145"/>
  <c r="N2145"/>
  <c r="O2145"/>
  <c r="P2145"/>
  <c r="Q2145"/>
  <c r="R2145"/>
  <c r="S2145"/>
  <c r="T2145"/>
  <c r="U2145"/>
  <c r="V2145"/>
  <c r="W2145"/>
  <c r="X2145"/>
  <c r="Y2145"/>
  <c r="Z2145"/>
  <c r="AA2145"/>
  <c r="AB2145"/>
  <c r="AC2145"/>
  <c r="AD2145"/>
  <c r="AE2145"/>
  <c r="AF2145"/>
  <c r="AG2145"/>
  <c r="AH2145"/>
  <c r="AI2145"/>
  <c r="AJ2145"/>
  <c r="AK2145"/>
  <c r="AL2145"/>
  <c r="AM2145"/>
  <c r="A2146"/>
  <c r="Q2146"/>
  <c r="T2146"/>
  <c r="X2146"/>
  <c r="AC2146"/>
  <c r="AD2146"/>
  <c r="AE2146"/>
  <c r="AF2146"/>
  <c r="AG2146"/>
  <c r="AH2146"/>
  <c r="AI2146"/>
  <c r="AJ2146"/>
  <c r="AK2146"/>
  <c r="AL2146"/>
  <c r="AM2146"/>
  <c r="J2147"/>
  <c r="K2147"/>
  <c r="L2147"/>
  <c r="M2147"/>
  <c r="N2147"/>
  <c r="O2147"/>
  <c r="P2147"/>
  <c r="Q2147"/>
  <c r="R2147"/>
  <c r="S2147"/>
  <c r="T2147"/>
  <c r="U2147"/>
  <c r="V2147"/>
  <c r="W2147"/>
  <c r="X2147"/>
  <c r="Y2147"/>
  <c r="Z2147"/>
  <c r="AA2147"/>
  <c r="AB2147"/>
  <c r="AC2147"/>
  <c r="AD2147"/>
  <c r="AE2147"/>
  <c r="AF2147"/>
  <c r="AG2147"/>
  <c r="AH2147"/>
  <c r="AI2147"/>
  <c r="AJ2147"/>
  <c r="AK2147"/>
  <c r="AL2147"/>
  <c r="AM2147"/>
  <c r="A2148"/>
  <c r="Q2148"/>
  <c r="T2148"/>
  <c r="X2148"/>
  <c r="AC2148"/>
  <c r="AD2148"/>
  <c r="AE2148"/>
  <c r="AF2148"/>
  <c r="AG2148"/>
  <c r="AH2148"/>
  <c r="AI2148"/>
  <c r="AJ2148"/>
  <c r="AK2148"/>
  <c r="AL2148"/>
  <c r="AM2148"/>
  <c r="J2149"/>
  <c r="K2149"/>
  <c r="L2149"/>
  <c r="M2149"/>
  <c r="N2149"/>
  <c r="O2149"/>
  <c r="P2149"/>
  <c r="Q2149"/>
  <c r="R2149"/>
  <c r="S2149"/>
  <c r="T2149"/>
  <c r="U2149"/>
  <c r="V2149"/>
  <c r="W2149"/>
  <c r="X2149"/>
  <c r="Y2149"/>
  <c r="Z2149"/>
  <c r="AA2149"/>
  <c r="AB2149"/>
  <c r="AC2149"/>
  <c r="AD2149"/>
  <c r="AE2149"/>
  <c r="AF2149"/>
  <c r="AG2149"/>
  <c r="AH2149"/>
  <c r="AI2149"/>
  <c r="AJ2149"/>
  <c r="AK2149"/>
  <c r="AL2149"/>
  <c r="AM2149"/>
  <c r="A2150"/>
  <c r="Q2150"/>
  <c r="T2150"/>
  <c r="X2150"/>
  <c r="AC2150"/>
  <c r="AD2150"/>
  <c r="AE2150"/>
  <c r="AF2150"/>
  <c r="AG2150"/>
  <c r="AH2150"/>
  <c r="AI2150"/>
  <c r="AJ2150"/>
  <c r="AK2150"/>
  <c r="AL2150"/>
  <c r="AM2150"/>
  <c r="J2151"/>
  <c r="K2151"/>
  <c r="L2151"/>
  <c r="M2151"/>
  <c r="N2151"/>
  <c r="O2151"/>
  <c r="P2151"/>
  <c r="Q2151"/>
  <c r="R2151"/>
  <c r="S2151"/>
  <c r="T2151"/>
  <c r="U2151"/>
  <c r="V2151"/>
  <c r="W2151"/>
  <c r="X2151"/>
  <c r="Y2151"/>
  <c r="Z2151"/>
  <c r="AA2151"/>
  <c r="AB2151"/>
  <c r="AC2151"/>
  <c r="AD2151"/>
  <c r="AE2151"/>
  <c r="AF2151"/>
  <c r="AG2151"/>
  <c r="AH2151"/>
  <c r="AI2151"/>
  <c r="AJ2151"/>
  <c r="AK2151"/>
  <c r="AL2151"/>
  <c r="AM2151"/>
  <c r="A2152"/>
  <c r="Q2152"/>
  <c r="T2152"/>
  <c r="X2152"/>
  <c r="AC2152"/>
  <c r="AD2152"/>
  <c r="AE2152"/>
  <c r="AF2152"/>
  <c r="AG2152"/>
  <c r="AH2152"/>
  <c r="AI2152"/>
  <c r="AJ2152"/>
  <c r="AK2152"/>
  <c r="AL2152"/>
  <c r="AM2152"/>
  <c r="J2153"/>
  <c r="K2153"/>
  <c r="L2153"/>
  <c r="M2153"/>
  <c r="N2153"/>
  <c r="O2153"/>
  <c r="P2153"/>
  <c r="Q2153"/>
  <c r="R2153"/>
  <c r="S2153"/>
  <c r="T2153"/>
  <c r="U2153"/>
  <c r="V2153"/>
  <c r="W2153"/>
  <c r="X2153"/>
  <c r="Y2153"/>
  <c r="Z2153"/>
  <c r="AA2153"/>
  <c r="AB2153"/>
  <c r="AC2153"/>
  <c r="AD2153"/>
  <c r="AE2153"/>
  <c r="AF2153"/>
  <c r="AG2153"/>
  <c r="AH2153"/>
  <c r="AI2153"/>
  <c r="AJ2153"/>
  <c r="AK2153"/>
  <c r="AL2153"/>
  <c r="AM2153"/>
  <c r="A2154"/>
  <c r="Q2154"/>
  <c r="T2154"/>
  <c r="X2154"/>
  <c r="AC2154"/>
  <c r="AD2154"/>
  <c r="AE2154"/>
  <c r="AF2154"/>
  <c r="AG2154"/>
  <c r="AH2154"/>
  <c r="AI2154"/>
  <c r="AJ2154"/>
  <c r="AK2154"/>
  <c r="AL2154"/>
  <c r="AM2154"/>
  <c r="J2155"/>
  <c r="K2155"/>
  <c r="L2155"/>
  <c r="M2155"/>
  <c r="N2155"/>
  <c r="O2155"/>
  <c r="P2155"/>
  <c r="Q2155"/>
  <c r="R2155"/>
  <c r="S2155"/>
  <c r="T2155"/>
  <c r="U2155"/>
  <c r="V2155"/>
  <c r="W2155"/>
  <c r="X2155"/>
  <c r="Y2155"/>
  <c r="Z2155"/>
  <c r="AA2155"/>
  <c r="AB2155"/>
  <c r="AC2155"/>
  <c r="AD2155"/>
  <c r="AE2155"/>
  <c r="AF2155"/>
  <c r="AG2155"/>
  <c r="AH2155"/>
  <c r="AI2155"/>
  <c r="AJ2155"/>
  <c r="AK2155"/>
  <c r="AL2155"/>
  <c r="AM2155"/>
  <c r="A2156"/>
  <c r="Q2156"/>
  <c r="T2156"/>
  <c r="X2156"/>
  <c r="AC2156"/>
  <c r="AD2156"/>
  <c r="AE2156"/>
  <c r="AF2156"/>
  <c r="AG2156"/>
  <c r="AH2156"/>
  <c r="AI2156"/>
  <c r="AJ2156"/>
  <c r="AK2156"/>
  <c r="AL2156"/>
  <c r="AM2156"/>
  <c r="J2157"/>
  <c r="K2157"/>
  <c r="L2157"/>
  <c r="M2157"/>
  <c r="N2157"/>
  <c r="O2157"/>
  <c r="P2157"/>
  <c r="Q2157"/>
  <c r="R2157"/>
  <c r="S2157"/>
  <c r="T2157"/>
  <c r="U2157"/>
  <c r="V2157"/>
  <c r="W2157"/>
  <c r="X2157"/>
  <c r="Y2157"/>
  <c r="Z2157"/>
  <c r="AA2157"/>
  <c r="AB2157"/>
  <c r="AC2157"/>
  <c r="AD2157"/>
  <c r="AE2157"/>
  <c r="AF2157"/>
  <c r="AG2157"/>
  <c r="AH2157"/>
  <c r="AI2157"/>
  <c r="AJ2157"/>
  <c r="AK2157"/>
  <c r="AL2157"/>
  <c r="AM2157"/>
  <c r="A2158"/>
  <c r="Q2158"/>
  <c r="T2158"/>
  <c r="X2158"/>
  <c r="AC2158"/>
  <c r="AD2158"/>
  <c r="AE2158"/>
  <c r="AF2158"/>
  <c r="AG2158"/>
  <c r="AH2158"/>
  <c r="AI2158"/>
  <c r="AJ2158"/>
  <c r="AK2158"/>
  <c r="AL2158"/>
  <c r="AM2158"/>
  <c r="J2159"/>
  <c r="K2159"/>
  <c r="L2159"/>
  <c r="M2159"/>
  <c r="N2159"/>
  <c r="O2159"/>
  <c r="P2159"/>
  <c r="Q2159"/>
  <c r="R2159"/>
  <c r="S2159"/>
  <c r="T2159"/>
  <c r="U2159"/>
  <c r="V2159"/>
  <c r="W2159"/>
  <c r="X2159"/>
  <c r="Y2159"/>
  <c r="Z2159"/>
  <c r="AA2159"/>
  <c r="AB2159"/>
  <c r="AC2159"/>
  <c r="AD2159"/>
  <c r="AE2159"/>
  <c r="AF2159"/>
  <c r="AG2159"/>
  <c r="AH2159"/>
  <c r="AI2159"/>
  <c r="AJ2159"/>
  <c r="AK2159"/>
  <c r="AL2159"/>
  <c r="AM2159"/>
  <c r="J2161"/>
  <c r="K2161"/>
  <c r="L2161"/>
  <c r="M2161"/>
  <c r="N2161"/>
  <c r="O2161"/>
  <c r="P2161"/>
  <c r="Q2161"/>
  <c r="R2161"/>
  <c r="S2161"/>
  <c r="T2161"/>
  <c r="U2161"/>
  <c r="V2161"/>
  <c r="W2161"/>
  <c r="X2161"/>
  <c r="Y2161"/>
  <c r="Z2161"/>
  <c r="AA2161"/>
  <c r="AB2161"/>
  <c r="J2162"/>
  <c r="K2162"/>
  <c r="L2162"/>
  <c r="M2162"/>
  <c r="N2162"/>
  <c r="O2162"/>
  <c r="P2162"/>
  <c r="Q2162"/>
  <c r="R2162"/>
  <c r="S2162"/>
  <c r="T2162"/>
  <c r="U2162"/>
  <c r="V2162"/>
  <c r="W2162"/>
  <c r="X2162"/>
  <c r="Y2162"/>
  <c r="Z2162"/>
  <c r="AA2162"/>
  <c r="AB2162"/>
  <c r="J2163"/>
  <c r="K2163"/>
  <c r="L2163"/>
  <c r="M2163"/>
  <c r="N2163"/>
  <c r="O2163"/>
  <c r="P2163"/>
  <c r="Q2163"/>
  <c r="R2163"/>
  <c r="S2163"/>
  <c r="T2163"/>
  <c r="U2163"/>
  <c r="V2163"/>
  <c r="W2163"/>
  <c r="X2163"/>
  <c r="Y2163"/>
  <c r="Z2163"/>
  <c r="AA2163"/>
  <c r="AB2163"/>
  <c r="A2168"/>
  <c r="Q2168"/>
  <c r="T2168"/>
  <c r="X2168"/>
  <c r="AC2168"/>
  <c r="AD2168"/>
  <c r="AE2168"/>
  <c r="AF2168"/>
  <c r="AG2168"/>
  <c r="AH2168"/>
  <c r="AI2168"/>
  <c r="AJ2168"/>
  <c r="AK2168"/>
  <c r="AM2168"/>
  <c r="A2169"/>
  <c r="Q2169"/>
  <c r="T2169"/>
  <c r="X2169"/>
  <c r="AC2169"/>
  <c r="AD2169"/>
  <c r="AE2169"/>
  <c r="AF2169"/>
  <c r="AG2169"/>
  <c r="AH2169"/>
  <c r="AI2169"/>
  <c r="AJ2169"/>
  <c r="AK2169"/>
  <c r="AL2169"/>
  <c r="AM2169"/>
  <c r="J2170"/>
  <c r="K2170"/>
  <c r="L2170"/>
  <c r="M2170"/>
  <c r="N2170"/>
  <c r="O2170"/>
  <c r="P2170"/>
  <c r="Q2170"/>
  <c r="R2170"/>
  <c r="S2170"/>
  <c r="T2170"/>
  <c r="U2170"/>
  <c r="V2170"/>
  <c r="W2170"/>
  <c r="X2170"/>
  <c r="Y2170"/>
  <c r="Z2170"/>
  <c r="AA2170"/>
  <c r="AB2170"/>
  <c r="AC2170"/>
  <c r="AD2170"/>
  <c r="AE2170"/>
  <c r="AF2170"/>
  <c r="AG2170"/>
  <c r="AH2170"/>
  <c r="AI2170"/>
  <c r="AJ2170"/>
  <c r="AK2170"/>
  <c r="AL2170"/>
  <c r="AM2170"/>
  <c r="A2171"/>
  <c r="Q2171"/>
  <c r="T2171"/>
  <c r="X2171"/>
  <c r="AC2171"/>
  <c r="AD2171"/>
  <c r="AE2171"/>
  <c r="AF2171"/>
  <c r="AG2171"/>
  <c r="AH2171"/>
  <c r="AI2171"/>
  <c r="AJ2171"/>
  <c r="AK2171"/>
  <c r="AL2171"/>
  <c r="AM2171"/>
  <c r="J2172"/>
  <c r="K2172"/>
  <c r="L2172"/>
  <c r="M2172"/>
  <c r="N2172"/>
  <c r="O2172"/>
  <c r="P2172"/>
  <c r="Q2172"/>
  <c r="R2172"/>
  <c r="S2172"/>
  <c r="T2172"/>
  <c r="U2172"/>
  <c r="V2172"/>
  <c r="W2172"/>
  <c r="X2172"/>
  <c r="Y2172"/>
  <c r="Z2172"/>
  <c r="AA2172"/>
  <c r="AB2172"/>
  <c r="AC2172"/>
  <c r="AD2172"/>
  <c r="AE2172"/>
  <c r="AF2172"/>
  <c r="AG2172"/>
  <c r="AH2172"/>
  <c r="AI2172"/>
  <c r="AJ2172"/>
  <c r="AK2172"/>
  <c r="AL2172"/>
  <c r="AM2172"/>
  <c r="A2173"/>
  <c r="Q2173"/>
  <c r="T2173"/>
  <c r="X2173"/>
  <c r="AC2173"/>
  <c r="AD2173"/>
  <c r="AE2173"/>
  <c r="AF2173"/>
  <c r="AG2173"/>
  <c r="AH2173"/>
  <c r="AI2173"/>
  <c r="AJ2173"/>
  <c r="AK2173"/>
  <c r="AL2173"/>
  <c r="AM2173"/>
  <c r="J2174"/>
  <c r="K2174"/>
  <c r="L2174"/>
  <c r="M2174"/>
  <c r="N2174"/>
  <c r="O2174"/>
  <c r="P2174"/>
  <c r="Q2174"/>
  <c r="R2174"/>
  <c r="S2174"/>
  <c r="T2174"/>
  <c r="U2174"/>
  <c r="V2174"/>
  <c r="W2174"/>
  <c r="X2174"/>
  <c r="Y2174"/>
  <c r="Z2174"/>
  <c r="AA2174"/>
  <c r="AB2174"/>
  <c r="AC2174"/>
  <c r="AD2174"/>
  <c r="AE2174"/>
  <c r="AF2174"/>
  <c r="AG2174"/>
  <c r="AH2174"/>
  <c r="AI2174"/>
  <c r="AJ2174"/>
  <c r="AK2174"/>
  <c r="AL2174"/>
  <c r="AM2174"/>
  <c r="A2175"/>
  <c r="Q2175"/>
  <c r="T2175"/>
  <c r="X2175"/>
  <c r="AC2175"/>
  <c r="AD2175"/>
  <c r="AE2175"/>
  <c r="AF2175"/>
  <c r="AG2175"/>
  <c r="AH2175"/>
  <c r="AI2175"/>
  <c r="AJ2175"/>
  <c r="AK2175"/>
  <c r="AL2175"/>
  <c r="AM2175"/>
  <c r="J2176"/>
  <c r="K2176"/>
  <c r="L2176"/>
  <c r="M2176"/>
  <c r="N2176"/>
  <c r="O2176"/>
  <c r="P2176"/>
  <c r="Q2176"/>
  <c r="R2176"/>
  <c r="S2176"/>
  <c r="T2176"/>
  <c r="U2176"/>
  <c r="V2176"/>
  <c r="W2176"/>
  <c r="X2176"/>
  <c r="Y2176"/>
  <c r="Z2176"/>
  <c r="AA2176"/>
  <c r="AB2176"/>
  <c r="AC2176"/>
  <c r="AD2176"/>
  <c r="AE2176"/>
  <c r="AF2176"/>
  <c r="AG2176"/>
  <c r="AH2176"/>
  <c r="AI2176"/>
  <c r="AJ2176"/>
  <c r="AK2176"/>
  <c r="AL2176"/>
  <c r="AM2176"/>
  <c r="A2177"/>
  <c r="Q2177"/>
  <c r="T2177"/>
  <c r="X2177"/>
  <c r="AC2177"/>
  <c r="AD2177"/>
  <c r="AE2177"/>
  <c r="AF2177"/>
  <c r="AG2177"/>
  <c r="AH2177"/>
  <c r="AI2177"/>
  <c r="AJ2177"/>
  <c r="AK2177"/>
  <c r="AL2177"/>
  <c r="AM2177"/>
  <c r="J2178"/>
  <c r="K2178"/>
  <c r="L2178"/>
  <c r="M2178"/>
  <c r="N2178"/>
  <c r="O2178"/>
  <c r="P2178"/>
  <c r="Q2178"/>
  <c r="R2178"/>
  <c r="S2178"/>
  <c r="T2178"/>
  <c r="U2178"/>
  <c r="V2178"/>
  <c r="W2178"/>
  <c r="X2178"/>
  <c r="Y2178"/>
  <c r="Z2178"/>
  <c r="AA2178"/>
  <c r="AB2178"/>
  <c r="AC2178"/>
  <c r="AD2178"/>
  <c r="AE2178"/>
  <c r="AF2178"/>
  <c r="AG2178"/>
  <c r="AH2178"/>
  <c r="AI2178"/>
  <c r="AJ2178"/>
  <c r="AK2178"/>
  <c r="AL2178"/>
  <c r="AM2178"/>
  <c r="A2179"/>
  <c r="Q2179"/>
  <c r="T2179"/>
  <c r="X2179"/>
  <c r="AC2179"/>
  <c r="AD2179"/>
  <c r="AE2179"/>
  <c r="AF2179"/>
  <c r="AG2179"/>
  <c r="AH2179"/>
  <c r="AI2179"/>
  <c r="AJ2179"/>
  <c r="AK2179"/>
  <c r="AL2179"/>
  <c r="AM2179"/>
  <c r="J2180"/>
  <c r="K2180"/>
  <c r="L2180"/>
  <c r="M2180"/>
  <c r="N2180"/>
  <c r="O2180"/>
  <c r="P2180"/>
  <c r="Q2180"/>
  <c r="R2180"/>
  <c r="S2180"/>
  <c r="T2180"/>
  <c r="U2180"/>
  <c r="V2180"/>
  <c r="W2180"/>
  <c r="X2180"/>
  <c r="Y2180"/>
  <c r="Z2180"/>
  <c r="AA2180"/>
  <c r="AB2180"/>
  <c r="AC2180"/>
  <c r="AD2180"/>
  <c r="AE2180"/>
  <c r="AF2180"/>
  <c r="AG2180"/>
  <c r="AH2180"/>
  <c r="AI2180"/>
  <c r="AJ2180"/>
  <c r="AK2180"/>
  <c r="AL2180"/>
  <c r="AM2180"/>
  <c r="A2181"/>
  <c r="Q2181"/>
  <c r="T2181"/>
  <c r="X2181"/>
  <c r="AC2181"/>
  <c r="AD2181"/>
  <c r="AE2181"/>
  <c r="AF2181"/>
  <c r="AG2181"/>
  <c r="AH2181"/>
  <c r="AI2181"/>
  <c r="AJ2181"/>
  <c r="AK2181"/>
  <c r="AL2181"/>
  <c r="AM2181"/>
  <c r="J2182"/>
  <c r="K2182"/>
  <c r="L2182"/>
  <c r="M2182"/>
  <c r="N2182"/>
  <c r="O2182"/>
  <c r="P2182"/>
  <c r="Q2182"/>
  <c r="R2182"/>
  <c r="S2182"/>
  <c r="T2182"/>
  <c r="U2182"/>
  <c r="V2182"/>
  <c r="W2182"/>
  <c r="X2182"/>
  <c r="Y2182"/>
  <c r="Z2182"/>
  <c r="AA2182"/>
  <c r="AB2182"/>
  <c r="AC2182"/>
  <c r="AD2182"/>
  <c r="AE2182"/>
  <c r="AF2182"/>
  <c r="AG2182"/>
  <c r="AH2182"/>
  <c r="AI2182"/>
  <c r="AJ2182"/>
  <c r="AK2182"/>
  <c r="AL2182"/>
  <c r="AM2182"/>
  <c r="A2183"/>
  <c r="Q2183"/>
  <c r="T2183"/>
  <c r="X2183"/>
  <c r="AC2183"/>
  <c r="AD2183"/>
  <c r="AE2183"/>
  <c r="AF2183"/>
  <c r="AG2183"/>
  <c r="AH2183"/>
  <c r="AI2183"/>
  <c r="AJ2183"/>
  <c r="AK2183"/>
  <c r="AL2183"/>
  <c r="AM2183"/>
  <c r="J2184"/>
  <c r="K2184"/>
  <c r="L2184"/>
  <c r="M2184"/>
  <c r="N2184"/>
  <c r="O2184"/>
  <c r="P2184"/>
  <c r="Q2184"/>
  <c r="R2184"/>
  <c r="S2184"/>
  <c r="T2184"/>
  <c r="U2184"/>
  <c r="V2184"/>
  <c r="W2184"/>
  <c r="X2184"/>
  <c r="Y2184"/>
  <c r="Z2184"/>
  <c r="AA2184"/>
  <c r="AB2184"/>
  <c r="AC2184"/>
  <c r="AD2184"/>
  <c r="AE2184"/>
  <c r="AF2184"/>
  <c r="AG2184"/>
  <c r="AH2184"/>
  <c r="AI2184"/>
  <c r="AJ2184"/>
  <c r="AK2184"/>
  <c r="AL2184"/>
  <c r="AM2184"/>
  <c r="A2185"/>
  <c r="Q2185"/>
  <c r="T2185"/>
  <c r="X2185"/>
  <c r="AC2185"/>
  <c r="AD2185"/>
  <c r="AE2185"/>
  <c r="AF2185"/>
  <c r="AG2185"/>
  <c r="AH2185"/>
  <c r="AI2185"/>
  <c r="AJ2185"/>
  <c r="AK2185"/>
  <c r="AL2185"/>
  <c r="AM2185"/>
  <c r="J2186"/>
  <c r="K2186"/>
  <c r="L2186"/>
  <c r="M2186"/>
  <c r="N2186"/>
  <c r="O2186"/>
  <c r="P2186"/>
  <c r="Q2186"/>
  <c r="R2186"/>
  <c r="S2186"/>
  <c r="T2186"/>
  <c r="U2186"/>
  <c r="V2186"/>
  <c r="W2186"/>
  <c r="X2186"/>
  <c r="Y2186"/>
  <c r="Z2186"/>
  <c r="AA2186"/>
  <c r="AB2186"/>
  <c r="AC2186"/>
  <c r="AD2186"/>
  <c r="AE2186"/>
  <c r="AF2186"/>
  <c r="AG2186"/>
  <c r="AH2186"/>
  <c r="AI2186"/>
  <c r="AJ2186"/>
  <c r="AK2186"/>
  <c r="AL2186"/>
  <c r="AM2186"/>
  <c r="J2188"/>
  <c r="K2188"/>
  <c r="L2188"/>
  <c r="M2188"/>
  <c r="N2188"/>
  <c r="O2188"/>
  <c r="P2188"/>
  <c r="Q2188"/>
  <c r="R2188"/>
  <c r="S2188"/>
  <c r="T2188"/>
  <c r="U2188"/>
  <c r="V2188"/>
  <c r="W2188"/>
  <c r="X2188"/>
  <c r="Y2188"/>
  <c r="Z2188"/>
  <c r="AA2188"/>
  <c r="AB2188"/>
  <c r="J2189"/>
  <c r="K2189"/>
  <c r="L2189"/>
  <c r="M2189"/>
  <c r="N2189"/>
  <c r="O2189"/>
  <c r="P2189"/>
  <c r="Q2189"/>
  <c r="R2189"/>
  <c r="S2189"/>
  <c r="T2189"/>
  <c r="U2189"/>
  <c r="V2189"/>
  <c r="W2189"/>
  <c r="X2189"/>
  <c r="Y2189"/>
  <c r="Z2189"/>
  <c r="AA2189"/>
  <c r="AB2189"/>
  <c r="J2190"/>
  <c r="K2190"/>
  <c r="L2190"/>
  <c r="M2190"/>
  <c r="N2190"/>
  <c r="O2190"/>
  <c r="P2190"/>
  <c r="Q2190"/>
  <c r="R2190"/>
  <c r="S2190"/>
  <c r="T2190"/>
  <c r="U2190"/>
  <c r="V2190"/>
  <c r="W2190"/>
  <c r="X2190"/>
  <c r="Y2190"/>
  <c r="Z2190"/>
  <c r="AA2190"/>
  <c r="AB2190"/>
  <c r="A2195"/>
  <c r="Q2195"/>
  <c r="T2195"/>
  <c r="X2195"/>
  <c r="AC2195"/>
  <c r="AD2195"/>
  <c r="AE2195"/>
  <c r="AF2195"/>
  <c r="AG2195"/>
  <c r="AH2195"/>
  <c r="AI2195"/>
  <c r="AJ2195"/>
  <c r="AK2195"/>
  <c r="AM2195"/>
  <c r="A2196"/>
  <c r="Q2196"/>
  <c r="T2196"/>
  <c r="X2196"/>
  <c r="AC2196"/>
  <c r="AD2196"/>
  <c r="AE2196"/>
  <c r="AF2196"/>
  <c r="AG2196"/>
  <c r="AH2196"/>
  <c r="AI2196"/>
  <c r="AJ2196"/>
  <c r="AK2196"/>
  <c r="AL2196"/>
  <c r="AM2196"/>
  <c r="J2197"/>
  <c r="K2197"/>
  <c r="L2197"/>
  <c r="M2197"/>
  <c r="N2197"/>
  <c r="O2197"/>
  <c r="P2197"/>
  <c r="Q2197"/>
  <c r="R2197"/>
  <c r="S2197"/>
  <c r="T2197"/>
  <c r="U2197"/>
  <c r="V2197"/>
  <c r="W2197"/>
  <c r="X2197"/>
  <c r="Y2197"/>
  <c r="Z2197"/>
  <c r="AA2197"/>
  <c r="AB2197"/>
  <c r="AC2197"/>
  <c r="AD2197"/>
  <c r="AE2197"/>
  <c r="AF2197"/>
  <c r="AG2197"/>
  <c r="AH2197"/>
  <c r="AI2197"/>
  <c r="AJ2197"/>
  <c r="AK2197"/>
  <c r="AL2197"/>
  <c r="AM2197"/>
  <c r="A2198"/>
  <c r="Q2198"/>
  <c r="T2198"/>
  <c r="X2198"/>
  <c r="AC2198"/>
  <c r="AD2198"/>
  <c r="AE2198"/>
  <c r="AF2198"/>
  <c r="AG2198"/>
  <c r="AH2198"/>
  <c r="AI2198"/>
  <c r="AJ2198"/>
  <c r="AK2198"/>
  <c r="AL2198"/>
  <c r="AM2198"/>
  <c r="J2199"/>
  <c r="K2199"/>
  <c r="L2199"/>
  <c r="M2199"/>
  <c r="N2199"/>
  <c r="O2199"/>
  <c r="P2199"/>
  <c r="Q2199"/>
  <c r="R2199"/>
  <c r="S2199"/>
  <c r="T2199"/>
  <c r="U2199"/>
  <c r="V2199"/>
  <c r="W2199"/>
  <c r="X2199"/>
  <c r="Y2199"/>
  <c r="Z2199"/>
  <c r="AA2199"/>
  <c r="AB2199"/>
  <c r="AC2199"/>
  <c r="AD2199"/>
  <c r="AE2199"/>
  <c r="AF2199"/>
  <c r="AG2199"/>
  <c r="AH2199"/>
  <c r="AI2199"/>
  <c r="AJ2199"/>
  <c r="AK2199"/>
  <c r="AL2199"/>
  <c r="AM2199"/>
  <c r="A2200"/>
  <c r="Q2200"/>
  <c r="T2200"/>
  <c r="X2200"/>
  <c r="AC2200"/>
  <c r="AD2200"/>
  <c r="AE2200"/>
  <c r="AF2200"/>
  <c r="AG2200"/>
  <c r="AH2200"/>
  <c r="AI2200"/>
  <c r="AJ2200"/>
  <c r="AK2200"/>
  <c r="AL2200"/>
  <c r="AM2200"/>
  <c r="J2201"/>
  <c r="K2201"/>
  <c r="L2201"/>
  <c r="M2201"/>
  <c r="N2201"/>
  <c r="O2201"/>
  <c r="P2201"/>
  <c r="Q2201"/>
  <c r="R2201"/>
  <c r="S2201"/>
  <c r="T2201"/>
  <c r="U2201"/>
  <c r="V2201"/>
  <c r="W2201"/>
  <c r="X2201"/>
  <c r="Y2201"/>
  <c r="Z2201"/>
  <c r="AA2201"/>
  <c r="AB2201"/>
  <c r="AC2201"/>
  <c r="AD2201"/>
  <c r="AE2201"/>
  <c r="AF2201"/>
  <c r="AG2201"/>
  <c r="AH2201"/>
  <c r="AI2201"/>
  <c r="AJ2201"/>
  <c r="AK2201"/>
  <c r="AL2201"/>
  <c r="AM2201"/>
  <c r="A2202"/>
  <c r="Q2202"/>
  <c r="T2202"/>
  <c r="X2202"/>
  <c r="AC2202"/>
  <c r="AD2202"/>
  <c r="AE2202"/>
  <c r="AF2202"/>
  <c r="AG2202"/>
  <c r="AH2202"/>
  <c r="AI2202"/>
  <c r="AJ2202"/>
  <c r="AK2202"/>
  <c r="AL2202"/>
  <c r="AM2202"/>
  <c r="J2203"/>
  <c r="K2203"/>
  <c r="L2203"/>
  <c r="M2203"/>
  <c r="N2203"/>
  <c r="O2203"/>
  <c r="P2203"/>
  <c r="Q2203"/>
  <c r="R2203"/>
  <c r="S2203"/>
  <c r="T2203"/>
  <c r="U2203"/>
  <c r="V2203"/>
  <c r="W2203"/>
  <c r="X2203"/>
  <c r="Y2203"/>
  <c r="Z2203"/>
  <c r="AA2203"/>
  <c r="AB2203"/>
  <c r="AC2203"/>
  <c r="AD2203"/>
  <c r="AE2203"/>
  <c r="AF2203"/>
  <c r="AG2203"/>
  <c r="AH2203"/>
  <c r="AI2203"/>
  <c r="AJ2203"/>
  <c r="AK2203"/>
  <c r="AL2203"/>
  <c r="AM2203"/>
  <c r="A2204"/>
  <c r="Q2204"/>
  <c r="T2204"/>
  <c r="X2204"/>
  <c r="AC2204"/>
  <c r="AD2204"/>
  <c r="AE2204"/>
  <c r="AF2204"/>
  <c r="AG2204"/>
  <c r="AH2204"/>
  <c r="AI2204"/>
  <c r="AJ2204"/>
  <c r="AK2204"/>
  <c r="AL2204"/>
  <c r="AM2204"/>
  <c r="J2205"/>
  <c r="K2205"/>
  <c r="L2205"/>
  <c r="M2205"/>
  <c r="N2205"/>
  <c r="O2205"/>
  <c r="P2205"/>
  <c r="Q2205"/>
  <c r="R2205"/>
  <c r="S2205"/>
  <c r="T2205"/>
  <c r="U2205"/>
  <c r="V2205"/>
  <c r="W2205"/>
  <c r="X2205"/>
  <c r="Y2205"/>
  <c r="Z2205"/>
  <c r="AA2205"/>
  <c r="AB2205"/>
  <c r="AC2205"/>
  <c r="AD2205"/>
  <c r="AE2205"/>
  <c r="AF2205"/>
  <c r="AG2205"/>
  <c r="AH2205"/>
  <c r="AI2205"/>
  <c r="AJ2205"/>
  <c r="AK2205"/>
  <c r="AL2205"/>
  <c r="AM2205"/>
  <c r="A2206"/>
  <c r="Q2206"/>
  <c r="T2206"/>
  <c r="X2206"/>
  <c r="AC2206"/>
  <c r="AD2206"/>
  <c r="AE2206"/>
  <c r="AF2206"/>
  <c r="AG2206"/>
  <c r="AH2206"/>
  <c r="AI2206"/>
  <c r="AJ2206"/>
  <c r="AK2206"/>
  <c r="AL2206"/>
  <c r="AM2206"/>
  <c r="J2207"/>
  <c r="K2207"/>
  <c r="L2207"/>
  <c r="M2207"/>
  <c r="N2207"/>
  <c r="O2207"/>
  <c r="P2207"/>
  <c r="Q2207"/>
  <c r="R2207"/>
  <c r="S2207"/>
  <c r="T2207"/>
  <c r="U2207"/>
  <c r="V2207"/>
  <c r="W2207"/>
  <c r="X2207"/>
  <c r="Y2207"/>
  <c r="Z2207"/>
  <c r="AA2207"/>
  <c r="AB2207"/>
  <c r="AC2207"/>
  <c r="AD2207"/>
  <c r="AE2207"/>
  <c r="AF2207"/>
  <c r="AG2207"/>
  <c r="AH2207"/>
  <c r="AI2207"/>
  <c r="AJ2207"/>
  <c r="AK2207"/>
  <c r="AL2207"/>
  <c r="AM2207"/>
  <c r="A2208"/>
  <c r="Q2208"/>
  <c r="T2208"/>
  <c r="X2208"/>
  <c r="AC2208"/>
  <c r="AD2208"/>
  <c r="AE2208"/>
  <c r="AF2208"/>
  <c r="AG2208"/>
  <c r="AH2208"/>
  <c r="AI2208"/>
  <c r="AJ2208"/>
  <c r="AK2208"/>
  <c r="AL2208"/>
  <c r="AM2208"/>
  <c r="J2209"/>
  <c r="K2209"/>
  <c r="L2209"/>
  <c r="M2209"/>
  <c r="N2209"/>
  <c r="O2209"/>
  <c r="P2209"/>
  <c r="Q2209"/>
  <c r="R2209"/>
  <c r="S2209"/>
  <c r="T2209"/>
  <c r="U2209"/>
  <c r="V2209"/>
  <c r="W2209"/>
  <c r="X2209"/>
  <c r="Y2209"/>
  <c r="Z2209"/>
  <c r="AA2209"/>
  <c r="AB2209"/>
  <c r="AC2209"/>
  <c r="AD2209"/>
  <c r="AE2209"/>
  <c r="AF2209"/>
  <c r="AG2209"/>
  <c r="AH2209"/>
  <c r="AI2209"/>
  <c r="AJ2209"/>
  <c r="AK2209"/>
  <c r="AL2209"/>
  <c r="AM2209"/>
  <c r="A2210"/>
  <c r="Q2210"/>
  <c r="T2210"/>
  <c r="X2210"/>
  <c r="AC2210"/>
  <c r="AD2210"/>
  <c r="AE2210"/>
  <c r="AF2210"/>
  <c r="AG2210"/>
  <c r="AH2210"/>
  <c r="AI2210"/>
  <c r="AJ2210"/>
  <c r="AK2210"/>
  <c r="AL2210"/>
  <c r="AM2210"/>
  <c r="J2211"/>
  <c r="K2211"/>
  <c r="L2211"/>
  <c r="M2211"/>
  <c r="N2211"/>
  <c r="O2211"/>
  <c r="P2211"/>
  <c r="Q2211"/>
  <c r="R2211"/>
  <c r="S2211"/>
  <c r="T2211"/>
  <c r="U2211"/>
  <c r="V2211"/>
  <c r="W2211"/>
  <c r="X2211"/>
  <c r="Y2211"/>
  <c r="Z2211"/>
  <c r="AA2211"/>
  <c r="AB2211"/>
  <c r="AC2211"/>
  <c r="AD2211"/>
  <c r="AE2211"/>
  <c r="AF2211"/>
  <c r="AG2211"/>
  <c r="AH2211"/>
  <c r="AI2211"/>
  <c r="AJ2211"/>
  <c r="AK2211"/>
  <c r="AL2211"/>
  <c r="AM2211"/>
  <c r="A2212"/>
  <c r="Q2212"/>
  <c r="T2212"/>
  <c r="X2212"/>
  <c r="AC2212"/>
  <c r="AD2212"/>
  <c r="AE2212"/>
  <c r="AF2212"/>
  <c r="AG2212"/>
  <c r="AH2212"/>
  <c r="AI2212"/>
  <c r="AJ2212"/>
  <c r="AK2212"/>
  <c r="AL2212"/>
  <c r="AM2212"/>
  <c r="J2213"/>
  <c r="K2213"/>
  <c r="L2213"/>
  <c r="M2213"/>
  <c r="N2213"/>
  <c r="O2213"/>
  <c r="P2213"/>
  <c r="Q2213"/>
  <c r="R2213"/>
  <c r="S2213"/>
  <c r="T2213"/>
  <c r="U2213"/>
  <c r="V2213"/>
  <c r="W2213"/>
  <c r="X2213"/>
  <c r="Y2213"/>
  <c r="Z2213"/>
  <c r="AA2213"/>
  <c r="AB2213"/>
  <c r="AC2213"/>
  <c r="AD2213"/>
  <c r="AE2213"/>
  <c r="AF2213"/>
  <c r="AG2213"/>
  <c r="AH2213"/>
  <c r="AI2213"/>
  <c r="AJ2213"/>
  <c r="AK2213"/>
  <c r="AL2213"/>
  <c r="AM2213"/>
  <c r="J2215"/>
  <c r="K2215"/>
  <c r="L2215"/>
  <c r="M2215"/>
  <c r="N2215"/>
  <c r="O2215"/>
  <c r="P2215"/>
  <c r="Q2215"/>
  <c r="R2215"/>
  <c r="S2215"/>
  <c r="T2215"/>
  <c r="U2215"/>
  <c r="V2215"/>
  <c r="W2215"/>
  <c r="X2215"/>
  <c r="Y2215"/>
  <c r="Z2215"/>
  <c r="AA2215"/>
  <c r="AB2215"/>
  <c r="J2216"/>
  <c r="K2216"/>
  <c r="L2216"/>
  <c r="M2216"/>
  <c r="N2216"/>
  <c r="O2216"/>
  <c r="P2216"/>
  <c r="Q2216"/>
  <c r="R2216"/>
  <c r="S2216"/>
  <c r="T2216"/>
  <c r="U2216"/>
  <c r="V2216"/>
  <c r="W2216"/>
  <c r="X2216"/>
  <c r="Y2216"/>
  <c r="Z2216"/>
  <c r="AA2216"/>
  <c r="AB2216"/>
  <c r="J2217"/>
  <c r="K2217"/>
  <c r="L2217"/>
  <c r="M2217"/>
  <c r="N2217"/>
  <c r="O2217"/>
  <c r="P2217"/>
  <c r="Q2217"/>
  <c r="R2217"/>
  <c r="S2217"/>
  <c r="T2217"/>
  <c r="U2217"/>
  <c r="V2217"/>
  <c r="W2217"/>
  <c r="X2217"/>
  <c r="Y2217"/>
  <c r="Z2217"/>
  <c r="AA2217"/>
  <c r="AB2217"/>
  <c r="A2222"/>
  <c r="Q2222"/>
  <c r="T2222"/>
  <c r="X2222"/>
  <c r="AC2222"/>
  <c r="AD2222"/>
  <c r="AE2222"/>
  <c r="AF2222"/>
  <c r="AG2222"/>
  <c r="AH2222"/>
  <c r="AI2222"/>
  <c r="AJ2222"/>
  <c r="AK2222"/>
  <c r="AM2222"/>
  <c r="A2223"/>
  <c r="Q2223"/>
  <c r="T2223"/>
  <c r="X2223"/>
  <c r="AC2223"/>
  <c r="AD2223"/>
  <c r="AE2223"/>
  <c r="AF2223"/>
  <c r="AG2223"/>
  <c r="AH2223"/>
  <c r="AI2223"/>
  <c r="AJ2223"/>
  <c r="AK2223"/>
  <c r="AL2223"/>
  <c r="AM2223"/>
  <c r="J2224"/>
  <c r="K2224"/>
  <c r="L2224"/>
  <c r="M2224"/>
  <c r="N2224"/>
  <c r="O2224"/>
  <c r="P2224"/>
  <c r="Q2224"/>
  <c r="R2224"/>
  <c r="S2224"/>
  <c r="T2224"/>
  <c r="U2224"/>
  <c r="V2224"/>
  <c r="W2224"/>
  <c r="X2224"/>
  <c r="Y2224"/>
  <c r="Z2224"/>
  <c r="AA2224"/>
  <c r="AB2224"/>
  <c r="AC2224"/>
  <c r="AD2224"/>
  <c r="AE2224"/>
  <c r="AF2224"/>
  <c r="AG2224"/>
  <c r="AH2224"/>
  <c r="AI2224"/>
  <c r="AJ2224"/>
  <c r="AK2224"/>
  <c r="AL2224"/>
  <c r="AM2224"/>
  <c r="A2225"/>
  <c r="Q2225"/>
  <c r="T2225"/>
  <c r="X2225"/>
  <c r="AC2225"/>
  <c r="AD2225"/>
  <c r="AE2225"/>
  <c r="AF2225"/>
  <c r="AG2225"/>
  <c r="AH2225"/>
  <c r="AI2225"/>
  <c r="AJ2225"/>
  <c r="AK2225"/>
  <c r="AL2225"/>
  <c r="AM2225"/>
  <c r="J2226"/>
  <c r="K2226"/>
  <c r="L2226"/>
  <c r="M2226"/>
  <c r="N2226"/>
  <c r="O2226"/>
  <c r="P2226"/>
  <c r="Q2226"/>
  <c r="R2226"/>
  <c r="S2226"/>
  <c r="T2226"/>
  <c r="U2226"/>
  <c r="V2226"/>
  <c r="W2226"/>
  <c r="X2226"/>
  <c r="Y2226"/>
  <c r="Z2226"/>
  <c r="AA2226"/>
  <c r="AB2226"/>
  <c r="AC2226"/>
  <c r="AD2226"/>
  <c r="AE2226"/>
  <c r="AF2226"/>
  <c r="AG2226"/>
  <c r="AH2226"/>
  <c r="AI2226"/>
  <c r="AJ2226"/>
  <c r="AK2226"/>
  <c r="AL2226"/>
  <c r="AM2226"/>
  <c r="A2227"/>
  <c r="Q2227"/>
  <c r="T2227"/>
  <c r="X2227"/>
  <c r="AC2227"/>
  <c r="AD2227"/>
  <c r="AE2227"/>
  <c r="AF2227"/>
  <c r="AG2227"/>
  <c r="AH2227"/>
  <c r="AI2227"/>
  <c r="AJ2227"/>
  <c r="AK2227"/>
  <c r="AL2227"/>
  <c r="AM2227"/>
  <c r="J2228"/>
  <c r="K2228"/>
  <c r="L2228"/>
  <c r="M2228"/>
  <c r="N2228"/>
  <c r="O2228"/>
  <c r="P2228"/>
  <c r="Q2228"/>
  <c r="R2228"/>
  <c r="S2228"/>
  <c r="T2228"/>
  <c r="U2228"/>
  <c r="V2228"/>
  <c r="W2228"/>
  <c r="X2228"/>
  <c r="Y2228"/>
  <c r="Z2228"/>
  <c r="AA2228"/>
  <c r="AB2228"/>
  <c r="AC2228"/>
  <c r="AD2228"/>
  <c r="AE2228"/>
  <c r="AF2228"/>
  <c r="AG2228"/>
  <c r="AH2228"/>
  <c r="AI2228"/>
  <c r="AJ2228"/>
  <c r="AK2228"/>
  <c r="AL2228"/>
  <c r="AM2228"/>
  <c r="A2229"/>
  <c r="Q2229"/>
  <c r="T2229"/>
  <c r="X2229"/>
  <c r="AC2229"/>
  <c r="AD2229"/>
  <c r="AE2229"/>
  <c r="AF2229"/>
  <c r="AG2229"/>
  <c r="AH2229"/>
  <c r="AI2229"/>
  <c r="AJ2229"/>
  <c r="AK2229"/>
  <c r="AL2229"/>
  <c r="AM2229"/>
  <c r="J2230"/>
  <c r="K2230"/>
  <c r="L2230"/>
  <c r="M2230"/>
  <c r="N2230"/>
  <c r="O2230"/>
  <c r="P2230"/>
  <c r="Q2230"/>
  <c r="R2230"/>
  <c r="S2230"/>
  <c r="T2230"/>
  <c r="U2230"/>
  <c r="V2230"/>
  <c r="W2230"/>
  <c r="X2230"/>
  <c r="Y2230"/>
  <c r="Z2230"/>
  <c r="AA2230"/>
  <c r="AB2230"/>
  <c r="AC2230"/>
  <c r="AD2230"/>
  <c r="AE2230"/>
  <c r="AF2230"/>
  <c r="AG2230"/>
  <c r="AH2230"/>
  <c r="AI2230"/>
  <c r="AJ2230"/>
  <c r="AK2230"/>
  <c r="AL2230"/>
  <c r="AM2230"/>
  <c r="A2231"/>
  <c r="Q2231"/>
  <c r="T2231"/>
  <c r="X2231"/>
  <c r="AC2231"/>
  <c r="AD2231"/>
  <c r="AE2231"/>
  <c r="AF2231"/>
  <c r="AG2231"/>
  <c r="AH2231"/>
  <c r="AI2231"/>
  <c r="AJ2231"/>
  <c r="AK2231"/>
  <c r="AL2231"/>
  <c r="AM2231"/>
  <c r="J2232"/>
  <c r="K2232"/>
  <c r="L2232"/>
  <c r="M2232"/>
  <c r="N2232"/>
  <c r="O2232"/>
  <c r="P2232"/>
  <c r="Q2232"/>
  <c r="R2232"/>
  <c r="S2232"/>
  <c r="T2232"/>
  <c r="U2232"/>
  <c r="V2232"/>
  <c r="W2232"/>
  <c r="X2232"/>
  <c r="Y2232"/>
  <c r="Z2232"/>
  <c r="AA2232"/>
  <c r="AB2232"/>
  <c r="AC2232"/>
  <c r="AD2232"/>
  <c r="AE2232"/>
  <c r="AF2232"/>
  <c r="AG2232"/>
  <c r="AH2232"/>
  <c r="AI2232"/>
  <c r="AJ2232"/>
  <c r="AK2232"/>
  <c r="AL2232"/>
  <c r="AM2232"/>
  <c r="A2233"/>
  <c r="Q2233"/>
  <c r="T2233"/>
  <c r="X2233"/>
  <c r="AC2233"/>
  <c r="AD2233"/>
  <c r="AE2233"/>
  <c r="AF2233"/>
  <c r="AG2233"/>
  <c r="AH2233"/>
  <c r="AI2233"/>
  <c r="AJ2233"/>
  <c r="AK2233"/>
  <c r="AL2233"/>
  <c r="AM2233"/>
  <c r="J2234"/>
  <c r="K2234"/>
  <c r="L2234"/>
  <c r="M2234"/>
  <c r="N2234"/>
  <c r="O2234"/>
  <c r="P2234"/>
  <c r="Q2234"/>
  <c r="R2234"/>
  <c r="S2234"/>
  <c r="T2234"/>
  <c r="U2234"/>
  <c r="V2234"/>
  <c r="W2234"/>
  <c r="X2234"/>
  <c r="Y2234"/>
  <c r="Z2234"/>
  <c r="AA2234"/>
  <c r="AB2234"/>
  <c r="AC2234"/>
  <c r="AD2234"/>
  <c r="AE2234"/>
  <c r="AF2234"/>
  <c r="AG2234"/>
  <c r="AH2234"/>
  <c r="AI2234"/>
  <c r="AJ2234"/>
  <c r="AK2234"/>
  <c r="AL2234"/>
  <c r="AM2234"/>
  <c r="A2235"/>
  <c r="Q2235"/>
  <c r="T2235"/>
  <c r="X2235"/>
  <c r="AC2235"/>
  <c r="AD2235"/>
  <c r="AE2235"/>
  <c r="AF2235"/>
  <c r="AG2235"/>
  <c r="AH2235"/>
  <c r="AI2235"/>
  <c r="AJ2235"/>
  <c r="AK2235"/>
  <c r="AL2235"/>
  <c r="AM2235"/>
  <c r="J2236"/>
  <c r="K2236"/>
  <c r="L2236"/>
  <c r="M2236"/>
  <c r="N2236"/>
  <c r="O2236"/>
  <c r="P2236"/>
  <c r="Q2236"/>
  <c r="R2236"/>
  <c r="S2236"/>
  <c r="T2236"/>
  <c r="U2236"/>
  <c r="V2236"/>
  <c r="W2236"/>
  <c r="X2236"/>
  <c r="Y2236"/>
  <c r="Z2236"/>
  <c r="AA2236"/>
  <c r="AB2236"/>
  <c r="AC2236"/>
  <c r="AD2236"/>
  <c r="AE2236"/>
  <c r="AF2236"/>
  <c r="AG2236"/>
  <c r="AH2236"/>
  <c r="AI2236"/>
  <c r="AJ2236"/>
  <c r="AK2236"/>
  <c r="AL2236"/>
  <c r="AM2236"/>
  <c r="A2237"/>
  <c r="Q2237"/>
  <c r="T2237"/>
  <c r="X2237"/>
  <c r="AC2237"/>
  <c r="AD2237"/>
  <c r="AE2237"/>
  <c r="AF2237"/>
  <c r="AG2237"/>
  <c r="AH2237"/>
  <c r="AI2237"/>
  <c r="AJ2237"/>
  <c r="AK2237"/>
  <c r="AL2237"/>
  <c r="AM2237"/>
  <c r="J2238"/>
  <c r="K2238"/>
  <c r="L2238"/>
  <c r="M2238"/>
  <c r="N2238"/>
  <c r="O2238"/>
  <c r="P2238"/>
  <c r="Q2238"/>
  <c r="R2238"/>
  <c r="S2238"/>
  <c r="T2238"/>
  <c r="U2238"/>
  <c r="V2238"/>
  <c r="W2238"/>
  <c r="X2238"/>
  <c r="Y2238"/>
  <c r="Z2238"/>
  <c r="AA2238"/>
  <c r="AB2238"/>
  <c r="AC2238"/>
  <c r="AD2238"/>
  <c r="AE2238"/>
  <c r="AF2238"/>
  <c r="AG2238"/>
  <c r="AH2238"/>
  <c r="AI2238"/>
  <c r="AJ2238"/>
  <c r="AK2238"/>
  <c r="AL2238"/>
  <c r="AM2238"/>
  <c r="A2239"/>
  <c r="Q2239"/>
  <c r="T2239"/>
  <c r="X2239"/>
  <c r="AC2239"/>
  <c r="AD2239"/>
  <c r="AE2239"/>
  <c r="AF2239"/>
  <c r="AG2239"/>
  <c r="AH2239"/>
  <c r="AI2239"/>
  <c r="AJ2239"/>
  <c r="AK2239"/>
  <c r="AL2239"/>
  <c r="AM2239"/>
  <c r="J2240"/>
  <c r="K2240"/>
  <c r="L2240"/>
  <c r="M2240"/>
  <c r="N2240"/>
  <c r="O2240"/>
  <c r="P2240"/>
  <c r="Q2240"/>
  <c r="R2240"/>
  <c r="S2240"/>
  <c r="T2240"/>
  <c r="U2240"/>
  <c r="V2240"/>
  <c r="W2240"/>
  <c r="X2240"/>
  <c r="Y2240"/>
  <c r="Z2240"/>
  <c r="AA2240"/>
  <c r="AB2240"/>
  <c r="AC2240"/>
  <c r="AD2240"/>
  <c r="AE2240"/>
  <c r="AF2240"/>
  <c r="AG2240"/>
  <c r="AH2240"/>
  <c r="AI2240"/>
  <c r="AJ2240"/>
  <c r="AK2240"/>
  <c r="AL2240"/>
  <c r="AM2240"/>
  <c r="J2242"/>
  <c r="K2242"/>
  <c r="L2242"/>
  <c r="M2242"/>
  <c r="N2242"/>
  <c r="O2242"/>
  <c r="P2242"/>
  <c r="Q2242"/>
  <c r="R2242"/>
  <c r="S2242"/>
  <c r="T2242"/>
  <c r="U2242"/>
  <c r="V2242"/>
  <c r="W2242"/>
  <c r="X2242"/>
  <c r="Y2242"/>
  <c r="Z2242"/>
  <c r="AA2242"/>
  <c r="AB2242"/>
  <c r="J2243"/>
  <c r="K2243"/>
  <c r="L2243"/>
  <c r="M2243"/>
  <c r="N2243"/>
  <c r="O2243"/>
  <c r="P2243"/>
  <c r="Q2243"/>
  <c r="R2243"/>
  <c r="S2243"/>
  <c r="T2243"/>
  <c r="U2243"/>
  <c r="V2243"/>
  <c r="W2243"/>
  <c r="X2243"/>
  <c r="Y2243"/>
  <c r="Z2243"/>
  <c r="AA2243"/>
  <c r="AB2243"/>
  <c r="J2244"/>
  <c r="K2244"/>
  <c r="L2244"/>
  <c r="M2244"/>
  <c r="N2244"/>
  <c r="O2244"/>
  <c r="P2244"/>
  <c r="Q2244"/>
  <c r="R2244"/>
  <c r="S2244"/>
  <c r="T2244"/>
  <c r="U2244"/>
  <c r="V2244"/>
  <c r="W2244"/>
  <c r="X2244"/>
  <c r="Y2244"/>
  <c r="Z2244"/>
  <c r="AA2244"/>
  <c r="AB2244"/>
  <c r="A2249"/>
  <c r="Q2249"/>
  <c r="T2249"/>
  <c r="X2249"/>
  <c r="AC2249"/>
  <c r="AD2249"/>
  <c r="AE2249"/>
  <c r="AF2249"/>
  <c r="AG2249"/>
  <c r="AH2249"/>
  <c r="AI2249"/>
  <c r="AJ2249"/>
  <c r="AK2249"/>
  <c r="AM2249"/>
  <c r="A2250"/>
  <c r="Q2250"/>
  <c r="T2250"/>
  <c r="X2250"/>
  <c r="AC2250"/>
  <c r="AD2250"/>
  <c r="AE2250"/>
  <c r="AF2250"/>
  <c r="AG2250"/>
  <c r="AH2250"/>
  <c r="AI2250"/>
  <c r="AJ2250"/>
  <c r="AK2250"/>
  <c r="AL2250"/>
  <c r="AM2250"/>
  <c r="J2251"/>
  <c r="K2251"/>
  <c r="L2251"/>
  <c r="M2251"/>
  <c r="N2251"/>
  <c r="O2251"/>
  <c r="P2251"/>
  <c r="Q2251"/>
  <c r="R2251"/>
  <c r="S2251"/>
  <c r="T2251"/>
  <c r="U2251"/>
  <c r="V2251"/>
  <c r="W2251"/>
  <c r="X2251"/>
  <c r="Y2251"/>
  <c r="Z2251"/>
  <c r="AA2251"/>
  <c r="AB2251"/>
  <c r="AC2251"/>
  <c r="AD2251"/>
  <c r="AE2251"/>
  <c r="AF2251"/>
  <c r="AG2251"/>
  <c r="AH2251"/>
  <c r="AI2251"/>
  <c r="AJ2251"/>
  <c r="AK2251"/>
  <c r="AL2251"/>
  <c r="AM2251"/>
  <c r="A2252"/>
  <c r="Q2252"/>
  <c r="T2252"/>
  <c r="X2252"/>
  <c r="AC2252"/>
  <c r="AD2252"/>
  <c r="AE2252"/>
  <c r="AF2252"/>
  <c r="AG2252"/>
  <c r="AH2252"/>
  <c r="AI2252"/>
  <c r="AJ2252"/>
  <c r="AK2252"/>
  <c r="AL2252"/>
  <c r="AM2252"/>
  <c r="J2253"/>
  <c r="K2253"/>
  <c r="L2253"/>
  <c r="M2253"/>
  <c r="N2253"/>
  <c r="O2253"/>
  <c r="P2253"/>
  <c r="Q2253"/>
  <c r="R2253"/>
  <c r="S2253"/>
  <c r="T2253"/>
  <c r="U2253"/>
  <c r="V2253"/>
  <c r="W2253"/>
  <c r="X2253"/>
  <c r="Y2253"/>
  <c r="Z2253"/>
  <c r="AA2253"/>
  <c r="AB2253"/>
  <c r="AC2253"/>
  <c r="AD2253"/>
  <c r="AE2253"/>
  <c r="AF2253"/>
  <c r="AG2253"/>
  <c r="AH2253"/>
  <c r="AI2253"/>
  <c r="AJ2253"/>
  <c r="AK2253"/>
  <c r="AL2253"/>
  <c r="AM2253"/>
  <c r="A2254"/>
  <c r="Q2254"/>
  <c r="T2254"/>
  <c r="X2254"/>
  <c r="AC2254"/>
  <c r="AD2254"/>
  <c r="AE2254"/>
  <c r="AF2254"/>
  <c r="AG2254"/>
  <c r="AH2254"/>
  <c r="AI2254"/>
  <c r="AJ2254"/>
  <c r="AK2254"/>
  <c r="AL2254"/>
  <c r="AM2254"/>
  <c r="J2255"/>
  <c r="K2255"/>
  <c r="L2255"/>
  <c r="M2255"/>
  <c r="N2255"/>
  <c r="O2255"/>
  <c r="P2255"/>
  <c r="Q2255"/>
  <c r="R2255"/>
  <c r="S2255"/>
  <c r="T2255"/>
  <c r="U2255"/>
  <c r="V2255"/>
  <c r="W2255"/>
  <c r="X2255"/>
  <c r="Y2255"/>
  <c r="Z2255"/>
  <c r="AA2255"/>
  <c r="AB2255"/>
  <c r="AC2255"/>
  <c r="AD2255"/>
  <c r="AE2255"/>
  <c r="AF2255"/>
  <c r="AG2255"/>
  <c r="AH2255"/>
  <c r="AI2255"/>
  <c r="AJ2255"/>
  <c r="AK2255"/>
  <c r="AL2255"/>
  <c r="AM2255"/>
  <c r="A2256"/>
  <c r="Q2256"/>
  <c r="T2256"/>
  <c r="X2256"/>
  <c r="AC2256"/>
  <c r="AD2256"/>
  <c r="AE2256"/>
  <c r="AF2256"/>
  <c r="AG2256"/>
  <c r="AH2256"/>
  <c r="AI2256"/>
  <c r="AJ2256"/>
  <c r="AK2256"/>
  <c r="AL2256"/>
  <c r="AM2256"/>
  <c r="J2257"/>
  <c r="K2257"/>
  <c r="L2257"/>
  <c r="M2257"/>
  <c r="N2257"/>
  <c r="O2257"/>
  <c r="P2257"/>
  <c r="Q2257"/>
  <c r="R2257"/>
  <c r="S2257"/>
  <c r="T2257"/>
  <c r="U2257"/>
  <c r="V2257"/>
  <c r="W2257"/>
  <c r="X2257"/>
  <c r="Y2257"/>
  <c r="Z2257"/>
  <c r="AA2257"/>
  <c r="AB2257"/>
  <c r="AC2257"/>
  <c r="AD2257"/>
  <c r="AE2257"/>
  <c r="AF2257"/>
  <c r="AG2257"/>
  <c r="AH2257"/>
  <c r="AI2257"/>
  <c r="AJ2257"/>
  <c r="AK2257"/>
  <c r="AL2257"/>
  <c r="AM2257"/>
  <c r="A2258"/>
  <c r="Q2258"/>
  <c r="T2258"/>
  <c r="X2258"/>
  <c r="AC2258"/>
  <c r="AD2258"/>
  <c r="AE2258"/>
  <c r="AF2258"/>
  <c r="AG2258"/>
  <c r="AH2258"/>
  <c r="AI2258"/>
  <c r="AJ2258"/>
  <c r="AK2258"/>
  <c r="AL2258"/>
  <c r="AM2258"/>
  <c r="J2259"/>
  <c r="K2259"/>
  <c r="L2259"/>
  <c r="M2259"/>
  <c r="N2259"/>
  <c r="O2259"/>
  <c r="P2259"/>
  <c r="Q2259"/>
  <c r="R2259"/>
  <c r="S2259"/>
  <c r="T2259"/>
  <c r="U2259"/>
  <c r="V2259"/>
  <c r="W2259"/>
  <c r="X2259"/>
  <c r="Y2259"/>
  <c r="Z2259"/>
  <c r="AA2259"/>
  <c r="AB2259"/>
  <c r="AC2259"/>
  <c r="AD2259"/>
  <c r="AE2259"/>
  <c r="AF2259"/>
  <c r="AG2259"/>
  <c r="AH2259"/>
  <c r="AI2259"/>
  <c r="AJ2259"/>
  <c r="AK2259"/>
  <c r="AL2259"/>
  <c r="AM2259"/>
  <c r="A2260"/>
  <c r="Q2260"/>
  <c r="T2260"/>
  <c r="X2260"/>
  <c r="AC2260"/>
  <c r="AD2260"/>
  <c r="AE2260"/>
  <c r="AF2260"/>
  <c r="AG2260"/>
  <c r="AH2260"/>
  <c r="AI2260"/>
  <c r="AJ2260"/>
  <c r="AK2260"/>
  <c r="AL2260"/>
  <c r="AM2260"/>
  <c r="J2261"/>
  <c r="K2261"/>
  <c r="L2261"/>
  <c r="M2261"/>
  <c r="N2261"/>
  <c r="O2261"/>
  <c r="P2261"/>
  <c r="Q2261"/>
  <c r="R2261"/>
  <c r="S2261"/>
  <c r="T2261"/>
  <c r="U2261"/>
  <c r="V2261"/>
  <c r="W2261"/>
  <c r="X2261"/>
  <c r="Y2261"/>
  <c r="Z2261"/>
  <c r="AA2261"/>
  <c r="AB2261"/>
  <c r="AC2261"/>
  <c r="AD2261"/>
  <c r="AE2261"/>
  <c r="AF2261"/>
  <c r="AG2261"/>
  <c r="AH2261"/>
  <c r="AI2261"/>
  <c r="AJ2261"/>
  <c r="AK2261"/>
  <c r="AL2261"/>
  <c r="AM2261"/>
  <c r="A2262"/>
  <c r="Q2262"/>
  <c r="T2262"/>
  <c r="X2262"/>
  <c r="AC2262"/>
  <c r="AD2262"/>
  <c r="AE2262"/>
  <c r="AF2262"/>
  <c r="AG2262"/>
  <c r="AH2262"/>
  <c r="AI2262"/>
  <c r="AJ2262"/>
  <c r="AK2262"/>
  <c r="AL2262"/>
  <c r="AM2262"/>
  <c r="J2263"/>
  <c r="K2263"/>
  <c r="L2263"/>
  <c r="M2263"/>
  <c r="N2263"/>
  <c r="O2263"/>
  <c r="P2263"/>
  <c r="Q2263"/>
  <c r="R2263"/>
  <c r="S2263"/>
  <c r="T2263"/>
  <c r="U2263"/>
  <c r="V2263"/>
  <c r="W2263"/>
  <c r="X2263"/>
  <c r="Y2263"/>
  <c r="Z2263"/>
  <c r="AA2263"/>
  <c r="AB2263"/>
  <c r="AC2263"/>
  <c r="AD2263"/>
  <c r="AE2263"/>
  <c r="AF2263"/>
  <c r="AG2263"/>
  <c r="AH2263"/>
  <c r="AI2263"/>
  <c r="AJ2263"/>
  <c r="AK2263"/>
  <c r="AL2263"/>
  <c r="AM2263"/>
  <c r="A2264"/>
  <c r="Q2264"/>
  <c r="T2264"/>
  <c r="X2264"/>
  <c r="AC2264"/>
  <c r="AD2264"/>
  <c r="AE2264"/>
  <c r="AF2264"/>
  <c r="AG2264"/>
  <c r="AH2264"/>
  <c r="AI2264"/>
  <c r="AJ2264"/>
  <c r="AK2264"/>
  <c r="AL2264"/>
  <c r="AM2264"/>
  <c r="J2265"/>
  <c r="K2265"/>
  <c r="L2265"/>
  <c r="M2265"/>
  <c r="N2265"/>
  <c r="O2265"/>
  <c r="P2265"/>
  <c r="Q2265"/>
  <c r="R2265"/>
  <c r="S2265"/>
  <c r="T2265"/>
  <c r="U2265"/>
  <c r="V2265"/>
  <c r="W2265"/>
  <c r="X2265"/>
  <c r="Y2265"/>
  <c r="Z2265"/>
  <c r="AA2265"/>
  <c r="AB2265"/>
  <c r="AC2265"/>
  <c r="AD2265"/>
  <c r="AE2265"/>
  <c r="AF2265"/>
  <c r="AG2265"/>
  <c r="AH2265"/>
  <c r="AI2265"/>
  <c r="AJ2265"/>
  <c r="AK2265"/>
  <c r="AL2265"/>
  <c r="AM2265"/>
  <c r="A2266"/>
  <c r="Q2266"/>
  <c r="T2266"/>
  <c r="X2266"/>
  <c r="AC2266"/>
  <c r="AD2266"/>
  <c r="AE2266"/>
  <c r="AF2266"/>
  <c r="AG2266"/>
  <c r="AH2266"/>
  <c r="AI2266"/>
  <c r="AJ2266"/>
  <c r="AK2266"/>
  <c r="AL2266"/>
  <c r="AM2266"/>
  <c r="J2267"/>
  <c r="K2267"/>
  <c r="L2267"/>
  <c r="M2267"/>
  <c r="N2267"/>
  <c r="O2267"/>
  <c r="P2267"/>
  <c r="Q2267"/>
  <c r="R2267"/>
  <c r="S2267"/>
  <c r="T2267"/>
  <c r="U2267"/>
  <c r="V2267"/>
  <c r="W2267"/>
  <c r="X2267"/>
  <c r="Y2267"/>
  <c r="Z2267"/>
  <c r="AA2267"/>
  <c r="AB2267"/>
  <c r="AC2267"/>
  <c r="AD2267"/>
  <c r="AE2267"/>
  <c r="AF2267"/>
  <c r="AG2267"/>
  <c r="AH2267"/>
  <c r="AI2267"/>
  <c r="AJ2267"/>
  <c r="AK2267"/>
  <c r="AL2267"/>
  <c r="AM2267"/>
  <c r="J2269"/>
  <c r="K2269"/>
  <c r="L2269"/>
  <c r="M2269"/>
  <c r="N2269"/>
  <c r="O2269"/>
  <c r="P2269"/>
  <c r="Q2269"/>
  <c r="R2269"/>
  <c r="S2269"/>
  <c r="T2269"/>
  <c r="U2269"/>
  <c r="V2269"/>
  <c r="W2269"/>
  <c r="X2269"/>
  <c r="Y2269"/>
  <c r="Z2269"/>
  <c r="AA2269"/>
  <c r="AB2269"/>
  <c r="J2270"/>
  <c r="K2270"/>
  <c r="L2270"/>
  <c r="M2270"/>
  <c r="N2270"/>
  <c r="O2270"/>
  <c r="P2270"/>
  <c r="Q2270"/>
  <c r="R2270"/>
  <c r="S2270"/>
  <c r="T2270"/>
  <c r="U2270"/>
  <c r="V2270"/>
  <c r="W2270"/>
  <c r="X2270"/>
  <c r="Y2270"/>
  <c r="Z2270"/>
  <c r="AA2270"/>
  <c r="AB2270"/>
  <c r="J2271"/>
  <c r="K2271"/>
  <c r="L2271"/>
  <c r="M2271"/>
  <c r="N2271"/>
  <c r="O2271"/>
  <c r="P2271"/>
  <c r="Q2271"/>
  <c r="R2271"/>
  <c r="S2271"/>
  <c r="T2271"/>
  <c r="U2271"/>
  <c r="V2271"/>
  <c r="W2271"/>
  <c r="X2271"/>
  <c r="Y2271"/>
  <c r="Z2271"/>
  <c r="AA2271"/>
  <c r="AB2271"/>
  <c r="A2276"/>
  <c r="Q2276"/>
  <c r="T2276"/>
  <c r="X2276"/>
  <c r="AC2276"/>
  <c r="AD2276"/>
  <c r="AE2276"/>
  <c r="AF2276"/>
  <c r="AG2276"/>
  <c r="AH2276"/>
  <c r="AI2276"/>
  <c r="AJ2276"/>
  <c r="AK2276"/>
  <c r="AM2276"/>
  <c r="A2277"/>
  <c r="Q2277"/>
  <c r="T2277"/>
  <c r="X2277"/>
  <c r="AC2277"/>
  <c r="AD2277"/>
  <c r="AE2277"/>
  <c r="AF2277"/>
  <c r="AG2277"/>
  <c r="AH2277"/>
  <c r="AI2277"/>
  <c r="AJ2277"/>
  <c r="AK2277"/>
  <c r="AL2277"/>
  <c r="AM2277"/>
  <c r="J2278"/>
  <c r="K2278"/>
  <c r="L2278"/>
  <c r="M2278"/>
  <c r="N2278"/>
  <c r="O2278"/>
  <c r="P2278"/>
  <c r="Q2278"/>
  <c r="R2278"/>
  <c r="S2278"/>
  <c r="T2278"/>
  <c r="U2278"/>
  <c r="V2278"/>
  <c r="W2278"/>
  <c r="X2278"/>
  <c r="Y2278"/>
  <c r="Z2278"/>
  <c r="AA2278"/>
  <c r="AB2278"/>
  <c r="AC2278"/>
  <c r="AD2278"/>
  <c r="AE2278"/>
  <c r="AF2278"/>
  <c r="AG2278"/>
  <c r="AH2278"/>
  <c r="AI2278"/>
  <c r="AJ2278"/>
  <c r="AK2278"/>
  <c r="AL2278"/>
  <c r="AM2278"/>
  <c r="A2279"/>
  <c r="Q2279"/>
  <c r="T2279"/>
  <c r="X2279"/>
  <c r="AC2279"/>
  <c r="AD2279"/>
  <c r="AE2279"/>
  <c r="AF2279"/>
  <c r="AG2279"/>
  <c r="AH2279"/>
  <c r="AI2279"/>
  <c r="AJ2279"/>
  <c r="AK2279"/>
  <c r="AL2279"/>
  <c r="AM2279"/>
  <c r="J2280"/>
  <c r="K2280"/>
  <c r="L2280"/>
  <c r="M2280"/>
  <c r="N2280"/>
  <c r="O2280"/>
  <c r="P2280"/>
  <c r="Q2280"/>
  <c r="R2280"/>
  <c r="S2280"/>
  <c r="T2280"/>
  <c r="U2280"/>
  <c r="V2280"/>
  <c r="W2280"/>
  <c r="X2280"/>
  <c r="Y2280"/>
  <c r="Z2280"/>
  <c r="AA2280"/>
  <c r="AB2280"/>
  <c r="AC2280"/>
  <c r="AD2280"/>
  <c r="AE2280"/>
  <c r="AF2280"/>
  <c r="AG2280"/>
  <c r="AH2280"/>
  <c r="AI2280"/>
  <c r="AJ2280"/>
  <c r="AK2280"/>
  <c r="AL2280"/>
  <c r="AM2280"/>
  <c r="A2281"/>
  <c r="Q2281"/>
  <c r="T2281"/>
  <c r="X2281"/>
  <c r="AC2281"/>
  <c r="AD2281"/>
  <c r="AE2281"/>
  <c r="AF2281"/>
  <c r="AG2281"/>
  <c r="AH2281"/>
  <c r="AI2281"/>
  <c r="AJ2281"/>
  <c r="AK2281"/>
  <c r="AL2281"/>
  <c r="AM2281"/>
  <c r="J2282"/>
  <c r="K2282"/>
  <c r="L2282"/>
  <c r="M2282"/>
  <c r="N2282"/>
  <c r="O2282"/>
  <c r="P2282"/>
  <c r="Q2282"/>
  <c r="R2282"/>
  <c r="S2282"/>
  <c r="T2282"/>
  <c r="U2282"/>
  <c r="V2282"/>
  <c r="W2282"/>
  <c r="X2282"/>
  <c r="Y2282"/>
  <c r="Z2282"/>
  <c r="AA2282"/>
  <c r="AB2282"/>
  <c r="AC2282"/>
  <c r="AD2282"/>
  <c r="AE2282"/>
  <c r="AF2282"/>
  <c r="AG2282"/>
  <c r="AH2282"/>
  <c r="AI2282"/>
  <c r="AJ2282"/>
  <c r="AK2282"/>
  <c r="AL2282"/>
  <c r="AM2282"/>
  <c r="A2283"/>
  <c r="Q2283"/>
  <c r="T2283"/>
  <c r="X2283"/>
  <c r="AC2283"/>
  <c r="AD2283"/>
  <c r="AE2283"/>
  <c r="AF2283"/>
  <c r="AG2283"/>
  <c r="AH2283"/>
  <c r="AI2283"/>
  <c r="AJ2283"/>
  <c r="AK2283"/>
  <c r="AL2283"/>
  <c r="AM2283"/>
  <c r="J2284"/>
  <c r="K2284"/>
  <c r="L2284"/>
  <c r="M2284"/>
  <c r="N2284"/>
  <c r="O2284"/>
  <c r="P2284"/>
  <c r="Q2284"/>
  <c r="R2284"/>
  <c r="S2284"/>
  <c r="T2284"/>
  <c r="U2284"/>
  <c r="V2284"/>
  <c r="W2284"/>
  <c r="X2284"/>
  <c r="Y2284"/>
  <c r="Z2284"/>
  <c r="AA2284"/>
  <c r="AB2284"/>
  <c r="AC2284"/>
  <c r="AD2284"/>
  <c r="AE2284"/>
  <c r="AF2284"/>
  <c r="AG2284"/>
  <c r="AH2284"/>
  <c r="AI2284"/>
  <c r="AJ2284"/>
  <c r="AK2284"/>
  <c r="AL2284"/>
  <c r="AM2284"/>
  <c r="A2285"/>
  <c r="Q2285"/>
  <c r="T2285"/>
  <c r="X2285"/>
  <c r="AC2285"/>
  <c r="AD2285"/>
  <c r="AE2285"/>
  <c r="AF2285"/>
  <c r="AG2285"/>
  <c r="AH2285"/>
  <c r="AI2285"/>
  <c r="AJ2285"/>
  <c r="AK2285"/>
  <c r="AL2285"/>
  <c r="AM2285"/>
  <c r="J2286"/>
  <c r="K2286"/>
  <c r="L2286"/>
  <c r="M2286"/>
  <c r="N2286"/>
  <c r="O2286"/>
  <c r="P2286"/>
  <c r="Q2286"/>
  <c r="R2286"/>
  <c r="S2286"/>
  <c r="T2286"/>
  <c r="U2286"/>
  <c r="V2286"/>
  <c r="W2286"/>
  <c r="X2286"/>
  <c r="Y2286"/>
  <c r="Z2286"/>
  <c r="AA2286"/>
  <c r="AB2286"/>
  <c r="AC2286"/>
  <c r="AD2286"/>
  <c r="AE2286"/>
  <c r="AF2286"/>
  <c r="AG2286"/>
  <c r="AH2286"/>
  <c r="AI2286"/>
  <c r="AJ2286"/>
  <c r="AK2286"/>
  <c r="AL2286"/>
  <c r="AM2286"/>
  <c r="A2287"/>
  <c r="Q2287"/>
  <c r="T2287"/>
  <c r="X2287"/>
  <c r="AC2287"/>
  <c r="AD2287"/>
  <c r="AE2287"/>
  <c r="AF2287"/>
  <c r="AG2287"/>
  <c r="AH2287"/>
  <c r="AI2287"/>
  <c r="AJ2287"/>
  <c r="AK2287"/>
  <c r="AL2287"/>
  <c r="AM2287"/>
  <c r="J2288"/>
  <c r="K2288"/>
  <c r="L2288"/>
  <c r="M2288"/>
  <c r="N2288"/>
  <c r="O2288"/>
  <c r="P2288"/>
  <c r="Q2288"/>
  <c r="R2288"/>
  <c r="S2288"/>
  <c r="T2288"/>
  <c r="U2288"/>
  <c r="V2288"/>
  <c r="W2288"/>
  <c r="X2288"/>
  <c r="Y2288"/>
  <c r="Z2288"/>
  <c r="AA2288"/>
  <c r="AB2288"/>
  <c r="AC2288"/>
  <c r="AD2288"/>
  <c r="AE2288"/>
  <c r="AF2288"/>
  <c r="AG2288"/>
  <c r="AH2288"/>
  <c r="AI2288"/>
  <c r="AJ2288"/>
  <c r="AK2288"/>
  <c r="AL2288"/>
  <c r="AM2288"/>
  <c r="A2289"/>
  <c r="Q2289"/>
  <c r="T2289"/>
  <c r="X2289"/>
  <c r="AC2289"/>
  <c r="AD2289"/>
  <c r="AE2289"/>
  <c r="AF2289"/>
  <c r="AG2289"/>
  <c r="AH2289"/>
  <c r="AI2289"/>
  <c r="AJ2289"/>
  <c r="AK2289"/>
  <c r="AL2289"/>
  <c r="AM2289"/>
  <c r="J2290"/>
  <c r="K2290"/>
  <c r="L2290"/>
  <c r="M2290"/>
  <c r="N2290"/>
  <c r="O2290"/>
  <c r="P2290"/>
  <c r="Q2290"/>
  <c r="R2290"/>
  <c r="S2290"/>
  <c r="T2290"/>
  <c r="U2290"/>
  <c r="V2290"/>
  <c r="W2290"/>
  <c r="X2290"/>
  <c r="Y2290"/>
  <c r="Z2290"/>
  <c r="AA2290"/>
  <c r="AB2290"/>
  <c r="AC2290"/>
  <c r="AD2290"/>
  <c r="AE2290"/>
  <c r="AF2290"/>
  <c r="AG2290"/>
  <c r="AH2290"/>
  <c r="AI2290"/>
  <c r="AJ2290"/>
  <c r="AK2290"/>
  <c r="AL2290"/>
  <c r="AM2290"/>
  <c r="A2291"/>
  <c r="Q2291"/>
  <c r="T2291"/>
  <c r="X2291"/>
  <c r="AC2291"/>
  <c r="AD2291"/>
  <c r="AE2291"/>
  <c r="AF2291"/>
  <c r="AG2291"/>
  <c r="AH2291"/>
  <c r="AI2291"/>
  <c r="AJ2291"/>
  <c r="AK2291"/>
  <c r="AL2291"/>
  <c r="AM2291"/>
  <c r="J2292"/>
  <c r="K2292"/>
  <c r="L2292"/>
  <c r="M2292"/>
  <c r="N2292"/>
  <c r="O2292"/>
  <c r="P2292"/>
  <c r="Q2292"/>
  <c r="R2292"/>
  <c r="S2292"/>
  <c r="T2292"/>
  <c r="U2292"/>
  <c r="V2292"/>
  <c r="W2292"/>
  <c r="X2292"/>
  <c r="Y2292"/>
  <c r="Z2292"/>
  <c r="AA2292"/>
  <c r="AB2292"/>
  <c r="AC2292"/>
  <c r="AD2292"/>
  <c r="AE2292"/>
  <c r="AF2292"/>
  <c r="AG2292"/>
  <c r="AH2292"/>
  <c r="AI2292"/>
  <c r="AJ2292"/>
  <c r="AK2292"/>
  <c r="AL2292"/>
  <c r="AM2292"/>
  <c r="A2293"/>
  <c r="Q2293"/>
  <c r="T2293"/>
  <c r="X2293"/>
  <c r="AC2293"/>
  <c r="AD2293"/>
  <c r="AE2293"/>
  <c r="AF2293"/>
  <c r="AG2293"/>
  <c r="AH2293"/>
  <c r="AI2293"/>
  <c r="AJ2293"/>
  <c r="AK2293"/>
  <c r="AL2293"/>
  <c r="AM2293"/>
  <c r="J2294"/>
  <c r="K2294"/>
  <c r="L2294"/>
  <c r="M2294"/>
  <c r="N2294"/>
  <c r="O2294"/>
  <c r="P2294"/>
  <c r="Q2294"/>
  <c r="R2294"/>
  <c r="S2294"/>
  <c r="T2294"/>
  <c r="U2294"/>
  <c r="V2294"/>
  <c r="W2294"/>
  <c r="X2294"/>
  <c r="Y2294"/>
  <c r="Z2294"/>
  <c r="AA2294"/>
  <c r="AB2294"/>
  <c r="AC2294"/>
  <c r="AD2294"/>
  <c r="AE2294"/>
  <c r="AF2294"/>
  <c r="AG2294"/>
  <c r="AH2294"/>
  <c r="AI2294"/>
  <c r="AJ2294"/>
  <c r="AK2294"/>
  <c r="AL2294"/>
  <c r="AM2294"/>
  <c r="J2296"/>
  <c r="K2296"/>
  <c r="L2296"/>
  <c r="M2296"/>
  <c r="N2296"/>
  <c r="O2296"/>
  <c r="P2296"/>
  <c r="Q2296"/>
  <c r="R2296"/>
  <c r="S2296"/>
  <c r="T2296"/>
  <c r="U2296"/>
  <c r="V2296"/>
  <c r="W2296"/>
  <c r="X2296"/>
  <c r="Y2296"/>
  <c r="Z2296"/>
  <c r="AA2296"/>
  <c r="AB2296"/>
  <c r="J2297"/>
  <c r="K2297"/>
  <c r="L2297"/>
  <c r="M2297"/>
  <c r="N2297"/>
  <c r="O2297"/>
  <c r="P2297"/>
  <c r="Q2297"/>
  <c r="R2297"/>
  <c r="S2297"/>
  <c r="T2297"/>
  <c r="U2297"/>
  <c r="V2297"/>
  <c r="W2297"/>
  <c r="X2297"/>
  <c r="Y2297"/>
  <c r="Z2297"/>
  <c r="AA2297"/>
  <c r="AB2297"/>
  <c r="J2298"/>
  <c r="K2298"/>
  <c r="L2298"/>
  <c r="M2298"/>
  <c r="N2298"/>
  <c r="O2298"/>
  <c r="P2298"/>
  <c r="Q2298"/>
  <c r="R2298"/>
  <c r="S2298"/>
  <c r="T2298"/>
  <c r="U2298"/>
  <c r="V2298"/>
  <c r="W2298"/>
  <c r="X2298"/>
  <c r="Y2298"/>
  <c r="Z2298"/>
  <c r="AA2298"/>
  <c r="AB2298"/>
  <c r="A2303"/>
  <c r="Q2303"/>
  <c r="T2303"/>
  <c r="X2303"/>
  <c r="AC2303"/>
  <c r="AD2303"/>
  <c r="AE2303"/>
  <c r="AF2303"/>
  <c r="AG2303"/>
  <c r="AH2303"/>
  <c r="AI2303"/>
  <c r="AJ2303"/>
  <c r="AK2303"/>
  <c r="AM2303"/>
  <c r="A2304"/>
  <c r="Q2304"/>
  <c r="T2304"/>
  <c r="X2304"/>
  <c r="AC2304"/>
  <c r="AD2304"/>
  <c r="AE2304"/>
  <c r="AF2304"/>
  <c r="AG2304"/>
  <c r="AH2304"/>
  <c r="AI2304"/>
  <c r="AJ2304"/>
  <c r="AK2304"/>
  <c r="AL2304"/>
  <c r="AM2304"/>
  <c r="J2305"/>
  <c r="K2305"/>
  <c r="L2305"/>
  <c r="M2305"/>
  <c r="N2305"/>
  <c r="O2305"/>
  <c r="P2305"/>
  <c r="Q2305"/>
  <c r="R2305"/>
  <c r="S2305"/>
  <c r="T2305"/>
  <c r="U2305"/>
  <c r="V2305"/>
  <c r="W2305"/>
  <c r="X2305"/>
  <c r="Y2305"/>
  <c r="Z2305"/>
  <c r="AA2305"/>
  <c r="AB2305"/>
  <c r="AC2305"/>
  <c r="AD2305"/>
  <c r="AE2305"/>
  <c r="AF2305"/>
  <c r="AG2305"/>
  <c r="AH2305"/>
  <c r="AI2305"/>
  <c r="AJ2305"/>
  <c r="AK2305"/>
  <c r="AL2305"/>
  <c r="AM2305"/>
  <c r="A2306"/>
  <c r="Q2306"/>
  <c r="T2306"/>
  <c r="X2306"/>
  <c r="AC2306"/>
  <c r="AD2306"/>
  <c r="AE2306"/>
  <c r="AF2306"/>
  <c r="AG2306"/>
  <c r="AH2306"/>
  <c r="AI2306"/>
  <c r="AJ2306"/>
  <c r="AK2306"/>
  <c r="AL2306"/>
  <c r="AM2306"/>
  <c r="J2307"/>
  <c r="K2307"/>
  <c r="L2307"/>
  <c r="M2307"/>
  <c r="N2307"/>
  <c r="O2307"/>
  <c r="P2307"/>
  <c r="Q2307"/>
  <c r="R2307"/>
  <c r="S2307"/>
  <c r="T2307"/>
  <c r="U2307"/>
  <c r="V2307"/>
  <c r="W2307"/>
  <c r="X2307"/>
  <c r="Y2307"/>
  <c r="Z2307"/>
  <c r="AA2307"/>
  <c r="AB2307"/>
  <c r="AC2307"/>
  <c r="AD2307"/>
  <c r="AE2307"/>
  <c r="AF2307"/>
  <c r="AG2307"/>
  <c r="AH2307"/>
  <c r="AI2307"/>
  <c r="AJ2307"/>
  <c r="AK2307"/>
  <c r="AL2307"/>
  <c r="AM2307"/>
  <c r="A2308"/>
  <c r="Q2308"/>
  <c r="T2308"/>
  <c r="X2308"/>
  <c r="AC2308"/>
  <c r="AD2308"/>
  <c r="AE2308"/>
  <c r="AF2308"/>
  <c r="AG2308"/>
  <c r="AH2308"/>
  <c r="AI2308"/>
  <c r="AJ2308"/>
  <c r="AK2308"/>
  <c r="AL2308"/>
  <c r="AM2308"/>
  <c r="J2309"/>
  <c r="K2309"/>
  <c r="L2309"/>
  <c r="M2309"/>
  <c r="N2309"/>
  <c r="O2309"/>
  <c r="P2309"/>
  <c r="Q2309"/>
  <c r="R2309"/>
  <c r="S2309"/>
  <c r="T2309"/>
  <c r="U2309"/>
  <c r="V2309"/>
  <c r="W2309"/>
  <c r="X2309"/>
  <c r="Y2309"/>
  <c r="Z2309"/>
  <c r="AA2309"/>
  <c r="AB2309"/>
  <c r="AC2309"/>
  <c r="AD2309"/>
  <c r="AE2309"/>
  <c r="AF2309"/>
  <c r="AG2309"/>
  <c r="AH2309"/>
  <c r="AI2309"/>
  <c r="AJ2309"/>
  <c r="AK2309"/>
  <c r="AL2309"/>
  <c r="AM2309"/>
  <c r="A2310"/>
  <c r="Q2310"/>
  <c r="T2310"/>
  <c r="X2310"/>
  <c r="AC2310"/>
  <c r="AD2310"/>
  <c r="AE2310"/>
  <c r="AF2310"/>
  <c r="AG2310"/>
  <c r="AH2310"/>
  <c r="AI2310"/>
  <c r="AJ2310"/>
  <c r="AK2310"/>
  <c r="AL2310"/>
  <c r="AM2310"/>
  <c r="J2311"/>
  <c r="K2311"/>
  <c r="L2311"/>
  <c r="M2311"/>
  <c r="N2311"/>
  <c r="O2311"/>
  <c r="P2311"/>
  <c r="Q2311"/>
  <c r="R2311"/>
  <c r="S2311"/>
  <c r="T2311"/>
  <c r="U2311"/>
  <c r="V2311"/>
  <c r="W2311"/>
  <c r="X2311"/>
  <c r="Y2311"/>
  <c r="Z2311"/>
  <c r="AA2311"/>
  <c r="AB2311"/>
  <c r="AC2311"/>
  <c r="AD2311"/>
  <c r="AE2311"/>
  <c r="AF2311"/>
  <c r="AG2311"/>
  <c r="AH2311"/>
  <c r="AI2311"/>
  <c r="AJ2311"/>
  <c r="AK2311"/>
  <c r="AL2311"/>
  <c r="AM2311"/>
  <c r="A2312"/>
  <c r="Q2312"/>
  <c r="T2312"/>
  <c r="X2312"/>
  <c r="AC2312"/>
  <c r="AD2312"/>
  <c r="AE2312"/>
  <c r="AF2312"/>
  <c r="AG2312"/>
  <c r="AH2312"/>
  <c r="AI2312"/>
  <c r="AJ2312"/>
  <c r="AK2312"/>
  <c r="AL2312"/>
  <c r="AM2312"/>
  <c r="J2313"/>
  <c r="K2313"/>
  <c r="L2313"/>
  <c r="M2313"/>
  <c r="N2313"/>
  <c r="O2313"/>
  <c r="P2313"/>
  <c r="Q2313"/>
  <c r="R2313"/>
  <c r="S2313"/>
  <c r="T2313"/>
  <c r="U2313"/>
  <c r="V2313"/>
  <c r="W2313"/>
  <c r="X2313"/>
  <c r="Y2313"/>
  <c r="Z2313"/>
  <c r="AA2313"/>
  <c r="AB2313"/>
  <c r="AC2313"/>
  <c r="AD2313"/>
  <c r="AE2313"/>
  <c r="AF2313"/>
  <c r="AG2313"/>
  <c r="AH2313"/>
  <c r="AI2313"/>
  <c r="AJ2313"/>
  <c r="AK2313"/>
  <c r="AL2313"/>
  <c r="AM2313"/>
  <c r="A2314"/>
  <c r="Q2314"/>
  <c r="T2314"/>
  <c r="X2314"/>
  <c r="AC2314"/>
  <c r="AD2314"/>
  <c r="AE2314"/>
  <c r="AF2314"/>
  <c r="AG2314"/>
  <c r="AH2314"/>
  <c r="AI2314"/>
  <c r="AJ2314"/>
  <c r="AK2314"/>
  <c r="AL2314"/>
  <c r="AM2314"/>
  <c r="J2315"/>
  <c r="K2315"/>
  <c r="L2315"/>
  <c r="M2315"/>
  <c r="N2315"/>
  <c r="O2315"/>
  <c r="P2315"/>
  <c r="Q2315"/>
  <c r="R2315"/>
  <c r="S2315"/>
  <c r="T2315"/>
  <c r="U2315"/>
  <c r="V2315"/>
  <c r="W2315"/>
  <c r="X2315"/>
  <c r="Y2315"/>
  <c r="Z2315"/>
  <c r="AA2315"/>
  <c r="AB2315"/>
  <c r="AC2315"/>
  <c r="AD2315"/>
  <c r="AE2315"/>
  <c r="AF2315"/>
  <c r="AG2315"/>
  <c r="AH2315"/>
  <c r="AI2315"/>
  <c r="AJ2315"/>
  <c r="AK2315"/>
  <c r="AL2315"/>
  <c r="AM2315"/>
  <c r="A2316"/>
  <c r="Q2316"/>
  <c r="T2316"/>
  <c r="X2316"/>
  <c r="AC2316"/>
  <c r="AD2316"/>
  <c r="AE2316"/>
  <c r="AF2316"/>
  <c r="AG2316"/>
  <c r="AH2316"/>
  <c r="AI2316"/>
  <c r="AJ2316"/>
  <c r="AK2316"/>
  <c r="AL2316"/>
  <c r="AM2316"/>
  <c r="J2317"/>
  <c r="K2317"/>
  <c r="L2317"/>
  <c r="M2317"/>
  <c r="N2317"/>
  <c r="O2317"/>
  <c r="P2317"/>
  <c r="Q2317"/>
  <c r="R2317"/>
  <c r="S2317"/>
  <c r="T2317"/>
  <c r="U2317"/>
  <c r="V2317"/>
  <c r="W2317"/>
  <c r="X2317"/>
  <c r="Y2317"/>
  <c r="Z2317"/>
  <c r="AA2317"/>
  <c r="AB2317"/>
  <c r="AC2317"/>
  <c r="AD2317"/>
  <c r="AE2317"/>
  <c r="AF2317"/>
  <c r="AG2317"/>
  <c r="AH2317"/>
  <c r="AI2317"/>
  <c r="AJ2317"/>
  <c r="AK2317"/>
  <c r="AL2317"/>
  <c r="AM2317"/>
  <c r="A2318"/>
  <c r="Q2318"/>
  <c r="T2318"/>
  <c r="X2318"/>
  <c r="AC2318"/>
  <c r="AD2318"/>
  <c r="AE2318"/>
  <c r="AF2318"/>
  <c r="AG2318"/>
  <c r="AH2318"/>
  <c r="AI2318"/>
  <c r="AJ2318"/>
  <c r="AK2318"/>
  <c r="AL2318"/>
  <c r="AM2318"/>
  <c r="J2319"/>
  <c r="K2319"/>
  <c r="L2319"/>
  <c r="M2319"/>
  <c r="N2319"/>
  <c r="O2319"/>
  <c r="P2319"/>
  <c r="Q2319"/>
  <c r="R2319"/>
  <c r="S2319"/>
  <c r="T2319"/>
  <c r="U2319"/>
  <c r="V2319"/>
  <c r="W2319"/>
  <c r="X2319"/>
  <c r="Y2319"/>
  <c r="Z2319"/>
  <c r="AA2319"/>
  <c r="AB2319"/>
  <c r="AC2319"/>
  <c r="AD2319"/>
  <c r="AE2319"/>
  <c r="AF2319"/>
  <c r="AG2319"/>
  <c r="AH2319"/>
  <c r="AI2319"/>
  <c r="AJ2319"/>
  <c r="AK2319"/>
  <c r="AL2319"/>
  <c r="AM2319"/>
  <c r="A2320"/>
  <c r="Q2320"/>
  <c r="T2320"/>
  <c r="X2320"/>
  <c r="AC2320"/>
  <c r="AD2320"/>
  <c r="AE2320"/>
  <c r="AF2320"/>
  <c r="AG2320"/>
  <c r="AH2320"/>
  <c r="AI2320"/>
  <c r="AJ2320"/>
  <c r="AK2320"/>
  <c r="AL2320"/>
  <c r="AM2320"/>
  <c r="J2321"/>
  <c r="K2321"/>
  <c r="L2321"/>
  <c r="M2321"/>
  <c r="N2321"/>
  <c r="O2321"/>
  <c r="P2321"/>
  <c r="Q2321"/>
  <c r="R2321"/>
  <c r="S2321"/>
  <c r="T2321"/>
  <c r="U2321"/>
  <c r="V2321"/>
  <c r="W2321"/>
  <c r="X2321"/>
  <c r="Y2321"/>
  <c r="Z2321"/>
  <c r="AA2321"/>
  <c r="AB2321"/>
  <c r="AC2321"/>
  <c r="AD2321"/>
  <c r="AE2321"/>
  <c r="AF2321"/>
  <c r="AG2321"/>
  <c r="AH2321"/>
  <c r="AI2321"/>
  <c r="AJ2321"/>
  <c r="AK2321"/>
  <c r="AL2321"/>
  <c r="AM2321"/>
  <c r="J2323"/>
  <c r="K2323"/>
  <c r="L2323"/>
  <c r="M2323"/>
  <c r="N2323"/>
  <c r="O2323"/>
  <c r="P2323"/>
  <c r="Q2323"/>
  <c r="R2323"/>
  <c r="S2323"/>
  <c r="T2323"/>
  <c r="U2323"/>
  <c r="V2323"/>
  <c r="W2323"/>
  <c r="X2323"/>
  <c r="Y2323"/>
  <c r="Z2323"/>
  <c r="AA2323"/>
  <c r="AB2323"/>
  <c r="J2324"/>
  <c r="K2324"/>
  <c r="L2324"/>
  <c r="M2324"/>
  <c r="N2324"/>
  <c r="O2324"/>
  <c r="P2324"/>
  <c r="Q2324"/>
  <c r="R2324"/>
  <c r="S2324"/>
  <c r="T2324"/>
  <c r="U2324"/>
  <c r="V2324"/>
  <c r="W2324"/>
  <c r="X2324"/>
  <c r="Y2324"/>
  <c r="Z2324"/>
  <c r="AA2324"/>
  <c r="AB2324"/>
  <c r="J2325"/>
  <c r="K2325"/>
  <c r="L2325"/>
  <c r="M2325"/>
  <c r="N2325"/>
  <c r="O2325"/>
  <c r="P2325"/>
  <c r="Q2325"/>
  <c r="R2325"/>
  <c r="S2325"/>
  <c r="T2325"/>
  <c r="U2325"/>
  <c r="V2325"/>
  <c r="W2325"/>
  <c r="X2325"/>
  <c r="Y2325"/>
  <c r="Z2325"/>
  <c r="AA2325"/>
  <c r="AB2325"/>
  <c r="A2330"/>
  <c r="Q2330"/>
  <c r="T2330"/>
  <c r="X2330"/>
  <c r="AC2330"/>
  <c r="AD2330"/>
  <c r="AE2330"/>
  <c r="AF2330"/>
  <c r="AG2330"/>
  <c r="AH2330"/>
  <c r="AI2330"/>
  <c r="AJ2330"/>
  <c r="AK2330"/>
  <c r="AM2330"/>
  <c r="A2331"/>
  <c r="Q2331"/>
  <c r="T2331"/>
  <c r="X2331"/>
  <c r="AC2331"/>
  <c r="AD2331"/>
  <c r="AE2331"/>
  <c r="AF2331"/>
  <c r="AG2331"/>
  <c r="AH2331"/>
  <c r="AI2331"/>
  <c r="AJ2331"/>
  <c r="AK2331"/>
  <c r="AL2331"/>
  <c r="AM2331"/>
  <c r="J2332"/>
  <c r="K2332"/>
  <c r="L2332"/>
  <c r="M2332"/>
  <c r="N2332"/>
  <c r="O2332"/>
  <c r="P2332"/>
  <c r="Q2332"/>
  <c r="R2332"/>
  <c r="S2332"/>
  <c r="T2332"/>
  <c r="U2332"/>
  <c r="V2332"/>
  <c r="W2332"/>
  <c r="X2332"/>
  <c r="Y2332"/>
  <c r="Z2332"/>
  <c r="AA2332"/>
  <c r="AB2332"/>
  <c r="AC2332"/>
  <c r="AD2332"/>
  <c r="AE2332"/>
  <c r="AF2332"/>
  <c r="AG2332"/>
  <c r="AH2332"/>
  <c r="AI2332"/>
  <c r="AJ2332"/>
  <c r="AK2332"/>
  <c r="AL2332"/>
  <c r="AM2332"/>
  <c r="A2333"/>
  <c r="Q2333"/>
  <c r="T2333"/>
  <c r="X2333"/>
  <c r="AC2333"/>
  <c r="AD2333"/>
  <c r="AE2333"/>
  <c r="AF2333"/>
  <c r="AG2333"/>
  <c r="AH2333"/>
  <c r="AI2333"/>
  <c r="AJ2333"/>
  <c r="AK2333"/>
  <c r="AL2333"/>
  <c r="AM2333"/>
  <c r="J2334"/>
  <c r="K2334"/>
  <c r="L2334"/>
  <c r="M2334"/>
  <c r="N2334"/>
  <c r="O2334"/>
  <c r="P2334"/>
  <c r="Q2334"/>
  <c r="R2334"/>
  <c r="S2334"/>
  <c r="T2334"/>
  <c r="U2334"/>
  <c r="V2334"/>
  <c r="W2334"/>
  <c r="X2334"/>
  <c r="Y2334"/>
  <c r="Z2334"/>
  <c r="AA2334"/>
  <c r="AB2334"/>
  <c r="AC2334"/>
  <c r="AD2334"/>
  <c r="AE2334"/>
  <c r="AF2334"/>
  <c r="AG2334"/>
  <c r="AH2334"/>
  <c r="AI2334"/>
  <c r="AJ2334"/>
  <c r="AK2334"/>
  <c r="AL2334"/>
  <c r="AM2334"/>
  <c r="A2335"/>
  <c r="Q2335"/>
  <c r="T2335"/>
  <c r="X2335"/>
  <c r="AC2335"/>
  <c r="AD2335"/>
  <c r="AE2335"/>
  <c r="AF2335"/>
  <c r="AG2335"/>
  <c r="AH2335"/>
  <c r="AI2335"/>
  <c r="AJ2335"/>
  <c r="AK2335"/>
  <c r="AL2335"/>
  <c r="AM2335"/>
  <c r="J2336"/>
  <c r="K2336"/>
  <c r="L2336"/>
  <c r="M2336"/>
  <c r="N2336"/>
  <c r="O2336"/>
  <c r="P2336"/>
  <c r="Q2336"/>
  <c r="R2336"/>
  <c r="S2336"/>
  <c r="T2336"/>
  <c r="U2336"/>
  <c r="V2336"/>
  <c r="W2336"/>
  <c r="X2336"/>
  <c r="Y2336"/>
  <c r="Z2336"/>
  <c r="AA2336"/>
  <c r="AB2336"/>
  <c r="AC2336"/>
  <c r="AD2336"/>
  <c r="AE2336"/>
  <c r="AF2336"/>
  <c r="AG2336"/>
  <c r="AH2336"/>
  <c r="AI2336"/>
  <c r="AJ2336"/>
  <c r="AK2336"/>
  <c r="AL2336"/>
  <c r="AM2336"/>
  <c r="A2337"/>
  <c r="Q2337"/>
  <c r="T2337"/>
  <c r="X2337"/>
  <c r="AC2337"/>
  <c r="AD2337"/>
  <c r="AE2337"/>
  <c r="AF2337"/>
  <c r="AG2337"/>
  <c r="AH2337"/>
  <c r="AI2337"/>
  <c r="AJ2337"/>
  <c r="AK2337"/>
  <c r="AL2337"/>
  <c r="AM2337"/>
  <c r="J2338"/>
  <c r="K2338"/>
  <c r="L2338"/>
  <c r="M2338"/>
  <c r="N2338"/>
  <c r="O2338"/>
  <c r="P2338"/>
  <c r="Q2338"/>
  <c r="R2338"/>
  <c r="S2338"/>
  <c r="T2338"/>
  <c r="U2338"/>
  <c r="V2338"/>
  <c r="W2338"/>
  <c r="X2338"/>
  <c r="Y2338"/>
  <c r="Z2338"/>
  <c r="AA2338"/>
  <c r="AB2338"/>
  <c r="AC2338"/>
  <c r="AD2338"/>
  <c r="AE2338"/>
  <c r="AF2338"/>
  <c r="AG2338"/>
  <c r="AH2338"/>
  <c r="AI2338"/>
  <c r="AJ2338"/>
  <c r="AK2338"/>
  <c r="AL2338"/>
  <c r="AM2338"/>
  <c r="A2339"/>
  <c r="Q2339"/>
  <c r="T2339"/>
  <c r="X2339"/>
  <c r="AC2339"/>
  <c r="AD2339"/>
  <c r="AE2339"/>
  <c r="AF2339"/>
  <c r="AG2339"/>
  <c r="AH2339"/>
  <c r="AI2339"/>
  <c r="AJ2339"/>
  <c r="AK2339"/>
  <c r="AL2339"/>
  <c r="AM2339"/>
  <c r="J2340"/>
  <c r="K2340"/>
  <c r="L2340"/>
  <c r="M2340"/>
  <c r="N2340"/>
  <c r="O2340"/>
  <c r="P2340"/>
  <c r="Q2340"/>
  <c r="R2340"/>
  <c r="S2340"/>
  <c r="T2340"/>
  <c r="U2340"/>
  <c r="V2340"/>
  <c r="W2340"/>
  <c r="X2340"/>
  <c r="Y2340"/>
  <c r="Z2340"/>
  <c r="AA2340"/>
  <c r="AB2340"/>
  <c r="AC2340"/>
  <c r="AD2340"/>
  <c r="AE2340"/>
  <c r="AF2340"/>
  <c r="AG2340"/>
  <c r="AH2340"/>
  <c r="AI2340"/>
  <c r="AJ2340"/>
  <c r="AK2340"/>
  <c r="AL2340"/>
  <c r="AM2340"/>
  <c r="A2341"/>
  <c r="Q2341"/>
  <c r="T2341"/>
  <c r="X2341"/>
  <c r="AC2341"/>
  <c r="AD2341"/>
  <c r="AE2341"/>
  <c r="AF2341"/>
  <c r="AG2341"/>
  <c r="AH2341"/>
  <c r="AI2341"/>
  <c r="AJ2341"/>
  <c r="AK2341"/>
  <c r="AL2341"/>
  <c r="AM2341"/>
  <c r="J2342"/>
  <c r="K2342"/>
  <c r="L2342"/>
  <c r="M2342"/>
  <c r="N2342"/>
  <c r="O2342"/>
  <c r="P2342"/>
  <c r="Q2342"/>
  <c r="R2342"/>
  <c r="S2342"/>
  <c r="T2342"/>
  <c r="U2342"/>
  <c r="V2342"/>
  <c r="W2342"/>
  <c r="X2342"/>
  <c r="Y2342"/>
  <c r="Z2342"/>
  <c r="AA2342"/>
  <c r="AB2342"/>
  <c r="AC2342"/>
  <c r="AD2342"/>
  <c r="AE2342"/>
  <c r="AF2342"/>
  <c r="AG2342"/>
  <c r="AH2342"/>
  <c r="AI2342"/>
  <c r="AJ2342"/>
  <c r="AK2342"/>
  <c r="AL2342"/>
  <c r="AM2342"/>
  <c r="A2343"/>
  <c r="Q2343"/>
  <c r="T2343"/>
  <c r="X2343"/>
  <c r="AC2343"/>
  <c r="AD2343"/>
  <c r="AE2343"/>
  <c r="AF2343"/>
  <c r="AG2343"/>
  <c r="AH2343"/>
  <c r="AI2343"/>
  <c r="AJ2343"/>
  <c r="AK2343"/>
  <c r="AL2343"/>
  <c r="AM2343"/>
  <c r="J2344"/>
  <c r="K2344"/>
  <c r="L2344"/>
  <c r="M2344"/>
  <c r="N2344"/>
  <c r="O2344"/>
  <c r="P2344"/>
  <c r="Q2344"/>
  <c r="R2344"/>
  <c r="S2344"/>
  <c r="T2344"/>
  <c r="U2344"/>
  <c r="V2344"/>
  <c r="W2344"/>
  <c r="X2344"/>
  <c r="Y2344"/>
  <c r="Z2344"/>
  <c r="AA2344"/>
  <c r="AB2344"/>
  <c r="AC2344"/>
  <c r="AD2344"/>
  <c r="AE2344"/>
  <c r="AF2344"/>
  <c r="AG2344"/>
  <c r="AH2344"/>
  <c r="AI2344"/>
  <c r="AJ2344"/>
  <c r="AK2344"/>
  <c r="AL2344"/>
  <c r="AM2344"/>
  <c r="A2345"/>
  <c r="Q2345"/>
  <c r="T2345"/>
  <c r="X2345"/>
  <c r="AC2345"/>
  <c r="AD2345"/>
  <c r="AE2345"/>
  <c r="AF2345"/>
  <c r="AG2345"/>
  <c r="AH2345"/>
  <c r="AI2345"/>
  <c r="AJ2345"/>
  <c r="AK2345"/>
  <c r="AL2345"/>
  <c r="AM2345"/>
  <c r="J2346"/>
  <c r="K2346"/>
  <c r="L2346"/>
  <c r="M2346"/>
  <c r="N2346"/>
  <c r="O2346"/>
  <c r="P2346"/>
  <c r="Q2346"/>
  <c r="R2346"/>
  <c r="S2346"/>
  <c r="T2346"/>
  <c r="U2346"/>
  <c r="V2346"/>
  <c r="W2346"/>
  <c r="X2346"/>
  <c r="Y2346"/>
  <c r="Z2346"/>
  <c r="AA2346"/>
  <c r="AB2346"/>
  <c r="AC2346"/>
  <c r="AD2346"/>
  <c r="AE2346"/>
  <c r="AF2346"/>
  <c r="AG2346"/>
  <c r="AH2346"/>
  <c r="AI2346"/>
  <c r="AJ2346"/>
  <c r="AK2346"/>
  <c r="AL2346"/>
  <c r="AM2346"/>
  <c r="A2347"/>
  <c r="Q2347"/>
  <c r="T2347"/>
  <c r="X2347"/>
  <c r="AC2347"/>
  <c r="AD2347"/>
  <c r="AE2347"/>
  <c r="AF2347"/>
  <c r="AG2347"/>
  <c r="AH2347"/>
  <c r="AI2347"/>
  <c r="AJ2347"/>
  <c r="AK2347"/>
  <c r="AL2347"/>
  <c r="AM2347"/>
  <c r="J2348"/>
  <c r="K2348"/>
  <c r="L2348"/>
  <c r="M2348"/>
  <c r="N2348"/>
  <c r="O2348"/>
  <c r="P2348"/>
  <c r="Q2348"/>
  <c r="R2348"/>
  <c r="S2348"/>
  <c r="T2348"/>
  <c r="U2348"/>
  <c r="V2348"/>
  <c r="W2348"/>
  <c r="X2348"/>
  <c r="Y2348"/>
  <c r="Z2348"/>
  <c r="AA2348"/>
  <c r="AB2348"/>
  <c r="AC2348"/>
  <c r="AD2348"/>
  <c r="AE2348"/>
  <c r="AF2348"/>
  <c r="AG2348"/>
  <c r="AH2348"/>
  <c r="AI2348"/>
  <c r="AJ2348"/>
  <c r="AK2348"/>
  <c r="AL2348"/>
  <c r="AM2348"/>
  <c r="J2350"/>
  <c r="K2350"/>
  <c r="L2350"/>
  <c r="M2350"/>
  <c r="N2350"/>
  <c r="O2350"/>
  <c r="P2350"/>
  <c r="Q2350"/>
  <c r="R2350"/>
  <c r="S2350"/>
  <c r="T2350"/>
  <c r="U2350"/>
  <c r="V2350"/>
  <c r="W2350"/>
  <c r="X2350"/>
  <c r="Y2350"/>
  <c r="Z2350"/>
  <c r="AA2350"/>
  <c r="AB2350"/>
  <c r="J2351"/>
  <c r="K2351"/>
  <c r="L2351"/>
  <c r="M2351"/>
  <c r="N2351"/>
  <c r="O2351"/>
  <c r="P2351"/>
  <c r="Q2351"/>
  <c r="R2351"/>
  <c r="S2351"/>
  <c r="T2351"/>
  <c r="U2351"/>
  <c r="V2351"/>
  <c r="W2351"/>
  <c r="X2351"/>
  <c r="Y2351"/>
  <c r="Z2351"/>
  <c r="AA2351"/>
  <c r="AB2351"/>
  <c r="J2352"/>
  <c r="K2352"/>
  <c r="L2352"/>
  <c r="M2352"/>
  <c r="N2352"/>
  <c r="O2352"/>
  <c r="P2352"/>
  <c r="Q2352"/>
  <c r="R2352"/>
  <c r="S2352"/>
  <c r="T2352"/>
  <c r="U2352"/>
  <c r="V2352"/>
  <c r="W2352"/>
  <c r="X2352"/>
  <c r="Y2352"/>
  <c r="Z2352"/>
  <c r="AA2352"/>
  <c r="AB2352"/>
  <c r="A2357"/>
  <c r="Q2357"/>
  <c r="T2357"/>
  <c r="X2357"/>
  <c r="AC2357"/>
  <c r="AD2357"/>
  <c r="AE2357"/>
  <c r="AF2357"/>
  <c r="AG2357"/>
  <c r="AH2357"/>
  <c r="AI2357"/>
  <c r="AJ2357"/>
  <c r="AK2357"/>
  <c r="AM2357"/>
  <c r="A2358"/>
  <c r="Q2358"/>
  <c r="T2358"/>
  <c r="X2358"/>
  <c r="AC2358"/>
  <c r="AD2358"/>
  <c r="AE2358"/>
  <c r="AF2358"/>
  <c r="AG2358"/>
  <c r="AH2358"/>
  <c r="AI2358"/>
  <c r="AJ2358"/>
  <c r="AK2358"/>
  <c r="AL2358"/>
  <c r="AM2358"/>
  <c r="J2359"/>
  <c r="K2359"/>
  <c r="L2359"/>
  <c r="M2359"/>
  <c r="N2359"/>
  <c r="O2359"/>
  <c r="P2359"/>
  <c r="Q2359"/>
  <c r="R2359"/>
  <c r="S2359"/>
  <c r="T2359"/>
  <c r="U2359"/>
  <c r="V2359"/>
  <c r="W2359"/>
  <c r="X2359"/>
  <c r="Y2359"/>
  <c r="Z2359"/>
  <c r="AA2359"/>
  <c r="AB2359"/>
  <c r="AC2359"/>
  <c r="AD2359"/>
  <c r="AE2359"/>
  <c r="AF2359"/>
  <c r="AG2359"/>
  <c r="AH2359"/>
  <c r="AI2359"/>
  <c r="AJ2359"/>
  <c r="AK2359"/>
  <c r="AL2359"/>
  <c r="AM2359"/>
  <c r="A2360"/>
  <c r="Q2360"/>
  <c r="T2360"/>
  <c r="X2360"/>
  <c r="AC2360"/>
  <c r="AD2360"/>
  <c r="AE2360"/>
  <c r="AF2360"/>
  <c r="AG2360"/>
  <c r="AH2360"/>
  <c r="AI2360"/>
  <c r="AJ2360"/>
  <c r="AK2360"/>
  <c r="AL2360"/>
  <c r="AM2360"/>
  <c r="J2361"/>
  <c r="K2361"/>
  <c r="L2361"/>
  <c r="M2361"/>
  <c r="N2361"/>
  <c r="O2361"/>
  <c r="P2361"/>
  <c r="Q2361"/>
  <c r="R2361"/>
  <c r="S2361"/>
  <c r="T2361"/>
  <c r="U2361"/>
  <c r="V2361"/>
  <c r="W2361"/>
  <c r="X2361"/>
  <c r="Y2361"/>
  <c r="Z2361"/>
  <c r="AA2361"/>
  <c r="AB2361"/>
  <c r="AC2361"/>
  <c r="AD2361"/>
  <c r="AE2361"/>
  <c r="AF2361"/>
  <c r="AG2361"/>
  <c r="AH2361"/>
  <c r="AI2361"/>
  <c r="AJ2361"/>
  <c r="AK2361"/>
  <c r="AL2361"/>
  <c r="AM2361"/>
  <c r="A2362"/>
  <c r="Q2362"/>
  <c r="T2362"/>
  <c r="X2362"/>
  <c r="AC2362"/>
  <c r="AD2362"/>
  <c r="AE2362"/>
  <c r="AF2362"/>
  <c r="AG2362"/>
  <c r="AH2362"/>
  <c r="AI2362"/>
  <c r="AJ2362"/>
  <c r="AK2362"/>
  <c r="AL2362"/>
  <c r="AM2362"/>
  <c r="J2363"/>
  <c r="K2363"/>
  <c r="L2363"/>
  <c r="M2363"/>
  <c r="N2363"/>
  <c r="O2363"/>
  <c r="P2363"/>
  <c r="Q2363"/>
  <c r="R2363"/>
  <c r="S2363"/>
  <c r="T2363"/>
  <c r="U2363"/>
  <c r="V2363"/>
  <c r="W2363"/>
  <c r="X2363"/>
  <c r="Y2363"/>
  <c r="Z2363"/>
  <c r="AA2363"/>
  <c r="AB2363"/>
  <c r="AC2363"/>
  <c r="AD2363"/>
  <c r="AE2363"/>
  <c r="AF2363"/>
  <c r="AG2363"/>
  <c r="AH2363"/>
  <c r="AI2363"/>
  <c r="AJ2363"/>
  <c r="AK2363"/>
  <c r="AL2363"/>
  <c r="AM2363"/>
  <c r="A2364"/>
  <c r="Q2364"/>
  <c r="T2364"/>
  <c r="X2364"/>
  <c r="AC2364"/>
  <c r="AD2364"/>
  <c r="AE2364"/>
  <c r="AF2364"/>
  <c r="AG2364"/>
  <c r="AH2364"/>
  <c r="AI2364"/>
  <c r="AJ2364"/>
  <c r="AK2364"/>
  <c r="AL2364"/>
  <c r="AM2364"/>
  <c r="J2365"/>
  <c r="K2365"/>
  <c r="L2365"/>
  <c r="M2365"/>
  <c r="N2365"/>
  <c r="O2365"/>
  <c r="P2365"/>
  <c r="Q2365"/>
  <c r="R2365"/>
  <c r="S2365"/>
  <c r="T2365"/>
  <c r="U2365"/>
  <c r="V2365"/>
  <c r="W2365"/>
  <c r="X2365"/>
  <c r="Y2365"/>
  <c r="Z2365"/>
  <c r="AA2365"/>
  <c r="AB2365"/>
  <c r="AC2365"/>
  <c r="AD2365"/>
  <c r="AE2365"/>
  <c r="AF2365"/>
  <c r="AG2365"/>
  <c r="AH2365"/>
  <c r="AI2365"/>
  <c r="AJ2365"/>
  <c r="AK2365"/>
  <c r="AL2365"/>
  <c r="AM2365"/>
  <c r="A2366"/>
  <c r="Q2366"/>
  <c r="T2366"/>
  <c r="X2366"/>
  <c r="AC2366"/>
  <c r="AD2366"/>
  <c r="AE2366"/>
  <c r="AF2366"/>
  <c r="AG2366"/>
  <c r="AH2366"/>
  <c r="AI2366"/>
  <c r="AJ2366"/>
  <c r="AK2366"/>
  <c r="AL2366"/>
  <c r="AM2366"/>
  <c r="J2367"/>
  <c r="K2367"/>
  <c r="L2367"/>
  <c r="M2367"/>
  <c r="N2367"/>
  <c r="O2367"/>
  <c r="P2367"/>
  <c r="Q2367"/>
  <c r="R2367"/>
  <c r="S2367"/>
  <c r="T2367"/>
  <c r="U2367"/>
  <c r="V2367"/>
  <c r="W2367"/>
  <c r="X2367"/>
  <c r="Y2367"/>
  <c r="Z2367"/>
  <c r="AA2367"/>
  <c r="AB2367"/>
  <c r="AC2367"/>
  <c r="AD2367"/>
  <c r="AE2367"/>
  <c r="AF2367"/>
  <c r="AG2367"/>
  <c r="AH2367"/>
  <c r="AI2367"/>
  <c r="AJ2367"/>
  <c r="AK2367"/>
  <c r="AL2367"/>
  <c r="AM2367"/>
  <c r="A2368"/>
  <c r="Q2368"/>
  <c r="T2368"/>
  <c r="X2368"/>
  <c r="AC2368"/>
  <c r="AD2368"/>
  <c r="AE2368"/>
  <c r="AF2368"/>
  <c r="AG2368"/>
  <c r="AH2368"/>
  <c r="AI2368"/>
  <c r="AJ2368"/>
  <c r="AK2368"/>
  <c r="AL2368"/>
  <c r="AM2368"/>
  <c r="J2369"/>
  <c r="K2369"/>
  <c r="L2369"/>
  <c r="M2369"/>
  <c r="N2369"/>
  <c r="O2369"/>
  <c r="P2369"/>
  <c r="Q2369"/>
  <c r="R2369"/>
  <c r="S2369"/>
  <c r="T2369"/>
  <c r="U2369"/>
  <c r="V2369"/>
  <c r="W2369"/>
  <c r="X2369"/>
  <c r="Y2369"/>
  <c r="Z2369"/>
  <c r="AA2369"/>
  <c r="AB2369"/>
  <c r="AC2369"/>
  <c r="AD2369"/>
  <c r="AE2369"/>
  <c r="AF2369"/>
  <c r="AG2369"/>
  <c r="AH2369"/>
  <c r="AI2369"/>
  <c r="AJ2369"/>
  <c r="AK2369"/>
  <c r="AL2369"/>
  <c r="AM2369"/>
  <c r="A2370"/>
  <c r="Q2370"/>
  <c r="T2370"/>
  <c r="X2370"/>
  <c r="AC2370"/>
  <c r="AD2370"/>
  <c r="AE2370"/>
  <c r="AF2370"/>
  <c r="AG2370"/>
  <c r="AH2370"/>
  <c r="AI2370"/>
  <c r="AJ2370"/>
  <c r="AK2370"/>
  <c r="AL2370"/>
  <c r="AM2370"/>
  <c r="J2371"/>
  <c r="K2371"/>
  <c r="L2371"/>
  <c r="M2371"/>
  <c r="N2371"/>
  <c r="O2371"/>
  <c r="P2371"/>
  <c r="Q2371"/>
  <c r="R2371"/>
  <c r="S2371"/>
  <c r="T2371"/>
  <c r="U2371"/>
  <c r="V2371"/>
  <c r="W2371"/>
  <c r="X2371"/>
  <c r="Y2371"/>
  <c r="Z2371"/>
  <c r="AA2371"/>
  <c r="AB2371"/>
  <c r="AC2371"/>
  <c r="AD2371"/>
  <c r="AE2371"/>
  <c r="AF2371"/>
  <c r="AG2371"/>
  <c r="AH2371"/>
  <c r="AI2371"/>
  <c r="AJ2371"/>
  <c r="AK2371"/>
  <c r="AL2371"/>
  <c r="AM2371"/>
  <c r="A2372"/>
  <c r="Q2372"/>
  <c r="T2372"/>
  <c r="X2372"/>
  <c r="AC2372"/>
  <c r="AD2372"/>
  <c r="AE2372"/>
  <c r="AF2372"/>
  <c r="AG2372"/>
  <c r="AH2372"/>
  <c r="AI2372"/>
  <c r="AJ2372"/>
  <c r="AK2372"/>
  <c r="AL2372"/>
  <c r="AM2372"/>
  <c r="J2373"/>
  <c r="K2373"/>
  <c r="L2373"/>
  <c r="M2373"/>
  <c r="N2373"/>
  <c r="O2373"/>
  <c r="P2373"/>
  <c r="Q2373"/>
  <c r="R2373"/>
  <c r="S2373"/>
  <c r="T2373"/>
  <c r="U2373"/>
  <c r="V2373"/>
  <c r="W2373"/>
  <c r="X2373"/>
  <c r="Y2373"/>
  <c r="Z2373"/>
  <c r="AA2373"/>
  <c r="AB2373"/>
  <c r="AC2373"/>
  <c r="AD2373"/>
  <c r="AE2373"/>
  <c r="AF2373"/>
  <c r="AG2373"/>
  <c r="AH2373"/>
  <c r="AI2373"/>
  <c r="AJ2373"/>
  <c r="AK2373"/>
  <c r="AL2373"/>
  <c r="AM2373"/>
  <c r="A2374"/>
  <c r="Q2374"/>
  <c r="T2374"/>
  <c r="X2374"/>
  <c r="AC2374"/>
  <c r="AD2374"/>
  <c r="AE2374"/>
  <c r="AF2374"/>
  <c r="AG2374"/>
  <c r="AH2374"/>
  <c r="AI2374"/>
  <c r="AJ2374"/>
  <c r="AK2374"/>
  <c r="AL2374"/>
  <c r="AM2374"/>
  <c r="J2375"/>
  <c r="K2375"/>
  <c r="L2375"/>
  <c r="M2375"/>
  <c r="N2375"/>
  <c r="O2375"/>
  <c r="P2375"/>
  <c r="Q2375"/>
  <c r="R2375"/>
  <c r="S2375"/>
  <c r="T2375"/>
  <c r="U2375"/>
  <c r="V2375"/>
  <c r="W2375"/>
  <c r="X2375"/>
  <c r="Y2375"/>
  <c r="Z2375"/>
  <c r="AA2375"/>
  <c r="AB2375"/>
  <c r="AC2375"/>
  <c r="AD2375"/>
  <c r="AE2375"/>
  <c r="AF2375"/>
  <c r="AG2375"/>
  <c r="AH2375"/>
  <c r="AI2375"/>
  <c r="AJ2375"/>
  <c r="AK2375"/>
  <c r="AL2375"/>
  <c r="AM2375"/>
  <c r="J2377"/>
  <c r="K2377"/>
  <c r="L2377"/>
  <c r="M2377"/>
  <c r="N2377"/>
  <c r="O2377"/>
  <c r="P2377"/>
  <c r="Q2377"/>
  <c r="R2377"/>
  <c r="S2377"/>
  <c r="T2377"/>
  <c r="U2377"/>
  <c r="V2377"/>
  <c r="W2377"/>
  <c r="X2377"/>
  <c r="Y2377"/>
  <c r="Z2377"/>
  <c r="AA2377"/>
  <c r="AB2377"/>
  <c r="J2378"/>
  <c r="K2378"/>
  <c r="L2378"/>
  <c r="M2378"/>
  <c r="N2378"/>
  <c r="O2378"/>
  <c r="P2378"/>
  <c r="Q2378"/>
  <c r="R2378"/>
  <c r="S2378"/>
  <c r="T2378"/>
  <c r="U2378"/>
  <c r="V2378"/>
  <c r="W2378"/>
  <c r="X2378"/>
  <c r="Y2378"/>
  <c r="Z2378"/>
  <c r="AA2378"/>
  <c r="AB2378"/>
  <c r="J2379"/>
  <c r="K2379"/>
  <c r="L2379"/>
  <c r="M2379"/>
  <c r="N2379"/>
  <c r="O2379"/>
  <c r="P2379"/>
  <c r="Q2379"/>
  <c r="R2379"/>
  <c r="S2379"/>
  <c r="T2379"/>
  <c r="U2379"/>
  <c r="V2379"/>
  <c r="W2379"/>
  <c r="X2379"/>
  <c r="Y2379"/>
  <c r="Z2379"/>
  <c r="AA2379"/>
  <c r="AB2379"/>
  <c r="A2384"/>
  <c r="Q2384"/>
  <c r="T2384"/>
  <c r="X2384"/>
  <c r="AC2384"/>
  <c r="AD2384"/>
  <c r="AE2384"/>
  <c r="AF2384"/>
  <c r="AG2384"/>
  <c r="AH2384"/>
  <c r="AI2384"/>
  <c r="AJ2384"/>
  <c r="AK2384"/>
  <c r="AM2384"/>
  <c r="A2385"/>
  <c r="Q2385"/>
  <c r="T2385"/>
  <c r="X2385"/>
  <c r="AC2385"/>
  <c r="AD2385"/>
  <c r="AE2385"/>
  <c r="AF2385"/>
  <c r="AG2385"/>
  <c r="AH2385"/>
  <c r="AI2385"/>
  <c r="AJ2385"/>
  <c r="AK2385"/>
  <c r="AL2385"/>
  <c r="AM2385"/>
  <c r="J2386"/>
  <c r="K2386"/>
  <c r="L2386"/>
  <c r="M2386"/>
  <c r="N2386"/>
  <c r="O2386"/>
  <c r="P2386"/>
  <c r="Q2386"/>
  <c r="R2386"/>
  <c r="S2386"/>
  <c r="T2386"/>
  <c r="U2386"/>
  <c r="V2386"/>
  <c r="W2386"/>
  <c r="X2386"/>
  <c r="Y2386"/>
  <c r="Z2386"/>
  <c r="AA2386"/>
  <c r="AB2386"/>
  <c r="AC2386"/>
  <c r="AD2386"/>
  <c r="AE2386"/>
  <c r="AF2386"/>
  <c r="AG2386"/>
  <c r="AH2386"/>
  <c r="AI2386"/>
  <c r="AJ2386"/>
  <c r="AK2386"/>
  <c r="AL2386"/>
  <c r="AM2386"/>
  <c r="A2387"/>
  <c r="Q2387"/>
  <c r="T2387"/>
  <c r="X2387"/>
  <c r="AC2387"/>
  <c r="AD2387"/>
  <c r="AE2387"/>
  <c r="AF2387"/>
  <c r="AG2387"/>
  <c r="AH2387"/>
  <c r="AI2387"/>
  <c r="AJ2387"/>
  <c r="AK2387"/>
  <c r="AL2387"/>
  <c r="AM2387"/>
  <c r="J2388"/>
  <c r="K2388"/>
  <c r="L2388"/>
  <c r="M2388"/>
  <c r="N2388"/>
  <c r="O2388"/>
  <c r="P2388"/>
  <c r="Q2388"/>
  <c r="R2388"/>
  <c r="S2388"/>
  <c r="T2388"/>
  <c r="U2388"/>
  <c r="V2388"/>
  <c r="W2388"/>
  <c r="X2388"/>
  <c r="Y2388"/>
  <c r="Z2388"/>
  <c r="AA2388"/>
  <c r="AB2388"/>
  <c r="AC2388"/>
  <c r="AD2388"/>
  <c r="AE2388"/>
  <c r="AF2388"/>
  <c r="AG2388"/>
  <c r="AH2388"/>
  <c r="AI2388"/>
  <c r="AJ2388"/>
  <c r="AK2388"/>
  <c r="AL2388"/>
  <c r="AM2388"/>
  <c r="A2389"/>
  <c r="Q2389"/>
  <c r="T2389"/>
  <c r="X2389"/>
  <c r="AC2389"/>
  <c r="AD2389"/>
  <c r="AE2389"/>
  <c r="AF2389"/>
  <c r="AG2389"/>
  <c r="AH2389"/>
  <c r="AI2389"/>
  <c r="AJ2389"/>
  <c r="AK2389"/>
  <c r="AL2389"/>
  <c r="AM2389"/>
  <c r="J2390"/>
  <c r="K2390"/>
  <c r="L2390"/>
  <c r="M2390"/>
  <c r="N2390"/>
  <c r="O2390"/>
  <c r="P2390"/>
  <c r="Q2390"/>
  <c r="R2390"/>
  <c r="S2390"/>
  <c r="T2390"/>
  <c r="U2390"/>
  <c r="V2390"/>
  <c r="W2390"/>
  <c r="X2390"/>
  <c r="Y2390"/>
  <c r="Z2390"/>
  <c r="AA2390"/>
  <c r="AB2390"/>
  <c r="AC2390"/>
  <c r="AD2390"/>
  <c r="AE2390"/>
  <c r="AF2390"/>
  <c r="AG2390"/>
  <c r="AH2390"/>
  <c r="AI2390"/>
  <c r="AJ2390"/>
  <c r="AK2390"/>
  <c r="AL2390"/>
  <c r="AM2390"/>
  <c r="A2391"/>
  <c r="Q2391"/>
  <c r="T2391"/>
  <c r="X2391"/>
  <c r="AC2391"/>
  <c r="AD2391"/>
  <c r="AE2391"/>
  <c r="AF2391"/>
  <c r="AG2391"/>
  <c r="AH2391"/>
  <c r="AI2391"/>
  <c r="AJ2391"/>
  <c r="AK2391"/>
  <c r="AL2391"/>
  <c r="AM2391"/>
  <c r="J2392"/>
  <c r="K2392"/>
  <c r="L2392"/>
  <c r="M2392"/>
  <c r="N2392"/>
  <c r="O2392"/>
  <c r="P2392"/>
  <c r="Q2392"/>
  <c r="R2392"/>
  <c r="S2392"/>
  <c r="T2392"/>
  <c r="U2392"/>
  <c r="V2392"/>
  <c r="W2392"/>
  <c r="X2392"/>
  <c r="Y2392"/>
  <c r="Z2392"/>
  <c r="AA2392"/>
  <c r="AB2392"/>
  <c r="AC2392"/>
  <c r="AD2392"/>
  <c r="AE2392"/>
  <c r="AF2392"/>
  <c r="AG2392"/>
  <c r="AH2392"/>
  <c r="AI2392"/>
  <c r="AJ2392"/>
  <c r="AK2392"/>
  <c r="AL2392"/>
  <c r="AM2392"/>
  <c r="A2393"/>
  <c r="Q2393"/>
  <c r="T2393"/>
  <c r="X2393"/>
  <c r="AC2393"/>
  <c r="AD2393"/>
  <c r="AE2393"/>
  <c r="AF2393"/>
  <c r="AG2393"/>
  <c r="AH2393"/>
  <c r="AI2393"/>
  <c r="AJ2393"/>
  <c r="AK2393"/>
  <c r="AL2393"/>
  <c r="AM2393"/>
  <c r="J2394"/>
  <c r="K2394"/>
  <c r="L2394"/>
  <c r="M2394"/>
  <c r="N2394"/>
  <c r="O2394"/>
  <c r="P2394"/>
  <c r="Q2394"/>
  <c r="R2394"/>
  <c r="S2394"/>
  <c r="T2394"/>
  <c r="U2394"/>
  <c r="V2394"/>
  <c r="W2394"/>
  <c r="X2394"/>
  <c r="Y2394"/>
  <c r="Z2394"/>
  <c r="AA2394"/>
  <c r="AB2394"/>
  <c r="AC2394"/>
  <c r="AD2394"/>
  <c r="AE2394"/>
  <c r="AF2394"/>
  <c r="AG2394"/>
  <c r="AH2394"/>
  <c r="AI2394"/>
  <c r="AJ2394"/>
  <c r="AK2394"/>
  <c r="AL2394"/>
  <c r="AM2394"/>
  <c r="A2395"/>
  <c r="Q2395"/>
  <c r="T2395"/>
  <c r="X2395"/>
  <c r="AC2395"/>
  <c r="AD2395"/>
  <c r="AE2395"/>
  <c r="AF2395"/>
  <c r="AG2395"/>
  <c r="AH2395"/>
  <c r="AI2395"/>
  <c r="AJ2395"/>
  <c r="AK2395"/>
  <c r="AL2395"/>
  <c r="AM2395"/>
  <c r="J2396"/>
  <c r="K2396"/>
  <c r="L2396"/>
  <c r="M2396"/>
  <c r="N2396"/>
  <c r="O2396"/>
  <c r="P2396"/>
  <c r="Q2396"/>
  <c r="R2396"/>
  <c r="S2396"/>
  <c r="T2396"/>
  <c r="U2396"/>
  <c r="V2396"/>
  <c r="W2396"/>
  <c r="X2396"/>
  <c r="Y2396"/>
  <c r="Z2396"/>
  <c r="AA2396"/>
  <c r="AB2396"/>
  <c r="AC2396"/>
  <c r="AD2396"/>
  <c r="AE2396"/>
  <c r="AF2396"/>
  <c r="AG2396"/>
  <c r="AH2396"/>
  <c r="AI2396"/>
  <c r="AJ2396"/>
  <c r="AK2396"/>
  <c r="AL2396"/>
  <c r="AM2396"/>
  <c r="A2397"/>
  <c r="Q2397"/>
  <c r="T2397"/>
  <c r="X2397"/>
  <c r="AC2397"/>
  <c r="AD2397"/>
  <c r="AE2397"/>
  <c r="AF2397"/>
  <c r="AG2397"/>
  <c r="AH2397"/>
  <c r="AI2397"/>
  <c r="AJ2397"/>
  <c r="AK2397"/>
  <c r="AL2397"/>
  <c r="AM2397"/>
  <c r="J2398"/>
  <c r="K2398"/>
  <c r="L2398"/>
  <c r="M2398"/>
  <c r="N2398"/>
  <c r="O2398"/>
  <c r="P2398"/>
  <c r="Q2398"/>
  <c r="R2398"/>
  <c r="S2398"/>
  <c r="T2398"/>
  <c r="U2398"/>
  <c r="V2398"/>
  <c r="W2398"/>
  <c r="X2398"/>
  <c r="Y2398"/>
  <c r="Z2398"/>
  <c r="AA2398"/>
  <c r="AB2398"/>
  <c r="AC2398"/>
  <c r="AD2398"/>
  <c r="AE2398"/>
  <c r="AF2398"/>
  <c r="AG2398"/>
  <c r="AH2398"/>
  <c r="AI2398"/>
  <c r="AJ2398"/>
  <c r="AK2398"/>
  <c r="AL2398"/>
  <c r="AM2398"/>
  <c r="A2399"/>
  <c r="Q2399"/>
  <c r="T2399"/>
  <c r="X2399"/>
  <c r="AC2399"/>
  <c r="AD2399"/>
  <c r="AE2399"/>
  <c r="AF2399"/>
  <c r="AG2399"/>
  <c r="AH2399"/>
  <c r="AI2399"/>
  <c r="AJ2399"/>
  <c r="AK2399"/>
  <c r="AL2399"/>
  <c r="AM2399"/>
  <c r="J2400"/>
  <c r="K2400"/>
  <c r="L2400"/>
  <c r="M2400"/>
  <c r="N2400"/>
  <c r="O2400"/>
  <c r="P2400"/>
  <c r="Q2400"/>
  <c r="R2400"/>
  <c r="S2400"/>
  <c r="T2400"/>
  <c r="U2400"/>
  <c r="V2400"/>
  <c r="W2400"/>
  <c r="X2400"/>
  <c r="Y2400"/>
  <c r="Z2400"/>
  <c r="AA2400"/>
  <c r="AB2400"/>
  <c r="AC2400"/>
  <c r="AD2400"/>
  <c r="AE2400"/>
  <c r="AF2400"/>
  <c r="AG2400"/>
  <c r="AH2400"/>
  <c r="AI2400"/>
  <c r="AJ2400"/>
  <c r="AK2400"/>
  <c r="AL2400"/>
  <c r="AM2400"/>
  <c r="A2401"/>
  <c r="Q2401"/>
  <c r="T2401"/>
  <c r="X2401"/>
  <c r="AC2401"/>
  <c r="AD2401"/>
  <c r="AE2401"/>
  <c r="AF2401"/>
  <c r="AG2401"/>
  <c r="AH2401"/>
  <c r="AI2401"/>
  <c r="AJ2401"/>
  <c r="AK2401"/>
  <c r="AL2401"/>
  <c r="AM2401"/>
  <c r="J2402"/>
  <c r="K2402"/>
  <c r="L2402"/>
  <c r="M2402"/>
  <c r="N2402"/>
  <c r="O2402"/>
  <c r="P2402"/>
  <c r="Q2402"/>
  <c r="R2402"/>
  <c r="S2402"/>
  <c r="T2402"/>
  <c r="U2402"/>
  <c r="V2402"/>
  <c r="W2402"/>
  <c r="X2402"/>
  <c r="Y2402"/>
  <c r="Z2402"/>
  <c r="AA2402"/>
  <c r="AB2402"/>
  <c r="AC2402"/>
  <c r="AD2402"/>
  <c r="AE2402"/>
  <c r="AF2402"/>
  <c r="AG2402"/>
  <c r="AH2402"/>
  <c r="AI2402"/>
  <c r="AJ2402"/>
  <c r="AK2402"/>
  <c r="AL2402"/>
  <c r="AM2402"/>
  <c r="J2404"/>
  <c r="K2404"/>
  <c r="L2404"/>
  <c r="M2404"/>
  <c r="N2404"/>
  <c r="O2404"/>
  <c r="P2404"/>
  <c r="Q2404"/>
  <c r="R2404"/>
  <c r="S2404"/>
  <c r="T2404"/>
  <c r="U2404"/>
  <c r="V2404"/>
  <c r="W2404"/>
  <c r="X2404"/>
  <c r="Y2404"/>
  <c r="Z2404"/>
  <c r="AA2404"/>
  <c r="AB2404"/>
  <c r="J2405"/>
  <c r="K2405"/>
  <c r="L2405"/>
  <c r="M2405"/>
  <c r="N2405"/>
  <c r="O2405"/>
  <c r="P2405"/>
  <c r="Q2405"/>
  <c r="R2405"/>
  <c r="S2405"/>
  <c r="T2405"/>
  <c r="U2405"/>
  <c r="V2405"/>
  <c r="W2405"/>
  <c r="X2405"/>
  <c r="Y2405"/>
  <c r="Z2405"/>
  <c r="AA2405"/>
  <c r="AB2405"/>
  <c r="J2406"/>
  <c r="K2406"/>
  <c r="L2406"/>
  <c r="M2406"/>
  <c r="N2406"/>
  <c r="O2406"/>
  <c r="P2406"/>
  <c r="Q2406"/>
  <c r="R2406"/>
  <c r="S2406"/>
  <c r="T2406"/>
  <c r="U2406"/>
  <c r="V2406"/>
  <c r="W2406"/>
  <c r="X2406"/>
  <c r="Y2406"/>
  <c r="Z2406"/>
  <c r="AA2406"/>
  <c r="AB2406"/>
  <c r="A2411"/>
  <c r="Q2411"/>
  <c r="T2411"/>
  <c r="X2411"/>
  <c r="AC2411"/>
  <c r="AD2411"/>
  <c r="AE2411"/>
  <c r="AF2411"/>
  <c r="AG2411"/>
  <c r="AH2411"/>
  <c r="AI2411"/>
  <c r="AJ2411"/>
  <c r="AK2411"/>
  <c r="AM2411"/>
  <c r="A2412"/>
  <c r="Q2412"/>
  <c r="T2412"/>
  <c r="X2412"/>
  <c r="AC2412"/>
  <c r="AD2412"/>
  <c r="AE2412"/>
  <c r="AF2412"/>
  <c r="AG2412"/>
  <c r="AH2412"/>
  <c r="AI2412"/>
  <c r="AJ2412"/>
  <c r="AK2412"/>
  <c r="AL2412"/>
  <c r="AM2412"/>
  <c r="J2413"/>
  <c r="K2413"/>
  <c r="L2413"/>
  <c r="M2413"/>
  <c r="N2413"/>
  <c r="O2413"/>
  <c r="P2413"/>
  <c r="Q2413"/>
  <c r="R2413"/>
  <c r="S2413"/>
  <c r="T2413"/>
  <c r="U2413"/>
  <c r="V2413"/>
  <c r="W2413"/>
  <c r="X2413"/>
  <c r="Y2413"/>
  <c r="Z2413"/>
  <c r="AA2413"/>
  <c r="AB2413"/>
  <c r="AC2413"/>
  <c r="AD2413"/>
  <c r="AE2413"/>
  <c r="AF2413"/>
  <c r="AG2413"/>
  <c r="AH2413"/>
  <c r="AI2413"/>
  <c r="AJ2413"/>
  <c r="AK2413"/>
  <c r="AL2413"/>
  <c r="AM2413"/>
  <c r="A2414"/>
  <c r="Q2414"/>
  <c r="T2414"/>
  <c r="X2414"/>
  <c r="AC2414"/>
  <c r="AD2414"/>
  <c r="AE2414"/>
  <c r="AF2414"/>
  <c r="AG2414"/>
  <c r="AH2414"/>
  <c r="AI2414"/>
  <c r="AJ2414"/>
  <c r="AK2414"/>
  <c r="AL2414"/>
  <c r="AM2414"/>
  <c r="J2415"/>
  <c r="K2415"/>
  <c r="L2415"/>
  <c r="M2415"/>
  <c r="N2415"/>
  <c r="O2415"/>
  <c r="P2415"/>
  <c r="Q2415"/>
  <c r="R2415"/>
  <c r="S2415"/>
  <c r="T2415"/>
  <c r="U2415"/>
  <c r="V2415"/>
  <c r="W2415"/>
  <c r="X2415"/>
  <c r="Y2415"/>
  <c r="Z2415"/>
  <c r="AA2415"/>
  <c r="AB2415"/>
  <c r="AC2415"/>
  <c r="AD2415"/>
  <c r="AE2415"/>
  <c r="AF2415"/>
  <c r="AG2415"/>
  <c r="AH2415"/>
  <c r="AI2415"/>
  <c r="AJ2415"/>
  <c r="AK2415"/>
  <c r="AL2415"/>
  <c r="AM2415"/>
  <c r="A2416"/>
  <c r="Q2416"/>
  <c r="T2416"/>
  <c r="X2416"/>
  <c r="AC2416"/>
  <c r="AD2416"/>
  <c r="AE2416"/>
  <c r="AF2416"/>
  <c r="AG2416"/>
  <c r="AH2416"/>
  <c r="AI2416"/>
  <c r="AJ2416"/>
  <c r="AK2416"/>
  <c r="AL2416"/>
  <c r="AM2416"/>
  <c r="J2417"/>
  <c r="K2417"/>
  <c r="L2417"/>
  <c r="M2417"/>
  <c r="N2417"/>
  <c r="O2417"/>
  <c r="P2417"/>
  <c r="Q2417"/>
  <c r="R2417"/>
  <c r="S2417"/>
  <c r="T2417"/>
  <c r="U2417"/>
  <c r="V2417"/>
  <c r="W2417"/>
  <c r="X2417"/>
  <c r="Y2417"/>
  <c r="Z2417"/>
  <c r="AA2417"/>
  <c r="AB2417"/>
  <c r="AC2417"/>
  <c r="AD2417"/>
  <c r="AE2417"/>
  <c r="AF2417"/>
  <c r="AG2417"/>
  <c r="AH2417"/>
  <c r="AI2417"/>
  <c r="AJ2417"/>
  <c r="AK2417"/>
  <c r="AL2417"/>
  <c r="AM2417"/>
  <c r="A2418"/>
  <c r="Q2418"/>
  <c r="T2418"/>
  <c r="X2418"/>
  <c r="AC2418"/>
  <c r="AD2418"/>
  <c r="AE2418"/>
  <c r="AF2418"/>
  <c r="AG2418"/>
  <c r="AH2418"/>
  <c r="AI2418"/>
  <c r="AJ2418"/>
  <c r="AK2418"/>
  <c r="AL2418"/>
  <c r="AM2418"/>
  <c r="J2419"/>
  <c r="K2419"/>
  <c r="L2419"/>
  <c r="M2419"/>
  <c r="N2419"/>
  <c r="O2419"/>
  <c r="P2419"/>
  <c r="Q2419"/>
  <c r="R2419"/>
  <c r="S2419"/>
  <c r="T2419"/>
  <c r="U2419"/>
  <c r="V2419"/>
  <c r="W2419"/>
  <c r="X2419"/>
  <c r="Y2419"/>
  <c r="Z2419"/>
  <c r="AA2419"/>
  <c r="AB2419"/>
  <c r="AC2419"/>
  <c r="AD2419"/>
  <c r="AE2419"/>
  <c r="AF2419"/>
  <c r="AG2419"/>
  <c r="AH2419"/>
  <c r="AI2419"/>
  <c r="AJ2419"/>
  <c r="AK2419"/>
  <c r="AL2419"/>
  <c r="AM2419"/>
  <c r="A2420"/>
  <c r="Q2420"/>
  <c r="T2420"/>
  <c r="X2420"/>
  <c r="AC2420"/>
  <c r="AD2420"/>
  <c r="AE2420"/>
  <c r="AF2420"/>
  <c r="AG2420"/>
  <c r="AH2420"/>
  <c r="AI2420"/>
  <c r="AJ2420"/>
  <c r="AK2420"/>
  <c r="AL2420"/>
  <c r="AM2420"/>
  <c r="J2421"/>
  <c r="K2421"/>
  <c r="L2421"/>
  <c r="M2421"/>
  <c r="N2421"/>
  <c r="O2421"/>
  <c r="P2421"/>
  <c r="Q2421"/>
  <c r="R2421"/>
  <c r="S2421"/>
  <c r="T2421"/>
  <c r="U2421"/>
  <c r="V2421"/>
  <c r="W2421"/>
  <c r="X2421"/>
  <c r="Y2421"/>
  <c r="Z2421"/>
  <c r="AA2421"/>
  <c r="AB2421"/>
  <c r="AC2421"/>
  <c r="AD2421"/>
  <c r="AE2421"/>
  <c r="AF2421"/>
  <c r="AG2421"/>
  <c r="AH2421"/>
  <c r="AI2421"/>
  <c r="AJ2421"/>
  <c r="AK2421"/>
  <c r="AL2421"/>
  <c r="AM2421"/>
  <c r="A2422"/>
  <c r="Q2422"/>
  <c r="T2422"/>
  <c r="X2422"/>
  <c r="AC2422"/>
  <c r="AD2422"/>
  <c r="AE2422"/>
  <c r="AF2422"/>
  <c r="AG2422"/>
  <c r="AH2422"/>
  <c r="AI2422"/>
  <c r="AJ2422"/>
  <c r="AK2422"/>
  <c r="AL2422"/>
  <c r="AM2422"/>
  <c r="J2423"/>
  <c r="K2423"/>
  <c r="L2423"/>
  <c r="M2423"/>
  <c r="N2423"/>
  <c r="O2423"/>
  <c r="P2423"/>
  <c r="Q2423"/>
  <c r="R2423"/>
  <c r="S2423"/>
  <c r="T2423"/>
  <c r="U2423"/>
  <c r="V2423"/>
  <c r="W2423"/>
  <c r="X2423"/>
  <c r="Y2423"/>
  <c r="Z2423"/>
  <c r="AA2423"/>
  <c r="AB2423"/>
  <c r="AC2423"/>
  <c r="AD2423"/>
  <c r="AE2423"/>
  <c r="AF2423"/>
  <c r="AG2423"/>
  <c r="AH2423"/>
  <c r="AI2423"/>
  <c r="AJ2423"/>
  <c r="AK2423"/>
  <c r="AL2423"/>
  <c r="AM2423"/>
  <c r="A2424"/>
  <c r="Q2424"/>
  <c r="T2424"/>
  <c r="X2424"/>
  <c r="AC2424"/>
  <c r="AD2424"/>
  <c r="AE2424"/>
  <c r="AF2424"/>
  <c r="AG2424"/>
  <c r="AH2424"/>
  <c r="AI2424"/>
  <c r="AJ2424"/>
  <c r="AK2424"/>
  <c r="AL2424"/>
  <c r="AM2424"/>
  <c r="J2425"/>
  <c r="K2425"/>
  <c r="L2425"/>
  <c r="M2425"/>
  <c r="N2425"/>
  <c r="O2425"/>
  <c r="P2425"/>
  <c r="Q2425"/>
  <c r="R2425"/>
  <c r="S2425"/>
  <c r="T2425"/>
  <c r="U2425"/>
  <c r="V2425"/>
  <c r="W2425"/>
  <c r="X2425"/>
  <c r="Y2425"/>
  <c r="Z2425"/>
  <c r="AA2425"/>
  <c r="AB2425"/>
  <c r="AC2425"/>
  <c r="AD2425"/>
  <c r="AE2425"/>
  <c r="AF2425"/>
  <c r="AG2425"/>
  <c r="AH2425"/>
  <c r="AI2425"/>
  <c r="AJ2425"/>
  <c r="AK2425"/>
  <c r="AL2425"/>
  <c r="AM2425"/>
  <c r="A2426"/>
  <c r="Q2426"/>
  <c r="T2426"/>
  <c r="X2426"/>
  <c r="AC2426"/>
  <c r="AD2426"/>
  <c r="AE2426"/>
  <c r="AF2426"/>
  <c r="AG2426"/>
  <c r="AH2426"/>
  <c r="AI2426"/>
  <c r="AJ2426"/>
  <c r="AK2426"/>
  <c r="AL2426"/>
  <c r="AM2426"/>
  <c r="J2427"/>
  <c r="K2427"/>
  <c r="L2427"/>
  <c r="M2427"/>
  <c r="N2427"/>
  <c r="O2427"/>
  <c r="P2427"/>
  <c r="Q2427"/>
  <c r="R2427"/>
  <c r="S2427"/>
  <c r="T2427"/>
  <c r="U2427"/>
  <c r="V2427"/>
  <c r="W2427"/>
  <c r="X2427"/>
  <c r="Y2427"/>
  <c r="Z2427"/>
  <c r="AA2427"/>
  <c r="AB2427"/>
  <c r="AC2427"/>
  <c r="AD2427"/>
  <c r="AE2427"/>
  <c r="AF2427"/>
  <c r="AG2427"/>
  <c r="AH2427"/>
  <c r="AI2427"/>
  <c r="AJ2427"/>
  <c r="AK2427"/>
  <c r="AL2427"/>
  <c r="AM2427"/>
  <c r="A2428"/>
  <c r="Q2428"/>
  <c r="T2428"/>
  <c r="X2428"/>
  <c r="AC2428"/>
  <c r="AD2428"/>
  <c r="AE2428"/>
  <c r="AF2428"/>
  <c r="AG2428"/>
  <c r="AH2428"/>
  <c r="AI2428"/>
  <c r="AJ2428"/>
  <c r="AK2428"/>
  <c r="AL2428"/>
  <c r="AM2428"/>
  <c r="J2429"/>
  <c r="K2429"/>
  <c r="L2429"/>
  <c r="M2429"/>
  <c r="N2429"/>
  <c r="O2429"/>
  <c r="P2429"/>
  <c r="Q2429"/>
  <c r="R2429"/>
  <c r="S2429"/>
  <c r="T2429"/>
  <c r="U2429"/>
  <c r="V2429"/>
  <c r="W2429"/>
  <c r="X2429"/>
  <c r="Y2429"/>
  <c r="Z2429"/>
  <c r="AA2429"/>
  <c r="AB2429"/>
  <c r="AC2429"/>
  <c r="AD2429"/>
  <c r="AE2429"/>
  <c r="AF2429"/>
  <c r="AG2429"/>
  <c r="AH2429"/>
  <c r="AI2429"/>
  <c r="AJ2429"/>
  <c r="AK2429"/>
  <c r="AL2429"/>
  <c r="AM2429"/>
  <c r="J2431"/>
  <c r="K2431"/>
  <c r="L2431"/>
  <c r="M2431"/>
  <c r="N2431"/>
  <c r="O2431"/>
  <c r="P2431"/>
  <c r="Q2431"/>
  <c r="R2431"/>
  <c r="S2431"/>
  <c r="T2431"/>
  <c r="U2431"/>
  <c r="V2431"/>
  <c r="W2431"/>
  <c r="X2431"/>
  <c r="Y2431"/>
  <c r="Z2431"/>
  <c r="AA2431"/>
  <c r="AB2431"/>
  <c r="J2432"/>
  <c r="K2432"/>
  <c r="L2432"/>
  <c r="M2432"/>
  <c r="N2432"/>
  <c r="O2432"/>
  <c r="P2432"/>
  <c r="Q2432"/>
  <c r="R2432"/>
  <c r="S2432"/>
  <c r="T2432"/>
  <c r="U2432"/>
  <c r="V2432"/>
  <c r="W2432"/>
  <c r="X2432"/>
  <c r="Y2432"/>
  <c r="Z2432"/>
  <c r="AA2432"/>
  <c r="AB2432"/>
  <c r="J2433"/>
  <c r="K2433"/>
  <c r="L2433"/>
  <c r="M2433"/>
  <c r="N2433"/>
  <c r="O2433"/>
  <c r="P2433"/>
  <c r="Q2433"/>
  <c r="R2433"/>
  <c r="S2433"/>
  <c r="T2433"/>
  <c r="U2433"/>
  <c r="V2433"/>
  <c r="W2433"/>
  <c r="X2433"/>
  <c r="Y2433"/>
  <c r="Z2433"/>
  <c r="AA2433"/>
  <c r="AB2433"/>
  <c r="A2438"/>
  <c r="Q2438"/>
  <c r="T2438"/>
  <c r="X2438"/>
  <c r="AC2438"/>
  <c r="AD2438"/>
  <c r="AE2438"/>
  <c r="AF2438"/>
  <c r="AG2438"/>
  <c r="AH2438"/>
  <c r="AI2438"/>
  <c r="AJ2438"/>
  <c r="AK2438"/>
  <c r="AM2438"/>
  <c r="A2439"/>
  <c r="Q2439"/>
  <c r="T2439"/>
  <c r="X2439"/>
  <c r="AC2439"/>
  <c r="AD2439"/>
  <c r="AE2439"/>
  <c r="AF2439"/>
  <c r="AG2439"/>
  <c r="AH2439"/>
  <c r="AI2439"/>
  <c r="AJ2439"/>
  <c r="AK2439"/>
  <c r="AL2439"/>
  <c r="AM2439"/>
  <c r="J2440"/>
  <c r="K2440"/>
  <c r="L2440"/>
  <c r="M2440"/>
  <c r="N2440"/>
  <c r="O2440"/>
  <c r="P2440"/>
  <c r="Q2440"/>
  <c r="R2440"/>
  <c r="S2440"/>
  <c r="T2440"/>
  <c r="U2440"/>
  <c r="V2440"/>
  <c r="W2440"/>
  <c r="X2440"/>
  <c r="Y2440"/>
  <c r="Z2440"/>
  <c r="AA2440"/>
  <c r="AB2440"/>
  <c r="AC2440"/>
  <c r="AD2440"/>
  <c r="AE2440"/>
  <c r="AF2440"/>
  <c r="AG2440"/>
  <c r="AH2440"/>
  <c r="AI2440"/>
  <c r="AJ2440"/>
  <c r="AK2440"/>
  <c r="AL2440"/>
  <c r="AM2440"/>
  <c r="A2441"/>
  <c r="Q2441"/>
  <c r="T2441"/>
  <c r="X2441"/>
  <c r="AC2441"/>
  <c r="AD2441"/>
  <c r="AE2441"/>
  <c r="AF2441"/>
  <c r="AG2441"/>
  <c r="AH2441"/>
  <c r="AI2441"/>
  <c r="AJ2441"/>
  <c r="AK2441"/>
  <c r="AL2441"/>
  <c r="AM2441"/>
  <c r="J2442"/>
  <c r="K2442"/>
  <c r="L2442"/>
  <c r="M2442"/>
  <c r="N2442"/>
  <c r="O2442"/>
  <c r="P2442"/>
  <c r="Q2442"/>
  <c r="R2442"/>
  <c r="S2442"/>
  <c r="T2442"/>
  <c r="U2442"/>
  <c r="V2442"/>
  <c r="W2442"/>
  <c r="X2442"/>
  <c r="Y2442"/>
  <c r="Z2442"/>
  <c r="AA2442"/>
  <c r="AB2442"/>
  <c r="AC2442"/>
  <c r="AD2442"/>
  <c r="AE2442"/>
  <c r="AF2442"/>
  <c r="AG2442"/>
  <c r="AH2442"/>
  <c r="AI2442"/>
  <c r="AJ2442"/>
  <c r="AK2442"/>
  <c r="AL2442"/>
  <c r="AM2442"/>
  <c r="A2443"/>
  <c r="Q2443"/>
  <c r="T2443"/>
  <c r="X2443"/>
  <c r="AC2443"/>
  <c r="AD2443"/>
  <c r="AE2443"/>
  <c r="AF2443"/>
  <c r="AG2443"/>
  <c r="AH2443"/>
  <c r="AI2443"/>
  <c r="AJ2443"/>
  <c r="AK2443"/>
  <c r="AL2443"/>
  <c r="AM2443"/>
  <c r="J2444"/>
  <c r="K2444"/>
  <c r="L2444"/>
  <c r="M2444"/>
  <c r="N2444"/>
  <c r="O2444"/>
  <c r="P2444"/>
  <c r="Q2444"/>
  <c r="R2444"/>
  <c r="S2444"/>
  <c r="T2444"/>
  <c r="U2444"/>
  <c r="V2444"/>
  <c r="W2444"/>
  <c r="X2444"/>
  <c r="Y2444"/>
  <c r="Z2444"/>
  <c r="AA2444"/>
  <c r="AB2444"/>
  <c r="AC2444"/>
  <c r="AD2444"/>
  <c r="AE2444"/>
  <c r="AF2444"/>
  <c r="AG2444"/>
  <c r="AH2444"/>
  <c r="AI2444"/>
  <c r="AJ2444"/>
  <c r="AK2444"/>
  <c r="AL2444"/>
  <c r="AM2444"/>
  <c r="A2445"/>
  <c r="Q2445"/>
  <c r="T2445"/>
  <c r="X2445"/>
  <c r="AC2445"/>
  <c r="AD2445"/>
  <c r="AE2445"/>
  <c r="AF2445"/>
  <c r="AG2445"/>
  <c r="AH2445"/>
  <c r="AI2445"/>
  <c r="AJ2445"/>
  <c r="AK2445"/>
  <c r="AL2445"/>
  <c r="AM2445"/>
  <c r="J2446"/>
  <c r="K2446"/>
  <c r="L2446"/>
  <c r="M2446"/>
  <c r="N2446"/>
  <c r="O2446"/>
  <c r="P2446"/>
  <c r="Q2446"/>
  <c r="R2446"/>
  <c r="S2446"/>
  <c r="T2446"/>
  <c r="U2446"/>
  <c r="V2446"/>
  <c r="W2446"/>
  <c r="X2446"/>
  <c r="Y2446"/>
  <c r="Z2446"/>
  <c r="AA2446"/>
  <c r="AB2446"/>
  <c r="AC2446"/>
  <c r="AD2446"/>
  <c r="AE2446"/>
  <c r="AF2446"/>
  <c r="AG2446"/>
  <c r="AH2446"/>
  <c r="AI2446"/>
  <c r="AJ2446"/>
  <c r="AK2446"/>
  <c r="AL2446"/>
  <c r="AM2446"/>
  <c r="A2447"/>
  <c r="Q2447"/>
  <c r="T2447"/>
  <c r="X2447"/>
  <c r="AC2447"/>
  <c r="AD2447"/>
  <c r="AE2447"/>
  <c r="AF2447"/>
  <c r="AG2447"/>
  <c r="AH2447"/>
  <c r="AI2447"/>
  <c r="AJ2447"/>
  <c r="AK2447"/>
  <c r="AL2447"/>
  <c r="AM2447"/>
  <c r="J2448"/>
  <c r="K2448"/>
  <c r="L2448"/>
  <c r="M2448"/>
  <c r="N2448"/>
  <c r="O2448"/>
  <c r="P2448"/>
  <c r="Q2448"/>
  <c r="R2448"/>
  <c r="S2448"/>
  <c r="T2448"/>
  <c r="U2448"/>
  <c r="V2448"/>
  <c r="W2448"/>
  <c r="X2448"/>
  <c r="Y2448"/>
  <c r="Z2448"/>
  <c r="AA2448"/>
  <c r="AB2448"/>
  <c r="AC2448"/>
  <c r="AD2448"/>
  <c r="AE2448"/>
  <c r="AF2448"/>
  <c r="AG2448"/>
  <c r="AH2448"/>
  <c r="AI2448"/>
  <c r="AJ2448"/>
  <c r="AK2448"/>
  <c r="AL2448"/>
  <c r="AM2448"/>
  <c r="A2449"/>
  <c r="Q2449"/>
  <c r="T2449"/>
  <c r="X2449"/>
  <c r="AC2449"/>
  <c r="AD2449"/>
  <c r="AE2449"/>
  <c r="AF2449"/>
  <c r="AG2449"/>
  <c r="AH2449"/>
  <c r="AI2449"/>
  <c r="AJ2449"/>
  <c r="AK2449"/>
  <c r="AL2449"/>
  <c r="AM2449"/>
  <c r="J2450"/>
  <c r="K2450"/>
  <c r="L2450"/>
  <c r="M2450"/>
  <c r="N2450"/>
  <c r="O2450"/>
  <c r="P2450"/>
  <c r="Q2450"/>
  <c r="R2450"/>
  <c r="S2450"/>
  <c r="T2450"/>
  <c r="U2450"/>
  <c r="V2450"/>
  <c r="W2450"/>
  <c r="X2450"/>
  <c r="Y2450"/>
  <c r="Z2450"/>
  <c r="AA2450"/>
  <c r="AB2450"/>
  <c r="AC2450"/>
  <c r="AD2450"/>
  <c r="AE2450"/>
  <c r="AF2450"/>
  <c r="AG2450"/>
  <c r="AH2450"/>
  <c r="AI2450"/>
  <c r="AJ2450"/>
  <c r="AK2450"/>
  <c r="AL2450"/>
  <c r="AM2450"/>
  <c r="A2451"/>
  <c r="Q2451"/>
  <c r="T2451"/>
  <c r="X2451"/>
  <c r="AC2451"/>
  <c r="AD2451"/>
  <c r="AE2451"/>
  <c r="AF2451"/>
  <c r="AG2451"/>
  <c r="AH2451"/>
  <c r="AI2451"/>
  <c r="AJ2451"/>
  <c r="AK2451"/>
  <c r="AL2451"/>
  <c r="AM2451"/>
  <c r="J2452"/>
  <c r="K2452"/>
  <c r="L2452"/>
  <c r="M2452"/>
  <c r="N2452"/>
  <c r="O2452"/>
  <c r="P2452"/>
  <c r="Q2452"/>
  <c r="R2452"/>
  <c r="S2452"/>
  <c r="T2452"/>
  <c r="U2452"/>
  <c r="V2452"/>
  <c r="W2452"/>
  <c r="X2452"/>
  <c r="Y2452"/>
  <c r="Z2452"/>
  <c r="AA2452"/>
  <c r="AB2452"/>
  <c r="AC2452"/>
  <c r="AD2452"/>
  <c r="AE2452"/>
  <c r="AF2452"/>
  <c r="AG2452"/>
  <c r="AH2452"/>
  <c r="AI2452"/>
  <c r="AJ2452"/>
  <c r="AK2452"/>
  <c r="AL2452"/>
  <c r="AM2452"/>
  <c r="A2453"/>
  <c r="Q2453"/>
  <c r="T2453"/>
  <c r="X2453"/>
  <c r="AC2453"/>
  <c r="AD2453"/>
  <c r="AE2453"/>
  <c r="AF2453"/>
  <c r="AG2453"/>
  <c r="AH2453"/>
  <c r="AI2453"/>
  <c r="AJ2453"/>
  <c r="AK2453"/>
  <c r="AL2453"/>
  <c r="AM2453"/>
  <c r="J2454"/>
  <c r="K2454"/>
  <c r="L2454"/>
  <c r="M2454"/>
  <c r="N2454"/>
  <c r="O2454"/>
  <c r="P2454"/>
  <c r="Q2454"/>
  <c r="R2454"/>
  <c r="S2454"/>
  <c r="T2454"/>
  <c r="U2454"/>
  <c r="V2454"/>
  <c r="W2454"/>
  <c r="X2454"/>
  <c r="Y2454"/>
  <c r="Z2454"/>
  <c r="AA2454"/>
  <c r="AB2454"/>
  <c r="AC2454"/>
  <c r="AD2454"/>
  <c r="AE2454"/>
  <c r="AF2454"/>
  <c r="AG2454"/>
  <c r="AH2454"/>
  <c r="AI2454"/>
  <c r="AJ2454"/>
  <c r="AK2454"/>
  <c r="AL2454"/>
  <c r="AM2454"/>
  <c r="A2455"/>
  <c r="Q2455"/>
  <c r="T2455"/>
  <c r="X2455"/>
  <c r="AC2455"/>
  <c r="AD2455"/>
  <c r="AE2455"/>
  <c r="AF2455"/>
  <c r="AG2455"/>
  <c r="AH2455"/>
  <c r="AI2455"/>
  <c r="AJ2455"/>
  <c r="AK2455"/>
  <c r="AL2455"/>
  <c r="AM2455"/>
  <c r="J2456"/>
  <c r="K2456"/>
  <c r="L2456"/>
  <c r="M2456"/>
  <c r="N2456"/>
  <c r="O2456"/>
  <c r="P2456"/>
  <c r="Q2456"/>
  <c r="R2456"/>
  <c r="S2456"/>
  <c r="T2456"/>
  <c r="U2456"/>
  <c r="V2456"/>
  <c r="W2456"/>
  <c r="X2456"/>
  <c r="Y2456"/>
  <c r="Z2456"/>
  <c r="AA2456"/>
  <c r="AB2456"/>
  <c r="AC2456"/>
  <c r="AD2456"/>
  <c r="AE2456"/>
  <c r="AF2456"/>
  <c r="AG2456"/>
  <c r="AH2456"/>
  <c r="AI2456"/>
  <c r="AJ2456"/>
  <c r="AK2456"/>
  <c r="AL2456"/>
  <c r="AM2456"/>
  <c r="J2458"/>
  <c r="K2458"/>
  <c r="L2458"/>
  <c r="M2458"/>
  <c r="N2458"/>
  <c r="O2458"/>
  <c r="P2458"/>
  <c r="Q2458"/>
  <c r="R2458"/>
  <c r="S2458"/>
  <c r="T2458"/>
  <c r="U2458"/>
  <c r="V2458"/>
  <c r="W2458"/>
  <c r="X2458"/>
  <c r="Y2458"/>
  <c r="Z2458"/>
  <c r="AA2458"/>
  <c r="AB2458"/>
  <c r="J2459"/>
  <c r="K2459"/>
  <c r="L2459"/>
  <c r="M2459"/>
  <c r="N2459"/>
  <c r="O2459"/>
  <c r="P2459"/>
  <c r="Q2459"/>
  <c r="R2459"/>
  <c r="S2459"/>
  <c r="T2459"/>
  <c r="U2459"/>
  <c r="V2459"/>
  <c r="W2459"/>
  <c r="X2459"/>
  <c r="Y2459"/>
  <c r="Z2459"/>
  <c r="AA2459"/>
  <c r="AB2459"/>
  <c r="J2460"/>
  <c r="K2460"/>
  <c r="L2460"/>
  <c r="M2460"/>
  <c r="N2460"/>
  <c r="O2460"/>
  <c r="P2460"/>
  <c r="Q2460"/>
  <c r="R2460"/>
  <c r="S2460"/>
  <c r="T2460"/>
  <c r="U2460"/>
  <c r="V2460"/>
  <c r="W2460"/>
  <c r="X2460"/>
  <c r="Y2460"/>
  <c r="Z2460"/>
  <c r="AA2460"/>
  <c r="AB2460"/>
  <c r="A2465"/>
  <c r="Q2465"/>
  <c r="T2465"/>
  <c r="X2465"/>
  <c r="AC2465"/>
  <c r="AD2465"/>
  <c r="AE2465"/>
  <c r="AF2465"/>
  <c r="AG2465"/>
  <c r="AH2465"/>
  <c r="AI2465"/>
  <c r="AJ2465"/>
  <c r="AK2465"/>
  <c r="AM2465"/>
  <c r="A2466"/>
  <c r="Q2466"/>
  <c r="T2466"/>
  <c r="X2466"/>
  <c r="AC2466"/>
  <c r="AD2466"/>
  <c r="AE2466"/>
  <c r="AF2466"/>
  <c r="AG2466"/>
  <c r="AH2466"/>
  <c r="AI2466"/>
  <c r="AJ2466"/>
  <c r="AK2466"/>
  <c r="AL2466"/>
  <c r="AM2466"/>
  <c r="J2467"/>
  <c r="K2467"/>
  <c r="L2467"/>
  <c r="M2467"/>
  <c r="N2467"/>
  <c r="O2467"/>
  <c r="P2467"/>
  <c r="Q2467"/>
  <c r="R2467"/>
  <c r="S2467"/>
  <c r="T2467"/>
  <c r="U2467"/>
  <c r="V2467"/>
  <c r="W2467"/>
  <c r="X2467"/>
  <c r="Y2467"/>
  <c r="Z2467"/>
  <c r="AA2467"/>
  <c r="AB2467"/>
  <c r="AC2467"/>
  <c r="AD2467"/>
  <c r="AE2467"/>
  <c r="AF2467"/>
  <c r="AG2467"/>
  <c r="AH2467"/>
  <c r="AI2467"/>
  <c r="AJ2467"/>
  <c r="AK2467"/>
  <c r="AL2467"/>
  <c r="AM2467"/>
  <c r="A2468"/>
  <c r="Q2468"/>
  <c r="T2468"/>
  <c r="X2468"/>
  <c r="AC2468"/>
  <c r="AD2468"/>
  <c r="AE2468"/>
  <c r="AF2468"/>
  <c r="AG2468"/>
  <c r="AH2468"/>
  <c r="AI2468"/>
  <c r="AJ2468"/>
  <c r="AK2468"/>
  <c r="AL2468"/>
  <c r="AM2468"/>
  <c r="J2469"/>
  <c r="K2469"/>
  <c r="L2469"/>
  <c r="M2469"/>
  <c r="N2469"/>
  <c r="O2469"/>
  <c r="P2469"/>
  <c r="Q2469"/>
  <c r="R2469"/>
  <c r="S2469"/>
  <c r="T2469"/>
  <c r="U2469"/>
  <c r="V2469"/>
  <c r="W2469"/>
  <c r="X2469"/>
  <c r="Y2469"/>
  <c r="Z2469"/>
  <c r="AA2469"/>
  <c r="AB2469"/>
  <c r="AC2469"/>
  <c r="AD2469"/>
  <c r="AE2469"/>
  <c r="AF2469"/>
  <c r="AG2469"/>
  <c r="AH2469"/>
  <c r="AI2469"/>
  <c r="AJ2469"/>
  <c r="AK2469"/>
  <c r="AL2469"/>
  <c r="AM2469"/>
  <c r="A2470"/>
  <c r="Q2470"/>
  <c r="T2470"/>
  <c r="X2470"/>
  <c r="AC2470"/>
  <c r="AD2470"/>
  <c r="AE2470"/>
  <c r="AF2470"/>
  <c r="AG2470"/>
  <c r="AH2470"/>
  <c r="AI2470"/>
  <c r="AJ2470"/>
  <c r="AK2470"/>
  <c r="AL2470"/>
  <c r="AM2470"/>
  <c r="J2471"/>
  <c r="K2471"/>
  <c r="L2471"/>
  <c r="M2471"/>
  <c r="N2471"/>
  <c r="O2471"/>
  <c r="P2471"/>
  <c r="Q2471"/>
  <c r="R2471"/>
  <c r="S2471"/>
  <c r="T2471"/>
  <c r="U2471"/>
  <c r="V2471"/>
  <c r="W2471"/>
  <c r="X2471"/>
  <c r="Y2471"/>
  <c r="Z2471"/>
  <c r="AA2471"/>
  <c r="AB2471"/>
  <c r="AC2471"/>
  <c r="AD2471"/>
  <c r="AE2471"/>
  <c r="AF2471"/>
  <c r="AG2471"/>
  <c r="AH2471"/>
  <c r="AI2471"/>
  <c r="AJ2471"/>
  <c r="AK2471"/>
  <c r="AL2471"/>
  <c r="AM2471"/>
  <c r="A2472"/>
  <c r="Q2472"/>
  <c r="T2472"/>
  <c r="X2472"/>
  <c r="AC2472"/>
  <c r="AD2472"/>
  <c r="AE2472"/>
  <c r="AF2472"/>
  <c r="AG2472"/>
  <c r="AH2472"/>
  <c r="AI2472"/>
  <c r="AJ2472"/>
  <c r="AK2472"/>
  <c r="AL2472"/>
  <c r="AM2472"/>
  <c r="J2473"/>
  <c r="K2473"/>
  <c r="L2473"/>
  <c r="M2473"/>
  <c r="N2473"/>
  <c r="O2473"/>
  <c r="P2473"/>
  <c r="Q2473"/>
  <c r="R2473"/>
  <c r="S2473"/>
  <c r="T2473"/>
  <c r="U2473"/>
  <c r="V2473"/>
  <c r="W2473"/>
  <c r="X2473"/>
  <c r="Y2473"/>
  <c r="Z2473"/>
  <c r="AA2473"/>
  <c r="AB2473"/>
  <c r="AC2473"/>
  <c r="AD2473"/>
  <c r="AE2473"/>
  <c r="AF2473"/>
  <c r="AG2473"/>
  <c r="AH2473"/>
  <c r="AI2473"/>
  <c r="AJ2473"/>
  <c r="AK2473"/>
  <c r="AL2473"/>
  <c r="AM2473"/>
  <c r="A2474"/>
  <c r="Q2474"/>
  <c r="T2474"/>
  <c r="X2474"/>
  <c r="AC2474"/>
  <c r="AD2474"/>
  <c r="AE2474"/>
  <c r="AF2474"/>
  <c r="AG2474"/>
  <c r="AH2474"/>
  <c r="AI2474"/>
  <c r="AJ2474"/>
  <c r="AK2474"/>
  <c r="AL2474"/>
  <c r="AM2474"/>
  <c r="J2475"/>
  <c r="K2475"/>
  <c r="L2475"/>
  <c r="M2475"/>
  <c r="N2475"/>
  <c r="O2475"/>
  <c r="P2475"/>
  <c r="Q2475"/>
  <c r="R2475"/>
  <c r="S2475"/>
  <c r="T2475"/>
  <c r="U2475"/>
  <c r="V2475"/>
  <c r="W2475"/>
  <c r="X2475"/>
  <c r="Y2475"/>
  <c r="Z2475"/>
  <c r="AA2475"/>
  <c r="AB2475"/>
  <c r="AC2475"/>
  <c r="AD2475"/>
  <c r="AE2475"/>
  <c r="AF2475"/>
  <c r="AG2475"/>
  <c r="AH2475"/>
  <c r="AI2475"/>
  <c r="AJ2475"/>
  <c r="AK2475"/>
  <c r="AL2475"/>
  <c r="AM2475"/>
  <c r="A2476"/>
  <c r="Q2476"/>
  <c r="T2476"/>
  <c r="X2476"/>
  <c r="AC2476"/>
  <c r="AD2476"/>
  <c r="AE2476"/>
  <c r="AF2476"/>
  <c r="AG2476"/>
  <c r="AH2476"/>
  <c r="AI2476"/>
  <c r="AJ2476"/>
  <c r="AK2476"/>
  <c r="AL2476"/>
  <c r="AM2476"/>
  <c r="J2477"/>
  <c r="K2477"/>
  <c r="L2477"/>
  <c r="M2477"/>
  <c r="N2477"/>
  <c r="O2477"/>
  <c r="P2477"/>
  <c r="Q2477"/>
  <c r="R2477"/>
  <c r="S2477"/>
  <c r="T2477"/>
  <c r="U2477"/>
  <c r="V2477"/>
  <c r="W2477"/>
  <c r="X2477"/>
  <c r="Y2477"/>
  <c r="Z2477"/>
  <c r="AA2477"/>
  <c r="AB2477"/>
  <c r="AC2477"/>
  <c r="AD2477"/>
  <c r="AE2477"/>
  <c r="AF2477"/>
  <c r="AG2477"/>
  <c r="AH2477"/>
  <c r="AI2477"/>
  <c r="AJ2477"/>
  <c r="AK2477"/>
  <c r="AL2477"/>
  <c r="AM2477"/>
  <c r="A2478"/>
  <c r="Q2478"/>
  <c r="T2478"/>
  <c r="X2478"/>
  <c r="AC2478"/>
  <c r="AD2478"/>
  <c r="AE2478"/>
  <c r="AF2478"/>
  <c r="AG2478"/>
  <c r="AH2478"/>
  <c r="AI2478"/>
  <c r="AJ2478"/>
  <c r="AK2478"/>
  <c r="AL2478"/>
  <c r="AM2478"/>
  <c r="J2479"/>
  <c r="K2479"/>
  <c r="L2479"/>
  <c r="M2479"/>
  <c r="N2479"/>
  <c r="O2479"/>
  <c r="P2479"/>
  <c r="Q2479"/>
  <c r="R2479"/>
  <c r="S2479"/>
  <c r="T2479"/>
  <c r="U2479"/>
  <c r="V2479"/>
  <c r="W2479"/>
  <c r="X2479"/>
  <c r="Y2479"/>
  <c r="Z2479"/>
  <c r="AA2479"/>
  <c r="AB2479"/>
  <c r="AC2479"/>
  <c r="AD2479"/>
  <c r="AE2479"/>
  <c r="AF2479"/>
  <c r="AG2479"/>
  <c r="AH2479"/>
  <c r="AI2479"/>
  <c r="AJ2479"/>
  <c r="AK2479"/>
  <c r="AL2479"/>
  <c r="AM2479"/>
  <c r="A2480"/>
  <c r="Q2480"/>
  <c r="T2480"/>
  <c r="X2480"/>
  <c r="AC2480"/>
  <c r="AD2480"/>
  <c r="AE2480"/>
  <c r="AF2480"/>
  <c r="AG2480"/>
  <c r="AH2480"/>
  <c r="AI2480"/>
  <c r="AJ2480"/>
  <c r="AK2480"/>
  <c r="AL2480"/>
  <c r="AM2480"/>
  <c r="J2481"/>
  <c r="K2481"/>
  <c r="L2481"/>
  <c r="M2481"/>
  <c r="N2481"/>
  <c r="O2481"/>
  <c r="P2481"/>
  <c r="Q2481"/>
  <c r="R2481"/>
  <c r="S2481"/>
  <c r="T2481"/>
  <c r="U2481"/>
  <c r="V2481"/>
  <c r="W2481"/>
  <c r="X2481"/>
  <c r="Y2481"/>
  <c r="Z2481"/>
  <c r="AA2481"/>
  <c r="AB2481"/>
  <c r="AC2481"/>
  <c r="AD2481"/>
  <c r="AE2481"/>
  <c r="AF2481"/>
  <c r="AG2481"/>
  <c r="AH2481"/>
  <c r="AI2481"/>
  <c r="AJ2481"/>
  <c r="AK2481"/>
  <c r="AL2481"/>
  <c r="AM2481"/>
  <c r="A2482"/>
  <c r="Q2482"/>
  <c r="T2482"/>
  <c r="X2482"/>
  <c r="AC2482"/>
  <c r="AD2482"/>
  <c r="AE2482"/>
  <c r="AF2482"/>
  <c r="AG2482"/>
  <c r="AH2482"/>
  <c r="AI2482"/>
  <c r="AJ2482"/>
  <c r="AK2482"/>
  <c r="AL2482"/>
  <c r="AM2482"/>
  <c r="J2483"/>
  <c r="K2483"/>
  <c r="L2483"/>
  <c r="M2483"/>
  <c r="N2483"/>
  <c r="O2483"/>
  <c r="P2483"/>
  <c r="Q2483"/>
  <c r="R2483"/>
  <c r="S2483"/>
  <c r="T2483"/>
  <c r="U2483"/>
  <c r="V2483"/>
  <c r="W2483"/>
  <c r="X2483"/>
  <c r="Y2483"/>
  <c r="Z2483"/>
  <c r="AA2483"/>
  <c r="AB2483"/>
  <c r="AC2483"/>
  <c r="AD2483"/>
  <c r="AE2483"/>
  <c r="AF2483"/>
  <c r="AG2483"/>
  <c r="AH2483"/>
  <c r="AI2483"/>
  <c r="AJ2483"/>
  <c r="AK2483"/>
  <c r="AL2483"/>
  <c r="AM2483"/>
  <c r="J2485"/>
  <c r="K2485"/>
  <c r="L2485"/>
  <c r="M2485"/>
  <c r="N2485"/>
  <c r="O2485"/>
  <c r="P2485"/>
  <c r="Q2485"/>
  <c r="R2485"/>
  <c r="S2485"/>
  <c r="T2485"/>
  <c r="U2485"/>
  <c r="V2485"/>
  <c r="W2485"/>
  <c r="X2485"/>
  <c r="Y2485"/>
  <c r="Z2485"/>
  <c r="AA2485"/>
  <c r="AB2485"/>
  <c r="J2486"/>
  <c r="K2486"/>
  <c r="L2486"/>
  <c r="M2486"/>
  <c r="N2486"/>
  <c r="O2486"/>
  <c r="P2486"/>
  <c r="Q2486"/>
  <c r="R2486"/>
  <c r="S2486"/>
  <c r="T2486"/>
  <c r="U2486"/>
  <c r="V2486"/>
  <c r="W2486"/>
  <c r="X2486"/>
  <c r="Y2486"/>
  <c r="Z2486"/>
  <c r="AA2486"/>
  <c r="AB2486"/>
  <c r="J2487"/>
  <c r="K2487"/>
  <c r="L2487"/>
  <c r="M2487"/>
  <c r="N2487"/>
  <c r="O2487"/>
  <c r="P2487"/>
  <c r="Q2487"/>
  <c r="R2487"/>
  <c r="S2487"/>
  <c r="T2487"/>
  <c r="U2487"/>
  <c r="V2487"/>
  <c r="W2487"/>
  <c r="X2487"/>
  <c r="Y2487"/>
  <c r="Z2487"/>
  <c r="AA2487"/>
  <c r="AB2487"/>
  <c r="A2492"/>
  <c r="Q2492"/>
  <c r="T2492"/>
  <c r="X2492"/>
  <c r="AC2492"/>
  <c r="AD2492"/>
  <c r="AE2492"/>
  <c r="AF2492"/>
  <c r="AG2492"/>
  <c r="AH2492"/>
  <c r="AI2492"/>
  <c r="AJ2492"/>
  <c r="AK2492"/>
  <c r="AM2492"/>
  <c r="A2493"/>
  <c r="Q2493"/>
  <c r="T2493"/>
  <c r="X2493"/>
  <c r="AC2493"/>
  <c r="AD2493"/>
  <c r="AE2493"/>
  <c r="AF2493"/>
  <c r="AG2493"/>
  <c r="AH2493"/>
  <c r="AI2493"/>
  <c r="AJ2493"/>
  <c r="AK2493"/>
  <c r="AL2493"/>
  <c r="AM2493"/>
  <c r="J2494"/>
  <c r="K2494"/>
  <c r="L2494"/>
  <c r="M2494"/>
  <c r="N2494"/>
  <c r="O2494"/>
  <c r="P2494"/>
  <c r="Q2494"/>
  <c r="R2494"/>
  <c r="S2494"/>
  <c r="T2494"/>
  <c r="U2494"/>
  <c r="V2494"/>
  <c r="W2494"/>
  <c r="X2494"/>
  <c r="Y2494"/>
  <c r="Z2494"/>
  <c r="AA2494"/>
  <c r="AB2494"/>
  <c r="AC2494"/>
  <c r="AD2494"/>
  <c r="AE2494"/>
  <c r="AF2494"/>
  <c r="AG2494"/>
  <c r="AH2494"/>
  <c r="AI2494"/>
  <c r="AJ2494"/>
  <c r="AK2494"/>
  <c r="AL2494"/>
  <c r="AM2494"/>
  <c r="A2495"/>
  <c r="Q2495"/>
  <c r="T2495"/>
  <c r="X2495"/>
  <c r="AC2495"/>
  <c r="AD2495"/>
  <c r="AE2495"/>
  <c r="AF2495"/>
  <c r="AG2495"/>
  <c r="AH2495"/>
  <c r="AI2495"/>
  <c r="AJ2495"/>
  <c r="AK2495"/>
  <c r="AL2495"/>
  <c r="AM2495"/>
  <c r="J2496"/>
  <c r="K2496"/>
  <c r="L2496"/>
  <c r="M2496"/>
  <c r="N2496"/>
  <c r="O2496"/>
  <c r="P2496"/>
  <c r="Q2496"/>
  <c r="R2496"/>
  <c r="S2496"/>
  <c r="T2496"/>
  <c r="U2496"/>
  <c r="V2496"/>
  <c r="W2496"/>
  <c r="X2496"/>
  <c r="Y2496"/>
  <c r="Z2496"/>
  <c r="AA2496"/>
  <c r="AB2496"/>
  <c r="AC2496"/>
  <c r="AD2496"/>
  <c r="AE2496"/>
  <c r="AF2496"/>
  <c r="AG2496"/>
  <c r="AH2496"/>
  <c r="AI2496"/>
  <c r="AJ2496"/>
  <c r="AK2496"/>
  <c r="AL2496"/>
  <c r="AM2496"/>
  <c r="A2497"/>
  <c r="Q2497"/>
  <c r="T2497"/>
  <c r="X2497"/>
  <c r="AC2497"/>
  <c r="AD2497"/>
  <c r="AE2497"/>
  <c r="AF2497"/>
  <c r="AG2497"/>
  <c r="AH2497"/>
  <c r="AI2497"/>
  <c r="AJ2497"/>
  <c r="AK2497"/>
  <c r="AL2497"/>
  <c r="AM2497"/>
  <c r="J2498"/>
  <c r="K2498"/>
  <c r="L2498"/>
  <c r="M2498"/>
  <c r="N2498"/>
  <c r="O2498"/>
  <c r="P2498"/>
  <c r="Q2498"/>
  <c r="R2498"/>
  <c r="S2498"/>
  <c r="T2498"/>
  <c r="U2498"/>
  <c r="V2498"/>
  <c r="W2498"/>
  <c r="X2498"/>
  <c r="Y2498"/>
  <c r="Z2498"/>
  <c r="AA2498"/>
  <c r="AB2498"/>
  <c r="AC2498"/>
  <c r="AD2498"/>
  <c r="AE2498"/>
  <c r="AF2498"/>
  <c r="AG2498"/>
  <c r="AH2498"/>
  <c r="AI2498"/>
  <c r="AJ2498"/>
  <c r="AK2498"/>
  <c r="AL2498"/>
  <c r="AM2498"/>
  <c r="A2499"/>
  <c r="Q2499"/>
  <c r="T2499"/>
  <c r="X2499"/>
  <c r="AC2499"/>
  <c r="AD2499"/>
  <c r="AE2499"/>
  <c r="AF2499"/>
  <c r="AG2499"/>
  <c r="AH2499"/>
  <c r="AI2499"/>
  <c r="AJ2499"/>
  <c r="AK2499"/>
  <c r="AL2499"/>
  <c r="AM2499"/>
  <c r="J2500"/>
  <c r="K2500"/>
  <c r="L2500"/>
  <c r="M2500"/>
  <c r="N2500"/>
  <c r="O2500"/>
  <c r="P2500"/>
  <c r="Q2500"/>
  <c r="R2500"/>
  <c r="S2500"/>
  <c r="T2500"/>
  <c r="U2500"/>
  <c r="V2500"/>
  <c r="W2500"/>
  <c r="X2500"/>
  <c r="Y2500"/>
  <c r="Z2500"/>
  <c r="AA2500"/>
  <c r="AB2500"/>
  <c r="AC2500"/>
  <c r="AD2500"/>
  <c r="AE2500"/>
  <c r="AF2500"/>
  <c r="AG2500"/>
  <c r="AH2500"/>
  <c r="AI2500"/>
  <c r="AJ2500"/>
  <c r="AK2500"/>
  <c r="AL2500"/>
  <c r="AM2500"/>
  <c r="A2501"/>
  <c r="Q2501"/>
  <c r="T2501"/>
  <c r="X2501"/>
  <c r="AC2501"/>
  <c r="AD2501"/>
  <c r="AE2501"/>
  <c r="AF2501"/>
  <c r="AG2501"/>
  <c r="AH2501"/>
  <c r="AI2501"/>
  <c r="AJ2501"/>
  <c r="AK2501"/>
  <c r="AL2501"/>
  <c r="AM2501"/>
  <c r="J2502"/>
  <c r="K2502"/>
  <c r="L2502"/>
  <c r="M2502"/>
  <c r="N2502"/>
  <c r="O2502"/>
  <c r="P2502"/>
  <c r="Q2502"/>
  <c r="R2502"/>
  <c r="S2502"/>
  <c r="T2502"/>
  <c r="U2502"/>
  <c r="V2502"/>
  <c r="W2502"/>
  <c r="X2502"/>
  <c r="Y2502"/>
  <c r="Z2502"/>
  <c r="AA2502"/>
  <c r="AB2502"/>
  <c r="AC2502"/>
  <c r="AD2502"/>
  <c r="AE2502"/>
  <c r="AF2502"/>
  <c r="AG2502"/>
  <c r="AH2502"/>
  <c r="AI2502"/>
  <c r="AJ2502"/>
  <c r="AK2502"/>
  <c r="AL2502"/>
  <c r="AM2502"/>
  <c r="A2503"/>
  <c r="Q2503"/>
  <c r="T2503"/>
  <c r="X2503"/>
  <c r="AC2503"/>
  <c r="AD2503"/>
  <c r="AE2503"/>
  <c r="AF2503"/>
  <c r="AG2503"/>
  <c r="AH2503"/>
  <c r="AI2503"/>
  <c r="AJ2503"/>
  <c r="AK2503"/>
  <c r="AL2503"/>
  <c r="AM2503"/>
  <c r="J2504"/>
  <c r="K2504"/>
  <c r="L2504"/>
  <c r="M2504"/>
  <c r="N2504"/>
  <c r="O2504"/>
  <c r="P2504"/>
  <c r="Q2504"/>
  <c r="R2504"/>
  <c r="S2504"/>
  <c r="T2504"/>
  <c r="U2504"/>
  <c r="V2504"/>
  <c r="W2504"/>
  <c r="X2504"/>
  <c r="Y2504"/>
  <c r="Z2504"/>
  <c r="AA2504"/>
  <c r="AB2504"/>
  <c r="AC2504"/>
  <c r="AD2504"/>
  <c r="AE2504"/>
  <c r="AF2504"/>
  <c r="AG2504"/>
  <c r="AH2504"/>
  <c r="AI2504"/>
  <c r="AJ2504"/>
  <c r="AK2504"/>
  <c r="AL2504"/>
  <c r="AM2504"/>
  <c r="A2505"/>
  <c r="Q2505"/>
  <c r="T2505"/>
  <c r="X2505"/>
  <c r="AC2505"/>
  <c r="AD2505"/>
  <c r="AE2505"/>
  <c r="AF2505"/>
  <c r="AG2505"/>
  <c r="AH2505"/>
  <c r="AI2505"/>
  <c r="AJ2505"/>
  <c r="AK2505"/>
  <c r="AL2505"/>
  <c r="AM2505"/>
  <c r="J2506"/>
  <c r="K2506"/>
  <c r="L2506"/>
  <c r="M2506"/>
  <c r="N2506"/>
  <c r="O2506"/>
  <c r="P2506"/>
  <c r="Q2506"/>
  <c r="R2506"/>
  <c r="S2506"/>
  <c r="T2506"/>
  <c r="U2506"/>
  <c r="V2506"/>
  <c r="W2506"/>
  <c r="X2506"/>
  <c r="Y2506"/>
  <c r="Z2506"/>
  <c r="AA2506"/>
  <c r="AB2506"/>
  <c r="AC2506"/>
  <c r="AD2506"/>
  <c r="AE2506"/>
  <c r="AF2506"/>
  <c r="AG2506"/>
  <c r="AH2506"/>
  <c r="AI2506"/>
  <c r="AJ2506"/>
  <c r="AK2506"/>
  <c r="AL2506"/>
  <c r="AM2506"/>
  <c r="A2507"/>
  <c r="Q2507"/>
  <c r="T2507"/>
  <c r="X2507"/>
  <c r="AC2507"/>
  <c r="AD2507"/>
  <c r="AE2507"/>
  <c r="AF2507"/>
  <c r="AG2507"/>
  <c r="AH2507"/>
  <c r="AI2507"/>
  <c r="AJ2507"/>
  <c r="AK2507"/>
  <c r="AL2507"/>
  <c r="AM2507"/>
  <c r="J2508"/>
  <c r="K2508"/>
  <c r="L2508"/>
  <c r="M2508"/>
  <c r="N2508"/>
  <c r="O2508"/>
  <c r="P2508"/>
  <c r="Q2508"/>
  <c r="R2508"/>
  <c r="S2508"/>
  <c r="T2508"/>
  <c r="U2508"/>
  <c r="V2508"/>
  <c r="W2508"/>
  <c r="X2508"/>
  <c r="Y2508"/>
  <c r="Z2508"/>
  <c r="AA2508"/>
  <c r="AB2508"/>
  <c r="AC2508"/>
  <c r="AD2508"/>
  <c r="AE2508"/>
  <c r="AF2508"/>
  <c r="AG2508"/>
  <c r="AH2508"/>
  <c r="AI2508"/>
  <c r="AJ2508"/>
  <c r="AK2508"/>
  <c r="AL2508"/>
  <c r="AM2508"/>
  <c r="A2509"/>
  <c r="Q2509"/>
  <c r="T2509"/>
  <c r="X2509"/>
  <c r="AC2509"/>
  <c r="AD2509"/>
  <c r="AE2509"/>
  <c r="AF2509"/>
  <c r="AG2509"/>
  <c r="AH2509"/>
  <c r="AI2509"/>
  <c r="AJ2509"/>
  <c r="AK2509"/>
  <c r="AL2509"/>
  <c r="AM2509"/>
  <c r="J2510"/>
  <c r="K2510"/>
  <c r="L2510"/>
  <c r="M2510"/>
  <c r="N2510"/>
  <c r="O2510"/>
  <c r="P2510"/>
  <c r="Q2510"/>
  <c r="R2510"/>
  <c r="S2510"/>
  <c r="T2510"/>
  <c r="U2510"/>
  <c r="V2510"/>
  <c r="W2510"/>
  <c r="X2510"/>
  <c r="Y2510"/>
  <c r="Z2510"/>
  <c r="AA2510"/>
  <c r="AB2510"/>
  <c r="AC2510"/>
  <c r="AD2510"/>
  <c r="AE2510"/>
  <c r="AF2510"/>
  <c r="AG2510"/>
  <c r="AH2510"/>
  <c r="AI2510"/>
  <c r="AJ2510"/>
  <c r="AK2510"/>
  <c r="AL2510"/>
  <c r="AM2510"/>
  <c r="J2512"/>
  <c r="K2512"/>
  <c r="L2512"/>
  <c r="M2512"/>
  <c r="N2512"/>
  <c r="O2512"/>
  <c r="P2512"/>
  <c r="Q2512"/>
  <c r="R2512"/>
  <c r="S2512"/>
  <c r="T2512"/>
  <c r="U2512"/>
  <c r="V2512"/>
  <c r="W2512"/>
  <c r="X2512"/>
  <c r="Y2512"/>
  <c r="Z2512"/>
  <c r="AA2512"/>
  <c r="AB2512"/>
  <c r="J2513"/>
  <c r="K2513"/>
  <c r="L2513"/>
  <c r="M2513"/>
  <c r="N2513"/>
  <c r="O2513"/>
  <c r="P2513"/>
  <c r="Q2513"/>
  <c r="R2513"/>
  <c r="S2513"/>
  <c r="T2513"/>
  <c r="U2513"/>
  <c r="V2513"/>
  <c r="W2513"/>
  <c r="X2513"/>
  <c r="Y2513"/>
  <c r="Z2513"/>
  <c r="AA2513"/>
  <c r="AB2513"/>
  <c r="J2514"/>
  <c r="K2514"/>
  <c r="L2514"/>
  <c r="M2514"/>
  <c r="N2514"/>
  <c r="O2514"/>
  <c r="P2514"/>
  <c r="Q2514"/>
  <c r="R2514"/>
  <c r="S2514"/>
  <c r="T2514"/>
  <c r="U2514"/>
  <c r="V2514"/>
  <c r="W2514"/>
  <c r="X2514"/>
  <c r="Y2514"/>
  <c r="Z2514"/>
  <c r="AA2514"/>
  <c r="AB2514"/>
  <c r="A2519"/>
  <c r="Q2519"/>
  <c r="T2519"/>
  <c r="X2519"/>
  <c r="AC2519"/>
  <c r="AD2519"/>
  <c r="AE2519"/>
  <c r="AF2519"/>
  <c r="AG2519"/>
  <c r="AH2519"/>
  <c r="AI2519"/>
  <c r="AJ2519"/>
  <c r="AK2519"/>
  <c r="AM2519"/>
  <c r="A2520"/>
  <c r="Q2520"/>
  <c r="T2520"/>
  <c r="X2520"/>
  <c r="AC2520"/>
  <c r="AD2520"/>
  <c r="AE2520"/>
  <c r="AF2520"/>
  <c r="AG2520"/>
  <c r="AH2520"/>
  <c r="AI2520"/>
  <c r="AJ2520"/>
  <c r="AK2520"/>
  <c r="AL2520"/>
  <c r="AM2520"/>
  <c r="J2521"/>
  <c r="K2521"/>
  <c r="L2521"/>
  <c r="M2521"/>
  <c r="N2521"/>
  <c r="O2521"/>
  <c r="P2521"/>
  <c r="Q2521"/>
  <c r="R2521"/>
  <c r="S2521"/>
  <c r="T2521"/>
  <c r="U2521"/>
  <c r="V2521"/>
  <c r="W2521"/>
  <c r="X2521"/>
  <c r="Y2521"/>
  <c r="Z2521"/>
  <c r="AA2521"/>
  <c r="AB2521"/>
  <c r="AC2521"/>
  <c r="AD2521"/>
  <c r="AE2521"/>
  <c r="AF2521"/>
  <c r="AG2521"/>
  <c r="AH2521"/>
  <c r="AI2521"/>
  <c r="AJ2521"/>
  <c r="AK2521"/>
  <c r="AL2521"/>
  <c r="AM2521"/>
  <c r="A2522"/>
  <c r="Q2522"/>
  <c r="T2522"/>
  <c r="X2522"/>
  <c r="AC2522"/>
  <c r="AD2522"/>
  <c r="AE2522"/>
  <c r="AF2522"/>
  <c r="AG2522"/>
  <c r="AH2522"/>
  <c r="AI2522"/>
  <c r="AJ2522"/>
  <c r="AK2522"/>
  <c r="AL2522"/>
  <c r="AM2522"/>
  <c r="J2523"/>
  <c r="K2523"/>
  <c r="L2523"/>
  <c r="M2523"/>
  <c r="N2523"/>
  <c r="O2523"/>
  <c r="P2523"/>
  <c r="Q2523"/>
  <c r="R2523"/>
  <c r="S2523"/>
  <c r="T2523"/>
  <c r="U2523"/>
  <c r="V2523"/>
  <c r="W2523"/>
  <c r="X2523"/>
  <c r="Y2523"/>
  <c r="Z2523"/>
  <c r="AA2523"/>
  <c r="AB2523"/>
  <c r="AC2523"/>
  <c r="AD2523"/>
  <c r="AE2523"/>
  <c r="AF2523"/>
  <c r="AG2523"/>
  <c r="AH2523"/>
  <c r="AI2523"/>
  <c r="AJ2523"/>
  <c r="AK2523"/>
  <c r="AL2523"/>
  <c r="AM2523"/>
  <c r="A2524"/>
  <c r="Q2524"/>
  <c r="T2524"/>
  <c r="X2524"/>
  <c r="AC2524"/>
  <c r="AD2524"/>
  <c r="AE2524"/>
  <c r="AF2524"/>
  <c r="AG2524"/>
  <c r="AH2524"/>
  <c r="AI2524"/>
  <c r="AJ2524"/>
  <c r="AK2524"/>
  <c r="AL2524"/>
  <c r="AM2524"/>
  <c r="J2525"/>
  <c r="K2525"/>
  <c r="L2525"/>
  <c r="M2525"/>
  <c r="N2525"/>
  <c r="O2525"/>
  <c r="P2525"/>
  <c r="Q2525"/>
  <c r="R2525"/>
  <c r="S2525"/>
  <c r="T2525"/>
  <c r="U2525"/>
  <c r="V2525"/>
  <c r="W2525"/>
  <c r="X2525"/>
  <c r="Y2525"/>
  <c r="Z2525"/>
  <c r="AA2525"/>
  <c r="AB2525"/>
  <c r="AC2525"/>
  <c r="AD2525"/>
  <c r="AE2525"/>
  <c r="AF2525"/>
  <c r="AG2525"/>
  <c r="AH2525"/>
  <c r="AI2525"/>
  <c r="AJ2525"/>
  <c r="AK2525"/>
  <c r="AL2525"/>
  <c r="AM2525"/>
  <c r="A2526"/>
  <c r="Q2526"/>
  <c r="T2526"/>
  <c r="X2526"/>
  <c r="AC2526"/>
  <c r="AD2526"/>
  <c r="AE2526"/>
  <c r="AF2526"/>
  <c r="AG2526"/>
  <c r="AH2526"/>
  <c r="AI2526"/>
  <c r="AJ2526"/>
  <c r="AK2526"/>
  <c r="AL2526"/>
  <c r="AM2526"/>
  <c r="J2527"/>
  <c r="K2527"/>
  <c r="L2527"/>
  <c r="M2527"/>
  <c r="N2527"/>
  <c r="O2527"/>
  <c r="P2527"/>
  <c r="Q2527"/>
  <c r="R2527"/>
  <c r="S2527"/>
  <c r="T2527"/>
  <c r="U2527"/>
  <c r="V2527"/>
  <c r="W2527"/>
  <c r="X2527"/>
  <c r="Y2527"/>
  <c r="Z2527"/>
  <c r="AA2527"/>
  <c r="AB2527"/>
  <c r="AC2527"/>
  <c r="AD2527"/>
  <c r="AE2527"/>
  <c r="AF2527"/>
  <c r="AG2527"/>
  <c r="AH2527"/>
  <c r="AI2527"/>
  <c r="AJ2527"/>
  <c r="AK2527"/>
  <c r="AL2527"/>
  <c r="AM2527"/>
  <c r="A2528"/>
  <c r="Q2528"/>
  <c r="T2528"/>
  <c r="X2528"/>
  <c r="AC2528"/>
  <c r="AD2528"/>
  <c r="AE2528"/>
  <c r="AF2528"/>
  <c r="AG2528"/>
  <c r="AH2528"/>
  <c r="AI2528"/>
  <c r="AJ2528"/>
  <c r="AK2528"/>
  <c r="AL2528"/>
  <c r="AM2528"/>
  <c r="J2529"/>
  <c r="K2529"/>
  <c r="L2529"/>
  <c r="M2529"/>
  <c r="N2529"/>
  <c r="O2529"/>
  <c r="P2529"/>
  <c r="Q2529"/>
  <c r="R2529"/>
  <c r="S2529"/>
  <c r="T2529"/>
  <c r="U2529"/>
  <c r="V2529"/>
  <c r="W2529"/>
  <c r="X2529"/>
  <c r="Y2529"/>
  <c r="Z2529"/>
  <c r="AA2529"/>
  <c r="AB2529"/>
  <c r="AC2529"/>
  <c r="AD2529"/>
  <c r="AE2529"/>
  <c r="AF2529"/>
  <c r="AG2529"/>
  <c r="AH2529"/>
  <c r="AI2529"/>
  <c r="AJ2529"/>
  <c r="AK2529"/>
  <c r="AL2529"/>
  <c r="AM2529"/>
  <c r="A2530"/>
  <c r="Q2530"/>
  <c r="T2530"/>
  <c r="X2530"/>
  <c r="AC2530"/>
  <c r="AD2530"/>
  <c r="AE2530"/>
  <c r="AF2530"/>
  <c r="AG2530"/>
  <c r="AH2530"/>
  <c r="AI2530"/>
  <c r="AJ2530"/>
  <c r="AK2530"/>
  <c r="AL2530"/>
  <c r="AM2530"/>
  <c r="J2531"/>
  <c r="K2531"/>
  <c r="L2531"/>
  <c r="M2531"/>
  <c r="N2531"/>
  <c r="O2531"/>
  <c r="P2531"/>
  <c r="Q2531"/>
  <c r="R2531"/>
  <c r="S2531"/>
  <c r="T2531"/>
  <c r="U2531"/>
  <c r="V2531"/>
  <c r="W2531"/>
  <c r="X2531"/>
  <c r="Y2531"/>
  <c r="Z2531"/>
  <c r="AA2531"/>
  <c r="AB2531"/>
  <c r="AC2531"/>
  <c r="AD2531"/>
  <c r="AE2531"/>
  <c r="AF2531"/>
  <c r="AG2531"/>
  <c r="AH2531"/>
  <c r="AI2531"/>
  <c r="AJ2531"/>
  <c r="AK2531"/>
  <c r="AL2531"/>
  <c r="AM2531"/>
  <c r="A2532"/>
  <c r="Q2532"/>
  <c r="T2532"/>
  <c r="X2532"/>
  <c r="AC2532"/>
  <c r="AD2532"/>
  <c r="AE2532"/>
  <c r="AF2532"/>
  <c r="AG2532"/>
  <c r="AH2532"/>
  <c r="AI2532"/>
  <c r="AJ2532"/>
  <c r="AK2532"/>
  <c r="AL2532"/>
  <c r="AM2532"/>
  <c r="J2533"/>
  <c r="K2533"/>
  <c r="L2533"/>
  <c r="M2533"/>
  <c r="N2533"/>
  <c r="O2533"/>
  <c r="P2533"/>
  <c r="Q2533"/>
  <c r="R2533"/>
  <c r="S2533"/>
  <c r="T2533"/>
  <c r="U2533"/>
  <c r="V2533"/>
  <c r="W2533"/>
  <c r="X2533"/>
  <c r="Y2533"/>
  <c r="Z2533"/>
  <c r="AA2533"/>
  <c r="AB2533"/>
  <c r="AC2533"/>
  <c r="AD2533"/>
  <c r="AE2533"/>
  <c r="AF2533"/>
  <c r="AG2533"/>
  <c r="AH2533"/>
  <c r="AI2533"/>
  <c r="AJ2533"/>
  <c r="AK2533"/>
  <c r="AL2533"/>
  <c r="AM2533"/>
  <c r="A2534"/>
  <c r="Q2534"/>
  <c r="T2534"/>
  <c r="X2534"/>
  <c r="AC2534"/>
  <c r="AD2534"/>
  <c r="AE2534"/>
  <c r="AF2534"/>
  <c r="AG2534"/>
  <c r="AH2534"/>
  <c r="AI2534"/>
  <c r="AJ2534"/>
  <c r="AK2534"/>
  <c r="AL2534"/>
  <c r="AM2534"/>
  <c r="J2535"/>
  <c r="K2535"/>
  <c r="L2535"/>
  <c r="M2535"/>
  <c r="N2535"/>
  <c r="O2535"/>
  <c r="P2535"/>
  <c r="Q2535"/>
  <c r="R2535"/>
  <c r="S2535"/>
  <c r="T2535"/>
  <c r="U2535"/>
  <c r="V2535"/>
  <c r="W2535"/>
  <c r="X2535"/>
  <c r="Y2535"/>
  <c r="Z2535"/>
  <c r="AA2535"/>
  <c r="AB2535"/>
  <c r="AC2535"/>
  <c r="AD2535"/>
  <c r="AE2535"/>
  <c r="AF2535"/>
  <c r="AG2535"/>
  <c r="AH2535"/>
  <c r="AI2535"/>
  <c r="AJ2535"/>
  <c r="AK2535"/>
  <c r="AL2535"/>
  <c r="AM2535"/>
  <c r="A2536"/>
  <c r="Q2536"/>
  <c r="T2536"/>
  <c r="X2536"/>
  <c r="AC2536"/>
  <c r="AD2536"/>
  <c r="AE2536"/>
  <c r="AF2536"/>
  <c r="AG2536"/>
  <c r="AH2536"/>
  <c r="AI2536"/>
  <c r="AJ2536"/>
  <c r="AK2536"/>
  <c r="AL2536"/>
  <c r="AM2536"/>
  <c r="J2537"/>
  <c r="K2537"/>
  <c r="L2537"/>
  <c r="M2537"/>
  <c r="N2537"/>
  <c r="O2537"/>
  <c r="P2537"/>
  <c r="Q2537"/>
  <c r="R2537"/>
  <c r="S2537"/>
  <c r="T2537"/>
  <c r="U2537"/>
  <c r="V2537"/>
  <c r="W2537"/>
  <c r="X2537"/>
  <c r="Y2537"/>
  <c r="Z2537"/>
  <c r="AA2537"/>
  <c r="AB2537"/>
  <c r="AC2537"/>
  <c r="AD2537"/>
  <c r="AE2537"/>
  <c r="AF2537"/>
  <c r="AG2537"/>
  <c r="AH2537"/>
  <c r="AI2537"/>
  <c r="AJ2537"/>
  <c r="AK2537"/>
  <c r="AL2537"/>
  <c r="AM2537"/>
  <c r="J2539"/>
  <c r="K2539"/>
  <c r="L2539"/>
  <c r="M2539"/>
  <c r="N2539"/>
  <c r="O2539"/>
  <c r="P2539"/>
  <c r="Q2539"/>
  <c r="R2539"/>
  <c r="S2539"/>
  <c r="T2539"/>
  <c r="U2539"/>
  <c r="V2539"/>
  <c r="W2539"/>
  <c r="X2539"/>
  <c r="Y2539"/>
  <c r="Z2539"/>
  <c r="AA2539"/>
  <c r="AB2539"/>
  <c r="J2540"/>
  <c r="K2540"/>
  <c r="L2540"/>
  <c r="M2540"/>
  <c r="N2540"/>
  <c r="O2540"/>
  <c r="P2540"/>
  <c r="Q2540"/>
  <c r="R2540"/>
  <c r="S2540"/>
  <c r="T2540"/>
  <c r="U2540"/>
  <c r="V2540"/>
  <c r="W2540"/>
  <c r="X2540"/>
  <c r="Y2540"/>
  <c r="Z2540"/>
  <c r="AA2540"/>
  <c r="AB2540"/>
  <c r="J2541"/>
  <c r="K2541"/>
  <c r="L2541"/>
  <c r="M2541"/>
  <c r="N2541"/>
  <c r="O2541"/>
  <c r="P2541"/>
  <c r="Q2541"/>
  <c r="R2541"/>
  <c r="S2541"/>
  <c r="T2541"/>
  <c r="U2541"/>
  <c r="V2541"/>
  <c r="W2541"/>
  <c r="X2541"/>
  <c r="Y2541"/>
  <c r="Z2541"/>
  <c r="AA2541"/>
  <c r="AB2541"/>
  <c r="A2546"/>
  <c r="Q2546"/>
  <c r="T2546"/>
  <c r="X2546"/>
  <c r="AC2546"/>
  <c r="AD2546"/>
  <c r="AE2546"/>
  <c r="AF2546"/>
  <c r="AG2546"/>
  <c r="AH2546"/>
  <c r="AI2546"/>
  <c r="AJ2546"/>
  <c r="AK2546"/>
  <c r="AM2546"/>
  <c r="A2547"/>
  <c r="Q2547"/>
  <c r="T2547"/>
  <c r="X2547"/>
  <c r="AC2547"/>
  <c r="AD2547"/>
  <c r="AE2547"/>
  <c r="AF2547"/>
  <c r="AG2547"/>
  <c r="AH2547"/>
  <c r="AI2547"/>
  <c r="AJ2547"/>
  <c r="AK2547"/>
  <c r="AL2547"/>
  <c r="AM2547"/>
  <c r="J2548"/>
  <c r="K2548"/>
  <c r="L2548"/>
  <c r="M2548"/>
  <c r="N2548"/>
  <c r="O2548"/>
  <c r="P2548"/>
  <c r="Q2548"/>
  <c r="R2548"/>
  <c r="S2548"/>
  <c r="T2548"/>
  <c r="U2548"/>
  <c r="V2548"/>
  <c r="W2548"/>
  <c r="X2548"/>
  <c r="Y2548"/>
  <c r="Z2548"/>
  <c r="AA2548"/>
  <c r="AB2548"/>
  <c r="AC2548"/>
  <c r="AD2548"/>
  <c r="AE2548"/>
  <c r="AF2548"/>
  <c r="AG2548"/>
  <c r="AH2548"/>
  <c r="AI2548"/>
  <c r="AJ2548"/>
  <c r="AK2548"/>
  <c r="AL2548"/>
  <c r="AM2548"/>
  <c r="A2549"/>
  <c r="Q2549"/>
  <c r="T2549"/>
  <c r="X2549"/>
  <c r="AC2549"/>
  <c r="AD2549"/>
  <c r="AE2549"/>
  <c r="AF2549"/>
  <c r="AG2549"/>
  <c r="AH2549"/>
  <c r="AI2549"/>
  <c r="AJ2549"/>
  <c r="AK2549"/>
  <c r="AL2549"/>
  <c r="AM2549"/>
  <c r="J2550"/>
  <c r="K2550"/>
  <c r="L2550"/>
  <c r="M2550"/>
  <c r="N2550"/>
  <c r="O2550"/>
  <c r="P2550"/>
  <c r="Q2550"/>
  <c r="R2550"/>
  <c r="S2550"/>
  <c r="T2550"/>
  <c r="U2550"/>
  <c r="V2550"/>
  <c r="W2550"/>
  <c r="X2550"/>
  <c r="Y2550"/>
  <c r="Z2550"/>
  <c r="AA2550"/>
  <c r="AB2550"/>
  <c r="AC2550"/>
  <c r="AD2550"/>
  <c r="AE2550"/>
  <c r="AF2550"/>
  <c r="AG2550"/>
  <c r="AH2550"/>
  <c r="AI2550"/>
  <c r="AJ2550"/>
  <c r="AK2550"/>
  <c r="AL2550"/>
  <c r="AM2550"/>
  <c r="A2551"/>
  <c r="Q2551"/>
  <c r="T2551"/>
  <c r="X2551"/>
  <c r="AC2551"/>
  <c r="AD2551"/>
  <c r="AE2551"/>
  <c r="AF2551"/>
  <c r="AG2551"/>
  <c r="AH2551"/>
  <c r="AI2551"/>
  <c r="AJ2551"/>
  <c r="AK2551"/>
  <c r="AL2551"/>
  <c r="AM2551"/>
  <c r="J2552"/>
  <c r="K2552"/>
  <c r="L2552"/>
  <c r="M2552"/>
  <c r="N2552"/>
  <c r="O2552"/>
  <c r="P2552"/>
  <c r="Q2552"/>
  <c r="R2552"/>
  <c r="S2552"/>
  <c r="T2552"/>
  <c r="U2552"/>
  <c r="V2552"/>
  <c r="W2552"/>
  <c r="X2552"/>
  <c r="Y2552"/>
  <c r="Z2552"/>
  <c r="AA2552"/>
  <c r="AB2552"/>
  <c r="AC2552"/>
  <c r="AD2552"/>
  <c r="AE2552"/>
  <c r="AF2552"/>
  <c r="AG2552"/>
  <c r="AH2552"/>
  <c r="AI2552"/>
  <c r="AJ2552"/>
  <c r="AK2552"/>
  <c r="AL2552"/>
  <c r="AM2552"/>
  <c r="A2553"/>
  <c r="Q2553"/>
  <c r="T2553"/>
  <c r="X2553"/>
  <c r="AC2553"/>
  <c r="AD2553"/>
  <c r="AE2553"/>
  <c r="AF2553"/>
  <c r="AG2553"/>
  <c r="AH2553"/>
  <c r="AI2553"/>
  <c r="AJ2553"/>
  <c r="AK2553"/>
  <c r="AL2553"/>
  <c r="AM2553"/>
  <c r="J2554"/>
  <c r="K2554"/>
  <c r="L2554"/>
  <c r="M2554"/>
  <c r="N2554"/>
  <c r="O2554"/>
  <c r="P2554"/>
  <c r="Q2554"/>
  <c r="R2554"/>
  <c r="S2554"/>
  <c r="T2554"/>
  <c r="U2554"/>
  <c r="V2554"/>
  <c r="W2554"/>
  <c r="X2554"/>
  <c r="Y2554"/>
  <c r="Z2554"/>
  <c r="AA2554"/>
  <c r="AB2554"/>
  <c r="AC2554"/>
  <c r="AD2554"/>
  <c r="AE2554"/>
  <c r="AF2554"/>
  <c r="AG2554"/>
  <c r="AH2554"/>
  <c r="AI2554"/>
  <c r="AJ2554"/>
  <c r="AK2554"/>
  <c r="AL2554"/>
  <c r="AM2554"/>
  <c r="A2555"/>
  <c r="Q2555"/>
  <c r="T2555"/>
  <c r="X2555"/>
  <c r="AC2555"/>
  <c r="AD2555"/>
  <c r="AE2555"/>
  <c r="AF2555"/>
  <c r="AG2555"/>
  <c r="AH2555"/>
  <c r="AI2555"/>
  <c r="AJ2555"/>
  <c r="AK2555"/>
  <c r="AL2555"/>
  <c r="AM2555"/>
  <c r="J2556"/>
  <c r="K2556"/>
  <c r="L2556"/>
  <c r="M2556"/>
  <c r="N2556"/>
  <c r="O2556"/>
  <c r="P2556"/>
  <c r="Q2556"/>
  <c r="R2556"/>
  <c r="S2556"/>
  <c r="T2556"/>
  <c r="U2556"/>
  <c r="V2556"/>
  <c r="W2556"/>
  <c r="X2556"/>
  <c r="Y2556"/>
  <c r="Z2556"/>
  <c r="AA2556"/>
  <c r="AB2556"/>
  <c r="AC2556"/>
  <c r="AD2556"/>
  <c r="AE2556"/>
  <c r="AF2556"/>
  <c r="AG2556"/>
  <c r="AH2556"/>
  <c r="AI2556"/>
  <c r="AJ2556"/>
  <c r="AK2556"/>
  <c r="AL2556"/>
  <c r="AM2556"/>
  <c r="A2557"/>
  <c r="Q2557"/>
  <c r="T2557"/>
  <c r="X2557"/>
  <c r="AC2557"/>
  <c r="AD2557"/>
  <c r="AE2557"/>
  <c r="AF2557"/>
  <c r="AG2557"/>
  <c r="AH2557"/>
  <c r="AI2557"/>
  <c r="AJ2557"/>
  <c r="AK2557"/>
  <c r="AL2557"/>
  <c r="AM2557"/>
  <c r="J2558"/>
  <c r="K2558"/>
  <c r="L2558"/>
  <c r="M2558"/>
  <c r="N2558"/>
  <c r="O2558"/>
  <c r="P2558"/>
  <c r="Q2558"/>
  <c r="R2558"/>
  <c r="S2558"/>
  <c r="T2558"/>
  <c r="U2558"/>
  <c r="V2558"/>
  <c r="W2558"/>
  <c r="X2558"/>
  <c r="Y2558"/>
  <c r="Z2558"/>
  <c r="AA2558"/>
  <c r="AB2558"/>
  <c r="AC2558"/>
  <c r="AD2558"/>
  <c r="AE2558"/>
  <c r="AF2558"/>
  <c r="AG2558"/>
  <c r="AH2558"/>
  <c r="AI2558"/>
  <c r="AJ2558"/>
  <c r="AK2558"/>
  <c r="AL2558"/>
  <c r="AM2558"/>
  <c r="A2559"/>
  <c r="Q2559"/>
  <c r="T2559"/>
  <c r="X2559"/>
  <c r="AC2559"/>
  <c r="AD2559"/>
  <c r="AE2559"/>
  <c r="AF2559"/>
  <c r="AG2559"/>
  <c r="AH2559"/>
  <c r="AI2559"/>
  <c r="AJ2559"/>
  <c r="AK2559"/>
  <c r="AL2559"/>
  <c r="AM2559"/>
  <c r="J2560"/>
  <c r="K2560"/>
  <c r="L2560"/>
  <c r="M2560"/>
  <c r="N2560"/>
  <c r="O2560"/>
  <c r="P2560"/>
  <c r="Q2560"/>
  <c r="R2560"/>
  <c r="S2560"/>
  <c r="T2560"/>
  <c r="U2560"/>
  <c r="V2560"/>
  <c r="W2560"/>
  <c r="X2560"/>
  <c r="Y2560"/>
  <c r="Z2560"/>
  <c r="AA2560"/>
  <c r="AB2560"/>
  <c r="AC2560"/>
  <c r="AD2560"/>
  <c r="AE2560"/>
  <c r="AF2560"/>
  <c r="AG2560"/>
  <c r="AH2560"/>
  <c r="AI2560"/>
  <c r="AJ2560"/>
  <c r="AK2560"/>
  <c r="AL2560"/>
  <c r="AM2560"/>
  <c r="A2561"/>
  <c r="Q2561"/>
  <c r="T2561"/>
  <c r="X2561"/>
  <c r="AC2561"/>
  <c r="AD2561"/>
  <c r="AE2561"/>
  <c r="AF2561"/>
  <c r="AG2561"/>
  <c r="AH2561"/>
  <c r="AI2561"/>
  <c r="AJ2561"/>
  <c r="AK2561"/>
  <c r="AL2561"/>
  <c r="AM2561"/>
  <c r="J2562"/>
  <c r="K2562"/>
  <c r="L2562"/>
  <c r="M2562"/>
  <c r="N2562"/>
  <c r="O2562"/>
  <c r="P2562"/>
  <c r="Q2562"/>
  <c r="R2562"/>
  <c r="S2562"/>
  <c r="T2562"/>
  <c r="U2562"/>
  <c r="V2562"/>
  <c r="W2562"/>
  <c r="X2562"/>
  <c r="Y2562"/>
  <c r="Z2562"/>
  <c r="AA2562"/>
  <c r="AB2562"/>
  <c r="AC2562"/>
  <c r="AD2562"/>
  <c r="AE2562"/>
  <c r="AF2562"/>
  <c r="AG2562"/>
  <c r="AH2562"/>
  <c r="AI2562"/>
  <c r="AJ2562"/>
  <c r="AK2562"/>
  <c r="AL2562"/>
  <c r="AM2562"/>
  <c r="A2563"/>
  <c r="Q2563"/>
  <c r="T2563"/>
  <c r="X2563"/>
  <c r="AC2563"/>
  <c r="AD2563"/>
  <c r="AE2563"/>
  <c r="AF2563"/>
  <c r="AG2563"/>
  <c r="AH2563"/>
  <c r="AI2563"/>
  <c r="AJ2563"/>
  <c r="AK2563"/>
  <c r="AL2563"/>
  <c r="AM2563"/>
  <c r="J2564"/>
  <c r="K2564"/>
  <c r="L2564"/>
  <c r="M2564"/>
  <c r="N2564"/>
  <c r="O2564"/>
  <c r="P2564"/>
  <c r="Q2564"/>
  <c r="R2564"/>
  <c r="S2564"/>
  <c r="T2564"/>
  <c r="U2564"/>
  <c r="V2564"/>
  <c r="W2564"/>
  <c r="X2564"/>
  <c r="Y2564"/>
  <c r="Z2564"/>
  <c r="AA2564"/>
  <c r="AB2564"/>
  <c r="AC2564"/>
  <c r="AD2564"/>
  <c r="AE2564"/>
  <c r="AF2564"/>
  <c r="AG2564"/>
  <c r="AH2564"/>
  <c r="AI2564"/>
  <c r="AJ2564"/>
  <c r="AK2564"/>
  <c r="AL2564"/>
  <c r="AM2564"/>
  <c r="J2566"/>
  <c r="K2566"/>
  <c r="L2566"/>
  <c r="M2566"/>
  <c r="N2566"/>
  <c r="O2566"/>
  <c r="P2566"/>
  <c r="Q2566"/>
  <c r="R2566"/>
  <c r="S2566"/>
  <c r="T2566"/>
  <c r="U2566"/>
  <c r="V2566"/>
  <c r="W2566"/>
  <c r="X2566"/>
  <c r="Y2566"/>
  <c r="Z2566"/>
  <c r="AA2566"/>
  <c r="AB2566"/>
  <c r="J2567"/>
  <c r="K2567"/>
  <c r="L2567"/>
  <c r="M2567"/>
  <c r="N2567"/>
  <c r="O2567"/>
  <c r="P2567"/>
  <c r="Q2567"/>
  <c r="R2567"/>
  <c r="S2567"/>
  <c r="T2567"/>
  <c r="U2567"/>
  <c r="V2567"/>
  <c r="W2567"/>
  <c r="X2567"/>
  <c r="Y2567"/>
  <c r="Z2567"/>
  <c r="AA2567"/>
  <c r="AB2567"/>
  <c r="J2568"/>
  <c r="K2568"/>
  <c r="L2568"/>
  <c r="M2568"/>
  <c r="N2568"/>
  <c r="O2568"/>
  <c r="P2568"/>
  <c r="Q2568"/>
  <c r="R2568"/>
  <c r="S2568"/>
  <c r="T2568"/>
  <c r="U2568"/>
  <c r="V2568"/>
  <c r="W2568"/>
  <c r="X2568"/>
  <c r="Y2568"/>
  <c r="Z2568"/>
  <c r="AA2568"/>
  <c r="AB2568"/>
  <c r="A2573"/>
  <c r="Q2573"/>
  <c r="T2573"/>
  <c r="X2573"/>
  <c r="AC2573"/>
  <c r="AD2573"/>
  <c r="AE2573"/>
  <c r="AF2573"/>
  <c r="AG2573"/>
  <c r="AH2573"/>
  <c r="AI2573"/>
  <c r="AJ2573"/>
  <c r="AK2573"/>
  <c r="AM2573"/>
  <c r="A2574"/>
  <c r="Q2574"/>
  <c r="T2574"/>
  <c r="X2574"/>
  <c r="AC2574"/>
  <c r="AD2574"/>
  <c r="AE2574"/>
  <c r="AF2574"/>
  <c r="AG2574"/>
  <c r="AH2574"/>
  <c r="AI2574"/>
  <c r="AJ2574"/>
  <c r="AK2574"/>
  <c r="AL2574"/>
  <c r="AM2574"/>
  <c r="J2575"/>
  <c r="K2575"/>
  <c r="L2575"/>
  <c r="M2575"/>
  <c r="N2575"/>
  <c r="O2575"/>
  <c r="P2575"/>
  <c r="Q2575"/>
  <c r="R2575"/>
  <c r="S2575"/>
  <c r="T2575"/>
  <c r="U2575"/>
  <c r="V2575"/>
  <c r="W2575"/>
  <c r="X2575"/>
  <c r="Y2575"/>
  <c r="Z2575"/>
  <c r="AA2575"/>
  <c r="AB2575"/>
  <c r="AC2575"/>
  <c r="AD2575"/>
  <c r="AE2575"/>
  <c r="AF2575"/>
  <c r="AG2575"/>
  <c r="AH2575"/>
  <c r="AI2575"/>
  <c r="AJ2575"/>
  <c r="AK2575"/>
  <c r="AL2575"/>
  <c r="AM2575"/>
  <c r="A2576"/>
  <c r="Q2576"/>
  <c r="T2576"/>
  <c r="X2576"/>
  <c r="AC2576"/>
  <c r="AD2576"/>
  <c r="AE2576"/>
  <c r="AF2576"/>
  <c r="AG2576"/>
  <c r="AH2576"/>
  <c r="AI2576"/>
  <c r="AJ2576"/>
  <c r="AK2576"/>
  <c r="AL2576"/>
  <c r="AM2576"/>
  <c r="J2577"/>
  <c r="K2577"/>
  <c r="L2577"/>
  <c r="M2577"/>
  <c r="N2577"/>
  <c r="O2577"/>
  <c r="P2577"/>
  <c r="Q2577"/>
  <c r="R2577"/>
  <c r="S2577"/>
  <c r="T2577"/>
  <c r="U2577"/>
  <c r="V2577"/>
  <c r="W2577"/>
  <c r="X2577"/>
  <c r="Y2577"/>
  <c r="Z2577"/>
  <c r="AA2577"/>
  <c r="AB2577"/>
  <c r="AC2577"/>
  <c r="AD2577"/>
  <c r="AE2577"/>
  <c r="AF2577"/>
  <c r="AG2577"/>
  <c r="AH2577"/>
  <c r="AI2577"/>
  <c r="AJ2577"/>
  <c r="AK2577"/>
  <c r="AL2577"/>
  <c r="AM2577"/>
  <c r="A2578"/>
  <c r="Q2578"/>
  <c r="T2578"/>
  <c r="X2578"/>
  <c r="AC2578"/>
  <c r="AD2578"/>
  <c r="AE2578"/>
  <c r="AF2578"/>
  <c r="AG2578"/>
  <c r="AH2578"/>
  <c r="AI2578"/>
  <c r="AJ2578"/>
  <c r="AK2578"/>
  <c r="AL2578"/>
  <c r="AM2578"/>
  <c r="J2579"/>
  <c r="K2579"/>
  <c r="L2579"/>
  <c r="M2579"/>
  <c r="N2579"/>
  <c r="O2579"/>
  <c r="P2579"/>
  <c r="Q2579"/>
  <c r="R2579"/>
  <c r="S2579"/>
  <c r="T2579"/>
  <c r="U2579"/>
  <c r="V2579"/>
  <c r="W2579"/>
  <c r="X2579"/>
  <c r="Y2579"/>
  <c r="Z2579"/>
  <c r="AA2579"/>
  <c r="AB2579"/>
  <c r="AC2579"/>
  <c r="AD2579"/>
  <c r="AE2579"/>
  <c r="AF2579"/>
  <c r="AG2579"/>
  <c r="AH2579"/>
  <c r="AI2579"/>
  <c r="AJ2579"/>
  <c r="AK2579"/>
  <c r="AL2579"/>
  <c r="AM2579"/>
  <c r="A2580"/>
  <c r="Q2580"/>
  <c r="T2580"/>
  <c r="X2580"/>
  <c r="AC2580"/>
  <c r="AD2580"/>
  <c r="AE2580"/>
  <c r="AF2580"/>
  <c r="AG2580"/>
  <c r="AH2580"/>
  <c r="AI2580"/>
  <c r="AJ2580"/>
  <c r="AK2580"/>
  <c r="AL2580"/>
  <c r="AM2580"/>
  <c r="J2581"/>
  <c r="K2581"/>
  <c r="L2581"/>
  <c r="M2581"/>
  <c r="N2581"/>
  <c r="O2581"/>
  <c r="P2581"/>
  <c r="Q2581"/>
  <c r="R2581"/>
  <c r="S2581"/>
  <c r="T2581"/>
  <c r="U2581"/>
  <c r="V2581"/>
  <c r="W2581"/>
  <c r="X2581"/>
  <c r="Y2581"/>
  <c r="Z2581"/>
  <c r="AA2581"/>
  <c r="AB2581"/>
  <c r="AC2581"/>
  <c r="AD2581"/>
  <c r="AE2581"/>
  <c r="AF2581"/>
  <c r="AG2581"/>
  <c r="AH2581"/>
  <c r="AI2581"/>
  <c r="AJ2581"/>
  <c r="AK2581"/>
  <c r="AL2581"/>
  <c r="AM2581"/>
  <c r="A2582"/>
  <c r="Q2582"/>
  <c r="T2582"/>
  <c r="X2582"/>
  <c r="AC2582"/>
  <c r="AD2582"/>
  <c r="AE2582"/>
  <c r="AF2582"/>
  <c r="AG2582"/>
  <c r="AH2582"/>
  <c r="AI2582"/>
  <c r="AJ2582"/>
  <c r="AK2582"/>
  <c r="AL2582"/>
  <c r="AM2582"/>
  <c r="J2583"/>
  <c r="K2583"/>
  <c r="L2583"/>
  <c r="M2583"/>
  <c r="N2583"/>
  <c r="O2583"/>
  <c r="P2583"/>
  <c r="Q2583"/>
  <c r="R2583"/>
  <c r="S2583"/>
  <c r="T2583"/>
  <c r="U2583"/>
  <c r="V2583"/>
  <c r="W2583"/>
  <c r="X2583"/>
  <c r="Y2583"/>
  <c r="Z2583"/>
  <c r="AA2583"/>
  <c r="AB2583"/>
  <c r="AC2583"/>
  <c r="AD2583"/>
  <c r="AE2583"/>
  <c r="AF2583"/>
  <c r="AG2583"/>
  <c r="AH2583"/>
  <c r="AI2583"/>
  <c r="AJ2583"/>
  <c r="AK2583"/>
  <c r="AL2583"/>
  <c r="AM2583"/>
  <c r="A2584"/>
  <c r="Q2584"/>
  <c r="T2584"/>
  <c r="X2584"/>
  <c r="AC2584"/>
  <c r="AD2584"/>
  <c r="AE2584"/>
  <c r="AF2584"/>
  <c r="AG2584"/>
  <c r="AH2584"/>
  <c r="AI2584"/>
  <c r="AJ2584"/>
  <c r="AK2584"/>
  <c r="AL2584"/>
  <c r="AM2584"/>
  <c r="J2585"/>
  <c r="K2585"/>
  <c r="L2585"/>
  <c r="M2585"/>
  <c r="N2585"/>
  <c r="O2585"/>
  <c r="P2585"/>
  <c r="Q2585"/>
  <c r="R2585"/>
  <c r="S2585"/>
  <c r="T2585"/>
  <c r="U2585"/>
  <c r="V2585"/>
  <c r="W2585"/>
  <c r="X2585"/>
  <c r="Y2585"/>
  <c r="Z2585"/>
  <c r="AA2585"/>
  <c r="AB2585"/>
  <c r="AC2585"/>
  <c r="AD2585"/>
  <c r="AE2585"/>
  <c r="AF2585"/>
  <c r="AG2585"/>
  <c r="AH2585"/>
  <c r="AI2585"/>
  <c r="AJ2585"/>
  <c r="AK2585"/>
  <c r="AL2585"/>
  <c r="AM2585"/>
  <c r="A2586"/>
  <c r="Q2586"/>
  <c r="T2586"/>
  <c r="X2586"/>
  <c r="AC2586"/>
  <c r="AD2586"/>
  <c r="AE2586"/>
  <c r="AF2586"/>
  <c r="AG2586"/>
  <c r="AH2586"/>
  <c r="AI2586"/>
  <c r="AJ2586"/>
  <c r="AK2586"/>
  <c r="AL2586"/>
  <c r="AM2586"/>
  <c r="J2587"/>
  <c r="K2587"/>
  <c r="L2587"/>
  <c r="M2587"/>
  <c r="N2587"/>
  <c r="O2587"/>
  <c r="P2587"/>
  <c r="Q2587"/>
  <c r="R2587"/>
  <c r="S2587"/>
  <c r="T2587"/>
  <c r="U2587"/>
  <c r="V2587"/>
  <c r="W2587"/>
  <c r="X2587"/>
  <c r="Y2587"/>
  <c r="Z2587"/>
  <c r="AA2587"/>
  <c r="AB2587"/>
  <c r="AC2587"/>
  <c r="AD2587"/>
  <c r="AE2587"/>
  <c r="AF2587"/>
  <c r="AG2587"/>
  <c r="AH2587"/>
  <c r="AI2587"/>
  <c r="AJ2587"/>
  <c r="AK2587"/>
  <c r="AL2587"/>
  <c r="AM2587"/>
  <c r="A2588"/>
  <c r="Q2588"/>
  <c r="T2588"/>
  <c r="X2588"/>
  <c r="AC2588"/>
  <c r="AD2588"/>
  <c r="AE2588"/>
  <c r="AF2588"/>
  <c r="AG2588"/>
  <c r="AH2588"/>
  <c r="AI2588"/>
  <c r="AJ2588"/>
  <c r="AK2588"/>
  <c r="AL2588"/>
  <c r="AM2588"/>
  <c r="J2589"/>
  <c r="K2589"/>
  <c r="L2589"/>
  <c r="M2589"/>
  <c r="N2589"/>
  <c r="O2589"/>
  <c r="P2589"/>
  <c r="Q2589"/>
  <c r="R2589"/>
  <c r="S2589"/>
  <c r="T2589"/>
  <c r="U2589"/>
  <c r="V2589"/>
  <c r="W2589"/>
  <c r="X2589"/>
  <c r="Y2589"/>
  <c r="Z2589"/>
  <c r="AA2589"/>
  <c r="AB2589"/>
  <c r="AC2589"/>
  <c r="AD2589"/>
  <c r="AE2589"/>
  <c r="AF2589"/>
  <c r="AG2589"/>
  <c r="AH2589"/>
  <c r="AI2589"/>
  <c r="AJ2589"/>
  <c r="AK2589"/>
  <c r="AL2589"/>
  <c r="AM2589"/>
  <c r="A2590"/>
  <c r="Q2590"/>
  <c r="T2590"/>
  <c r="X2590"/>
  <c r="AC2590"/>
  <c r="AD2590"/>
  <c r="AE2590"/>
  <c r="AF2590"/>
  <c r="AG2590"/>
  <c r="AH2590"/>
  <c r="AI2590"/>
  <c r="AJ2590"/>
  <c r="AK2590"/>
  <c r="AL2590"/>
  <c r="AM2590"/>
  <c r="J2591"/>
  <c r="K2591"/>
  <c r="L2591"/>
  <c r="M2591"/>
  <c r="N2591"/>
  <c r="O2591"/>
  <c r="P2591"/>
  <c r="Q2591"/>
  <c r="R2591"/>
  <c r="S2591"/>
  <c r="T2591"/>
  <c r="U2591"/>
  <c r="V2591"/>
  <c r="W2591"/>
  <c r="X2591"/>
  <c r="Y2591"/>
  <c r="Z2591"/>
  <c r="AA2591"/>
  <c r="AB2591"/>
  <c r="AC2591"/>
  <c r="AD2591"/>
  <c r="AE2591"/>
  <c r="AF2591"/>
  <c r="AG2591"/>
  <c r="AH2591"/>
  <c r="AI2591"/>
  <c r="AJ2591"/>
  <c r="AK2591"/>
  <c r="AL2591"/>
  <c r="AM2591"/>
  <c r="J2593"/>
  <c r="K2593"/>
  <c r="L2593"/>
  <c r="M2593"/>
  <c r="N2593"/>
  <c r="O2593"/>
  <c r="P2593"/>
  <c r="Q2593"/>
  <c r="R2593"/>
  <c r="S2593"/>
  <c r="T2593"/>
  <c r="U2593"/>
  <c r="V2593"/>
  <c r="W2593"/>
  <c r="X2593"/>
  <c r="Y2593"/>
  <c r="Z2593"/>
  <c r="AA2593"/>
  <c r="AB2593"/>
  <c r="J2594"/>
  <c r="K2594"/>
  <c r="L2594"/>
  <c r="M2594"/>
  <c r="N2594"/>
  <c r="O2594"/>
  <c r="P2594"/>
  <c r="Q2594"/>
  <c r="R2594"/>
  <c r="S2594"/>
  <c r="T2594"/>
  <c r="U2594"/>
  <c r="V2594"/>
  <c r="W2594"/>
  <c r="X2594"/>
  <c r="Y2594"/>
  <c r="Z2594"/>
  <c r="AA2594"/>
  <c r="AB2594"/>
  <c r="J2595"/>
  <c r="K2595"/>
  <c r="L2595"/>
  <c r="M2595"/>
  <c r="N2595"/>
  <c r="O2595"/>
  <c r="P2595"/>
  <c r="Q2595"/>
  <c r="R2595"/>
  <c r="S2595"/>
  <c r="T2595"/>
  <c r="U2595"/>
  <c r="V2595"/>
  <c r="W2595"/>
  <c r="X2595"/>
  <c r="Y2595"/>
  <c r="Z2595"/>
  <c r="AA2595"/>
  <c r="AB2595"/>
  <c r="A2600"/>
  <c r="Q2600"/>
  <c r="T2600"/>
  <c r="X2600"/>
  <c r="AC2600"/>
  <c r="AD2600"/>
  <c r="AE2600"/>
  <c r="AF2600"/>
  <c r="AG2600"/>
  <c r="AH2600"/>
  <c r="AI2600"/>
  <c r="AJ2600"/>
  <c r="AK2600"/>
  <c r="AM2600"/>
  <c r="A2601"/>
  <c r="Q2601"/>
  <c r="T2601"/>
  <c r="X2601"/>
  <c r="AC2601"/>
  <c r="AD2601"/>
  <c r="AE2601"/>
  <c r="AF2601"/>
  <c r="AG2601"/>
  <c r="AH2601"/>
  <c r="AI2601"/>
  <c r="AJ2601"/>
  <c r="AK2601"/>
  <c r="AL2601"/>
  <c r="AM2601"/>
  <c r="J2602"/>
  <c r="K2602"/>
  <c r="L2602"/>
  <c r="M2602"/>
  <c r="N2602"/>
  <c r="O2602"/>
  <c r="P2602"/>
  <c r="Q2602"/>
  <c r="R2602"/>
  <c r="S2602"/>
  <c r="T2602"/>
  <c r="U2602"/>
  <c r="V2602"/>
  <c r="W2602"/>
  <c r="X2602"/>
  <c r="Y2602"/>
  <c r="Z2602"/>
  <c r="AA2602"/>
  <c r="AB2602"/>
  <c r="AC2602"/>
  <c r="AD2602"/>
  <c r="AE2602"/>
  <c r="AF2602"/>
  <c r="AG2602"/>
  <c r="AH2602"/>
  <c r="AI2602"/>
  <c r="AJ2602"/>
  <c r="AK2602"/>
  <c r="AL2602"/>
  <c r="AM2602"/>
  <c r="A2603"/>
  <c r="Q2603"/>
  <c r="T2603"/>
  <c r="X2603"/>
  <c r="AC2603"/>
  <c r="AD2603"/>
  <c r="AE2603"/>
  <c r="AF2603"/>
  <c r="AG2603"/>
  <c r="AH2603"/>
  <c r="AI2603"/>
  <c r="AJ2603"/>
  <c r="AK2603"/>
  <c r="AL2603"/>
  <c r="AM2603"/>
  <c r="J2604"/>
  <c r="K2604"/>
  <c r="L2604"/>
  <c r="M2604"/>
  <c r="N2604"/>
  <c r="O2604"/>
  <c r="P2604"/>
  <c r="Q2604"/>
  <c r="R2604"/>
  <c r="S2604"/>
  <c r="T2604"/>
  <c r="U2604"/>
  <c r="V2604"/>
  <c r="W2604"/>
  <c r="X2604"/>
  <c r="Y2604"/>
  <c r="Z2604"/>
  <c r="AA2604"/>
  <c r="AB2604"/>
  <c r="AC2604"/>
  <c r="AD2604"/>
  <c r="AE2604"/>
  <c r="AF2604"/>
  <c r="AG2604"/>
  <c r="AH2604"/>
  <c r="AI2604"/>
  <c r="AJ2604"/>
  <c r="AK2604"/>
  <c r="AL2604"/>
  <c r="AM2604"/>
  <c r="A2605"/>
  <c r="Q2605"/>
  <c r="T2605"/>
  <c r="X2605"/>
  <c r="AC2605"/>
  <c r="AD2605"/>
  <c r="AE2605"/>
  <c r="AF2605"/>
  <c r="AG2605"/>
  <c r="AH2605"/>
  <c r="AI2605"/>
  <c r="AJ2605"/>
  <c r="AK2605"/>
  <c r="AL2605"/>
  <c r="AM2605"/>
  <c r="J2606"/>
  <c r="K2606"/>
  <c r="L2606"/>
  <c r="M2606"/>
  <c r="N2606"/>
  <c r="O2606"/>
  <c r="P2606"/>
  <c r="Q2606"/>
  <c r="R2606"/>
  <c r="S2606"/>
  <c r="T2606"/>
  <c r="U2606"/>
  <c r="V2606"/>
  <c r="W2606"/>
  <c r="X2606"/>
  <c r="Y2606"/>
  <c r="Z2606"/>
  <c r="AA2606"/>
  <c r="AB2606"/>
  <c r="AC2606"/>
  <c r="AD2606"/>
  <c r="AE2606"/>
  <c r="AF2606"/>
  <c r="AG2606"/>
  <c r="AH2606"/>
  <c r="AI2606"/>
  <c r="AJ2606"/>
  <c r="AK2606"/>
  <c r="AL2606"/>
  <c r="AM2606"/>
  <c r="A2607"/>
  <c r="Q2607"/>
  <c r="T2607"/>
  <c r="X2607"/>
  <c r="AC2607"/>
  <c r="AD2607"/>
  <c r="AE2607"/>
  <c r="AF2607"/>
  <c r="AG2607"/>
  <c r="AH2607"/>
  <c r="AI2607"/>
  <c r="AJ2607"/>
  <c r="AK2607"/>
  <c r="AL2607"/>
  <c r="AM2607"/>
  <c r="J2608"/>
  <c r="K2608"/>
  <c r="L2608"/>
  <c r="M2608"/>
  <c r="N2608"/>
  <c r="O2608"/>
  <c r="P2608"/>
  <c r="Q2608"/>
  <c r="R2608"/>
  <c r="S2608"/>
  <c r="T2608"/>
  <c r="U2608"/>
  <c r="V2608"/>
  <c r="W2608"/>
  <c r="X2608"/>
  <c r="Y2608"/>
  <c r="Z2608"/>
  <c r="AA2608"/>
  <c r="AB2608"/>
  <c r="AC2608"/>
  <c r="AD2608"/>
  <c r="AE2608"/>
  <c r="AF2608"/>
  <c r="AG2608"/>
  <c r="AH2608"/>
  <c r="AI2608"/>
  <c r="AJ2608"/>
  <c r="AK2608"/>
  <c r="AL2608"/>
  <c r="AM2608"/>
  <c r="A2609"/>
  <c r="Q2609"/>
  <c r="T2609"/>
  <c r="X2609"/>
  <c r="AC2609"/>
  <c r="AD2609"/>
  <c r="AE2609"/>
  <c r="AF2609"/>
  <c r="AG2609"/>
  <c r="AH2609"/>
  <c r="AI2609"/>
  <c r="AJ2609"/>
  <c r="AK2609"/>
  <c r="AL2609"/>
  <c r="AM2609"/>
  <c r="J2610"/>
  <c r="K2610"/>
  <c r="L2610"/>
  <c r="M2610"/>
  <c r="N2610"/>
  <c r="O2610"/>
  <c r="P2610"/>
  <c r="Q2610"/>
  <c r="R2610"/>
  <c r="S2610"/>
  <c r="T2610"/>
  <c r="U2610"/>
  <c r="V2610"/>
  <c r="W2610"/>
  <c r="X2610"/>
  <c r="Y2610"/>
  <c r="Z2610"/>
  <c r="AA2610"/>
  <c r="AB2610"/>
  <c r="AC2610"/>
  <c r="AD2610"/>
  <c r="AE2610"/>
  <c r="AF2610"/>
  <c r="AG2610"/>
  <c r="AH2610"/>
  <c r="AI2610"/>
  <c r="AJ2610"/>
  <c r="AK2610"/>
  <c r="AL2610"/>
  <c r="AM2610"/>
  <c r="A2611"/>
  <c r="Q2611"/>
  <c r="T2611"/>
  <c r="X2611"/>
  <c r="AC2611"/>
  <c r="AD2611"/>
  <c r="AE2611"/>
  <c r="AF2611"/>
  <c r="AG2611"/>
  <c r="AH2611"/>
  <c r="AI2611"/>
  <c r="AJ2611"/>
  <c r="AK2611"/>
  <c r="AL2611"/>
  <c r="AM2611"/>
  <c r="J2612"/>
  <c r="K2612"/>
  <c r="L2612"/>
  <c r="M2612"/>
  <c r="N2612"/>
  <c r="O2612"/>
  <c r="P2612"/>
  <c r="Q2612"/>
  <c r="R2612"/>
  <c r="S2612"/>
  <c r="T2612"/>
  <c r="U2612"/>
  <c r="V2612"/>
  <c r="W2612"/>
  <c r="X2612"/>
  <c r="Y2612"/>
  <c r="Z2612"/>
  <c r="AA2612"/>
  <c r="AB2612"/>
  <c r="AC2612"/>
  <c r="AD2612"/>
  <c r="AE2612"/>
  <c r="AF2612"/>
  <c r="AG2612"/>
  <c r="AH2612"/>
  <c r="AI2612"/>
  <c r="AJ2612"/>
  <c r="AK2612"/>
  <c r="AL2612"/>
  <c r="AM2612"/>
  <c r="A2613"/>
  <c r="Q2613"/>
  <c r="T2613"/>
  <c r="X2613"/>
  <c r="AC2613"/>
  <c r="AD2613"/>
  <c r="AE2613"/>
  <c r="AF2613"/>
  <c r="AG2613"/>
  <c r="AH2613"/>
  <c r="AI2613"/>
  <c r="AJ2613"/>
  <c r="AK2613"/>
  <c r="AL2613"/>
  <c r="AM2613"/>
  <c r="J2614"/>
  <c r="K2614"/>
  <c r="L2614"/>
  <c r="M2614"/>
  <c r="N2614"/>
  <c r="O2614"/>
  <c r="P2614"/>
  <c r="Q2614"/>
  <c r="R2614"/>
  <c r="S2614"/>
  <c r="T2614"/>
  <c r="U2614"/>
  <c r="V2614"/>
  <c r="W2614"/>
  <c r="X2614"/>
  <c r="Y2614"/>
  <c r="Z2614"/>
  <c r="AA2614"/>
  <c r="AB2614"/>
  <c r="AC2614"/>
  <c r="AD2614"/>
  <c r="AE2614"/>
  <c r="AF2614"/>
  <c r="AG2614"/>
  <c r="AH2614"/>
  <c r="AI2614"/>
  <c r="AJ2614"/>
  <c r="AK2614"/>
  <c r="AL2614"/>
  <c r="AM2614"/>
  <c r="A2615"/>
  <c r="Q2615"/>
  <c r="T2615"/>
  <c r="X2615"/>
  <c r="AC2615"/>
  <c r="AD2615"/>
  <c r="AE2615"/>
  <c r="AF2615"/>
  <c r="AG2615"/>
  <c r="AH2615"/>
  <c r="AI2615"/>
  <c r="AJ2615"/>
  <c r="AK2615"/>
  <c r="AL2615"/>
  <c r="AM2615"/>
  <c r="J2616"/>
  <c r="K2616"/>
  <c r="L2616"/>
  <c r="M2616"/>
  <c r="N2616"/>
  <c r="O2616"/>
  <c r="P2616"/>
  <c r="Q2616"/>
  <c r="R2616"/>
  <c r="S2616"/>
  <c r="T2616"/>
  <c r="U2616"/>
  <c r="V2616"/>
  <c r="W2616"/>
  <c r="X2616"/>
  <c r="Y2616"/>
  <c r="Z2616"/>
  <c r="AA2616"/>
  <c r="AB2616"/>
  <c r="AC2616"/>
  <c r="AD2616"/>
  <c r="AE2616"/>
  <c r="AF2616"/>
  <c r="AG2616"/>
  <c r="AH2616"/>
  <c r="AI2616"/>
  <c r="AJ2616"/>
  <c r="AK2616"/>
  <c r="AL2616"/>
  <c r="AM2616"/>
  <c r="A2617"/>
  <c r="Q2617"/>
  <c r="T2617"/>
  <c r="X2617"/>
  <c r="AC2617"/>
  <c r="AD2617"/>
  <c r="AE2617"/>
  <c r="AF2617"/>
  <c r="AG2617"/>
  <c r="AH2617"/>
  <c r="AI2617"/>
  <c r="AJ2617"/>
  <c r="AK2617"/>
  <c r="AL2617"/>
  <c r="AM2617"/>
  <c r="J2618"/>
  <c r="K2618"/>
  <c r="L2618"/>
  <c r="M2618"/>
  <c r="N2618"/>
  <c r="O2618"/>
  <c r="P2618"/>
  <c r="Q2618"/>
  <c r="R2618"/>
  <c r="S2618"/>
  <c r="T2618"/>
  <c r="U2618"/>
  <c r="V2618"/>
  <c r="W2618"/>
  <c r="X2618"/>
  <c r="Y2618"/>
  <c r="Z2618"/>
  <c r="AA2618"/>
  <c r="AB2618"/>
  <c r="AC2618"/>
  <c r="AD2618"/>
  <c r="AE2618"/>
  <c r="AF2618"/>
  <c r="AG2618"/>
  <c r="AH2618"/>
  <c r="AI2618"/>
  <c r="AJ2618"/>
  <c r="AK2618"/>
  <c r="AL2618"/>
  <c r="AM2618"/>
  <c r="J2620"/>
  <c r="K2620"/>
  <c r="L2620"/>
  <c r="M2620"/>
  <c r="N2620"/>
  <c r="O2620"/>
  <c r="P2620"/>
  <c r="Q2620"/>
  <c r="R2620"/>
  <c r="S2620"/>
  <c r="T2620"/>
  <c r="U2620"/>
  <c r="V2620"/>
  <c r="W2620"/>
  <c r="X2620"/>
  <c r="Y2620"/>
  <c r="Z2620"/>
  <c r="AA2620"/>
  <c r="AB2620"/>
  <c r="J2621"/>
  <c r="K2621"/>
  <c r="L2621"/>
  <c r="M2621"/>
  <c r="N2621"/>
  <c r="O2621"/>
  <c r="P2621"/>
  <c r="Q2621"/>
  <c r="R2621"/>
  <c r="S2621"/>
  <c r="T2621"/>
  <c r="U2621"/>
  <c r="V2621"/>
  <c r="W2621"/>
  <c r="X2621"/>
  <c r="Y2621"/>
  <c r="Z2621"/>
  <c r="AA2621"/>
  <c r="AB2621"/>
  <c r="J2622"/>
  <c r="K2622"/>
  <c r="L2622"/>
  <c r="M2622"/>
  <c r="N2622"/>
  <c r="O2622"/>
  <c r="P2622"/>
  <c r="Q2622"/>
  <c r="R2622"/>
  <c r="S2622"/>
  <c r="T2622"/>
  <c r="U2622"/>
  <c r="V2622"/>
  <c r="W2622"/>
  <c r="X2622"/>
  <c r="Y2622"/>
  <c r="Z2622"/>
  <c r="AA2622"/>
  <c r="AB2622"/>
  <c r="A2627"/>
  <c r="Q2627"/>
  <c r="T2627"/>
  <c r="X2627"/>
  <c r="AC2627"/>
  <c r="AD2627"/>
  <c r="AE2627"/>
  <c r="AF2627"/>
  <c r="AG2627"/>
  <c r="AH2627"/>
  <c r="AI2627"/>
  <c r="AJ2627"/>
  <c r="AK2627"/>
  <c r="AM2627"/>
  <c r="A2628"/>
  <c r="Q2628"/>
  <c r="T2628"/>
  <c r="X2628"/>
  <c r="AC2628"/>
  <c r="AD2628"/>
  <c r="AE2628"/>
  <c r="AF2628"/>
  <c r="AG2628"/>
  <c r="AH2628"/>
  <c r="AI2628"/>
  <c r="AJ2628"/>
  <c r="AK2628"/>
  <c r="AL2628"/>
  <c r="AM2628"/>
  <c r="J2629"/>
  <c r="K2629"/>
  <c r="L2629"/>
  <c r="M2629"/>
  <c r="N2629"/>
  <c r="O2629"/>
  <c r="P2629"/>
  <c r="Q2629"/>
  <c r="R2629"/>
  <c r="S2629"/>
  <c r="T2629"/>
  <c r="U2629"/>
  <c r="V2629"/>
  <c r="W2629"/>
  <c r="X2629"/>
  <c r="Y2629"/>
  <c r="Z2629"/>
  <c r="AA2629"/>
  <c r="AB2629"/>
  <c r="AC2629"/>
  <c r="AD2629"/>
  <c r="AE2629"/>
  <c r="AF2629"/>
  <c r="AG2629"/>
  <c r="AH2629"/>
  <c r="AI2629"/>
  <c r="AJ2629"/>
  <c r="AK2629"/>
  <c r="AL2629"/>
  <c r="AM2629"/>
  <c r="A2630"/>
  <c r="Q2630"/>
  <c r="T2630"/>
  <c r="X2630"/>
  <c r="AC2630"/>
  <c r="AD2630"/>
  <c r="AE2630"/>
  <c r="AF2630"/>
  <c r="AG2630"/>
  <c r="AH2630"/>
  <c r="AI2630"/>
  <c r="AJ2630"/>
  <c r="AK2630"/>
  <c r="AL2630"/>
  <c r="AM2630"/>
  <c r="J2631"/>
  <c r="K2631"/>
  <c r="L2631"/>
  <c r="M2631"/>
  <c r="N2631"/>
  <c r="O2631"/>
  <c r="P2631"/>
  <c r="Q2631"/>
  <c r="R2631"/>
  <c r="S2631"/>
  <c r="T2631"/>
  <c r="U2631"/>
  <c r="V2631"/>
  <c r="W2631"/>
  <c r="X2631"/>
  <c r="Y2631"/>
  <c r="Z2631"/>
  <c r="AA2631"/>
  <c r="AB2631"/>
  <c r="AC2631"/>
  <c r="AD2631"/>
  <c r="AE2631"/>
  <c r="AF2631"/>
  <c r="AG2631"/>
  <c r="AH2631"/>
  <c r="AI2631"/>
  <c r="AJ2631"/>
  <c r="AK2631"/>
  <c r="AL2631"/>
  <c r="AM2631"/>
  <c r="A2632"/>
  <c r="Q2632"/>
  <c r="T2632"/>
  <c r="X2632"/>
  <c r="AC2632"/>
  <c r="AD2632"/>
  <c r="AE2632"/>
  <c r="AF2632"/>
  <c r="AG2632"/>
  <c r="AH2632"/>
  <c r="AI2632"/>
  <c r="AJ2632"/>
  <c r="AK2632"/>
  <c r="AL2632"/>
  <c r="AM2632"/>
  <c r="J2633"/>
  <c r="K2633"/>
  <c r="L2633"/>
  <c r="M2633"/>
  <c r="N2633"/>
  <c r="O2633"/>
  <c r="P2633"/>
  <c r="Q2633"/>
  <c r="R2633"/>
  <c r="S2633"/>
  <c r="T2633"/>
  <c r="U2633"/>
  <c r="V2633"/>
  <c r="W2633"/>
  <c r="X2633"/>
  <c r="Y2633"/>
  <c r="Z2633"/>
  <c r="AA2633"/>
  <c r="AB2633"/>
  <c r="AC2633"/>
  <c r="AD2633"/>
  <c r="AE2633"/>
  <c r="AF2633"/>
  <c r="AG2633"/>
  <c r="AH2633"/>
  <c r="AI2633"/>
  <c r="AJ2633"/>
  <c r="AK2633"/>
  <c r="AL2633"/>
  <c r="AM2633"/>
  <c r="A2634"/>
  <c r="Q2634"/>
  <c r="T2634"/>
  <c r="X2634"/>
  <c r="AC2634"/>
  <c r="AD2634"/>
  <c r="AE2634"/>
  <c r="AF2634"/>
  <c r="AG2634"/>
  <c r="AH2634"/>
  <c r="AI2634"/>
  <c r="AJ2634"/>
  <c r="AK2634"/>
  <c r="AL2634"/>
  <c r="AM2634"/>
  <c r="J2635"/>
  <c r="K2635"/>
  <c r="L2635"/>
  <c r="M2635"/>
  <c r="N2635"/>
  <c r="O2635"/>
  <c r="P2635"/>
  <c r="Q2635"/>
  <c r="R2635"/>
  <c r="S2635"/>
  <c r="T2635"/>
  <c r="U2635"/>
  <c r="V2635"/>
  <c r="W2635"/>
  <c r="X2635"/>
  <c r="Y2635"/>
  <c r="Z2635"/>
  <c r="AA2635"/>
  <c r="AB2635"/>
  <c r="AC2635"/>
  <c r="AD2635"/>
  <c r="AE2635"/>
  <c r="AF2635"/>
  <c r="AG2635"/>
  <c r="AH2635"/>
  <c r="AI2635"/>
  <c r="AJ2635"/>
  <c r="AK2635"/>
  <c r="AL2635"/>
  <c r="AM2635"/>
  <c r="A2636"/>
  <c r="Q2636"/>
  <c r="T2636"/>
  <c r="X2636"/>
  <c r="AC2636"/>
  <c r="AD2636"/>
  <c r="AE2636"/>
  <c r="AF2636"/>
  <c r="AG2636"/>
  <c r="AH2636"/>
  <c r="AI2636"/>
  <c r="AJ2636"/>
  <c r="AK2636"/>
  <c r="AL2636"/>
  <c r="AM2636"/>
  <c r="J2637"/>
  <c r="K2637"/>
  <c r="L2637"/>
  <c r="M2637"/>
  <c r="N2637"/>
  <c r="O2637"/>
  <c r="P2637"/>
  <c r="Q2637"/>
  <c r="R2637"/>
  <c r="S2637"/>
  <c r="T2637"/>
  <c r="U2637"/>
  <c r="V2637"/>
  <c r="W2637"/>
  <c r="X2637"/>
  <c r="Y2637"/>
  <c r="Z2637"/>
  <c r="AA2637"/>
  <c r="AB2637"/>
  <c r="AC2637"/>
  <c r="AD2637"/>
  <c r="AE2637"/>
  <c r="AF2637"/>
  <c r="AG2637"/>
  <c r="AH2637"/>
  <c r="AI2637"/>
  <c r="AJ2637"/>
  <c r="AK2637"/>
  <c r="AL2637"/>
  <c r="AM2637"/>
  <c r="A2638"/>
  <c r="Q2638"/>
  <c r="T2638"/>
  <c r="X2638"/>
  <c r="AC2638"/>
  <c r="AD2638"/>
  <c r="AE2638"/>
  <c r="AF2638"/>
  <c r="AG2638"/>
  <c r="AH2638"/>
  <c r="AI2638"/>
  <c r="AJ2638"/>
  <c r="AK2638"/>
  <c r="AL2638"/>
  <c r="AM2638"/>
  <c r="J2639"/>
  <c r="K2639"/>
  <c r="L2639"/>
  <c r="M2639"/>
  <c r="N2639"/>
  <c r="O2639"/>
  <c r="P2639"/>
  <c r="Q2639"/>
  <c r="R2639"/>
  <c r="S2639"/>
  <c r="T2639"/>
  <c r="U2639"/>
  <c r="V2639"/>
  <c r="W2639"/>
  <c r="X2639"/>
  <c r="Y2639"/>
  <c r="Z2639"/>
  <c r="AA2639"/>
  <c r="AB2639"/>
  <c r="AC2639"/>
  <c r="AD2639"/>
  <c r="AE2639"/>
  <c r="AF2639"/>
  <c r="AG2639"/>
  <c r="AH2639"/>
  <c r="AI2639"/>
  <c r="AJ2639"/>
  <c r="AK2639"/>
  <c r="AL2639"/>
  <c r="AM2639"/>
  <c r="A2640"/>
  <c r="Q2640"/>
  <c r="T2640"/>
  <c r="X2640"/>
  <c r="AC2640"/>
  <c r="AD2640"/>
  <c r="AE2640"/>
  <c r="AF2640"/>
  <c r="AG2640"/>
  <c r="AH2640"/>
  <c r="AI2640"/>
  <c r="AJ2640"/>
  <c r="AK2640"/>
  <c r="AL2640"/>
  <c r="AM2640"/>
  <c r="J2641"/>
  <c r="K2641"/>
  <c r="L2641"/>
  <c r="M2641"/>
  <c r="N2641"/>
  <c r="O2641"/>
  <c r="P2641"/>
  <c r="Q2641"/>
  <c r="R2641"/>
  <c r="S2641"/>
  <c r="T2641"/>
  <c r="U2641"/>
  <c r="V2641"/>
  <c r="W2641"/>
  <c r="X2641"/>
  <c r="Y2641"/>
  <c r="Z2641"/>
  <c r="AA2641"/>
  <c r="AB2641"/>
  <c r="AC2641"/>
  <c r="AD2641"/>
  <c r="AE2641"/>
  <c r="AF2641"/>
  <c r="AG2641"/>
  <c r="AH2641"/>
  <c r="AI2641"/>
  <c r="AJ2641"/>
  <c r="AK2641"/>
  <c r="AL2641"/>
  <c r="AM2641"/>
  <c r="A2642"/>
  <c r="Q2642"/>
  <c r="T2642"/>
  <c r="X2642"/>
  <c r="AC2642"/>
  <c r="AD2642"/>
  <c r="AE2642"/>
  <c r="AF2642"/>
  <c r="AG2642"/>
  <c r="AH2642"/>
  <c r="AI2642"/>
  <c r="AJ2642"/>
  <c r="AK2642"/>
  <c r="AL2642"/>
  <c r="AM2642"/>
  <c r="J2643"/>
  <c r="K2643"/>
  <c r="L2643"/>
  <c r="M2643"/>
  <c r="N2643"/>
  <c r="O2643"/>
  <c r="P2643"/>
  <c r="Q2643"/>
  <c r="R2643"/>
  <c r="S2643"/>
  <c r="T2643"/>
  <c r="U2643"/>
  <c r="V2643"/>
  <c r="W2643"/>
  <c r="X2643"/>
  <c r="Y2643"/>
  <c r="Z2643"/>
  <c r="AA2643"/>
  <c r="AB2643"/>
  <c r="AC2643"/>
  <c r="AD2643"/>
  <c r="AE2643"/>
  <c r="AF2643"/>
  <c r="AG2643"/>
  <c r="AH2643"/>
  <c r="AI2643"/>
  <c r="AJ2643"/>
  <c r="AK2643"/>
  <c r="AL2643"/>
  <c r="AM2643"/>
  <c r="A2644"/>
  <c r="Q2644"/>
  <c r="T2644"/>
  <c r="X2644"/>
  <c r="AC2644"/>
  <c r="AD2644"/>
  <c r="AE2644"/>
  <c r="AF2644"/>
  <c r="AG2644"/>
  <c r="AH2644"/>
  <c r="AI2644"/>
  <c r="AJ2644"/>
  <c r="AK2644"/>
  <c r="AL2644"/>
  <c r="AM2644"/>
  <c r="J2645"/>
  <c r="K2645"/>
  <c r="L2645"/>
  <c r="M2645"/>
  <c r="N2645"/>
  <c r="O2645"/>
  <c r="P2645"/>
  <c r="Q2645"/>
  <c r="R2645"/>
  <c r="S2645"/>
  <c r="T2645"/>
  <c r="U2645"/>
  <c r="V2645"/>
  <c r="W2645"/>
  <c r="X2645"/>
  <c r="Y2645"/>
  <c r="Z2645"/>
  <c r="AA2645"/>
  <c r="AB2645"/>
  <c r="AC2645"/>
  <c r="AD2645"/>
  <c r="AE2645"/>
  <c r="AF2645"/>
  <c r="AG2645"/>
  <c r="AH2645"/>
  <c r="AI2645"/>
  <c r="AJ2645"/>
  <c r="AK2645"/>
  <c r="AL2645"/>
  <c r="AM2645"/>
  <c r="J2647"/>
  <c r="K2647"/>
  <c r="L2647"/>
  <c r="M2647"/>
  <c r="N2647"/>
  <c r="O2647"/>
  <c r="P2647"/>
  <c r="Q2647"/>
  <c r="R2647"/>
  <c r="S2647"/>
  <c r="T2647"/>
  <c r="U2647"/>
  <c r="V2647"/>
  <c r="W2647"/>
  <c r="X2647"/>
  <c r="Y2647"/>
  <c r="Z2647"/>
  <c r="AA2647"/>
  <c r="AB2647"/>
  <c r="J2648"/>
  <c r="K2648"/>
  <c r="L2648"/>
  <c r="M2648"/>
  <c r="N2648"/>
  <c r="O2648"/>
  <c r="P2648"/>
  <c r="Q2648"/>
  <c r="R2648"/>
  <c r="S2648"/>
  <c r="T2648"/>
  <c r="U2648"/>
  <c r="V2648"/>
  <c r="W2648"/>
  <c r="X2648"/>
  <c r="Y2648"/>
  <c r="Z2648"/>
  <c r="AA2648"/>
  <c r="AB2648"/>
  <c r="J2649"/>
  <c r="K2649"/>
  <c r="L2649"/>
  <c r="M2649"/>
  <c r="N2649"/>
  <c r="O2649"/>
  <c r="P2649"/>
  <c r="Q2649"/>
  <c r="R2649"/>
  <c r="S2649"/>
  <c r="T2649"/>
  <c r="U2649"/>
  <c r="V2649"/>
  <c r="W2649"/>
  <c r="X2649"/>
  <c r="Y2649"/>
  <c r="Z2649"/>
  <c r="AA2649"/>
  <c r="AB2649"/>
  <c r="A2654"/>
  <c r="Q2654"/>
  <c r="T2654"/>
  <c r="X2654"/>
  <c r="AC2654"/>
  <c r="AD2654"/>
  <c r="AE2654"/>
  <c r="AF2654"/>
  <c r="AG2654"/>
  <c r="AH2654"/>
  <c r="AI2654"/>
  <c r="AJ2654"/>
  <c r="AK2654"/>
  <c r="AM2654"/>
  <c r="A2655"/>
  <c r="Q2655"/>
  <c r="T2655"/>
  <c r="X2655"/>
  <c r="AC2655"/>
  <c r="AD2655"/>
  <c r="AE2655"/>
  <c r="AF2655"/>
  <c r="AG2655"/>
  <c r="AH2655"/>
  <c r="AI2655"/>
  <c r="AJ2655"/>
  <c r="AK2655"/>
  <c r="AL2655"/>
  <c r="AM2655"/>
  <c r="J2656"/>
  <c r="K2656"/>
  <c r="L2656"/>
  <c r="M2656"/>
  <c r="N2656"/>
  <c r="O2656"/>
  <c r="P2656"/>
  <c r="Q2656"/>
  <c r="R2656"/>
  <c r="S2656"/>
  <c r="T2656"/>
  <c r="U2656"/>
  <c r="V2656"/>
  <c r="W2656"/>
  <c r="X2656"/>
  <c r="Y2656"/>
  <c r="Z2656"/>
  <c r="AA2656"/>
  <c r="AB2656"/>
  <c r="AC2656"/>
  <c r="AD2656"/>
  <c r="AE2656"/>
  <c r="AF2656"/>
  <c r="AG2656"/>
  <c r="AH2656"/>
  <c r="AI2656"/>
  <c r="AJ2656"/>
  <c r="AK2656"/>
  <c r="AL2656"/>
  <c r="AM2656"/>
  <c r="A2657"/>
  <c r="Q2657"/>
  <c r="T2657"/>
  <c r="X2657"/>
  <c r="AC2657"/>
  <c r="AD2657"/>
  <c r="AE2657"/>
  <c r="AF2657"/>
  <c r="AG2657"/>
  <c r="AH2657"/>
  <c r="AI2657"/>
  <c r="AJ2657"/>
  <c r="AK2657"/>
  <c r="AL2657"/>
  <c r="AM2657"/>
  <c r="J2658"/>
  <c r="K2658"/>
  <c r="L2658"/>
  <c r="M2658"/>
  <c r="N2658"/>
  <c r="O2658"/>
  <c r="P2658"/>
  <c r="Q2658"/>
  <c r="R2658"/>
  <c r="S2658"/>
  <c r="T2658"/>
  <c r="U2658"/>
  <c r="V2658"/>
  <c r="W2658"/>
  <c r="X2658"/>
  <c r="Y2658"/>
  <c r="Z2658"/>
  <c r="AA2658"/>
  <c r="AB2658"/>
  <c r="AC2658"/>
  <c r="AD2658"/>
  <c r="AE2658"/>
  <c r="AF2658"/>
  <c r="AG2658"/>
  <c r="AH2658"/>
  <c r="AI2658"/>
  <c r="AJ2658"/>
  <c r="AK2658"/>
  <c r="AL2658"/>
  <c r="AM2658"/>
  <c r="A2659"/>
  <c r="Q2659"/>
  <c r="T2659"/>
  <c r="X2659"/>
  <c r="AC2659"/>
  <c r="AD2659"/>
  <c r="AE2659"/>
  <c r="AF2659"/>
  <c r="AG2659"/>
  <c r="AH2659"/>
  <c r="AI2659"/>
  <c r="AJ2659"/>
  <c r="AK2659"/>
  <c r="AL2659"/>
  <c r="AM2659"/>
  <c r="J2660"/>
  <c r="K2660"/>
  <c r="L2660"/>
  <c r="M2660"/>
  <c r="N2660"/>
  <c r="O2660"/>
  <c r="P2660"/>
  <c r="Q2660"/>
  <c r="R2660"/>
  <c r="S2660"/>
  <c r="T2660"/>
  <c r="U2660"/>
  <c r="V2660"/>
  <c r="W2660"/>
  <c r="X2660"/>
  <c r="Y2660"/>
  <c r="Z2660"/>
  <c r="AA2660"/>
  <c r="AB2660"/>
  <c r="AC2660"/>
  <c r="AD2660"/>
  <c r="AE2660"/>
  <c r="AF2660"/>
  <c r="AG2660"/>
  <c r="AH2660"/>
  <c r="AI2660"/>
  <c r="AJ2660"/>
  <c r="AK2660"/>
  <c r="AL2660"/>
  <c r="AM2660"/>
  <c r="A2661"/>
  <c r="Q2661"/>
  <c r="T2661"/>
  <c r="X2661"/>
  <c r="AC2661"/>
  <c r="AD2661"/>
  <c r="AE2661"/>
  <c r="AF2661"/>
  <c r="AG2661"/>
  <c r="AH2661"/>
  <c r="AI2661"/>
  <c r="AJ2661"/>
  <c r="AK2661"/>
  <c r="AL2661"/>
  <c r="AM2661"/>
  <c r="J2662"/>
  <c r="K2662"/>
  <c r="L2662"/>
  <c r="M2662"/>
  <c r="N2662"/>
  <c r="O2662"/>
  <c r="P2662"/>
  <c r="Q2662"/>
  <c r="R2662"/>
  <c r="S2662"/>
  <c r="T2662"/>
  <c r="U2662"/>
  <c r="V2662"/>
  <c r="W2662"/>
  <c r="X2662"/>
  <c r="Y2662"/>
  <c r="Z2662"/>
  <c r="AA2662"/>
  <c r="AB2662"/>
  <c r="AC2662"/>
  <c r="AD2662"/>
  <c r="AE2662"/>
  <c r="AF2662"/>
  <c r="AG2662"/>
  <c r="AH2662"/>
  <c r="AI2662"/>
  <c r="AJ2662"/>
  <c r="AK2662"/>
  <c r="AL2662"/>
  <c r="AM2662"/>
  <c r="A2663"/>
  <c r="Q2663"/>
  <c r="T2663"/>
  <c r="X2663"/>
  <c r="AC2663"/>
  <c r="AD2663"/>
  <c r="AE2663"/>
  <c r="AF2663"/>
  <c r="AG2663"/>
  <c r="AH2663"/>
  <c r="AI2663"/>
  <c r="AJ2663"/>
  <c r="AK2663"/>
  <c r="AL2663"/>
  <c r="AM2663"/>
  <c r="J2664"/>
  <c r="K2664"/>
  <c r="L2664"/>
  <c r="M2664"/>
  <c r="N2664"/>
  <c r="O2664"/>
  <c r="P2664"/>
  <c r="Q2664"/>
  <c r="R2664"/>
  <c r="S2664"/>
  <c r="T2664"/>
  <c r="U2664"/>
  <c r="V2664"/>
  <c r="W2664"/>
  <c r="X2664"/>
  <c r="Y2664"/>
  <c r="Z2664"/>
  <c r="AA2664"/>
  <c r="AB2664"/>
  <c r="AC2664"/>
  <c r="AD2664"/>
  <c r="AE2664"/>
  <c r="AF2664"/>
  <c r="AG2664"/>
  <c r="AH2664"/>
  <c r="AI2664"/>
  <c r="AJ2664"/>
  <c r="AK2664"/>
  <c r="AL2664"/>
  <c r="AM2664"/>
  <c r="A2665"/>
  <c r="Q2665"/>
  <c r="T2665"/>
  <c r="X2665"/>
  <c r="AC2665"/>
  <c r="AD2665"/>
  <c r="AE2665"/>
  <c r="AF2665"/>
  <c r="AG2665"/>
  <c r="AH2665"/>
  <c r="AI2665"/>
  <c r="AJ2665"/>
  <c r="AK2665"/>
  <c r="AL2665"/>
  <c r="AM2665"/>
  <c r="J2666"/>
  <c r="K2666"/>
  <c r="L2666"/>
  <c r="M2666"/>
  <c r="N2666"/>
  <c r="O2666"/>
  <c r="P2666"/>
  <c r="Q2666"/>
  <c r="R2666"/>
  <c r="S2666"/>
  <c r="T2666"/>
  <c r="U2666"/>
  <c r="V2666"/>
  <c r="W2666"/>
  <c r="X2666"/>
  <c r="Y2666"/>
  <c r="Z2666"/>
  <c r="AA2666"/>
  <c r="AB2666"/>
  <c r="AC2666"/>
  <c r="AD2666"/>
  <c r="AE2666"/>
  <c r="AF2666"/>
  <c r="AG2666"/>
  <c r="AH2666"/>
  <c r="AI2666"/>
  <c r="AJ2666"/>
  <c r="AK2666"/>
  <c r="AL2666"/>
  <c r="AM2666"/>
  <c r="A2667"/>
  <c r="Q2667"/>
  <c r="T2667"/>
  <c r="X2667"/>
  <c r="AC2667"/>
  <c r="AD2667"/>
  <c r="AE2667"/>
  <c r="AF2667"/>
  <c r="AG2667"/>
  <c r="AH2667"/>
  <c r="AI2667"/>
  <c r="AJ2667"/>
  <c r="AK2667"/>
  <c r="AL2667"/>
  <c r="AM2667"/>
  <c r="J2668"/>
  <c r="K2668"/>
  <c r="L2668"/>
  <c r="M2668"/>
  <c r="N2668"/>
  <c r="O2668"/>
  <c r="P2668"/>
  <c r="Q2668"/>
  <c r="R2668"/>
  <c r="S2668"/>
  <c r="T2668"/>
  <c r="U2668"/>
  <c r="V2668"/>
  <c r="W2668"/>
  <c r="X2668"/>
  <c r="Y2668"/>
  <c r="Z2668"/>
  <c r="AA2668"/>
  <c r="AB2668"/>
  <c r="AC2668"/>
  <c r="AD2668"/>
  <c r="AE2668"/>
  <c r="AF2668"/>
  <c r="AG2668"/>
  <c r="AH2668"/>
  <c r="AI2668"/>
  <c r="AJ2668"/>
  <c r="AK2668"/>
  <c r="AL2668"/>
  <c r="AM2668"/>
  <c r="A2669"/>
  <c r="Q2669"/>
  <c r="T2669"/>
  <c r="X2669"/>
  <c r="AC2669"/>
  <c r="AD2669"/>
  <c r="AE2669"/>
  <c r="AF2669"/>
  <c r="AG2669"/>
  <c r="AH2669"/>
  <c r="AI2669"/>
  <c r="AJ2669"/>
  <c r="AK2669"/>
  <c r="AL2669"/>
  <c r="AM2669"/>
  <c r="J2670"/>
  <c r="K2670"/>
  <c r="L2670"/>
  <c r="M2670"/>
  <c r="N2670"/>
  <c r="O2670"/>
  <c r="P2670"/>
  <c r="Q2670"/>
  <c r="R2670"/>
  <c r="S2670"/>
  <c r="T2670"/>
  <c r="U2670"/>
  <c r="V2670"/>
  <c r="W2670"/>
  <c r="X2670"/>
  <c r="Y2670"/>
  <c r="Z2670"/>
  <c r="AA2670"/>
  <c r="AB2670"/>
  <c r="AC2670"/>
  <c r="AD2670"/>
  <c r="AE2670"/>
  <c r="AF2670"/>
  <c r="AG2670"/>
  <c r="AH2670"/>
  <c r="AI2670"/>
  <c r="AJ2670"/>
  <c r="AK2670"/>
  <c r="AL2670"/>
  <c r="AM2670"/>
  <c r="A2671"/>
  <c r="Q2671"/>
  <c r="T2671"/>
  <c r="X2671"/>
  <c r="AC2671"/>
  <c r="AD2671"/>
  <c r="AE2671"/>
  <c r="AF2671"/>
  <c r="AG2671"/>
  <c r="AH2671"/>
  <c r="AI2671"/>
  <c r="AJ2671"/>
  <c r="AK2671"/>
  <c r="AL2671"/>
  <c r="AM2671"/>
  <c r="J2672"/>
  <c r="K2672"/>
  <c r="L2672"/>
  <c r="M2672"/>
  <c r="N2672"/>
  <c r="O2672"/>
  <c r="P2672"/>
  <c r="Q2672"/>
  <c r="R2672"/>
  <c r="S2672"/>
  <c r="T2672"/>
  <c r="U2672"/>
  <c r="V2672"/>
  <c r="W2672"/>
  <c r="X2672"/>
  <c r="Y2672"/>
  <c r="Z2672"/>
  <c r="AA2672"/>
  <c r="AB2672"/>
  <c r="AC2672"/>
  <c r="AD2672"/>
  <c r="AE2672"/>
  <c r="AF2672"/>
  <c r="AG2672"/>
  <c r="AH2672"/>
  <c r="AI2672"/>
  <c r="AJ2672"/>
  <c r="AK2672"/>
  <c r="AL2672"/>
  <c r="AM2672"/>
  <c r="J2674"/>
  <c r="K2674"/>
  <c r="L2674"/>
  <c r="M2674"/>
  <c r="N2674"/>
  <c r="O2674"/>
  <c r="P2674"/>
  <c r="Q2674"/>
  <c r="R2674"/>
  <c r="S2674"/>
  <c r="T2674"/>
  <c r="U2674"/>
  <c r="V2674"/>
  <c r="W2674"/>
  <c r="X2674"/>
  <c r="Y2674"/>
  <c r="Z2674"/>
  <c r="AA2674"/>
  <c r="AB2674"/>
  <c r="J2675"/>
  <c r="K2675"/>
  <c r="L2675"/>
  <c r="M2675"/>
  <c r="N2675"/>
  <c r="O2675"/>
  <c r="P2675"/>
  <c r="Q2675"/>
  <c r="R2675"/>
  <c r="S2675"/>
  <c r="T2675"/>
  <c r="U2675"/>
  <c r="V2675"/>
  <c r="W2675"/>
  <c r="X2675"/>
  <c r="Y2675"/>
  <c r="Z2675"/>
  <c r="AA2675"/>
  <c r="AB2675"/>
  <c r="J2676"/>
  <c r="K2676"/>
  <c r="L2676"/>
  <c r="M2676"/>
  <c r="N2676"/>
  <c r="O2676"/>
  <c r="P2676"/>
  <c r="Q2676"/>
  <c r="R2676"/>
  <c r="S2676"/>
  <c r="T2676"/>
  <c r="U2676"/>
  <c r="V2676"/>
  <c r="W2676"/>
  <c r="X2676"/>
  <c r="Y2676"/>
  <c r="Z2676"/>
  <c r="AA2676"/>
  <c r="AB2676"/>
  <c r="A2681"/>
  <c r="Q2681"/>
  <c r="T2681"/>
  <c r="X2681"/>
  <c r="AC2681"/>
  <c r="AD2681"/>
  <c r="AE2681"/>
  <c r="AF2681"/>
  <c r="AG2681"/>
  <c r="AH2681"/>
  <c r="AI2681"/>
  <c r="AJ2681"/>
  <c r="AK2681"/>
  <c r="AM2681"/>
  <c r="A2682"/>
  <c r="Q2682"/>
  <c r="T2682"/>
  <c r="X2682"/>
  <c r="AC2682"/>
  <c r="AD2682"/>
  <c r="AE2682"/>
  <c r="AF2682"/>
  <c r="AG2682"/>
  <c r="AH2682"/>
  <c r="AI2682"/>
  <c r="AJ2682"/>
  <c r="AK2682"/>
  <c r="AL2682"/>
  <c r="AM2682"/>
  <c r="J2683"/>
  <c r="K2683"/>
  <c r="L2683"/>
  <c r="M2683"/>
  <c r="N2683"/>
  <c r="O2683"/>
  <c r="P2683"/>
  <c r="Q2683"/>
  <c r="R2683"/>
  <c r="S2683"/>
  <c r="T2683"/>
  <c r="U2683"/>
  <c r="V2683"/>
  <c r="W2683"/>
  <c r="X2683"/>
  <c r="Y2683"/>
  <c r="Z2683"/>
  <c r="AA2683"/>
  <c r="AB2683"/>
  <c r="AC2683"/>
  <c r="AD2683"/>
  <c r="AE2683"/>
  <c r="AF2683"/>
  <c r="AG2683"/>
  <c r="AH2683"/>
  <c r="AI2683"/>
  <c r="AJ2683"/>
  <c r="AK2683"/>
  <c r="AL2683"/>
  <c r="AM2683"/>
  <c r="A2684"/>
  <c r="Q2684"/>
  <c r="T2684"/>
  <c r="X2684"/>
  <c r="AC2684"/>
  <c r="AD2684"/>
  <c r="AE2684"/>
  <c r="AF2684"/>
  <c r="AG2684"/>
  <c r="AH2684"/>
  <c r="AI2684"/>
  <c r="AJ2684"/>
  <c r="AK2684"/>
  <c r="AL2684"/>
  <c r="AM2684"/>
  <c r="J2685"/>
  <c r="K2685"/>
  <c r="L2685"/>
  <c r="M2685"/>
  <c r="N2685"/>
  <c r="O2685"/>
  <c r="P2685"/>
  <c r="Q2685"/>
  <c r="R2685"/>
  <c r="S2685"/>
  <c r="T2685"/>
  <c r="U2685"/>
  <c r="V2685"/>
  <c r="W2685"/>
  <c r="X2685"/>
  <c r="Y2685"/>
  <c r="Z2685"/>
  <c r="AA2685"/>
  <c r="AB2685"/>
  <c r="AC2685"/>
  <c r="AD2685"/>
  <c r="AE2685"/>
  <c r="AF2685"/>
  <c r="AG2685"/>
  <c r="AH2685"/>
  <c r="AI2685"/>
  <c r="AJ2685"/>
  <c r="AK2685"/>
  <c r="AL2685"/>
  <c r="AM2685"/>
  <c r="A2686"/>
  <c r="Q2686"/>
  <c r="T2686"/>
  <c r="X2686"/>
  <c r="AC2686"/>
  <c r="AD2686"/>
  <c r="AE2686"/>
  <c r="AF2686"/>
  <c r="AG2686"/>
  <c r="AH2686"/>
  <c r="AI2686"/>
  <c r="AJ2686"/>
  <c r="AK2686"/>
  <c r="AL2686"/>
  <c r="AM2686"/>
  <c r="J2687"/>
  <c r="K2687"/>
  <c r="L2687"/>
  <c r="M2687"/>
  <c r="N2687"/>
  <c r="O2687"/>
  <c r="P2687"/>
  <c r="Q2687"/>
  <c r="R2687"/>
  <c r="S2687"/>
  <c r="T2687"/>
  <c r="U2687"/>
  <c r="V2687"/>
  <c r="W2687"/>
  <c r="X2687"/>
  <c r="Y2687"/>
  <c r="Z2687"/>
  <c r="AA2687"/>
  <c r="AB2687"/>
  <c r="AC2687"/>
  <c r="AD2687"/>
  <c r="AE2687"/>
  <c r="AF2687"/>
  <c r="AG2687"/>
  <c r="AH2687"/>
  <c r="AI2687"/>
  <c r="AJ2687"/>
  <c r="AK2687"/>
  <c r="AL2687"/>
  <c r="AM2687"/>
  <c r="A2688"/>
  <c r="Q2688"/>
  <c r="T2688"/>
  <c r="X2688"/>
  <c r="AC2688"/>
  <c r="AD2688"/>
  <c r="AE2688"/>
  <c r="AF2688"/>
  <c r="AG2688"/>
  <c r="AH2688"/>
  <c r="AI2688"/>
  <c r="AJ2688"/>
  <c r="AK2688"/>
  <c r="AL2688"/>
  <c r="AM2688"/>
  <c r="J2689"/>
  <c r="K2689"/>
  <c r="L2689"/>
  <c r="M2689"/>
  <c r="N2689"/>
  <c r="O2689"/>
  <c r="P2689"/>
  <c r="Q2689"/>
  <c r="R2689"/>
  <c r="S2689"/>
  <c r="T2689"/>
  <c r="U2689"/>
  <c r="V2689"/>
  <c r="W2689"/>
  <c r="X2689"/>
  <c r="Y2689"/>
  <c r="Z2689"/>
  <c r="AA2689"/>
  <c r="AB2689"/>
  <c r="AC2689"/>
  <c r="AD2689"/>
  <c r="AE2689"/>
  <c r="AF2689"/>
  <c r="AG2689"/>
  <c r="AH2689"/>
  <c r="AI2689"/>
  <c r="AJ2689"/>
  <c r="AK2689"/>
  <c r="AL2689"/>
  <c r="AM2689"/>
  <c r="A2690"/>
  <c r="Q2690"/>
  <c r="T2690"/>
  <c r="X2690"/>
  <c r="AC2690"/>
  <c r="AD2690"/>
  <c r="AE2690"/>
  <c r="AF2690"/>
  <c r="AG2690"/>
  <c r="AH2690"/>
  <c r="AI2690"/>
  <c r="AJ2690"/>
  <c r="AK2690"/>
  <c r="AL2690"/>
  <c r="AM2690"/>
  <c r="J2691"/>
  <c r="K2691"/>
  <c r="L2691"/>
  <c r="M2691"/>
  <c r="N2691"/>
  <c r="O2691"/>
  <c r="P2691"/>
  <c r="Q2691"/>
  <c r="R2691"/>
  <c r="S2691"/>
  <c r="T2691"/>
  <c r="U2691"/>
  <c r="V2691"/>
  <c r="W2691"/>
  <c r="X2691"/>
  <c r="Y2691"/>
  <c r="Z2691"/>
  <c r="AA2691"/>
  <c r="AB2691"/>
  <c r="AC2691"/>
  <c r="AD2691"/>
  <c r="AE2691"/>
  <c r="AF2691"/>
  <c r="AG2691"/>
  <c r="AH2691"/>
  <c r="AI2691"/>
  <c r="AJ2691"/>
  <c r="AK2691"/>
  <c r="AL2691"/>
  <c r="AM2691"/>
  <c r="A2692"/>
  <c r="Q2692"/>
  <c r="T2692"/>
  <c r="X2692"/>
  <c r="AC2692"/>
  <c r="AD2692"/>
  <c r="AE2692"/>
  <c r="AF2692"/>
  <c r="AG2692"/>
  <c r="AH2692"/>
  <c r="AI2692"/>
  <c r="AJ2692"/>
  <c r="AK2692"/>
  <c r="AL2692"/>
  <c r="AM2692"/>
  <c r="J2693"/>
  <c r="K2693"/>
  <c r="L2693"/>
  <c r="M2693"/>
  <c r="N2693"/>
  <c r="O2693"/>
  <c r="P2693"/>
  <c r="Q2693"/>
  <c r="R2693"/>
  <c r="S2693"/>
  <c r="T2693"/>
  <c r="U2693"/>
  <c r="V2693"/>
  <c r="W2693"/>
  <c r="X2693"/>
  <c r="Y2693"/>
  <c r="Z2693"/>
  <c r="AA2693"/>
  <c r="AB2693"/>
  <c r="AC2693"/>
  <c r="AD2693"/>
  <c r="AE2693"/>
  <c r="AF2693"/>
  <c r="AG2693"/>
  <c r="AH2693"/>
  <c r="AI2693"/>
  <c r="AJ2693"/>
  <c r="AK2693"/>
  <c r="AL2693"/>
  <c r="AM2693"/>
  <c r="A2694"/>
  <c r="Q2694"/>
  <c r="T2694"/>
  <c r="X2694"/>
  <c r="AC2694"/>
  <c r="AD2694"/>
  <c r="AE2694"/>
  <c r="AF2694"/>
  <c r="AG2694"/>
  <c r="AH2694"/>
  <c r="AI2694"/>
  <c r="AJ2694"/>
  <c r="AK2694"/>
  <c r="AL2694"/>
  <c r="AM2694"/>
  <c r="J2695"/>
  <c r="K2695"/>
  <c r="L2695"/>
  <c r="M2695"/>
  <c r="N2695"/>
  <c r="O2695"/>
  <c r="P2695"/>
  <c r="Q2695"/>
  <c r="R2695"/>
  <c r="S2695"/>
  <c r="T2695"/>
  <c r="U2695"/>
  <c r="V2695"/>
  <c r="W2695"/>
  <c r="X2695"/>
  <c r="Y2695"/>
  <c r="Z2695"/>
  <c r="AA2695"/>
  <c r="AB2695"/>
  <c r="AC2695"/>
  <c r="AD2695"/>
  <c r="AE2695"/>
  <c r="AF2695"/>
  <c r="AG2695"/>
  <c r="AH2695"/>
  <c r="AI2695"/>
  <c r="AJ2695"/>
  <c r="AK2695"/>
  <c r="AL2695"/>
  <c r="AM2695"/>
  <c r="A2696"/>
  <c r="Q2696"/>
  <c r="T2696"/>
  <c r="X2696"/>
  <c r="AC2696"/>
  <c r="AD2696"/>
  <c r="AE2696"/>
  <c r="AF2696"/>
  <c r="AG2696"/>
  <c r="AH2696"/>
  <c r="AI2696"/>
  <c r="AJ2696"/>
  <c r="AK2696"/>
  <c r="AL2696"/>
  <c r="AM2696"/>
  <c r="J2697"/>
  <c r="K2697"/>
  <c r="L2697"/>
  <c r="M2697"/>
  <c r="N2697"/>
  <c r="O2697"/>
  <c r="P2697"/>
  <c r="Q2697"/>
  <c r="R2697"/>
  <c r="S2697"/>
  <c r="T2697"/>
  <c r="U2697"/>
  <c r="V2697"/>
  <c r="W2697"/>
  <c r="X2697"/>
  <c r="Y2697"/>
  <c r="Z2697"/>
  <c r="AA2697"/>
  <c r="AB2697"/>
  <c r="AC2697"/>
  <c r="AD2697"/>
  <c r="AE2697"/>
  <c r="AF2697"/>
  <c r="AG2697"/>
  <c r="AH2697"/>
  <c r="AI2697"/>
  <c r="AJ2697"/>
  <c r="AK2697"/>
  <c r="AL2697"/>
  <c r="AM2697"/>
  <c r="A2698"/>
  <c r="Q2698"/>
  <c r="T2698"/>
  <c r="X2698"/>
  <c r="AC2698"/>
  <c r="AD2698"/>
  <c r="AE2698"/>
  <c r="AF2698"/>
  <c r="AG2698"/>
  <c r="AH2698"/>
  <c r="AI2698"/>
  <c r="AJ2698"/>
  <c r="AK2698"/>
  <c r="AL2698"/>
  <c r="AM2698"/>
  <c r="J2699"/>
  <c r="K2699"/>
  <c r="L2699"/>
  <c r="M2699"/>
  <c r="N2699"/>
  <c r="O2699"/>
  <c r="P2699"/>
  <c r="Q2699"/>
  <c r="R2699"/>
  <c r="S2699"/>
  <c r="T2699"/>
  <c r="U2699"/>
  <c r="V2699"/>
  <c r="W2699"/>
  <c r="X2699"/>
  <c r="Y2699"/>
  <c r="Z2699"/>
  <c r="AA2699"/>
  <c r="AB2699"/>
  <c r="AC2699"/>
  <c r="AD2699"/>
  <c r="AE2699"/>
  <c r="AF2699"/>
  <c r="AG2699"/>
  <c r="AH2699"/>
  <c r="AI2699"/>
  <c r="AJ2699"/>
  <c r="AK2699"/>
  <c r="AL2699"/>
  <c r="AM2699"/>
  <c r="J2701"/>
  <c r="K2701"/>
  <c r="L2701"/>
  <c r="M2701"/>
  <c r="N2701"/>
  <c r="O2701"/>
  <c r="P2701"/>
  <c r="Q2701"/>
  <c r="R2701"/>
  <c r="S2701"/>
  <c r="T2701"/>
  <c r="U2701"/>
  <c r="V2701"/>
  <c r="W2701"/>
  <c r="X2701"/>
  <c r="Y2701"/>
  <c r="Z2701"/>
  <c r="AA2701"/>
  <c r="AB2701"/>
  <c r="J2702"/>
  <c r="K2702"/>
  <c r="L2702"/>
  <c r="M2702"/>
  <c r="N2702"/>
  <c r="O2702"/>
  <c r="P2702"/>
  <c r="Q2702"/>
  <c r="R2702"/>
  <c r="S2702"/>
  <c r="T2702"/>
  <c r="U2702"/>
  <c r="V2702"/>
  <c r="W2702"/>
  <c r="X2702"/>
  <c r="Y2702"/>
  <c r="Z2702"/>
  <c r="AA2702"/>
  <c r="AB2702"/>
  <c r="J2703"/>
  <c r="K2703"/>
  <c r="L2703"/>
  <c r="M2703"/>
  <c r="N2703"/>
  <c r="O2703"/>
  <c r="P2703"/>
  <c r="Q2703"/>
  <c r="R2703"/>
  <c r="S2703"/>
  <c r="T2703"/>
  <c r="U2703"/>
  <c r="V2703"/>
  <c r="W2703"/>
  <c r="X2703"/>
  <c r="Y2703"/>
  <c r="Z2703"/>
  <c r="AA2703"/>
  <c r="AB2703"/>
  <c r="A2708"/>
  <c r="Q2708"/>
  <c r="T2708"/>
  <c r="X2708"/>
  <c r="AC2708"/>
  <c r="AD2708"/>
  <c r="AE2708"/>
  <c r="AF2708"/>
  <c r="AG2708"/>
  <c r="AH2708"/>
  <c r="AI2708"/>
  <c r="AJ2708"/>
  <c r="AK2708"/>
  <c r="AM2708"/>
  <c r="A2709"/>
  <c r="Q2709"/>
  <c r="T2709"/>
  <c r="X2709"/>
  <c r="AC2709"/>
  <c r="AD2709"/>
  <c r="AE2709"/>
  <c r="AF2709"/>
  <c r="AG2709"/>
  <c r="AH2709"/>
  <c r="AI2709"/>
  <c r="AJ2709"/>
  <c r="AK2709"/>
  <c r="AL2709"/>
  <c r="AM2709"/>
  <c r="J2710"/>
  <c r="K2710"/>
  <c r="L2710"/>
  <c r="M2710"/>
  <c r="N2710"/>
  <c r="O2710"/>
  <c r="P2710"/>
  <c r="Q2710"/>
  <c r="R2710"/>
  <c r="S2710"/>
  <c r="T2710"/>
  <c r="U2710"/>
  <c r="V2710"/>
  <c r="W2710"/>
  <c r="X2710"/>
  <c r="Y2710"/>
  <c r="Z2710"/>
  <c r="AA2710"/>
  <c r="AB2710"/>
  <c r="AC2710"/>
  <c r="AD2710"/>
  <c r="AE2710"/>
  <c r="AF2710"/>
  <c r="AG2710"/>
  <c r="AH2710"/>
  <c r="AI2710"/>
  <c r="AJ2710"/>
  <c r="AK2710"/>
  <c r="AL2710"/>
  <c r="AM2710"/>
  <c r="A2711"/>
  <c r="Q2711"/>
  <c r="T2711"/>
  <c r="X2711"/>
  <c r="AC2711"/>
  <c r="AD2711"/>
  <c r="AE2711"/>
  <c r="AF2711"/>
  <c r="AG2711"/>
  <c r="AH2711"/>
  <c r="AI2711"/>
  <c r="AJ2711"/>
  <c r="AK2711"/>
  <c r="AL2711"/>
  <c r="AM2711"/>
  <c r="J2712"/>
  <c r="K2712"/>
  <c r="L2712"/>
  <c r="M2712"/>
  <c r="N2712"/>
  <c r="O2712"/>
  <c r="P2712"/>
  <c r="Q2712"/>
  <c r="R2712"/>
  <c r="S2712"/>
  <c r="T2712"/>
  <c r="U2712"/>
  <c r="V2712"/>
  <c r="W2712"/>
  <c r="X2712"/>
  <c r="Y2712"/>
  <c r="Z2712"/>
  <c r="AA2712"/>
  <c r="AB2712"/>
  <c r="AC2712"/>
  <c r="AD2712"/>
  <c r="AE2712"/>
  <c r="AF2712"/>
  <c r="AG2712"/>
  <c r="AH2712"/>
  <c r="AI2712"/>
  <c r="AJ2712"/>
  <c r="AK2712"/>
  <c r="AL2712"/>
  <c r="AM2712"/>
  <c r="A2713"/>
  <c r="Q2713"/>
  <c r="T2713"/>
  <c r="X2713"/>
  <c r="AC2713"/>
  <c r="AD2713"/>
  <c r="AE2713"/>
  <c r="AF2713"/>
  <c r="AG2713"/>
  <c r="AH2713"/>
  <c r="AI2713"/>
  <c r="AJ2713"/>
  <c r="AK2713"/>
  <c r="AL2713"/>
  <c r="AM2713"/>
  <c r="J2714"/>
  <c r="K2714"/>
  <c r="L2714"/>
  <c r="M2714"/>
  <c r="N2714"/>
  <c r="O2714"/>
  <c r="P2714"/>
  <c r="Q2714"/>
  <c r="R2714"/>
  <c r="S2714"/>
  <c r="T2714"/>
  <c r="U2714"/>
  <c r="V2714"/>
  <c r="W2714"/>
  <c r="X2714"/>
  <c r="Y2714"/>
  <c r="Z2714"/>
  <c r="AA2714"/>
  <c r="AB2714"/>
  <c r="AC2714"/>
  <c r="AD2714"/>
  <c r="AE2714"/>
  <c r="AF2714"/>
  <c r="AG2714"/>
  <c r="AH2714"/>
  <c r="AI2714"/>
  <c r="AJ2714"/>
  <c r="AK2714"/>
  <c r="AL2714"/>
  <c r="AM2714"/>
  <c r="A2715"/>
  <c r="Q2715"/>
  <c r="T2715"/>
  <c r="X2715"/>
  <c r="AC2715"/>
  <c r="AD2715"/>
  <c r="AE2715"/>
  <c r="AF2715"/>
  <c r="AG2715"/>
  <c r="AH2715"/>
  <c r="AI2715"/>
  <c r="AJ2715"/>
  <c r="AK2715"/>
  <c r="AL2715"/>
  <c r="AM2715"/>
  <c r="J2716"/>
  <c r="K2716"/>
  <c r="L2716"/>
  <c r="M2716"/>
  <c r="N2716"/>
  <c r="O2716"/>
  <c r="P2716"/>
  <c r="Q2716"/>
  <c r="R2716"/>
  <c r="S2716"/>
  <c r="T2716"/>
  <c r="U2716"/>
  <c r="V2716"/>
  <c r="W2716"/>
  <c r="X2716"/>
  <c r="Y2716"/>
  <c r="Z2716"/>
  <c r="AA2716"/>
  <c r="AB2716"/>
  <c r="AC2716"/>
  <c r="AD2716"/>
  <c r="AE2716"/>
  <c r="AF2716"/>
  <c r="AG2716"/>
  <c r="AH2716"/>
  <c r="AI2716"/>
  <c r="AJ2716"/>
  <c r="AK2716"/>
  <c r="AL2716"/>
  <c r="AM2716"/>
  <c r="A2717"/>
  <c r="Q2717"/>
  <c r="T2717"/>
  <c r="X2717"/>
  <c r="AC2717"/>
  <c r="AD2717"/>
  <c r="AE2717"/>
  <c r="AF2717"/>
  <c r="AG2717"/>
  <c r="AH2717"/>
  <c r="AI2717"/>
  <c r="AJ2717"/>
  <c r="AK2717"/>
  <c r="AL2717"/>
  <c r="AM2717"/>
  <c r="J2718"/>
  <c r="K2718"/>
  <c r="L2718"/>
  <c r="M2718"/>
  <c r="N2718"/>
  <c r="O2718"/>
  <c r="P2718"/>
  <c r="Q2718"/>
  <c r="R2718"/>
  <c r="S2718"/>
  <c r="T2718"/>
  <c r="U2718"/>
  <c r="V2718"/>
  <c r="W2718"/>
  <c r="X2718"/>
  <c r="Y2718"/>
  <c r="Z2718"/>
  <c r="AA2718"/>
  <c r="AB2718"/>
  <c r="AC2718"/>
  <c r="AD2718"/>
  <c r="AE2718"/>
  <c r="AF2718"/>
  <c r="AG2718"/>
  <c r="AH2718"/>
  <c r="AI2718"/>
  <c r="AJ2718"/>
  <c r="AK2718"/>
  <c r="AL2718"/>
  <c r="AM2718"/>
  <c r="A2719"/>
  <c r="Q2719"/>
  <c r="T2719"/>
  <c r="X2719"/>
  <c r="AC2719"/>
  <c r="AD2719"/>
  <c r="AE2719"/>
  <c r="AF2719"/>
  <c r="AG2719"/>
  <c r="AH2719"/>
  <c r="AI2719"/>
  <c r="AJ2719"/>
  <c r="AK2719"/>
  <c r="AL2719"/>
  <c r="AM2719"/>
  <c r="J2720"/>
  <c r="K2720"/>
  <c r="L2720"/>
  <c r="M2720"/>
  <c r="N2720"/>
  <c r="O2720"/>
  <c r="P2720"/>
  <c r="Q2720"/>
  <c r="R2720"/>
  <c r="S2720"/>
  <c r="T2720"/>
  <c r="U2720"/>
  <c r="V2720"/>
  <c r="W2720"/>
  <c r="X2720"/>
  <c r="Y2720"/>
  <c r="Z2720"/>
  <c r="AA2720"/>
  <c r="AB2720"/>
  <c r="AC2720"/>
  <c r="AD2720"/>
  <c r="AE2720"/>
  <c r="AF2720"/>
  <c r="AG2720"/>
  <c r="AH2720"/>
  <c r="AI2720"/>
  <c r="AJ2720"/>
  <c r="AK2720"/>
  <c r="AL2720"/>
  <c r="AM2720"/>
  <c r="A2721"/>
  <c r="Q2721"/>
  <c r="T2721"/>
  <c r="X2721"/>
  <c r="AC2721"/>
  <c r="AD2721"/>
  <c r="AE2721"/>
  <c r="AF2721"/>
  <c r="AG2721"/>
  <c r="AH2721"/>
  <c r="AI2721"/>
  <c r="AJ2721"/>
  <c r="AK2721"/>
  <c r="AL2721"/>
  <c r="AM2721"/>
  <c r="J2722"/>
  <c r="K2722"/>
  <c r="L2722"/>
  <c r="M2722"/>
  <c r="N2722"/>
  <c r="O2722"/>
  <c r="P2722"/>
  <c r="Q2722"/>
  <c r="R2722"/>
  <c r="S2722"/>
  <c r="T2722"/>
  <c r="U2722"/>
  <c r="V2722"/>
  <c r="W2722"/>
  <c r="X2722"/>
  <c r="Y2722"/>
  <c r="Z2722"/>
  <c r="AA2722"/>
  <c r="AB2722"/>
  <c r="AC2722"/>
  <c r="AD2722"/>
  <c r="AE2722"/>
  <c r="AF2722"/>
  <c r="AG2722"/>
  <c r="AH2722"/>
  <c r="AI2722"/>
  <c r="AJ2722"/>
  <c r="AK2722"/>
  <c r="AL2722"/>
  <c r="AM2722"/>
  <c r="A2723"/>
  <c r="Q2723"/>
  <c r="T2723"/>
  <c r="X2723"/>
  <c r="AC2723"/>
  <c r="AD2723"/>
  <c r="AE2723"/>
  <c r="AF2723"/>
  <c r="AG2723"/>
  <c r="AH2723"/>
  <c r="AI2723"/>
  <c r="AJ2723"/>
  <c r="AK2723"/>
  <c r="AL2723"/>
  <c r="AM2723"/>
  <c r="J2724"/>
  <c r="K2724"/>
  <c r="L2724"/>
  <c r="M2724"/>
  <c r="N2724"/>
  <c r="O2724"/>
  <c r="P2724"/>
  <c r="Q2724"/>
  <c r="R2724"/>
  <c r="S2724"/>
  <c r="T2724"/>
  <c r="U2724"/>
  <c r="V2724"/>
  <c r="W2724"/>
  <c r="X2724"/>
  <c r="Y2724"/>
  <c r="Z2724"/>
  <c r="AA2724"/>
  <c r="AB2724"/>
  <c r="AC2724"/>
  <c r="AD2724"/>
  <c r="AE2724"/>
  <c r="AF2724"/>
  <c r="AG2724"/>
  <c r="AH2724"/>
  <c r="AI2724"/>
  <c r="AJ2724"/>
  <c r="AK2724"/>
  <c r="AL2724"/>
  <c r="AM2724"/>
  <c r="A2725"/>
  <c r="Q2725"/>
  <c r="T2725"/>
  <c r="X2725"/>
  <c r="AC2725"/>
  <c r="AD2725"/>
  <c r="AE2725"/>
  <c r="AF2725"/>
  <c r="AG2725"/>
  <c r="AH2725"/>
  <c r="AI2725"/>
  <c r="AJ2725"/>
  <c r="AK2725"/>
  <c r="AL2725"/>
  <c r="AM2725"/>
  <c r="J2726"/>
  <c r="K2726"/>
  <c r="L2726"/>
  <c r="M2726"/>
  <c r="N2726"/>
  <c r="O2726"/>
  <c r="P2726"/>
  <c r="Q2726"/>
  <c r="R2726"/>
  <c r="S2726"/>
  <c r="T2726"/>
  <c r="U2726"/>
  <c r="V2726"/>
  <c r="W2726"/>
  <c r="X2726"/>
  <c r="Y2726"/>
  <c r="Z2726"/>
  <c r="AA2726"/>
  <c r="AB2726"/>
  <c r="AC2726"/>
  <c r="AD2726"/>
  <c r="AE2726"/>
  <c r="AF2726"/>
  <c r="AG2726"/>
  <c r="AH2726"/>
  <c r="AI2726"/>
  <c r="AJ2726"/>
  <c r="AK2726"/>
  <c r="AL2726"/>
  <c r="AM2726"/>
  <c r="J2728"/>
  <c r="K2728"/>
  <c r="L2728"/>
  <c r="M2728"/>
  <c r="N2728"/>
  <c r="O2728"/>
  <c r="P2728"/>
  <c r="Q2728"/>
  <c r="R2728"/>
  <c r="S2728"/>
  <c r="T2728"/>
  <c r="U2728"/>
  <c r="V2728"/>
  <c r="W2728"/>
  <c r="X2728"/>
  <c r="Y2728"/>
  <c r="Z2728"/>
  <c r="AA2728"/>
  <c r="AB2728"/>
  <c r="J2729"/>
  <c r="K2729"/>
  <c r="L2729"/>
  <c r="M2729"/>
  <c r="N2729"/>
  <c r="O2729"/>
  <c r="P2729"/>
  <c r="Q2729"/>
  <c r="R2729"/>
  <c r="S2729"/>
  <c r="T2729"/>
  <c r="U2729"/>
  <c r="V2729"/>
  <c r="W2729"/>
  <c r="X2729"/>
  <c r="Y2729"/>
  <c r="Z2729"/>
  <c r="AA2729"/>
  <c r="AB2729"/>
  <c r="J2730"/>
  <c r="K2730"/>
  <c r="L2730"/>
  <c r="M2730"/>
  <c r="N2730"/>
  <c r="O2730"/>
  <c r="P2730"/>
  <c r="Q2730"/>
  <c r="R2730"/>
  <c r="S2730"/>
  <c r="T2730"/>
  <c r="U2730"/>
  <c r="V2730"/>
  <c r="W2730"/>
  <c r="X2730"/>
  <c r="Y2730"/>
  <c r="Z2730"/>
  <c r="AA2730"/>
  <c r="AB2730"/>
  <c r="A2735"/>
  <c r="Q2735"/>
  <c r="T2735"/>
  <c r="X2735"/>
  <c r="AC2735"/>
  <c r="AD2735"/>
  <c r="AE2735"/>
  <c r="AF2735"/>
  <c r="AG2735"/>
  <c r="AH2735"/>
  <c r="AI2735"/>
  <c r="AJ2735"/>
  <c r="AK2735"/>
  <c r="AM2735"/>
  <c r="A2736"/>
  <c r="Q2736"/>
  <c r="T2736"/>
  <c r="X2736"/>
  <c r="AC2736"/>
  <c r="AD2736"/>
  <c r="AE2736"/>
  <c r="AF2736"/>
  <c r="AG2736"/>
  <c r="AH2736"/>
  <c r="AI2736"/>
  <c r="AJ2736"/>
  <c r="AK2736"/>
  <c r="AL2736"/>
  <c r="AM2736"/>
  <c r="J2737"/>
  <c r="K2737"/>
  <c r="L2737"/>
  <c r="M2737"/>
  <c r="N2737"/>
  <c r="O2737"/>
  <c r="P2737"/>
  <c r="Q2737"/>
  <c r="R2737"/>
  <c r="S2737"/>
  <c r="T2737"/>
  <c r="U2737"/>
  <c r="V2737"/>
  <c r="W2737"/>
  <c r="X2737"/>
  <c r="Y2737"/>
  <c r="Z2737"/>
  <c r="AA2737"/>
  <c r="AB2737"/>
  <c r="AC2737"/>
  <c r="AD2737"/>
  <c r="AE2737"/>
  <c r="AF2737"/>
  <c r="AG2737"/>
  <c r="AH2737"/>
  <c r="AI2737"/>
  <c r="AJ2737"/>
  <c r="AK2737"/>
  <c r="AL2737"/>
  <c r="AM2737"/>
  <c r="A2738"/>
  <c r="Q2738"/>
  <c r="T2738"/>
  <c r="X2738"/>
  <c r="AC2738"/>
  <c r="AD2738"/>
  <c r="AE2738"/>
  <c r="AF2738"/>
  <c r="AG2738"/>
  <c r="AH2738"/>
  <c r="AI2738"/>
  <c r="AJ2738"/>
  <c r="AK2738"/>
  <c r="AL2738"/>
  <c r="AM2738"/>
  <c r="J2739"/>
  <c r="K2739"/>
  <c r="L2739"/>
  <c r="M2739"/>
  <c r="N2739"/>
  <c r="O2739"/>
  <c r="P2739"/>
  <c r="Q2739"/>
  <c r="R2739"/>
  <c r="S2739"/>
  <c r="T2739"/>
  <c r="U2739"/>
  <c r="V2739"/>
  <c r="W2739"/>
  <c r="X2739"/>
  <c r="Y2739"/>
  <c r="Z2739"/>
  <c r="AA2739"/>
  <c r="AB2739"/>
  <c r="AC2739"/>
  <c r="AD2739"/>
  <c r="AE2739"/>
  <c r="AF2739"/>
  <c r="AG2739"/>
  <c r="AH2739"/>
  <c r="AI2739"/>
  <c r="AJ2739"/>
  <c r="AK2739"/>
  <c r="AL2739"/>
  <c r="AM2739"/>
  <c r="A2740"/>
  <c r="Q2740"/>
  <c r="T2740"/>
  <c r="X2740"/>
  <c r="AC2740"/>
  <c r="AD2740"/>
  <c r="AE2740"/>
  <c r="AF2740"/>
  <c r="AG2740"/>
  <c r="AH2740"/>
  <c r="AI2740"/>
  <c r="AJ2740"/>
  <c r="AK2740"/>
  <c r="AL2740"/>
  <c r="AM2740"/>
  <c r="J2741"/>
  <c r="K2741"/>
  <c r="L2741"/>
  <c r="M2741"/>
  <c r="N2741"/>
  <c r="O2741"/>
  <c r="P2741"/>
  <c r="Q2741"/>
  <c r="R2741"/>
  <c r="S2741"/>
  <c r="T2741"/>
  <c r="U2741"/>
  <c r="V2741"/>
  <c r="W2741"/>
  <c r="X2741"/>
  <c r="Y2741"/>
  <c r="Z2741"/>
  <c r="AA2741"/>
  <c r="AB2741"/>
  <c r="AC2741"/>
  <c r="AD2741"/>
  <c r="AE2741"/>
  <c r="AF2741"/>
  <c r="AG2741"/>
  <c r="AH2741"/>
  <c r="AI2741"/>
  <c r="AJ2741"/>
  <c r="AK2741"/>
  <c r="AL2741"/>
  <c r="AM2741"/>
  <c r="A2742"/>
  <c r="Q2742"/>
  <c r="T2742"/>
  <c r="X2742"/>
  <c r="AC2742"/>
  <c r="AD2742"/>
  <c r="AE2742"/>
  <c r="AF2742"/>
  <c r="AG2742"/>
  <c r="AH2742"/>
  <c r="AI2742"/>
  <c r="AJ2742"/>
  <c r="AK2742"/>
  <c r="AL2742"/>
  <c r="AM2742"/>
  <c r="J2743"/>
  <c r="K2743"/>
  <c r="L2743"/>
  <c r="M2743"/>
  <c r="N2743"/>
  <c r="O2743"/>
  <c r="P2743"/>
  <c r="Q2743"/>
  <c r="R2743"/>
  <c r="S2743"/>
  <c r="T2743"/>
  <c r="U2743"/>
  <c r="V2743"/>
  <c r="W2743"/>
  <c r="X2743"/>
  <c r="Y2743"/>
  <c r="Z2743"/>
  <c r="AA2743"/>
  <c r="AB2743"/>
  <c r="AC2743"/>
  <c r="AD2743"/>
  <c r="AE2743"/>
  <c r="AF2743"/>
  <c r="AG2743"/>
  <c r="AH2743"/>
  <c r="AI2743"/>
  <c r="AJ2743"/>
  <c r="AK2743"/>
  <c r="AL2743"/>
  <c r="AM2743"/>
  <c r="A2744"/>
  <c r="Q2744"/>
  <c r="T2744"/>
  <c r="X2744"/>
  <c r="AC2744"/>
  <c r="AD2744"/>
  <c r="AE2744"/>
  <c r="AF2744"/>
  <c r="AG2744"/>
  <c r="AH2744"/>
  <c r="AI2744"/>
  <c r="AJ2744"/>
  <c r="AK2744"/>
  <c r="AL2744"/>
  <c r="AM2744"/>
  <c r="J2745"/>
  <c r="K2745"/>
  <c r="L2745"/>
  <c r="M2745"/>
  <c r="N2745"/>
  <c r="O2745"/>
  <c r="P2745"/>
  <c r="Q2745"/>
  <c r="R2745"/>
  <c r="S2745"/>
  <c r="T2745"/>
  <c r="U2745"/>
  <c r="V2745"/>
  <c r="W2745"/>
  <c r="X2745"/>
  <c r="Y2745"/>
  <c r="Z2745"/>
  <c r="AA2745"/>
  <c r="AB2745"/>
  <c r="AC2745"/>
  <c r="AD2745"/>
  <c r="AE2745"/>
  <c r="AF2745"/>
  <c r="AG2745"/>
  <c r="AH2745"/>
  <c r="AI2745"/>
  <c r="AJ2745"/>
  <c r="AK2745"/>
  <c r="AL2745"/>
  <c r="AM2745"/>
  <c r="A2746"/>
  <c r="Q2746"/>
  <c r="T2746"/>
  <c r="X2746"/>
  <c r="AC2746"/>
  <c r="AD2746"/>
  <c r="AE2746"/>
  <c r="AF2746"/>
  <c r="AG2746"/>
  <c r="AH2746"/>
  <c r="AI2746"/>
  <c r="AJ2746"/>
  <c r="AK2746"/>
  <c r="AL2746"/>
  <c r="AM2746"/>
  <c r="J2747"/>
  <c r="K2747"/>
  <c r="L2747"/>
  <c r="M2747"/>
  <c r="N2747"/>
  <c r="O2747"/>
  <c r="P2747"/>
  <c r="Q2747"/>
  <c r="R2747"/>
  <c r="S2747"/>
  <c r="T2747"/>
  <c r="U2747"/>
  <c r="V2747"/>
  <c r="W2747"/>
  <c r="X2747"/>
  <c r="Y2747"/>
  <c r="Z2747"/>
  <c r="AA2747"/>
  <c r="AB2747"/>
  <c r="AC2747"/>
  <c r="AD2747"/>
  <c r="AE2747"/>
  <c r="AF2747"/>
  <c r="AG2747"/>
  <c r="AH2747"/>
  <c r="AI2747"/>
  <c r="AJ2747"/>
  <c r="AK2747"/>
  <c r="AL2747"/>
  <c r="AM2747"/>
  <c r="A2748"/>
  <c r="Q2748"/>
  <c r="T2748"/>
  <c r="X2748"/>
  <c r="AC2748"/>
  <c r="AD2748"/>
  <c r="AE2748"/>
  <c r="AF2748"/>
  <c r="AG2748"/>
  <c r="AH2748"/>
  <c r="AI2748"/>
  <c r="AJ2748"/>
  <c r="AK2748"/>
  <c r="AL2748"/>
  <c r="AM2748"/>
  <c r="J2749"/>
  <c r="K2749"/>
  <c r="L2749"/>
  <c r="M2749"/>
  <c r="N2749"/>
  <c r="O2749"/>
  <c r="P2749"/>
  <c r="Q2749"/>
  <c r="R2749"/>
  <c r="S2749"/>
  <c r="T2749"/>
  <c r="U2749"/>
  <c r="V2749"/>
  <c r="W2749"/>
  <c r="X2749"/>
  <c r="Y2749"/>
  <c r="Z2749"/>
  <c r="AA2749"/>
  <c r="AB2749"/>
  <c r="AC2749"/>
  <c r="AD2749"/>
  <c r="AE2749"/>
  <c r="AF2749"/>
  <c r="AG2749"/>
  <c r="AH2749"/>
  <c r="AI2749"/>
  <c r="AJ2749"/>
  <c r="AK2749"/>
  <c r="AL2749"/>
  <c r="AM2749"/>
  <c r="A2750"/>
  <c r="Q2750"/>
  <c r="T2750"/>
  <c r="X2750"/>
  <c r="AC2750"/>
  <c r="AD2750"/>
  <c r="AE2750"/>
  <c r="AF2750"/>
  <c r="AG2750"/>
  <c r="AH2750"/>
  <c r="AI2750"/>
  <c r="AJ2750"/>
  <c r="AK2750"/>
  <c r="AL2750"/>
  <c r="AM2750"/>
  <c r="J2751"/>
  <c r="K2751"/>
  <c r="L2751"/>
  <c r="M2751"/>
  <c r="N2751"/>
  <c r="O2751"/>
  <c r="P2751"/>
  <c r="Q2751"/>
  <c r="R2751"/>
  <c r="S2751"/>
  <c r="T2751"/>
  <c r="U2751"/>
  <c r="V2751"/>
  <c r="W2751"/>
  <c r="X2751"/>
  <c r="Y2751"/>
  <c r="Z2751"/>
  <c r="AA2751"/>
  <c r="AB2751"/>
  <c r="AC2751"/>
  <c r="AD2751"/>
  <c r="AE2751"/>
  <c r="AF2751"/>
  <c r="AG2751"/>
  <c r="AH2751"/>
  <c r="AI2751"/>
  <c r="AJ2751"/>
  <c r="AK2751"/>
  <c r="AL2751"/>
  <c r="AM2751"/>
  <c r="A2752"/>
  <c r="Q2752"/>
  <c r="T2752"/>
  <c r="X2752"/>
  <c r="AC2752"/>
  <c r="AD2752"/>
  <c r="AE2752"/>
  <c r="AF2752"/>
  <c r="AG2752"/>
  <c r="AH2752"/>
  <c r="AI2752"/>
  <c r="AJ2752"/>
  <c r="AK2752"/>
  <c r="AL2752"/>
  <c r="AM2752"/>
  <c r="J2753"/>
  <c r="K2753"/>
  <c r="L2753"/>
  <c r="M2753"/>
  <c r="N2753"/>
  <c r="O2753"/>
  <c r="P2753"/>
  <c r="Q2753"/>
  <c r="R2753"/>
  <c r="S2753"/>
  <c r="T2753"/>
  <c r="U2753"/>
  <c r="V2753"/>
  <c r="W2753"/>
  <c r="X2753"/>
  <c r="Y2753"/>
  <c r="Z2753"/>
  <c r="AA2753"/>
  <c r="AB2753"/>
  <c r="AC2753"/>
  <c r="AD2753"/>
  <c r="AE2753"/>
  <c r="AF2753"/>
  <c r="AG2753"/>
  <c r="AH2753"/>
  <c r="AI2753"/>
  <c r="AJ2753"/>
  <c r="AK2753"/>
  <c r="AL2753"/>
  <c r="AM2753"/>
  <c r="J2755"/>
  <c r="K2755"/>
  <c r="L2755"/>
  <c r="M2755"/>
  <c r="N2755"/>
  <c r="O2755"/>
  <c r="P2755"/>
  <c r="Q2755"/>
  <c r="R2755"/>
  <c r="S2755"/>
  <c r="T2755"/>
  <c r="U2755"/>
  <c r="V2755"/>
  <c r="W2755"/>
  <c r="X2755"/>
  <c r="Y2755"/>
  <c r="Z2755"/>
  <c r="AA2755"/>
  <c r="AB2755"/>
  <c r="J2756"/>
  <c r="K2756"/>
  <c r="L2756"/>
  <c r="M2756"/>
  <c r="N2756"/>
  <c r="O2756"/>
  <c r="P2756"/>
  <c r="Q2756"/>
  <c r="R2756"/>
  <c r="S2756"/>
  <c r="T2756"/>
  <c r="U2756"/>
  <c r="V2756"/>
  <c r="W2756"/>
  <c r="X2756"/>
  <c r="Y2756"/>
  <c r="Z2756"/>
  <c r="AA2756"/>
  <c r="AB2756"/>
  <c r="J2757"/>
  <c r="K2757"/>
  <c r="L2757"/>
  <c r="M2757"/>
  <c r="N2757"/>
  <c r="O2757"/>
  <c r="P2757"/>
  <c r="Q2757"/>
  <c r="R2757"/>
  <c r="S2757"/>
  <c r="T2757"/>
  <c r="U2757"/>
  <c r="V2757"/>
  <c r="W2757"/>
  <c r="X2757"/>
  <c r="Y2757"/>
  <c r="Z2757"/>
  <c r="AA2757"/>
  <c r="AB2757"/>
  <c r="A2762"/>
  <c r="Q2762"/>
  <c r="T2762"/>
  <c r="X2762"/>
  <c r="AC2762"/>
  <c r="AD2762"/>
  <c r="AE2762"/>
  <c r="AF2762"/>
  <c r="AG2762"/>
  <c r="AH2762"/>
  <c r="AI2762"/>
  <c r="AJ2762"/>
  <c r="AK2762"/>
  <c r="AM2762"/>
  <c r="A2763"/>
  <c r="Q2763"/>
  <c r="T2763"/>
  <c r="X2763"/>
  <c r="AC2763"/>
  <c r="AD2763"/>
  <c r="AE2763"/>
  <c r="AF2763"/>
  <c r="AG2763"/>
  <c r="AH2763"/>
  <c r="AI2763"/>
  <c r="AJ2763"/>
  <c r="AK2763"/>
  <c r="AL2763"/>
  <c r="AM2763"/>
  <c r="J2764"/>
  <c r="K2764"/>
  <c r="L2764"/>
  <c r="M2764"/>
  <c r="N2764"/>
  <c r="O2764"/>
  <c r="P2764"/>
  <c r="Q2764"/>
  <c r="R2764"/>
  <c r="S2764"/>
  <c r="T2764"/>
  <c r="U2764"/>
  <c r="V2764"/>
  <c r="W2764"/>
  <c r="X2764"/>
  <c r="Y2764"/>
  <c r="Z2764"/>
  <c r="AA2764"/>
  <c r="AB2764"/>
  <c r="AC2764"/>
  <c r="AD2764"/>
  <c r="AE2764"/>
  <c r="AF2764"/>
  <c r="AG2764"/>
  <c r="AH2764"/>
  <c r="AI2764"/>
  <c r="AJ2764"/>
  <c r="AK2764"/>
  <c r="AL2764"/>
  <c r="AM2764"/>
  <c r="A2765"/>
  <c r="Q2765"/>
  <c r="T2765"/>
  <c r="X2765"/>
  <c r="AC2765"/>
  <c r="AD2765"/>
  <c r="AE2765"/>
  <c r="AF2765"/>
  <c r="AG2765"/>
  <c r="AH2765"/>
  <c r="AI2765"/>
  <c r="AJ2765"/>
  <c r="AK2765"/>
  <c r="AL2765"/>
  <c r="AM2765"/>
  <c r="J2766"/>
  <c r="K2766"/>
  <c r="L2766"/>
  <c r="M2766"/>
  <c r="N2766"/>
  <c r="O2766"/>
  <c r="P2766"/>
  <c r="Q2766"/>
  <c r="R2766"/>
  <c r="S2766"/>
  <c r="T2766"/>
  <c r="U2766"/>
  <c r="V2766"/>
  <c r="W2766"/>
  <c r="X2766"/>
  <c r="Y2766"/>
  <c r="Z2766"/>
  <c r="AA2766"/>
  <c r="AB2766"/>
  <c r="AC2766"/>
  <c r="AD2766"/>
  <c r="AE2766"/>
  <c r="AF2766"/>
  <c r="AG2766"/>
  <c r="AH2766"/>
  <c r="AI2766"/>
  <c r="AJ2766"/>
  <c r="AK2766"/>
  <c r="AL2766"/>
  <c r="AM2766"/>
  <c r="A2767"/>
  <c r="Q2767"/>
  <c r="T2767"/>
  <c r="X2767"/>
  <c r="AC2767"/>
  <c r="AD2767"/>
  <c r="AE2767"/>
  <c r="AF2767"/>
  <c r="AG2767"/>
  <c r="AH2767"/>
  <c r="AI2767"/>
  <c r="AJ2767"/>
  <c r="AK2767"/>
  <c r="AL2767"/>
  <c r="AM2767"/>
  <c r="J2768"/>
  <c r="K2768"/>
  <c r="L2768"/>
  <c r="M2768"/>
  <c r="N2768"/>
  <c r="O2768"/>
  <c r="P2768"/>
  <c r="Q2768"/>
  <c r="R2768"/>
  <c r="S2768"/>
  <c r="T2768"/>
  <c r="U2768"/>
  <c r="V2768"/>
  <c r="W2768"/>
  <c r="X2768"/>
  <c r="Y2768"/>
  <c r="Z2768"/>
  <c r="AA2768"/>
  <c r="AB2768"/>
  <c r="AC2768"/>
  <c r="AD2768"/>
  <c r="AE2768"/>
  <c r="AF2768"/>
  <c r="AG2768"/>
  <c r="AH2768"/>
  <c r="AI2768"/>
  <c r="AJ2768"/>
  <c r="AK2768"/>
  <c r="AL2768"/>
  <c r="AM2768"/>
  <c r="A2769"/>
  <c r="Q2769"/>
  <c r="T2769"/>
  <c r="X2769"/>
  <c r="AC2769"/>
  <c r="AD2769"/>
  <c r="AE2769"/>
  <c r="AF2769"/>
  <c r="AG2769"/>
  <c r="AH2769"/>
  <c r="AI2769"/>
  <c r="AJ2769"/>
  <c r="AK2769"/>
  <c r="AL2769"/>
  <c r="AM2769"/>
  <c r="J2770"/>
  <c r="K2770"/>
  <c r="L2770"/>
  <c r="M2770"/>
  <c r="N2770"/>
  <c r="O2770"/>
  <c r="P2770"/>
  <c r="Q2770"/>
  <c r="R2770"/>
  <c r="S2770"/>
  <c r="T2770"/>
  <c r="U2770"/>
  <c r="V2770"/>
  <c r="W2770"/>
  <c r="X2770"/>
  <c r="Y2770"/>
  <c r="Z2770"/>
  <c r="AA2770"/>
  <c r="AB2770"/>
  <c r="AC2770"/>
  <c r="AD2770"/>
  <c r="AE2770"/>
  <c r="AF2770"/>
  <c r="AG2770"/>
  <c r="AH2770"/>
  <c r="AI2770"/>
  <c r="AJ2770"/>
  <c r="AK2770"/>
  <c r="AL2770"/>
  <c r="AM2770"/>
  <c r="A2771"/>
  <c r="Q2771"/>
  <c r="T2771"/>
  <c r="X2771"/>
  <c r="AC2771"/>
  <c r="AD2771"/>
  <c r="AE2771"/>
  <c r="AF2771"/>
  <c r="AG2771"/>
  <c r="AH2771"/>
  <c r="AI2771"/>
  <c r="AJ2771"/>
  <c r="AK2771"/>
  <c r="AL2771"/>
  <c r="AM2771"/>
  <c r="J2772"/>
  <c r="K2772"/>
  <c r="L2772"/>
  <c r="M2772"/>
  <c r="N2772"/>
  <c r="O2772"/>
  <c r="P2772"/>
  <c r="Q2772"/>
  <c r="R2772"/>
  <c r="S2772"/>
  <c r="T2772"/>
  <c r="U2772"/>
  <c r="V2772"/>
  <c r="W2772"/>
  <c r="X2772"/>
  <c r="Y2772"/>
  <c r="Z2772"/>
  <c r="AA2772"/>
  <c r="AB2772"/>
  <c r="AC2772"/>
  <c r="AD2772"/>
  <c r="AE2772"/>
  <c r="AF2772"/>
  <c r="AG2772"/>
  <c r="AH2772"/>
  <c r="AI2772"/>
  <c r="AJ2772"/>
  <c r="AK2772"/>
  <c r="AL2772"/>
  <c r="AM2772"/>
  <c r="A2773"/>
  <c r="Q2773"/>
  <c r="T2773"/>
  <c r="X2773"/>
  <c r="AC2773"/>
  <c r="AD2773"/>
  <c r="AE2773"/>
  <c r="AF2773"/>
  <c r="AG2773"/>
  <c r="AH2773"/>
  <c r="AI2773"/>
  <c r="AJ2773"/>
  <c r="AK2773"/>
  <c r="AL2773"/>
  <c r="AM2773"/>
  <c r="J2774"/>
  <c r="K2774"/>
  <c r="L2774"/>
  <c r="M2774"/>
  <c r="N2774"/>
  <c r="O2774"/>
  <c r="P2774"/>
  <c r="Q2774"/>
  <c r="R2774"/>
  <c r="S2774"/>
  <c r="T2774"/>
  <c r="U2774"/>
  <c r="V2774"/>
  <c r="W2774"/>
  <c r="X2774"/>
  <c r="Y2774"/>
  <c r="Z2774"/>
  <c r="AA2774"/>
  <c r="AB2774"/>
  <c r="AC2774"/>
  <c r="AD2774"/>
  <c r="AE2774"/>
  <c r="AF2774"/>
  <c r="AG2774"/>
  <c r="AH2774"/>
  <c r="AI2774"/>
  <c r="AJ2774"/>
  <c r="AK2774"/>
  <c r="AL2774"/>
  <c r="AM2774"/>
  <c r="A2775"/>
  <c r="Q2775"/>
  <c r="T2775"/>
  <c r="X2775"/>
  <c r="AC2775"/>
  <c r="AD2775"/>
  <c r="AE2775"/>
  <c r="AF2775"/>
  <c r="AG2775"/>
  <c r="AH2775"/>
  <c r="AI2775"/>
  <c r="AJ2775"/>
  <c r="AK2775"/>
  <c r="AL2775"/>
  <c r="AM2775"/>
  <c r="J2776"/>
  <c r="K2776"/>
  <c r="L2776"/>
  <c r="M2776"/>
  <c r="N2776"/>
  <c r="O2776"/>
  <c r="P2776"/>
  <c r="Q2776"/>
  <c r="R2776"/>
  <c r="S2776"/>
  <c r="T2776"/>
  <c r="U2776"/>
  <c r="V2776"/>
  <c r="W2776"/>
  <c r="X2776"/>
  <c r="Y2776"/>
  <c r="Z2776"/>
  <c r="AA2776"/>
  <c r="AB2776"/>
  <c r="AC2776"/>
  <c r="AD2776"/>
  <c r="AE2776"/>
  <c r="AF2776"/>
  <c r="AG2776"/>
  <c r="AH2776"/>
  <c r="AI2776"/>
  <c r="AJ2776"/>
  <c r="AK2776"/>
  <c r="AL2776"/>
  <c r="AM2776"/>
  <c r="A2777"/>
  <c r="Q2777"/>
  <c r="T2777"/>
  <c r="X2777"/>
  <c r="AC2777"/>
  <c r="AD2777"/>
  <c r="AE2777"/>
  <c r="AF2777"/>
  <c r="AG2777"/>
  <c r="AH2777"/>
  <c r="AI2777"/>
  <c r="AJ2777"/>
  <c r="AK2777"/>
  <c r="AL2777"/>
  <c r="AM2777"/>
  <c r="J2778"/>
  <c r="K2778"/>
  <c r="L2778"/>
  <c r="M2778"/>
  <c r="N2778"/>
  <c r="O2778"/>
  <c r="P2778"/>
  <c r="Q2778"/>
  <c r="R2778"/>
  <c r="S2778"/>
  <c r="T2778"/>
  <c r="U2778"/>
  <c r="V2778"/>
  <c r="W2778"/>
  <c r="X2778"/>
  <c r="Y2778"/>
  <c r="Z2778"/>
  <c r="AA2778"/>
  <c r="AB2778"/>
  <c r="AC2778"/>
  <c r="AD2778"/>
  <c r="AE2778"/>
  <c r="AF2778"/>
  <c r="AG2778"/>
  <c r="AH2778"/>
  <c r="AI2778"/>
  <c r="AJ2778"/>
  <c r="AK2778"/>
  <c r="AL2778"/>
  <c r="AM2778"/>
  <c r="A2779"/>
  <c r="Q2779"/>
  <c r="T2779"/>
  <c r="X2779"/>
  <c r="AC2779"/>
  <c r="AD2779"/>
  <c r="AE2779"/>
  <c r="AF2779"/>
  <c r="AG2779"/>
  <c r="AH2779"/>
  <c r="AI2779"/>
  <c r="AJ2779"/>
  <c r="AK2779"/>
  <c r="AL2779"/>
  <c r="AM2779"/>
  <c r="J2780"/>
  <c r="K2780"/>
  <c r="L2780"/>
  <c r="M2780"/>
  <c r="N2780"/>
  <c r="O2780"/>
  <c r="P2780"/>
  <c r="Q2780"/>
  <c r="R2780"/>
  <c r="S2780"/>
  <c r="T2780"/>
  <c r="U2780"/>
  <c r="V2780"/>
  <c r="W2780"/>
  <c r="X2780"/>
  <c r="Y2780"/>
  <c r="Z2780"/>
  <c r="AA2780"/>
  <c r="AB2780"/>
  <c r="AC2780"/>
  <c r="AD2780"/>
  <c r="AE2780"/>
  <c r="AF2780"/>
  <c r="AG2780"/>
  <c r="AH2780"/>
  <c r="AI2780"/>
  <c r="AJ2780"/>
  <c r="AK2780"/>
  <c r="AL2780"/>
  <c r="AM2780"/>
  <c r="J2782"/>
  <c r="K2782"/>
  <c r="L2782"/>
  <c r="M2782"/>
  <c r="N2782"/>
  <c r="O2782"/>
  <c r="P2782"/>
  <c r="Q2782"/>
  <c r="R2782"/>
  <c r="S2782"/>
  <c r="T2782"/>
  <c r="U2782"/>
  <c r="V2782"/>
  <c r="W2782"/>
  <c r="X2782"/>
  <c r="Y2782"/>
  <c r="Z2782"/>
  <c r="AA2782"/>
  <c r="AB2782"/>
  <c r="J2783"/>
  <c r="K2783"/>
  <c r="L2783"/>
  <c r="M2783"/>
  <c r="N2783"/>
  <c r="O2783"/>
  <c r="P2783"/>
  <c r="Q2783"/>
  <c r="R2783"/>
  <c r="S2783"/>
  <c r="T2783"/>
  <c r="U2783"/>
  <c r="V2783"/>
  <c r="W2783"/>
  <c r="X2783"/>
  <c r="Y2783"/>
  <c r="Z2783"/>
  <c r="AA2783"/>
  <c r="AB2783"/>
  <c r="J2784"/>
  <c r="K2784"/>
  <c r="L2784"/>
  <c r="M2784"/>
  <c r="N2784"/>
  <c r="O2784"/>
  <c r="P2784"/>
  <c r="Q2784"/>
  <c r="R2784"/>
  <c r="S2784"/>
  <c r="T2784"/>
  <c r="U2784"/>
  <c r="V2784"/>
  <c r="W2784"/>
  <c r="X2784"/>
  <c r="Y2784"/>
  <c r="Z2784"/>
  <c r="AA2784"/>
  <c r="AB2784"/>
  <c r="A2789"/>
  <c r="Q2789"/>
  <c r="T2789"/>
  <c r="X2789"/>
  <c r="AC2789"/>
  <c r="AD2789"/>
  <c r="AE2789"/>
  <c r="AF2789"/>
  <c r="AG2789"/>
  <c r="AH2789"/>
  <c r="AI2789"/>
  <c r="AJ2789"/>
  <c r="AK2789"/>
  <c r="AM2789"/>
  <c r="A2790"/>
  <c r="Q2790"/>
  <c r="T2790"/>
  <c r="X2790"/>
  <c r="AC2790"/>
  <c r="AD2790"/>
  <c r="AE2790"/>
  <c r="AF2790"/>
  <c r="AG2790"/>
  <c r="AH2790"/>
  <c r="AI2790"/>
  <c r="AJ2790"/>
  <c r="AK2790"/>
  <c r="AL2790"/>
  <c r="AM2790"/>
  <c r="J2791"/>
  <c r="K2791"/>
  <c r="L2791"/>
  <c r="M2791"/>
  <c r="N2791"/>
  <c r="O2791"/>
  <c r="P2791"/>
  <c r="Q2791"/>
  <c r="R2791"/>
  <c r="S2791"/>
  <c r="T2791"/>
  <c r="U2791"/>
  <c r="V2791"/>
  <c r="W2791"/>
  <c r="X2791"/>
  <c r="Y2791"/>
  <c r="Z2791"/>
  <c r="AA2791"/>
  <c r="AB2791"/>
  <c r="AC2791"/>
  <c r="AD2791"/>
  <c r="AE2791"/>
  <c r="AF2791"/>
  <c r="AG2791"/>
  <c r="AH2791"/>
  <c r="AI2791"/>
  <c r="AJ2791"/>
  <c r="AK2791"/>
  <c r="AL2791"/>
  <c r="AM2791"/>
  <c r="A2792"/>
  <c r="Q2792"/>
  <c r="T2792"/>
  <c r="X2792"/>
  <c r="AC2792"/>
  <c r="AD2792"/>
  <c r="AE2792"/>
  <c r="AF2792"/>
  <c r="AG2792"/>
  <c r="AH2792"/>
  <c r="AI2792"/>
  <c r="AJ2792"/>
  <c r="AK2792"/>
  <c r="AL2792"/>
  <c r="AM2792"/>
  <c r="J2793"/>
  <c r="K2793"/>
  <c r="L2793"/>
  <c r="M2793"/>
  <c r="N2793"/>
  <c r="O2793"/>
  <c r="P2793"/>
  <c r="Q2793"/>
  <c r="R2793"/>
  <c r="S2793"/>
  <c r="T2793"/>
  <c r="U2793"/>
  <c r="V2793"/>
  <c r="W2793"/>
  <c r="X2793"/>
  <c r="Y2793"/>
  <c r="Z2793"/>
  <c r="AA2793"/>
  <c r="AB2793"/>
  <c r="AC2793"/>
  <c r="AD2793"/>
  <c r="AE2793"/>
  <c r="AF2793"/>
  <c r="AG2793"/>
  <c r="AH2793"/>
  <c r="AI2793"/>
  <c r="AJ2793"/>
  <c r="AK2793"/>
  <c r="AL2793"/>
  <c r="AM2793"/>
  <c r="A2794"/>
  <c r="Q2794"/>
  <c r="T2794"/>
  <c r="X2794"/>
  <c r="AC2794"/>
  <c r="AD2794"/>
  <c r="AE2794"/>
  <c r="AF2794"/>
  <c r="AG2794"/>
  <c r="AH2794"/>
  <c r="AI2794"/>
  <c r="AJ2794"/>
  <c r="AK2794"/>
  <c r="AL2794"/>
  <c r="AM2794"/>
  <c r="J2795"/>
  <c r="K2795"/>
  <c r="L2795"/>
  <c r="M2795"/>
  <c r="N2795"/>
  <c r="O2795"/>
  <c r="P2795"/>
  <c r="Q2795"/>
  <c r="R2795"/>
  <c r="S2795"/>
  <c r="T2795"/>
  <c r="U2795"/>
  <c r="V2795"/>
  <c r="W2795"/>
  <c r="X2795"/>
  <c r="Y2795"/>
  <c r="Z2795"/>
  <c r="AA2795"/>
  <c r="AB2795"/>
  <c r="AC2795"/>
  <c r="AD2795"/>
  <c r="AE2795"/>
  <c r="AF2795"/>
  <c r="AG2795"/>
  <c r="AH2795"/>
  <c r="AI2795"/>
  <c r="AJ2795"/>
  <c r="AK2795"/>
  <c r="AL2795"/>
  <c r="AM2795"/>
  <c r="A2796"/>
  <c r="Q2796"/>
  <c r="T2796"/>
  <c r="X2796"/>
  <c r="AC2796"/>
  <c r="AD2796"/>
  <c r="AE2796"/>
  <c r="AF2796"/>
  <c r="AG2796"/>
  <c r="AH2796"/>
  <c r="AI2796"/>
  <c r="AJ2796"/>
  <c r="AK2796"/>
  <c r="AL2796"/>
  <c r="AM2796"/>
  <c r="J2797"/>
  <c r="K2797"/>
  <c r="L2797"/>
  <c r="M2797"/>
  <c r="N2797"/>
  <c r="O2797"/>
  <c r="P2797"/>
  <c r="Q2797"/>
  <c r="R2797"/>
  <c r="S2797"/>
  <c r="T2797"/>
  <c r="U2797"/>
  <c r="V2797"/>
  <c r="W2797"/>
  <c r="X2797"/>
  <c r="Y2797"/>
  <c r="Z2797"/>
  <c r="AA2797"/>
  <c r="AB2797"/>
  <c r="AC2797"/>
  <c r="AD2797"/>
  <c r="AE2797"/>
  <c r="AF2797"/>
  <c r="AG2797"/>
  <c r="AH2797"/>
  <c r="AI2797"/>
  <c r="AJ2797"/>
  <c r="AK2797"/>
  <c r="AL2797"/>
  <c r="AM2797"/>
  <c r="A2798"/>
  <c r="Q2798"/>
  <c r="T2798"/>
  <c r="X2798"/>
  <c r="AC2798"/>
  <c r="AD2798"/>
  <c r="AE2798"/>
  <c r="AF2798"/>
  <c r="AG2798"/>
  <c r="AH2798"/>
  <c r="AI2798"/>
  <c r="AJ2798"/>
  <c r="AK2798"/>
  <c r="AL2798"/>
  <c r="AM2798"/>
  <c r="J2799"/>
  <c r="K2799"/>
  <c r="L2799"/>
  <c r="M2799"/>
  <c r="N2799"/>
  <c r="O2799"/>
  <c r="P2799"/>
  <c r="Q2799"/>
  <c r="R2799"/>
  <c r="S2799"/>
  <c r="T2799"/>
  <c r="U2799"/>
  <c r="V2799"/>
  <c r="W2799"/>
  <c r="X2799"/>
  <c r="Y2799"/>
  <c r="Z2799"/>
  <c r="AA2799"/>
  <c r="AB2799"/>
  <c r="AC2799"/>
  <c r="AD2799"/>
  <c r="AE2799"/>
  <c r="AF2799"/>
  <c r="AG2799"/>
  <c r="AH2799"/>
  <c r="AI2799"/>
  <c r="AJ2799"/>
  <c r="AK2799"/>
  <c r="AL2799"/>
  <c r="AM2799"/>
  <c r="A2800"/>
  <c r="Q2800"/>
  <c r="T2800"/>
  <c r="X2800"/>
  <c r="AC2800"/>
  <c r="AD2800"/>
  <c r="AE2800"/>
  <c r="AF2800"/>
  <c r="AG2800"/>
  <c r="AH2800"/>
  <c r="AI2800"/>
  <c r="AJ2800"/>
  <c r="AK2800"/>
  <c r="AL2800"/>
  <c r="AM2800"/>
  <c r="J2801"/>
  <c r="K2801"/>
  <c r="L2801"/>
  <c r="M2801"/>
  <c r="N2801"/>
  <c r="O2801"/>
  <c r="P2801"/>
  <c r="Q2801"/>
  <c r="R2801"/>
  <c r="S2801"/>
  <c r="T2801"/>
  <c r="U2801"/>
  <c r="V2801"/>
  <c r="W2801"/>
  <c r="X2801"/>
  <c r="Y2801"/>
  <c r="Z2801"/>
  <c r="AA2801"/>
  <c r="AB2801"/>
  <c r="AC2801"/>
  <c r="AD2801"/>
  <c r="AE2801"/>
  <c r="AF2801"/>
  <c r="AG2801"/>
  <c r="AH2801"/>
  <c r="AI2801"/>
  <c r="AJ2801"/>
  <c r="AK2801"/>
  <c r="AL2801"/>
  <c r="AM2801"/>
  <c r="A2802"/>
  <c r="Q2802"/>
  <c r="T2802"/>
  <c r="X2802"/>
  <c r="AC2802"/>
  <c r="AD2802"/>
  <c r="AE2802"/>
  <c r="AF2802"/>
  <c r="AG2802"/>
  <c r="AH2802"/>
  <c r="AI2802"/>
  <c r="AJ2802"/>
  <c r="AK2802"/>
  <c r="AL2802"/>
  <c r="AM2802"/>
  <c r="J2803"/>
  <c r="K2803"/>
  <c r="L2803"/>
  <c r="M2803"/>
  <c r="N2803"/>
  <c r="O2803"/>
  <c r="P2803"/>
  <c r="Q2803"/>
  <c r="R2803"/>
  <c r="S2803"/>
  <c r="T2803"/>
  <c r="U2803"/>
  <c r="V2803"/>
  <c r="W2803"/>
  <c r="X2803"/>
  <c r="Y2803"/>
  <c r="Z2803"/>
  <c r="AA2803"/>
  <c r="AB2803"/>
  <c r="AC2803"/>
  <c r="AD2803"/>
  <c r="AE2803"/>
  <c r="AF2803"/>
  <c r="AG2803"/>
  <c r="AH2803"/>
  <c r="AI2803"/>
  <c r="AJ2803"/>
  <c r="AK2803"/>
  <c r="AL2803"/>
  <c r="AM2803"/>
  <c r="A2804"/>
  <c r="Q2804"/>
  <c r="T2804"/>
  <c r="X2804"/>
  <c r="AC2804"/>
  <c r="AD2804"/>
  <c r="AE2804"/>
  <c r="AF2804"/>
  <c r="AG2804"/>
  <c r="AH2804"/>
  <c r="AI2804"/>
  <c r="AJ2804"/>
  <c r="AK2804"/>
  <c r="AL2804"/>
  <c r="AM2804"/>
  <c r="J2805"/>
  <c r="K2805"/>
  <c r="L2805"/>
  <c r="M2805"/>
  <c r="N2805"/>
  <c r="O2805"/>
  <c r="P2805"/>
  <c r="Q2805"/>
  <c r="R2805"/>
  <c r="S2805"/>
  <c r="T2805"/>
  <c r="U2805"/>
  <c r="V2805"/>
  <c r="W2805"/>
  <c r="X2805"/>
  <c r="Y2805"/>
  <c r="Z2805"/>
  <c r="AA2805"/>
  <c r="AB2805"/>
  <c r="AC2805"/>
  <c r="AD2805"/>
  <c r="AE2805"/>
  <c r="AF2805"/>
  <c r="AG2805"/>
  <c r="AH2805"/>
  <c r="AI2805"/>
  <c r="AJ2805"/>
  <c r="AK2805"/>
  <c r="AL2805"/>
  <c r="AM2805"/>
  <c r="A2806"/>
  <c r="Q2806"/>
  <c r="T2806"/>
  <c r="X2806"/>
  <c r="AC2806"/>
  <c r="AD2806"/>
  <c r="AE2806"/>
  <c r="AF2806"/>
  <c r="AG2806"/>
  <c r="AH2806"/>
  <c r="AI2806"/>
  <c r="AJ2806"/>
  <c r="AK2806"/>
  <c r="AL2806"/>
  <c r="AM2806"/>
  <c r="J2807"/>
  <c r="K2807"/>
  <c r="L2807"/>
  <c r="M2807"/>
  <c r="N2807"/>
  <c r="O2807"/>
  <c r="P2807"/>
  <c r="Q2807"/>
  <c r="R2807"/>
  <c r="S2807"/>
  <c r="T2807"/>
  <c r="U2807"/>
  <c r="V2807"/>
  <c r="W2807"/>
  <c r="X2807"/>
  <c r="Y2807"/>
  <c r="Z2807"/>
  <c r="AA2807"/>
  <c r="AB2807"/>
  <c r="AC2807"/>
  <c r="AD2807"/>
  <c r="AE2807"/>
  <c r="AF2807"/>
  <c r="AG2807"/>
  <c r="AH2807"/>
  <c r="AI2807"/>
  <c r="AJ2807"/>
  <c r="AK2807"/>
  <c r="AL2807"/>
  <c r="AM2807"/>
  <c r="J2809"/>
  <c r="K2809"/>
  <c r="L2809"/>
  <c r="M2809"/>
  <c r="N2809"/>
  <c r="O2809"/>
  <c r="P2809"/>
  <c r="Q2809"/>
  <c r="R2809"/>
  <c r="S2809"/>
  <c r="T2809"/>
  <c r="U2809"/>
  <c r="V2809"/>
  <c r="W2809"/>
  <c r="X2809"/>
  <c r="Y2809"/>
  <c r="Z2809"/>
  <c r="AA2809"/>
  <c r="AB2809"/>
  <c r="J2810"/>
  <c r="K2810"/>
  <c r="L2810"/>
  <c r="M2810"/>
  <c r="N2810"/>
  <c r="O2810"/>
  <c r="P2810"/>
  <c r="Q2810"/>
  <c r="R2810"/>
  <c r="S2810"/>
  <c r="T2810"/>
  <c r="U2810"/>
  <c r="V2810"/>
  <c r="W2810"/>
  <c r="X2810"/>
  <c r="Y2810"/>
  <c r="Z2810"/>
  <c r="AA2810"/>
  <c r="AB2810"/>
  <c r="J2811"/>
  <c r="K2811"/>
  <c r="L2811"/>
  <c r="M2811"/>
  <c r="N2811"/>
  <c r="O2811"/>
  <c r="P2811"/>
  <c r="Q2811"/>
  <c r="R2811"/>
  <c r="S2811"/>
  <c r="T2811"/>
  <c r="U2811"/>
  <c r="V2811"/>
  <c r="W2811"/>
  <c r="X2811"/>
  <c r="Y2811"/>
  <c r="Z2811"/>
  <c r="AA2811"/>
  <c r="AB2811"/>
  <c r="A2816"/>
  <c r="Q2816"/>
  <c r="T2816"/>
  <c r="X2816"/>
  <c r="AC2816"/>
  <c r="AD2816"/>
  <c r="AE2816"/>
  <c r="AF2816"/>
  <c r="AG2816"/>
  <c r="AH2816"/>
  <c r="AI2816"/>
  <c r="AJ2816"/>
  <c r="AK2816"/>
  <c r="AM2816"/>
  <c r="A2817"/>
  <c r="Q2817"/>
  <c r="T2817"/>
  <c r="X2817"/>
  <c r="AC2817"/>
  <c r="AD2817"/>
  <c r="AE2817"/>
  <c r="AF2817"/>
  <c r="AG2817"/>
  <c r="AH2817"/>
  <c r="AI2817"/>
  <c r="AJ2817"/>
  <c r="AK2817"/>
  <c r="AL2817"/>
  <c r="AM2817"/>
  <c r="J2818"/>
  <c r="K2818"/>
  <c r="L2818"/>
  <c r="M2818"/>
  <c r="N2818"/>
  <c r="O2818"/>
  <c r="P2818"/>
  <c r="Q2818"/>
  <c r="R2818"/>
  <c r="S2818"/>
  <c r="T2818"/>
  <c r="U2818"/>
  <c r="V2818"/>
  <c r="W2818"/>
  <c r="X2818"/>
  <c r="Y2818"/>
  <c r="Z2818"/>
  <c r="AA2818"/>
  <c r="AB2818"/>
  <c r="AC2818"/>
  <c r="AD2818"/>
  <c r="AE2818"/>
  <c r="AF2818"/>
  <c r="AG2818"/>
  <c r="AH2818"/>
  <c r="AI2818"/>
  <c r="AJ2818"/>
  <c r="AK2818"/>
  <c r="AL2818"/>
  <c r="AM2818"/>
  <c r="A2819"/>
  <c r="Q2819"/>
  <c r="T2819"/>
  <c r="X2819"/>
  <c r="AC2819"/>
  <c r="AD2819"/>
  <c r="AE2819"/>
  <c r="AF2819"/>
  <c r="AG2819"/>
  <c r="AH2819"/>
  <c r="AI2819"/>
  <c r="AJ2819"/>
  <c r="AK2819"/>
  <c r="AL2819"/>
  <c r="AM2819"/>
  <c r="J2820"/>
  <c r="K2820"/>
  <c r="L2820"/>
  <c r="M2820"/>
  <c r="N2820"/>
  <c r="O2820"/>
  <c r="P2820"/>
  <c r="Q2820"/>
  <c r="R2820"/>
  <c r="S2820"/>
  <c r="T2820"/>
  <c r="U2820"/>
  <c r="V2820"/>
  <c r="W2820"/>
  <c r="X2820"/>
  <c r="Y2820"/>
  <c r="Z2820"/>
  <c r="AA2820"/>
  <c r="AB2820"/>
  <c r="AC2820"/>
  <c r="AD2820"/>
  <c r="AE2820"/>
  <c r="AF2820"/>
  <c r="AG2820"/>
  <c r="AH2820"/>
  <c r="AI2820"/>
  <c r="AJ2820"/>
  <c r="AK2820"/>
  <c r="AL2820"/>
  <c r="AM2820"/>
  <c r="A2821"/>
  <c r="Q2821"/>
  <c r="T2821"/>
  <c r="X2821"/>
  <c r="AC2821"/>
  <c r="AD2821"/>
  <c r="AE2821"/>
  <c r="AF2821"/>
  <c r="AG2821"/>
  <c r="AH2821"/>
  <c r="AI2821"/>
  <c r="AJ2821"/>
  <c r="AK2821"/>
  <c r="AL2821"/>
  <c r="AM2821"/>
  <c r="J2822"/>
  <c r="K2822"/>
  <c r="L2822"/>
  <c r="M2822"/>
  <c r="N2822"/>
  <c r="O2822"/>
  <c r="P2822"/>
  <c r="Q2822"/>
  <c r="R2822"/>
  <c r="S2822"/>
  <c r="T2822"/>
  <c r="U2822"/>
  <c r="V2822"/>
  <c r="W2822"/>
  <c r="X2822"/>
  <c r="Y2822"/>
  <c r="Z2822"/>
  <c r="AA2822"/>
  <c r="AB2822"/>
  <c r="AC2822"/>
  <c r="AD2822"/>
  <c r="AE2822"/>
  <c r="AF2822"/>
  <c r="AG2822"/>
  <c r="AH2822"/>
  <c r="AI2822"/>
  <c r="AJ2822"/>
  <c r="AK2822"/>
  <c r="AL2822"/>
  <c r="AM2822"/>
  <c r="A2823"/>
  <c r="Q2823"/>
  <c r="T2823"/>
  <c r="X2823"/>
  <c r="AC2823"/>
  <c r="AD2823"/>
  <c r="AE2823"/>
  <c r="AF2823"/>
  <c r="AG2823"/>
  <c r="AH2823"/>
  <c r="AI2823"/>
  <c r="AJ2823"/>
  <c r="AK2823"/>
  <c r="AL2823"/>
  <c r="AM2823"/>
  <c r="J2824"/>
  <c r="K2824"/>
  <c r="L2824"/>
  <c r="M2824"/>
  <c r="N2824"/>
  <c r="O2824"/>
  <c r="P2824"/>
  <c r="Q2824"/>
  <c r="R2824"/>
  <c r="S2824"/>
  <c r="T2824"/>
  <c r="U2824"/>
  <c r="V2824"/>
  <c r="W2824"/>
  <c r="X2824"/>
  <c r="Y2824"/>
  <c r="Z2824"/>
  <c r="AA2824"/>
  <c r="AB2824"/>
  <c r="AC2824"/>
  <c r="AD2824"/>
  <c r="AE2824"/>
  <c r="AF2824"/>
  <c r="AG2824"/>
  <c r="AH2824"/>
  <c r="AI2824"/>
  <c r="AJ2824"/>
  <c r="AK2824"/>
  <c r="AL2824"/>
  <c r="AM2824"/>
  <c r="A2825"/>
  <c r="Q2825"/>
  <c r="T2825"/>
  <c r="X2825"/>
  <c r="AC2825"/>
  <c r="AD2825"/>
  <c r="AE2825"/>
  <c r="AF2825"/>
  <c r="AG2825"/>
  <c r="AH2825"/>
  <c r="AI2825"/>
  <c r="AJ2825"/>
  <c r="AK2825"/>
  <c r="AL2825"/>
  <c r="AM2825"/>
  <c r="J2826"/>
  <c r="K2826"/>
  <c r="L2826"/>
  <c r="M2826"/>
  <c r="N2826"/>
  <c r="O2826"/>
  <c r="P2826"/>
  <c r="Q2826"/>
  <c r="R2826"/>
  <c r="S2826"/>
  <c r="T2826"/>
  <c r="U2826"/>
  <c r="V2826"/>
  <c r="W2826"/>
  <c r="X2826"/>
  <c r="Y2826"/>
  <c r="Z2826"/>
  <c r="AA2826"/>
  <c r="AB2826"/>
  <c r="AC2826"/>
  <c r="AD2826"/>
  <c r="AE2826"/>
  <c r="AF2826"/>
  <c r="AG2826"/>
  <c r="AH2826"/>
  <c r="AI2826"/>
  <c r="AJ2826"/>
  <c r="AK2826"/>
  <c r="AL2826"/>
  <c r="AM2826"/>
  <c r="A2827"/>
  <c r="Q2827"/>
  <c r="T2827"/>
  <c r="X2827"/>
  <c r="AC2827"/>
  <c r="AD2827"/>
  <c r="AE2827"/>
  <c r="AF2827"/>
  <c r="AG2827"/>
  <c r="AH2827"/>
  <c r="AI2827"/>
  <c r="AJ2827"/>
  <c r="AK2827"/>
  <c r="AL2827"/>
  <c r="AM2827"/>
  <c r="J2828"/>
  <c r="K2828"/>
  <c r="L2828"/>
  <c r="M2828"/>
  <c r="N2828"/>
  <c r="O2828"/>
  <c r="P2828"/>
  <c r="Q2828"/>
  <c r="R2828"/>
  <c r="S2828"/>
  <c r="T2828"/>
  <c r="U2828"/>
  <c r="V2828"/>
  <c r="W2828"/>
  <c r="X2828"/>
  <c r="Y2828"/>
  <c r="Z2828"/>
  <c r="AA2828"/>
  <c r="AB2828"/>
  <c r="AC2828"/>
  <c r="AD2828"/>
  <c r="AE2828"/>
  <c r="AF2828"/>
  <c r="AG2828"/>
  <c r="AH2828"/>
  <c r="AI2828"/>
  <c r="AJ2828"/>
  <c r="AK2828"/>
  <c r="AL2828"/>
  <c r="AM2828"/>
  <c r="A2829"/>
  <c r="Q2829"/>
  <c r="T2829"/>
  <c r="X2829"/>
  <c r="AC2829"/>
  <c r="AD2829"/>
  <c r="AE2829"/>
  <c r="AF2829"/>
  <c r="AG2829"/>
  <c r="AH2829"/>
  <c r="AI2829"/>
  <c r="AJ2829"/>
  <c r="AK2829"/>
  <c r="AL2829"/>
  <c r="AM2829"/>
  <c r="J2830"/>
  <c r="K2830"/>
  <c r="L2830"/>
  <c r="M2830"/>
  <c r="N2830"/>
  <c r="O2830"/>
  <c r="P2830"/>
  <c r="Q2830"/>
  <c r="R2830"/>
  <c r="S2830"/>
  <c r="T2830"/>
  <c r="U2830"/>
  <c r="V2830"/>
  <c r="W2830"/>
  <c r="X2830"/>
  <c r="Y2830"/>
  <c r="Z2830"/>
  <c r="AA2830"/>
  <c r="AB2830"/>
  <c r="AC2830"/>
  <c r="AD2830"/>
  <c r="AE2830"/>
  <c r="AF2830"/>
  <c r="AG2830"/>
  <c r="AH2830"/>
  <c r="AI2830"/>
  <c r="AJ2830"/>
  <c r="AK2830"/>
  <c r="AL2830"/>
  <c r="AM2830"/>
  <c r="A2831"/>
  <c r="Q2831"/>
  <c r="T2831"/>
  <c r="X2831"/>
  <c r="AC2831"/>
  <c r="AD2831"/>
  <c r="AE2831"/>
  <c r="AF2831"/>
  <c r="AG2831"/>
  <c r="AH2831"/>
  <c r="AI2831"/>
  <c r="AJ2831"/>
  <c r="AK2831"/>
  <c r="AL2831"/>
  <c r="AM2831"/>
  <c r="J2832"/>
  <c r="K2832"/>
  <c r="L2832"/>
  <c r="M2832"/>
  <c r="N2832"/>
  <c r="O2832"/>
  <c r="P2832"/>
  <c r="Q2832"/>
  <c r="R2832"/>
  <c r="S2832"/>
  <c r="T2832"/>
  <c r="U2832"/>
  <c r="V2832"/>
  <c r="W2832"/>
  <c r="X2832"/>
  <c r="Y2832"/>
  <c r="Z2832"/>
  <c r="AA2832"/>
  <c r="AB2832"/>
  <c r="AC2832"/>
  <c r="AD2832"/>
  <c r="AE2832"/>
  <c r="AF2832"/>
  <c r="AG2832"/>
  <c r="AH2832"/>
  <c r="AI2832"/>
  <c r="AJ2832"/>
  <c r="AK2832"/>
  <c r="AL2832"/>
  <c r="AM2832"/>
  <c r="A2833"/>
  <c r="Q2833"/>
  <c r="T2833"/>
  <c r="X2833"/>
  <c r="AC2833"/>
  <c r="AD2833"/>
  <c r="AE2833"/>
  <c r="AF2833"/>
  <c r="AG2833"/>
  <c r="AH2833"/>
  <c r="AI2833"/>
  <c r="AJ2833"/>
  <c r="AK2833"/>
  <c r="AL2833"/>
  <c r="AM2833"/>
  <c r="J2834"/>
  <c r="K2834"/>
  <c r="L2834"/>
  <c r="M2834"/>
  <c r="N2834"/>
  <c r="O2834"/>
  <c r="P2834"/>
  <c r="Q2834"/>
  <c r="R2834"/>
  <c r="S2834"/>
  <c r="T2834"/>
  <c r="U2834"/>
  <c r="V2834"/>
  <c r="W2834"/>
  <c r="X2834"/>
  <c r="Y2834"/>
  <c r="Z2834"/>
  <c r="AA2834"/>
  <c r="AB2834"/>
  <c r="AC2834"/>
  <c r="AD2834"/>
  <c r="AE2834"/>
  <c r="AF2834"/>
  <c r="AG2834"/>
  <c r="AH2834"/>
  <c r="AI2834"/>
  <c r="AJ2834"/>
  <c r="AK2834"/>
  <c r="AL2834"/>
  <c r="AM2834"/>
  <c r="J2836"/>
  <c r="K2836"/>
  <c r="L2836"/>
  <c r="M2836"/>
  <c r="N2836"/>
  <c r="O2836"/>
  <c r="P2836"/>
  <c r="Q2836"/>
  <c r="R2836"/>
  <c r="S2836"/>
  <c r="T2836"/>
  <c r="U2836"/>
  <c r="V2836"/>
  <c r="W2836"/>
  <c r="X2836"/>
  <c r="Y2836"/>
  <c r="Z2836"/>
  <c r="AA2836"/>
  <c r="AB2836"/>
  <c r="J2837"/>
  <c r="K2837"/>
  <c r="L2837"/>
  <c r="M2837"/>
  <c r="N2837"/>
  <c r="O2837"/>
  <c r="P2837"/>
  <c r="Q2837"/>
  <c r="R2837"/>
  <c r="S2837"/>
  <c r="T2837"/>
  <c r="U2837"/>
  <c r="V2837"/>
  <c r="W2837"/>
  <c r="X2837"/>
  <c r="Y2837"/>
  <c r="Z2837"/>
  <c r="AA2837"/>
  <c r="AB2837"/>
  <c r="J2838"/>
  <c r="K2838"/>
  <c r="L2838"/>
  <c r="M2838"/>
  <c r="N2838"/>
  <c r="O2838"/>
  <c r="P2838"/>
  <c r="Q2838"/>
  <c r="R2838"/>
  <c r="S2838"/>
  <c r="T2838"/>
  <c r="U2838"/>
  <c r="V2838"/>
  <c r="W2838"/>
  <c r="X2838"/>
  <c r="Y2838"/>
  <c r="Z2838"/>
  <c r="AA2838"/>
  <c r="AB2838"/>
  <c r="A2843"/>
  <c r="Q2843"/>
  <c r="T2843"/>
  <c r="X2843"/>
  <c r="AC2843"/>
  <c r="AD2843"/>
  <c r="AE2843"/>
  <c r="AF2843"/>
  <c r="AG2843"/>
  <c r="AH2843"/>
  <c r="AI2843"/>
  <c r="AJ2843"/>
  <c r="AK2843"/>
  <c r="AM2843"/>
  <c r="A2844"/>
  <c r="Q2844"/>
  <c r="T2844"/>
  <c r="X2844"/>
  <c r="AC2844"/>
  <c r="AD2844"/>
  <c r="AE2844"/>
  <c r="AF2844"/>
  <c r="AG2844"/>
  <c r="AH2844"/>
  <c r="AI2844"/>
  <c r="AJ2844"/>
  <c r="AK2844"/>
  <c r="AL2844"/>
  <c r="AM2844"/>
  <c r="J2845"/>
  <c r="K2845"/>
  <c r="L2845"/>
  <c r="M2845"/>
  <c r="N2845"/>
  <c r="O2845"/>
  <c r="P2845"/>
  <c r="Q2845"/>
  <c r="R2845"/>
  <c r="S2845"/>
  <c r="T2845"/>
  <c r="U2845"/>
  <c r="V2845"/>
  <c r="W2845"/>
  <c r="X2845"/>
  <c r="Y2845"/>
  <c r="Z2845"/>
  <c r="AA2845"/>
  <c r="AB2845"/>
  <c r="AC2845"/>
  <c r="AD2845"/>
  <c r="AE2845"/>
  <c r="AF2845"/>
  <c r="AG2845"/>
  <c r="AH2845"/>
  <c r="AI2845"/>
  <c r="AJ2845"/>
  <c r="AK2845"/>
  <c r="AL2845"/>
  <c r="AM2845"/>
  <c r="A2846"/>
  <c r="Q2846"/>
  <c r="T2846"/>
  <c r="X2846"/>
  <c r="AC2846"/>
  <c r="AD2846"/>
  <c r="AE2846"/>
  <c r="AF2846"/>
  <c r="AG2846"/>
  <c r="AH2846"/>
  <c r="AI2846"/>
  <c r="AJ2846"/>
  <c r="AK2846"/>
  <c r="AL2846"/>
  <c r="AM2846"/>
  <c r="J2847"/>
  <c r="K2847"/>
  <c r="L2847"/>
  <c r="M2847"/>
  <c r="N2847"/>
  <c r="O2847"/>
  <c r="P2847"/>
  <c r="Q2847"/>
  <c r="R2847"/>
  <c r="S2847"/>
  <c r="T2847"/>
  <c r="U2847"/>
  <c r="V2847"/>
  <c r="W2847"/>
  <c r="X2847"/>
  <c r="Y2847"/>
  <c r="Z2847"/>
  <c r="AA2847"/>
  <c r="AB2847"/>
  <c r="AC2847"/>
  <c r="AD2847"/>
  <c r="AE2847"/>
  <c r="AF2847"/>
  <c r="AG2847"/>
  <c r="AH2847"/>
  <c r="AI2847"/>
  <c r="AJ2847"/>
  <c r="AK2847"/>
  <c r="AL2847"/>
  <c r="AM2847"/>
  <c r="A2848"/>
  <c r="Q2848"/>
  <c r="T2848"/>
  <c r="X2848"/>
  <c r="AC2848"/>
  <c r="AD2848"/>
  <c r="AE2848"/>
  <c r="AF2848"/>
  <c r="AG2848"/>
  <c r="AH2848"/>
  <c r="AI2848"/>
  <c r="AJ2848"/>
  <c r="AK2848"/>
  <c r="AL2848"/>
  <c r="AM2848"/>
  <c r="J2849"/>
  <c r="K2849"/>
  <c r="L2849"/>
  <c r="M2849"/>
  <c r="N2849"/>
  <c r="O2849"/>
  <c r="P2849"/>
  <c r="Q2849"/>
  <c r="R2849"/>
  <c r="S2849"/>
  <c r="T2849"/>
  <c r="U2849"/>
  <c r="V2849"/>
  <c r="W2849"/>
  <c r="X2849"/>
  <c r="Y2849"/>
  <c r="Z2849"/>
  <c r="AA2849"/>
  <c r="AB2849"/>
  <c r="AC2849"/>
  <c r="AD2849"/>
  <c r="AE2849"/>
  <c r="AF2849"/>
  <c r="AG2849"/>
  <c r="AH2849"/>
  <c r="AI2849"/>
  <c r="AJ2849"/>
  <c r="AK2849"/>
  <c r="AL2849"/>
  <c r="AM2849"/>
  <c r="A2850"/>
  <c r="Q2850"/>
  <c r="T2850"/>
  <c r="X2850"/>
  <c r="AC2850"/>
  <c r="AD2850"/>
  <c r="AE2850"/>
  <c r="AF2850"/>
  <c r="AG2850"/>
  <c r="AH2850"/>
  <c r="AI2850"/>
  <c r="AJ2850"/>
  <c r="AK2850"/>
  <c r="AL2850"/>
  <c r="AM2850"/>
  <c r="J2851"/>
  <c r="K2851"/>
  <c r="L2851"/>
  <c r="M2851"/>
  <c r="N2851"/>
  <c r="O2851"/>
  <c r="P2851"/>
  <c r="Q2851"/>
  <c r="R2851"/>
  <c r="S2851"/>
  <c r="T2851"/>
  <c r="U2851"/>
  <c r="V2851"/>
  <c r="W2851"/>
  <c r="X2851"/>
  <c r="Y2851"/>
  <c r="Z2851"/>
  <c r="AA2851"/>
  <c r="AB2851"/>
  <c r="AC2851"/>
  <c r="AD2851"/>
  <c r="AE2851"/>
  <c r="AF2851"/>
  <c r="AG2851"/>
  <c r="AH2851"/>
  <c r="AI2851"/>
  <c r="AJ2851"/>
  <c r="AK2851"/>
  <c r="AL2851"/>
  <c r="AM2851"/>
  <c r="A2852"/>
  <c r="Q2852"/>
  <c r="T2852"/>
  <c r="X2852"/>
  <c r="AC2852"/>
  <c r="AD2852"/>
  <c r="AE2852"/>
  <c r="AF2852"/>
  <c r="AG2852"/>
  <c r="AH2852"/>
  <c r="AI2852"/>
  <c r="AJ2852"/>
  <c r="AK2852"/>
  <c r="AL2852"/>
  <c r="AM2852"/>
  <c r="J2853"/>
  <c r="K2853"/>
  <c r="L2853"/>
  <c r="M2853"/>
  <c r="N2853"/>
  <c r="O2853"/>
  <c r="P2853"/>
  <c r="Q2853"/>
  <c r="R2853"/>
  <c r="S2853"/>
  <c r="T2853"/>
  <c r="U2853"/>
  <c r="V2853"/>
  <c r="W2853"/>
  <c r="X2853"/>
  <c r="Y2853"/>
  <c r="Z2853"/>
  <c r="AA2853"/>
  <c r="AB2853"/>
  <c r="AC2853"/>
  <c r="AD2853"/>
  <c r="AE2853"/>
  <c r="AF2853"/>
  <c r="AG2853"/>
  <c r="AH2853"/>
  <c r="AI2853"/>
  <c r="AJ2853"/>
  <c r="AK2853"/>
  <c r="AL2853"/>
  <c r="AM2853"/>
  <c r="A2854"/>
  <c r="Q2854"/>
  <c r="T2854"/>
  <c r="X2854"/>
  <c r="AC2854"/>
  <c r="AD2854"/>
  <c r="AE2854"/>
  <c r="AF2854"/>
  <c r="AG2854"/>
  <c r="AH2854"/>
  <c r="AI2854"/>
  <c r="AJ2854"/>
  <c r="AK2854"/>
  <c r="AL2854"/>
  <c r="AM2854"/>
  <c r="J2855"/>
  <c r="K2855"/>
  <c r="L2855"/>
  <c r="M2855"/>
  <c r="N2855"/>
  <c r="O2855"/>
  <c r="P2855"/>
  <c r="Q2855"/>
  <c r="R2855"/>
  <c r="S2855"/>
  <c r="T2855"/>
  <c r="U2855"/>
  <c r="V2855"/>
  <c r="W2855"/>
  <c r="X2855"/>
  <c r="Y2855"/>
  <c r="Z2855"/>
  <c r="AA2855"/>
  <c r="AB2855"/>
  <c r="AC2855"/>
  <c r="AD2855"/>
  <c r="AE2855"/>
  <c r="AF2855"/>
  <c r="AG2855"/>
  <c r="AH2855"/>
  <c r="AI2855"/>
  <c r="AJ2855"/>
  <c r="AK2855"/>
  <c r="AL2855"/>
  <c r="AM2855"/>
  <c r="A2856"/>
  <c r="Q2856"/>
  <c r="T2856"/>
  <c r="X2856"/>
  <c r="AC2856"/>
  <c r="AD2856"/>
  <c r="AE2856"/>
  <c r="AF2856"/>
  <c r="AG2856"/>
  <c r="AH2856"/>
  <c r="AI2856"/>
  <c r="AJ2856"/>
  <c r="AK2856"/>
  <c r="AL2856"/>
  <c r="AM2856"/>
  <c r="J2857"/>
  <c r="K2857"/>
  <c r="L2857"/>
  <c r="M2857"/>
  <c r="N2857"/>
  <c r="O2857"/>
  <c r="P2857"/>
  <c r="Q2857"/>
  <c r="R2857"/>
  <c r="S2857"/>
  <c r="T2857"/>
  <c r="U2857"/>
  <c r="V2857"/>
  <c r="W2857"/>
  <c r="X2857"/>
  <c r="Y2857"/>
  <c r="Z2857"/>
  <c r="AA2857"/>
  <c r="AB2857"/>
  <c r="AC2857"/>
  <c r="AD2857"/>
  <c r="AE2857"/>
  <c r="AF2857"/>
  <c r="AG2857"/>
  <c r="AH2857"/>
  <c r="AI2857"/>
  <c r="AJ2857"/>
  <c r="AK2857"/>
  <c r="AL2857"/>
  <c r="AM2857"/>
  <c r="A2858"/>
  <c r="Q2858"/>
  <c r="T2858"/>
  <c r="X2858"/>
  <c r="AC2858"/>
  <c r="AD2858"/>
  <c r="AE2858"/>
  <c r="AF2858"/>
  <c r="AG2858"/>
  <c r="AH2858"/>
  <c r="AI2858"/>
  <c r="AJ2858"/>
  <c r="AK2858"/>
  <c r="AL2858"/>
  <c r="AM2858"/>
  <c r="J2859"/>
  <c r="K2859"/>
  <c r="L2859"/>
  <c r="M2859"/>
  <c r="N2859"/>
  <c r="O2859"/>
  <c r="P2859"/>
  <c r="Q2859"/>
  <c r="R2859"/>
  <c r="S2859"/>
  <c r="T2859"/>
  <c r="U2859"/>
  <c r="V2859"/>
  <c r="W2859"/>
  <c r="X2859"/>
  <c r="Y2859"/>
  <c r="Z2859"/>
  <c r="AA2859"/>
  <c r="AB2859"/>
  <c r="AC2859"/>
  <c r="AD2859"/>
  <c r="AE2859"/>
  <c r="AF2859"/>
  <c r="AG2859"/>
  <c r="AH2859"/>
  <c r="AI2859"/>
  <c r="AJ2859"/>
  <c r="AK2859"/>
  <c r="AL2859"/>
  <c r="AM2859"/>
  <c r="A2860"/>
  <c r="Q2860"/>
  <c r="T2860"/>
  <c r="X2860"/>
  <c r="AC2860"/>
  <c r="AD2860"/>
  <c r="AE2860"/>
  <c r="AF2860"/>
  <c r="AG2860"/>
  <c r="AH2860"/>
  <c r="AI2860"/>
  <c r="AJ2860"/>
  <c r="AK2860"/>
  <c r="AL2860"/>
  <c r="AM2860"/>
  <c r="J2861"/>
  <c r="K2861"/>
  <c r="L2861"/>
  <c r="M2861"/>
  <c r="N2861"/>
  <c r="O2861"/>
  <c r="P2861"/>
  <c r="Q2861"/>
  <c r="R2861"/>
  <c r="S2861"/>
  <c r="T2861"/>
  <c r="U2861"/>
  <c r="V2861"/>
  <c r="W2861"/>
  <c r="X2861"/>
  <c r="Y2861"/>
  <c r="Z2861"/>
  <c r="AA2861"/>
  <c r="AB2861"/>
  <c r="AC2861"/>
  <c r="AD2861"/>
  <c r="AE2861"/>
  <c r="AF2861"/>
  <c r="AG2861"/>
  <c r="AH2861"/>
  <c r="AI2861"/>
  <c r="AJ2861"/>
  <c r="AK2861"/>
  <c r="AL2861"/>
  <c r="AM2861"/>
  <c r="J2863"/>
  <c r="K2863"/>
  <c r="L2863"/>
  <c r="M2863"/>
  <c r="N2863"/>
  <c r="O2863"/>
  <c r="P2863"/>
  <c r="Q2863"/>
  <c r="R2863"/>
  <c r="S2863"/>
  <c r="T2863"/>
  <c r="U2863"/>
  <c r="V2863"/>
  <c r="W2863"/>
  <c r="X2863"/>
  <c r="Y2863"/>
  <c r="Z2863"/>
  <c r="AA2863"/>
  <c r="AB2863"/>
  <c r="J2864"/>
  <c r="K2864"/>
  <c r="L2864"/>
  <c r="M2864"/>
  <c r="N2864"/>
  <c r="O2864"/>
  <c r="P2864"/>
  <c r="Q2864"/>
  <c r="R2864"/>
  <c r="S2864"/>
  <c r="T2864"/>
  <c r="U2864"/>
  <c r="V2864"/>
  <c r="W2864"/>
  <c r="X2864"/>
  <c r="Y2864"/>
  <c r="Z2864"/>
  <c r="AA2864"/>
  <c r="AB2864"/>
  <c r="J2865"/>
  <c r="K2865"/>
  <c r="L2865"/>
  <c r="M2865"/>
  <c r="N2865"/>
  <c r="O2865"/>
  <c r="P2865"/>
  <c r="Q2865"/>
  <c r="R2865"/>
  <c r="S2865"/>
  <c r="T2865"/>
  <c r="U2865"/>
  <c r="V2865"/>
  <c r="W2865"/>
  <c r="X2865"/>
  <c r="Y2865"/>
  <c r="Z2865"/>
  <c r="AA2865"/>
  <c r="AB2865"/>
  <c r="A2870"/>
  <c r="Q2870"/>
  <c r="T2870"/>
  <c r="X2870"/>
  <c r="AC2870"/>
  <c r="AD2870"/>
  <c r="AE2870"/>
  <c r="AF2870"/>
  <c r="AG2870"/>
  <c r="AH2870"/>
  <c r="AI2870"/>
  <c r="AJ2870"/>
  <c r="AK2870"/>
  <c r="AM2870"/>
  <c r="A2871"/>
  <c r="Q2871"/>
  <c r="T2871"/>
  <c r="X2871"/>
  <c r="AC2871"/>
  <c r="AD2871"/>
  <c r="AE2871"/>
  <c r="AF2871"/>
  <c r="AG2871"/>
  <c r="AH2871"/>
  <c r="AI2871"/>
  <c r="AJ2871"/>
  <c r="AK2871"/>
  <c r="AL2871"/>
  <c r="AM2871"/>
  <c r="J2872"/>
  <c r="K2872"/>
  <c r="L2872"/>
  <c r="M2872"/>
  <c r="N2872"/>
  <c r="O2872"/>
  <c r="P2872"/>
  <c r="Q2872"/>
  <c r="R2872"/>
  <c r="S2872"/>
  <c r="T2872"/>
  <c r="U2872"/>
  <c r="V2872"/>
  <c r="W2872"/>
  <c r="X2872"/>
  <c r="Y2872"/>
  <c r="Z2872"/>
  <c r="AA2872"/>
  <c r="AB2872"/>
  <c r="AC2872"/>
  <c r="AD2872"/>
  <c r="AE2872"/>
  <c r="AF2872"/>
  <c r="AG2872"/>
  <c r="AH2872"/>
  <c r="AI2872"/>
  <c r="AJ2872"/>
  <c r="AK2872"/>
  <c r="AL2872"/>
  <c r="AM2872"/>
  <c r="A2873"/>
  <c r="Q2873"/>
  <c r="T2873"/>
  <c r="X2873"/>
  <c r="AC2873"/>
  <c r="AD2873"/>
  <c r="AE2873"/>
  <c r="AF2873"/>
  <c r="AG2873"/>
  <c r="AH2873"/>
  <c r="AI2873"/>
  <c r="AJ2873"/>
  <c r="AK2873"/>
  <c r="AL2873"/>
  <c r="AM2873"/>
  <c r="J2874"/>
  <c r="K2874"/>
  <c r="L2874"/>
  <c r="M2874"/>
  <c r="N2874"/>
  <c r="O2874"/>
  <c r="P2874"/>
  <c r="Q2874"/>
  <c r="R2874"/>
  <c r="S2874"/>
  <c r="T2874"/>
  <c r="U2874"/>
  <c r="V2874"/>
  <c r="W2874"/>
  <c r="X2874"/>
  <c r="Y2874"/>
  <c r="Z2874"/>
  <c r="AA2874"/>
  <c r="AB2874"/>
  <c r="AC2874"/>
  <c r="AD2874"/>
  <c r="AE2874"/>
  <c r="AF2874"/>
  <c r="AG2874"/>
  <c r="AH2874"/>
  <c r="AI2874"/>
  <c r="AJ2874"/>
  <c r="AK2874"/>
  <c r="AL2874"/>
  <c r="AM2874"/>
  <c r="A2875"/>
  <c r="Q2875"/>
  <c r="T2875"/>
  <c r="X2875"/>
  <c r="AC2875"/>
  <c r="AD2875"/>
  <c r="AE2875"/>
  <c r="AF2875"/>
  <c r="AG2875"/>
  <c r="AH2875"/>
  <c r="AI2875"/>
  <c r="AJ2875"/>
  <c r="AK2875"/>
  <c r="AL2875"/>
  <c r="AM2875"/>
  <c r="J2876"/>
  <c r="K2876"/>
  <c r="L2876"/>
  <c r="M2876"/>
  <c r="N2876"/>
  <c r="O2876"/>
  <c r="P2876"/>
  <c r="Q2876"/>
  <c r="R2876"/>
  <c r="S2876"/>
  <c r="T2876"/>
  <c r="U2876"/>
  <c r="V2876"/>
  <c r="W2876"/>
  <c r="X2876"/>
  <c r="Y2876"/>
  <c r="Z2876"/>
  <c r="AA2876"/>
  <c r="AB2876"/>
  <c r="AC2876"/>
  <c r="AD2876"/>
  <c r="AE2876"/>
  <c r="AF2876"/>
  <c r="AG2876"/>
  <c r="AH2876"/>
  <c r="AI2876"/>
  <c r="AJ2876"/>
  <c r="AK2876"/>
  <c r="AL2876"/>
  <c r="AM2876"/>
  <c r="A2877"/>
  <c r="Q2877"/>
  <c r="T2877"/>
  <c r="X2877"/>
  <c r="AC2877"/>
  <c r="AD2877"/>
  <c r="AE2877"/>
  <c r="AF2877"/>
  <c r="AG2877"/>
  <c r="AH2877"/>
  <c r="AI2877"/>
  <c r="AJ2877"/>
  <c r="AK2877"/>
  <c r="AL2877"/>
  <c r="AM2877"/>
  <c r="J2878"/>
  <c r="K2878"/>
  <c r="L2878"/>
  <c r="M2878"/>
  <c r="N2878"/>
  <c r="O2878"/>
  <c r="P2878"/>
  <c r="Q2878"/>
  <c r="R2878"/>
  <c r="S2878"/>
  <c r="T2878"/>
  <c r="U2878"/>
  <c r="V2878"/>
  <c r="W2878"/>
  <c r="X2878"/>
  <c r="Y2878"/>
  <c r="Z2878"/>
  <c r="AA2878"/>
  <c r="AB2878"/>
  <c r="AC2878"/>
  <c r="AD2878"/>
  <c r="AE2878"/>
  <c r="AF2878"/>
  <c r="AG2878"/>
  <c r="AH2878"/>
  <c r="AI2878"/>
  <c r="AJ2878"/>
  <c r="AK2878"/>
  <c r="AL2878"/>
  <c r="AM2878"/>
  <c r="A2879"/>
  <c r="Q2879"/>
  <c r="T2879"/>
  <c r="X2879"/>
  <c r="AC2879"/>
  <c r="AD2879"/>
  <c r="AE2879"/>
  <c r="AF2879"/>
  <c r="AG2879"/>
  <c r="AH2879"/>
  <c r="AI2879"/>
  <c r="AJ2879"/>
  <c r="AK2879"/>
  <c r="AL2879"/>
  <c r="AM2879"/>
  <c r="J2880"/>
  <c r="K2880"/>
  <c r="L2880"/>
  <c r="M2880"/>
  <c r="N2880"/>
  <c r="O2880"/>
  <c r="P2880"/>
  <c r="Q2880"/>
  <c r="R2880"/>
  <c r="S2880"/>
  <c r="T2880"/>
  <c r="U2880"/>
  <c r="V2880"/>
  <c r="W2880"/>
  <c r="X2880"/>
  <c r="Y2880"/>
  <c r="Z2880"/>
  <c r="AA2880"/>
  <c r="AB2880"/>
  <c r="AC2880"/>
  <c r="AD2880"/>
  <c r="AE2880"/>
  <c r="AF2880"/>
  <c r="AG2880"/>
  <c r="AH2880"/>
  <c r="AI2880"/>
  <c r="AJ2880"/>
  <c r="AK2880"/>
  <c r="AL2880"/>
  <c r="AM2880"/>
  <c r="A2881"/>
  <c r="Q2881"/>
  <c r="T2881"/>
  <c r="X2881"/>
  <c r="AC2881"/>
  <c r="AD2881"/>
  <c r="AE2881"/>
  <c r="AF2881"/>
  <c r="AG2881"/>
  <c r="AH2881"/>
  <c r="AI2881"/>
  <c r="AJ2881"/>
  <c r="AK2881"/>
  <c r="AL2881"/>
  <c r="AM2881"/>
  <c r="J2882"/>
  <c r="K2882"/>
  <c r="L2882"/>
  <c r="M2882"/>
  <c r="N2882"/>
  <c r="O2882"/>
  <c r="P2882"/>
  <c r="Q2882"/>
  <c r="R2882"/>
  <c r="S2882"/>
  <c r="T2882"/>
  <c r="U2882"/>
  <c r="V2882"/>
  <c r="W2882"/>
  <c r="X2882"/>
  <c r="Y2882"/>
  <c r="Z2882"/>
  <c r="AA2882"/>
  <c r="AB2882"/>
  <c r="AC2882"/>
  <c r="AD2882"/>
  <c r="AE2882"/>
  <c r="AF2882"/>
  <c r="AG2882"/>
  <c r="AH2882"/>
  <c r="AI2882"/>
  <c r="AJ2882"/>
  <c r="AK2882"/>
  <c r="AL2882"/>
  <c r="AM2882"/>
  <c r="A2883"/>
  <c r="Q2883"/>
  <c r="T2883"/>
  <c r="X2883"/>
  <c r="AC2883"/>
  <c r="AD2883"/>
  <c r="AE2883"/>
  <c r="AF2883"/>
  <c r="AG2883"/>
  <c r="AH2883"/>
  <c r="AI2883"/>
  <c r="AJ2883"/>
  <c r="AK2883"/>
  <c r="AL2883"/>
  <c r="AM2883"/>
  <c r="J2884"/>
  <c r="K2884"/>
  <c r="L2884"/>
  <c r="M2884"/>
  <c r="N2884"/>
  <c r="O2884"/>
  <c r="P2884"/>
  <c r="Q2884"/>
  <c r="R2884"/>
  <c r="S2884"/>
  <c r="T2884"/>
  <c r="U2884"/>
  <c r="V2884"/>
  <c r="W2884"/>
  <c r="X2884"/>
  <c r="Y2884"/>
  <c r="Z2884"/>
  <c r="AA2884"/>
  <c r="AB2884"/>
  <c r="AC2884"/>
  <c r="AD2884"/>
  <c r="AE2884"/>
  <c r="AF2884"/>
  <c r="AG2884"/>
  <c r="AH2884"/>
  <c r="AI2884"/>
  <c r="AJ2884"/>
  <c r="AK2884"/>
  <c r="AL2884"/>
  <c r="AM2884"/>
  <c r="A2885"/>
  <c r="Q2885"/>
  <c r="T2885"/>
  <c r="X2885"/>
  <c r="AC2885"/>
  <c r="AD2885"/>
  <c r="AE2885"/>
  <c r="AF2885"/>
  <c r="AG2885"/>
  <c r="AH2885"/>
  <c r="AI2885"/>
  <c r="AJ2885"/>
  <c r="AK2885"/>
  <c r="AL2885"/>
  <c r="AM2885"/>
  <c r="J2886"/>
  <c r="K2886"/>
  <c r="L2886"/>
  <c r="M2886"/>
  <c r="N2886"/>
  <c r="O2886"/>
  <c r="P2886"/>
  <c r="Q2886"/>
  <c r="R2886"/>
  <c r="S2886"/>
  <c r="T2886"/>
  <c r="U2886"/>
  <c r="V2886"/>
  <c r="W2886"/>
  <c r="X2886"/>
  <c r="Y2886"/>
  <c r="Z2886"/>
  <c r="AA2886"/>
  <c r="AB2886"/>
  <c r="AC2886"/>
  <c r="AD2886"/>
  <c r="AE2886"/>
  <c r="AF2886"/>
  <c r="AG2886"/>
  <c r="AH2886"/>
  <c r="AI2886"/>
  <c r="AJ2886"/>
  <c r="AK2886"/>
  <c r="AL2886"/>
  <c r="AM2886"/>
  <c r="A2887"/>
  <c r="Q2887"/>
  <c r="T2887"/>
  <c r="X2887"/>
  <c r="AC2887"/>
  <c r="AD2887"/>
  <c r="AE2887"/>
  <c r="AF2887"/>
  <c r="AG2887"/>
  <c r="AH2887"/>
  <c r="AI2887"/>
  <c r="AJ2887"/>
  <c r="AK2887"/>
  <c r="AL2887"/>
  <c r="AM2887"/>
  <c r="J2888"/>
  <c r="K2888"/>
  <c r="L2888"/>
  <c r="M2888"/>
  <c r="N2888"/>
  <c r="O2888"/>
  <c r="P2888"/>
  <c r="Q2888"/>
  <c r="R2888"/>
  <c r="S2888"/>
  <c r="T2888"/>
  <c r="U2888"/>
  <c r="V2888"/>
  <c r="W2888"/>
  <c r="X2888"/>
  <c r="Y2888"/>
  <c r="Z2888"/>
  <c r="AA2888"/>
  <c r="AB2888"/>
  <c r="AC2888"/>
  <c r="AD2888"/>
  <c r="AE2888"/>
  <c r="AF2888"/>
  <c r="AG2888"/>
  <c r="AH2888"/>
  <c r="AI2888"/>
  <c r="AJ2888"/>
  <c r="AK2888"/>
  <c r="AL2888"/>
  <c r="AM2888"/>
  <c r="J2890"/>
  <c r="K2890"/>
  <c r="L2890"/>
  <c r="M2890"/>
  <c r="N2890"/>
  <c r="O2890"/>
  <c r="P2890"/>
  <c r="Q2890"/>
  <c r="R2890"/>
  <c r="S2890"/>
  <c r="T2890"/>
  <c r="U2890"/>
  <c r="V2890"/>
  <c r="W2890"/>
  <c r="X2890"/>
  <c r="Y2890"/>
  <c r="Z2890"/>
  <c r="AA2890"/>
  <c r="AB2890"/>
  <c r="J2891"/>
  <c r="K2891"/>
  <c r="L2891"/>
  <c r="M2891"/>
  <c r="N2891"/>
  <c r="O2891"/>
  <c r="P2891"/>
  <c r="Q2891"/>
  <c r="R2891"/>
  <c r="S2891"/>
  <c r="T2891"/>
  <c r="U2891"/>
  <c r="V2891"/>
  <c r="W2891"/>
  <c r="X2891"/>
  <c r="Y2891"/>
  <c r="Z2891"/>
  <c r="AA2891"/>
  <c r="AB2891"/>
  <c r="J2892"/>
  <c r="K2892"/>
  <c r="L2892"/>
  <c r="M2892"/>
  <c r="N2892"/>
  <c r="O2892"/>
  <c r="P2892"/>
  <c r="Q2892"/>
  <c r="R2892"/>
  <c r="S2892"/>
  <c r="T2892"/>
  <c r="U2892"/>
  <c r="V2892"/>
  <c r="W2892"/>
  <c r="X2892"/>
  <c r="Y2892"/>
  <c r="Z2892"/>
  <c r="AA2892"/>
  <c r="AB2892"/>
  <c r="A2897"/>
  <c r="Q2897"/>
  <c r="T2897"/>
  <c r="X2897"/>
  <c r="AC2897"/>
  <c r="AD2897"/>
  <c r="AE2897"/>
  <c r="AF2897"/>
  <c r="AG2897"/>
  <c r="AH2897"/>
  <c r="AI2897"/>
  <c r="AJ2897"/>
  <c r="AK2897"/>
  <c r="AM2897"/>
  <c r="A2898"/>
  <c r="Q2898"/>
  <c r="T2898"/>
  <c r="X2898"/>
  <c r="AC2898"/>
  <c r="AD2898"/>
  <c r="AE2898"/>
  <c r="AF2898"/>
  <c r="AG2898"/>
  <c r="AH2898"/>
  <c r="AI2898"/>
  <c r="AJ2898"/>
  <c r="AK2898"/>
  <c r="AL2898"/>
  <c r="AM2898"/>
  <c r="J2899"/>
  <c r="K2899"/>
  <c r="L2899"/>
  <c r="M2899"/>
  <c r="N2899"/>
  <c r="O2899"/>
  <c r="P2899"/>
  <c r="Q2899"/>
  <c r="R2899"/>
  <c r="S2899"/>
  <c r="T2899"/>
  <c r="U2899"/>
  <c r="V2899"/>
  <c r="W2899"/>
  <c r="X2899"/>
  <c r="Y2899"/>
  <c r="Z2899"/>
  <c r="AA2899"/>
  <c r="AB2899"/>
  <c r="AC2899"/>
  <c r="AD2899"/>
  <c r="AE2899"/>
  <c r="AF2899"/>
  <c r="AG2899"/>
  <c r="AH2899"/>
  <c r="AI2899"/>
  <c r="AJ2899"/>
  <c r="AK2899"/>
  <c r="AL2899"/>
  <c r="AM2899"/>
  <c r="A2900"/>
  <c r="Q2900"/>
  <c r="T2900"/>
  <c r="X2900"/>
  <c r="AC2900"/>
  <c r="AD2900"/>
  <c r="AE2900"/>
  <c r="AF2900"/>
  <c r="AG2900"/>
  <c r="AH2900"/>
  <c r="AI2900"/>
  <c r="AJ2900"/>
  <c r="AK2900"/>
  <c r="AL2900"/>
  <c r="AM2900"/>
  <c r="J2901"/>
  <c r="K2901"/>
  <c r="L2901"/>
  <c r="M2901"/>
  <c r="N2901"/>
  <c r="O2901"/>
  <c r="P2901"/>
  <c r="Q2901"/>
  <c r="R2901"/>
  <c r="S2901"/>
  <c r="T2901"/>
  <c r="U2901"/>
  <c r="V2901"/>
  <c r="W2901"/>
  <c r="X2901"/>
  <c r="Y2901"/>
  <c r="Z2901"/>
  <c r="AA2901"/>
  <c r="AB2901"/>
  <c r="AC2901"/>
  <c r="AD2901"/>
  <c r="AE2901"/>
  <c r="AF2901"/>
  <c r="AG2901"/>
  <c r="AH2901"/>
  <c r="AI2901"/>
  <c r="AJ2901"/>
  <c r="AK2901"/>
  <c r="AL2901"/>
  <c r="AM2901"/>
  <c r="A2902"/>
  <c r="Q2902"/>
  <c r="T2902"/>
  <c r="X2902"/>
  <c r="AC2902"/>
  <c r="AD2902"/>
  <c r="AE2902"/>
  <c r="AF2902"/>
  <c r="AG2902"/>
  <c r="AH2902"/>
  <c r="AI2902"/>
  <c r="AJ2902"/>
  <c r="AK2902"/>
  <c r="AL2902"/>
  <c r="AM2902"/>
  <c r="J2903"/>
  <c r="K2903"/>
  <c r="L2903"/>
  <c r="M2903"/>
  <c r="N2903"/>
  <c r="O2903"/>
  <c r="P2903"/>
  <c r="Q2903"/>
  <c r="R2903"/>
  <c r="S2903"/>
  <c r="T2903"/>
  <c r="U2903"/>
  <c r="V2903"/>
  <c r="W2903"/>
  <c r="X2903"/>
  <c r="Y2903"/>
  <c r="Z2903"/>
  <c r="AA2903"/>
  <c r="AB2903"/>
  <c r="AC2903"/>
  <c r="AD2903"/>
  <c r="AE2903"/>
  <c r="AF2903"/>
  <c r="AG2903"/>
  <c r="AH2903"/>
  <c r="AI2903"/>
  <c r="AJ2903"/>
  <c r="AK2903"/>
  <c r="AL2903"/>
  <c r="AM2903"/>
  <c r="A2904"/>
  <c r="Q2904"/>
  <c r="T2904"/>
  <c r="X2904"/>
  <c r="AC2904"/>
  <c r="AD2904"/>
  <c r="AE2904"/>
  <c r="AF2904"/>
  <c r="AG2904"/>
  <c r="AH2904"/>
  <c r="AI2904"/>
  <c r="AJ2904"/>
  <c r="AK2904"/>
  <c r="AL2904"/>
  <c r="AM2904"/>
  <c r="J2905"/>
  <c r="K2905"/>
  <c r="L2905"/>
  <c r="M2905"/>
  <c r="N2905"/>
  <c r="O2905"/>
  <c r="P2905"/>
  <c r="Q2905"/>
  <c r="R2905"/>
  <c r="S2905"/>
  <c r="T2905"/>
  <c r="U2905"/>
  <c r="V2905"/>
  <c r="W2905"/>
  <c r="X2905"/>
  <c r="Y2905"/>
  <c r="Z2905"/>
  <c r="AA2905"/>
  <c r="AB2905"/>
  <c r="AC2905"/>
  <c r="AD2905"/>
  <c r="AE2905"/>
  <c r="AF2905"/>
  <c r="AG2905"/>
  <c r="AH2905"/>
  <c r="AI2905"/>
  <c r="AJ2905"/>
  <c r="AK2905"/>
  <c r="AL2905"/>
  <c r="AM2905"/>
  <c r="A2906"/>
  <c r="Q2906"/>
  <c r="T2906"/>
  <c r="X2906"/>
  <c r="AC2906"/>
  <c r="AD2906"/>
  <c r="AE2906"/>
  <c r="AF2906"/>
  <c r="AG2906"/>
  <c r="AH2906"/>
  <c r="AI2906"/>
  <c r="AJ2906"/>
  <c r="AK2906"/>
  <c r="AL2906"/>
  <c r="AM2906"/>
  <c r="J2907"/>
  <c r="K2907"/>
  <c r="L2907"/>
  <c r="M2907"/>
  <c r="N2907"/>
  <c r="O2907"/>
  <c r="P2907"/>
  <c r="Q2907"/>
  <c r="R2907"/>
  <c r="S2907"/>
  <c r="T2907"/>
  <c r="U2907"/>
  <c r="V2907"/>
  <c r="W2907"/>
  <c r="X2907"/>
  <c r="Y2907"/>
  <c r="Z2907"/>
  <c r="AA2907"/>
  <c r="AB2907"/>
  <c r="AC2907"/>
  <c r="AD2907"/>
  <c r="AE2907"/>
  <c r="AF2907"/>
  <c r="AG2907"/>
  <c r="AH2907"/>
  <c r="AI2907"/>
  <c r="AJ2907"/>
  <c r="AK2907"/>
  <c r="AL2907"/>
  <c r="AM2907"/>
  <c r="A2908"/>
  <c r="Q2908"/>
  <c r="T2908"/>
  <c r="X2908"/>
  <c r="AC2908"/>
  <c r="AD2908"/>
  <c r="AE2908"/>
  <c r="AF2908"/>
  <c r="AG2908"/>
  <c r="AH2908"/>
  <c r="AI2908"/>
  <c r="AJ2908"/>
  <c r="AK2908"/>
  <c r="AL2908"/>
  <c r="AM2908"/>
  <c r="J2909"/>
  <c r="K2909"/>
  <c r="L2909"/>
  <c r="M2909"/>
  <c r="N2909"/>
  <c r="O2909"/>
  <c r="P2909"/>
  <c r="Q2909"/>
  <c r="R2909"/>
  <c r="S2909"/>
  <c r="T2909"/>
  <c r="U2909"/>
  <c r="V2909"/>
  <c r="W2909"/>
  <c r="X2909"/>
  <c r="Y2909"/>
  <c r="Z2909"/>
  <c r="AA2909"/>
  <c r="AB2909"/>
  <c r="AC2909"/>
  <c r="AD2909"/>
  <c r="AE2909"/>
  <c r="AF2909"/>
  <c r="AG2909"/>
  <c r="AH2909"/>
  <c r="AI2909"/>
  <c r="AJ2909"/>
  <c r="AK2909"/>
  <c r="AL2909"/>
  <c r="AM2909"/>
  <c r="A2910"/>
  <c r="Q2910"/>
  <c r="T2910"/>
  <c r="X2910"/>
  <c r="AC2910"/>
  <c r="AD2910"/>
  <c r="AE2910"/>
  <c r="AF2910"/>
  <c r="AG2910"/>
  <c r="AH2910"/>
  <c r="AI2910"/>
  <c r="AJ2910"/>
  <c r="AK2910"/>
  <c r="AL2910"/>
  <c r="AM2910"/>
  <c r="J2911"/>
  <c r="K2911"/>
  <c r="L2911"/>
  <c r="M2911"/>
  <c r="N2911"/>
  <c r="O2911"/>
  <c r="P2911"/>
  <c r="Q2911"/>
  <c r="R2911"/>
  <c r="S2911"/>
  <c r="T2911"/>
  <c r="U2911"/>
  <c r="V2911"/>
  <c r="W2911"/>
  <c r="X2911"/>
  <c r="Y2911"/>
  <c r="Z2911"/>
  <c r="AA2911"/>
  <c r="AB2911"/>
  <c r="AC2911"/>
  <c r="AD2911"/>
  <c r="AE2911"/>
  <c r="AF2911"/>
  <c r="AG2911"/>
  <c r="AH2911"/>
  <c r="AI2911"/>
  <c r="AJ2911"/>
  <c r="AK2911"/>
  <c r="AL2911"/>
  <c r="AM2911"/>
  <c r="A2912"/>
  <c r="Q2912"/>
  <c r="T2912"/>
  <c r="X2912"/>
  <c r="AC2912"/>
  <c r="AD2912"/>
  <c r="AE2912"/>
  <c r="AF2912"/>
  <c r="AG2912"/>
  <c r="AH2912"/>
  <c r="AI2912"/>
  <c r="AJ2912"/>
  <c r="AK2912"/>
  <c r="AL2912"/>
  <c r="AM2912"/>
  <c r="J2913"/>
  <c r="K2913"/>
  <c r="L2913"/>
  <c r="M2913"/>
  <c r="N2913"/>
  <c r="O2913"/>
  <c r="P2913"/>
  <c r="Q2913"/>
  <c r="R2913"/>
  <c r="S2913"/>
  <c r="T2913"/>
  <c r="U2913"/>
  <c r="V2913"/>
  <c r="W2913"/>
  <c r="X2913"/>
  <c r="Y2913"/>
  <c r="Z2913"/>
  <c r="AA2913"/>
  <c r="AB2913"/>
  <c r="AC2913"/>
  <c r="AD2913"/>
  <c r="AE2913"/>
  <c r="AF2913"/>
  <c r="AG2913"/>
  <c r="AH2913"/>
  <c r="AI2913"/>
  <c r="AJ2913"/>
  <c r="AK2913"/>
  <c r="AL2913"/>
  <c r="AM2913"/>
  <c r="A2914"/>
  <c r="Q2914"/>
  <c r="T2914"/>
  <c r="X2914"/>
  <c r="AC2914"/>
  <c r="AD2914"/>
  <c r="AE2914"/>
  <c r="AF2914"/>
  <c r="AG2914"/>
  <c r="AH2914"/>
  <c r="AI2914"/>
  <c r="AJ2914"/>
  <c r="AK2914"/>
  <c r="AL2914"/>
  <c r="AM2914"/>
  <c r="J2915"/>
  <c r="K2915"/>
  <c r="L2915"/>
  <c r="M2915"/>
  <c r="N2915"/>
  <c r="O2915"/>
  <c r="P2915"/>
  <c r="Q2915"/>
  <c r="R2915"/>
  <c r="S2915"/>
  <c r="T2915"/>
  <c r="U2915"/>
  <c r="V2915"/>
  <c r="W2915"/>
  <c r="X2915"/>
  <c r="Y2915"/>
  <c r="Z2915"/>
  <c r="AA2915"/>
  <c r="AB2915"/>
  <c r="AC2915"/>
  <c r="AD2915"/>
  <c r="AE2915"/>
  <c r="AF2915"/>
  <c r="AG2915"/>
  <c r="AH2915"/>
  <c r="AI2915"/>
  <c r="AJ2915"/>
  <c r="AK2915"/>
  <c r="AL2915"/>
  <c r="AM2915"/>
  <c r="J2917"/>
  <c r="K2917"/>
  <c r="L2917"/>
  <c r="M2917"/>
  <c r="N2917"/>
  <c r="O2917"/>
  <c r="P2917"/>
  <c r="Q2917"/>
  <c r="R2917"/>
  <c r="S2917"/>
  <c r="T2917"/>
  <c r="U2917"/>
  <c r="V2917"/>
  <c r="W2917"/>
  <c r="X2917"/>
  <c r="Y2917"/>
  <c r="Z2917"/>
  <c r="AA2917"/>
  <c r="AB2917"/>
  <c r="J2918"/>
  <c r="K2918"/>
  <c r="L2918"/>
  <c r="M2918"/>
  <c r="N2918"/>
  <c r="O2918"/>
  <c r="P2918"/>
  <c r="Q2918"/>
  <c r="R2918"/>
  <c r="S2918"/>
  <c r="T2918"/>
  <c r="U2918"/>
  <c r="V2918"/>
  <c r="W2918"/>
  <c r="X2918"/>
  <c r="Y2918"/>
  <c r="Z2918"/>
  <c r="AA2918"/>
  <c r="AB2918"/>
  <c r="J2919"/>
  <c r="K2919"/>
  <c r="L2919"/>
  <c r="M2919"/>
  <c r="N2919"/>
  <c r="O2919"/>
  <c r="P2919"/>
  <c r="Q2919"/>
  <c r="R2919"/>
  <c r="S2919"/>
  <c r="T2919"/>
  <c r="U2919"/>
  <c r="V2919"/>
  <c r="W2919"/>
  <c r="X2919"/>
  <c r="Y2919"/>
  <c r="Z2919"/>
  <c r="AA2919"/>
  <c r="AB2919"/>
  <c r="A2924"/>
  <c r="Q2924"/>
  <c r="T2924"/>
  <c r="X2924"/>
  <c r="AC2924"/>
  <c r="AD2924"/>
  <c r="AE2924"/>
  <c r="AF2924"/>
  <c r="AG2924"/>
  <c r="AH2924"/>
  <c r="AI2924"/>
  <c r="AJ2924"/>
  <c r="AK2924"/>
  <c r="AM2924"/>
  <c r="A2925"/>
  <c r="Q2925"/>
  <c r="T2925"/>
  <c r="X2925"/>
  <c r="AC2925"/>
  <c r="AD2925"/>
  <c r="AE2925"/>
  <c r="AF2925"/>
  <c r="AG2925"/>
  <c r="AH2925"/>
  <c r="AI2925"/>
  <c r="AJ2925"/>
  <c r="AK2925"/>
  <c r="AL2925"/>
  <c r="AM2925"/>
  <c r="J2926"/>
  <c r="K2926"/>
  <c r="L2926"/>
  <c r="M2926"/>
  <c r="N2926"/>
  <c r="O2926"/>
  <c r="P2926"/>
  <c r="Q2926"/>
  <c r="R2926"/>
  <c r="S2926"/>
  <c r="T2926"/>
  <c r="U2926"/>
  <c r="V2926"/>
  <c r="W2926"/>
  <c r="X2926"/>
  <c r="Y2926"/>
  <c r="Z2926"/>
  <c r="AA2926"/>
  <c r="AB2926"/>
  <c r="AC2926"/>
  <c r="AD2926"/>
  <c r="AE2926"/>
  <c r="AF2926"/>
  <c r="AG2926"/>
  <c r="AH2926"/>
  <c r="AI2926"/>
  <c r="AJ2926"/>
  <c r="AK2926"/>
  <c r="AL2926"/>
  <c r="AM2926"/>
  <c r="A2927"/>
  <c r="Q2927"/>
  <c r="T2927"/>
  <c r="X2927"/>
  <c r="AC2927"/>
  <c r="AD2927"/>
  <c r="AE2927"/>
  <c r="AF2927"/>
  <c r="AG2927"/>
  <c r="AH2927"/>
  <c r="AI2927"/>
  <c r="AJ2927"/>
  <c r="AK2927"/>
  <c r="AL2927"/>
  <c r="AM2927"/>
  <c r="J2928"/>
  <c r="K2928"/>
  <c r="L2928"/>
  <c r="M2928"/>
  <c r="N2928"/>
  <c r="O2928"/>
  <c r="P2928"/>
  <c r="Q2928"/>
  <c r="R2928"/>
  <c r="S2928"/>
  <c r="T2928"/>
  <c r="U2928"/>
  <c r="V2928"/>
  <c r="W2928"/>
  <c r="X2928"/>
  <c r="Y2928"/>
  <c r="Z2928"/>
  <c r="AA2928"/>
  <c r="AB2928"/>
  <c r="AC2928"/>
  <c r="AD2928"/>
  <c r="AE2928"/>
  <c r="AF2928"/>
  <c r="AG2928"/>
  <c r="AH2928"/>
  <c r="AI2928"/>
  <c r="AJ2928"/>
  <c r="AK2928"/>
  <c r="AL2928"/>
  <c r="AM2928"/>
  <c r="A2929"/>
  <c r="Q2929"/>
  <c r="T2929"/>
  <c r="X2929"/>
  <c r="AC2929"/>
  <c r="AD2929"/>
  <c r="AE2929"/>
  <c r="AF2929"/>
  <c r="AG2929"/>
  <c r="AH2929"/>
  <c r="AI2929"/>
  <c r="AJ2929"/>
  <c r="AK2929"/>
  <c r="AL2929"/>
  <c r="AM2929"/>
  <c r="J2930"/>
  <c r="K2930"/>
  <c r="L2930"/>
  <c r="M2930"/>
  <c r="N2930"/>
  <c r="O2930"/>
  <c r="P2930"/>
  <c r="Q2930"/>
  <c r="R2930"/>
  <c r="S2930"/>
  <c r="T2930"/>
  <c r="U2930"/>
  <c r="V2930"/>
  <c r="W2930"/>
  <c r="X2930"/>
  <c r="Y2930"/>
  <c r="Z2930"/>
  <c r="AA2930"/>
  <c r="AB2930"/>
  <c r="AC2930"/>
  <c r="AD2930"/>
  <c r="AE2930"/>
  <c r="AF2930"/>
  <c r="AG2930"/>
  <c r="AH2930"/>
  <c r="AI2930"/>
  <c r="AJ2930"/>
  <c r="AK2930"/>
  <c r="AL2930"/>
  <c r="AM2930"/>
  <c r="A2931"/>
  <c r="Q2931"/>
  <c r="T2931"/>
  <c r="X2931"/>
  <c r="AC2931"/>
  <c r="AD2931"/>
  <c r="AE2931"/>
  <c r="AF2931"/>
  <c r="AG2931"/>
  <c r="AH2931"/>
  <c r="AI2931"/>
  <c r="AJ2931"/>
  <c r="AK2931"/>
  <c r="AL2931"/>
  <c r="AM2931"/>
  <c r="J2932"/>
  <c r="K2932"/>
  <c r="L2932"/>
  <c r="M2932"/>
  <c r="N2932"/>
  <c r="O2932"/>
  <c r="P2932"/>
  <c r="Q2932"/>
  <c r="R2932"/>
  <c r="S2932"/>
  <c r="T2932"/>
  <c r="U2932"/>
  <c r="V2932"/>
  <c r="W2932"/>
  <c r="X2932"/>
  <c r="Y2932"/>
  <c r="Z2932"/>
  <c r="AA2932"/>
  <c r="AB2932"/>
  <c r="AC2932"/>
  <c r="AD2932"/>
  <c r="AE2932"/>
  <c r="AF2932"/>
  <c r="AG2932"/>
  <c r="AH2932"/>
  <c r="AI2932"/>
  <c r="AJ2932"/>
  <c r="AK2932"/>
  <c r="AL2932"/>
  <c r="AM2932"/>
  <c r="A2933"/>
  <c r="Q2933"/>
  <c r="T2933"/>
  <c r="X2933"/>
  <c r="AC2933"/>
  <c r="AD2933"/>
  <c r="AE2933"/>
  <c r="AF2933"/>
  <c r="AG2933"/>
  <c r="AH2933"/>
  <c r="AI2933"/>
  <c r="AJ2933"/>
  <c r="AK2933"/>
  <c r="AL2933"/>
  <c r="AM2933"/>
  <c r="J2934"/>
  <c r="K2934"/>
  <c r="L2934"/>
  <c r="M2934"/>
  <c r="N2934"/>
  <c r="O2934"/>
  <c r="P2934"/>
  <c r="Q2934"/>
  <c r="R2934"/>
  <c r="S2934"/>
  <c r="T2934"/>
  <c r="U2934"/>
  <c r="V2934"/>
  <c r="W2934"/>
  <c r="X2934"/>
  <c r="Y2934"/>
  <c r="Z2934"/>
  <c r="AA2934"/>
  <c r="AB2934"/>
  <c r="AC2934"/>
  <c r="AD2934"/>
  <c r="AE2934"/>
  <c r="AF2934"/>
  <c r="AG2934"/>
  <c r="AH2934"/>
  <c r="AI2934"/>
  <c r="AJ2934"/>
  <c r="AK2934"/>
  <c r="AL2934"/>
  <c r="AM2934"/>
  <c r="A2935"/>
  <c r="Q2935"/>
  <c r="T2935"/>
  <c r="X2935"/>
  <c r="AC2935"/>
  <c r="AD2935"/>
  <c r="AE2935"/>
  <c r="AF2935"/>
  <c r="AG2935"/>
  <c r="AH2935"/>
  <c r="AI2935"/>
  <c r="AJ2935"/>
  <c r="AK2935"/>
  <c r="AL2935"/>
  <c r="AM2935"/>
  <c r="J2936"/>
  <c r="K2936"/>
  <c r="L2936"/>
  <c r="M2936"/>
  <c r="N2936"/>
  <c r="O2936"/>
  <c r="P2936"/>
  <c r="Q2936"/>
  <c r="R2936"/>
  <c r="S2936"/>
  <c r="T2936"/>
  <c r="U2936"/>
  <c r="V2936"/>
  <c r="W2936"/>
  <c r="X2936"/>
  <c r="Y2936"/>
  <c r="Z2936"/>
  <c r="AA2936"/>
  <c r="AB2936"/>
  <c r="AC2936"/>
  <c r="AD2936"/>
  <c r="AE2936"/>
  <c r="AF2936"/>
  <c r="AG2936"/>
  <c r="AH2936"/>
  <c r="AI2936"/>
  <c r="AJ2936"/>
  <c r="AK2936"/>
  <c r="AL2936"/>
  <c r="AM2936"/>
  <c r="A2937"/>
  <c r="Q2937"/>
  <c r="T2937"/>
  <c r="X2937"/>
  <c r="AC2937"/>
  <c r="AD2937"/>
  <c r="AE2937"/>
  <c r="AF2937"/>
  <c r="AG2937"/>
  <c r="AH2937"/>
  <c r="AI2937"/>
  <c r="AJ2937"/>
  <c r="AK2937"/>
  <c r="AL2937"/>
  <c r="AM2937"/>
  <c r="J2938"/>
  <c r="K2938"/>
  <c r="L2938"/>
  <c r="M2938"/>
  <c r="N2938"/>
  <c r="O2938"/>
  <c r="P2938"/>
  <c r="Q2938"/>
  <c r="R2938"/>
  <c r="S2938"/>
  <c r="T2938"/>
  <c r="U2938"/>
  <c r="V2938"/>
  <c r="W2938"/>
  <c r="X2938"/>
  <c r="Y2938"/>
  <c r="Z2938"/>
  <c r="AA2938"/>
  <c r="AB2938"/>
  <c r="AC2938"/>
  <c r="AD2938"/>
  <c r="AE2938"/>
  <c r="AF2938"/>
  <c r="AG2938"/>
  <c r="AH2938"/>
  <c r="AI2938"/>
  <c r="AJ2938"/>
  <c r="AK2938"/>
  <c r="AL2938"/>
  <c r="AM2938"/>
  <c r="A2939"/>
  <c r="Q2939"/>
  <c r="T2939"/>
  <c r="X2939"/>
  <c r="AC2939"/>
  <c r="AD2939"/>
  <c r="AE2939"/>
  <c r="AF2939"/>
  <c r="AG2939"/>
  <c r="AH2939"/>
  <c r="AI2939"/>
  <c r="AJ2939"/>
  <c r="AK2939"/>
  <c r="AL2939"/>
  <c r="AM2939"/>
  <c r="J2940"/>
  <c r="K2940"/>
  <c r="L2940"/>
  <c r="M2940"/>
  <c r="N2940"/>
  <c r="O2940"/>
  <c r="P2940"/>
  <c r="Q2940"/>
  <c r="R2940"/>
  <c r="S2940"/>
  <c r="T2940"/>
  <c r="U2940"/>
  <c r="V2940"/>
  <c r="W2940"/>
  <c r="X2940"/>
  <c r="Y2940"/>
  <c r="Z2940"/>
  <c r="AA2940"/>
  <c r="AB2940"/>
  <c r="AC2940"/>
  <c r="AD2940"/>
  <c r="AE2940"/>
  <c r="AF2940"/>
  <c r="AG2940"/>
  <c r="AH2940"/>
  <c r="AI2940"/>
  <c r="AJ2940"/>
  <c r="AK2940"/>
  <c r="AL2940"/>
  <c r="AM2940"/>
  <c r="A2941"/>
  <c r="Q2941"/>
  <c r="T2941"/>
  <c r="X2941"/>
  <c r="AC2941"/>
  <c r="AD2941"/>
  <c r="AE2941"/>
  <c r="AF2941"/>
  <c r="AG2941"/>
  <c r="AH2941"/>
  <c r="AI2941"/>
  <c r="AJ2941"/>
  <c r="AK2941"/>
  <c r="AL2941"/>
  <c r="AM2941"/>
  <c r="J2942"/>
  <c r="K2942"/>
  <c r="L2942"/>
  <c r="M2942"/>
  <c r="N2942"/>
  <c r="O2942"/>
  <c r="P2942"/>
  <c r="Q2942"/>
  <c r="R2942"/>
  <c r="S2942"/>
  <c r="T2942"/>
  <c r="U2942"/>
  <c r="V2942"/>
  <c r="W2942"/>
  <c r="X2942"/>
  <c r="Y2942"/>
  <c r="Z2942"/>
  <c r="AA2942"/>
  <c r="AB2942"/>
  <c r="AC2942"/>
  <c r="AD2942"/>
  <c r="AE2942"/>
  <c r="AF2942"/>
  <c r="AG2942"/>
  <c r="AH2942"/>
  <c r="AI2942"/>
  <c r="AJ2942"/>
  <c r="AK2942"/>
  <c r="AL2942"/>
  <c r="AM2942"/>
  <c r="J2944"/>
  <c r="K2944"/>
  <c r="L2944"/>
  <c r="M2944"/>
  <c r="N2944"/>
  <c r="O2944"/>
  <c r="P2944"/>
  <c r="Q2944"/>
  <c r="R2944"/>
  <c r="S2944"/>
  <c r="T2944"/>
  <c r="U2944"/>
  <c r="V2944"/>
  <c r="W2944"/>
  <c r="X2944"/>
  <c r="Y2944"/>
  <c r="Z2944"/>
  <c r="AA2944"/>
  <c r="AB2944"/>
  <c r="J2945"/>
  <c r="K2945"/>
  <c r="L2945"/>
  <c r="M2945"/>
  <c r="N2945"/>
  <c r="O2945"/>
  <c r="P2945"/>
  <c r="Q2945"/>
  <c r="R2945"/>
  <c r="S2945"/>
  <c r="T2945"/>
  <c r="U2945"/>
  <c r="V2945"/>
  <c r="W2945"/>
  <c r="X2945"/>
  <c r="Y2945"/>
  <c r="Z2945"/>
  <c r="AA2945"/>
  <c r="AB2945"/>
  <c r="J2946"/>
  <c r="K2946"/>
  <c r="L2946"/>
  <c r="M2946"/>
  <c r="N2946"/>
  <c r="O2946"/>
  <c r="P2946"/>
  <c r="Q2946"/>
  <c r="R2946"/>
  <c r="S2946"/>
  <c r="T2946"/>
  <c r="U2946"/>
  <c r="V2946"/>
  <c r="W2946"/>
  <c r="X2946"/>
  <c r="Y2946"/>
  <c r="Z2946"/>
  <c r="AA2946"/>
  <c r="AB2946"/>
  <c r="A2951"/>
  <c r="Q2951"/>
  <c r="T2951"/>
  <c r="X2951"/>
  <c r="AC2951"/>
  <c r="AD2951"/>
  <c r="AE2951"/>
  <c r="AF2951"/>
  <c r="AG2951"/>
  <c r="AH2951"/>
  <c r="AI2951"/>
  <c r="AJ2951"/>
  <c r="AK2951"/>
  <c r="AM2951"/>
  <c r="A2952"/>
  <c r="Q2952"/>
  <c r="T2952"/>
  <c r="X2952"/>
  <c r="AC2952"/>
  <c r="AD2952"/>
  <c r="AE2952"/>
  <c r="AF2952"/>
  <c r="AG2952"/>
  <c r="AH2952"/>
  <c r="AI2952"/>
  <c r="AJ2952"/>
  <c r="AK2952"/>
  <c r="AL2952"/>
  <c r="AM2952"/>
  <c r="J2953"/>
  <c r="K2953"/>
  <c r="L2953"/>
  <c r="M2953"/>
  <c r="N2953"/>
  <c r="O2953"/>
  <c r="P2953"/>
  <c r="Q2953"/>
  <c r="R2953"/>
  <c r="S2953"/>
  <c r="T2953"/>
  <c r="U2953"/>
  <c r="V2953"/>
  <c r="W2953"/>
  <c r="X2953"/>
  <c r="Y2953"/>
  <c r="Z2953"/>
  <c r="AA2953"/>
  <c r="AB2953"/>
  <c r="AC2953"/>
  <c r="AD2953"/>
  <c r="AE2953"/>
  <c r="AF2953"/>
  <c r="AG2953"/>
  <c r="AH2953"/>
  <c r="AI2953"/>
  <c r="AJ2953"/>
  <c r="AK2953"/>
  <c r="AL2953"/>
  <c r="AM2953"/>
  <c r="A2954"/>
  <c r="Q2954"/>
  <c r="T2954"/>
  <c r="X2954"/>
  <c r="AC2954"/>
  <c r="AD2954"/>
  <c r="AE2954"/>
  <c r="AF2954"/>
  <c r="AG2954"/>
  <c r="AH2954"/>
  <c r="AI2954"/>
  <c r="AJ2954"/>
  <c r="AK2954"/>
  <c r="AL2954"/>
  <c r="AM2954"/>
  <c r="J2955"/>
  <c r="K2955"/>
  <c r="L2955"/>
  <c r="M2955"/>
  <c r="N2955"/>
  <c r="O2955"/>
  <c r="P2955"/>
  <c r="Q2955"/>
  <c r="R2955"/>
  <c r="S2955"/>
  <c r="T2955"/>
  <c r="U2955"/>
  <c r="V2955"/>
  <c r="W2955"/>
  <c r="X2955"/>
  <c r="Y2955"/>
  <c r="Z2955"/>
  <c r="AA2955"/>
  <c r="AB2955"/>
  <c r="AC2955"/>
  <c r="AD2955"/>
  <c r="AE2955"/>
  <c r="AF2955"/>
  <c r="AG2955"/>
  <c r="AH2955"/>
  <c r="AI2955"/>
  <c r="AJ2955"/>
  <c r="AK2955"/>
  <c r="AL2955"/>
  <c r="AM2955"/>
  <c r="A2956"/>
  <c r="Q2956"/>
  <c r="T2956"/>
  <c r="X2956"/>
  <c r="AC2956"/>
  <c r="AD2956"/>
  <c r="AE2956"/>
  <c r="AF2956"/>
  <c r="AG2956"/>
  <c r="AH2956"/>
  <c r="AI2956"/>
  <c r="AJ2956"/>
  <c r="AK2956"/>
  <c r="AL2956"/>
  <c r="AM2956"/>
  <c r="J2957"/>
  <c r="K2957"/>
  <c r="L2957"/>
  <c r="M2957"/>
  <c r="N2957"/>
  <c r="O2957"/>
  <c r="P2957"/>
  <c r="Q2957"/>
  <c r="R2957"/>
  <c r="S2957"/>
  <c r="T2957"/>
  <c r="U2957"/>
  <c r="V2957"/>
  <c r="W2957"/>
  <c r="X2957"/>
  <c r="Y2957"/>
  <c r="Z2957"/>
  <c r="AA2957"/>
  <c r="AB2957"/>
  <c r="AC2957"/>
  <c r="AD2957"/>
  <c r="AE2957"/>
  <c r="AF2957"/>
  <c r="AG2957"/>
  <c r="AH2957"/>
  <c r="AI2957"/>
  <c r="AJ2957"/>
  <c r="AK2957"/>
  <c r="AL2957"/>
  <c r="AM2957"/>
  <c r="A2958"/>
  <c r="Q2958"/>
  <c r="T2958"/>
  <c r="X2958"/>
  <c r="AC2958"/>
  <c r="AD2958"/>
  <c r="AE2958"/>
  <c r="AF2958"/>
  <c r="AG2958"/>
  <c r="AH2958"/>
  <c r="AI2958"/>
  <c r="AJ2958"/>
  <c r="AK2958"/>
  <c r="AL2958"/>
  <c r="AM2958"/>
  <c r="J2959"/>
  <c r="K2959"/>
  <c r="L2959"/>
  <c r="M2959"/>
  <c r="N2959"/>
  <c r="O2959"/>
  <c r="P2959"/>
  <c r="Q2959"/>
  <c r="R2959"/>
  <c r="S2959"/>
  <c r="T2959"/>
  <c r="U2959"/>
  <c r="V2959"/>
  <c r="W2959"/>
  <c r="X2959"/>
  <c r="Y2959"/>
  <c r="Z2959"/>
  <c r="AA2959"/>
  <c r="AB2959"/>
  <c r="AC2959"/>
  <c r="AD2959"/>
  <c r="AE2959"/>
  <c r="AF2959"/>
  <c r="AG2959"/>
  <c r="AH2959"/>
  <c r="AI2959"/>
  <c r="AJ2959"/>
  <c r="AK2959"/>
  <c r="AL2959"/>
  <c r="AM2959"/>
  <c r="A2960"/>
  <c r="Q2960"/>
  <c r="T2960"/>
  <c r="X2960"/>
  <c r="AC2960"/>
  <c r="AD2960"/>
  <c r="AE2960"/>
  <c r="AF2960"/>
  <c r="AG2960"/>
  <c r="AH2960"/>
  <c r="AI2960"/>
  <c r="AJ2960"/>
  <c r="AK2960"/>
  <c r="AL2960"/>
  <c r="AM2960"/>
  <c r="J2961"/>
  <c r="K2961"/>
  <c r="L2961"/>
  <c r="M2961"/>
  <c r="N2961"/>
  <c r="O2961"/>
  <c r="P2961"/>
  <c r="Q2961"/>
  <c r="R2961"/>
  <c r="S2961"/>
  <c r="T2961"/>
  <c r="U2961"/>
  <c r="V2961"/>
  <c r="W2961"/>
  <c r="X2961"/>
  <c r="Y2961"/>
  <c r="Z2961"/>
  <c r="AA2961"/>
  <c r="AB2961"/>
  <c r="AC2961"/>
  <c r="AD2961"/>
  <c r="AE2961"/>
  <c r="AF2961"/>
  <c r="AG2961"/>
  <c r="AH2961"/>
  <c r="AI2961"/>
  <c r="AJ2961"/>
  <c r="AK2961"/>
  <c r="AL2961"/>
  <c r="AM2961"/>
  <c r="A2962"/>
  <c r="Q2962"/>
  <c r="T2962"/>
  <c r="X2962"/>
  <c r="AC2962"/>
  <c r="AD2962"/>
  <c r="AE2962"/>
  <c r="AF2962"/>
  <c r="AG2962"/>
  <c r="AH2962"/>
  <c r="AI2962"/>
  <c r="AJ2962"/>
  <c r="AK2962"/>
  <c r="AL2962"/>
  <c r="AM2962"/>
  <c r="J2963"/>
  <c r="K2963"/>
  <c r="L2963"/>
  <c r="M2963"/>
  <c r="N2963"/>
  <c r="O2963"/>
  <c r="P2963"/>
  <c r="Q2963"/>
  <c r="R2963"/>
  <c r="S2963"/>
  <c r="T2963"/>
  <c r="U2963"/>
  <c r="V2963"/>
  <c r="W2963"/>
  <c r="X2963"/>
  <c r="Y2963"/>
  <c r="Z2963"/>
  <c r="AA2963"/>
  <c r="AB2963"/>
  <c r="AC2963"/>
  <c r="AD2963"/>
  <c r="AE2963"/>
  <c r="AF2963"/>
  <c r="AG2963"/>
  <c r="AH2963"/>
  <c r="AI2963"/>
  <c r="AJ2963"/>
  <c r="AK2963"/>
  <c r="AL2963"/>
  <c r="AM2963"/>
  <c r="A2964"/>
  <c r="Q2964"/>
  <c r="T2964"/>
  <c r="X2964"/>
  <c r="AC2964"/>
  <c r="AD2964"/>
  <c r="AE2964"/>
  <c r="AF2964"/>
  <c r="AG2964"/>
  <c r="AH2964"/>
  <c r="AI2964"/>
  <c r="AJ2964"/>
  <c r="AK2964"/>
  <c r="AL2964"/>
  <c r="AM2964"/>
  <c r="J2965"/>
  <c r="K2965"/>
  <c r="L2965"/>
  <c r="M2965"/>
  <c r="N2965"/>
  <c r="O2965"/>
  <c r="P2965"/>
  <c r="Q2965"/>
  <c r="R2965"/>
  <c r="S2965"/>
  <c r="T2965"/>
  <c r="U2965"/>
  <c r="V2965"/>
  <c r="W2965"/>
  <c r="X2965"/>
  <c r="Y2965"/>
  <c r="Z2965"/>
  <c r="AA2965"/>
  <c r="AB2965"/>
  <c r="AC2965"/>
  <c r="AD2965"/>
  <c r="AE2965"/>
  <c r="AF2965"/>
  <c r="AG2965"/>
  <c r="AH2965"/>
  <c r="AI2965"/>
  <c r="AJ2965"/>
  <c r="AK2965"/>
  <c r="AL2965"/>
  <c r="AM2965"/>
  <c r="A2966"/>
  <c r="Q2966"/>
  <c r="T2966"/>
  <c r="X2966"/>
  <c r="AC2966"/>
  <c r="AD2966"/>
  <c r="AE2966"/>
  <c r="AF2966"/>
  <c r="AG2966"/>
  <c r="AH2966"/>
  <c r="AI2966"/>
  <c r="AJ2966"/>
  <c r="AK2966"/>
  <c r="AL2966"/>
  <c r="AM2966"/>
  <c r="J2967"/>
  <c r="K2967"/>
  <c r="L2967"/>
  <c r="M2967"/>
  <c r="N2967"/>
  <c r="O2967"/>
  <c r="P2967"/>
  <c r="Q2967"/>
  <c r="R2967"/>
  <c r="S2967"/>
  <c r="T2967"/>
  <c r="U2967"/>
  <c r="V2967"/>
  <c r="W2967"/>
  <c r="X2967"/>
  <c r="Y2967"/>
  <c r="Z2967"/>
  <c r="AA2967"/>
  <c r="AB2967"/>
  <c r="AC2967"/>
  <c r="AD2967"/>
  <c r="AE2967"/>
  <c r="AF2967"/>
  <c r="AG2967"/>
  <c r="AH2967"/>
  <c r="AI2967"/>
  <c r="AJ2967"/>
  <c r="AK2967"/>
  <c r="AL2967"/>
  <c r="AM2967"/>
  <c r="A2968"/>
  <c r="Q2968"/>
  <c r="T2968"/>
  <c r="X2968"/>
  <c r="AC2968"/>
  <c r="AD2968"/>
  <c r="AE2968"/>
  <c r="AF2968"/>
  <c r="AG2968"/>
  <c r="AH2968"/>
  <c r="AI2968"/>
  <c r="AJ2968"/>
  <c r="AK2968"/>
  <c r="AL2968"/>
  <c r="AM2968"/>
  <c r="J2969"/>
  <c r="K2969"/>
  <c r="L2969"/>
  <c r="M2969"/>
  <c r="N2969"/>
  <c r="O2969"/>
  <c r="P2969"/>
  <c r="Q2969"/>
  <c r="R2969"/>
  <c r="S2969"/>
  <c r="T2969"/>
  <c r="U2969"/>
  <c r="V2969"/>
  <c r="W2969"/>
  <c r="X2969"/>
  <c r="Y2969"/>
  <c r="Z2969"/>
  <c r="AA2969"/>
  <c r="AB2969"/>
  <c r="AC2969"/>
  <c r="AD2969"/>
  <c r="AE2969"/>
  <c r="AF2969"/>
  <c r="AG2969"/>
  <c r="AH2969"/>
  <c r="AI2969"/>
  <c r="AJ2969"/>
  <c r="AK2969"/>
  <c r="AL2969"/>
  <c r="AM2969"/>
  <c r="J2971"/>
  <c r="K2971"/>
  <c r="L2971"/>
  <c r="M2971"/>
  <c r="N2971"/>
  <c r="O2971"/>
  <c r="P2971"/>
  <c r="Q2971"/>
  <c r="R2971"/>
  <c r="S2971"/>
  <c r="T2971"/>
  <c r="U2971"/>
  <c r="V2971"/>
  <c r="W2971"/>
  <c r="X2971"/>
  <c r="Y2971"/>
  <c r="Z2971"/>
  <c r="AA2971"/>
  <c r="AB2971"/>
  <c r="J2972"/>
  <c r="K2972"/>
  <c r="L2972"/>
  <c r="M2972"/>
  <c r="N2972"/>
  <c r="O2972"/>
  <c r="P2972"/>
  <c r="Q2972"/>
  <c r="R2972"/>
  <c r="S2972"/>
  <c r="T2972"/>
  <c r="U2972"/>
  <c r="V2972"/>
  <c r="W2972"/>
  <c r="X2972"/>
  <c r="Y2972"/>
  <c r="Z2972"/>
  <c r="AA2972"/>
  <c r="AB2972"/>
  <c r="J2973"/>
  <c r="K2973"/>
  <c r="L2973"/>
  <c r="M2973"/>
  <c r="N2973"/>
  <c r="O2973"/>
  <c r="P2973"/>
  <c r="Q2973"/>
  <c r="R2973"/>
  <c r="S2973"/>
  <c r="T2973"/>
  <c r="U2973"/>
  <c r="V2973"/>
  <c r="W2973"/>
  <c r="X2973"/>
  <c r="Y2973"/>
  <c r="Z2973"/>
  <c r="AA2973"/>
  <c r="AB2973"/>
  <c r="A2978"/>
  <c r="Q2978"/>
  <c r="T2978"/>
  <c r="X2978"/>
  <c r="AC2978"/>
  <c r="AD2978"/>
  <c r="AE2978"/>
  <c r="AF2978"/>
  <c r="AG2978"/>
  <c r="AH2978"/>
  <c r="AI2978"/>
  <c r="AJ2978"/>
  <c r="AK2978"/>
  <c r="AM2978"/>
  <c r="A2979"/>
  <c r="Q2979"/>
  <c r="T2979"/>
  <c r="X2979"/>
  <c r="AC2979"/>
  <c r="AD2979"/>
  <c r="AE2979"/>
  <c r="AF2979"/>
  <c r="AG2979"/>
  <c r="AH2979"/>
  <c r="AI2979"/>
  <c r="AJ2979"/>
  <c r="AK2979"/>
  <c r="AL2979"/>
  <c r="AM2979"/>
  <c r="J2980"/>
  <c r="K2980"/>
  <c r="L2980"/>
  <c r="M2980"/>
  <c r="N2980"/>
  <c r="O2980"/>
  <c r="P2980"/>
  <c r="Q2980"/>
  <c r="R2980"/>
  <c r="S2980"/>
  <c r="T2980"/>
  <c r="U2980"/>
  <c r="V2980"/>
  <c r="W2980"/>
  <c r="X2980"/>
  <c r="Y2980"/>
  <c r="Z2980"/>
  <c r="AA2980"/>
  <c r="AB2980"/>
  <c r="AC2980"/>
  <c r="AD2980"/>
  <c r="AE2980"/>
  <c r="AF2980"/>
  <c r="AG2980"/>
  <c r="AH2980"/>
  <c r="AI2980"/>
  <c r="AJ2980"/>
  <c r="AK2980"/>
  <c r="AL2980"/>
  <c r="AM2980"/>
  <c r="A2981"/>
  <c r="Q2981"/>
  <c r="T2981"/>
  <c r="X2981"/>
  <c r="AC2981"/>
  <c r="AD2981"/>
  <c r="AE2981"/>
  <c r="AF2981"/>
  <c r="AG2981"/>
  <c r="AH2981"/>
  <c r="AI2981"/>
  <c r="AJ2981"/>
  <c r="AK2981"/>
  <c r="AL2981"/>
  <c r="AM2981"/>
  <c r="J2982"/>
  <c r="K2982"/>
  <c r="L2982"/>
  <c r="M2982"/>
  <c r="N2982"/>
  <c r="O2982"/>
  <c r="P2982"/>
  <c r="Q2982"/>
  <c r="R2982"/>
  <c r="S2982"/>
  <c r="T2982"/>
  <c r="U2982"/>
  <c r="V2982"/>
  <c r="W2982"/>
  <c r="X2982"/>
  <c r="Y2982"/>
  <c r="Z2982"/>
  <c r="AA2982"/>
  <c r="AB2982"/>
  <c r="AC2982"/>
  <c r="AD2982"/>
  <c r="AE2982"/>
  <c r="AF2982"/>
  <c r="AG2982"/>
  <c r="AH2982"/>
  <c r="AI2982"/>
  <c r="AJ2982"/>
  <c r="AK2982"/>
  <c r="AL2982"/>
  <c r="AM2982"/>
  <c r="A2983"/>
  <c r="Q2983"/>
  <c r="T2983"/>
  <c r="X2983"/>
  <c r="AC2983"/>
  <c r="AD2983"/>
  <c r="AE2983"/>
  <c r="AF2983"/>
  <c r="AG2983"/>
  <c r="AH2983"/>
  <c r="AI2983"/>
  <c r="AJ2983"/>
  <c r="AK2983"/>
  <c r="AL2983"/>
  <c r="AM2983"/>
  <c r="J2984"/>
  <c r="K2984"/>
  <c r="L2984"/>
  <c r="M2984"/>
  <c r="N2984"/>
  <c r="O2984"/>
  <c r="P2984"/>
  <c r="Q2984"/>
  <c r="R2984"/>
  <c r="S2984"/>
  <c r="T2984"/>
  <c r="U2984"/>
  <c r="V2984"/>
  <c r="W2984"/>
  <c r="X2984"/>
  <c r="Y2984"/>
  <c r="Z2984"/>
  <c r="AA2984"/>
  <c r="AB2984"/>
  <c r="AC2984"/>
  <c r="AD2984"/>
  <c r="AE2984"/>
  <c r="AF2984"/>
  <c r="AG2984"/>
  <c r="AH2984"/>
  <c r="AI2984"/>
  <c r="AJ2984"/>
  <c r="AK2984"/>
  <c r="AL2984"/>
  <c r="AM2984"/>
  <c r="A2985"/>
  <c r="Q2985"/>
  <c r="T2985"/>
  <c r="X2985"/>
  <c r="AC2985"/>
  <c r="AD2985"/>
  <c r="AE2985"/>
  <c r="AF2985"/>
  <c r="AG2985"/>
  <c r="AH2985"/>
  <c r="AI2985"/>
  <c r="AJ2985"/>
  <c r="AK2985"/>
  <c r="AL2985"/>
  <c r="AM2985"/>
  <c r="J2986"/>
  <c r="K2986"/>
  <c r="L2986"/>
  <c r="M2986"/>
  <c r="N2986"/>
  <c r="O2986"/>
  <c r="P2986"/>
  <c r="Q2986"/>
  <c r="R2986"/>
  <c r="S2986"/>
  <c r="T2986"/>
  <c r="U2986"/>
  <c r="V2986"/>
  <c r="W2986"/>
  <c r="X2986"/>
  <c r="Y2986"/>
  <c r="Z2986"/>
  <c r="AA2986"/>
  <c r="AB2986"/>
  <c r="AC2986"/>
  <c r="AD2986"/>
  <c r="AE2986"/>
  <c r="AF2986"/>
  <c r="AG2986"/>
  <c r="AH2986"/>
  <c r="AI2986"/>
  <c r="AJ2986"/>
  <c r="AK2986"/>
  <c r="AL2986"/>
  <c r="AM2986"/>
  <c r="A2987"/>
  <c r="Q2987"/>
  <c r="T2987"/>
  <c r="X2987"/>
  <c r="AC2987"/>
  <c r="AD2987"/>
  <c r="AE2987"/>
  <c r="AF2987"/>
  <c r="AG2987"/>
  <c r="AH2987"/>
  <c r="AI2987"/>
  <c r="AJ2987"/>
  <c r="AK2987"/>
  <c r="AL2987"/>
  <c r="AM2987"/>
  <c r="J2988"/>
  <c r="K2988"/>
  <c r="L2988"/>
  <c r="M2988"/>
  <c r="N2988"/>
  <c r="O2988"/>
  <c r="P2988"/>
  <c r="Q2988"/>
  <c r="R2988"/>
  <c r="S2988"/>
  <c r="T2988"/>
  <c r="U2988"/>
  <c r="V2988"/>
  <c r="W2988"/>
  <c r="X2988"/>
  <c r="Y2988"/>
  <c r="Z2988"/>
  <c r="AA2988"/>
  <c r="AB2988"/>
  <c r="AC2988"/>
  <c r="AD2988"/>
  <c r="AE2988"/>
  <c r="AF2988"/>
  <c r="AG2988"/>
  <c r="AH2988"/>
  <c r="AI2988"/>
  <c r="AJ2988"/>
  <c r="AK2988"/>
  <c r="AL2988"/>
  <c r="AM2988"/>
  <c r="A2989"/>
  <c r="Q2989"/>
  <c r="T2989"/>
  <c r="X2989"/>
  <c r="AC2989"/>
  <c r="AD2989"/>
  <c r="AE2989"/>
  <c r="AF2989"/>
  <c r="AG2989"/>
  <c r="AH2989"/>
  <c r="AI2989"/>
  <c r="AJ2989"/>
  <c r="AK2989"/>
  <c r="AL2989"/>
  <c r="AM2989"/>
  <c r="J2990"/>
  <c r="K2990"/>
  <c r="L2990"/>
  <c r="M2990"/>
  <c r="N2990"/>
  <c r="O2990"/>
  <c r="P2990"/>
  <c r="Q2990"/>
  <c r="R2990"/>
  <c r="S2990"/>
  <c r="T2990"/>
  <c r="U2990"/>
  <c r="V2990"/>
  <c r="W2990"/>
  <c r="X2990"/>
  <c r="Y2990"/>
  <c r="Z2990"/>
  <c r="AA2990"/>
  <c r="AB2990"/>
  <c r="AC2990"/>
  <c r="AD2990"/>
  <c r="AE2990"/>
  <c r="AF2990"/>
  <c r="AG2990"/>
  <c r="AH2990"/>
  <c r="AI2990"/>
  <c r="AJ2990"/>
  <c r="AK2990"/>
  <c r="AL2990"/>
  <c r="AM2990"/>
  <c r="A2991"/>
  <c r="Q2991"/>
  <c r="T2991"/>
  <c r="X2991"/>
  <c r="AC2991"/>
  <c r="AD2991"/>
  <c r="AE2991"/>
  <c r="AF2991"/>
  <c r="AG2991"/>
  <c r="AH2991"/>
  <c r="AI2991"/>
  <c r="AJ2991"/>
  <c r="AK2991"/>
  <c r="AL2991"/>
  <c r="AM2991"/>
  <c r="J2992"/>
  <c r="K2992"/>
  <c r="L2992"/>
  <c r="M2992"/>
  <c r="N2992"/>
  <c r="O2992"/>
  <c r="P2992"/>
  <c r="Q2992"/>
  <c r="R2992"/>
  <c r="S2992"/>
  <c r="T2992"/>
  <c r="U2992"/>
  <c r="V2992"/>
  <c r="W2992"/>
  <c r="X2992"/>
  <c r="Y2992"/>
  <c r="Z2992"/>
  <c r="AA2992"/>
  <c r="AB2992"/>
  <c r="AC2992"/>
  <c r="AD2992"/>
  <c r="AE2992"/>
  <c r="AF2992"/>
  <c r="AG2992"/>
  <c r="AH2992"/>
  <c r="AI2992"/>
  <c r="AJ2992"/>
  <c r="AK2992"/>
  <c r="AL2992"/>
  <c r="AM2992"/>
  <c r="A2993"/>
  <c r="Q2993"/>
  <c r="T2993"/>
  <c r="X2993"/>
  <c r="AC2993"/>
  <c r="AD2993"/>
  <c r="AE2993"/>
  <c r="AF2993"/>
  <c r="AG2993"/>
  <c r="AH2993"/>
  <c r="AI2993"/>
  <c r="AJ2993"/>
  <c r="AK2993"/>
  <c r="AL2993"/>
  <c r="AM2993"/>
  <c r="J2994"/>
  <c r="K2994"/>
  <c r="L2994"/>
  <c r="M2994"/>
  <c r="N2994"/>
  <c r="O2994"/>
  <c r="P2994"/>
  <c r="Q2994"/>
  <c r="R2994"/>
  <c r="S2994"/>
  <c r="T2994"/>
  <c r="U2994"/>
  <c r="V2994"/>
  <c r="W2994"/>
  <c r="X2994"/>
  <c r="Y2994"/>
  <c r="Z2994"/>
  <c r="AA2994"/>
  <c r="AB2994"/>
  <c r="AC2994"/>
  <c r="AD2994"/>
  <c r="AE2994"/>
  <c r="AF2994"/>
  <c r="AG2994"/>
  <c r="AH2994"/>
  <c r="AI2994"/>
  <c r="AJ2994"/>
  <c r="AK2994"/>
  <c r="AL2994"/>
  <c r="AM2994"/>
  <c r="A2995"/>
  <c r="Q2995"/>
  <c r="T2995"/>
  <c r="X2995"/>
  <c r="AC2995"/>
  <c r="AD2995"/>
  <c r="AE2995"/>
  <c r="AF2995"/>
  <c r="AG2995"/>
  <c r="AH2995"/>
  <c r="AI2995"/>
  <c r="AJ2995"/>
  <c r="AK2995"/>
  <c r="AL2995"/>
  <c r="AM2995"/>
  <c r="J2996"/>
  <c r="K2996"/>
  <c r="L2996"/>
  <c r="M2996"/>
  <c r="N2996"/>
  <c r="O2996"/>
  <c r="P2996"/>
  <c r="Q2996"/>
  <c r="R2996"/>
  <c r="S2996"/>
  <c r="T2996"/>
  <c r="U2996"/>
  <c r="V2996"/>
  <c r="W2996"/>
  <c r="X2996"/>
  <c r="Y2996"/>
  <c r="Z2996"/>
  <c r="AA2996"/>
  <c r="AB2996"/>
  <c r="AC2996"/>
  <c r="AD2996"/>
  <c r="AE2996"/>
  <c r="AF2996"/>
  <c r="AG2996"/>
  <c r="AH2996"/>
  <c r="AI2996"/>
  <c r="AJ2996"/>
  <c r="AK2996"/>
  <c r="AL2996"/>
  <c r="AM2996"/>
  <c r="J2998"/>
  <c r="K2998"/>
  <c r="L2998"/>
  <c r="M2998"/>
  <c r="N2998"/>
  <c r="O2998"/>
  <c r="P2998"/>
  <c r="Q2998"/>
  <c r="R2998"/>
  <c r="S2998"/>
  <c r="T2998"/>
  <c r="U2998"/>
  <c r="V2998"/>
  <c r="W2998"/>
  <c r="X2998"/>
  <c r="Y2998"/>
  <c r="Z2998"/>
  <c r="AA2998"/>
  <c r="AB2998"/>
  <c r="J2999"/>
  <c r="K2999"/>
  <c r="L2999"/>
  <c r="M2999"/>
  <c r="N2999"/>
  <c r="O2999"/>
  <c r="P2999"/>
  <c r="Q2999"/>
  <c r="R2999"/>
  <c r="S2999"/>
  <c r="T2999"/>
  <c r="U2999"/>
  <c r="V2999"/>
  <c r="W2999"/>
  <c r="X2999"/>
  <c r="Y2999"/>
  <c r="Z2999"/>
  <c r="AA2999"/>
  <c r="AB2999"/>
  <c r="J3000"/>
  <c r="K3000"/>
  <c r="L3000"/>
  <c r="M3000"/>
  <c r="N3000"/>
  <c r="O3000"/>
  <c r="P3000"/>
  <c r="Q3000"/>
  <c r="R3000"/>
  <c r="S3000"/>
  <c r="T3000"/>
  <c r="U3000"/>
  <c r="V3000"/>
  <c r="W3000"/>
  <c r="X3000"/>
  <c r="Y3000"/>
  <c r="Z3000"/>
  <c r="AA3000"/>
  <c r="AB3000"/>
  <c r="A3005"/>
  <c r="Q3005"/>
  <c r="T3005"/>
  <c r="X3005"/>
  <c r="AC3005"/>
  <c r="AD3005"/>
  <c r="AE3005"/>
  <c r="AF3005"/>
  <c r="AG3005"/>
  <c r="AH3005"/>
  <c r="AI3005"/>
  <c r="AJ3005"/>
  <c r="AK3005"/>
  <c r="AM3005"/>
  <c r="A3006"/>
  <c r="Q3006"/>
  <c r="T3006"/>
  <c r="X3006"/>
  <c r="AC3006"/>
  <c r="AD3006"/>
  <c r="AE3006"/>
  <c r="AF3006"/>
  <c r="AG3006"/>
  <c r="AH3006"/>
  <c r="AI3006"/>
  <c r="AJ3006"/>
  <c r="AK3006"/>
  <c r="AL3006"/>
  <c r="AM3006"/>
  <c r="J3007"/>
  <c r="K3007"/>
  <c r="L3007"/>
  <c r="M3007"/>
  <c r="N3007"/>
  <c r="O3007"/>
  <c r="P3007"/>
  <c r="Q3007"/>
  <c r="R3007"/>
  <c r="S3007"/>
  <c r="T3007"/>
  <c r="U3007"/>
  <c r="V3007"/>
  <c r="W3007"/>
  <c r="X3007"/>
  <c r="Y3007"/>
  <c r="Z3007"/>
  <c r="AA3007"/>
  <c r="AB3007"/>
  <c r="AC3007"/>
  <c r="AD3007"/>
  <c r="AE3007"/>
  <c r="AF3007"/>
  <c r="AG3007"/>
  <c r="AH3007"/>
  <c r="AI3007"/>
  <c r="AJ3007"/>
  <c r="AK3007"/>
  <c r="AL3007"/>
  <c r="AM3007"/>
  <c r="A3008"/>
  <c r="Q3008"/>
  <c r="T3008"/>
  <c r="X3008"/>
  <c r="AC3008"/>
  <c r="AD3008"/>
  <c r="AE3008"/>
  <c r="AF3008"/>
  <c r="AG3008"/>
  <c r="AH3008"/>
  <c r="AI3008"/>
  <c r="AJ3008"/>
  <c r="AK3008"/>
  <c r="AL3008"/>
  <c r="AM3008"/>
  <c r="J3009"/>
  <c r="K3009"/>
  <c r="L3009"/>
  <c r="M3009"/>
  <c r="N3009"/>
  <c r="O3009"/>
  <c r="P3009"/>
  <c r="Q3009"/>
  <c r="R3009"/>
  <c r="S3009"/>
  <c r="T3009"/>
  <c r="U3009"/>
  <c r="V3009"/>
  <c r="W3009"/>
  <c r="X3009"/>
  <c r="Y3009"/>
  <c r="Z3009"/>
  <c r="AA3009"/>
  <c r="AB3009"/>
  <c r="AC3009"/>
  <c r="AD3009"/>
  <c r="AE3009"/>
  <c r="AF3009"/>
  <c r="AG3009"/>
  <c r="AH3009"/>
  <c r="AI3009"/>
  <c r="AJ3009"/>
  <c r="AK3009"/>
  <c r="AL3009"/>
  <c r="AM3009"/>
  <c r="A3010"/>
  <c r="Q3010"/>
  <c r="T3010"/>
  <c r="X3010"/>
  <c r="AC3010"/>
  <c r="AD3010"/>
  <c r="AE3010"/>
  <c r="AF3010"/>
  <c r="AG3010"/>
  <c r="AH3010"/>
  <c r="AI3010"/>
  <c r="AJ3010"/>
  <c r="AK3010"/>
  <c r="AL3010"/>
  <c r="AM3010"/>
  <c r="J3011"/>
  <c r="K3011"/>
  <c r="L3011"/>
  <c r="M3011"/>
  <c r="N3011"/>
  <c r="O3011"/>
  <c r="P3011"/>
  <c r="Q3011"/>
  <c r="R3011"/>
  <c r="S3011"/>
  <c r="T3011"/>
  <c r="U3011"/>
  <c r="V3011"/>
  <c r="W3011"/>
  <c r="X3011"/>
  <c r="Y3011"/>
  <c r="Z3011"/>
  <c r="AA3011"/>
  <c r="AB3011"/>
  <c r="AC3011"/>
  <c r="AD3011"/>
  <c r="AE3011"/>
  <c r="AF3011"/>
  <c r="AG3011"/>
  <c r="AH3011"/>
  <c r="AI3011"/>
  <c r="AJ3011"/>
  <c r="AK3011"/>
  <c r="AL3011"/>
  <c r="AM3011"/>
  <c r="A3012"/>
  <c r="Q3012"/>
  <c r="T3012"/>
  <c r="X3012"/>
  <c r="AC3012"/>
  <c r="AD3012"/>
  <c r="AE3012"/>
  <c r="AF3012"/>
  <c r="AG3012"/>
  <c r="AH3012"/>
  <c r="AI3012"/>
  <c r="AJ3012"/>
  <c r="AK3012"/>
  <c r="AL3012"/>
  <c r="AM3012"/>
  <c r="J3013"/>
  <c r="K3013"/>
  <c r="L3013"/>
  <c r="M3013"/>
  <c r="N3013"/>
  <c r="O3013"/>
  <c r="P3013"/>
  <c r="Q3013"/>
  <c r="R3013"/>
  <c r="S3013"/>
  <c r="T3013"/>
  <c r="U3013"/>
  <c r="V3013"/>
  <c r="W3013"/>
  <c r="X3013"/>
  <c r="Y3013"/>
  <c r="Z3013"/>
  <c r="AA3013"/>
  <c r="AB3013"/>
  <c r="AC3013"/>
  <c r="AD3013"/>
  <c r="AE3013"/>
  <c r="AF3013"/>
  <c r="AG3013"/>
  <c r="AH3013"/>
  <c r="AI3013"/>
  <c r="AJ3013"/>
  <c r="AK3013"/>
  <c r="AL3013"/>
  <c r="AM3013"/>
  <c r="A3014"/>
  <c r="Q3014"/>
  <c r="T3014"/>
  <c r="X3014"/>
  <c r="AC3014"/>
  <c r="AD3014"/>
  <c r="AE3014"/>
  <c r="AF3014"/>
  <c r="AG3014"/>
  <c r="AH3014"/>
  <c r="AI3014"/>
  <c r="AJ3014"/>
  <c r="AK3014"/>
  <c r="AL3014"/>
  <c r="AM3014"/>
  <c r="J3015"/>
  <c r="K3015"/>
  <c r="L3015"/>
  <c r="M3015"/>
  <c r="N3015"/>
  <c r="O3015"/>
  <c r="P3015"/>
  <c r="Q3015"/>
  <c r="R3015"/>
  <c r="S3015"/>
  <c r="T3015"/>
  <c r="U3015"/>
  <c r="V3015"/>
  <c r="W3015"/>
  <c r="X3015"/>
  <c r="Y3015"/>
  <c r="Z3015"/>
  <c r="AA3015"/>
  <c r="AB3015"/>
  <c r="AC3015"/>
  <c r="AD3015"/>
  <c r="AE3015"/>
  <c r="AF3015"/>
  <c r="AG3015"/>
  <c r="AH3015"/>
  <c r="AI3015"/>
  <c r="AJ3015"/>
  <c r="AK3015"/>
  <c r="AL3015"/>
  <c r="AM3015"/>
  <c r="A3016"/>
  <c r="Q3016"/>
  <c r="T3016"/>
  <c r="X3016"/>
  <c r="AC3016"/>
  <c r="AD3016"/>
  <c r="AE3016"/>
  <c r="AF3016"/>
  <c r="AG3016"/>
  <c r="AH3016"/>
  <c r="AI3016"/>
  <c r="AJ3016"/>
  <c r="AK3016"/>
  <c r="AL3016"/>
  <c r="AM3016"/>
  <c r="J3017"/>
  <c r="K3017"/>
  <c r="L3017"/>
  <c r="M3017"/>
  <c r="N3017"/>
  <c r="O3017"/>
  <c r="P3017"/>
  <c r="Q3017"/>
  <c r="R3017"/>
  <c r="S3017"/>
  <c r="T3017"/>
  <c r="U3017"/>
  <c r="V3017"/>
  <c r="W3017"/>
  <c r="X3017"/>
  <c r="Y3017"/>
  <c r="Z3017"/>
  <c r="AA3017"/>
  <c r="AB3017"/>
  <c r="AC3017"/>
  <c r="AD3017"/>
  <c r="AE3017"/>
  <c r="AF3017"/>
  <c r="AG3017"/>
  <c r="AH3017"/>
  <c r="AI3017"/>
  <c r="AJ3017"/>
  <c r="AK3017"/>
  <c r="AL3017"/>
  <c r="AM3017"/>
  <c r="A3018"/>
  <c r="Q3018"/>
  <c r="T3018"/>
  <c r="X3018"/>
  <c r="AC3018"/>
  <c r="AD3018"/>
  <c r="AE3018"/>
  <c r="AF3018"/>
  <c r="AG3018"/>
  <c r="AH3018"/>
  <c r="AI3018"/>
  <c r="AJ3018"/>
  <c r="AK3018"/>
  <c r="AL3018"/>
  <c r="AM3018"/>
  <c r="J3019"/>
  <c r="K3019"/>
  <c r="L3019"/>
  <c r="M3019"/>
  <c r="N3019"/>
  <c r="O3019"/>
  <c r="P3019"/>
  <c r="Q3019"/>
  <c r="R3019"/>
  <c r="S3019"/>
  <c r="T3019"/>
  <c r="U3019"/>
  <c r="V3019"/>
  <c r="W3019"/>
  <c r="X3019"/>
  <c r="Y3019"/>
  <c r="Z3019"/>
  <c r="AA3019"/>
  <c r="AB3019"/>
  <c r="AC3019"/>
  <c r="AD3019"/>
  <c r="AE3019"/>
  <c r="AF3019"/>
  <c r="AG3019"/>
  <c r="AH3019"/>
  <c r="AI3019"/>
  <c r="AJ3019"/>
  <c r="AK3019"/>
  <c r="AL3019"/>
  <c r="AM3019"/>
  <c r="A3020"/>
  <c r="Q3020"/>
  <c r="T3020"/>
  <c r="X3020"/>
  <c r="AC3020"/>
  <c r="AD3020"/>
  <c r="AE3020"/>
  <c r="AF3020"/>
  <c r="AG3020"/>
  <c r="AH3020"/>
  <c r="AI3020"/>
  <c r="AJ3020"/>
  <c r="AK3020"/>
  <c r="AL3020"/>
  <c r="AM3020"/>
  <c r="J3021"/>
  <c r="K3021"/>
  <c r="L3021"/>
  <c r="M3021"/>
  <c r="N3021"/>
  <c r="O3021"/>
  <c r="P3021"/>
  <c r="Q3021"/>
  <c r="R3021"/>
  <c r="S3021"/>
  <c r="T3021"/>
  <c r="U3021"/>
  <c r="V3021"/>
  <c r="W3021"/>
  <c r="X3021"/>
  <c r="Y3021"/>
  <c r="Z3021"/>
  <c r="AA3021"/>
  <c r="AB3021"/>
  <c r="AC3021"/>
  <c r="AD3021"/>
  <c r="AE3021"/>
  <c r="AF3021"/>
  <c r="AG3021"/>
  <c r="AH3021"/>
  <c r="AI3021"/>
  <c r="AJ3021"/>
  <c r="AK3021"/>
  <c r="AL3021"/>
  <c r="AM3021"/>
  <c r="A3022"/>
  <c r="Q3022"/>
  <c r="T3022"/>
  <c r="X3022"/>
  <c r="AC3022"/>
  <c r="AD3022"/>
  <c r="AE3022"/>
  <c r="AF3022"/>
  <c r="AG3022"/>
  <c r="AH3022"/>
  <c r="AI3022"/>
  <c r="AJ3022"/>
  <c r="AK3022"/>
  <c r="AL3022"/>
  <c r="AM3022"/>
  <c r="J3023"/>
  <c r="K3023"/>
  <c r="L3023"/>
  <c r="M3023"/>
  <c r="N3023"/>
  <c r="O3023"/>
  <c r="P3023"/>
  <c r="Q3023"/>
  <c r="R3023"/>
  <c r="S3023"/>
  <c r="T3023"/>
  <c r="U3023"/>
  <c r="V3023"/>
  <c r="W3023"/>
  <c r="X3023"/>
  <c r="Y3023"/>
  <c r="Z3023"/>
  <c r="AA3023"/>
  <c r="AB3023"/>
  <c r="AC3023"/>
  <c r="AD3023"/>
  <c r="AE3023"/>
  <c r="AF3023"/>
  <c r="AG3023"/>
  <c r="AH3023"/>
  <c r="AI3023"/>
  <c r="AJ3023"/>
  <c r="AK3023"/>
  <c r="AL3023"/>
  <c r="AM3023"/>
  <c r="J3025"/>
  <c r="K3025"/>
  <c r="L3025"/>
  <c r="M3025"/>
  <c r="N3025"/>
  <c r="O3025"/>
  <c r="P3025"/>
  <c r="Q3025"/>
  <c r="R3025"/>
  <c r="S3025"/>
  <c r="T3025"/>
  <c r="U3025"/>
  <c r="V3025"/>
  <c r="W3025"/>
  <c r="X3025"/>
  <c r="Y3025"/>
  <c r="Z3025"/>
  <c r="AA3025"/>
  <c r="AB3025"/>
  <c r="J3026"/>
  <c r="K3026"/>
  <c r="L3026"/>
  <c r="M3026"/>
  <c r="N3026"/>
  <c r="O3026"/>
  <c r="P3026"/>
  <c r="Q3026"/>
  <c r="R3026"/>
  <c r="S3026"/>
  <c r="T3026"/>
  <c r="U3026"/>
  <c r="V3026"/>
  <c r="W3026"/>
  <c r="X3026"/>
  <c r="Y3026"/>
  <c r="Z3026"/>
  <c r="AA3026"/>
  <c r="AB3026"/>
  <c r="J3027"/>
  <c r="K3027"/>
  <c r="L3027"/>
  <c r="M3027"/>
  <c r="N3027"/>
  <c r="O3027"/>
  <c r="P3027"/>
  <c r="Q3027"/>
  <c r="R3027"/>
  <c r="S3027"/>
  <c r="T3027"/>
  <c r="U3027"/>
  <c r="V3027"/>
  <c r="W3027"/>
  <c r="X3027"/>
  <c r="Y3027"/>
  <c r="Z3027"/>
  <c r="AA3027"/>
  <c r="AB3027"/>
  <c r="A3032"/>
  <c r="Q3032"/>
  <c r="T3032"/>
  <c r="X3032"/>
  <c r="AC3032"/>
  <c r="AD3032"/>
  <c r="AE3032"/>
  <c r="AF3032"/>
  <c r="AG3032"/>
  <c r="AH3032"/>
  <c r="AI3032"/>
  <c r="AJ3032"/>
  <c r="AK3032"/>
  <c r="AM3032"/>
  <c r="A3033"/>
  <c r="Q3033"/>
  <c r="T3033"/>
  <c r="X3033"/>
  <c r="AC3033"/>
  <c r="AD3033"/>
  <c r="AE3033"/>
  <c r="AF3033"/>
  <c r="AG3033"/>
  <c r="AH3033"/>
  <c r="AI3033"/>
  <c r="AJ3033"/>
  <c r="AK3033"/>
  <c r="AL3033"/>
  <c r="AM3033"/>
  <c r="J3034"/>
  <c r="K3034"/>
  <c r="L3034"/>
  <c r="M3034"/>
  <c r="N3034"/>
  <c r="O3034"/>
  <c r="P3034"/>
  <c r="Q3034"/>
  <c r="R3034"/>
  <c r="S3034"/>
  <c r="T3034"/>
  <c r="U3034"/>
  <c r="V3034"/>
  <c r="W3034"/>
  <c r="X3034"/>
  <c r="Y3034"/>
  <c r="Z3034"/>
  <c r="AA3034"/>
  <c r="AB3034"/>
  <c r="AC3034"/>
  <c r="AD3034"/>
  <c r="AE3034"/>
  <c r="AF3034"/>
  <c r="AG3034"/>
  <c r="AH3034"/>
  <c r="AI3034"/>
  <c r="AJ3034"/>
  <c r="AK3034"/>
  <c r="AL3034"/>
  <c r="AM3034"/>
  <c r="A3035"/>
  <c r="Q3035"/>
  <c r="T3035"/>
  <c r="X3035"/>
  <c r="AC3035"/>
  <c r="AD3035"/>
  <c r="AE3035"/>
  <c r="AF3035"/>
  <c r="AG3035"/>
  <c r="AH3035"/>
  <c r="AI3035"/>
  <c r="AJ3035"/>
  <c r="AK3035"/>
  <c r="AL3035"/>
  <c r="AM3035"/>
  <c r="J3036"/>
  <c r="K3036"/>
  <c r="L3036"/>
  <c r="M3036"/>
  <c r="N3036"/>
  <c r="O3036"/>
  <c r="P3036"/>
  <c r="Q3036"/>
  <c r="R3036"/>
  <c r="S3036"/>
  <c r="T3036"/>
  <c r="U3036"/>
  <c r="V3036"/>
  <c r="W3036"/>
  <c r="X3036"/>
  <c r="Y3036"/>
  <c r="Z3036"/>
  <c r="AA3036"/>
  <c r="AB3036"/>
  <c r="AC3036"/>
  <c r="AD3036"/>
  <c r="AE3036"/>
  <c r="AF3036"/>
  <c r="AG3036"/>
  <c r="AH3036"/>
  <c r="AI3036"/>
  <c r="AJ3036"/>
  <c r="AK3036"/>
  <c r="AL3036"/>
  <c r="AM3036"/>
  <c r="A3037"/>
  <c r="Q3037"/>
  <c r="T3037"/>
  <c r="X3037"/>
  <c r="AC3037"/>
  <c r="AD3037"/>
  <c r="AE3037"/>
  <c r="AF3037"/>
  <c r="AG3037"/>
  <c r="AH3037"/>
  <c r="AI3037"/>
  <c r="AJ3037"/>
  <c r="AK3037"/>
  <c r="AL3037"/>
  <c r="AM3037"/>
  <c r="J3038"/>
  <c r="K3038"/>
  <c r="L3038"/>
  <c r="M3038"/>
  <c r="N3038"/>
  <c r="O3038"/>
  <c r="P3038"/>
  <c r="Q3038"/>
  <c r="R3038"/>
  <c r="S3038"/>
  <c r="T3038"/>
  <c r="U3038"/>
  <c r="V3038"/>
  <c r="W3038"/>
  <c r="X3038"/>
  <c r="Y3038"/>
  <c r="Z3038"/>
  <c r="AA3038"/>
  <c r="AB3038"/>
  <c r="AC3038"/>
  <c r="AD3038"/>
  <c r="AE3038"/>
  <c r="AF3038"/>
  <c r="AG3038"/>
  <c r="AH3038"/>
  <c r="AI3038"/>
  <c r="AJ3038"/>
  <c r="AK3038"/>
  <c r="AL3038"/>
  <c r="AM3038"/>
  <c r="A3039"/>
  <c r="Q3039"/>
  <c r="T3039"/>
  <c r="X3039"/>
  <c r="AC3039"/>
  <c r="AD3039"/>
  <c r="AE3039"/>
  <c r="AF3039"/>
  <c r="AG3039"/>
  <c r="AH3039"/>
  <c r="AI3039"/>
  <c r="AJ3039"/>
  <c r="AK3039"/>
  <c r="AL3039"/>
  <c r="AM3039"/>
  <c r="J3040"/>
  <c r="K3040"/>
  <c r="L3040"/>
  <c r="M3040"/>
  <c r="N3040"/>
  <c r="O3040"/>
  <c r="P3040"/>
  <c r="Q3040"/>
  <c r="R3040"/>
  <c r="S3040"/>
  <c r="T3040"/>
  <c r="U3040"/>
  <c r="V3040"/>
  <c r="W3040"/>
  <c r="X3040"/>
  <c r="Y3040"/>
  <c r="Z3040"/>
  <c r="AA3040"/>
  <c r="AB3040"/>
  <c r="AC3040"/>
  <c r="AD3040"/>
  <c r="AE3040"/>
  <c r="AF3040"/>
  <c r="AG3040"/>
  <c r="AH3040"/>
  <c r="AI3040"/>
  <c r="AJ3040"/>
  <c r="AK3040"/>
  <c r="AL3040"/>
  <c r="AM3040"/>
  <c r="A3041"/>
  <c r="Q3041"/>
  <c r="T3041"/>
  <c r="X3041"/>
  <c r="AC3041"/>
  <c r="AD3041"/>
  <c r="AE3041"/>
  <c r="AF3041"/>
  <c r="AG3041"/>
  <c r="AH3041"/>
  <c r="AI3041"/>
  <c r="AJ3041"/>
  <c r="AK3041"/>
  <c r="AL3041"/>
  <c r="AM3041"/>
  <c r="J3042"/>
  <c r="K3042"/>
  <c r="L3042"/>
  <c r="M3042"/>
  <c r="N3042"/>
  <c r="O3042"/>
  <c r="P3042"/>
  <c r="Q3042"/>
  <c r="R3042"/>
  <c r="S3042"/>
  <c r="T3042"/>
  <c r="U3042"/>
  <c r="V3042"/>
  <c r="W3042"/>
  <c r="X3042"/>
  <c r="Y3042"/>
  <c r="Z3042"/>
  <c r="AA3042"/>
  <c r="AB3042"/>
  <c r="AC3042"/>
  <c r="AD3042"/>
  <c r="AE3042"/>
  <c r="AF3042"/>
  <c r="AG3042"/>
  <c r="AH3042"/>
  <c r="AI3042"/>
  <c r="AJ3042"/>
  <c r="AK3042"/>
  <c r="AL3042"/>
  <c r="AM3042"/>
  <c r="A3043"/>
  <c r="Q3043"/>
  <c r="T3043"/>
  <c r="X3043"/>
  <c r="AC3043"/>
  <c r="AD3043"/>
  <c r="AE3043"/>
  <c r="AF3043"/>
  <c r="AG3043"/>
  <c r="AH3043"/>
  <c r="AI3043"/>
  <c r="AJ3043"/>
  <c r="AK3043"/>
  <c r="AL3043"/>
  <c r="AM3043"/>
  <c r="J3044"/>
  <c r="K3044"/>
  <c r="L3044"/>
  <c r="M3044"/>
  <c r="N3044"/>
  <c r="O3044"/>
  <c r="P3044"/>
  <c r="Q3044"/>
  <c r="R3044"/>
  <c r="S3044"/>
  <c r="T3044"/>
  <c r="U3044"/>
  <c r="V3044"/>
  <c r="W3044"/>
  <c r="X3044"/>
  <c r="Y3044"/>
  <c r="Z3044"/>
  <c r="AA3044"/>
  <c r="AB3044"/>
  <c r="AC3044"/>
  <c r="AD3044"/>
  <c r="AE3044"/>
  <c r="AF3044"/>
  <c r="AG3044"/>
  <c r="AH3044"/>
  <c r="AI3044"/>
  <c r="AJ3044"/>
  <c r="AK3044"/>
  <c r="AL3044"/>
  <c r="AM3044"/>
  <c r="A3045"/>
  <c r="Q3045"/>
  <c r="T3045"/>
  <c r="X3045"/>
  <c r="AC3045"/>
  <c r="AD3045"/>
  <c r="AE3045"/>
  <c r="AF3045"/>
  <c r="AG3045"/>
  <c r="AH3045"/>
  <c r="AI3045"/>
  <c r="AJ3045"/>
  <c r="AK3045"/>
  <c r="AL3045"/>
  <c r="AM3045"/>
  <c r="J3046"/>
  <c r="K3046"/>
  <c r="L3046"/>
  <c r="M3046"/>
  <c r="N3046"/>
  <c r="O3046"/>
  <c r="P3046"/>
  <c r="Q3046"/>
  <c r="R3046"/>
  <c r="S3046"/>
  <c r="T3046"/>
  <c r="U3046"/>
  <c r="V3046"/>
  <c r="W3046"/>
  <c r="X3046"/>
  <c r="Y3046"/>
  <c r="Z3046"/>
  <c r="AA3046"/>
  <c r="AB3046"/>
  <c r="AC3046"/>
  <c r="AD3046"/>
  <c r="AE3046"/>
  <c r="AF3046"/>
  <c r="AG3046"/>
  <c r="AH3046"/>
  <c r="AI3046"/>
  <c r="AJ3046"/>
  <c r="AK3046"/>
  <c r="AL3046"/>
  <c r="AM3046"/>
  <c r="A3047"/>
  <c r="Q3047"/>
  <c r="T3047"/>
  <c r="X3047"/>
  <c r="AC3047"/>
  <c r="AD3047"/>
  <c r="AE3047"/>
  <c r="AF3047"/>
  <c r="AG3047"/>
  <c r="AH3047"/>
  <c r="AI3047"/>
  <c r="AJ3047"/>
  <c r="AK3047"/>
  <c r="AL3047"/>
  <c r="AM3047"/>
  <c r="J3048"/>
  <c r="K3048"/>
  <c r="L3048"/>
  <c r="M3048"/>
  <c r="N3048"/>
  <c r="O3048"/>
  <c r="P3048"/>
  <c r="Q3048"/>
  <c r="R3048"/>
  <c r="S3048"/>
  <c r="T3048"/>
  <c r="U3048"/>
  <c r="V3048"/>
  <c r="W3048"/>
  <c r="X3048"/>
  <c r="Y3048"/>
  <c r="Z3048"/>
  <c r="AA3048"/>
  <c r="AB3048"/>
  <c r="AC3048"/>
  <c r="AD3048"/>
  <c r="AE3048"/>
  <c r="AF3048"/>
  <c r="AG3048"/>
  <c r="AH3048"/>
  <c r="AI3048"/>
  <c r="AJ3048"/>
  <c r="AK3048"/>
  <c r="AL3048"/>
  <c r="AM3048"/>
  <c r="A3049"/>
  <c r="Q3049"/>
  <c r="T3049"/>
  <c r="X3049"/>
  <c r="AC3049"/>
  <c r="AD3049"/>
  <c r="AE3049"/>
  <c r="AF3049"/>
  <c r="AG3049"/>
  <c r="AH3049"/>
  <c r="AI3049"/>
  <c r="AJ3049"/>
  <c r="AK3049"/>
  <c r="AL3049"/>
  <c r="AM3049"/>
  <c r="J3050"/>
  <c r="K3050"/>
  <c r="L3050"/>
  <c r="M3050"/>
  <c r="N3050"/>
  <c r="O3050"/>
  <c r="P3050"/>
  <c r="Q3050"/>
  <c r="R3050"/>
  <c r="S3050"/>
  <c r="T3050"/>
  <c r="U3050"/>
  <c r="V3050"/>
  <c r="W3050"/>
  <c r="X3050"/>
  <c r="Y3050"/>
  <c r="Z3050"/>
  <c r="AA3050"/>
  <c r="AB3050"/>
  <c r="AC3050"/>
  <c r="AD3050"/>
  <c r="AE3050"/>
  <c r="AF3050"/>
  <c r="AG3050"/>
  <c r="AH3050"/>
  <c r="AI3050"/>
  <c r="AJ3050"/>
  <c r="AK3050"/>
  <c r="AL3050"/>
  <c r="AM3050"/>
  <c r="J3052"/>
  <c r="K3052"/>
  <c r="L3052"/>
  <c r="M3052"/>
  <c r="N3052"/>
  <c r="O3052"/>
  <c r="P3052"/>
  <c r="Q3052"/>
  <c r="R3052"/>
  <c r="S3052"/>
  <c r="T3052"/>
  <c r="U3052"/>
  <c r="V3052"/>
  <c r="W3052"/>
  <c r="X3052"/>
  <c r="Y3052"/>
  <c r="Z3052"/>
  <c r="AA3052"/>
  <c r="AB3052"/>
  <c r="J3053"/>
  <c r="K3053"/>
  <c r="L3053"/>
  <c r="M3053"/>
  <c r="N3053"/>
  <c r="O3053"/>
  <c r="P3053"/>
  <c r="Q3053"/>
  <c r="R3053"/>
  <c r="S3053"/>
  <c r="T3053"/>
  <c r="U3053"/>
  <c r="V3053"/>
  <c r="W3053"/>
  <c r="X3053"/>
  <c r="Y3053"/>
  <c r="Z3053"/>
  <c r="AA3053"/>
  <c r="AB3053"/>
  <c r="J3054"/>
  <c r="K3054"/>
  <c r="L3054"/>
  <c r="M3054"/>
  <c r="N3054"/>
  <c r="O3054"/>
  <c r="P3054"/>
  <c r="Q3054"/>
  <c r="R3054"/>
  <c r="S3054"/>
  <c r="T3054"/>
  <c r="U3054"/>
  <c r="V3054"/>
  <c r="W3054"/>
  <c r="X3054"/>
  <c r="Y3054"/>
  <c r="Z3054"/>
  <c r="AA3054"/>
  <c r="AB3054"/>
  <c r="A3059"/>
  <c r="Q3059"/>
  <c r="T3059"/>
  <c r="X3059"/>
  <c r="AC3059"/>
  <c r="AD3059"/>
  <c r="AE3059"/>
  <c r="AF3059"/>
  <c r="AG3059"/>
  <c r="AH3059"/>
  <c r="AI3059"/>
  <c r="AJ3059"/>
  <c r="AK3059"/>
  <c r="AM3059"/>
  <c r="A3060"/>
  <c r="Q3060"/>
  <c r="T3060"/>
  <c r="X3060"/>
  <c r="AC3060"/>
  <c r="AD3060"/>
  <c r="AE3060"/>
  <c r="AF3060"/>
  <c r="AG3060"/>
  <c r="AH3060"/>
  <c r="AI3060"/>
  <c r="AJ3060"/>
  <c r="AK3060"/>
  <c r="AL3060"/>
  <c r="AM3060"/>
  <c r="J3061"/>
  <c r="K3061"/>
  <c r="L3061"/>
  <c r="M3061"/>
  <c r="N3061"/>
  <c r="O3061"/>
  <c r="P3061"/>
  <c r="Q3061"/>
  <c r="R3061"/>
  <c r="S3061"/>
  <c r="T3061"/>
  <c r="U3061"/>
  <c r="V3061"/>
  <c r="W3061"/>
  <c r="X3061"/>
  <c r="Y3061"/>
  <c r="Z3061"/>
  <c r="AA3061"/>
  <c r="AB3061"/>
  <c r="AC3061"/>
  <c r="AD3061"/>
  <c r="AE3061"/>
  <c r="AF3061"/>
  <c r="AG3061"/>
  <c r="AH3061"/>
  <c r="AI3061"/>
  <c r="AJ3061"/>
  <c r="AK3061"/>
  <c r="AL3061"/>
  <c r="AM3061"/>
  <c r="A3062"/>
  <c r="Q3062"/>
  <c r="T3062"/>
  <c r="X3062"/>
  <c r="AC3062"/>
  <c r="AD3062"/>
  <c r="AE3062"/>
  <c r="AF3062"/>
  <c r="AG3062"/>
  <c r="AH3062"/>
  <c r="AI3062"/>
  <c r="AJ3062"/>
  <c r="AK3062"/>
  <c r="AL3062"/>
  <c r="AM3062"/>
  <c r="J3063"/>
  <c r="K3063"/>
  <c r="L3063"/>
  <c r="M3063"/>
  <c r="N3063"/>
  <c r="O3063"/>
  <c r="P3063"/>
  <c r="Q3063"/>
  <c r="R3063"/>
  <c r="S3063"/>
  <c r="T3063"/>
  <c r="U3063"/>
  <c r="V3063"/>
  <c r="W3063"/>
  <c r="X3063"/>
  <c r="Y3063"/>
  <c r="Z3063"/>
  <c r="AA3063"/>
  <c r="AB3063"/>
  <c r="AC3063"/>
  <c r="AD3063"/>
  <c r="AE3063"/>
  <c r="AF3063"/>
  <c r="AG3063"/>
  <c r="AH3063"/>
  <c r="AI3063"/>
  <c r="AJ3063"/>
  <c r="AK3063"/>
  <c r="AL3063"/>
  <c r="AM3063"/>
  <c r="A3064"/>
  <c r="Q3064"/>
  <c r="T3064"/>
  <c r="X3064"/>
  <c r="AC3064"/>
  <c r="AD3064"/>
  <c r="AE3064"/>
  <c r="AF3064"/>
  <c r="AG3064"/>
  <c r="AH3064"/>
  <c r="AI3064"/>
  <c r="AJ3064"/>
  <c r="AK3064"/>
  <c r="AL3064"/>
  <c r="AM3064"/>
  <c r="J3065"/>
  <c r="K3065"/>
  <c r="L3065"/>
  <c r="M3065"/>
  <c r="N3065"/>
  <c r="O3065"/>
  <c r="P3065"/>
  <c r="Q3065"/>
  <c r="R3065"/>
  <c r="S3065"/>
  <c r="T3065"/>
  <c r="U3065"/>
  <c r="V3065"/>
  <c r="W3065"/>
  <c r="X3065"/>
  <c r="Y3065"/>
  <c r="Z3065"/>
  <c r="AA3065"/>
  <c r="AB3065"/>
  <c r="AC3065"/>
  <c r="AD3065"/>
  <c r="AE3065"/>
  <c r="AF3065"/>
  <c r="AG3065"/>
  <c r="AH3065"/>
  <c r="AI3065"/>
  <c r="AJ3065"/>
  <c r="AK3065"/>
  <c r="AL3065"/>
  <c r="AM3065"/>
  <c r="A3066"/>
  <c r="Q3066"/>
  <c r="T3066"/>
  <c r="X3066"/>
  <c r="AC3066"/>
  <c r="AD3066"/>
  <c r="AE3066"/>
  <c r="AF3066"/>
  <c r="AG3066"/>
  <c r="AH3066"/>
  <c r="AI3066"/>
  <c r="AJ3066"/>
  <c r="AK3066"/>
  <c r="AL3066"/>
  <c r="AM3066"/>
  <c r="J3067"/>
  <c r="K3067"/>
  <c r="L3067"/>
  <c r="M3067"/>
  <c r="N3067"/>
  <c r="O3067"/>
  <c r="P3067"/>
  <c r="Q3067"/>
  <c r="R3067"/>
  <c r="S3067"/>
  <c r="T3067"/>
  <c r="U3067"/>
  <c r="V3067"/>
  <c r="W3067"/>
  <c r="X3067"/>
  <c r="Y3067"/>
  <c r="Z3067"/>
  <c r="AA3067"/>
  <c r="AB3067"/>
  <c r="AC3067"/>
  <c r="AD3067"/>
  <c r="AE3067"/>
  <c r="AF3067"/>
  <c r="AG3067"/>
  <c r="AH3067"/>
  <c r="AI3067"/>
  <c r="AJ3067"/>
  <c r="AK3067"/>
  <c r="AL3067"/>
  <c r="AM3067"/>
  <c r="A3068"/>
  <c r="Q3068"/>
  <c r="T3068"/>
  <c r="X3068"/>
  <c r="AC3068"/>
  <c r="AD3068"/>
  <c r="AE3068"/>
  <c r="AF3068"/>
  <c r="AG3068"/>
  <c r="AH3068"/>
  <c r="AI3068"/>
  <c r="AJ3068"/>
  <c r="AK3068"/>
  <c r="AL3068"/>
  <c r="AM3068"/>
  <c r="J3069"/>
  <c r="K3069"/>
  <c r="L3069"/>
  <c r="M3069"/>
  <c r="N3069"/>
  <c r="O3069"/>
  <c r="P3069"/>
  <c r="Q3069"/>
  <c r="R3069"/>
  <c r="S3069"/>
  <c r="T3069"/>
  <c r="U3069"/>
  <c r="V3069"/>
  <c r="W3069"/>
  <c r="X3069"/>
  <c r="Y3069"/>
  <c r="Z3069"/>
  <c r="AA3069"/>
  <c r="AB3069"/>
  <c r="AC3069"/>
  <c r="AD3069"/>
  <c r="AE3069"/>
  <c r="AF3069"/>
  <c r="AG3069"/>
  <c r="AH3069"/>
  <c r="AI3069"/>
  <c r="AJ3069"/>
  <c r="AK3069"/>
  <c r="AL3069"/>
  <c r="AM3069"/>
  <c r="A3070"/>
  <c r="Q3070"/>
  <c r="T3070"/>
  <c r="X3070"/>
  <c r="AC3070"/>
  <c r="AD3070"/>
  <c r="AE3070"/>
  <c r="AF3070"/>
  <c r="AG3070"/>
  <c r="AH3070"/>
  <c r="AI3070"/>
  <c r="AJ3070"/>
  <c r="AK3070"/>
  <c r="AL3070"/>
  <c r="AM3070"/>
  <c r="J3071"/>
  <c r="K3071"/>
  <c r="L3071"/>
  <c r="M3071"/>
  <c r="N3071"/>
  <c r="O3071"/>
  <c r="P3071"/>
  <c r="Q3071"/>
  <c r="R3071"/>
  <c r="S3071"/>
  <c r="T3071"/>
  <c r="U3071"/>
  <c r="V3071"/>
  <c r="W3071"/>
  <c r="X3071"/>
  <c r="Y3071"/>
  <c r="Z3071"/>
  <c r="AA3071"/>
  <c r="AB3071"/>
  <c r="AC3071"/>
  <c r="AD3071"/>
  <c r="AE3071"/>
  <c r="AF3071"/>
  <c r="AG3071"/>
  <c r="AH3071"/>
  <c r="AI3071"/>
  <c r="AJ3071"/>
  <c r="AK3071"/>
  <c r="AL3071"/>
  <c r="AM3071"/>
  <c r="A3072"/>
  <c r="Q3072"/>
  <c r="T3072"/>
  <c r="X3072"/>
  <c r="AC3072"/>
  <c r="AD3072"/>
  <c r="AE3072"/>
  <c r="AF3072"/>
  <c r="AG3072"/>
  <c r="AH3072"/>
  <c r="AI3072"/>
  <c r="AJ3072"/>
  <c r="AK3072"/>
  <c r="AL3072"/>
  <c r="AM3072"/>
  <c r="J3073"/>
  <c r="K3073"/>
  <c r="L3073"/>
  <c r="M3073"/>
  <c r="N3073"/>
  <c r="O3073"/>
  <c r="P3073"/>
  <c r="Q3073"/>
  <c r="R3073"/>
  <c r="S3073"/>
  <c r="T3073"/>
  <c r="U3073"/>
  <c r="V3073"/>
  <c r="W3073"/>
  <c r="X3073"/>
  <c r="Y3073"/>
  <c r="Z3073"/>
  <c r="AA3073"/>
  <c r="AB3073"/>
  <c r="AC3073"/>
  <c r="AD3073"/>
  <c r="AE3073"/>
  <c r="AF3073"/>
  <c r="AG3073"/>
  <c r="AH3073"/>
  <c r="AI3073"/>
  <c r="AJ3073"/>
  <c r="AK3073"/>
  <c r="AL3073"/>
  <c r="AM3073"/>
  <c r="A3074"/>
  <c r="Q3074"/>
  <c r="T3074"/>
  <c r="X3074"/>
  <c r="AC3074"/>
  <c r="AD3074"/>
  <c r="AE3074"/>
  <c r="AF3074"/>
  <c r="AG3074"/>
  <c r="AH3074"/>
  <c r="AI3074"/>
  <c r="AJ3074"/>
  <c r="AK3074"/>
  <c r="AL3074"/>
  <c r="AM3074"/>
  <c r="J3075"/>
  <c r="K3075"/>
  <c r="L3075"/>
  <c r="M3075"/>
  <c r="N3075"/>
  <c r="O3075"/>
  <c r="P3075"/>
  <c r="Q3075"/>
  <c r="R3075"/>
  <c r="S3075"/>
  <c r="T3075"/>
  <c r="U3075"/>
  <c r="V3075"/>
  <c r="W3075"/>
  <c r="X3075"/>
  <c r="Y3075"/>
  <c r="Z3075"/>
  <c r="AA3075"/>
  <c r="AB3075"/>
  <c r="AC3075"/>
  <c r="AD3075"/>
  <c r="AE3075"/>
  <c r="AF3075"/>
  <c r="AG3075"/>
  <c r="AH3075"/>
  <c r="AI3075"/>
  <c r="AJ3075"/>
  <c r="AK3075"/>
  <c r="AL3075"/>
  <c r="AM3075"/>
  <c r="A3076"/>
  <c r="Q3076"/>
  <c r="T3076"/>
  <c r="X3076"/>
  <c r="AC3076"/>
  <c r="AD3076"/>
  <c r="AE3076"/>
  <c r="AF3076"/>
  <c r="AG3076"/>
  <c r="AH3076"/>
  <c r="AI3076"/>
  <c r="AJ3076"/>
  <c r="AK3076"/>
  <c r="AL3076"/>
  <c r="AM3076"/>
  <c r="J3077"/>
  <c r="K3077"/>
  <c r="L3077"/>
  <c r="M3077"/>
  <c r="N3077"/>
  <c r="O3077"/>
  <c r="P3077"/>
  <c r="Q3077"/>
  <c r="R3077"/>
  <c r="S3077"/>
  <c r="T3077"/>
  <c r="U3077"/>
  <c r="V3077"/>
  <c r="W3077"/>
  <c r="X3077"/>
  <c r="Y3077"/>
  <c r="Z3077"/>
  <c r="AA3077"/>
  <c r="AB3077"/>
  <c r="AC3077"/>
  <c r="AD3077"/>
  <c r="AE3077"/>
  <c r="AF3077"/>
  <c r="AG3077"/>
  <c r="AH3077"/>
  <c r="AI3077"/>
  <c r="AJ3077"/>
  <c r="AK3077"/>
  <c r="AL3077"/>
  <c r="AM3077"/>
  <c r="J3079"/>
  <c r="K3079"/>
  <c r="L3079"/>
  <c r="M3079"/>
  <c r="N3079"/>
  <c r="O3079"/>
  <c r="P3079"/>
  <c r="Q3079"/>
  <c r="R3079"/>
  <c r="S3079"/>
  <c r="T3079"/>
  <c r="U3079"/>
  <c r="V3079"/>
  <c r="W3079"/>
  <c r="X3079"/>
  <c r="Y3079"/>
  <c r="Z3079"/>
  <c r="AA3079"/>
  <c r="AB3079"/>
  <c r="J3080"/>
  <c r="K3080"/>
  <c r="L3080"/>
  <c r="M3080"/>
  <c r="N3080"/>
  <c r="O3080"/>
  <c r="P3080"/>
  <c r="Q3080"/>
  <c r="R3080"/>
  <c r="S3080"/>
  <c r="T3080"/>
  <c r="U3080"/>
  <c r="V3080"/>
  <c r="W3080"/>
  <c r="X3080"/>
  <c r="Y3080"/>
  <c r="Z3080"/>
  <c r="AA3080"/>
  <c r="AB3080"/>
  <c r="J3081"/>
  <c r="K3081"/>
  <c r="L3081"/>
  <c r="M3081"/>
  <c r="N3081"/>
  <c r="O3081"/>
  <c r="P3081"/>
  <c r="Q3081"/>
  <c r="R3081"/>
  <c r="S3081"/>
  <c r="T3081"/>
  <c r="U3081"/>
  <c r="V3081"/>
  <c r="W3081"/>
  <c r="X3081"/>
  <c r="Y3081"/>
  <c r="Z3081"/>
  <c r="AA3081"/>
  <c r="AB3081"/>
  <c r="A3086"/>
  <c r="Q3086"/>
  <c r="T3086"/>
  <c r="X3086"/>
  <c r="AC3086"/>
  <c r="AD3086"/>
  <c r="AE3086"/>
  <c r="AF3086"/>
  <c r="AG3086"/>
  <c r="AH3086"/>
  <c r="AI3086"/>
  <c r="AJ3086"/>
  <c r="AK3086"/>
  <c r="AM3086"/>
  <c r="A3087"/>
  <c r="Q3087"/>
  <c r="T3087"/>
  <c r="X3087"/>
  <c r="AC3087"/>
  <c r="AD3087"/>
  <c r="AE3087"/>
  <c r="AF3087"/>
  <c r="AG3087"/>
  <c r="AH3087"/>
  <c r="AI3087"/>
  <c r="AJ3087"/>
  <c r="AK3087"/>
  <c r="AL3087"/>
  <c r="AM3087"/>
  <c r="J3088"/>
  <c r="K3088"/>
  <c r="L3088"/>
  <c r="M3088"/>
  <c r="N3088"/>
  <c r="O3088"/>
  <c r="P3088"/>
  <c r="Q3088"/>
  <c r="R3088"/>
  <c r="S3088"/>
  <c r="T3088"/>
  <c r="U3088"/>
  <c r="V3088"/>
  <c r="W3088"/>
  <c r="X3088"/>
  <c r="Y3088"/>
  <c r="Z3088"/>
  <c r="AA3088"/>
  <c r="AB3088"/>
  <c r="AC3088"/>
  <c r="AD3088"/>
  <c r="AE3088"/>
  <c r="AF3088"/>
  <c r="AG3088"/>
  <c r="AH3088"/>
  <c r="AI3088"/>
  <c r="AJ3088"/>
  <c r="AK3088"/>
  <c r="AL3088"/>
  <c r="AM3088"/>
  <c r="A3089"/>
  <c r="Q3089"/>
  <c r="T3089"/>
  <c r="X3089"/>
  <c r="AC3089"/>
  <c r="AD3089"/>
  <c r="AE3089"/>
  <c r="AF3089"/>
  <c r="AG3089"/>
  <c r="AH3089"/>
  <c r="AI3089"/>
  <c r="AJ3089"/>
  <c r="AK3089"/>
  <c r="AL3089"/>
  <c r="AM3089"/>
  <c r="J3090"/>
  <c r="K3090"/>
  <c r="L3090"/>
  <c r="M3090"/>
  <c r="N3090"/>
  <c r="O3090"/>
  <c r="P3090"/>
  <c r="Q3090"/>
  <c r="R3090"/>
  <c r="S3090"/>
  <c r="T3090"/>
  <c r="U3090"/>
  <c r="V3090"/>
  <c r="W3090"/>
  <c r="X3090"/>
  <c r="Y3090"/>
  <c r="Z3090"/>
  <c r="AA3090"/>
  <c r="AB3090"/>
  <c r="AC3090"/>
  <c r="AD3090"/>
  <c r="AE3090"/>
  <c r="AF3090"/>
  <c r="AG3090"/>
  <c r="AH3090"/>
  <c r="AI3090"/>
  <c r="AJ3090"/>
  <c r="AK3090"/>
  <c r="AL3090"/>
  <c r="AM3090"/>
  <c r="A3091"/>
  <c r="Q3091"/>
  <c r="T3091"/>
  <c r="X3091"/>
  <c r="AC3091"/>
  <c r="AD3091"/>
  <c r="AE3091"/>
  <c r="AF3091"/>
  <c r="AG3091"/>
  <c r="AH3091"/>
  <c r="AI3091"/>
  <c r="AJ3091"/>
  <c r="AK3091"/>
  <c r="AL3091"/>
  <c r="AM3091"/>
  <c r="J3092"/>
  <c r="K3092"/>
  <c r="L3092"/>
  <c r="M3092"/>
  <c r="N3092"/>
  <c r="O3092"/>
  <c r="P3092"/>
  <c r="Q3092"/>
  <c r="R3092"/>
  <c r="S3092"/>
  <c r="T3092"/>
  <c r="U3092"/>
  <c r="V3092"/>
  <c r="W3092"/>
  <c r="X3092"/>
  <c r="Y3092"/>
  <c r="Z3092"/>
  <c r="AA3092"/>
  <c r="AB3092"/>
  <c r="AC3092"/>
  <c r="AD3092"/>
  <c r="AE3092"/>
  <c r="AF3092"/>
  <c r="AG3092"/>
  <c r="AH3092"/>
  <c r="AI3092"/>
  <c r="AJ3092"/>
  <c r="AK3092"/>
  <c r="AL3092"/>
  <c r="AM3092"/>
  <c r="A3093"/>
  <c r="Q3093"/>
  <c r="T3093"/>
  <c r="X3093"/>
  <c r="AC3093"/>
  <c r="AD3093"/>
  <c r="AE3093"/>
  <c r="AF3093"/>
  <c r="AG3093"/>
  <c r="AH3093"/>
  <c r="AI3093"/>
  <c r="AJ3093"/>
  <c r="AK3093"/>
  <c r="AL3093"/>
  <c r="AM3093"/>
  <c r="J3094"/>
  <c r="K3094"/>
  <c r="L3094"/>
  <c r="M3094"/>
  <c r="N3094"/>
  <c r="O3094"/>
  <c r="P3094"/>
  <c r="Q3094"/>
  <c r="R3094"/>
  <c r="S3094"/>
  <c r="T3094"/>
  <c r="U3094"/>
  <c r="V3094"/>
  <c r="W3094"/>
  <c r="X3094"/>
  <c r="Y3094"/>
  <c r="Z3094"/>
  <c r="AA3094"/>
  <c r="AB3094"/>
  <c r="AC3094"/>
  <c r="AD3094"/>
  <c r="AE3094"/>
  <c r="AF3094"/>
  <c r="AG3094"/>
  <c r="AH3094"/>
  <c r="AI3094"/>
  <c r="AJ3094"/>
  <c r="AK3094"/>
  <c r="AL3094"/>
  <c r="AM3094"/>
  <c r="A3095"/>
  <c r="Q3095"/>
  <c r="T3095"/>
  <c r="X3095"/>
  <c r="AC3095"/>
  <c r="AD3095"/>
  <c r="AE3095"/>
  <c r="AF3095"/>
  <c r="AG3095"/>
  <c r="AH3095"/>
  <c r="AI3095"/>
  <c r="AJ3095"/>
  <c r="AK3095"/>
  <c r="AL3095"/>
  <c r="AM3095"/>
  <c r="J3096"/>
  <c r="K3096"/>
  <c r="L3096"/>
  <c r="M3096"/>
  <c r="N3096"/>
  <c r="O3096"/>
  <c r="P3096"/>
  <c r="Q3096"/>
  <c r="R3096"/>
  <c r="S3096"/>
  <c r="T3096"/>
  <c r="U3096"/>
  <c r="V3096"/>
  <c r="W3096"/>
  <c r="X3096"/>
  <c r="Y3096"/>
  <c r="Z3096"/>
  <c r="AA3096"/>
  <c r="AB3096"/>
  <c r="AC3096"/>
  <c r="AD3096"/>
  <c r="AE3096"/>
  <c r="AF3096"/>
  <c r="AG3096"/>
  <c r="AH3096"/>
  <c r="AI3096"/>
  <c r="AJ3096"/>
  <c r="AK3096"/>
  <c r="AL3096"/>
  <c r="AM3096"/>
  <c r="A3097"/>
  <c r="Q3097"/>
  <c r="T3097"/>
  <c r="X3097"/>
  <c r="AC3097"/>
  <c r="AD3097"/>
  <c r="AE3097"/>
  <c r="AF3097"/>
  <c r="AG3097"/>
  <c r="AH3097"/>
  <c r="AI3097"/>
  <c r="AJ3097"/>
  <c r="AK3097"/>
  <c r="AL3097"/>
  <c r="AM3097"/>
  <c r="J3098"/>
  <c r="K3098"/>
  <c r="L3098"/>
  <c r="M3098"/>
  <c r="N3098"/>
  <c r="O3098"/>
  <c r="P3098"/>
  <c r="Q3098"/>
  <c r="R3098"/>
  <c r="S3098"/>
  <c r="T3098"/>
  <c r="U3098"/>
  <c r="V3098"/>
  <c r="W3098"/>
  <c r="X3098"/>
  <c r="Y3098"/>
  <c r="Z3098"/>
  <c r="AA3098"/>
  <c r="AB3098"/>
  <c r="AC3098"/>
  <c r="AD3098"/>
  <c r="AE3098"/>
  <c r="AF3098"/>
  <c r="AG3098"/>
  <c r="AH3098"/>
  <c r="AI3098"/>
  <c r="AJ3098"/>
  <c r="AK3098"/>
  <c r="AL3098"/>
  <c r="AM3098"/>
  <c r="A3099"/>
  <c r="Q3099"/>
  <c r="T3099"/>
  <c r="X3099"/>
  <c r="AC3099"/>
  <c r="AD3099"/>
  <c r="AE3099"/>
  <c r="AF3099"/>
  <c r="AG3099"/>
  <c r="AH3099"/>
  <c r="AI3099"/>
  <c r="AJ3099"/>
  <c r="AK3099"/>
  <c r="AL3099"/>
  <c r="AM3099"/>
  <c r="J3100"/>
  <c r="K3100"/>
  <c r="L3100"/>
  <c r="M3100"/>
  <c r="N3100"/>
  <c r="O3100"/>
  <c r="P3100"/>
  <c r="Q3100"/>
  <c r="R3100"/>
  <c r="S3100"/>
  <c r="T3100"/>
  <c r="U3100"/>
  <c r="V3100"/>
  <c r="W3100"/>
  <c r="X3100"/>
  <c r="Y3100"/>
  <c r="Z3100"/>
  <c r="AA3100"/>
  <c r="AB3100"/>
  <c r="AC3100"/>
  <c r="AD3100"/>
  <c r="AE3100"/>
  <c r="AF3100"/>
  <c r="AG3100"/>
  <c r="AH3100"/>
  <c r="AI3100"/>
  <c r="AJ3100"/>
  <c r="AK3100"/>
  <c r="AL3100"/>
  <c r="AM3100"/>
  <c r="A3101"/>
  <c r="Q3101"/>
  <c r="T3101"/>
  <c r="X3101"/>
  <c r="AC3101"/>
  <c r="AD3101"/>
  <c r="AE3101"/>
  <c r="AF3101"/>
  <c r="AG3101"/>
  <c r="AH3101"/>
  <c r="AI3101"/>
  <c r="AJ3101"/>
  <c r="AK3101"/>
  <c r="AL3101"/>
  <c r="AM3101"/>
  <c r="J3102"/>
  <c r="K3102"/>
  <c r="L3102"/>
  <c r="M3102"/>
  <c r="N3102"/>
  <c r="O3102"/>
  <c r="P3102"/>
  <c r="Q3102"/>
  <c r="R3102"/>
  <c r="S3102"/>
  <c r="T3102"/>
  <c r="U3102"/>
  <c r="V3102"/>
  <c r="W3102"/>
  <c r="X3102"/>
  <c r="Y3102"/>
  <c r="Z3102"/>
  <c r="AA3102"/>
  <c r="AB3102"/>
  <c r="AC3102"/>
  <c r="AD3102"/>
  <c r="AE3102"/>
  <c r="AF3102"/>
  <c r="AG3102"/>
  <c r="AH3102"/>
  <c r="AI3102"/>
  <c r="AJ3102"/>
  <c r="AK3102"/>
  <c r="AL3102"/>
  <c r="AM3102"/>
  <c r="A3103"/>
  <c r="Q3103"/>
  <c r="T3103"/>
  <c r="X3103"/>
  <c r="AC3103"/>
  <c r="AD3103"/>
  <c r="AE3103"/>
  <c r="AF3103"/>
  <c r="AG3103"/>
  <c r="AH3103"/>
  <c r="AI3103"/>
  <c r="AJ3103"/>
  <c r="AK3103"/>
  <c r="AL3103"/>
  <c r="AM3103"/>
  <c r="J3104"/>
  <c r="K3104"/>
  <c r="L3104"/>
  <c r="M3104"/>
  <c r="N3104"/>
  <c r="O3104"/>
  <c r="P3104"/>
  <c r="Q3104"/>
  <c r="R3104"/>
  <c r="S3104"/>
  <c r="T3104"/>
  <c r="U3104"/>
  <c r="V3104"/>
  <c r="W3104"/>
  <c r="X3104"/>
  <c r="Y3104"/>
  <c r="Z3104"/>
  <c r="AA3104"/>
  <c r="AB3104"/>
  <c r="AC3104"/>
  <c r="AD3104"/>
  <c r="AE3104"/>
  <c r="AF3104"/>
  <c r="AG3104"/>
  <c r="AH3104"/>
  <c r="AI3104"/>
  <c r="AJ3104"/>
  <c r="AK3104"/>
  <c r="AL3104"/>
  <c r="AM3104"/>
  <c r="J3106"/>
  <c r="K3106"/>
  <c r="L3106"/>
  <c r="M3106"/>
  <c r="N3106"/>
  <c r="O3106"/>
  <c r="P3106"/>
  <c r="Q3106"/>
  <c r="R3106"/>
  <c r="S3106"/>
  <c r="T3106"/>
  <c r="U3106"/>
  <c r="V3106"/>
  <c r="W3106"/>
  <c r="X3106"/>
  <c r="Y3106"/>
  <c r="Z3106"/>
  <c r="AA3106"/>
  <c r="AB3106"/>
  <c r="J3107"/>
  <c r="K3107"/>
  <c r="L3107"/>
  <c r="M3107"/>
  <c r="N3107"/>
  <c r="O3107"/>
  <c r="P3107"/>
  <c r="Q3107"/>
  <c r="R3107"/>
  <c r="S3107"/>
  <c r="T3107"/>
  <c r="U3107"/>
  <c r="V3107"/>
  <c r="W3107"/>
  <c r="X3107"/>
  <c r="Y3107"/>
  <c r="Z3107"/>
  <c r="AA3107"/>
  <c r="AB3107"/>
  <c r="J3108"/>
  <c r="K3108"/>
  <c r="L3108"/>
  <c r="M3108"/>
  <c r="N3108"/>
  <c r="O3108"/>
  <c r="P3108"/>
  <c r="Q3108"/>
  <c r="R3108"/>
  <c r="S3108"/>
  <c r="T3108"/>
  <c r="U3108"/>
  <c r="V3108"/>
  <c r="W3108"/>
  <c r="X3108"/>
  <c r="Y3108"/>
  <c r="Z3108"/>
  <c r="AA3108"/>
  <c r="AB3108"/>
  <c r="A3113"/>
  <c r="Q3113"/>
  <c r="T3113"/>
  <c r="X3113"/>
  <c r="AC3113"/>
  <c r="AD3113"/>
  <c r="AE3113"/>
  <c r="AF3113"/>
  <c r="AG3113"/>
  <c r="AH3113"/>
  <c r="AI3113"/>
  <c r="AJ3113"/>
  <c r="AK3113"/>
  <c r="AM3113"/>
  <c r="A3114"/>
  <c r="Q3114"/>
  <c r="T3114"/>
  <c r="X3114"/>
  <c r="AC3114"/>
  <c r="AD3114"/>
  <c r="AE3114"/>
  <c r="AF3114"/>
  <c r="AG3114"/>
  <c r="AH3114"/>
  <c r="AI3114"/>
  <c r="AJ3114"/>
  <c r="AK3114"/>
  <c r="AL3114"/>
  <c r="AM3114"/>
  <c r="J3115"/>
  <c r="K3115"/>
  <c r="L3115"/>
  <c r="M3115"/>
  <c r="N3115"/>
  <c r="O3115"/>
  <c r="P3115"/>
  <c r="Q3115"/>
  <c r="R3115"/>
  <c r="S3115"/>
  <c r="T3115"/>
  <c r="U3115"/>
  <c r="V3115"/>
  <c r="W3115"/>
  <c r="X3115"/>
  <c r="Y3115"/>
  <c r="Z3115"/>
  <c r="AA3115"/>
  <c r="AB3115"/>
  <c r="AC3115"/>
  <c r="AD3115"/>
  <c r="AE3115"/>
  <c r="AF3115"/>
  <c r="AG3115"/>
  <c r="AH3115"/>
  <c r="AI3115"/>
  <c r="AJ3115"/>
  <c r="AK3115"/>
  <c r="AL3115"/>
  <c r="AM3115"/>
  <c r="A3116"/>
  <c r="Q3116"/>
  <c r="T3116"/>
  <c r="X3116"/>
  <c r="AC3116"/>
  <c r="AD3116"/>
  <c r="AE3116"/>
  <c r="AF3116"/>
  <c r="AG3116"/>
  <c r="AH3116"/>
  <c r="AI3116"/>
  <c r="AJ3116"/>
  <c r="AK3116"/>
  <c r="AL3116"/>
  <c r="AM3116"/>
  <c r="J3117"/>
  <c r="K3117"/>
  <c r="L3117"/>
  <c r="M3117"/>
  <c r="N3117"/>
  <c r="O3117"/>
  <c r="P3117"/>
  <c r="Q3117"/>
  <c r="R3117"/>
  <c r="S3117"/>
  <c r="T3117"/>
  <c r="U3117"/>
  <c r="V3117"/>
  <c r="W3117"/>
  <c r="X3117"/>
  <c r="Y3117"/>
  <c r="Z3117"/>
  <c r="AA3117"/>
  <c r="AB3117"/>
  <c r="AC3117"/>
  <c r="AD3117"/>
  <c r="AE3117"/>
  <c r="AF3117"/>
  <c r="AG3117"/>
  <c r="AH3117"/>
  <c r="AI3117"/>
  <c r="AJ3117"/>
  <c r="AK3117"/>
  <c r="AL3117"/>
  <c r="AM3117"/>
  <c r="A3118"/>
  <c r="Q3118"/>
  <c r="T3118"/>
  <c r="X3118"/>
  <c r="AC3118"/>
  <c r="AD3118"/>
  <c r="AE3118"/>
  <c r="AF3118"/>
  <c r="AG3118"/>
  <c r="AH3118"/>
  <c r="AI3118"/>
  <c r="AJ3118"/>
  <c r="AK3118"/>
  <c r="AL3118"/>
  <c r="AM3118"/>
  <c r="J3119"/>
  <c r="K3119"/>
  <c r="L3119"/>
  <c r="M3119"/>
  <c r="N3119"/>
  <c r="O3119"/>
  <c r="P3119"/>
  <c r="Q3119"/>
  <c r="R3119"/>
  <c r="S3119"/>
  <c r="T3119"/>
  <c r="U3119"/>
  <c r="V3119"/>
  <c r="W3119"/>
  <c r="X3119"/>
  <c r="Y3119"/>
  <c r="Z3119"/>
  <c r="AA3119"/>
  <c r="AB3119"/>
  <c r="AC3119"/>
  <c r="AD3119"/>
  <c r="AE3119"/>
  <c r="AF3119"/>
  <c r="AG3119"/>
  <c r="AH3119"/>
  <c r="AI3119"/>
  <c r="AJ3119"/>
  <c r="AK3119"/>
  <c r="AL3119"/>
  <c r="AM3119"/>
  <c r="A3120"/>
  <c r="Q3120"/>
  <c r="T3120"/>
  <c r="X3120"/>
  <c r="AC3120"/>
  <c r="AD3120"/>
  <c r="AE3120"/>
  <c r="AF3120"/>
  <c r="AG3120"/>
  <c r="AH3120"/>
  <c r="AI3120"/>
  <c r="AJ3120"/>
  <c r="AK3120"/>
  <c r="AL3120"/>
  <c r="AM3120"/>
  <c r="J3121"/>
  <c r="K3121"/>
  <c r="L3121"/>
  <c r="M3121"/>
  <c r="N3121"/>
  <c r="O3121"/>
  <c r="P3121"/>
  <c r="Q3121"/>
  <c r="R3121"/>
  <c r="S3121"/>
  <c r="T3121"/>
  <c r="U3121"/>
  <c r="V3121"/>
  <c r="W3121"/>
  <c r="X3121"/>
  <c r="Y3121"/>
  <c r="Z3121"/>
  <c r="AA3121"/>
  <c r="AB3121"/>
  <c r="AC3121"/>
  <c r="AD3121"/>
  <c r="AE3121"/>
  <c r="AF3121"/>
  <c r="AG3121"/>
  <c r="AH3121"/>
  <c r="AI3121"/>
  <c r="AJ3121"/>
  <c r="AK3121"/>
  <c r="AL3121"/>
  <c r="AM3121"/>
  <c r="A3122"/>
  <c r="Q3122"/>
  <c r="T3122"/>
  <c r="X3122"/>
  <c r="AC3122"/>
  <c r="AD3122"/>
  <c r="AE3122"/>
  <c r="AF3122"/>
  <c r="AG3122"/>
  <c r="AH3122"/>
  <c r="AI3122"/>
  <c r="AJ3122"/>
  <c r="AK3122"/>
  <c r="AL3122"/>
  <c r="AM3122"/>
  <c r="J3123"/>
  <c r="K3123"/>
  <c r="L3123"/>
  <c r="M3123"/>
  <c r="N3123"/>
  <c r="O3123"/>
  <c r="P3123"/>
  <c r="Q3123"/>
  <c r="R3123"/>
  <c r="S3123"/>
  <c r="T3123"/>
  <c r="U3123"/>
  <c r="V3123"/>
  <c r="W3123"/>
  <c r="X3123"/>
  <c r="Y3123"/>
  <c r="Z3123"/>
  <c r="AA3123"/>
  <c r="AB3123"/>
  <c r="AC3123"/>
  <c r="AD3123"/>
  <c r="AE3123"/>
  <c r="AF3123"/>
  <c r="AG3123"/>
  <c r="AH3123"/>
  <c r="AI3123"/>
  <c r="AJ3123"/>
  <c r="AK3123"/>
  <c r="AL3123"/>
  <c r="AM3123"/>
  <c r="A3124"/>
  <c r="Q3124"/>
  <c r="T3124"/>
  <c r="X3124"/>
  <c r="AC3124"/>
  <c r="AD3124"/>
  <c r="AE3124"/>
  <c r="AF3124"/>
  <c r="AG3124"/>
  <c r="AH3124"/>
  <c r="AI3124"/>
  <c r="AJ3124"/>
  <c r="AK3124"/>
  <c r="AL3124"/>
  <c r="AM3124"/>
  <c r="J3125"/>
  <c r="K3125"/>
  <c r="L3125"/>
  <c r="M3125"/>
  <c r="N3125"/>
  <c r="O3125"/>
  <c r="P3125"/>
  <c r="Q3125"/>
  <c r="R3125"/>
  <c r="S3125"/>
  <c r="T3125"/>
  <c r="U3125"/>
  <c r="V3125"/>
  <c r="W3125"/>
  <c r="X3125"/>
  <c r="Y3125"/>
  <c r="Z3125"/>
  <c r="AA3125"/>
  <c r="AB3125"/>
  <c r="AC3125"/>
  <c r="AD3125"/>
  <c r="AE3125"/>
  <c r="AF3125"/>
  <c r="AG3125"/>
  <c r="AH3125"/>
  <c r="AI3125"/>
  <c r="AJ3125"/>
  <c r="AK3125"/>
  <c r="AL3125"/>
  <c r="AM3125"/>
  <c r="A3126"/>
  <c r="Q3126"/>
  <c r="T3126"/>
  <c r="X3126"/>
  <c r="AC3126"/>
  <c r="AD3126"/>
  <c r="AE3126"/>
  <c r="AF3126"/>
  <c r="AG3126"/>
  <c r="AH3126"/>
  <c r="AI3126"/>
  <c r="AJ3126"/>
  <c r="AK3126"/>
  <c r="AL3126"/>
  <c r="AM3126"/>
  <c r="J3127"/>
  <c r="K3127"/>
  <c r="L3127"/>
  <c r="M3127"/>
  <c r="N3127"/>
  <c r="O3127"/>
  <c r="P3127"/>
  <c r="Q3127"/>
  <c r="R3127"/>
  <c r="S3127"/>
  <c r="T3127"/>
  <c r="U3127"/>
  <c r="V3127"/>
  <c r="W3127"/>
  <c r="X3127"/>
  <c r="Y3127"/>
  <c r="Z3127"/>
  <c r="AA3127"/>
  <c r="AB3127"/>
  <c r="AC3127"/>
  <c r="AD3127"/>
  <c r="AE3127"/>
  <c r="AF3127"/>
  <c r="AG3127"/>
  <c r="AH3127"/>
  <c r="AI3127"/>
  <c r="AJ3127"/>
  <c r="AK3127"/>
  <c r="AL3127"/>
  <c r="AM3127"/>
  <c r="A3128"/>
  <c r="Q3128"/>
  <c r="T3128"/>
  <c r="X3128"/>
  <c r="AC3128"/>
  <c r="AD3128"/>
  <c r="AE3128"/>
  <c r="AF3128"/>
  <c r="AG3128"/>
  <c r="AH3128"/>
  <c r="AI3128"/>
  <c r="AJ3128"/>
  <c r="AK3128"/>
  <c r="AL3128"/>
  <c r="AM3128"/>
  <c r="J3129"/>
  <c r="K3129"/>
  <c r="L3129"/>
  <c r="M3129"/>
  <c r="N3129"/>
  <c r="O3129"/>
  <c r="P3129"/>
  <c r="Q3129"/>
  <c r="R3129"/>
  <c r="S3129"/>
  <c r="T3129"/>
  <c r="U3129"/>
  <c r="V3129"/>
  <c r="W3129"/>
  <c r="X3129"/>
  <c r="Y3129"/>
  <c r="Z3129"/>
  <c r="AA3129"/>
  <c r="AB3129"/>
  <c r="AC3129"/>
  <c r="AD3129"/>
  <c r="AE3129"/>
  <c r="AF3129"/>
  <c r="AG3129"/>
  <c r="AH3129"/>
  <c r="AI3129"/>
  <c r="AJ3129"/>
  <c r="AK3129"/>
  <c r="AL3129"/>
  <c r="AM3129"/>
  <c r="A3130"/>
  <c r="Q3130"/>
  <c r="T3130"/>
  <c r="X3130"/>
  <c r="AC3130"/>
  <c r="AD3130"/>
  <c r="AE3130"/>
  <c r="AF3130"/>
  <c r="AG3130"/>
  <c r="AH3130"/>
  <c r="AI3130"/>
  <c r="AJ3130"/>
  <c r="AK3130"/>
  <c r="AL3130"/>
  <c r="AM3130"/>
  <c r="J3131"/>
  <c r="K3131"/>
  <c r="L3131"/>
  <c r="M3131"/>
  <c r="N3131"/>
  <c r="O3131"/>
  <c r="P3131"/>
  <c r="Q3131"/>
  <c r="R3131"/>
  <c r="S3131"/>
  <c r="T3131"/>
  <c r="U3131"/>
  <c r="V3131"/>
  <c r="W3131"/>
  <c r="X3131"/>
  <c r="Y3131"/>
  <c r="Z3131"/>
  <c r="AA3131"/>
  <c r="AB3131"/>
  <c r="AC3131"/>
  <c r="AD3131"/>
  <c r="AE3131"/>
  <c r="AF3131"/>
  <c r="AG3131"/>
  <c r="AH3131"/>
  <c r="AI3131"/>
  <c r="AJ3131"/>
  <c r="AK3131"/>
  <c r="AL3131"/>
  <c r="AM3131"/>
  <c r="J3133"/>
  <c r="K3133"/>
  <c r="L3133"/>
  <c r="M3133"/>
  <c r="N3133"/>
  <c r="O3133"/>
  <c r="P3133"/>
  <c r="Q3133"/>
  <c r="R3133"/>
  <c r="S3133"/>
  <c r="T3133"/>
  <c r="U3133"/>
  <c r="V3133"/>
  <c r="W3133"/>
  <c r="X3133"/>
  <c r="Y3133"/>
  <c r="Z3133"/>
  <c r="AA3133"/>
  <c r="AB3133"/>
  <c r="J3134"/>
  <c r="K3134"/>
  <c r="L3134"/>
  <c r="M3134"/>
  <c r="N3134"/>
  <c r="O3134"/>
  <c r="P3134"/>
  <c r="Q3134"/>
  <c r="R3134"/>
  <c r="S3134"/>
  <c r="T3134"/>
  <c r="U3134"/>
  <c r="V3134"/>
  <c r="W3134"/>
  <c r="X3134"/>
  <c r="Y3134"/>
  <c r="Z3134"/>
  <c r="AA3134"/>
  <c r="AB3134"/>
  <c r="J3135"/>
  <c r="K3135"/>
  <c r="L3135"/>
  <c r="M3135"/>
  <c r="N3135"/>
  <c r="O3135"/>
  <c r="P3135"/>
  <c r="Q3135"/>
  <c r="R3135"/>
  <c r="S3135"/>
  <c r="T3135"/>
  <c r="U3135"/>
  <c r="V3135"/>
  <c r="W3135"/>
  <c r="X3135"/>
  <c r="Y3135"/>
  <c r="Z3135"/>
  <c r="AA3135"/>
  <c r="AB3135"/>
  <c r="A3140"/>
  <c r="Q3140"/>
  <c r="T3140"/>
  <c r="X3140"/>
  <c r="AC3140"/>
  <c r="AD3140"/>
  <c r="AE3140"/>
  <c r="AF3140"/>
  <c r="AG3140"/>
  <c r="AH3140"/>
  <c r="AI3140"/>
  <c r="AJ3140"/>
  <c r="AK3140"/>
  <c r="AM3140"/>
  <c r="A3141"/>
  <c r="Q3141"/>
  <c r="T3141"/>
  <c r="X3141"/>
  <c r="AC3141"/>
  <c r="AD3141"/>
  <c r="AE3141"/>
  <c r="AF3141"/>
  <c r="AG3141"/>
  <c r="AH3141"/>
  <c r="AI3141"/>
  <c r="AJ3141"/>
  <c r="AK3141"/>
  <c r="AL3141"/>
  <c r="AM3141"/>
  <c r="J3142"/>
  <c r="K3142"/>
  <c r="L3142"/>
  <c r="M3142"/>
  <c r="N3142"/>
  <c r="O3142"/>
  <c r="P3142"/>
  <c r="Q3142"/>
  <c r="R3142"/>
  <c r="S3142"/>
  <c r="T3142"/>
  <c r="U3142"/>
  <c r="V3142"/>
  <c r="W3142"/>
  <c r="X3142"/>
  <c r="Y3142"/>
  <c r="Z3142"/>
  <c r="AA3142"/>
  <c r="AB3142"/>
  <c r="AC3142"/>
  <c r="AD3142"/>
  <c r="AE3142"/>
  <c r="AF3142"/>
  <c r="AG3142"/>
  <c r="AH3142"/>
  <c r="AI3142"/>
  <c r="AJ3142"/>
  <c r="AK3142"/>
  <c r="AL3142"/>
  <c r="AM3142"/>
  <c r="A3143"/>
  <c r="Q3143"/>
  <c r="T3143"/>
  <c r="X3143"/>
  <c r="AC3143"/>
  <c r="AD3143"/>
  <c r="AE3143"/>
  <c r="AF3143"/>
  <c r="AG3143"/>
  <c r="AH3143"/>
  <c r="AI3143"/>
  <c r="AJ3143"/>
  <c r="AK3143"/>
  <c r="AL3143"/>
  <c r="AM3143"/>
  <c r="J3144"/>
  <c r="K3144"/>
  <c r="L3144"/>
  <c r="M3144"/>
  <c r="N3144"/>
  <c r="O3144"/>
  <c r="P3144"/>
  <c r="Q3144"/>
  <c r="R3144"/>
  <c r="S3144"/>
  <c r="T3144"/>
  <c r="U3144"/>
  <c r="V3144"/>
  <c r="W3144"/>
  <c r="X3144"/>
  <c r="Y3144"/>
  <c r="Z3144"/>
  <c r="AA3144"/>
  <c r="AB3144"/>
  <c r="AC3144"/>
  <c r="AD3144"/>
  <c r="AE3144"/>
  <c r="AF3144"/>
  <c r="AG3144"/>
  <c r="AH3144"/>
  <c r="AI3144"/>
  <c r="AJ3144"/>
  <c r="AK3144"/>
  <c r="AL3144"/>
  <c r="AM3144"/>
  <c r="A3145"/>
  <c r="Q3145"/>
  <c r="T3145"/>
  <c r="X3145"/>
  <c r="AC3145"/>
  <c r="AD3145"/>
  <c r="AE3145"/>
  <c r="AF3145"/>
  <c r="AG3145"/>
  <c r="AH3145"/>
  <c r="AI3145"/>
  <c r="AJ3145"/>
  <c r="AK3145"/>
  <c r="AL3145"/>
  <c r="AM3145"/>
  <c r="J3146"/>
  <c r="K3146"/>
  <c r="L3146"/>
  <c r="M3146"/>
  <c r="N3146"/>
  <c r="O3146"/>
  <c r="P3146"/>
  <c r="Q3146"/>
  <c r="R3146"/>
  <c r="S3146"/>
  <c r="T3146"/>
  <c r="U3146"/>
  <c r="V3146"/>
  <c r="W3146"/>
  <c r="X3146"/>
  <c r="Y3146"/>
  <c r="Z3146"/>
  <c r="AA3146"/>
  <c r="AB3146"/>
  <c r="AC3146"/>
  <c r="AD3146"/>
  <c r="AE3146"/>
  <c r="AF3146"/>
  <c r="AG3146"/>
  <c r="AH3146"/>
  <c r="AI3146"/>
  <c r="AJ3146"/>
  <c r="AK3146"/>
  <c r="AL3146"/>
  <c r="AM3146"/>
  <c r="A3147"/>
  <c r="Q3147"/>
  <c r="T3147"/>
  <c r="X3147"/>
  <c r="AC3147"/>
  <c r="AD3147"/>
  <c r="AE3147"/>
  <c r="AF3147"/>
  <c r="AG3147"/>
  <c r="AH3147"/>
  <c r="AI3147"/>
  <c r="AJ3147"/>
  <c r="AK3147"/>
  <c r="AL3147"/>
  <c r="AM3147"/>
  <c r="J3148"/>
  <c r="K3148"/>
  <c r="L3148"/>
  <c r="M3148"/>
  <c r="N3148"/>
  <c r="O3148"/>
  <c r="P3148"/>
  <c r="Q3148"/>
  <c r="R3148"/>
  <c r="S3148"/>
  <c r="T3148"/>
  <c r="U3148"/>
  <c r="V3148"/>
  <c r="W3148"/>
  <c r="X3148"/>
  <c r="Y3148"/>
  <c r="Z3148"/>
  <c r="AA3148"/>
  <c r="AB3148"/>
  <c r="AC3148"/>
  <c r="AD3148"/>
  <c r="AE3148"/>
  <c r="AF3148"/>
  <c r="AG3148"/>
  <c r="AH3148"/>
  <c r="AI3148"/>
  <c r="AJ3148"/>
  <c r="AK3148"/>
  <c r="AL3148"/>
  <c r="AM3148"/>
  <c r="A3149"/>
  <c r="Q3149"/>
  <c r="T3149"/>
  <c r="X3149"/>
  <c r="AC3149"/>
  <c r="AD3149"/>
  <c r="AE3149"/>
  <c r="AF3149"/>
  <c r="AG3149"/>
  <c r="AH3149"/>
  <c r="AI3149"/>
  <c r="AJ3149"/>
  <c r="AK3149"/>
  <c r="AL3149"/>
  <c r="AM3149"/>
  <c r="J3150"/>
  <c r="K3150"/>
  <c r="L3150"/>
  <c r="M3150"/>
  <c r="N3150"/>
  <c r="O3150"/>
  <c r="P3150"/>
  <c r="Q3150"/>
  <c r="R3150"/>
  <c r="S3150"/>
  <c r="T3150"/>
  <c r="U3150"/>
  <c r="V3150"/>
  <c r="W3150"/>
  <c r="X3150"/>
  <c r="Y3150"/>
  <c r="Z3150"/>
  <c r="AA3150"/>
  <c r="AB3150"/>
  <c r="AC3150"/>
  <c r="AD3150"/>
  <c r="AE3150"/>
  <c r="AF3150"/>
  <c r="AG3150"/>
  <c r="AH3150"/>
  <c r="AI3150"/>
  <c r="AJ3150"/>
  <c r="AK3150"/>
  <c r="AL3150"/>
  <c r="AM3150"/>
  <c r="A3151"/>
  <c r="Q3151"/>
  <c r="T3151"/>
  <c r="X3151"/>
  <c r="AC3151"/>
  <c r="AD3151"/>
  <c r="AE3151"/>
  <c r="AF3151"/>
  <c r="AG3151"/>
  <c r="AH3151"/>
  <c r="AI3151"/>
  <c r="AJ3151"/>
  <c r="AK3151"/>
  <c r="AL3151"/>
  <c r="AM3151"/>
  <c r="J3152"/>
  <c r="K3152"/>
  <c r="L3152"/>
  <c r="M3152"/>
  <c r="N3152"/>
  <c r="O3152"/>
  <c r="P3152"/>
  <c r="Q3152"/>
  <c r="R3152"/>
  <c r="S3152"/>
  <c r="T3152"/>
  <c r="U3152"/>
  <c r="V3152"/>
  <c r="W3152"/>
  <c r="X3152"/>
  <c r="Y3152"/>
  <c r="Z3152"/>
  <c r="AA3152"/>
  <c r="AB3152"/>
  <c r="AC3152"/>
  <c r="AD3152"/>
  <c r="AE3152"/>
  <c r="AF3152"/>
  <c r="AG3152"/>
  <c r="AH3152"/>
  <c r="AI3152"/>
  <c r="AJ3152"/>
  <c r="AK3152"/>
  <c r="AL3152"/>
  <c r="AM3152"/>
  <c r="A3153"/>
  <c r="Q3153"/>
  <c r="T3153"/>
  <c r="X3153"/>
  <c r="AC3153"/>
  <c r="AD3153"/>
  <c r="AE3153"/>
  <c r="AF3153"/>
  <c r="AG3153"/>
  <c r="AH3153"/>
  <c r="AI3153"/>
  <c r="AJ3153"/>
  <c r="AK3153"/>
  <c r="AL3153"/>
  <c r="AM3153"/>
  <c r="J3154"/>
  <c r="K3154"/>
  <c r="L3154"/>
  <c r="M3154"/>
  <c r="N3154"/>
  <c r="O3154"/>
  <c r="P3154"/>
  <c r="Q3154"/>
  <c r="R3154"/>
  <c r="S3154"/>
  <c r="T3154"/>
  <c r="U3154"/>
  <c r="V3154"/>
  <c r="W3154"/>
  <c r="X3154"/>
  <c r="Y3154"/>
  <c r="Z3154"/>
  <c r="AA3154"/>
  <c r="AB3154"/>
  <c r="AC3154"/>
  <c r="AD3154"/>
  <c r="AE3154"/>
  <c r="AF3154"/>
  <c r="AG3154"/>
  <c r="AH3154"/>
  <c r="AI3154"/>
  <c r="AJ3154"/>
  <c r="AK3154"/>
  <c r="AL3154"/>
  <c r="AM3154"/>
  <c r="A3155"/>
  <c r="Q3155"/>
  <c r="T3155"/>
  <c r="X3155"/>
  <c r="AC3155"/>
  <c r="AD3155"/>
  <c r="AE3155"/>
  <c r="AF3155"/>
  <c r="AG3155"/>
  <c r="AH3155"/>
  <c r="AI3155"/>
  <c r="AJ3155"/>
  <c r="AK3155"/>
  <c r="AL3155"/>
  <c r="AM3155"/>
  <c r="J3156"/>
  <c r="K3156"/>
  <c r="L3156"/>
  <c r="M3156"/>
  <c r="N3156"/>
  <c r="O3156"/>
  <c r="P3156"/>
  <c r="Q3156"/>
  <c r="R3156"/>
  <c r="S3156"/>
  <c r="T3156"/>
  <c r="U3156"/>
  <c r="V3156"/>
  <c r="W3156"/>
  <c r="X3156"/>
  <c r="Y3156"/>
  <c r="Z3156"/>
  <c r="AA3156"/>
  <c r="AB3156"/>
  <c r="AC3156"/>
  <c r="AD3156"/>
  <c r="AE3156"/>
  <c r="AF3156"/>
  <c r="AG3156"/>
  <c r="AH3156"/>
  <c r="AI3156"/>
  <c r="AJ3156"/>
  <c r="AK3156"/>
  <c r="AL3156"/>
  <c r="AM3156"/>
  <c r="A3157"/>
  <c r="Q3157"/>
  <c r="T3157"/>
  <c r="X3157"/>
  <c r="AC3157"/>
  <c r="AD3157"/>
  <c r="AE3157"/>
  <c r="AF3157"/>
  <c r="AG3157"/>
  <c r="AH3157"/>
  <c r="AI3157"/>
  <c r="AJ3157"/>
  <c r="AK3157"/>
  <c r="AL3157"/>
  <c r="AM3157"/>
  <c r="J3158"/>
  <c r="K3158"/>
  <c r="L3158"/>
  <c r="M3158"/>
  <c r="N3158"/>
  <c r="O3158"/>
  <c r="P3158"/>
  <c r="Q3158"/>
  <c r="R3158"/>
  <c r="S3158"/>
  <c r="T3158"/>
  <c r="U3158"/>
  <c r="V3158"/>
  <c r="W3158"/>
  <c r="X3158"/>
  <c r="Y3158"/>
  <c r="Z3158"/>
  <c r="AA3158"/>
  <c r="AB3158"/>
  <c r="AC3158"/>
  <c r="AD3158"/>
  <c r="AE3158"/>
  <c r="AF3158"/>
  <c r="AG3158"/>
  <c r="AH3158"/>
  <c r="AI3158"/>
  <c r="AJ3158"/>
  <c r="AK3158"/>
  <c r="AL3158"/>
  <c r="AM3158"/>
  <c r="J3160"/>
  <c r="K3160"/>
  <c r="L3160"/>
  <c r="M3160"/>
  <c r="N3160"/>
  <c r="O3160"/>
  <c r="P3160"/>
  <c r="Q3160"/>
  <c r="R3160"/>
  <c r="S3160"/>
  <c r="T3160"/>
  <c r="U3160"/>
  <c r="V3160"/>
  <c r="W3160"/>
  <c r="X3160"/>
  <c r="Y3160"/>
  <c r="Z3160"/>
  <c r="AA3160"/>
  <c r="AB3160"/>
  <c r="J3161"/>
  <c r="K3161"/>
  <c r="L3161"/>
  <c r="M3161"/>
  <c r="N3161"/>
  <c r="O3161"/>
  <c r="P3161"/>
  <c r="Q3161"/>
  <c r="R3161"/>
  <c r="S3161"/>
  <c r="T3161"/>
  <c r="U3161"/>
  <c r="V3161"/>
  <c r="W3161"/>
  <c r="X3161"/>
  <c r="Y3161"/>
  <c r="Z3161"/>
  <c r="AA3161"/>
  <c r="AB3161"/>
  <c r="J3162"/>
  <c r="K3162"/>
  <c r="L3162"/>
  <c r="M3162"/>
  <c r="N3162"/>
  <c r="O3162"/>
  <c r="P3162"/>
  <c r="Q3162"/>
  <c r="R3162"/>
  <c r="S3162"/>
  <c r="T3162"/>
  <c r="U3162"/>
  <c r="V3162"/>
  <c r="W3162"/>
  <c r="X3162"/>
  <c r="Y3162"/>
  <c r="Z3162"/>
  <c r="AA3162"/>
  <c r="AB3162"/>
  <c r="A3167"/>
  <c r="Q3167"/>
  <c r="T3167"/>
  <c r="X3167"/>
  <c r="AC3167"/>
  <c r="AD3167"/>
  <c r="AE3167"/>
  <c r="AF3167"/>
  <c r="AG3167"/>
  <c r="AH3167"/>
  <c r="AI3167"/>
  <c r="AJ3167"/>
  <c r="AK3167"/>
  <c r="AM3167"/>
  <c r="A3168"/>
  <c r="Q3168"/>
  <c r="T3168"/>
  <c r="X3168"/>
  <c r="AC3168"/>
  <c r="AD3168"/>
  <c r="AE3168"/>
  <c r="AF3168"/>
  <c r="AG3168"/>
  <c r="AH3168"/>
  <c r="AI3168"/>
  <c r="AJ3168"/>
  <c r="AK3168"/>
  <c r="AL3168"/>
  <c r="AM3168"/>
  <c r="J3169"/>
  <c r="K3169"/>
  <c r="L3169"/>
  <c r="M3169"/>
  <c r="N3169"/>
  <c r="O3169"/>
  <c r="P3169"/>
  <c r="Q3169"/>
  <c r="R3169"/>
  <c r="S3169"/>
  <c r="T3169"/>
  <c r="U3169"/>
  <c r="V3169"/>
  <c r="W3169"/>
  <c r="X3169"/>
  <c r="Y3169"/>
  <c r="Z3169"/>
  <c r="AA3169"/>
  <c r="AB3169"/>
  <c r="AC3169"/>
  <c r="AD3169"/>
  <c r="AE3169"/>
  <c r="AF3169"/>
  <c r="AG3169"/>
  <c r="AH3169"/>
  <c r="AI3169"/>
  <c r="AJ3169"/>
  <c r="AK3169"/>
  <c r="AL3169"/>
  <c r="AM3169"/>
  <c r="A3170"/>
  <c r="Q3170"/>
  <c r="T3170"/>
  <c r="X3170"/>
  <c r="AC3170"/>
  <c r="AD3170"/>
  <c r="AE3170"/>
  <c r="AF3170"/>
  <c r="AG3170"/>
  <c r="AH3170"/>
  <c r="AI3170"/>
  <c r="AJ3170"/>
  <c r="AK3170"/>
  <c r="AL3170"/>
  <c r="AM3170"/>
  <c r="J3171"/>
  <c r="K3171"/>
  <c r="L3171"/>
  <c r="M3171"/>
  <c r="N3171"/>
  <c r="O3171"/>
  <c r="P3171"/>
  <c r="Q3171"/>
  <c r="R3171"/>
  <c r="S3171"/>
  <c r="T3171"/>
  <c r="U3171"/>
  <c r="V3171"/>
  <c r="W3171"/>
  <c r="X3171"/>
  <c r="Y3171"/>
  <c r="Z3171"/>
  <c r="AA3171"/>
  <c r="AB3171"/>
  <c r="AC3171"/>
  <c r="AD3171"/>
  <c r="AE3171"/>
  <c r="AF3171"/>
  <c r="AG3171"/>
  <c r="AH3171"/>
  <c r="AI3171"/>
  <c r="AJ3171"/>
  <c r="AK3171"/>
  <c r="AL3171"/>
  <c r="AM3171"/>
  <c r="A3172"/>
  <c r="Q3172"/>
  <c r="T3172"/>
  <c r="X3172"/>
  <c r="AC3172"/>
  <c r="AD3172"/>
  <c r="AE3172"/>
  <c r="AF3172"/>
  <c r="AG3172"/>
  <c r="AH3172"/>
  <c r="AI3172"/>
  <c r="AJ3172"/>
  <c r="AK3172"/>
  <c r="AL3172"/>
  <c r="AM3172"/>
  <c r="J3173"/>
  <c r="K3173"/>
  <c r="L3173"/>
  <c r="M3173"/>
  <c r="N3173"/>
  <c r="O3173"/>
  <c r="P3173"/>
  <c r="Q3173"/>
  <c r="R3173"/>
  <c r="S3173"/>
  <c r="T3173"/>
  <c r="U3173"/>
  <c r="V3173"/>
  <c r="W3173"/>
  <c r="X3173"/>
  <c r="Y3173"/>
  <c r="Z3173"/>
  <c r="AA3173"/>
  <c r="AB3173"/>
  <c r="AC3173"/>
  <c r="AD3173"/>
  <c r="AE3173"/>
  <c r="AF3173"/>
  <c r="AG3173"/>
  <c r="AH3173"/>
  <c r="AI3173"/>
  <c r="AJ3173"/>
  <c r="AK3173"/>
  <c r="AL3173"/>
  <c r="AM3173"/>
  <c r="A3174"/>
  <c r="Q3174"/>
  <c r="T3174"/>
  <c r="X3174"/>
  <c r="AC3174"/>
  <c r="AD3174"/>
  <c r="AE3174"/>
  <c r="AF3174"/>
  <c r="AG3174"/>
  <c r="AH3174"/>
  <c r="AI3174"/>
  <c r="AJ3174"/>
  <c r="AK3174"/>
  <c r="AL3174"/>
  <c r="AM3174"/>
  <c r="J3175"/>
  <c r="K3175"/>
  <c r="L3175"/>
  <c r="M3175"/>
  <c r="N3175"/>
  <c r="O3175"/>
  <c r="P3175"/>
  <c r="Q3175"/>
  <c r="R3175"/>
  <c r="S3175"/>
  <c r="T3175"/>
  <c r="U3175"/>
  <c r="V3175"/>
  <c r="W3175"/>
  <c r="X3175"/>
  <c r="Y3175"/>
  <c r="Z3175"/>
  <c r="AA3175"/>
  <c r="AB3175"/>
  <c r="AC3175"/>
  <c r="AD3175"/>
  <c r="AE3175"/>
  <c r="AF3175"/>
  <c r="AG3175"/>
  <c r="AH3175"/>
  <c r="AI3175"/>
  <c r="AJ3175"/>
  <c r="AK3175"/>
  <c r="AL3175"/>
  <c r="AM3175"/>
  <c r="A3176"/>
  <c r="Q3176"/>
  <c r="T3176"/>
  <c r="X3176"/>
  <c r="AC3176"/>
  <c r="AD3176"/>
  <c r="AE3176"/>
  <c r="AF3176"/>
  <c r="AG3176"/>
  <c r="AH3176"/>
  <c r="AI3176"/>
  <c r="AJ3176"/>
  <c r="AK3176"/>
  <c r="AL3176"/>
  <c r="AM3176"/>
  <c r="J3177"/>
  <c r="K3177"/>
  <c r="L3177"/>
  <c r="M3177"/>
  <c r="N3177"/>
  <c r="O3177"/>
  <c r="P3177"/>
  <c r="Q3177"/>
  <c r="R3177"/>
  <c r="S3177"/>
  <c r="T3177"/>
  <c r="U3177"/>
  <c r="V3177"/>
  <c r="W3177"/>
  <c r="X3177"/>
  <c r="Y3177"/>
  <c r="Z3177"/>
  <c r="AA3177"/>
  <c r="AB3177"/>
  <c r="AC3177"/>
  <c r="AD3177"/>
  <c r="AE3177"/>
  <c r="AF3177"/>
  <c r="AG3177"/>
  <c r="AH3177"/>
  <c r="AI3177"/>
  <c r="AJ3177"/>
  <c r="AK3177"/>
  <c r="AL3177"/>
  <c r="AM3177"/>
  <c r="A3178"/>
  <c r="Q3178"/>
  <c r="T3178"/>
  <c r="X3178"/>
  <c r="AC3178"/>
  <c r="AD3178"/>
  <c r="AE3178"/>
  <c r="AF3178"/>
  <c r="AG3178"/>
  <c r="AH3178"/>
  <c r="AI3178"/>
  <c r="AJ3178"/>
  <c r="AK3178"/>
  <c r="AL3178"/>
  <c r="AM3178"/>
  <c r="J3179"/>
  <c r="K3179"/>
  <c r="L3179"/>
  <c r="M3179"/>
  <c r="N3179"/>
  <c r="O3179"/>
  <c r="P3179"/>
  <c r="Q3179"/>
  <c r="R3179"/>
  <c r="S3179"/>
  <c r="T3179"/>
  <c r="U3179"/>
  <c r="V3179"/>
  <c r="W3179"/>
  <c r="X3179"/>
  <c r="Y3179"/>
  <c r="Z3179"/>
  <c r="AA3179"/>
  <c r="AB3179"/>
  <c r="AC3179"/>
  <c r="AD3179"/>
  <c r="AE3179"/>
  <c r="AF3179"/>
  <c r="AG3179"/>
  <c r="AH3179"/>
  <c r="AI3179"/>
  <c r="AJ3179"/>
  <c r="AK3179"/>
  <c r="AL3179"/>
  <c r="AM3179"/>
  <c r="A3180"/>
  <c r="Q3180"/>
  <c r="T3180"/>
  <c r="X3180"/>
  <c r="AC3180"/>
  <c r="AD3180"/>
  <c r="AE3180"/>
  <c r="AF3180"/>
  <c r="AG3180"/>
  <c r="AH3180"/>
  <c r="AI3180"/>
  <c r="AJ3180"/>
  <c r="AK3180"/>
  <c r="AL3180"/>
  <c r="AM3180"/>
  <c r="J3181"/>
  <c r="K3181"/>
  <c r="L3181"/>
  <c r="M3181"/>
  <c r="N3181"/>
  <c r="O3181"/>
  <c r="P3181"/>
  <c r="Q3181"/>
  <c r="R3181"/>
  <c r="S3181"/>
  <c r="T3181"/>
  <c r="U3181"/>
  <c r="V3181"/>
  <c r="W3181"/>
  <c r="X3181"/>
  <c r="Y3181"/>
  <c r="Z3181"/>
  <c r="AA3181"/>
  <c r="AB3181"/>
  <c r="AC3181"/>
  <c r="AD3181"/>
  <c r="AE3181"/>
  <c r="AF3181"/>
  <c r="AG3181"/>
  <c r="AH3181"/>
  <c r="AI3181"/>
  <c r="AJ3181"/>
  <c r="AK3181"/>
  <c r="AL3181"/>
  <c r="AM3181"/>
  <c r="A3182"/>
  <c r="Q3182"/>
  <c r="T3182"/>
  <c r="X3182"/>
  <c r="AC3182"/>
  <c r="AD3182"/>
  <c r="AE3182"/>
  <c r="AF3182"/>
  <c r="AG3182"/>
  <c r="AH3182"/>
  <c r="AI3182"/>
  <c r="AJ3182"/>
  <c r="AK3182"/>
  <c r="AL3182"/>
  <c r="AM3182"/>
  <c r="J3183"/>
  <c r="K3183"/>
  <c r="L3183"/>
  <c r="M3183"/>
  <c r="N3183"/>
  <c r="O3183"/>
  <c r="P3183"/>
  <c r="Q3183"/>
  <c r="R3183"/>
  <c r="S3183"/>
  <c r="T3183"/>
  <c r="U3183"/>
  <c r="V3183"/>
  <c r="W3183"/>
  <c r="X3183"/>
  <c r="Y3183"/>
  <c r="Z3183"/>
  <c r="AA3183"/>
  <c r="AB3183"/>
  <c r="AC3183"/>
  <c r="AD3183"/>
  <c r="AE3183"/>
  <c r="AF3183"/>
  <c r="AG3183"/>
  <c r="AH3183"/>
  <c r="AI3183"/>
  <c r="AJ3183"/>
  <c r="AK3183"/>
  <c r="AL3183"/>
  <c r="AM3183"/>
  <c r="A3184"/>
  <c r="Q3184"/>
  <c r="T3184"/>
  <c r="X3184"/>
  <c r="AC3184"/>
  <c r="AD3184"/>
  <c r="AE3184"/>
  <c r="AF3184"/>
  <c r="AG3184"/>
  <c r="AH3184"/>
  <c r="AI3184"/>
  <c r="AJ3184"/>
  <c r="AK3184"/>
  <c r="AL3184"/>
  <c r="AM3184"/>
  <c r="J3185"/>
  <c r="K3185"/>
  <c r="L3185"/>
  <c r="M3185"/>
  <c r="N3185"/>
  <c r="O3185"/>
  <c r="P3185"/>
  <c r="Q3185"/>
  <c r="R3185"/>
  <c r="S3185"/>
  <c r="T3185"/>
  <c r="U3185"/>
  <c r="V3185"/>
  <c r="W3185"/>
  <c r="X3185"/>
  <c r="Y3185"/>
  <c r="Z3185"/>
  <c r="AA3185"/>
  <c r="AB3185"/>
  <c r="AC3185"/>
  <c r="AD3185"/>
  <c r="AE3185"/>
  <c r="AF3185"/>
  <c r="AG3185"/>
  <c r="AH3185"/>
  <c r="AI3185"/>
  <c r="AJ3185"/>
  <c r="AK3185"/>
  <c r="AL3185"/>
  <c r="AM3185"/>
  <c r="J3187"/>
  <c r="K3187"/>
  <c r="L3187"/>
  <c r="M3187"/>
  <c r="N3187"/>
  <c r="O3187"/>
  <c r="P3187"/>
  <c r="Q3187"/>
  <c r="R3187"/>
  <c r="S3187"/>
  <c r="T3187"/>
  <c r="U3187"/>
  <c r="V3187"/>
  <c r="W3187"/>
  <c r="X3187"/>
  <c r="Y3187"/>
  <c r="Z3187"/>
  <c r="AA3187"/>
  <c r="AB3187"/>
  <c r="J3188"/>
  <c r="K3188"/>
  <c r="L3188"/>
  <c r="M3188"/>
  <c r="N3188"/>
  <c r="O3188"/>
  <c r="P3188"/>
  <c r="Q3188"/>
  <c r="R3188"/>
  <c r="S3188"/>
  <c r="T3188"/>
  <c r="U3188"/>
  <c r="V3188"/>
  <c r="W3188"/>
  <c r="X3188"/>
  <c r="Y3188"/>
  <c r="Z3188"/>
  <c r="AA3188"/>
  <c r="AB3188"/>
  <c r="J3189"/>
  <c r="K3189"/>
  <c r="L3189"/>
  <c r="M3189"/>
  <c r="N3189"/>
  <c r="O3189"/>
  <c r="P3189"/>
  <c r="Q3189"/>
  <c r="R3189"/>
  <c r="S3189"/>
  <c r="T3189"/>
  <c r="U3189"/>
  <c r="V3189"/>
  <c r="W3189"/>
  <c r="X3189"/>
  <c r="Y3189"/>
  <c r="Z3189"/>
  <c r="AA3189"/>
  <c r="AB3189"/>
  <c r="A3194"/>
  <c r="Q3194"/>
  <c r="T3194"/>
  <c r="X3194"/>
  <c r="AC3194"/>
  <c r="AD3194"/>
  <c r="AE3194"/>
  <c r="AF3194"/>
  <c r="AG3194"/>
  <c r="AH3194"/>
  <c r="AI3194"/>
  <c r="AJ3194"/>
  <c r="AK3194"/>
  <c r="AM3194"/>
  <c r="A3195"/>
  <c r="Q3195"/>
  <c r="T3195"/>
  <c r="X3195"/>
  <c r="AC3195"/>
  <c r="AD3195"/>
  <c r="AE3195"/>
  <c r="AF3195"/>
  <c r="AG3195"/>
  <c r="AH3195"/>
  <c r="AI3195"/>
  <c r="AJ3195"/>
  <c r="AK3195"/>
  <c r="AL3195"/>
  <c r="AM3195"/>
  <c r="J3196"/>
  <c r="K3196"/>
  <c r="L3196"/>
  <c r="M3196"/>
  <c r="N3196"/>
  <c r="O3196"/>
  <c r="P3196"/>
  <c r="Q3196"/>
  <c r="R3196"/>
  <c r="S3196"/>
  <c r="T3196"/>
  <c r="U3196"/>
  <c r="V3196"/>
  <c r="W3196"/>
  <c r="X3196"/>
  <c r="Y3196"/>
  <c r="Z3196"/>
  <c r="AA3196"/>
  <c r="AB3196"/>
  <c r="AC3196"/>
  <c r="AD3196"/>
  <c r="AE3196"/>
  <c r="AF3196"/>
  <c r="AG3196"/>
  <c r="AH3196"/>
  <c r="AI3196"/>
  <c r="AJ3196"/>
  <c r="AK3196"/>
  <c r="AL3196"/>
  <c r="AM3196"/>
  <c r="A3197"/>
  <c r="Q3197"/>
  <c r="T3197"/>
  <c r="X3197"/>
  <c r="AC3197"/>
  <c r="AD3197"/>
  <c r="AE3197"/>
  <c r="AF3197"/>
  <c r="AG3197"/>
  <c r="AH3197"/>
  <c r="AI3197"/>
  <c r="AJ3197"/>
  <c r="AK3197"/>
  <c r="AL3197"/>
  <c r="AM3197"/>
  <c r="J3198"/>
  <c r="K3198"/>
  <c r="L3198"/>
  <c r="M3198"/>
  <c r="N3198"/>
  <c r="O3198"/>
  <c r="P3198"/>
  <c r="Q3198"/>
  <c r="R3198"/>
  <c r="S3198"/>
  <c r="T3198"/>
  <c r="U3198"/>
  <c r="V3198"/>
  <c r="W3198"/>
  <c r="X3198"/>
  <c r="Y3198"/>
  <c r="Z3198"/>
  <c r="AA3198"/>
  <c r="AB3198"/>
  <c r="AC3198"/>
  <c r="AD3198"/>
  <c r="AE3198"/>
  <c r="AF3198"/>
  <c r="AG3198"/>
  <c r="AH3198"/>
  <c r="AI3198"/>
  <c r="AJ3198"/>
  <c r="AK3198"/>
  <c r="AL3198"/>
  <c r="AM3198"/>
  <c r="A3199"/>
  <c r="Q3199"/>
  <c r="T3199"/>
  <c r="X3199"/>
  <c r="AC3199"/>
  <c r="AD3199"/>
  <c r="AE3199"/>
  <c r="AF3199"/>
  <c r="AG3199"/>
  <c r="AH3199"/>
  <c r="AI3199"/>
  <c r="AJ3199"/>
  <c r="AK3199"/>
  <c r="AL3199"/>
  <c r="AM3199"/>
  <c r="J3200"/>
  <c r="K3200"/>
  <c r="L3200"/>
  <c r="M3200"/>
  <c r="N3200"/>
  <c r="O3200"/>
  <c r="P3200"/>
  <c r="Q3200"/>
  <c r="R3200"/>
  <c r="S3200"/>
  <c r="T3200"/>
  <c r="U3200"/>
  <c r="V3200"/>
  <c r="W3200"/>
  <c r="X3200"/>
  <c r="Y3200"/>
  <c r="Z3200"/>
  <c r="AA3200"/>
  <c r="AB3200"/>
  <c r="AC3200"/>
  <c r="AD3200"/>
  <c r="AE3200"/>
  <c r="AF3200"/>
  <c r="AG3200"/>
  <c r="AH3200"/>
  <c r="AI3200"/>
  <c r="AJ3200"/>
  <c r="AK3200"/>
  <c r="AL3200"/>
  <c r="AM3200"/>
  <c r="A3201"/>
  <c r="Q3201"/>
  <c r="T3201"/>
  <c r="X3201"/>
  <c r="AC3201"/>
  <c r="AD3201"/>
  <c r="AE3201"/>
  <c r="AF3201"/>
  <c r="AG3201"/>
  <c r="AH3201"/>
  <c r="AI3201"/>
  <c r="AJ3201"/>
  <c r="AK3201"/>
  <c r="AL3201"/>
  <c r="AM3201"/>
  <c r="J3202"/>
  <c r="K3202"/>
  <c r="L3202"/>
  <c r="M3202"/>
  <c r="N3202"/>
  <c r="O3202"/>
  <c r="P3202"/>
  <c r="Q3202"/>
  <c r="R3202"/>
  <c r="S3202"/>
  <c r="T3202"/>
  <c r="U3202"/>
  <c r="V3202"/>
  <c r="W3202"/>
  <c r="X3202"/>
  <c r="Y3202"/>
  <c r="Z3202"/>
  <c r="AA3202"/>
  <c r="AB3202"/>
  <c r="AC3202"/>
  <c r="AD3202"/>
  <c r="AE3202"/>
  <c r="AF3202"/>
  <c r="AG3202"/>
  <c r="AH3202"/>
  <c r="AI3202"/>
  <c r="AJ3202"/>
  <c r="AK3202"/>
  <c r="AL3202"/>
  <c r="AM3202"/>
  <c r="A3203"/>
  <c r="Q3203"/>
  <c r="T3203"/>
  <c r="X3203"/>
  <c r="AC3203"/>
  <c r="AD3203"/>
  <c r="AE3203"/>
  <c r="AF3203"/>
  <c r="AG3203"/>
  <c r="AH3203"/>
  <c r="AI3203"/>
  <c r="AJ3203"/>
  <c r="AK3203"/>
  <c r="AL3203"/>
  <c r="AM3203"/>
  <c r="J3204"/>
  <c r="K3204"/>
  <c r="L3204"/>
  <c r="M3204"/>
  <c r="N3204"/>
  <c r="O3204"/>
  <c r="P3204"/>
  <c r="Q3204"/>
  <c r="R3204"/>
  <c r="S3204"/>
  <c r="T3204"/>
  <c r="U3204"/>
  <c r="V3204"/>
  <c r="W3204"/>
  <c r="X3204"/>
  <c r="Y3204"/>
  <c r="Z3204"/>
  <c r="AA3204"/>
  <c r="AB3204"/>
  <c r="AC3204"/>
  <c r="AD3204"/>
  <c r="AE3204"/>
  <c r="AF3204"/>
  <c r="AG3204"/>
  <c r="AH3204"/>
  <c r="AI3204"/>
  <c r="AJ3204"/>
  <c r="AK3204"/>
  <c r="AL3204"/>
  <c r="AM3204"/>
  <c r="A3205"/>
  <c r="Q3205"/>
  <c r="T3205"/>
  <c r="X3205"/>
  <c r="AC3205"/>
  <c r="AD3205"/>
  <c r="AE3205"/>
  <c r="AF3205"/>
  <c r="AG3205"/>
  <c r="AH3205"/>
  <c r="AI3205"/>
  <c r="AJ3205"/>
  <c r="AK3205"/>
  <c r="AL3205"/>
  <c r="AM3205"/>
  <c r="J3206"/>
  <c r="K3206"/>
  <c r="L3206"/>
  <c r="M3206"/>
  <c r="N3206"/>
  <c r="O3206"/>
  <c r="P3206"/>
  <c r="Q3206"/>
  <c r="R3206"/>
  <c r="S3206"/>
  <c r="T3206"/>
  <c r="U3206"/>
  <c r="V3206"/>
  <c r="W3206"/>
  <c r="X3206"/>
  <c r="Y3206"/>
  <c r="Z3206"/>
  <c r="AA3206"/>
  <c r="AB3206"/>
  <c r="AC3206"/>
  <c r="AD3206"/>
  <c r="AE3206"/>
  <c r="AF3206"/>
  <c r="AG3206"/>
  <c r="AH3206"/>
  <c r="AI3206"/>
  <c r="AJ3206"/>
  <c r="AK3206"/>
  <c r="AL3206"/>
  <c r="AM3206"/>
  <c r="A3207"/>
  <c r="Q3207"/>
  <c r="T3207"/>
  <c r="X3207"/>
  <c r="AC3207"/>
  <c r="AD3207"/>
  <c r="AE3207"/>
  <c r="AF3207"/>
  <c r="AG3207"/>
  <c r="AH3207"/>
  <c r="AI3207"/>
  <c r="AJ3207"/>
  <c r="AK3207"/>
  <c r="AL3207"/>
  <c r="AM3207"/>
  <c r="J3208"/>
  <c r="K3208"/>
  <c r="L3208"/>
  <c r="M3208"/>
  <c r="N3208"/>
  <c r="O3208"/>
  <c r="P3208"/>
  <c r="Q3208"/>
  <c r="R3208"/>
  <c r="S3208"/>
  <c r="T3208"/>
  <c r="U3208"/>
  <c r="V3208"/>
  <c r="W3208"/>
  <c r="X3208"/>
  <c r="Y3208"/>
  <c r="Z3208"/>
  <c r="AA3208"/>
  <c r="AB3208"/>
  <c r="AC3208"/>
  <c r="AD3208"/>
  <c r="AE3208"/>
  <c r="AF3208"/>
  <c r="AG3208"/>
  <c r="AH3208"/>
  <c r="AI3208"/>
  <c r="AJ3208"/>
  <c r="AK3208"/>
  <c r="AL3208"/>
  <c r="AM3208"/>
  <c r="A3209"/>
  <c r="Q3209"/>
  <c r="T3209"/>
  <c r="X3209"/>
  <c r="AC3209"/>
  <c r="AD3209"/>
  <c r="AE3209"/>
  <c r="AF3209"/>
  <c r="AG3209"/>
  <c r="AH3209"/>
  <c r="AI3209"/>
  <c r="AJ3209"/>
  <c r="AK3209"/>
  <c r="AL3209"/>
  <c r="AM3209"/>
  <c r="J3210"/>
  <c r="K3210"/>
  <c r="L3210"/>
  <c r="M3210"/>
  <c r="N3210"/>
  <c r="O3210"/>
  <c r="P3210"/>
  <c r="Q3210"/>
  <c r="R3210"/>
  <c r="S3210"/>
  <c r="T3210"/>
  <c r="U3210"/>
  <c r="V3210"/>
  <c r="W3210"/>
  <c r="X3210"/>
  <c r="Y3210"/>
  <c r="Z3210"/>
  <c r="AA3210"/>
  <c r="AB3210"/>
  <c r="AC3210"/>
  <c r="AD3210"/>
  <c r="AE3210"/>
  <c r="AF3210"/>
  <c r="AG3210"/>
  <c r="AH3210"/>
  <c r="AI3210"/>
  <c r="AJ3210"/>
  <c r="AK3210"/>
  <c r="AL3210"/>
  <c r="AM3210"/>
  <c r="A3211"/>
  <c r="Q3211"/>
  <c r="T3211"/>
  <c r="X3211"/>
  <c r="AC3211"/>
  <c r="AD3211"/>
  <c r="AE3211"/>
  <c r="AF3211"/>
  <c r="AG3211"/>
  <c r="AH3211"/>
  <c r="AI3211"/>
  <c r="AJ3211"/>
  <c r="AK3211"/>
  <c r="AL3211"/>
  <c r="AM3211"/>
  <c r="J3212"/>
  <c r="K3212"/>
  <c r="L3212"/>
  <c r="M3212"/>
  <c r="N3212"/>
  <c r="O3212"/>
  <c r="P3212"/>
  <c r="Q3212"/>
  <c r="R3212"/>
  <c r="S3212"/>
  <c r="T3212"/>
  <c r="U3212"/>
  <c r="V3212"/>
  <c r="W3212"/>
  <c r="X3212"/>
  <c r="Y3212"/>
  <c r="Z3212"/>
  <c r="AA3212"/>
  <c r="AB3212"/>
  <c r="AC3212"/>
  <c r="AD3212"/>
  <c r="AE3212"/>
  <c r="AF3212"/>
  <c r="AG3212"/>
  <c r="AH3212"/>
  <c r="AI3212"/>
  <c r="AJ3212"/>
  <c r="AK3212"/>
  <c r="AL3212"/>
  <c r="AM3212"/>
  <c r="J3214"/>
  <c r="K3214"/>
  <c r="L3214"/>
  <c r="M3214"/>
  <c r="N3214"/>
  <c r="O3214"/>
  <c r="P3214"/>
  <c r="Q3214"/>
  <c r="R3214"/>
  <c r="S3214"/>
  <c r="T3214"/>
  <c r="U3214"/>
  <c r="V3214"/>
  <c r="W3214"/>
  <c r="X3214"/>
  <c r="Y3214"/>
  <c r="Z3214"/>
  <c r="AA3214"/>
  <c r="AB3214"/>
  <c r="J3215"/>
  <c r="K3215"/>
  <c r="L3215"/>
  <c r="M3215"/>
  <c r="N3215"/>
  <c r="O3215"/>
  <c r="P3215"/>
  <c r="Q3215"/>
  <c r="R3215"/>
  <c r="S3215"/>
  <c r="T3215"/>
  <c r="U3215"/>
  <c r="V3215"/>
  <c r="W3215"/>
  <c r="X3215"/>
  <c r="Y3215"/>
  <c r="Z3215"/>
  <c r="AA3215"/>
  <c r="AB3215"/>
  <c r="J3216"/>
  <c r="K3216"/>
  <c r="L3216"/>
  <c r="M3216"/>
  <c r="N3216"/>
  <c r="O3216"/>
  <c r="P3216"/>
  <c r="Q3216"/>
  <c r="R3216"/>
  <c r="S3216"/>
  <c r="T3216"/>
  <c r="U3216"/>
  <c r="V3216"/>
  <c r="W3216"/>
  <c r="X3216"/>
  <c r="Y3216"/>
  <c r="Z3216"/>
  <c r="AA3216"/>
  <c r="AB3216"/>
  <c r="A3221"/>
  <c r="Q3221"/>
  <c r="T3221"/>
  <c r="X3221"/>
  <c r="AC3221"/>
  <c r="AD3221"/>
  <c r="AE3221"/>
  <c r="AF3221"/>
  <c r="AG3221"/>
  <c r="AH3221"/>
  <c r="AI3221"/>
  <c r="AJ3221"/>
  <c r="AK3221"/>
  <c r="AM3221"/>
  <c r="A3222"/>
  <c r="Q3222"/>
  <c r="T3222"/>
  <c r="X3222"/>
  <c r="AC3222"/>
  <c r="AD3222"/>
  <c r="AE3222"/>
  <c r="AF3222"/>
  <c r="AG3222"/>
  <c r="AH3222"/>
  <c r="AI3222"/>
  <c r="AJ3222"/>
  <c r="AK3222"/>
  <c r="AL3222"/>
  <c r="AM3222"/>
  <c r="J3223"/>
  <c r="K3223"/>
  <c r="L3223"/>
  <c r="M3223"/>
  <c r="N3223"/>
  <c r="O3223"/>
  <c r="P3223"/>
  <c r="Q3223"/>
  <c r="R3223"/>
  <c r="S3223"/>
  <c r="T3223"/>
  <c r="U3223"/>
  <c r="V3223"/>
  <c r="W3223"/>
  <c r="X3223"/>
  <c r="Y3223"/>
  <c r="Z3223"/>
  <c r="AA3223"/>
  <c r="AB3223"/>
  <c r="AC3223"/>
  <c r="AD3223"/>
  <c r="AE3223"/>
  <c r="AF3223"/>
  <c r="AG3223"/>
  <c r="AH3223"/>
  <c r="AI3223"/>
  <c r="AJ3223"/>
  <c r="AK3223"/>
  <c r="AL3223"/>
  <c r="AM3223"/>
  <c r="A3224"/>
  <c r="Q3224"/>
  <c r="T3224"/>
  <c r="X3224"/>
  <c r="AC3224"/>
  <c r="AD3224"/>
  <c r="AE3224"/>
  <c r="AF3224"/>
  <c r="AG3224"/>
  <c r="AH3224"/>
  <c r="AI3224"/>
  <c r="AJ3224"/>
  <c r="AK3224"/>
  <c r="AL3224"/>
  <c r="AM3224"/>
  <c r="J3225"/>
  <c r="K3225"/>
  <c r="L3225"/>
  <c r="M3225"/>
  <c r="N3225"/>
  <c r="O3225"/>
  <c r="P3225"/>
  <c r="Q3225"/>
  <c r="R3225"/>
  <c r="S3225"/>
  <c r="T3225"/>
  <c r="U3225"/>
  <c r="V3225"/>
  <c r="W3225"/>
  <c r="X3225"/>
  <c r="Y3225"/>
  <c r="Z3225"/>
  <c r="AA3225"/>
  <c r="AB3225"/>
  <c r="AC3225"/>
  <c r="AD3225"/>
  <c r="AE3225"/>
  <c r="AF3225"/>
  <c r="AG3225"/>
  <c r="AH3225"/>
  <c r="AI3225"/>
  <c r="AJ3225"/>
  <c r="AK3225"/>
  <c r="AL3225"/>
  <c r="AM3225"/>
  <c r="A3226"/>
  <c r="Q3226"/>
  <c r="T3226"/>
  <c r="X3226"/>
  <c r="AC3226"/>
  <c r="AD3226"/>
  <c r="AE3226"/>
  <c r="AF3226"/>
  <c r="AG3226"/>
  <c r="AH3226"/>
  <c r="AI3226"/>
  <c r="AJ3226"/>
  <c r="AK3226"/>
  <c r="AL3226"/>
  <c r="AM3226"/>
  <c r="J3227"/>
  <c r="K3227"/>
  <c r="L3227"/>
  <c r="M3227"/>
  <c r="N3227"/>
  <c r="O3227"/>
  <c r="P3227"/>
  <c r="Q3227"/>
  <c r="R3227"/>
  <c r="S3227"/>
  <c r="T3227"/>
  <c r="U3227"/>
  <c r="V3227"/>
  <c r="W3227"/>
  <c r="X3227"/>
  <c r="Y3227"/>
  <c r="Z3227"/>
  <c r="AA3227"/>
  <c r="AB3227"/>
  <c r="AC3227"/>
  <c r="AD3227"/>
  <c r="AE3227"/>
  <c r="AF3227"/>
  <c r="AG3227"/>
  <c r="AH3227"/>
  <c r="AI3227"/>
  <c r="AJ3227"/>
  <c r="AK3227"/>
  <c r="AL3227"/>
  <c r="AM3227"/>
  <c r="A3228"/>
  <c r="Q3228"/>
  <c r="T3228"/>
  <c r="X3228"/>
  <c r="AC3228"/>
  <c r="AD3228"/>
  <c r="AE3228"/>
  <c r="AF3228"/>
  <c r="AG3228"/>
  <c r="AH3228"/>
  <c r="AI3228"/>
  <c r="AJ3228"/>
  <c r="AK3228"/>
  <c r="AL3228"/>
  <c r="AM3228"/>
  <c r="J3229"/>
  <c r="K3229"/>
  <c r="L3229"/>
  <c r="M3229"/>
  <c r="N3229"/>
  <c r="O3229"/>
  <c r="P3229"/>
  <c r="Q3229"/>
  <c r="R3229"/>
  <c r="S3229"/>
  <c r="T3229"/>
  <c r="U3229"/>
  <c r="V3229"/>
  <c r="W3229"/>
  <c r="X3229"/>
  <c r="Y3229"/>
  <c r="Z3229"/>
  <c r="AA3229"/>
  <c r="AB3229"/>
  <c r="AC3229"/>
  <c r="AD3229"/>
  <c r="AE3229"/>
  <c r="AF3229"/>
  <c r="AG3229"/>
  <c r="AH3229"/>
  <c r="AI3229"/>
  <c r="AJ3229"/>
  <c r="AK3229"/>
  <c r="AL3229"/>
  <c r="AM3229"/>
  <c r="A3230"/>
  <c r="Q3230"/>
  <c r="T3230"/>
  <c r="X3230"/>
  <c r="AC3230"/>
  <c r="AD3230"/>
  <c r="AE3230"/>
  <c r="AF3230"/>
  <c r="AG3230"/>
  <c r="AH3230"/>
  <c r="AI3230"/>
  <c r="AJ3230"/>
  <c r="AK3230"/>
  <c r="AL3230"/>
  <c r="AM3230"/>
  <c r="J3231"/>
  <c r="K3231"/>
  <c r="L3231"/>
  <c r="M3231"/>
  <c r="N3231"/>
  <c r="O3231"/>
  <c r="P3231"/>
  <c r="Q3231"/>
  <c r="R3231"/>
  <c r="S3231"/>
  <c r="T3231"/>
  <c r="U3231"/>
  <c r="V3231"/>
  <c r="W3231"/>
  <c r="X3231"/>
  <c r="Y3231"/>
  <c r="Z3231"/>
  <c r="AA3231"/>
  <c r="AB3231"/>
  <c r="AC3231"/>
  <c r="AD3231"/>
  <c r="AE3231"/>
  <c r="AF3231"/>
  <c r="AG3231"/>
  <c r="AH3231"/>
  <c r="AI3231"/>
  <c r="AJ3231"/>
  <c r="AK3231"/>
  <c r="AL3231"/>
  <c r="AM3231"/>
  <c r="A3232"/>
  <c r="Q3232"/>
  <c r="T3232"/>
  <c r="X3232"/>
  <c r="AC3232"/>
  <c r="AD3232"/>
  <c r="AE3232"/>
  <c r="AF3232"/>
  <c r="AG3232"/>
  <c r="AH3232"/>
  <c r="AI3232"/>
  <c r="AJ3232"/>
  <c r="AK3232"/>
  <c r="AL3232"/>
  <c r="AM3232"/>
  <c r="J3233"/>
  <c r="K3233"/>
  <c r="L3233"/>
  <c r="M3233"/>
  <c r="N3233"/>
  <c r="O3233"/>
  <c r="P3233"/>
  <c r="Q3233"/>
  <c r="R3233"/>
  <c r="S3233"/>
  <c r="T3233"/>
  <c r="U3233"/>
  <c r="V3233"/>
  <c r="W3233"/>
  <c r="X3233"/>
  <c r="Y3233"/>
  <c r="Z3233"/>
  <c r="AA3233"/>
  <c r="AB3233"/>
  <c r="AC3233"/>
  <c r="AD3233"/>
  <c r="AE3233"/>
  <c r="AF3233"/>
  <c r="AG3233"/>
  <c r="AH3233"/>
  <c r="AI3233"/>
  <c r="AJ3233"/>
  <c r="AK3233"/>
  <c r="AL3233"/>
  <c r="AM3233"/>
  <c r="A3234"/>
  <c r="Q3234"/>
  <c r="T3234"/>
  <c r="X3234"/>
  <c r="AC3234"/>
  <c r="AD3234"/>
  <c r="AE3234"/>
  <c r="AF3234"/>
  <c r="AG3234"/>
  <c r="AH3234"/>
  <c r="AI3234"/>
  <c r="AJ3234"/>
  <c r="AK3234"/>
  <c r="AL3234"/>
  <c r="AM3234"/>
  <c r="J3235"/>
  <c r="K3235"/>
  <c r="L3235"/>
  <c r="M3235"/>
  <c r="N3235"/>
  <c r="O3235"/>
  <c r="P3235"/>
  <c r="Q3235"/>
  <c r="R3235"/>
  <c r="S3235"/>
  <c r="T3235"/>
  <c r="U3235"/>
  <c r="V3235"/>
  <c r="W3235"/>
  <c r="X3235"/>
  <c r="Y3235"/>
  <c r="Z3235"/>
  <c r="AA3235"/>
  <c r="AB3235"/>
  <c r="AC3235"/>
  <c r="AD3235"/>
  <c r="AE3235"/>
  <c r="AF3235"/>
  <c r="AG3235"/>
  <c r="AH3235"/>
  <c r="AI3235"/>
  <c r="AJ3235"/>
  <c r="AK3235"/>
  <c r="AL3235"/>
  <c r="AM3235"/>
  <c r="A3236"/>
  <c r="Q3236"/>
  <c r="T3236"/>
  <c r="X3236"/>
  <c r="AC3236"/>
  <c r="AD3236"/>
  <c r="AE3236"/>
  <c r="AF3236"/>
  <c r="AG3236"/>
  <c r="AH3236"/>
  <c r="AI3236"/>
  <c r="AJ3236"/>
  <c r="AK3236"/>
  <c r="AL3236"/>
  <c r="AM3236"/>
  <c r="J3237"/>
  <c r="K3237"/>
  <c r="L3237"/>
  <c r="M3237"/>
  <c r="N3237"/>
  <c r="O3237"/>
  <c r="P3237"/>
  <c r="Q3237"/>
  <c r="R3237"/>
  <c r="S3237"/>
  <c r="T3237"/>
  <c r="U3237"/>
  <c r="V3237"/>
  <c r="W3237"/>
  <c r="X3237"/>
  <c r="Y3237"/>
  <c r="Z3237"/>
  <c r="AA3237"/>
  <c r="AB3237"/>
  <c r="AC3237"/>
  <c r="AD3237"/>
  <c r="AE3237"/>
  <c r="AF3237"/>
  <c r="AG3237"/>
  <c r="AH3237"/>
  <c r="AI3237"/>
  <c r="AJ3237"/>
  <c r="AK3237"/>
  <c r="AL3237"/>
  <c r="AM3237"/>
  <c r="A3238"/>
  <c r="Q3238"/>
  <c r="T3238"/>
  <c r="X3238"/>
  <c r="AC3238"/>
  <c r="AD3238"/>
  <c r="AE3238"/>
  <c r="AF3238"/>
  <c r="AG3238"/>
  <c r="AH3238"/>
  <c r="AI3238"/>
  <c r="AJ3238"/>
  <c r="AK3238"/>
  <c r="AL3238"/>
  <c r="AM3238"/>
  <c r="J3239"/>
  <c r="K3239"/>
  <c r="L3239"/>
  <c r="M3239"/>
  <c r="N3239"/>
  <c r="O3239"/>
  <c r="P3239"/>
  <c r="Q3239"/>
  <c r="R3239"/>
  <c r="S3239"/>
  <c r="T3239"/>
  <c r="U3239"/>
  <c r="V3239"/>
  <c r="W3239"/>
  <c r="X3239"/>
  <c r="Y3239"/>
  <c r="Z3239"/>
  <c r="AA3239"/>
  <c r="AB3239"/>
  <c r="AC3239"/>
  <c r="AD3239"/>
  <c r="AE3239"/>
  <c r="AF3239"/>
  <c r="AG3239"/>
  <c r="AH3239"/>
  <c r="AI3239"/>
  <c r="AJ3239"/>
  <c r="AK3239"/>
  <c r="AL3239"/>
  <c r="AM3239"/>
  <c r="J3241"/>
  <c r="K3241"/>
  <c r="L3241"/>
  <c r="M3241"/>
  <c r="N3241"/>
  <c r="O3241"/>
  <c r="P3241"/>
  <c r="Q3241"/>
  <c r="R3241"/>
  <c r="S3241"/>
  <c r="T3241"/>
  <c r="U3241"/>
  <c r="V3241"/>
  <c r="W3241"/>
  <c r="X3241"/>
  <c r="Y3241"/>
  <c r="Z3241"/>
  <c r="AA3241"/>
  <c r="AB3241"/>
  <c r="J3242"/>
  <c r="K3242"/>
  <c r="L3242"/>
  <c r="M3242"/>
  <c r="N3242"/>
  <c r="O3242"/>
  <c r="P3242"/>
  <c r="Q3242"/>
  <c r="R3242"/>
  <c r="S3242"/>
  <c r="T3242"/>
  <c r="U3242"/>
  <c r="V3242"/>
  <c r="W3242"/>
  <c r="X3242"/>
  <c r="Y3242"/>
  <c r="Z3242"/>
  <c r="AA3242"/>
  <c r="AB3242"/>
  <c r="J3243"/>
  <c r="K3243"/>
  <c r="L3243"/>
  <c r="M3243"/>
  <c r="N3243"/>
  <c r="O3243"/>
  <c r="P3243"/>
  <c r="Q3243"/>
  <c r="R3243"/>
  <c r="S3243"/>
  <c r="T3243"/>
  <c r="U3243"/>
  <c r="V3243"/>
  <c r="W3243"/>
  <c r="X3243"/>
  <c r="Y3243"/>
  <c r="Z3243"/>
  <c r="AA3243"/>
  <c r="AB3243"/>
  <c r="A3248"/>
  <c r="Q3248"/>
  <c r="T3248"/>
  <c r="X3248"/>
  <c r="AC3248"/>
  <c r="AD3248"/>
  <c r="AE3248"/>
  <c r="AF3248"/>
  <c r="AG3248"/>
  <c r="AH3248"/>
  <c r="AI3248"/>
  <c r="AJ3248"/>
  <c r="AK3248"/>
  <c r="AM3248"/>
  <c r="A3249"/>
  <c r="Q3249"/>
  <c r="T3249"/>
  <c r="X3249"/>
  <c r="AC3249"/>
  <c r="AD3249"/>
  <c r="AE3249"/>
  <c r="AF3249"/>
  <c r="AG3249"/>
  <c r="AH3249"/>
  <c r="AI3249"/>
  <c r="AJ3249"/>
  <c r="AK3249"/>
  <c r="AL3249"/>
  <c r="AM3249"/>
  <c r="J3250"/>
  <c r="K3250"/>
  <c r="L3250"/>
  <c r="M3250"/>
  <c r="N3250"/>
  <c r="O3250"/>
  <c r="P3250"/>
  <c r="Q3250"/>
  <c r="R3250"/>
  <c r="S3250"/>
  <c r="T3250"/>
  <c r="U3250"/>
  <c r="V3250"/>
  <c r="W3250"/>
  <c r="X3250"/>
  <c r="Y3250"/>
  <c r="Z3250"/>
  <c r="AA3250"/>
  <c r="AB3250"/>
  <c r="AC3250"/>
  <c r="AD3250"/>
  <c r="AE3250"/>
  <c r="AF3250"/>
  <c r="AG3250"/>
  <c r="AH3250"/>
  <c r="AI3250"/>
  <c r="AJ3250"/>
  <c r="AK3250"/>
  <c r="AL3250"/>
  <c r="AM3250"/>
  <c r="A3251"/>
  <c r="Q3251"/>
  <c r="T3251"/>
  <c r="X3251"/>
  <c r="AC3251"/>
  <c r="AD3251"/>
  <c r="AE3251"/>
  <c r="AF3251"/>
  <c r="AG3251"/>
  <c r="AH3251"/>
  <c r="AI3251"/>
  <c r="AJ3251"/>
  <c r="AK3251"/>
  <c r="AL3251"/>
  <c r="AM3251"/>
  <c r="J3252"/>
  <c r="K3252"/>
  <c r="L3252"/>
  <c r="M3252"/>
  <c r="N3252"/>
  <c r="O3252"/>
  <c r="P3252"/>
  <c r="Q3252"/>
  <c r="R3252"/>
  <c r="S3252"/>
  <c r="T3252"/>
  <c r="U3252"/>
  <c r="V3252"/>
  <c r="W3252"/>
  <c r="X3252"/>
  <c r="Y3252"/>
  <c r="Z3252"/>
  <c r="AA3252"/>
  <c r="AB3252"/>
  <c r="AC3252"/>
  <c r="AD3252"/>
  <c r="AE3252"/>
  <c r="AF3252"/>
  <c r="AG3252"/>
  <c r="AH3252"/>
  <c r="AI3252"/>
  <c r="AJ3252"/>
  <c r="AK3252"/>
  <c r="AL3252"/>
  <c r="AM3252"/>
  <c r="A3253"/>
  <c r="Q3253"/>
  <c r="T3253"/>
  <c r="X3253"/>
  <c r="AC3253"/>
  <c r="AD3253"/>
  <c r="AE3253"/>
  <c r="AF3253"/>
  <c r="AG3253"/>
  <c r="AH3253"/>
  <c r="AI3253"/>
  <c r="AJ3253"/>
  <c r="AK3253"/>
  <c r="AL3253"/>
  <c r="AM3253"/>
  <c r="J3254"/>
  <c r="K3254"/>
  <c r="L3254"/>
  <c r="M3254"/>
  <c r="N3254"/>
  <c r="O3254"/>
  <c r="P3254"/>
  <c r="Q3254"/>
  <c r="R3254"/>
  <c r="S3254"/>
  <c r="T3254"/>
  <c r="U3254"/>
  <c r="V3254"/>
  <c r="W3254"/>
  <c r="X3254"/>
  <c r="Y3254"/>
  <c r="Z3254"/>
  <c r="AA3254"/>
  <c r="AB3254"/>
  <c r="AC3254"/>
  <c r="AD3254"/>
  <c r="AE3254"/>
  <c r="AF3254"/>
  <c r="AG3254"/>
  <c r="AH3254"/>
  <c r="AI3254"/>
  <c r="AJ3254"/>
  <c r="AK3254"/>
  <c r="AL3254"/>
  <c r="AM3254"/>
  <c r="A3255"/>
  <c r="Q3255"/>
  <c r="T3255"/>
  <c r="X3255"/>
  <c r="AC3255"/>
  <c r="AD3255"/>
  <c r="AE3255"/>
  <c r="AF3255"/>
  <c r="AG3255"/>
  <c r="AH3255"/>
  <c r="AI3255"/>
  <c r="AJ3255"/>
  <c r="AK3255"/>
  <c r="AL3255"/>
  <c r="AM3255"/>
  <c r="J3256"/>
  <c r="K3256"/>
  <c r="L3256"/>
  <c r="M3256"/>
  <c r="N3256"/>
  <c r="O3256"/>
  <c r="P3256"/>
  <c r="Q3256"/>
  <c r="R3256"/>
  <c r="S3256"/>
  <c r="T3256"/>
  <c r="U3256"/>
  <c r="V3256"/>
  <c r="W3256"/>
  <c r="X3256"/>
  <c r="Y3256"/>
  <c r="Z3256"/>
  <c r="AA3256"/>
  <c r="AB3256"/>
  <c r="AC3256"/>
  <c r="AD3256"/>
  <c r="AE3256"/>
  <c r="AF3256"/>
  <c r="AG3256"/>
  <c r="AH3256"/>
  <c r="AI3256"/>
  <c r="AJ3256"/>
  <c r="AK3256"/>
  <c r="AL3256"/>
  <c r="AM3256"/>
  <c r="A3257"/>
  <c r="Q3257"/>
  <c r="T3257"/>
  <c r="X3257"/>
  <c r="AC3257"/>
  <c r="AD3257"/>
  <c r="AE3257"/>
  <c r="AF3257"/>
  <c r="AG3257"/>
  <c r="AH3257"/>
  <c r="AI3257"/>
  <c r="AJ3257"/>
  <c r="AK3257"/>
  <c r="AL3257"/>
  <c r="AM3257"/>
  <c r="J3258"/>
  <c r="K3258"/>
  <c r="L3258"/>
  <c r="M3258"/>
  <c r="N3258"/>
  <c r="O3258"/>
  <c r="P3258"/>
  <c r="Q3258"/>
  <c r="R3258"/>
  <c r="S3258"/>
  <c r="T3258"/>
  <c r="U3258"/>
  <c r="V3258"/>
  <c r="W3258"/>
  <c r="X3258"/>
  <c r="Y3258"/>
  <c r="Z3258"/>
  <c r="AA3258"/>
  <c r="AB3258"/>
  <c r="AC3258"/>
  <c r="AD3258"/>
  <c r="AE3258"/>
  <c r="AF3258"/>
  <c r="AG3258"/>
  <c r="AH3258"/>
  <c r="AI3258"/>
  <c r="AJ3258"/>
  <c r="AK3258"/>
  <c r="AL3258"/>
  <c r="AM3258"/>
  <c r="A3259"/>
  <c r="Q3259"/>
  <c r="T3259"/>
  <c r="X3259"/>
  <c r="AC3259"/>
  <c r="AD3259"/>
  <c r="AE3259"/>
  <c r="AF3259"/>
  <c r="AG3259"/>
  <c r="AH3259"/>
  <c r="AI3259"/>
  <c r="AJ3259"/>
  <c r="AK3259"/>
  <c r="AL3259"/>
  <c r="AM3259"/>
  <c r="J3260"/>
  <c r="K3260"/>
  <c r="L3260"/>
  <c r="M3260"/>
  <c r="N3260"/>
  <c r="O3260"/>
  <c r="P3260"/>
  <c r="Q3260"/>
  <c r="R3260"/>
  <c r="S3260"/>
  <c r="T3260"/>
  <c r="U3260"/>
  <c r="V3260"/>
  <c r="W3260"/>
  <c r="X3260"/>
  <c r="Y3260"/>
  <c r="Z3260"/>
  <c r="AA3260"/>
  <c r="AB3260"/>
  <c r="AC3260"/>
  <c r="AD3260"/>
  <c r="AE3260"/>
  <c r="AF3260"/>
  <c r="AG3260"/>
  <c r="AH3260"/>
  <c r="AI3260"/>
  <c r="AJ3260"/>
  <c r="AK3260"/>
  <c r="AL3260"/>
  <c r="AM3260"/>
  <c r="A3261"/>
  <c r="Q3261"/>
  <c r="T3261"/>
  <c r="X3261"/>
  <c r="AC3261"/>
  <c r="AD3261"/>
  <c r="AE3261"/>
  <c r="AF3261"/>
  <c r="AG3261"/>
  <c r="AH3261"/>
  <c r="AI3261"/>
  <c r="AJ3261"/>
  <c r="AK3261"/>
  <c r="AL3261"/>
  <c r="AM3261"/>
  <c r="J3262"/>
  <c r="K3262"/>
  <c r="L3262"/>
  <c r="M3262"/>
  <c r="N3262"/>
  <c r="O3262"/>
  <c r="P3262"/>
  <c r="Q3262"/>
  <c r="R3262"/>
  <c r="S3262"/>
  <c r="T3262"/>
  <c r="U3262"/>
  <c r="V3262"/>
  <c r="W3262"/>
  <c r="X3262"/>
  <c r="Y3262"/>
  <c r="Z3262"/>
  <c r="AA3262"/>
  <c r="AB3262"/>
  <c r="AC3262"/>
  <c r="AD3262"/>
  <c r="AE3262"/>
  <c r="AF3262"/>
  <c r="AG3262"/>
  <c r="AH3262"/>
  <c r="AI3262"/>
  <c r="AJ3262"/>
  <c r="AK3262"/>
  <c r="AL3262"/>
  <c r="AM3262"/>
  <c r="A3263"/>
  <c r="Q3263"/>
  <c r="T3263"/>
  <c r="X3263"/>
  <c r="AC3263"/>
  <c r="AD3263"/>
  <c r="AE3263"/>
  <c r="AF3263"/>
  <c r="AG3263"/>
  <c r="AH3263"/>
  <c r="AI3263"/>
  <c r="AJ3263"/>
  <c r="AK3263"/>
  <c r="AL3263"/>
  <c r="AM3263"/>
  <c r="J3264"/>
  <c r="K3264"/>
  <c r="L3264"/>
  <c r="M3264"/>
  <c r="N3264"/>
  <c r="O3264"/>
  <c r="P3264"/>
  <c r="Q3264"/>
  <c r="R3264"/>
  <c r="S3264"/>
  <c r="T3264"/>
  <c r="U3264"/>
  <c r="V3264"/>
  <c r="W3264"/>
  <c r="X3264"/>
  <c r="Y3264"/>
  <c r="Z3264"/>
  <c r="AA3264"/>
  <c r="AB3264"/>
  <c r="AC3264"/>
  <c r="AD3264"/>
  <c r="AE3264"/>
  <c r="AF3264"/>
  <c r="AG3264"/>
  <c r="AH3264"/>
  <c r="AI3264"/>
  <c r="AJ3264"/>
  <c r="AK3264"/>
  <c r="AL3264"/>
  <c r="AM3264"/>
  <c r="A3265"/>
  <c r="Q3265"/>
  <c r="T3265"/>
  <c r="X3265"/>
  <c r="AC3265"/>
  <c r="AD3265"/>
  <c r="AE3265"/>
  <c r="AF3265"/>
  <c r="AG3265"/>
  <c r="AH3265"/>
  <c r="AI3265"/>
  <c r="AJ3265"/>
  <c r="AK3265"/>
  <c r="AL3265"/>
  <c r="AM3265"/>
  <c r="J3266"/>
  <c r="K3266"/>
  <c r="L3266"/>
  <c r="M3266"/>
  <c r="N3266"/>
  <c r="O3266"/>
  <c r="P3266"/>
  <c r="Q3266"/>
  <c r="R3266"/>
  <c r="S3266"/>
  <c r="T3266"/>
  <c r="U3266"/>
  <c r="V3266"/>
  <c r="W3266"/>
  <c r="X3266"/>
  <c r="Y3266"/>
  <c r="Z3266"/>
  <c r="AA3266"/>
  <c r="AB3266"/>
  <c r="AC3266"/>
  <c r="AD3266"/>
  <c r="AE3266"/>
  <c r="AF3266"/>
  <c r="AG3266"/>
  <c r="AH3266"/>
  <c r="AI3266"/>
  <c r="AJ3266"/>
  <c r="AK3266"/>
  <c r="AL3266"/>
  <c r="AM3266"/>
  <c r="J3268"/>
  <c r="K3268"/>
  <c r="L3268"/>
  <c r="M3268"/>
  <c r="N3268"/>
  <c r="O3268"/>
  <c r="P3268"/>
  <c r="Q3268"/>
  <c r="R3268"/>
  <c r="S3268"/>
  <c r="T3268"/>
  <c r="U3268"/>
  <c r="V3268"/>
  <c r="W3268"/>
  <c r="X3268"/>
  <c r="Y3268"/>
  <c r="Z3268"/>
  <c r="AA3268"/>
  <c r="AB3268"/>
  <c r="J3269"/>
  <c r="K3269"/>
  <c r="L3269"/>
  <c r="M3269"/>
  <c r="N3269"/>
  <c r="O3269"/>
  <c r="P3269"/>
  <c r="Q3269"/>
  <c r="R3269"/>
  <c r="S3269"/>
  <c r="T3269"/>
  <c r="U3269"/>
  <c r="V3269"/>
  <c r="W3269"/>
  <c r="X3269"/>
  <c r="Y3269"/>
  <c r="Z3269"/>
  <c r="AA3269"/>
  <c r="AB3269"/>
  <c r="J3270"/>
  <c r="K3270"/>
  <c r="L3270"/>
  <c r="M3270"/>
  <c r="N3270"/>
  <c r="O3270"/>
  <c r="P3270"/>
  <c r="Q3270"/>
  <c r="R3270"/>
  <c r="S3270"/>
  <c r="T3270"/>
  <c r="U3270"/>
  <c r="V3270"/>
  <c r="W3270"/>
  <c r="X3270"/>
  <c r="Y3270"/>
  <c r="Z3270"/>
  <c r="AA3270"/>
  <c r="AB3270"/>
  <c r="A3275"/>
  <c r="Q3275"/>
  <c r="T3275"/>
  <c r="X3275"/>
  <c r="AC3275"/>
  <c r="AD3275"/>
  <c r="AE3275"/>
  <c r="AF3275"/>
  <c r="AG3275"/>
  <c r="AH3275"/>
  <c r="AI3275"/>
  <c r="AJ3275"/>
  <c r="AK3275"/>
  <c r="AM3275"/>
  <c r="A3276"/>
  <c r="Q3276"/>
  <c r="T3276"/>
  <c r="X3276"/>
  <c r="AC3276"/>
  <c r="AD3276"/>
  <c r="AE3276"/>
  <c r="AF3276"/>
  <c r="AG3276"/>
  <c r="AH3276"/>
  <c r="AI3276"/>
  <c r="AJ3276"/>
  <c r="AK3276"/>
  <c r="AL3276"/>
  <c r="AM3276"/>
  <c r="J3277"/>
  <c r="K3277"/>
  <c r="L3277"/>
  <c r="M3277"/>
  <c r="N3277"/>
  <c r="O3277"/>
  <c r="P3277"/>
  <c r="Q3277"/>
  <c r="R3277"/>
  <c r="S3277"/>
  <c r="T3277"/>
  <c r="U3277"/>
  <c r="V3277"/>
  <c r="W3277"/>
  <c r="X3277"/>
  <c r="Y3277"/>
  <c r="Z3277"/>
  <c r="AA3277"/>
  <c r="AB3277"/>
  <c r="AC3277"/>
  <c r="AD3277"/>
  <c r="AE3277"/>
  <c r="AF3277"/>
  <c r="AG3277"/>
  <c r="AH3277"/>
  <c r="AI3277"/>
  <c r="AJ3277"/>
  <c r="AK3277"/>
  <c r="AL3277"/>
  <c r="AM3277"/>
  <c r="A3278"/>
  <c r="Q3278"/>
  <c r="T3278"/>
  <c r="X3278"/>
  <c r="AC3278"/>
  <c r="AD3278"/>
  <c r="AE3278"/>
  <c r="AF3278"/>
  <c r="AG3278"/>
  <c r="AH3278"/>
  <c r="AI3278"/>
  <c r="AJ3278"/>
  <c r="AK3278"/>
  <c r="AL3278"/>
  <c r="AM3278"/>
  <c r="J3279"/>
  <c r="K3279"/>
  <c r="L3279"/>
  <c r="M3279"/>
  <c r="N3279"/>
  <c r="O3279"/>
  <c r="P3279"/>
  <c r="Q3279"/>
  <c r="R3279"/>
  <c r="S3279"/>
  <c r="T3279"/>
  <c r="U3279"/>
  <c r="V3279"/>
  <c r="W3279"/>
  <c r="X3279"/>
  <c r="Y3279"/>
  <c r="Z3279"/>
  <c r="AA3279"/>
  <c r="AB3279"/>
  <c r="AC3279"/>
  <c r="AD3279"/>
  <c r="AE3279"/>
  <c r="AF3279"/>
  <c r="AG3279"/>
  <c r="AH3279"/>
  <c r="AI3279"/>
  <c r="AJ3279"/>
  <c r="AK3279"/>
  <c r="AL3279"/>
  <c r="AM3279"/>
  <c r="A3280"/>
  <c r="Q3280"/>
  <c r="T3280"/>
  <c r="X3280"/>
  <c r="AC3280"/>
  <c r="AD3280"/>
  <c r="AE3280"/>
  <c r="AF3280"/>
  <c r="AG3280"/>
  <c r="AH3280"/>
  <c r="AI3280"/>
  <c r="AJ3280"/>
  <c r="AK3280"/>
  <c r="AL3280"/>
  <c r="AM3280"/>
  <c r="J3281"/>
  <c r="K3281"/>
  <c r="L3281"/>
  <c r="M3281"/>
  <c r="N3281"/>
  <c r="O3281"/>
  <c r="P3281"/>
  <c r="Q3281"/>
  <c r="R3281"/>
  <c r="S3281"/>
  <c r="T3281"/>
  <c r="U3281"/>
  <c r="V3281"/>
  <c r="W3281"/>
  <c r="X3281"/>
  <c r="Y3281"/>
  <c r="Z3281"/>
  <c r="AA3281"/>
  <c r="AB3281"/>
  <c r="AC3281"/>
  <c r="AD3281"/>
  <c r="AE3281"/>
  <c r="AF3281"/>
  <c r="AG3281"/>
  <c r="AH3281"/>
  <c r="AI3281"/>
  <c r="AJ3281"/>
  <c r="AK3281"/>
  <c r="AL3281"/>
  <c r="AM3281"/>
  <c r="A3282"/>
  <c r="Q3282"/>
  <c r="T3282"/>
  <c r="X3282"/>
  <c r="AC3282"/>
  <c r="AD3282"/>
  <c r="AE3282"/>
  <c r="AF3282"/>
  <c r="AG3282"/>
  <c r="AH3282"/>
  <c r="AI3282"/>
  <c r="AJ3282"/>
  <c r="AK3282"/>
  <c r="AL3282"/>
  <c r="AM3282"/>
  <c r="J3283"/>
  <c r="K3283"/>
  <c r="L3283"/>
  <c r="M3283"/>
  <c r="N3283"/>
  <c r="O3283"/>
  <c r="P3283"/>
  <c r="Q3283"/>
  <c r="R3283"/>
  <c r="S3283"/>
  <c r="T3283"/>
  <c r="U3283"/>
  <c r="V3283"/>
  <c r="W3283"/>
  <c r="X3283"/>
  <c r="Y3283"/>
  <c r="Z3283"/>
  <c r="AA3283"/>
  <c r="AB3283"/>
  <c r="AC3283"/>
  <c r="AD3283"/>
  <c r="AE3283"/>
  <c r="AF3283"/>
  <c r="AG3283"/>
  <c r="AH3283"/>
  <c r="AI3283"/>
  <c r="AJ3283"/>
  <c r="AK3283"/>
  <c r="AL3283"/>
  <c r="AM3283"/>
  <c r="A3284"/>
  <c r="Q3284"/>
  <c r="T3284"/>
  <c r="X3284"/>
  <c r="AC3284"/>
  <c r="AD3284"/>
  <c r="AE3284"/>
  <c r="AF3284"/>
  <c r="AG3284"/>
  <c r="AH3284"/>
  <c r="AI3284"/>
  <c r="AJ3284"/>
  <c r="AK3284"/>
  <c r="AL3284"/>
  <c r="AM3284"/>
  <c r="J3285"/>
  <c r="K3285"/>
  <c r="L3285"/>
  <c r="M3285"/>
  <c r="N3285"/>
  <c r="O3285"/>
  <c r="P3285"/>
  <c r="Q3285"/>
  <c r="R3285"/>
  <c r="S3285"/>
  <c r="T3285"/>
  <c r="U3285"/>
  <c r="V3285"/>
  <c r="W3285"/>
  <c r="X3285"/>
  <c r="Y3285"/>
  <c r="Z3285"/>
  <c r="AA3285"/>
  <c r="AB3285"/>
  <c r="AC3285"/>
  <c r="AD3285"/>
  <c r="AE3285"/>
  <c r="AF3285"/>
  <c r="AG3285"/>
  <c r="AH3285"/>
  <c r="AI3285"/>
  <c r="AJ3285"/>
  <c r="AK3285"/>
  <c r="AL3285"/>
  <c r="AM3285"/>
  <c r="A3286"/>
  <c r="Q3286"/>
  <c r="T3286"/>
  <c r="X3286"/>
  <c r="AC3286"/>
  <c r="AD3286"/>
  <c r="AE3286"/>
  <c r="AF3286"/>
  <c r="AG3286"/>
  <c r="AH3286"/>
  <c r="AI3286"/>
  <c r="AJ3286"/>
  <c r="AK3286"/>
  <c r="AL3286"/>
  <c r="AM3286"/>
  <c r="J3287"/>
  <c r="K3287"/>
  <c r="L3287"/>
  <c r="M3287"/>
  <c r="N3287"/>
  <c r="O3287"/>
  <c r="P3287"/>
  <c r="Q3287"/>
  <c r="R3287"/>
  <c r="S3287"/>
  <c r="T3287"/>
  <c r="U3287"/>
  <c r="V3287"/>
  <c r="W3287"/>
  <c r="X3287"/>
  <c r="Y3287"/>
  <c r="Z3287"/>
  <c r="AA3287"/>
  <c r="AB3287"/>
  <c r="AC3287"/>
  <c r="AD3287"/>
  <c r="AE3287"/>
  <c r="AF3287"/>
  <c r="AG3287"/>
  <c r="AH3287"/>
  <c r="AI3287"/>
  <c r="AJ3287"/>
  <c r="AK3287"/>
  <c r="AL3287"/>
  <c r="AM3287"/>
  <c r="A3288"/>
  <c r="Q3288"/>
  <c r="T3288"/>
  <c r="X3288"/>
  <c r="AC3288"/>
  <c r="AD3288"/>
  <c r="AE3288"/>
  <c r="AF3288"/>
  <c r="AG3288"/>
  <c r="AH3288"/>
  <c r="AI3288"/>
  <c r="AJ3288"/>
  <c r="AK3288"/>
  <c r="AL3288"/>
  <c r="AM3288"/>
  <c r="J3289"/>
  <c r="K3289"/>
  <c r="L3289"/>
  <c r="M3289"/>
  <c r="N3289"/>
  <c r="O3289"/>
  <c r="P3289"/>
  <c r="Q3289"/>
  <c r="R3289"/>
  <c r="S3289"/>
  <c r="T3289"/>
  <c r="U3289"/>
  <c r="V3289"/>
  <c r="W3289"/>
  <c r="X3289"/>
  <c r="Y3289"/>
  <c r="Z3289"/>
  <c r="AA3289"/>
  <c r="AB3289"/>
  <c r="AC3289"/>
  <c r="AD3289"/>
  <c r="AE3289"/>
  <c r="AF3289"/>
  <c r="AG3289"/>
  <c r="AH3289"/>
  <c r="AI3289"/>
  <c r="AJ3289"/>
  <c r="AK3289"/>
  <c r="AL3289"/>
  <c r="AM3289"/>
  <c r="A3290"/>
  <c r="Q3290"/>
  <c r="T3290"/>
  <c r="X3290"/>
  <c r="AC3290"/>
  <c r="AD3290"/>
  <c r="AE3290"/>
  <c r="AF3290"/>
  <c r="AG3290"/>
  <c r="AH3290"/>
  <c r="AI3290"/>
  <c r="AJ3290"/>
  <c r="AK3290"/>
  <c r="AL3290"/>
  <c r="AM3290"/>
  <c r="J3291"/>
  <c r="K3291"/>
  <c r="L3291"/>
  <c r="M3291"/>
  <c r="N3291"/>
  <c r="O3291"/>
  <c r="P3291"/>
  <c r="Q3291"/>
  <c r="R3291"/>
  <c r="S3291"/>
  <c r="T3291"/>
  <c r="U3291"/>
  <c r="V3291"/>
  <c r="W3291"/>
  <c r="X3291"/>
  <c r="Y3291"/>
  <c r="Z3291"/>
  <c r="AA3291"/>
  <c r="AB3291"/>
  <c r="AC3291"/>
  <c r="AD3291"/>
  <c r="AE3291"/>
  <c r="AF3291"/>
  <c r="AG3291"/>
  <c r="AH3291"/>
  <c r="AI3291"/>
  <c r="AJ3291"/>
  <c r="AK3291"/>
  <c r="AL3291"/>
  <c r="AM3291"/>
  <c r="A3292"/>
  <c r="Q3292"/>
  <c r="T3292"/>
  <c r="X3292"/>
  <c r="AC3292"/>
  <c r="AD3292"/>
  <c r="AE3292"/>
  <c r="AF3292"/>
  <c r="AG3292"/>
  <c r="AH3292"/>
  <c r="AI3292"/>
  <c r="AJ3292"/>
  <c r="AK3292"/>
  <c r="AL3292"/>
  <c r="AM3292"/>
  <c r="J3293"/>
  <c r="K3293"/>
  <c r="L3293"/>
  <c r="M3293"/>
  <c r="N3293"/>
  <c r="O3293"/>
  <c r="P3293"/>
  <c r="Q3293"/>
  <c r="R3293"/>
  <c r="S3293"/>
  <c r="T3293"/>
  <c r="U3293"/>
  <c r="V3293"/>
  <c r="W3293"/>
  <c r="X3293"/>
  <c r="Y3293"/>
  <c r="Z3293"/>
  <c r="AA3293"/>
  <c r="AB3293"/>
  <c r="AC3293"/>
  <c r="AD3293"/>
  <c r="AE3293"/>
  <c r="AF3293"/>
  <c r="AG3293"/>
  <c r="AH3293"/>
  <c r="AI3293"/>
  <c r="AJ3293"/>
  <c r="AK3293"/>
  <c r="AL3293"/>
  <c r="AM3293"/>
  <c r="J3295"/>
  <c r="K3295"/>
  <c r="L3295"/>
  <c r="M3295"/>
  <c r="N3295"/>
  <c r="O3295"/>
  <c r="P3295"/>
  <c r="Q3295"/>
  <c r="R3295"/>
  <c r="S3295"/>
  <c r="T3295"/>
  <c r="U3295"/>
  <c r="V3295"/>
  <c r="W3295"/>
  <c r="X3295"/>
  <c r="Y3295"/>
  <c r="Z3295"/>
  <c r="AA3295"/>
  <c r="AB3295"/>
  <c r="J3296"/>
  <c r="K3296"/>
  <c r="L3296"/>
  <c r="M3296"/>
  <c r="N3296"/>
  <c r="O3296"/>
  <c r="P3296"/>
  <c r="Q3296"/>
  <c r="R3296"/>
  <c r="S3296"/>
  <c r="T3296"/>
  <c r="U3296"/>
  <c r="V3296"/>
  <c r="W3296"/>
  <c r="X3296"/>
  <c r="Y3296"/>
  <c r="Z3296"/>
  <c r="AA3296"/>
  <c r="AB3296"/>
  <c r="J3297"/>
  <c r="K3297"/>
  <c r="L3297"/>
  <c r="M3297"/>
  <c r="N3297"/>
  <c r="O3297"/>
  <c r="P3297"/>
  <c r="Q3297"/>
  <c r="R3297"/>
  <c r="S3297"/>
  <c r="T3297"/>
  <c r="U3297"/>
  <c r="V3297"/>
  <c r="W3297"/>
  <c r="X3297"/>
  <c r="Y3297"/>
  <c r="Z3297"/>
  <c r="AA3297"/>
  <c r="AB3297"/>
  <c r="A3302"/>
  <c r="Q3302"/>
  <c r="T3302"/>
  <c r="X3302"/>
  <c r="AC3302"/>
  <c r="AD3302"/>
  <c r="AE3302"/>
  <c r="AF3302"/>
  <c r="AG3302"/>
  <c r="AH3302"/>
  <c r="AI3302"/>
  <c r="AJ3302"/>
  <c r="AK3302"/>
  <c r="AM3302"/>
  <c r="A3303"/>
  <c r="Q3303"/>
  <c r="T3303"/>
  <c r="X3303"/>
  <c r="AC3303"/>
  <c r="AD3303"/>
  <c r="AE3303"/>
  <c r="AF3303"/>
  <c r="AG3303"/>
  <c r="AH3303"/>
  <c r="AI3303"/>
  <c r="AJ3303"/>
  <c r="AK3303"/>
  <c r="AL3303"/>
  <c r="AM3303"/>
  <c r="J3304"/>
  <c r="K3304"/>
  <c r="L3304"/>
  <c r="M3304"/>
  <c r="N3304"/>
  <c r="O3304"/>
  <c r="P3304"/>
  <c r="Q3304"/>
  <c r="R3304"/>
  <c r="S3304"/>
  <c r="T3304"/>
  <c r="U3304"/>
  <c r="V3304"/>
  <c r="W3304"/>
  <c r="X3304"/>
  <c r="Y3304"/>
  <c r="Z3304"/>
  <c r="AA3304"/>
  <c r="AB3304"/>
  <c r="AC3304"/>
  <c r="AD3304"/>
  <c r="AE3304"/>
  <c r="AF3304"/>
  <c r="AG3304"/>
  <c r="AH3304"/>
  <c r="AI3304"/>
  <c r="AJ3304"/>
  <c r="AK3304"/>
  <c r="AL3304"/>
  <c r="AM3304"/>
  <c r="A3305"/>
  <c r="Q3305"/>
  <c r="T3305"/>
  <c r="X3305"/>
  <c r="AC3305"/>
  <c r="AD3305"/>
  <c r="AE3305"/>
  <c r="AF3305"/>
  <c r="AG3305"/>
  <c r="AH3305"/>
  <c r="AI3305"/>
  <c r="AJ3305"/>
  <c r="AK3305"/>
  <c r="AL3305"/>
  <c r="AM3305"/>
  <c r="J3306"/>
  <c r="K3306"/>
  <c r="L3306"/>
  <c r="M3306"/>
  <c r="N3306"/>
  <c r="O3306"/>
  <c r="P3306"/>
  <c r="Q3306"/>
  <c r="R3306"/>
  <c r="S3306"/>
  <c r="T3306"/>
  <c r="U3306"/>
  <c r="V3306"/>
  <c r="W3306"/>
  <c r="X3306"/>
  <c r="Y3306"/>
  <c r="Z3306"/>
  <c r="AA3306"/>
  <c r="AB3306"/>
  <c r="AC3306"/>
  <c r="AD3306"/>
  <c r="AE3306"/>
  <c r="AF3306"/>
  <c r="AG3306"/>
  <c r="AH3306"/>
  <c r="AI3306"/>
  <c r="AJ3306"/>
  <c r="AK3306"/>
  <c r="AL3306"/>
  <c r="AM3306"/>
  <c r="A3307"/>
  <c r="Q3307"/>
  <c r="T3307"/>
  <c r="X3307"/>
  <c r="AC3307"/>
  <c r="AD3307"/>
  <c r="AE3307"/>
  <c r="AF3307"/>
  <c r="AG3307"/>
  <c r="AH3307"/>
  <c r="AI3307"/>
  <c r="AJ3307"/>
  <c r="AK3307"/>
  <c r="AL3307"/>
  <c r="AM3307"/>
  <c r="J3308"/>
  <c r="K3308"/>
  <c r="L3308"/>
  <c r="M3308"/>
  <c r="N3308"/>
  <c r="O3308"/>
  <c r="P3308"/>
  <c r="Q3308"/>
  <c r="R3308"/>
  <c r="S3308"/>
  <c r="T3308"/>
  <c r="U3308"/>
  <c r="V3308"/>
  <c r="W3308"/>
  <c r="X3308"/>
  <c r="Y3308"/>
  <c r="Z3308"/>
  <c r="AA3308"/>
  <c r="AB3308"/>
  <c r="AC3308"/>
  <c r="AD3308"/>
  <c r="AE3308"/>
  <c r="AF3308"/>
  <c r="AG3308"/>
  <c r="AH3308"/>
  <c r="AI3308"/>
  <c r="AJ3308"/>
  <c r="AK3308"/>
  <c r="AL3308"/>
  <c r="AM3308"/>
  <c r="A3309"/>
  <c r="Q3309"/>
  <c r="T3309"/>
  <c r="X3309"/>
  <c r="AC3309"/>
  <c r="AD3309"/>
  <c r="AE3309"/>
  <c r="AF3309"/>
  <c r="AG3309"/>
  <c r="AH3309"/>
  <c r="AI3309"/>
  <c r="AJ3309"/>
  <c r="AK3309"/>
  <c r="AL3309"/>
  <c r="AM3309"/>
  <c r="J3310"/>
  <c r="K3310"/>
  <c r="L3310"/>
  <c r="M3310"/>
  <c r="N3310"/>
  <c r="O3310"/>
  <c r="P3310"/>
  <c r="Q3310"/>
  <c r="R3310"/>
  <c r="S3310"/>
  <c r="T3310"/>
  <c r="U3310"/>
  <c r="V3310"/>
  <c r="W3310"/>
  <c r="X3310"/>
  <c r="Y3310"/>
  <c r="Z3310"/>
  <c r="AA3310"/>
  <c r="AB3310"/>
  <c r="AC3310"/>
  <c r="AD3310"/>
  <c r="AE3310"/>
  <c r="AF3310"/>
  <c r="AG3310"/>
  <c r="AH3310"/>
  <c r="AI3310"/>
  <c r="AJ3310"/>
  <c r="AK3310"/>
  <c r="AL3310"/>
  <c r="AM3310"/>
  <c r="A3311"/>
  <c r="Q3311"/>
  <c r="T3311"/>
  <c r="X3311"/>
  <c r="AC3311"/>
  <c r="AD3311"/>
  <c r="AE3311"/>
  <c r="AF3311"/>
  <c r="AG3311"/>
  <c r="AH3311"/>
  <c r="AI3311"/>
  <c r="AJ3311"/>
  <c r="AK3311"/>
  <c r="AL3311"/>
  <c r="AM3311"/>
  <c r="J3312"/>
  <c r="K3312"/>
  <c r="L3312"/>
  <c r="M3312"/>
  <c r="N3312"/>
  <c r="O3312"/>
  <c r="P3312"/>
  <c r="Q3312"/>
  <c r="R3312"/>
  <c r="S3312"/>
  <c r="T3312"/>
  <c r="U3312"/>
  <c r="V3312"/>
  <c r="W3312"/>
  <c r="X3312"/>
  <c r="Y3312"/>
  <c r="Z3312"/>
  <c r="AA3312"/>
  <c r="AB3312"/>
  <c r="AC3312"/>
  <c r="AD3312"/>
  <c r="AE3312"/>
  <c r="AF3312"/>
  <c r="AG3312"/>
  <c r="AH3312"/>
  <c r="AI3312"/>
  <c r="AJ3312"/>
  <c r="AK3312"/>
  <c r="AL3312"/>
  <c r="AM3312"/>
  <c r="A3313"/>
  <c r="Q3313"/>
  <c r="T3313"/>
  <c r="X3313"/>
  <c r="AC3313"/>
  <c r="AD3313"/>
  <c r="AE3313"/>
  <c r="AF3313"/>
  <c r="AG3313"/>
  <c r="AH3313"/>
  <c r="AI3313"/>
  <c r="AJ3313"/>
  <c r="AK3313"/>
  <c r="AL3313"/>
  <c r="AM3313"/>
  <c r="J3314"/>
  <c r="K3314"/>
  <c r="L3314"/>
  <c r="M3314"/>
  <c r="N3314"/>
  <c r="O3314"/>
  <c r="P3314"/>
  <c r="Q3314"/>
  <c r="R3314"/>
  <c r="S3314"/>
  <c r="T3314"/>
  <c r="U3314"/>
  <c r="V3314"/>
  <c r="W3314"/>
  <c r="X3314"/>
  <c r="Y3314"/>
  <c r="Z3314"/>
  <c r="AA3314"/>
  <c r="AB3314"/>
  <c r="AC3314"/>
  <c r="AD3314"/>
  <c r="AE3314"/>
  <c r="AF3314"/>
  <c r="AG3314"/>
  <c r="AH3314"/>
  <c r="AI3314"/>
  <c r="AJ3314"/>
  <c r="AK3314"/>
  <c r="AL3314"/>
  <c r="AM3314"/>
  <c r="A3315"/>
  <c r="Q3315"/>
  <c r="T3315"/>
  <c r="X3315"/>
  <c r="AC3315"/>
  <c r="AD3315"/>
  <c r="AE3315"/>
  <c r="AF3315"/>
  <c r="AG3315"/>
  <c r="AH3315"/>
  <c r="AI3315"/>
  <c r="AJ3315"/>
  <c r="AK3315"/>
  <c r="AL3315"/>
  <c r="AM3315"/>
  <c r="J3316"/>
  <c r="K3316"/>
  <c r="L3316"/>
  <c r="M3316"/>
  <c r="N3316"/>
  <c r="O3316"/>
  <c r="P3316"/>
  <c r="Q3316"/>
  <c r="R3316"/>
  <c r="S3316"/>
  <c r="T3316"/>
  <c r="U3316"/>
  <c r="V3316"/>
  <c r="W3316"/>
  <c r="X3316"/>
  <c r="Y3316"/>
  <c r="Z3316"/>
  <c r="AA3316"/>
  <c r="AB3316"/>
  <c r="AC3316"/>
  <c r="AD3316"/>
  <c r="AE3316"/>
  <c r="AF3316"/>
  <c r="AG3316"/>
  <c r="AH3316"/>
  <c r="AI3316"/>
  <c r="AJ3316"/>
  <c r="AK3316"/>
  <c r="AL3316"/>
  <c r="AM3316"/>
  <c r="A3317"/>
  <c r="Q3317"/>
  <c r="T3317"/>
  <c r="X3317"/>
  <c r="AC3317"/>
  <c r="AD3317"/>
  <c r="AE3317"/>
  <c r="AF3317"/>
  <c r="AG3317"/>
  <c r="AH3317"/>
  <c r="AI3317"/>
  <c r="AJ3317"/>
  <c r="AK3317"/>
  <c r="AL3317"/>
  <c r="AM3317"/>
  <c r="J3318"/>
  <c r="K3318"/>
  <c r="L3318"/>
  <c r="M3318"/>
  <c r="N3318"/>
  <c r="O3318"/>
  <c r="P3318"/>
  <c r="Q3318"/>
  <c r="R3318"/>
  <c r="S3318"/>
  <c r="T3318"/>
  <c r="U3318"/>
  <c r="V3318"/>
  <c r="W3318"/>
  <c r="X3318"/>
  <c r="Y3318"/>
  <c r="Z3318"/>
  <c r="AA3318"/>
  <c r="AB3318"/>
  <c r="AC3318"/>
  <c r="AD3318"/>
  <c r="AE3318"/>
  <c r="AF3318"/>
  <c r="AG3318"/>
  <c r="AH3318"/>
  <c r="AI3318"/>
  <c r="AJ3318"/>
  <c r="AK3318"/>
  <c r="AL3318"/>
  <c r="AM3318"/>
  <c r="A3319"/>
  <c r="Q3319"/>
  <c r="T3319"/>
  <c r="X3319"/>
  <c r="AC3319"/>
  <c r="AD3319"/>
  <c r="AE3319"/>
  <c r="AF3319"/>
  <c r="AG3319"/>
  <c r="AH3319"/>
  <c r="AI3319"/>
  <c r="AJ3319"/>
  <c r="AK3319"/>
  <c r="AL3319"/>
  <c r="AM3319"/>
  <c r="J3320"/>
  <c r="K3320"/>
  <c r="L3320"/>
  <c r="M3320"/>
  <c r="N3320"/>
  <c r="O3320"/>
  <c r="P3320"/>
  <c r="Q3320"/>
  <c r="R3320"/>
  <c r="S3320"/>
  <c r="T3320"/>
  <c r="U3320"/>
  <c r="V3320"/>
  <c r="W3320"/>
  <c r="X3320"/>
  <c r="Y3320"/>
  <c r="Z3320"/>
  <c r="AA3320"/>
  <c r="AB3320"/>
  <c r="AC3320"/>
  <c r="AD3320"/>
  <c r="AE3320"/>
  <c r="AF3320"/>
  <c r="AG3320"/>
  <c r="AH3320"/>
  <c r="AI3320"/>
  <c r="AJ3320"/>
  <c r="AK3320"/>
  <c r="AL3320"/>
  <c r="AM3320"/>
  <c r="J3322"/>
  <c r="K3322"/>
  <c r="L3322"/>
  <c r="M3322"/>
  <c r="N3322"/>
  <c r="O3322"/>
  <c r="P3322"/>
  <c r="Q3322"/>
  <c r="R3322"/>
  <c r="S3322"/>
  <c r="T3322"/>
  <c r="U3322"/>
  <c r="V3322"/>
  <c r="W3322"/>
  <c r="X3322"/>
  <c r="Y3322"/>
  <c r="Z3322"/>
  <c r="AA3322"/>
  <c r="AB3322"/>
  <c r="J3323"/>
  <c r="K3323"/>
  <c r="L3323"/>
  <c r="M3323"/>
  <c r="N3323"/>
  <c r="O3323"/>
  <c r="P3323"/>
  <c r="Q3323"/>
  <c r="R3323"/>
  <c r="S3323"/>
  <c r="T3323"/>
  <c r="U3323"/>
  <c r="V3323"/>
  <c r="W3323"/>
  <c r="X3323"/>
  <c r="Y3323"/>
  <c r="Z3323"/>
  <c r="AA3323"/>
  <c r="AB3323"/>
  <c r="J3324"/>
  <c r="K3324"/>
  <c r="L3324"/>
  <c r="M3324"/>
  <c r="N3324"/>
  <c r="O3324"/>
  <c r="P3324"/>
  <c r="Q3324"/>
  <c r="R3324"/>
  <c r="S3324"/>
  <c r="T3324"/>
  <c r="U3324"/>
  <c r="V3324"/>
  <c r="W3324"/>
  <c r="X3324"/>
  <c r="Y3324"/>
  <c r="Z3324"/>
  <c r="AA3324"/>
  <c r="AB3324"/>
  <c r="A3329"/>
  <c r="Q3329"/>
  <c r="T3329"/>
  <c r="X3329"/>
  <c r="AC3329"/>
  <c r="AD3329"/>
  <c r="AE3329"/>
  <c r="AF3329"/>
  <c r="AG3329"/>
  <c r="AH3329"/>
  <c r="AI3329"/>
  <c r="AJ3329"/>
  <c r="AK3329"/>
  <c r="AM3329"/>
  <c r="A3330"/>
  <c r="Q3330"/>
  <c r="T3330"/>
  <c r="X3330"/>
  <c r="AC3330"/>
  <c r="AD3330"/>
  <c r="AE3330"/>
  <c r="AF3330"/>
  <c r="AG3330"/>
  <c r="AH3330"/>
  <c r="AI3330"/>
  <c r="AJ3330"/>
  <c r="AK3330"/>
  <c r="AL3330"/>
  <c r="AM3330"/>
  <c r="J3331"/>
  <c r="K3331"/>
  <c r="L3331"/>
  <c r="M3331"/>
  <c r="N3331"/>
  <c r="O3331"/>
  <c r="P3331"/>
  <c r="Q3331"/>
  <c r="R3331"/>
  <c r="S3331"/>
  <c r="T3331"/>
  <c r="U3331"/>
  <c r="V3331"/>
  <c r="W3331"/>
  <c r="X3331"/>
  <c r="Y3331"/>
  <c r="Z3331"/>
  <c r="AA3331"/>
  <c r="AB3331"/>
  <c r="AC3331"/>
  <c r="AD3331"/>
  <c r="AE3331"/>
  <c r="AF3331"/>
  <c r="AG3331"/>
  <c r="AH3331"/>
  <c r="AI3331"/>
  <c r="AJ3331"/>
  <c r="AK3331"/>
  <c r="AL3331"/>
  <c r="AM3331"/>
  <c r="A3332"/>
  <c r="Q3332"/>
  <c r="T3332"/>
  <c r="X3332"/>
  <c r="AC3332"/>
  <c r="AD3332"/>
  <c r="AE3332"/>
  <c r="AF3332"/>
  <c r="AG3332"/>
  <c r="AH3332"/>
  <c r="AI3332"/>
  <c r="AJ3332"/>
  <c r="AK3332"/>
  <c r="AL3332"/>
  <c r="AM3332"/>
  <c r="J3333"/>
  <c r="K3333"/>
  <c r="L3333"/>
  <c r="M3333"/>
  <c r="N3333"/>
  <c r="O3333"/>
  <c r="P3333"/>
  <c r="Q3333"/>
  <c r="R3333"/>
  <c r="S3333"/>
  <c r="T3333"/>
  <c r="U3333"/>
  <c r="V3333"/>
  <c r="W3333"/>
  <c r="X3333"/>
  <c r="Y3333"/>
  <c r="Z3333"/>
  <c r="AA3333"/>
  <c r="AB3333"/>
  <c r="AC3333"/>
  <c r="AD3333"/>
  <c r="AE3333"/>
  <c r="AF3333"/>
  <c r="AG3333"/>
  <c r="AH3333"/>
  <c r="AI3333"/>
  <c r="AJ3333"/>
  <c r="AK3333"/>
  <c r="AL3333"/>
  <c r="AM3333"/>
  <c r="A3334"/>
  <c r="Q3334"/>
  <c r="T3334"/>
  <c r="X3334"/>
  <c r="AC3334"/>
  <c r="AD3334"/>
  <c r="AE3334"/>
  <c r="AF3334"/>
  <c r="AG3334"/>
  <c r="AH3334"/>
  <c r="AI3334"/>
  <c r="AJ3334"/>
  <c r="AK3334"/>
  <c r="AL3334"/>
  <c r="AM3334"/>
  <c r="J3335"/>
  <c r="K3335"/>
  <c r="L3335"/>
  <c r="M3335"/>
  <c r="N3335"/>
  <c r="O3335"/>
  <c r="P3335"/>
  <c r="Q3335"/>
  <c r="R3335"/>
  <c r="S3335"/>
  <c r="T3335"/>
  <c r="U3335"/>
  <c r="V3335"/>
  <c r="W3335"/>
  <c r="X3335"/>
  <c r="Y3335"/>
  <c r="Z3335"/>
  <c r="AA3335"/>
  <c r="AB3335"/>
  <c r="AC3335"/>
  <c r="AD3335"/>
  <c r="AE3335"/>
  <c r="AF3335"/>
  <c r="AG3335"/>
  <c r="AH3335"/>
  <c r="AI3335"/>
  <c r="AJ3335"/>
  <c r="AK3335"/>
  <c r="AL3335"/>
  <c r="AM3335"/>
  <c r="A3336"/>
  <c r="Q3336"/>
  <c r="T3336"/>
  <c r="X3336"/>
  <c r="AC3336"/>
  <c r="AD3336"/>
  <c r="AE3336"/>
  <c r="AF3336"/>
  <c r="AG3336"/>
  <c r="AH3336"/>
  <c r="AI3336"/>
  <c r="AJ3336"/>
  <c r="AK3336"/>
  <c r="AL3336"/>
  <c r="AM3336"/>
  <c r="J3337"/>
  <c r="K3337"/>
  <c r="L3337"/>
  <c r="M3337"/>
  <c r="N3337"/>
  <c r="O3337"/>
  <c r="P3337"/>
  <c r="Q3337"/>
  <c r="R3337"/>
  <c r="S3337"/>
  <c r="T3337"/>
  <c r="U3337"/>
  <c r="V3337"/>
  <c r="W3337"/>
  <c r="X3337"/>
  <c r="Y3337"/>
  <c r="Z3337"/>
  <c r="AA3337"/>
  <c r="AB3337"/>
  <c r="AC3337"/>
  <c r="AD3337"/>
  <c r="AE3337"/>
  <c r="AF3337"/>
  <c r="AG3337"/>
  <c r="AH3337"/>
  <c r="AI3337"/>
  <c r="AJ3337"/>
  <c r="AK3337"/>
  <c r="AL3337"/>
  <c r="AM3337"/>
  <c r="A3338"/>
  <c r="Q3338"/>
  <c r="T3338"/>
  <c r="X3338"/>
  <c r="AC3338"/>
  <c r="AD3338"/>
  <c r="AE3338"/>
  <c r="AF3338"/>
  <c r="AG3338"/>
  <c r="AH3338"/>
  <c r="AI3338"/>
  <c r="AJ3338"/>
  <c r="AK3338"/>
  <c r="AL3338"/>
  <c r="AM3338"/>
  <c r="J3339"/>
  <c r="K3339"/>
  <c r="L3339"/>
  <c r="M3339"/>
  <c r="N3339"/>
  <c r="O3339"/>
  <c r="P3339"/>
  <c r="Q3339"/>
  <c r="R3339"/>
  <c r="S3339"/>
  <c r="T3339"/>
  <c r="U3339"/>
  <c r="V3339"/>
  <c r="W3339"/>
  <c r="X3339"/>
  <c r="Y3339"/>
  <c r="Z3339"/>
  <c r="AA3339"/>
  <c r="AB3339"/>
  <c r="AC3339"/>
  <c r="AD3339"/>
  <c r="AE3339"/>
  <c r="AF3339"/>
  <c r="AG3339"/>
  <c r="AH3339"/>
  <c r="AI3339"/>
  <c r="AJ3339"/>
  <c r="AK3339"/>
  <c r="AL3339"/>
  <c r="AM3339"/>
  <c r="A3340"/>
  <c r="Q3340"/>
  <c r="T3340"/>
  <c r="X3340"/>
  <c r="AC3340"/>
  <c r="AD3340"/>
  <c r="AE3340"/>
  <c r="AF3340"/>
  <c r="AG3340"/>
  <c r="AH3340"/>
  <c r="AI3340"/>
  <c r="AJ3340"/>
  <c r="AK3340"/>
  <c r="AL3340"/>
  <c r="AM3340"/>
  <c r="J3341"/>
  <c r="K3341"/>
  <c r="L3341"/>
  <c r="M3341"/>
  <c r="N3341"/>
  <c r="O3341"/>
  <c r="P3341"/>
  <c r="Q3341"/>
  <c r="R3341"/>
  <c r="S3341"/>
  <c r="T3341"/>
  <c r="U3341"/>
  <c r="V3341"/>
  <c r="W3341"/>
  <c r="X3341"/>
  <c r="Y3341"/>
  <c r="Z3341"/>
  <c r="AA3341"/>
  <c r="AB3341"/>
  <c r="AC3341"/>
  <c r="AD3341"/>
  <c r="AE3341"/>
  <c r="AF3341"/>
  <c r="AG3341"/>
  <c r="AH3341"/>
  <c r="AI3341"/>
  <c r="AJ3341"/>
  <c r="AK3341"/>
  <c r="AL3341"/>
  <c r="AM3341"/>
  <c r="A3342"/>
  <c r="Q3342"/>
  <c r="T3342"/>
  <c r="X3342"/>
  <c r="AC3342"/>
  <c r="AD3342"/>
  <c r="AE3342"/>
  <c r="AF3342"/>
  <c r="AG3342"/>
  <c r="AH3342"/>
  <c r="AI3342"/>
  <c r="AJ3342"/>
  <c r="AK3342"/>
  <c r="AL3342"/>
  <c r="AM3342"/>
  <c r="J3343"/>
  <c r="K3343"/>
  <c r="L3343"/>
  <c r="M3343"/>
  <c r="N3343"/>
  <c r="O3343"/>
  <c r="P3343"/>
  <c r="Q3343"/>
  <c r="R3343"/>
  <c r="S3343"/>
  <c r="T3343"/>
  <c r="U3343"/>
  <c r="V3343"/>
  <c r="W3343"/>
  <c r="X3343"/>
  <c r="Y3343"/>
  <c r="Z3343"/>
  <c r="AA3343"/>
  <c r="AB3343"/>
  <c r="AC3343"/>
  <c r="AD3343"/>
  <c r="AE3343"/>
  <c r="AF3343"/>
  <c r="AG3343"/>
  <c r="AH3343"/>
  <c r="AI3343"/>
  <c r="AJ3343"/>
  <c r="AK3343"/>
  <c r="AL3343"/>
  <c r="AM3343"/>
  <c r="A3344"/>
  <c r="Q3344"/>
  <c r="T3344"/>
  <c r="X3344"/>
  <c r="AC3344"/>
  <c r="AD3344"/>
  <c r="AE3344"/>
  <c r="AF3344"/>
  <c r="AG3344"/>
  <c r="AH3344"/>
  <c r="AI3344"/>
  <c r="AJ3344"/>
  <c r="AK3344"/>
  <c r="AL3344"/>
  <c r="AM3344"/>
  <c r="J3345"/>
  <c r="K3345"/>
  <c r="L3345"/>
  <c r="M3345"/>
  <c r="N3345"/>
  <c r="O3345"/>
  <c r="P3345"/>
  <c r="Q3345"/>
  <c r="R3345"/>
  <c r="S3345"/>
  <c r="T3345"/>
  <c r="U3345"/>
  <c r="V3345"/>
  <c r="W3345"/>
  <c r="X3345"/>
  <c r="Y3345"/>
  <c r="Z3345"/>
  <c r="AA3345"/>
  <c r="AB3345"/>
  <c r="AC3345"/>
  <c r="AD3345"/>
  <c r="AE3345"/>
  <c r="AF3345"/>
  <c r="AG3345"/>
  <c r="AH3345"/>
  <c r="AI3345"/>
  <c r="AJ3345"/>
  <c r="AK3345"/>
  <c r="AL3345"/>
  <c r="AM3345"/>
  <c r="A3346"/>
  <c r="Q3346"/>
  <c r="T3346"/>
  <c r="X3346"/>
  <c r="AC3346"/>
  <c r="AD3346"/>
  <c r="AE3346"/>
  <c r="AF3346"/>
  <c r="AG3346"/>
  <c r="AH3346"/>
  <c r="AI3346"/>
  <c r="AJ3346"/>
  <c r="AK3346"/>
  <c r="AL3346"/>
  <c r="AM3346"/>
  <c r="J3347"/>
  <c r="K3347"/>
  <c r="L3347"/>
  <c r="M3347"/>
  <c r="N3347"/>
  <c r="O3347"/>
  <c r="P3347"/>
  <c r="Q3347"/>
  <c r="R3347"/>
  <c r="S3347"/>
  <c r="T3347"/>
  <c r="U3347"/>
  <c r="V3347"/>
  <c r="W3347"/>
  <c r="X3347"/>
  <c r="Y3347"/>
  <c r="Z3347"/>
  <c r="AA3347"/>
  <c r="AB3347"/>
  <c r="AC3347"/>
  <c r="AD3347"/>
  <c r="AE3347"/>
  <c r="AF3347"/>
  <c r="AG3347"/>
  <c r="AH3347"/>
  <c r="AI3347"/>
  <c r="AJ3347"/>
  <c r="AK3347"/>
  <c r="AL3347"/>
  <c r="AM3347"/>
  <c r="J3349"/>
  <c r="K3349"/>
  <c r="L3349"/>
  <c r="M3349"/>
  <c r="N3349"/>
  <c r="O3349"/>
  <c r="P3349"/>
  <c r="Q3349"/>
  <c r="R3349"/>
  <c r="S3349"/>
  <c r="T3349"/>
  <c r="U3349"/>
  <c r="V3349"/>
  <c r="W3349"/>
  <c r="X3349"/>
  <c r="Y3349"/>
  <c r="Z3349"/>
  <c r="AA3349"/>
  <c r="AB3349"/>
  <c r="J3350"/>
  <c r="K3350"/>
  <c r="L3350"/>
  <c r="M3350"/>
  <c r="N3350"/>
  <c r="O3350"/>
  <c r="P3350"/>
  <c r="Q3350"/>
  <c r="R3350"/>
  <c r="S3350"/>
  <c r="T3350"/>
  <c r="U3350"/>
  <c r="V3350"/>
  <c r="W3350"/>
  <c r="X3350"/>
  <c r="Y3350"/>
  <c r="Z3350"/>
  <c r="AA3350"/>
  <c r="AB3350"/>
  <c r="J3351"/>
  <c r="K3351"/>
  <c r="L3351"/>
  <c r="M3351"/>
  <c r="N3351"/>
  <c r="O3351"/>
  <c r="P3351"/>
  <c r="Q3351"/>
  <c r="R3351"/>
  <c r="S3351"/>
  <c r="T3351"/>
  <c r="U3351"/>
  <c r="V3351"/>
  <c r="W3351"/>
  <c r="X3351"/>
  <c r="Y3351"/>
  <c r="Z3351"/>
  <c r="AA3351"/>
  <c r="AB3351"/>
  <c r="A3356"/>
  <c r="Q3356"/>
  <c r="T3356"/>
  <c r="X3356"/>
  <c r="AC3356"/>
  <c r="AD3356"/>
  <c r="AE3356"/>
  <c r="AF3356"/>
  <c r="AG3356"/>
  <c r="AH3356"/>
  <c r="AI3356"/>
  <c r="AJ3356"/>
  <c r="AK3356"/>
  <c r="AM3356"/>
  <c r="A3357"/>
  <c r="Q3357"/>
  <c r="T3357"/>
  <c r="X3357"/>
  <c r="AC3357"/>
  <c r="AD3357"/>
  <c r="AE3357"/>
  <c r="AF3357"/>
  <c r="AG3357"/>
  <c r="AH3357"/>
  <c r="AI3357"/>
  <c r="AJ3357"/>
  <c r="AK3357"/>
  <c r="AL3357"/>
  <c r="AM3357"/>
  <c r="J3358"/>
  <c r="K3358"/>
  <c r="L3358"/>
  <c r="M3358"/>
  <c r="N3358"/>
  <c r="O3358"/>
  <c r="P3358"/>
  <c r="Q3358"/>
  <c r="R3358"/>
  <c r="S3358"/>
  <c r="T3358"/>
  <c r="U3358"/>
  <c r="V3358"/>
  <c r="W3358"/>
  <c r="X3358"/>
  <c r="Y3358"/>
  <c r="Z3358"/>
  <c r="AA3358"/>
  <c r="AB3358"/>
  <c r="AC3358"/>
  <c r="AD3358"/>
  <c r="AE3358"/>
  <c r="AF3358"/>
  <c r="AG3358"/>
  <c r="AH3358"/>
  <c r="AI3358"/>
  <c r="AJ3358"/>
  <c r="AK3358"/>
  <c r="AL3358"/>
  <c r="AM3358"/>
  <c r="A3359"/>
  <c r="Q3359"/>
  <c r="T3359"/>
  <c r="X3359"/>
  <c r="AC3359"/>
  <c r="AD3359"/>
  <c r="AE3359"/>
  <c r="AF3359"/>
  <c r="AG3359"/>
  <c r="AH3359"/>
  <c r="AI3359"/>
  <c r="AJ3359"/>
  <c r="AK3359"/>
  <c r="AL3359"/>
  <c r="AM3359"/>
  <c r="J3360"/>
  <c r="K3360"/>
  <c r="L3360"/>
  <c r="M3360"/>
  <c r="N3360"/>
  <c r="O3360"/>
  <c r="P3360"/>
  <c r="Q3360"/>
  <c r="R3360"/>
  <c r="S3360"/>
  <c r="T3360"/>
  <c r="U3360"/>
  <c r="V3360"/>
  <c r="W3360"/>
  <c r="X3360"/>
  <c r="Y3360"/>
  <c r="Z3360"/>
  <c r="AA3360"/>
  <c r="AB3360"/>
  <c r="AC3360"/>
  <c r="AD3360"/>
  <c r="AE3360"/>
  <c r="AF3360"/>
  <c r="AG3360"/>
  <c r="AH3360"/>
  <c r="AI3360"/>
  <c r="AJ3360"/>
  <c r="AK3360"/>
  <c r="AL3360"/>
  <c r="AM3360"/>
  <c r="A3361"/>
  <c r="Q3361"/>
  <c r="T3361"/>
  <c r="X3361"/>
  <c r="AC3361"/>
  <c r="AD3361"/>
  <c r="AE3361"/>
  <c r="AF3361"/>
  <c r="AG3361"/>
  <c r="AH3361"/>
  <c r="AI3361"/>
  <c r="AJ3361"/>
  <c r="AK3361"/>
  <c r="AL3361"/>
  <c r="AM3361"/>
  <c r="J3362"/>
  <c r="K3362"/>
  <c r="L3362"/>
  <c r="M3362"/>
  <c r="N3362"/>
  <c r="O3362"/>
  <c r="P3362"/>
  <c r="Q3362"/>
  <c r="R3362"/>
  <c r="S3362"/>
  <c r="T3362"/>
  <c r="U3362"/>
  <c r="V3362"/>
  <c r="W3362"/>
  <c r="X3362"/>
  <c r="Y3362"/>
  <c r="Z3362"/>
  <c r="AA3362"/>
  <c r="AB3362"/>
  <c r="AC3362"/>
  <c r="AD3362"/>
  <c r="AE3362"/>
  <c r="AF3362"/>
  <c r="AG3362"/>
  <c r="AH3362"/>
  <c r="AI3362"/>
  <c r="AJ3362"/>
  <c r="AK3362"/>
  <c r="AL3362"/>
  <c r="AM3362"/>
  <c r="A3363"/>
  <c r="Q3363"/>
  <c r="T3363"/>
  <c r="X3363"/>
  <c r="AC3363"/>
  <c r="AD3363"/>
  <c r="AE3363"/>
  <c r="AF3363"/>
  <c r="AG3363"/>
  <c r="AH3363"/>
  <c r="AI3363"/>
  <c r="AJ3363"/>
  <c r="AK3363"/>
  <c r="AL3363"/>
  <c r="AM3363"/>
  <c r="J3364"/>
  <c r="K3364"/>
  <c r="L3364"/>
  <c r="M3364"/>
  <c r="N3364"/>
  <c r="O3364"/>
  <c r="P3364"/>
  <c r="Q3364"/>
  <c r="R3364"/>
  <c r="S3364"/>
  <c r="T3364"/>
  <c r="U3364"/>
  <c r="V3364"/>
  <c r="W3364"/>
  <c r="X3364"/>
  <c r="Y3364"/>
  <c r="Z3364"/>
  <c r="AA3364"/>
  <c r="AB3364"/>
  <c r="AC3364"/>
  <c r="AD3364"/>
  <c r="AE3364"/>
  <c r="AF3364"/>
  <c r="AG3364"/>
  <c r="AH3364"/>
  <c r="AI3364"/>
  <c r="AJ3364"/>
  <c r="AK3364"/>
  <c r="AL3364"/>
  <c r="AM3364"/>
  <c r="A3365"/>
  <c r="Q3365"/>
  <c r="T3365"/>
  <c r="X3365"/>
  <c r="AC3365"/>
  <c r="AD3365"/>
  <c r="AE3365"/>
  <c r="AF3365"/>
  <c r="AG3365"/>
  <c r="AH3365"/>
  <c r="AI3365"/>
  <c r="AJ3365"/>
  <c r="AK3365"/>
  <c r="AL3365"/>
  <c r="AM3365"/>
  <c r="J3366"/>
  <c r="K3366"/>
  <c r="L3366"/>
  <c r="M3366"/>
  <c r="N3366"/>
  <c r="O3366"/>
  <c r="P3366"/>
  <c r="Q3366"/>
  <c r="R3366"/>
  <c r="S3366"/>
  <c r="T3366"/>
  <c r="U3366"/>
  <c r="V3366"/>
  <c r="W3366"/>
  <c r="X3366"/>
  <c r="Y3366"/>
  <c r="Z3366"/>
  <c r="AA3366"/>
  <c r="AB3366"/>
  <c r="AC3366"/>
  <c r="AD3366"/>
  <c r="AE3366"/>
  <c r="AF3366"/>
  <c r="AG3366"/>
  <c r="AH3366"/>
  <c r="AI3366"/>
  <c r="AJ3366"/>
  <c r="AK3366"/>
  <c r="AL3366"/>
  <c r="AM3366"/>
  <c r="A3367"/>
  <c r="Q3367"/>
  <c r="T3367"/>
  <c r="X3367"/>
  <c r="AC3367"/>
  <c r="AD3367"/>
  <c r="AE3367"/>
  <c r="AF3367"/>
  <c r="AG3367"/>
  <c r="AH3367"/>
  <c r="AI3367"/>
  <c r="AJ3367"/>
  <c r="AK3367"/>
  <c r="AL3367"/>
  <c r="AM3367"/>
  <c r="J3368"/>
  <c r="K3368"/>
  <c r="L3368"/>
  <c r="M3368"/>
  <c r="N3368"/>
  <c r="O3368"/>
  <c r="P3368"/>
  <c r="Q3368"/>
  <c r="R3368"/>
  <c r="S3368"/>
  <c r="T3368"/>
  <c r="U3368"/>
  <c r="V3368"/>
  <c r="W3368"/>
  <c r="X3368"/>
  <c r="Y3368"/>
  <c r="Z3368"/>
  <c r="AA3368"/>
  <c r="AB3368"/>
  <c r="AC3368"/>
  <c r="AD3368"/>
  <c r="AE3368"/>
  <c r="AF3368"/>
  <c r="AG3368"/>
  <c r="AH3368"/>
  <c r="AI3368"/>
  <c r="AJ3368"/>
  <c r="AK3368"/>
  <c r="AL3368"/>
  <c r="AM3368"/>
  <c r="A3369"/>
  <c r="Q3369"/>
  <c r="T3369"/>
  <c r="X3369"/>
  <c r="AC3369"/>
  <c r="AD3369"/>
  <c r="AE3369"/>
  <c r="AF3369"/>
  <c r="AG3369"/>
  <c r="AH3369"/>
  <c r="AI3369"/>
  <c r="AJ3369"/>
  <c r="AK3369"/>
  <c r="AL3369"/>
  <c r="AM3369"/>
  <c r="J3370"/>
  <c r="K3370"/>
  <c r="L3370"/>
  <c r="M3370"/>
  <c r="N3370"/>
  <c r="O3370"/>
  <c r="P3370"/>
  <c r="Q3370"/>
  <c r="R3370"/>
  <c r="S3370"/>
  <c r="T3370"/>
  <c r="U3370"/>
  <c r="V3370"/>
  <c r="W3370"/>
  <c r="X3370"/>
  <c r="Y3370"/>
  <c r="Z3370"/>
  <c r="AA3370"/>
  <c r="AB3370"/>
  <c r="AC3370"/>
  <c r="AD3370"/>
  <c r="AE3370"/>
  <c r="AF3370"/>
  <c r="AG3370"/>
  <c r="AH3370"/>
  <c r="AI3370"/>
  <c r="AJ3370"/>
  <c r="AK3370"/>
  <c r="AL3370"/>
  <c r="AM3370"/>
  <c r="A3371"/>
  <c r="Q3371"/>
  <c r="T3371"/>
  <c r="X3371"/>
  <c r="AC3371"/>
  <c r="AD3371"/>
  <c r="AE3371"/>
  <c r="AF3371"/>
  <c r="AG3371"/>
  <c r="AH3371"/>
  <c r="AI3371"/>
  <c r="AJ3371"/>
  <c r="AK3371"/>
  <c r="AL3371"/>
  <c r="AM3371"/>
  <c r="J3372"/>
  <c r="K3372"/>
  <c r="L3372"/>
  <c r="M3372"/>
  <c r="N3372"/>
  <c r="O3372"/>
  <c r="P3372"/>
  <c r="Q3372"/>
  <c r="R3372"/>
  <c r="S3372"/>
  <c r="T3372"/>
  <c r="U3372"/>
  <c r="V3372"/>
  <c r="W3372"/>
  <c r="X3372"/>
  <c r="Y3372"/>
  <c r="Z3372"/>
  <c r="AA3372"/>
  <c r="AB3372"/>
  <c r="AC3372"/>
  <c r="AD3372"/>
  <c r="AE3372"/>
  <c r="AF3372"/>
  <c r="AG3372"/>
  <c r="AH3372"/>
  <c r="AI3372"/>
  <c r="AJ3372"/>
  <c r="AK3372"/>
  <c r="AL3372"/>
  <c r="AM3372"/>
  <c r="A3373"/>
  <c r="Q3373"/>
  <c r="T3373"/>
  <c r="X3373"/>
  <c r="AC3373"/>
  <c r="AD3373"/>
  <c r="AE3373"/>
  <c r="AF3373"/>
  <c r="AG3373"/>
  <c r="AH3373"/>
  <c r="AI3373"/>
  <c r="AJ3373"/>
  <c r="AK3373"/>
  <c r="AL3373"/>
  <c r="AM3373"/>
  <c r="J3374"/>
  <c r="K3374"/>
  <c r="L3374"/>
  <c r="M3374"/>
  <c r="N3374"/>
  <c r="O3374"/>
  <c r="P3374"/>
  <c r="Q3374"/>
  <c r="R3374"/>
  <c r="S3374"/>
  <c r="T3374"/>
  <c r="U3374"/>
  <c r="V3374"/>
  <c r="W3374"/>
  <c r="X3374"/>
  <c r="Y3374"/>
  <c r="Z3374"/>
  <c r="AA3374"/>
  <c r="AB3374"/>
  <c r="AC3374"/>
  <c r="AD3374"/>
  <c r="AE3374"/>
  <c r="AF3374"/>
  <c r="AG3374"/>
  <c r="AH3374"/>
  <c r="AI3374"/>
  <c r="AJ3374"/>
  <c r="AK3374"/>
  <c r="AL3374"/>
  <c r="AM3374"/>
  <c r="J3376"/>
  <c r="K3376"/>
  <c r="L3376"/>
  <c r="M3376"/>
  <c r="N3376"/>
  <c r="O3376"/>
  <c r="P3376"/>
  <c r="Q3376"/>
  <c r="R3376"/>
  <c r="S3376"/>
  <c r="T3376"/>
  <c r="U3376"/>
  <c r="V3376"/>
  <c r="W3376"/>
  <c r="X3376"/>
  <c r="Y3376"/>
  <c r="Z3376"/>
  <c r="AA3376"/>
  <c r="AB3376"/>
  <c r="J3377"/>
  <c r="K3377"/>
  <c r="L3377"/>
  <c r="M3377"/>
  <c r="N3377"/>
  <c r="O3377"/>
  <c r="P3377"/>
  <c r="Q3377"/>
  <c r="R3377"/>
  <c r="S3377"/>
  <c r="T3377"/>
  <c r="U3377"/>
  <c r="V3377"/>
  <c r="W3377"/>
  <c r="X3377"/>
  <c r="Y3377"/>
  <c r="Z3377"/>
  <c r="AA3377"/>
  <c r="AB3377"/>
  <c r="J3378"/>
  <c r="K3378"/>
  <c r="L3378"/>
  <c r="M3378"/>
  <c r="N3378"/>
  <c r="O3378"/>
  <c r="P3378"/>
  <c r="Q3378"/>
  <c r="R3378"/>
  <c r="S3378"/>
  <c r="T3378"/>
  <c r="U3378"/>
  <c r="V3378"/>
  <c r="W3378"/>
  <c r="X3378"/>
  <c r="Y3378"/>
  <c r="Z3378"/>
  <c r="AA3378"/>
  <c r="AB3378"/>
  <c r="A3383"/>
  <c r="Q3383"/>
  <c r="T3383"/>
  <c r="X3383"/>
  <c r="AC3383"/>
  <c r="AD3383"/>
  <c r="AE3383"/>
  <c r="AF3383"/>
  <c r="AG3383"/>
  <c r="AH3383"/>
  <c r="AI3383"/>
  <c r="AJ3383"/>
  <c r="AK3383"/>
  <c r="AM3383"/>
  <c r="A3384"/>
  <c r="Q3384"/>
  <c r="T3384"/>
  <c r="X3384"/>
  <c r="AC3384"/>
  <c r="AD3384"/>
  <c r="AE3384"/>
  <c r="AF3384"/>
  <c r="AG3384"/>
  <c r="AH3384"/>
  <c r="AI3384"/>
  <c r="AJ3384"/>
  <c r="AK3384"/>
  <c r="AL3384"/>
  <c r="AM3384"/>
  <c r="J3385"/>
  <c r="K3385"/>
  <c r="L3385"/>
  <c r="M3385"/>
  <c r="N3385"/>
  <c r="O3385"/>
  <c r="P3385"/>
  <c r="Q3385"/>
  <c r="R3385"/>
  <c r="S3385"/>
  <c r="T3385"/>
  <c r="U3385"/>
  <c r="V3385"/>
  <c r="W3385"/>
  <c r="X3385"/>
  <c r="Y3385"/>
  <c r="Z3385"/>
  <c r="AA3385"/>
  <c r="AB3385"/>
  <c r="AC3385"/>
  <c r="AD3385"/>
  <c r="AE3385"/>
  <c r="AF3385"/>
  <c r="AG3385"/>
  <c r="AH3385"/>
  <c r="AI3385"/>
  <c r="AJ3385"/>
  <c r="AK3385"/>
  <c r="AL3385"/>
  <c r="AM3385"/>
  <c r="A3386"/>
  <c r="Q3386"/>
  <c r="T3386"/>
  <c r="X3386"/>
  <c r="AC3386"/>
  <c r="AD3386"/>
  <c r="AE3386"/>
  <c r="AF3386"/>
  <c r="AG3386"/>
  <c r="AH3386"/>
  <c r="AI3386"/>
  <c r="AJ3386"/>
  <c r="AK3386"/>
  <c r="AL3386"/>
  <c r="AM3386"/>
  <c r="J3387"/>
  <c r="K3387"/>
  <c r="L3387"/>
  <c r="M3387"/>
  <c r="N3387"/>
  <c r="O3387"/>
  <c r="P3387"/>
  <c r="Q3387"/>
  <c r="R3387"/>
  <c r="S3387"/>
  <c r="T3387"/>
  <c r="U3387"/>
  <c r="V3387"/>
  <c r="W3387"/>
  <c r="X3387"/>
  <c r="Y3387"/>
  <c r="Z3387"/>
  <c r="AA3387"/>
  <c r="AB3387"/>
  <c r="AC3387"/>
  <c r="AD3387"/>
  <c r="AE3387"/>
  <c r="AF3387"/>
  <c r="AG3387"/>
  <c r="AH3387"/>
  <c r="AI3387"/>
  <c r="AJ3387"/>
  <c r="AK3387"/>
  <c r="AL3387"/>
  <c r="AM3387"/>
  <c r="A3388"/>
  <c r="Q3388"/>
  <c r="T3388"/>
  <c r="X3388"/>
  <c r="AC3388"/>
  <c r="AD3388"/>
  <c r="AE3388"/>
  <c r="AF3388"/>
  <c r="AG3388"/>
  <c r="AH3388"/>
  <c r="AI3388"/>
  <c r="AJ3388"/>
  <c r="AK3388"/>
  <c r="AL3388"/>
  <c r="AM3388"/>
  <c r="J3389"/>
  <c r="K3389"/>
  <c r="L3389"/>
  <c r="M3389"/>
  <c r="N3389"/>
  <c r="O3389"/>
  <c r="P3389"/>
  <c r="Q3389"/>
  <c r="R3389"/>
  <c r="S3389"/>
  <c r="T3389"/>
  <c r="U3389"/>
  <c r="V3389"/>
  <c r="W3389"/>
  <c r="X3389"/>
  <c r="Y3389"/>
  <c r="Z3389"/>
  <c r="AA3389"/>
  <c r="AB3389"/>
  <c r="AC3389"/>
  <c r="AD3389"/>
  <c r="AE3389"/>
  <c r="AF3389"/>
  <c r="AG3389"/>
  <c r="AH3389"/>
  <c r="AI3389"/>
  <c r="AJ3389"/>
  <c r="AK3389"/>
  <c r="AL3389"/>
  <c r="AM3389"/>
  <c r="A3390"/>
  <c r="Q3390"/>
  <c r="T3390"/>
  <c r="X3390"/>
  <c r="AC3390"/>
  <c r="AD3390"/>
  <c r="AE3390"/>
  <c r="AF3390"/>
  <c r="AG3390"/>
  <c r="AH3390"/>
  <c r="AI3390"/>
  <c r="AJ3390"/>
  <c r="AK3390"/>
  <c r="AL3390"/>
  <c r="AM3390"/>
  <c r="J3391"/>
  <c r="K3391"/>
  <c r="L3391"/>
  <c r="M3391"/>
  <c r="N3391"/>
  <c r="O3391"/>
  <c r="P3391"/>
  <c r="Q3391"/>
  <c r="R3391"/>
  <c r="S3391"/>
  <c r="T3391"/>
  <c r="U3391"/>
  <c r="V3391"/>
  <c r="W3391"/>
  <c r="X3391"/>
  <c r="Y3391"/>
  <c r="Z3391"/>
  <c r="AA3391"/>
  <c r="AB3391"/>
  <c r="AC3391"/>
  <c r="AD3391"/>
  <c r="AE3391"/>
  <c r="AF3391"/>
  <c r="AG3391"/>
  <c r="AH3391"/>
  <c r="AI3391"/>
  <c r="AJ3391"/>
  <c r="AK3391"/>
  <c r="AL3391"/>
  <c r="AM3391"/>
  <c r="A3392"/>
  <c r="Q3392"/>
  <c r="T3392"/>
  <c r="X3392"/>
  <c r="AC3392"/>
  <c r="AD3392"/>
  <c r="AE3392"/>
  <c r="AF3392"/>
  <c r="AG3392"/>
  <c r="AH3392"/>
  <c r="AI3392"/>
  <c r="AJ3392"/>
  <c r="AK3392"/>
  <c r="AL3392"/>
  <c r="AM3392"/>
  <c r="J3393"/>
  <c r="K3393"/>
  <c r="L3393"/>
  <c r="M3393"/>
  <c r="N3393"/>
  <c r="O3393"/>
  <c r="P3393"/>
  <c r="Q3393"/>
  <c r="R3393"/>
  <c r="S3393"/>
  <c r="T3393"/>
  <c r="U3393"/>
  <c r="V3393"/>
  <c r="W3393"/>
  <c r="X3393"/>
  <c r="Y3393"/>
  <c r="Z3393"/>
  <c r="AA3393"/>
  <c r="AB3393"/>
  <c r="AC3393"/>
  <c r="AD3393"/>
  <c r="AE3393"/>
  <c r="AF3393"/>
  <c r="AG3393"/>
  <c r="AH3393"/>
  <c r="AI3393"/>
  <c r="AJ3393"/>
  <c r="AK3393"/>
  <c r="AL3393"/>
  <c r="AM3393"/>
  <c r="A3394"/>
  <c r="Q3394"/>
  <c r="T3394"/>
  <c r="X3394"/>
  <c r="AC3394"/>
  <c r="AD3394"/>
  <c r="AE3394"/>
  <c r="AF3394"/>
  <c r="AG3394"/>
  <c r="AH3394"/>
  <c r="AI3394"/>
  <c r="AJ3394"/>
  <c r="AK3394"/>
  <c r="AL3394"/>
  <c r="AM3394"/>
  <c r="J3395"/>
  <c r="K3395"/>
  <c r="L3395"/>
  <c r="M3395"/>
  <c r="N3395"/>
  <c r="O3395"/>
  <c r="P3395"/>
  <c r="Q3395"/>
  <c r="R3395"/>
  <c r="S3395"/>
  <c r="T3395"/>
  <c r="U3395"/>
  <c r="V3395"/>
  <c r="W3395"/>
  <c r="X3395"/>
  <c r="Y3395"/>
  <c r="Z3395"/>
  <c r="AA3395"/>
  <c r="AB3395"/>
  <c r="AC3395"/>
  <c r="AD3395"/>
  <c r="AE3395"/>
  <c r="AF3395"/>
  <c r="AG3395"/>
  <c r="AH3395"/>
  <c r="AI3395"/>
  <c r="AJ3395"/>
  <c r="AK3395"/>
  <c r="AL3395"/>
  <c r="AM3395"/>
  <c r="A3396"/>
  <c r="Q3396"/>
  <c r="T3396"/>
  <c r="X3396"/>
  <c r="AC3396"/>
  <c r="AD3396"/>
  <c r="AE3396"/>
  <c r="AF3396"/>
  <c r="AG3396"/>
  <c r="AH3396"/>
  <c r="AI3396"/>
  <c r="AJ3396"/>
  <c r="AK3396"/>
  <c r="AL3396"/>
  <c r="AM3396"/>
  <c r="J3397"/>
  <c r="K3397"/>
  <c r="L3397"/>
  <c r="M3397"/>
  <c r="N3397"/>
  <c r="O3397"/>
  <c r="P3397"/>
  <c r="Q3397"/>
  <c r="R3397"/>
  <c r="S3397"/>
  <c r="T3397"/>
  <c r="U3397"/>
  <c r="V3397"/>
  <c r="W3397"/>
  <c r="X3397"/>
  <c r="Y3397"/>
  <c r="Z3397"/>
  <c r="AA3397"/>
  <c r="AB3397"/>
  <c r="AC3397"/>
  <c r="AD3397"/>
  <c r="AE3397"/>
  <c r="AF3397"/>
  <c r="AG3397"/>
  <c r="AH3397"/>
  <c r="AI3397"/>
  <c r="AJ3397"/>
  <c r="AK3397"/>
  <c r="AL3397"/>
  <c r="AM3397"/>
  <c r="A3398"/>
  <c r="Q3398"/>
  <c r="T3398"/>
  <c r="X3398"/>
  <c r="AC3398"/>
  <c r="AD3398"/>
  <c r="AE3398"/>
  <c r="AF3398"/>
  <c r="AG3398"/>
  <c r="AH3398"/>
  <c r="AI3398"/>
  <c r="AJ3398"/>
  <c r="AK3398"/>
  <c r="AL3398"/>
  <c r="AM3398"/>
  <c r="J3399"/>
  <c r="K3399"/>
  <c r="L3399"/>
  <c r="M3399"/>
  <c r="N3399"/>
  <c r="O3399"/>
  <c r="P3399"/>
  <c r="Q3399"/>
  <c r="R3399"/>
  <c r="S3399"/>
  <c r="T3399"/>
  <c r="U3399"/>
  <c r="V3399"/>
  <c r="W3399"/>
  <c r="X3399"/>
  <c r="Y3399"/>
  <c r="Z3399"/>
  <c r="AA3399"/>
  <c r="AB3399"/>
  <c r="AC3399"/>
  <c r="AD3399"/>
  <c r="AE3399"/>
  <c r="AF3399"/>
  <c r="AG3399"/>
  <c r="AH3399"/>
  <c r="AI3399"/>
  <c r="AJ3399"/>
  <c r="AK3399"/>
  <c r="AL3399"/>
  <c r="AM3399"/>
  <c r="A3400"/>
  <c r="Q3400"/>
  <c r="T3400"/>
  <c r="X3400"/>
  <c r="AC3400"/>
  <c r="AD3400"/>
  <c r="AE3400"/>
  <c r="AF3400"/>
  <c r="AG3400"/>
  <c r="AH3400"/>
  <c r="AI3400"/>
  <c r="AJ3400"/>
  <c r="AK3400"/>
  <c r="AL3400"/>
  <c r="AM3400"/>
  <c r="J3401"/>
  <c r="K3401"/>
  <c r="L3401"/>
  <c r="M3401"/>
  <c r="N3401"/>
  <c r="O3401"/>
  <c r="P3401"/>
  <c r="Q3401"/>
  <c r="R3401"/>
  <c r="S3401"/>
  <c r="T3401"/>
  <c r="U3401"/>
  <c r="V3401"/>
  <c r="W3401"/>
  <c r="X3401"/>
  <c r="Y3401"/>
  <c r="Z3401"/>
  <c r="AA3401"/>
  <c r="AB3401"/>
  <c r="AC3401"/>
  <c r="AD3401"/>
  <c r="AE3401"/>
  <c r="AF3401"/>
  <c r="AG3401"/>
  <c r="AH3401"/>
  <c r="AI3401"/>
  <c r="AJ3401"/>
  <c r="AK3401"/>
  <c r="AL3401"/>
  <c r="AM3401"/>
  <c r="J3403"/>
  <c r="K3403"/>
  <c r="L3403"/>
  <c r="M3403"/>
  <c r="N3403"/>
  <c r="O3403"/>
  <c r="P3403"/>
  <c r="Q3403"/>
  <c r="R3403"/>
  <c r="S3403"/>
  <c r="T3403"/>
  <c r="U3403"/>
  <c r="V3403"/>
  <c r="W3403"/>
  <c r="X3403"/>
  <c r="Y3403"/>
  <c r="Z3403"/>
  <c r="AA3403"/>
  <c r="AB3403"/>
  <c r="J3404"/>
  <c r="K3404"/>
  <c r="L3404"/>
  <c r="M3404"/>
  <c r="N3404"/>
  <c r="O3404"/>
  <c r="P3404"/>
  <c r="Q3404"/>
  <c r="R3404"/>
  <c r="S3404"/>
  <c r="T3404"/>
  <c r="U3404"/>
  <c r="V3404"/>
  <c r="W3404"/>
  <c r="X3404"/>
  <c r="Y3404"/>
  <c r="Z3404"/>
  <c r="AA3404"/>
  <c r="AB3404"/>
  <c r="J3405"/>
  <c r="K3405"/>
  <c r="L3405"/>
  <c r="M3405"/>
  <c r="N3405"/>
  <c r="O3405"/>
  <c r="P3405"/>
  <c r="Q3405"/>
  <c r="R3405"/>
  <c r="S3405"/>
  <c r="T3405"/>
  <c r="U3405"/>
  <c r="V3405"/>
  <c r="W3405"/>
  <c r="X3405"/>
  <c r="Y3405"/>
  <c r="Z3405"/>
  <c r="AA3405"/>
  <c r="AB3405"/>
  <c r="A3410"/>
  <c r="Q3410"/>
  <c r="T3410"/>
  <c r="X3410"/>
  <c r="AC3410"/>
  <c r="AD3410"/>
  <c r="AE3410"/>
  <c r="AF3410"/>
  <c r="AG3410"/>
  <c r="AH3410"/>
  <c r="AI3410"/>
  <c r="AJ3410"/>
  <c r="AK3410"/>
  <c r="AM3410"/>
  <c r="A3411"/>
  <c r="Q3411"/>
  <c r="T3411"/>
  <c r="X3411"/>
  <c r="AC3411"/>
  <c r="AD3411"/>
  <c r="AE3411"/>
  <c r="AF3411"/>
  <c r="AG3411"/>
  <c r="AH3411"/>
  <c r="AI3411"/>
  <c r="AJ3411"/>
  <c r="AK3411"/>
  <c r="AL3411"/>
  <c r="AM3411"/>
  <c r="J3412"/>
  <c r="K3412"/>
  <c r="L3412"/>
  <c r="M3412"/>
  <c r="N3412"/>
  <c r="O3412"/>
  <c r="P3412"/>
  <c r="Q3412"/>
  <c r="R3412"/>
  <c r="S3412"/>
  <c r="T3412"/>
  <c r="U3412"/>
  <c r="V3412"/>
  <c r="W3412"/>
  <c r="X3412"/>
  <c r="Y3412"/>
  <c r="Z3412"/>
  <c r="AA3412"/>
  <c r="AB3412"/>
  <c r="AC3412"/>
  <c r="AD3412"/>
  <c r="AE3412"/>
  <c r="AF3412"/>
  <c r="AG3412"/>
  <c r="AH3412"/>
  <c r="AI3412"/>
  <c r="AJ3412"/>
  <c r="AK3412"/>
  <c r="AL3412"/>
  <c r="AM3412"/>
  <c r="A3413"/>
  <c r="Q3413"/>
  <c r="T3413"/>
  <c r="X3413"/>
  <c r="AC3413"/>
  <c r="AD3413"/>
  <c r="AE3413"/>
  <c r="AF3413"/>
  <c r="AG3413"/>
  <c r="AH3413"/>
  <c r="AI3413"/>
  <c r="AJ3413"/>
  <c r="AK3413"/>
  <c r="AL3413"/>
  <c r="AM3413"/>
  <c r="J3414"/>
  <c r="K3414"/>
  <c r="L3414"/>
  <c r="M3414"/>
  <c r="N3414"/>
  <c r="O3414"/>
  <c r="P3414"/>
  <c r="Q3414"/>
  <c r="R3414"/>
  <c r="S3414"/>
  <c r="T3414"/>
  <c r="U3414"/>
  <c r="V3414"/>
  <c r="W3414"/>
  <c r="X3414"/>
  <c r="Y3414"/>
  <c r="Z3414"/>
  <c r="AA3414"/>
  <c r="AB3414"/>
  <c r="AC3414"/>
  <c r="AD3414"/>
  <c r="AE3414"/>
  <c r="AF3414"/>
  <c r="AG3414"/>
  <c r="AH3414"/>
  <c r="AI3414"/>
  <c r="AJ3414"/>
  <c r="AK3414"/>
  <c r="AL3414"/>
  <c r="AM3414"/>
  <c r="A3415"/>
  <c r="Q3415"/>
  <c r="T3415"/>
  <c r="X3415"/>
  <c r="AC3415"/>
  <c r="AD3415"/>
  <c r="AE3415"/>
  <c r="AF3415"/>
  <c r="AG3415"/>
  <c r="AH3415"/>
  <c r="AI3415"/>
  <c r="AJ3415"/>
  <c r="AK3415"/>
  <c r="AL3415"/>
  <c r="AM3415"/>
  <c r="J3416"/>
  <c r="K3416"/>
  <c r="L3416"/>
  <c r="M3416"/>
  <c r="N3416"/>
  <c r="O3416"/>
  <c r="P3416"/>
  <c r="Q3416"/>
  <c r="R3416"/>
  <c r="S3416"/>
  <c r="T3416"/>
  <c r="U3416"/>
  <c r="V3416"/>
  <c r="W3416"/>
  <c r="X3416"/>
  <c r="Y3416"/>
  <c r="Z3416"/>
  <c r="AA3416"/>
  <c r="AB3416"/>
  <c r="AC3416"/>
  <c r="AD3416"/>
  <c r="AE3416"/>
  <c r="AF3416"/>
  <c r="AG3416"/>
  <c r="AH3416"/>
  <c r="AI3416"/>
  <c r="AJ3416"/>
  <c r="AK3416"/>
  <c r="AL3416"/>
  <c r="AM3416"/>
  <c r="A3417"/>
  <c r="Q3417"/>
  <c r="T3417"/>
  <c r="X3417"/>
  <c r="AC3417"/>
  <c r="AD3417"/>
  <c r="AE3417"/>
  <c r="AF3417"/>
  <c r="AG3417"/>
  <c r="AH3417"/>
  <c r="AI3417"/>
  <c r="AJ3417"/>
  <c r="AK3417"/>
  <c r="AL3417"/>
  <c r="AM3417"/>
  <c r="J3418"/>
  <c r="K3418"/>
  <c r="L3418"/>
  <c r="M3418"/>
  <c r="N3418"/>
  <c r="O3418"/>
  <c r="P3418"/>
  <c r="Q3418"/>
  <c r="R3418"/>
  <c r="S3418"/>
  <c r="T3418"/>
  <c r="U3418"/>
  <c r="V3418"/>
  <c r="W3418"/>
  <c r="X3418"/>
  <c r="Y3418"/>
  <c r="Z3418"/>
  <c r="AA3418"/>
  <c r="AB3418"/>
  <c r="AC3418"/>
  <c r="AD3418"/>
  <c r="AE3418"/>
  <c r="AF3418"/>
  <c r="AG3418"/>
  <c r="AH3418"/>
  <c r="AI3418"/>
  <c r="AJ3418"/>
  <c r="AK3418"/>
  <c r="AL3418"/>
  <c r="AM3418"/>
  <c r="A3419"/>
  <c r="Q3419"/>
  <c r="T3419"/>
  <c r="X3419"/>
  <c r="AC3419"/>
  <c r="AD3419"/>
  <c r="AE3419"/>
  <c r="AF3419"/>
  <c r="AG3419"/>
  <c r="AH3419"/>
  <c r="AI3419"/>
  <c r="AJ3419"/>
  <c r="AK3419"/>
  <c r="AL3419"/>
  <c r="AM3419"/>
  <c r="J3420"/>
  <c r="K3420"/>
  <c r="L3420"/>
  <c r="M3420"/>
  <c r="N3420"/>
  <c r="O3420"/>
  <c r="P3420"/>
  <c r="Q3420"/>
  <c r="R3420"/>
  <c r="S3420"/>
  <c r="T3420"/>
  <c r="U3420"/>
  <c r="V3420"/>
  <c r="W3420"/>
  <c r="X3420"/>
  <c r="Y3420"/>
  <c r="Z3420"/>
  <c r="AA3420"/>
  <c r="AB3420"/>
  <c r="AC3420"/>
  <c r="AD3420"/>
  <c r="AE3420"/>
  <c r="AF3420"/>
  <c r="AG3420"/>
  <c r="AH3420"/>
  <c r="AI3420"/>
  <c r="AJ3420"/>
  <c r="AK3420"/>
  <c r="AL3420"/>
  <c r="AM3420"/>
  <c r="A3421"/>
  <c r="Q3421"/>
  <c r="T3421"/>
  <c r="X3421"/>
  <c r="AC3421"/>
  <c r="AD3421"/>
  <c r="AE3421"/>
  <c r="AF3421"/>
  <c r="AG3421"/>
  <c r="AH3421"/>
  <c r="AI3421"/>
  <c r="AJ3421"/>
  <c r="AK3421"/>
  <c r="AL3421"/>
  <c r="AM3421"/>
  <c r="J3422"/>
  <c r="K3422"/>
  <c r="L3422"/>
  <c r="M3422"/>
  <c r="N3422"/>
  <c r="O3422"/>
  <c r="P3422"/>
  <c r="Q3422"/>
  <c r="R3422"/>
  <c r="S3422"/>
  <c r="T3422"/>
  <c r="U3422"/>
  <c r="V3422"/>
  <c r="W3422"/>
  <c r="X3422"/>
  <c r="Y3422"/>
  <c r="Z3422"/>
  <c r="AA3422"/>
  <c r="AB3422"/>
  <c r="AC3422"/>
  <c r="AD3422"/>
  <c r="AE3422"/>
  <c r="AF3422"/>
  <c r="AG3422"/>
  <c r="AH3422"/>
  <c r="AI3422"/>
  <c r="AJ3422"/>
  <c r="AK3422"/>
  <c r="AL3422"/>
  <c r="AM3422"/>
  <c r="A3423"/>
  <c r="Q3423"/>
  <c r="T3423"/>
  <c r="X3423"/>
  <c r="AC3423"/>
  <c r="AD3423"/>
  <c r="AE3423"/>
  <c r="AF3423"/>
  <c r="AG3423"/>
  <c r="AH3423"/>
  <c r="AI3423"/>
  <c r="AJ3423"/>
  <c r="AK3423"/>
  <c r="AL3423"/>
  <c r="AM3423"/>
  <c r="J3424"/>
  <c r="K3424"/>
  <c r="L3424"/>
  <c r="M3424"/>
  <c r="N3424"/>
  <c r="O3424"/>
  <c r="P3424"/>
  <c r="Q3424"/>
  <c r="R3424"/>
  <c r="S3424"/>
  <c r="T3424"/>
  <c r="U3424"/>
  <c r="V3424"/>
  <c r="W3424"/>
  <c r="X3424"/>
  <c r="Y3424"/>
  <c r="Z3424"/>
  <c r="AA3424"/>
  <c r="AB3424"/>
  <c r="AC3424"/>
  <c r="AD3424"/>
  <c r="AE3424"/>
  <c r="AF3424"/>
  <c r="AG3424"/>
  <c r="AH3424"/>
  <c r="AI3424"/>
  <c r="AJ3424"/>
  <c r="AK3424"/>
  <c r="AL3424"/>
  <c r="AM3424"/>
  <c r="A3425"/>
  <c r="Q3425"/>
  <c r="T3425"/>
  <c r="X3425"/>
  <c r="AC3425"/>
  <c r="AD3425"/>
  <c r="AE3425"/>
  <c r="AF3425"/>
  <c r="AG3425"/>
  <c r="AH3425"/>
  <c r="AI3425"/>
  <c r="AJ3425"/>
  <c r="AK3425"/>
  <c r="AL3425"/>
  <c r="AM3425"/>
  <c r="J3426"/>
  <c r="K3426"/>
  <c r="L3426"/>
  <c r="M3426"/>
  <c r="N3426"/>
  <c r="O3426"/>
  <c r="P3426"/>
  <c r="Q3426"/>
  <c r="R3426"/>
  <c r="S3426"/>
  <c r="T3426"/>
  <c r="U3426"/>
  <c r="V3426"/>
  <c r="W3426"/>
  <c r="X3426"/>
  <c r="Y3426"/>
  <c r="Z3426"/>
  <c r="AA3426"/>
  <c r="AB3426"/>
  <c r="AC3426"/>
  <c r="AD3426"/>
  <c r="AE3426"/>
  <c r="AF3426"/>
  <c r="AG3426"/>
  <c r="AH3426"/>
  <c r="AI3426"/>
  <c r="AJ3426"/>
  <c r="AK3426"/>
  <c r="AL3426"/>
  <c r="AM3426"/>
  <c r="A3427"/>
  <c r="Q3427"/>
  <c r="T3427"/>
  <c r="X3427"/>
  <c r="AC3427"/>
  <c r="AD3427"/>
  <c r="AE3427"/>
  <c r="AF3427"/>
  <c r="AG3427"/>
  <c r="AH3427"/>
  <c r="AI3427"/>
  <c r="AJ3427"/>
  <c r="AK3427"/>
  <c r="AL3427"/>
  <c r="AM3427"/>
  <c r="J3428"/>
  <c r="K3428"/>
  <c r="L3428"/>
  <c r="M3428"/>
  <c r="N3428"/>
  <c r="O3428"/>
  <c r="P3428"/>
  <c r="Q3428"/>
  <c r="R3428"/>
  <c r="S3428"/>
  <c r="T3428"/>
  <c r="U3428"/>
  <c r="V3428"/>
  <c r="W3428"/>
  <c r="X3428"/>
  <c r="Y3428"/>
  <c r="Z3428"/>
  <c r="AA3428"/>
  <c r="AB3428"/>
  <c r="AC3428"/>
  <c r="AD3428"/>
  <c r="AE3428"/>
  <c r="AF3428"/>
  <c r="AG3428"/>
  <c r="AH3428"/>
  <c r="AI3428"/>
  <c r="AJ3428"/>
  <c r="AK3428"/>
  <c r="AL3428"/>
  <c r="AM3428"/>
  <c r="J3430"/>
  <c r="K3430"/>
  <c r="L3430"/>
  <c r="M3430"/>
  <c r="N3430"/>
  <c r="O3430"/>
  <c r="P3430"/>
  <c r="Q3430"/>
  <c r="R3430"/>
  <c r="S3430"/>
  <c r="T3430"/>
  <c r="U3430"/>
  <c r="V3430"/>
  <c r="W3430"/>
  <c r="X3430"/>
  <c r="Y3430"/>
  <c r="Z3430"/>
  <c r="AA3430"/>
  <c r="AB3430"/>
  <c r="J3431"/>
  <c r="K3431"/>
  <c r="L3431"/>
  <c r="M3431"/>
  <c r="N3431"/>
  <c r="O3431"/>
  <c r="P3431"/>
  <c r="Q3431"/>
  <c r="R3431"/>
  <c r="S3431"/>
  <c r="T3431"/>
  <c r="U3431"/>
  <c r="V3431"/>
  <c r="W3431"/>
  <c r="X3431"/>
  <c r="Y3431"/>
  <c r="Z3431"/>
  <c r="AA3431"/>
  <c r="AB3431"/>
  <c r="J3432"/>
  <c r="K3432"/>
  <c r="L3432"/>
  <c r="M3432"/>
  <c r="N3432"/>
  <c r="O3432"/>
  <c r="P3432"/>
  <c r="Q3432"/>
  <c r="R3432"/>
  <c r="S3432"/>
  <c r="T3432"/>
  <c r="U3432"/>
  <c r="V3432"/>
  <c r="W3432"/>
  <c r="X3432"/>
  <c r="Y3432"/>
  <c r="Z3432"/>
  <c r="AA3432"/>
  <c r="AB3432"/>
  <c r="A3437"/>
  <c r="Q3437"/>
  <c r="T3437"/>
  <c r="X3437"/>
  <c r="AC3437"/>
  <c r="AD3437"/>
  <c r="AE3437"/>
  <c r="AF3437"/>
  <c r="AG3437"/>
  <c r="AH3437"/>
  <c r="AI3437"/>
  <c r="AJ3437"/>
  <c r="AK3437"/>
  <c r="AM3437"/>
  <c r="A3438"/>
  <c r="Q3438"/>
  <c r="T3438"/>
  <c r="X3438"/>
  <c r="AC3438"/>
  <c r="AD3438"/>
  <c r="AE3438"/>
  <c r="AF3438"/>
  <c r="AG3438"/>
  <c r="AH3438"/>
  <c r="AI3438"/>
  <c r="AJ3438"/>
  <c r="AK3438"/>
  <c r="AL3438"/>
  <c r="AM3438"/>
  <c r="J3439"/>
  <c r="K3439"/>
  <c r="L3439"/>
  <c r="M3439"/>
  <c r="N3439"/>
  <c r="O3439"/>
  <c r="P3439"/>
  <c r="Q3439"/>
  <c r="R3439"/>
  <c r="S3439"/>
  <c r="T3439"/>
  <c r="U3439"/>
  <c r="V3439"/>
  <c r="W3439"/>
  <c r="X3439"/>
  <c r="Y3439"/>
  <c r="Z3439"/>
  <c r="AA3439"/>
  <c r="AB3439"/>
  <c r="AC3439"/>
  <c r="AD3439"/>
  <c r="AE3439"/>
  <c r="AF3439"/>
  <c r="AG3439"/>
  <c r="AH3439"/>
  <c r="AI3439"/>
  <c r="AJ3439"/>
  <c r="AK3439"/>
  <c r="AL3439"/>
  <c r="AM3439"/>
  <c r="A3440"/>
  <c r="Q3440"/>
  <c r="T3440"/>
  <c r="X3440"/>
  <c r="AC3440"/>
  <c r="AD3440"/>
  <c r="AE3440"/>
  <c r="AF3440"/>
  <c r="AG3440"/>
  <c r="AH3440"/>
  <c r="AI3440"/>
  <c r="AJ3440"/>
  <c r="AK3440"/>
  <c r="AL3440"/>
  <c r="AM3440"/>
  <c r="J3441"/>
  <c r="K3441"/>
  <c r="L3441"/>
  <c r="M3441"/>
  <c r="N3441"/>
  <c r="O3441"/>
  <c r="P3441"/>
  <c r="Q3441"/>
  <c r="R3441"/>
  <c r="S3441"/>
  <c r="T3441"/>
  <c r="U3441"/>
  <c r="V3441"/>
  <c r="W3441"/>
  <c r="X3441"/>
  <c r="Y3441"/>
  <c r="Z3441"/>
  <c r="AA3441"/>
  <c r="AB3441"/>
  <c r="AC3441"/>
  <c r="AD3441"/>
  <c r="AE3441"/>
  <c r="AF3441"/>
  <c r="AG3441"/>
  <c r="AH3441"/>
  <c r="AI3441"/>
  <c r="AJ3441"/>
  <c r="AK3441"/>
  <c r="AL3441"/>
  <c r="AM3441"/>
  <c r="A3442"/>
  <c r="Q3442"/>
  <c r="T3442"/>
  <c r="X3442"/>
  <c r="AC3442"/>
  <c r="AD3442"/>
  <c r="AE3442"/>
  <c r="AF3442"/>
  <c r="AG3442"/>
  <c r="AH3442"/>
  <c r="AI3442"/>
  <c r="AJ3442"/>
  <c r="AK3442"/>
  <c r="AL3442"/>
  <c r="AM3442"/>
  <c r="J3443"/>
  <c r="K3443"/>
  <c r="L3443"/>
  <c r="M3443"/>
  <c r="N3443"/>
  <c r="O3443"/>
  <c r="P3443"/>
  <c r="Q3443"/>
  <c r="R3443"/>
  <c r="S3443"/>
  <c r="T3443"/>
  <c r="U3443"/>
  <c r="V3443"/>
  <c r="W3443"/>
  <c r="X3443"/>
  <c r="Y3443"/>
  <c r="Z3443"/>
  <c r="AA3443"/>
  <c r="AB3443"/>
  <c r="AC3443"/>
  <c r="AD3443"/>
  <c r="AE3443"/>
  <c r="AF3443"/>
  <c r="AG3443"/>
  <c r="AH3443"/>
  <c r="AI3443"/>
  <c r="AJ3443"/>
  <c r="AK3443"/>
  <c r="AL3443"/>
  <c r="AM3443"/>
  <c r="A3444"/>
  <c r="Q3444"/>
  <c r="T3444"/>
  <c r="X3444"/>
  <c r="AC3444"/>
  <c r="AD3444"/>
  <c r="AE3444"/>
  <c r="AF3444"/>
  <c r="AG3444"/>
  <c r="AH3444"/>
  <c r="AI3444"/>
  <c r="AJ3444"/>
  <c r="AK3444"/>
  <c r="AL3444"/>
  <c r="AM3444"/>
  <c r="J3445"/>
  <c r="K3445"/>
  <c r="L3445"/>
  <c r="M3445"/>
  <c r="N3445"/>
  <c r="O3445"/>
  <c r="P3445"/>
  <c r="Q3445"/>
  <c r="R3445"/>
  <c r="S3445"/>
  <c r="T3445"/>
  <c r="U3445"/>
  <c r="V3445"/>
  <c r="W3445"/>
  <c r="X3445"/>
  <c r="Y3445"/>
  <c r="Z3445"/>
  <c r="AA3445"/>
  <c r="AB3445"/>
  <c r="AC3445"/>
  <c r="AD3445"/>
  <c r="AE3445"/>
  <c r="AF3445"/>
  <c r="AG3445"/>
  <c r="AH3445"/>
  <c r="AI3445"/>
  <c r="AJ3445"/>
  <c r="AK3445"/>
  <c r="AL3445"/>
  <c r="AM3445"/>
  <c r="A3446"/>
  <c r="Q3446"/>
  <c r="T3446"/>
  <c r="X3446"/>
  <c r="AC3446"/>
  <c r="AD3446"/>
  <c r="AE3446"/>
  <c r="AF3446"/>
  <c r="AG3446"/>
  <c r="AH3446"/>
  <c r="AI3446"/>
  <c r="AJ3446"/>
  <c r="AK3446"/>
  <c r="AL3446"/>
  <c r="AM3446"/>
  <c r="J3447"/>
  <c r="K3447"/>
  <c r="L3447"/>
  <c r="M3447"/>
  <c r="N3447"/>
  <c r="O3447"/>
  <c r="P3447"/>
  <c r="Q3447"/>
  <c r="R3447"/>
  <c r="S3447"/>
  <c r="T3447"/>
  <c r="U3447"/>
  <c r="V3447"/>
  <c r="W3447"/>
  <c r="X3447"/>
  <c r="Y3447"/>
  <c r="Z3447"/>
  <c r="AA3447"/>
  <c r="AB3447"/>
  <c r="AC3447"/>
  <c r="AD3447"/>
  <c r="AE3447"/>
  <c r="AF3447"/>
  <c r="AG3447"/>
  <c r="AH3447"/>
  <c r="AI3447"/>
  <c r="AJ3447"/>
  <c r="AK3447"/>
  <c r="AL3447"/>
  <c r="AM3447"/>
  <c r="A3448"/>
  <c r="Q3448"/>
  <c r="T3448"/>
  <c r="X3448"/>
  <c r="AC3448"/>
  <c r="AD3448"/>
  <c r="AE3448"/>
  <c r="AF3448"/>
  <c r="AG3448"/>
  <c r="AH3448"/>
  <c r="AI3448"/>
  <c r="AJ3448"/>
  <c r="AK3448"/>
  <c r="AL3448"/>
  <c r="AM3448"/>
  <c r="J3449"/>
  <c r="K3449"/>
  <c r="L3449"/>
  <c r="M3449"/>
  <c r="N3449"/>
  <c r="O3449"/>
  <c r="P3449"/>
  <c r="Q3449"/>
  <c r="R3449"/>
  <c r="S3449"/>
  <c r="T3449"/>
  <c r="U3449"/>
  <c r="V3449"/>
  <c r="W3449"/>
  <c r="X3449"/>
  <c r="Y3449"/>
  <c r="Z3449"/>
  <c r="AA3449"/>
  <c r="AB3449"/>
  <c r="AC3449"/>
  <c r="AD3449"/>
  <c r="AE3449"/>
  <c r="AF3449"/>
  <c r="AG3449"/>
  <c r="AH3449"/>
  <c r="AI3449"/>
  <c r="AJ3449"/>
  <c r="AK3449"/>
  <c r="AL3449"/>
  <c r="AM3449"/>
  <c r="A3450"/>
  <c r="Q3450"/>
  <c r="T3450"/>
  <c r="X3450"/>
  <c r="AC3450"/>
  <c r="AD3450"/>
  <c r="AE3450"/>
  <c r="AF3450"/>
  <c r="AG3450"/>
  <c r="AH3450"/>
  <c r="AI3450"/>
  <c r="AJ3450"/>
  <c r="AK3450"/>
  <c r="AL3450"/>
  <c r="AM3450"/>
  <c r="J3451"/>
  <c r="K3451"/>
  <c r="L3451"/>
  <c r="M3451"/>
  <c r="N3451"/>
  <c r="O3451"/>
  <c r="P3451"/>
  <c r="Q3451"/>
  <c r="R3451"/>
  <c r="S3451"/>
  <c r="T3451"/>
  <c r="U3451"/>
  <c r="V3451"/>
  <c r="W3451"/>
  <c r="X3451"/>
  <c r="Y3451"/>
  <c r="Z3451"/>
  <c r="AA3451"/>
  <c r="AB3451"/>
  <c r="AC3451"/>
  <c r="AD3451"/>
  <c r="AE3451"/>
  <c r="AF3451"/>
  <c r="AG3451"/>
  <c r="AH3451"/>
  <c r="AI3451"/>
  <c r="AJ3451"/>
  <c r="AK3451"/>
  <c r="AL3451"/>
  <c r="AM3451"/>
  <c r="A3452"/>
  <c r="Q3452"/>
  <c r="T3452"/>
  <c r="X3452"/>
  <c r="AC3452"/>
  <c r="AD3452"/>
  <c r="AE3452"/>
  <c r="AF3452"/>
  <c r="AG3452"/>
  <c r="AH3452"/>
  <c r="AI3452"/>
  <c r="AJ3452"/>
  <c r="AK3452"/>
  <c r="AL3452"/>
  <c r="AM3452"/>
  <c r="J3453"/>
  <c r="K3453"/>
  <c r="L3453"/>
  <c r="M3453"/>
  <c r="N3453"/>
  <c r="O3453"/>
  <c r="P3453"/>
  <c r="Q3453"/>
  <c r="R3453"/>
  <c r="S3453"/>
  <c r="T3453"/>
  <c r="U3453"/>
  <c r="V3453"/>
  <c r="W3453"/>
  <c r="X3453"/>
  <c r="Y3453"/>
  <c r="Z3453"/>
  <c r="AA3453"/>
  <c r="AB3453"/>
  <c r="AC3453"/>
  <c r="AD3453"/>
  <c r="AE3453"/>
  <c r="AF3453"/>
  <c r="AG3453"/>
  <c r="AH3453"/>
  <c r="AI3453"/>
  <c r="AJ3453"/>
  <c r="AK3453"/>
  <c r="AL3453"/>
  <c r="AM3453"/>
  <c r="A3454"/>
  <c r="Q3454"/>
  <c r="T3454"/>
  <c r="X3454"/>
  <c r="AC3454"/>
  <c r="AD3454"/>
  <c r="AE3454"/>
  <c r="AF3454"/>
  <c r="AG3454"/>
  <c r="AH3454"/>
  <c r="AI3454"/>
  <c r="AJ3454"/>
  <c r="AK3454"/>
  <c r="AL3454"/>
  <c r="AM3454"/>
  <c r="J3455"/>
  <c r="K3455"/>
  <c r="L3455"/>
  <c r="M3455"/>
  <c r="N3455"/>
  <c r="O3455"/>
  <c r="P3455"/>
  <c r="Q3455"/>
  <c r="R3455"/>
  <c r="S3455"/>
  <c r="T3455"/>
  <c r="U3455"/>
  <c r="V3455"/>
  <c r="W3455"/>
  <c r="X3455"/>
  <c r="Y3455"/>
  <c r="Z3455"/>
  <c r="AA3455"/>
  <c r="AB3455"/>
  <c r="AC3455"/>
  <c r="AD3455"/>
  <c r="AE3455"/>
  <c r="AF3455"/>
  <c r="AG3455"/>
  <c r="AH3455"/>
  <c r="AI3455"/>
  <c r="AJ3455"/>
  <c r="AK3455"/>
  <c r="AL3455"/>
  <c r="AM3455"/>
  <c r="J3457"/>
  <c r="K3457"/>
  <c r="L3457"/>
  <c r="M3457"/>
  <c r="N3457"/>
  <c r="O3457"/>
  <c r="P3457"/>
  <c r="Q3457"/>
  <c r="R3457"/>
  <c r="S3457"/>
  <c r="T3457"/>
  <c r="U3457"/>
  <c r="V3457"/>
  <c r="W3457"/>
  <c r="X3457"/>
  <c r="Y3457"/>
  <c r="Z3457"/>
  <c r="AA3457"/>
  <c r="AB3457"/>
  <c r="J3458"/>
  <c r="K3458"/>
  <c r="L3458"/>
  <c r="M3458"/>
  <c r="N3458"/>
  <c r="O3458"/>
  <c r="P3458"/>
  <c r="Q3458"/>
  <c r="R3458"/>
  <c r="S3458"/>
  <c r="T3458"/>
  <c r="U3458"/>
  <c r="V3458"/>
  <c r="W3458"/>
  <c r="X3458"/>
  <c r="Y3458"/>
  <c r="Z3458"/>
  <c r="AA3458"/>
  <c r="AB3458"/>
  <c r="J3459"/>
  <c r="K3459"/>
  <c r="L3459"/>
  <c r="M3459"/>
  <c r="N3459"/>
  <c r="O3459"/>
  <c r="P3459"/>
  <c r="Q3459"/>
  <c r="R3459"/>
  <c r="S3459"/>
  <c r="T3459"/>
  <c r="U3459"/>
  <c r="V3459"/>
  <c r="W3459"/>
  <c r="X3459"/>
  <c r="Y3459"/>
  <c r="Z3459"/>
  <c r="AA3459"/>
  <c r="AB3459"/>
  <c r="A3464"/>
  <c r="Q3464"/>
  <c r="T3464"/>
  <c r="X3464"/>
  <c r="AC3464"/>
  <c r="AD3464"/>
  <c r="AE3464"/>
  <c r="AF3464"/>
  <c r="AG3464"/>
  <c r="AH3464"/>
  <c r="AI3464"/>
  <c r="AJ3464"/>
  <c r="AK3464"/>
  <c r="AM3464"/>
  <c r="A3465"/>
  <c r="Q3465"/>
  <c r="T3465"/>
  <c r="X3465"/>
  <c r="AC3465"/>
  <c r="AD3465"/>
  <c r="AE3465"/>
  <c r="AF3465"/>
  <c r="AG3465"/>
  <c r="AH3465"/>
  <c r="AI3465"/>
  <c r="AJ3465"/>
  <c r="AK3465"/>
  <c r="AL3465"/>
  <c r="AM3465"/>
  <c r="J3466"/>
  <c r="K3466"/>
  <c r="L3466"/>
  <c r="M3466"/>
  <c r="N3466"/>
  <c r="O3466"/>
  <c r="P3466"/>
  <c r="Q3466"/>
  <c r="R3466"/>
  <c r="S3466"/>
  <c r="T3466"/>
  <c r="U3466"/>
  <c r="V3466"/>
  <c r="W3466"/>
  <c r="X3466"/>
  <c r="Y3466"/>
  <c r="Z3466"/>
  <c r="AA3466"/>
  <c r="AB3466"/>
  <c r="AC3466"/>
  <c r="AD3466"/>
  <c r="AE3466"/>
  <c r="AF3466"/>
  <c r="AG3466"/>
  <c r="AH3466"/>
  <c r="AI3466"/>
  <c r="AJ3466"/>
  <c r="AK3466"/>
  <c r="AL3466"/>
  <c r="AM3466"/>
  <c r="A3467"/>
  <c r="Q3467"/>
  <c r="T3467"/>
  <c r="X3467"/>
  <c r="AC3467"/>
  <c r="AD3467"/>
  <c r="AE3467"/>
  <c r="AF3467"/>
  <c r="AG3467"/>
  <c r="AH3467"/>
  <c r="AI3467"/>
  <c r="AJ3467"/>
  <c r="AK3467"/>
  <c r="AL3467"/>
  <c r="AM3467"/>
  <c r="J3468"/>
  <c r="K3468"/>
  <c r="L3468"/>
  <c r="M3468"/>
  <c r="N3468"/>
  <c r="O3468"/>
  <c r="P3468"/>
  <c r="Q3468"/>
  <c r="R3468"/>
  <c r="S3468"/>
  <c r="T3468"/>
  <c r="U3468"/>
  <c r="V3468"/>
  <c r="W3468"/>
  <c r="X3468"/>
  <c r="Y3468"/>
  <c r="Z3468"/>
  <c r="AA3468"/>
  <c r="AB3468"/>
  <c r="AC3468"/>
  <c r="AD3468"/>
  <c r="AE3468"/>
  <c r="AF3468"/>
  <c r="AG3468"/>
  <c r="AH3468"/>
  <c r="AI3468"/>
  <c r="AJ3468"/>
  <c r="AK3468"/>
  <c r="AL3468"/>
  <c r="AM3468"/>
  <c r="A3469"/>
  <c r="Q3469"/>
  <c r="T3469"/>
  <c r="X3469"/>
  <c r="AC3469"/>
  <c r="AD3469"/>
  <c r="AE3469"/>
  <c r="AF3469"/>
  <c r="AG3469"/>
  <c r="AH3469"/>
  <c r="AI3469"/>
  <c r="AJ3469"/>
  <c r="AK3469"/>
  <c r="AL3469"/>
  <c r="AM3469"/>
  <c r="J3470"/>
  <c r="K3470"/>
  <c r="L3470"/>
  <c r="M3470"/>
  <c r="N3470"/>
  <c r="O3470"/>
  <c r="P3470"/>
  <c r="Q3470"/>
  <c r="R3470"/>
  <c r="S3470"/>
  <c r="T3470"/>
  <c r="U3470"/>
  <c r="V3470"/>
  <c r="W3470"/>
  <c r="X3470"/>
  <c r="Y3470"/>
  <c r="Z3470"/>
  <c r="AA3470"/>
  <c r="AB3470"/>
  <c r="AC3470"/>
  <c r="AD3470"/>
  <c r="AE3470"/>
  <c r="AF3470"/>
  <c r="AG3470"/>
  <c r="AH3470"/>
  <c r="AI3470"/>
  <c r="AJ3470"/>
  <c r="AK3470"/>
  <c r="AL3470"/>
  <c r="AM3470"/>
  <c r="A3471"/>
  <c r="Q3471"/>
  <c r="T3471"/>
  <c r="X3471"/>
  <c r="AC3471"/>
  <c r="AD3471"/>
  <c r="AE3471"/>
  <c r="AF3471"/>
  <c r="AG3471"/>
  <c r="AH3471"/>
  <c r="AI3471"/>
  <c r="AJ3471"/>
  <c r="AK3471"/>
  <c r="AL3471"/>
  <c r="AM3471"/>
  <c r="J3472"/>
  <c r="K3472"/>
  <c r="L3472"/>
  <c r="M3472"/>
  <c r="N3472"/>
  <c r="O3472"/>
  <c r="P3472"/>
  <c r="Q3472"/>
  <c r="R3472"/>
  <c r="S3472"/>
  <c r="T3472"/>
  <c r="U3472"/>
  <c r="V3472"/>
  <c r="W3472"/>
  <c r="X3472"/>
  <c r="Y3472"/>
  <c r="Z3472"/>
  <c r="AA3472"/>
  <c r="AB3472"/>
  <c r="AC3472"/>
  <c r="AD3472"/>
  <c r="AE3472"/>
  <c r="AF3472"/>
  <c r="AG3472"/>
  <c r="AH3472"/>
  <c r="AI3472"/>
  <c r="AJ3472"/>
  <c r="AK3472"/>
  <c r="AL3472"/>
  <c r="AM3472"/>
  <c r="A3473"/>
  <c r="Q3473"/>
  <c r="T3473"/>
  <c r="X3473"/>
  <c r="AC3473"/>
  <c r="AD3473"/>
  <c r="AE3473"/>
  <c r="AF3473"/>
  <c r="AG3473"/>
  <c r="AH3473"/>
  <c r="AI3473"/>
  <c r="AJ3473"/>
  <c r="AK3473"/>
  <c r="AL3473"/>
  <c r="AM3473"/>
  <c r="J3474"/>
  <c r="K3474"/>
  <c r="L3474"/>
  <c r="M3474"/>
  <c r="N3474"/>
  <c r="O3474"/>
  <c r="P3474"/>
  <c r="Q3474"/>
  <c r="R3474"/>
  <c r="S3474"/>
  <c r="T3474"/>
  <c r="U3474"/>
  <c r="V3474"/>
  <c r="W3474"/>
  <c r="X3474"/>
  <c r="Y3474"/>
  <c r="Z3474"/>
  <c r="AA3474"/>
  <c r="AB3474"/>
  <c r="AC3474"/>
  <c r="AD3474"/>
  <c r="AE3474"/>
  <c r="AF3474"/>
  <c r="AG3474"/>
  <c r="AH3474"/>
  <c r="AI3474"/>
  <c r="AJ3474"/>
  <c r="AK3474"/>
  <c r="AL3474"/>
  <c r="AM3474"/>
  <c r="A3475"/>
  <c r="Q3475"/>
  <c r="T3475"/>
  <c r="X3475"/>
  <c r="AC3475"/>
  <c r="AD3475"/>
  <c r="AE3475"/>
  <c r="AF3475"/>
  <c r="AG3475"/>
  <c r="AH3475"/>
  <c r="AI3475"/>
  <c r="AJ3475"/>
  <c r="AK3475"/>
  <c r="AL3475"/>
  <c r="AM3475"/>
  <c r="J3476"/>
  <c r="K3476"/>
  <c r="L3476"/>
  <c r="M3476"/>
  <c r="N3476"/>
  <c r="O3476"/>
  <c r="P3476"/>
  <c r="Q3476"/>
  <c r="R3476"/>
  <c r="S3476"/>
  <c r="T3476"/>
  <c r="U3476"/>
  <c r="V3476"/>
  <c r="W3476"/>
  <c r="X3476"/>
  <c r="Y3476"/>
  <c r="Z3476"/>
  <c r="AA3476"/>
  <c r="AB3476"/>
  <c r="AC3476"/>
  <c r="AD3476"/>
  <c r="AE3476"/>
  <c r="AF3476"/>
  <c r="AG3476"/>
  <c r="AH3476"/>
  <c r="AI3476"/>
  <c r="AJ3476"/>
  <c r="AK3476"/>
  <c r="AL3476"/>
  <c r="AM3476"/>
  <c r="A3477"/>
  <c r="Q3477"/>
  <c r="T3477"/>
  <c r="X3477"/>
  <c r="AC3477"/>
  <c r="AD3477"/>
  <c r="AE3477"/>
  <c r="AF3477"/>
  <c r="AG3477"/>
  <c r="AH3477"/>
  <c r="AI3477"/>
  <c r="AJ3477"/>
  <c r="AK3477"/>
  <c r="AL3477"/>
  <c r="AM3477"/>
  <c r="J3478"/>
  <c r="K3478"/>
  <c r="L3478"/>
  <c r="M3478"/>
  <c r="N3478"/>
  <c r="O3478"/>
  <c r="P3478"/>
  <c r="Q3478"/>
  <c r="R3478"/>
  <c r="S3478"/>
  <c r="T3478"/>
  <c r="U3478"/>
  <c r="V3478"/>
  <c r="W3478"/>
  <c r="X3478"/>
  <c r="Y3478"/>
  <c r="Z3478"/>
  <c r="AA3478"/>
  <c r="AB3478"/>
  <c r="AC3478"/>
  <c r="AD3478"/>
  <c r="AE3478"/>
  <c r="AF3478"/>
  <c r="AG3478"/>
  <c r="AH3478"/>
  <c r="AI3478"/>
  <c r="AJ3478"/>
  <c r="AK3478"/>
  <c r="AL3478"/>
  <c r="AM3478"/>
  <c r="A3479"/>
  <c r="Q3479"/>
  <c r="T3479"/>
  <c r="X3479"/>
  <c r="AC3479"/>
  <c r="AD3479"/>
  <c r="AE3479"/>
  <c r="AF3479"/>
  <c r="AG3479"/>
  <c r="AH3479"/>
  <c r="AI3479"/>
  <c r="AJ3479"/>
  <c r="AK3479"/>
  <c r="AL3479"/>
  <c r="AM3479"/>
  <c r="J3480"/>
  <c r="K3480"/>
  <c r="L3480"/>
  <c r="M3480"/>
  <c r="N3480"/>
  <c r="O3480"/>
  <c r="P3480"/>
  <c r="Q3480"/>
  <c r="R3480"/>
  <c r="S3480"/>
  <c r="T3480"/>
  <c r="U3480"/>
  <c r="V3480"/>
  <c r="W3480"/>
  <c r="X3480"/>
  <c r="Y3480"/>
  <c r="Z3480"/>
  <c r="AA3480"/>
  <c r="AB3480"/>
  <c r="AC3480"/>
  <c r="AD3480"/>
  <c r="AE3480"/>
  <c r="AF3480"/>
  <c r="AG3480"/>
  <c r="AH3480"/>
  <c r="AI3480"/>
  <c r="AJ3480"/>
  <c r="AK3480"/>
  <c r="AL3480"/>
  <c r="AM3480"/>
  <c r="A3481"/>
  <c r="Q3481"/>
  <c r="T3481"/>
  <c r="X3481"/>
  <c r="AC3481"/>
  <c r="AD3481"/>
  <c r="AE3481"/>
  <c r="AF3481"/>
  <c r="AG3481"/>
  <c r="AH3481"/>
  <c r="AI3481"/>
  <c r="AJ3481"/>
  <c r="AK3481"/>
  <c r="AL3481"/>
  <c r="AM3481"/>
  <c r="J3482"/>
  <c r="K3482"/>
  <c r="L3482"/>
  <c r="M3482"/>
  <c r="N3482"/>
  <c r="O3482"/>
  <c r="P3482"/>
  <c r="Q3482"/>
  <c r="R3482"/>
  <c r="S3482"/>
  <c r="T3482"/>
  <c r="U3482"/>
  <c r="V3482"/>
  <c r="W3482"/>
  <c r="X3482"/>
  <c r="Y3482"/>
  <c r="Z3482"/>
  <c r="AA3482"/>
  <c r="AB3482"/>
  <c r="AC3482"/>
  <c r="AD3482"/>
  <c r="AE3482"/>
  <c r="AF3482"/>
  <c r="AG3482"/>
  <c r="AH3482"/>
  <c r="AI3482"/>
  <c r="AJ3482"/>
  <c r="AK3482"/>
  <c r="AL3482"/>
  <c r="AM3482"/>
  <c r="J3484"/>
  <c r="K3484"/>
  <c r="L3484"/>
  <c r="M3484"/>
  <c r="N3484"/>
  <c r="O3484"/>
  <c r="P3484"/>
  <c r="Q3484"/>
  <c r="R3484"/>
  <c r="S3484"/>
  <c r="T3484"/>
  <c r="U3484"/>
  <c r="V3484"/>
  <c r="W3484"/>
  <c r="X3484"/>
  <c r="Y3484"/>
  <c r="Z3484"/>
  <c r="AA3484"/>
  <c r="AB3484"/>
  <c r="J3485"/>
  <c r="K3485"/>
  <c r="L3485"/>
  <c r="M3485"/>
  <c r="N3485"/>
  <c r="O3485"/>
  <c r="P3485"/>
  <c r="Q3485"/>
  <c r="R3485"/>
  <c r="S3485"/>
  <c r="T3485"/>
  <c r="U3485"/>
  <c r="V3485"/>
  <c r="W3485"/>
  <c r="X3485"/>
  <c r="Y3485"/>
  <c r="Z3485"/>
  <c r="AA3485"/>
  <c r="AB3485"/>
  <c r="J3486"/>
  <c r="K3486"/>
  <c r="L3486"/>
  <c r="M3486"/>
  <c r="N3486"/>
  <c r="O3486"/>
  <c r="P3486"/>
  <c r="Q3486"/>
  <c r="R3486"/>
  <c r="S3486"/>
  <c r="T3486"/>
  <c r="U3486"/>
  <c r="V3486"/>
  <c r="W3486"/>
  <c r="X3486"/>
  <c r="Y3486"/>
  <c r="Z3486"/>
  <c r="AA3486"/>
  <c r="AB3486"/>
  <c r="A3491"/>
  <c r="Q3491"/>
  <c r="T3491"/>
  <c r="X3491"/>
  <c r="AC3491"/>
  <c r="AD3491"/>
  <c r="AE3491"/>
  <c r="AF3491"/>
  <c r="AG3491"/>
  <c r="AH3491"/>
  <c r="AI3491"/>
  <c r="AJ3491"/>
  <c r="AK3491"/>
  <c r="AM3491"/>
  <c r="A3492"/>
  <c r="Q3492"/>
  <c r="T3492"/>
  <c r="X3492"/>
  <c r="AC3492"/>
  <c r="AD3492"/>
  <c r="AE3492"/>
  <c r="AF3492"/>
  <c r="AG3492"/>
  <c r="AH3492"/>
  <c r="AI3492"/>
  <c r="AJ3492"/>
  <c r="AK3492"/>
  <c r="AL3492"/>
  <c r="AM3492"/>
  <c r="J3493"/>
  <c r="K3493"/>
  <c r="L3493"/>
  <c r="M3493"/>
  <c r="N3493"/>
  <c r="O3493"/>
  <c r="P3493"/>
  <c r="Q3493"/>
  <c r="R3493"/>
  <c r="S3493"/>
  <c r="T3493"/>
  <c r="U3493"/>
  <c r="V3493"/>
  <c r="W3493"/>
  <c r="X3493"/>
  <c r="Y3493"/>
  <c r="Z3493"/>
  <c r="AA3493"/>
  <c r="AB3493"/>
  <c r="AC3493"/>
  <c r="AD3493"/>
  <c r="AE3493"/>
  <c r="AF3493"/>
  <c r="AG3493"/>
  <c r="AH3493"/>
  <c r="AI3493"/>
  <c r="AJ3493"/>
  <c r="AK3493"/>
  <c r="AL3493"/>
  <c r="AM3493"/>
  <c r="A3494"/>
  <c r="Q3494"/>
  <c r="T3494"/>
  <c r="X3494"/>
  <c r="AC3494"/>
  <c r="AD3494"/>
  <c r="AE3494"/>
  <c r="AF3494"/>
  <c r="AG3494"/>
  <c r="AH3494"/>
  <c r="AI3494"/>
  <c r="AJ3494"/>
  <c r="AK3494"/>
  <c r="AL3494"/>
  <c r="AM3494"/>
  <c r="J3495"/>
  <c r="K3495"/>
  <c r="L3495"/>
  <c r="M3495"/>
  <c r="N3495"/>
  <c r="O3495"/>
  <c r="P3495"/>
  <c r="Q3495"/>
  <c r="R3495"/>
  <c r="S3495"/>
  <c r="T3495"/>
  <c r="U3495"/>
  <c r="V3495"/>
  <c r="W3495"/>
  <c r="X3495"/>
  <c r="Y3495"/>
  <c r="Z3495"/>
  <c r="AA3495"/>
  <c r="AB3495"/>
  <c r="AC3495"/>
  <c r="AD3495"/>
  <c r="AE3495"/>
  <c r="AF3495"/>
  <c r="AG3495"/>
  <c r="AH3495"/>
  <c r="AI3495"/>
  <c r="AJ3495"/>
  <c r="AK3495"/>
  <c r="AL3495"/>
  <c r="AM3495"/>
  <c r="A3496"/>
  <c r="Q3496"/>
  <c r="T3496"/>
  <c r="X3496"/>
  <c r="AC3496"/>
  <c r="AD3496"/>
  <c r="AE3496"/>
  <c r="AF3496"/>
  <c r="AG3496"/>
  <c r="AH3496"/>
  <c r="AI3496"/>
  <c r="AJ3496"/>
  <c r="AK3496"/>
  <c r="AL3496"/>
  <c r="AM3496"/>
  <c r="J3497"/>
  <c r="K3497"/>
  <c r="L3497"/>
  <c r="M3497"/>
  <c r="N3497"/>
  <c r="O3497"/>
  <c r="P3497"/>
  <c r="Q3497"/>
  <c r="R3497"/>
  <c r="S3497"/>
  <c r="T3497"/>
  <c r="U3497"/>
  <c r="V3497"/>
  <c r="W3497"/>
  <c r="X3497"/>
  <c r="Y3497"/>
  <c r="Z3497"/>
  <c r="AA3497"/>
  <c r="AB3497"/>
  <c r="AC3497"/>
  <c r="AD3497"/>
  <c r="AE3497"/>
  <c r="AF3497"/>
  <c r="AG3497"/>
  <c r="AH3497"/>
  <c r="AI3497"/>
  <c r="AJ3497"/>
  <c r="AK3497"/>
  <c r="AL3497"/>
  <c r="AM3497"/>
  <c r="A3498"/>
  <c r="Q3498"/>
  <c r="T3498"/>
  <c r="X3498"/>
  <c r="AC3498"/>
  <c r="AD3498"/>
  <c r="AE3498"/>
  <c r="AF3498"/>
  <c r="AG3498"/>
  <c r="AH3498"/>
  <c r="AI3498"/>
  <c r="AJ3498"/>
  <c r="AK3498"/>
  <c r="AL3498"/>
  <c r="AM3498"/>
  <c r="J3499"/>
  <c r="K3499"/>
  <c r="L3499"/>
  <c r="M3499"/>
  <c r="N3499"/>
  <c r="O3499"/>
  <c r="P3499"/>
  <c r="Q3499"/>
  <c r="R3499"/>
  <c r="S3499"/>
  <c r="T3499"/>
  <c r="U3499"/>
  <c r="V3499"/>
  <c r="W3499"/>
  <c r="X3499"/>
  <c r="Y3499"/>
  <c r="Z3499"/>
  <c r="AA3499"/>
  <c r="AB3499"/>
  <c r="AC3499"/>
  <c r="AD3499"/>
  <c r="AE3499"/>
  <c r="AF3499"/>
  <c r="AG3499"/>
  <c r="AH3499"/>
  <c r="AI3499"/>
  <c r="AJ3499"/>
  <c r="AK3499"/>
  <c r="AL3499"/>
  <c r="AM3499"/>
  <c r="A3500"/>
  <c r="Q3500"/>
  <c r="T3500"/>
  <c r="X3500"/>
  <c r="AC3500"/>
  <c r="AD3500"/>
  <c r="AE3500"/>
  <c r="AF3500"/>
  <c r="AG3500"/>
  <c r="AH3500"/>
  <c r="AI3500"/>
  <c r="AJ3500"/>
  <c r="AK3500"/>
  <c r="AL3500"/>
  <c r="AM3500"/>
  <c r="J3501"/>
  <c r="K3501"/>
  <c r="L3501"/>
  <c r="M3501"/>
  <c r="N3501"/>
  <c r="O3501"/>
  <c r="P3501"/>
  <c r="Q3501"/>
  <c r="R3501"/>
  <c r="S3501"/>
  <c r="T3501"/>
  <c r="U3501"/>
  <c r="V3501"/>
  <c r="W3501"/>
  <c r="X3501"/>
  <c r="Y3501"/>
  <c r="Z3501"/>
  <c r="AA3501"/>
  <c r="AB3501"/>
  <c r="AC3501"/>
  <c r="AD3501"/>
  <c r="AE3501"/>
  <c r="AF3501"/>
  <c r="AG3501"/>
  <c r="AH3501"/>
  <c r="AI3501"/>
  <c r="AJ3501"/>
  <c r="AK3501"/>
  <c r="AL3501"/>
  <c r="AM3501"/>
  <c r="A3502"/>
  <c r="Q3502"/>
  <c r="T3502"/>
  <c r="X3502"/>
  <c r="AC3502"/>
  <c r="AD3502"/>
  <c r="AE3502"/>
  <c r="AF3502"/>
  <c r="AG3502"/>
  <c r="AH3502"/>
  <c r="AI3502"/>
  <c r="AJ3502"/>
  <c r="AK3502"/>
  <c r="AL3502"/>
  <c r="AM3502"/>
  <c r="J3503"/>
  <c r="K3503"/>
  <c r="L3503"/>
  <c r="M3503"/>
  <c r="N3503"/>
  <c r="O3503"/>
  <c r="P3503"/>
  <c r="Q3503"/>
  <c r="R3503"/>
  <c r="S3503"/>
  <c r="T3503"/>
  <c r="U3503"/>
  <c r="V3503"/>
  <c r="W3503"/>
  <c r="X3503"/>
  <c r="Y3503"/>
  <c r="Z3503"/>
  <c r="AA3503"/>
  <c r="AB3503"/>
  <c r="AC3503"/>
  <c r="AD3503"/>
  <c r="AE3503"/>
  <c r="AF3503"/>
  <c r="AG3503"/>
  <c r="AH3503"/>
  <c r="AI3503"/>
  <c r="AJ3503"/>
  <c r="AK3503"/>
  <c r="AL3503"/>
  <c r="AM3503"/>
  <c r="A3504"/>
  <c r="Q3504"/>
  <c r="T3504"/>
  <c r="X3504"/>
  <c r="AC3504"/>
  <c r="AD3504"/>
  <c r="AE3504"/>
  <c r="AF3504"/>
  <c r="AG3504"/>
  <c r="AH3504"/>
  <c r="AI3504"/>
  <c r="AJ3504"/>
  <c r="AK3504"/>
  <c r="AL3504"/>
  <c r="AM3504"/>
  <c r="J3505"/>
  <c r="K3505"/>
  <c r="L3505"/>
  <c r="M3505"/>
  <c r="N3505"/>
  <c r="O3505"/>
  <c r="P3505"/>
  <c r="Q3505"/>
  <c r="R3505"/>
  <c r="S3505"/>
  <c r="T3505"/>
  <c r="U3505"/>
  <c r="V3505"/>
  <c r="W3505"/>
  <c r="X3505"/>
  <c r="Y3505"/>
  <c r="Z3505"/>
  <c r="AA3505"/>
  <c r="AB3505"/>
  <c r="AC3505"/>
  <c r="AD3505"/>
  <c r="AE3505"/>
  <c r="AF3505"/>
  <c r="AG3505"/>
  <c r="AH3505"/>
  <c r="AI3505"/>
  <c r="AJ3505"/>
  <c r="AK3505"/>
  <c r="AL3505"/>
  <c r="AM3505"/>
  <c r="A3506"/>
  <c r="Q3506"/>
  <c r="T3506"/>
  <c r="X3506"/>
  <c r="AC3506"/>
  <c r="AD3506"/>
  <c r="AE3506"/>
  <c r="AF3506"/>
  <c r="AG3506"/>
  <c r="AH3506"/>
  <c r="AI3506"/>
  <c r="AJ3506"/>
  <c r="AK3506"/>
  <c r="AL3506"/>
  <c r="AM3506"/>
  <c r="J3507"/>
  <c r="K3507"/>
  <c r="L3507"/>
  <c r="M3507"/>
  <c r="N3507"/>
  <c r="O3507"/>
  <c r="P3507"/>
  <c r="Q3507"/>
  <c r="R3507"/>
  <c r="S3507"/>
  <c r="T3507"/>
  <c r="U3507"/>
  <c r="V3507"/>
  <c r="W3507"/>
  <c r="X3507"/>
  <c r="Y3507"/>
  <c r="Z3507"/>
  <c r="AA3507"/>
  <c r="AB3507"/>
  <c r="AC3507"/>
  <c r="AD3507"/>
  <c r="AE3507"/>
  <c r="AF3507"/>
  <c r="AG3507"/>
  <c r="AH3507"/>
  <c r="AI3507"/>
  <c r="AJ3507"/>
  <c r="AK3507"/>
  <c r="AL3507"/>
  <c r="AM3507"/>
  <c r="A3508"/>
  <c r="Q3508"/>
  <c r="T3508"/>
  <c r="X3508"/>
  <c r="AC3508"/>
  <c r="AD3508"/>
  <c r="AE3508"/>
  <c r="AF3508"/>
  <c r="AG3508"/>
  <c r="AH3508"/>
  <c r="AI3508"/>
  <c r="AJ3508"/>
  <c r="AK3508"/>
  <c r="AL3508"/>
  <c r="AM3508"/>
  <c r="J3509"/>
  <c r="K3509"/>
  <c r="L3509"/>
  <c r="M3509"/>
  <c r="N3509"/>
  <c r="O3509"/>
  <c r="P3509"/>
  <c r="Q3509"/>
  <c r="R3509"/>
  <c r="S3509"/>
  <c r="T3509"/>
  <c r="U3509"/>
  <c r="V3509"/>
  <c r="W3509"/>
  <c r="X3509"/>
  <c r="Y3509"/>
  <c r="Z3509"/>
  <c r="AA3509"/>
  <c r="AB3509"/>
  <c r="AC3509"/>
  <c r="AD3509"/>
  <c r="AE3509"/>
  <c r="AF3509"/>
  <c r="AG3509"/>
  <c r="AH3509"/>
  <c r="AI3509"/>
  <c r="AJ3509"/>
  <c r="AK3509"/>
  <c r="AL3509"/>
  <c r="AM3509"/>
  <c r="J3511"/>
  <c r="K3511"/>
  <c r="L3511"/>
  <c r="M3511"/>
  <c r="N3511"/>
  <c r="O3511"/>
  <c r="P3511"/>
  <c r="Q3511"/>
  <c r="R3511"/>
  <c r="S3511"/>
  <c r="T3511"/>
  <c r="U3511"/>
  <c r="V3511"/>
  <c r="W3511"/>
  <c r="X3511"/>
  <c r="Y3511"/>
  <c r="Z3511"/>
  <c r="AA3511"/>
  <c r="AB3511"/>
  <c r="J3512"/>
  <c r="K3512"/>
  <c r="L3512"/>
  <c r="M3512"/>
  <c r="N3512"/>
  <c r="O3512"/>
  <c r="P3512"/>
  <c r="Q3512"/>
  <c r="R3512"/>
  <c r="S3512"/>
  <c r="T3512"/>
  <c r="U3512"/>
  <c r="V3512"/>
  <c r="W3512"/>
  <c r="X3512"/>
  <c r="Y3512"/>
  <c r="Z3512"/>
  <c r="AA3512"/>
  <c r="AB3512"/>
  <c r="J3513"/>
  <c r="K3513"/>
  <c r="L3513"/>
  <c r="M3513"/>
  <c r="N3513"/>
  <c r="O3513"/>
  <c r="P3513"/>
  <c r="Q3513"/>
  <c r="R3513"/>
  <c r="S3513"/>
  <c r="T3513"/>
  <c r="U3513"/>
  <c r="V3513"/>
  <c r="W3513"/>
  <c r="X3513"/>
  <c r="Y3513"/>
  <c r="Z3513"/>
  <c r="AA3513"/>
  <c r="AB3513"/>
  <c r="A3518"/>
  <c r="Q3518"/>
  <c r="T3518"/>
  <c r="X3518"/>
  <c r="AC3518"/>
  <c r="AD3518"/>
  <c r="AE3518"/>
  <c r="AF3518"/>
  <c r="AG3518"/>
  <c r="AH3518"/>
  <c r="AI3518"/>
  <c r="AJ3518"/>
  <c r="AK3518"/>
  <c r="AM3518"/>
  <c r="A3519"/>
  <c r="Q3519"/>
  <c r="T3519"/>
  <c r="X3519"/>
  <c r="AC3519"/>
  <c r="AD3519"/>
  <c r="AE3519"/>
  <c r="AF3519"/>
  <c r="AG3519"/>
  <c r="AH3519"/>
  <c r="AI3519"/>
  <c r="AJ3519"/>
  <c r="AK3519"/>
  <c r="AL3519"/>
  <c r="AM3519"/>
  <c r="J3520"/>
  <c r="K3520"/>
  <c r="L3520"/>
  <c r="M3520"/>
  <c r="N3520"/>
  <c r="O3520"/>
  <c r="P3520"/>
  <c r="Q3520"/>
  <c r="R3520"/>
  <c r="S3520"/>
  <c r="T3520"/>
  <c r="U3520"/>
  <c r="V3520"/>
  <c r="W3520"/>
  <c r="X3520"/>
  <c r="Y3520"/>
  <c r="Z3520"/>
  <c r="AA3520"/>
  <c r="AB3520"/>
  <c r="AC3520"/>
  <c r="AD3520"/>
  <c r="AE3520"/>
  <c r="AF3520"/>
  <c r="AG3520"/>
  <c r="AH3520"/>
  <c r="AI3520"/>
  <c r="AJ3520"/>
  <c r="AK3520"/>
  <c r="AL3520"/>
  <c r="AM3520"/>
  <c r="A3521"/>
  <c r="Q3521"/>
  <c r="T3521"/>
  <c r="X3521"/>
  <c r="AC3521"/>
  <c r="AD3521"/>
  <c r="AE3521"/>
  <c r="AF3521"/>
  <c r="AG3521"/>
  <c r="AH3521"/>
  <c r="AI3521"/>
  <c r="AJ3521"/>
  <c r="AK3521"/>
  <c r="AL3521"/>
  <c r="AM3521"/>
  <c r="J3522"/>
  <c r="K3522"/>
  <c r="L3522"/>
  <c r="M3522"/>
  <c r="N3522"/>
  <c r="O3522"/>
  <c r="P3522"/>
  <c r="Q3522"/>
  <c r="R3522"/>
  <c r="S3522"/>
  <c r="T3522"/>
  <c r="U3522"/>
  <c r="V3522"/>
  <c r="W3522"/>
  <c r="X3522"/>
  <c r="Y3522"/>
  <c r="Z3522"/>
  <c r="AA3522"/>
  <c r="AB3522"/>
  <c r="AC3522"/>
  <c r="AD3522"/>
  <c r="AE3522"/>
  <c r="AF3522"/>
  <c r="AG3522"/>
  <c r="AH3522"/>
  <c r="AI3522"/>
  <c r="AJ3522"/>
  <c r="AK3522"/>
  <c r="AL3522"/>
  <c r="AM3522"/>
  <c r="A3523"/>
  <c r="Q3523"/>
  <c r="T3523"/>
  <c r="X3523"/>
  <c r="AC3523"/>
  <c r="AD3523"/>
  <c r="AE3523"/>
  <c r="AF3523"/>
  <c r="AG3523"/>
  <c r="AH3523"/>
  <c r="AI3523"/>
  <c r="AJ3523"/>
  <c r="AK3523"/>
  <c r="AL3523"/>
  <c r="AM3523"/>
  <c r="J3524"/>
  <c r="K3524"/>
  <c r="L3524"/>
  <c r="M3524"/>
  <c r="N3524"/>
  <c r="O3524"/>
  <c r="P3524"/>
  <c r="Q3524"/>
  <c r="R3524"/>
  <c r="S3524"/>
  <c r="T3524"/>
  <c r="U3524"/>
  <c r="V3524"/>
  <c r="W3524"/>
  <c r="X3524"/>
  <c r="Y3524"/>
  <c r="Z3524"/>
  <c r="AA3524"/>
  <c r="AB3524"/>
  <c r="AC3524"/>
  <c r="AD3524"/>
  <c r="AE3524"/>
  <c r="AF3524"/>
  <c r="AG3524"/>
  <c r="AH3524"/>
  <c r="AI3524"/>
  <c r="AJ3524"/>
  <c r="AK3524"/>
  <c r="AL3524"/>
  <c r="AM3524"/>
  <c r="A3525"/>
  <c r="Q3525"/>
  <c r="T3525"/>
  <c r="X3525"/>
  <c r="AC3525"/>
  <c r="AD3525"/>
  <c r="AE3525"/>
  <c r="AF3525"/>
  <c r="AG3525"/>
  <c r="AH3525"/>
  <c r="AI3525"/>
  <c r="AJ3525"/>
  <c r="AK3525"/>
  <c r="AL3525"/>
  <c r="AM3525"/>
  <c r="J3526"/>
  <c r="K3526"/>
  <c r="L3526"/>
  <c r="M3526"/>
  <c r="N3526"/>
  <c r="O3526"/>
  <c r="P3526"/>
  <c r="Q3526"/>
  <c r="R3526"/>
  <c r="S3526"/>
  <c r="T3526"/>
  <c r="U3526"/>
  <c r="V3526"/>
  <c r="W3526"/>
  <c r="X3526"/>
  <c r="Y3526"/>
  <c r="Z3526"/>
  <c r="AA3526"/>
  <c r="AB3526"/>
  <c r="AC3526"/>
  <c r="AD3526"/>
  <c r="AE3526"/>
  <c r="AF3526"/>
  <c r="AG3526"/>
  <c r="AH3526"/>
  <c r="AI3526"/>
  <c r="AJ3526"/>
  <c r="AK3526"/>
  <c r="AL3526"/>
  <c r="AM3526"/>
  <c r="A3527"/>
  <c r="Q3527"/>
  <c r="T3527"/>
  <c r="X3527"/>
  <c r="AC3527"/>
  <c r="AD3527"/>
  <c r="AE3527"/>
  <c r="AF3527"/>
  <c r="AG3527"/>
  <c r="AH3527"/>
  <c r="AI3527"/>
  <c r="AJ3527"/>
  <c r="AK3527"/>
  <c r="AL3527"/>
  <c r="AM3527"/>
  <c r="J3528"/>
  <c r="K3528"/>
  <c r="L3528"/>
  <c r="M3528"/>
  <c r="N3528"/>
  <c r="O3528"/>
  <c r="P3528"/>
  <c r="Q3528"/>
  <c r="R3528"/>
  <c r="S3528"/>
  <c r="T3528"/>
  <c r="U3528"/>
  <c r="V3528"/>
  <c r="W3528"/>
  <c r="X3528"/>
  <c r="Y3528"/>
  <c r="Z3528"/>
  <c r="AA3528"/>
  <c r="AB3528"/>
  <c r="AC3528"/>
  <c r="AD3528"/>
  <c r="AE3528"/>
  <c r="AF3528"/>
  <c r="AG3528"/>
  <c r="AH3528"/>
  <c r="AI3528"/>
  <c r="AJ3528"/>
  <c r="AK3528"/>
  <c r="AL3528"/>
  <c r="AM3528"/>
  <c r="A3529"/>
  <c r="Q3529"/>
  <c r="T3529"/>
  <c r="X3529"/>
  <c r="AC3529"/>
  <c r="AD3529"/>
  <c r="AE3529"/>
  <c r="AF3529"/>
  <c r="AG3529"/>
  <c r="AH3529"/>
  <c r="AI3529"/>
  <c r="AJ3529"/>
  <c r="AK3529"/>
  <c r="AL3529"/>
  <c r="AM3529"/>
  <c r="J3530"/>
  <c r="K3530"/>
  <c r="L3530"/>
  <c r="M3530"/>
  <c r="N3530"/>
  <c r="O3530"/>
  <c r="P3530"/>
  <c r="Q3530"/>
  <c r="R3530"/>
  <c r="S3530"/>
  <c r="T3530"/>
  <c r="U3530"/>
  <c r="V3530"/>
  <c r="W3530"/>
  <c r="X3530"/>
  <c r="Y3530"/>
  <c r="Z3530"/>
  <c r="AA3530"/>
  <c r="AB3530"/>
  <c r="AC3530"/>
  <c r="AD3530"/>
  <c r="AE3530"/>
  <c r="AF3530"/>
  <c r="AG3530"/>
  <c r="AH3530"/>
  <c r="AI3530"/>
  <c r="AJ3530"/>
  <c r="AK3530"/>
  <c r="AL3530"/>
  <c r="AM3530"/>
  <c r="A3531"/>
  <c r="Q3531"/>
  <c r="T3531"/>
  <c r="X3531"/>
  <c r="AC3531"/>
  <c r="AD3531"/>
  <c r="AE3531"/>
  <c r="AF3531"/>
  <c r="AG3531"/>
  <c r="AH3531"/>
  <c r="AI3531"/>
  <c r="AJ3531"/>
  <c r="AK3531"/>
  <c r="AL3531"/>
  <c r="AM3531"/>
  <c r="J3532"/>
  <c r="K3532"/>
  <c r="L3532"/>
  <c r="M3532"/>
  <c r="N3532"/>
  <c r="O3532"/>
  <c r="P3532"/>
  <c r="Q3532"/>
  <c r="R3532"/>
  <c r="S3532"/>
  <c r="T3532"/>
  <c r="U3532"/>
  <c r="V3532"/>
  <c r="W3532"/>
  <c r="X3532"/>
  <c r="Y3532"/>
  <c r="Z3532"/>
  <c r="AA3532"/>
  <c r="AB3532"/>
  <c r="AC3532"/>
  <c r="AD3532"/>
  <c r="AE3532"/>
  <c r="AF3532"/>
  <c r="AG3532"/>
  <c r="AH3532"/>
  <c r="AI3532"/>
  <c r="AJ3532"/>
  <c r="AK3532"/>
  <c r="AL3532"/>
  <c r="AM3532"/>
  <c r="A3533"/>
  <c r="Q3533"/>
  <c r="T3533"/>
  <c r="X3533"/>
  <c r="AC3533"/>
  <c r="AD3533"/>
  <c r="AE3533"/>
  <c r="AF3533"/>
  <c r="AG3533"/>
  <c r="AH3533"/>
  <c r="AI3533"/>
  <c r="AJ3533"/>
  <c r="AK3533"/>
  <c r="AL3533"/>
  <c r="AM3533"/>
  <c r="J3534"/>
  <c r="K3534"/>
  <c r="L3534"/>
  <c r="M3534"/>
  <c r="N3534"/>
  <c r="O3534"/>
  <c r="P3534"/>
  <c r="Q3534"/>
  <c r="R3534"/>
  <c r="S3534"/>
  <c r="T3534"/>
  <c r="U3534"/>
  <c r="V3534"/>
  <c r="W3534"/>
  <c r="X3534"/>
  <c r="Y3534"/>
  <c r="Z3534"/>
  <c r="AA3534"/>
  <c r="AB3534"/>
  <c r="AC3534"/>
  <c r="AD3534"/>
  <c r="AE3534"/>
  <c r="AF3534"/>
  <c r="AG3534"/>
  <c r="AH3534"/>
  <c r="AI3534"/>
  <c r="AJ3534"/>
  <c r="AK3534"/>
  <c r="AL3534"/>
  <c r="AM3534"/>
  <c r="A3535"/>
  <c r="Q3535"/>
  <c r="T3535"/>
  <c r="X3535"/>
  <c r="AC3535"/>
  <c r="AD3535"/>
  <c r="AE3535"/>
  <c r="AF3535"/>
  <c r="AG3535"/>
  <c r="AH3535"/>
  <c r="AI3535"/>
  <c r="AJ3535"/>
  <c r="AK3535"/>
  <c r="AL3535"/>
  <c r="AM3535"/>
  <c r="J3536"/>
  <c r="K3536"/>
  <c r="L3536"/>
  <c r="M3536"/>
  <c r="N3536"/>
  <c r="O3536"/>
  <c r="P3536"/>
  <c r="Q3536"/>
  <c r="R3536"/>
  <c r="S3536"/>
  <c r="T3536"/>
  <c r="U3536"/>
  <c r="V3536"/>
  <c r="W3536"/>
  <c r="X3536"/>
  <c r="Y3536"/>
  <c r="Z3536"/>
  <c r="AA3536"/>
  <c r="AB3536"/>
  <c r="AC3536"/>
  <c r="AD3536"/>
  <c r="AE3536"/>
  <c r="AF3536"/>
  <c r="AG3536"/>
  <c r="AH3536"/>
  <c r="AI3536"/>
  <c r="AJ3536"/>
  <c r="AK3536"/>
  <c r="AL3536"/>
  <c r="AM3536"/>
  <c r="J3538"/>
  <c r="K3538"/>
  <c r="L3538"/>
  <c r="M3538"/>
  <c r="N3538"/>
  <c r="O3538"/>
  <c r="P3538"/>
  <c r="Q3538"/>
  <c r="R3538"/>
  <c r="S3538"/>
  <c r="T3538"/>
  <c r="U3538"/>
  <c r="V3538"/>
  <c r="W3538"/>
  <c r="X3538"/>
  <c r="Y3538"/>
  <c r="Z3538"/>
  <c r="AA3538"/>
  <c r="AB3538"/>
  <c r="J3539"/>
  <c r="K3539"/>
  <c r="L3539"/>
  <c r="M3539"/>
  <c r="N3539"/>
  <c r="O3539"/>
  <c r="P3539"/>
  <c r="Q3539"/>
  <c r="R3539"/>
  <c r="S3539"/>
  <c r="T3539"/>
  <c r="U3539"/>
  <c r="V3539"/>
  <c r="W3539"/>
  <c r="X3539"/>
  <c r="Y3539"/>
  <c r="Z3539"/>
  <c r="AA3539"/>
  <c r="AB3539"/>
  <c r="J3540"/>
  <c r="K3540"/>
  <c r="L3540"/>
  <c r="M3540"/>
  <c r="N3540"/>
  <c r="O3540"/>
  <c r="P3540"/>
  <c r="Q3540"/>
  <c r="R3540"/>
  <c r="S3540"/>
  <c r="T3540"/>
  <c r="U3540"/>
  <c r="V3540"/>
  <c r="W3540"/>
  <c r="X3540"/>
  <c r="Y3540"/>
  <c r="Z3540"/>
  <c r="AA3540"/>
  <c r="AB3540"/>
  <c r="A3545"/>
  <c r="Q3545"/>
  <c r="T3545"/>
  <c r="X3545"/>
  <c r="AC3545"/>
  <c r="AD3545"/>
  <c r="AE3545"/>
  <c r="AF3545"/>
  <c r="AG3545"/>
  <c r="AH3545"/>
  <c r="AI3545"/>
  <c r="AJ3545"/>
  <c r="AK3545"/>
  <c r="AM3545"/>
  <c r="A3546"/>
  <c r="Q3546"/>
  <c r="T3546"/>
  <c r="X3546"/>
  <c r="AC3546"/>
  <c r="AD3546"/>
  <c r="AE3546"/>
  <c r="AF3546"/>
  <c r="AG3546"/>
  <c r="AH3546"/>
  <c r="AI3546"/>
  <c r="AJ3546"/>
  <c r="AK3546"/>
  <c r="AL3546"/>
  <c r="AM3546"/>
  <c r="J3547"/>
  <c r="K3547"/>
  <c r="L3547"/>
  <c r="M3547"/>
  <c r="N3547"/>
  <c r="O3547"/>
  <c r="P3547"/>
  <c r="Q3547"/>
  <c r="R3547"/>
  <c r="S3547"/>
  <c r="T3547"/>
  <c r="U3547"/>
  <c r="V3547"/>
  <c r="W3547"/>
  <c r="X3547"/>
  <c r="Y3547"/>
  <c r="Z3547"/>
  <c r="AA3547"/>
  <c r="AB3547"/>
  <c r="AC3547"/>
  <c r="AD3547"/>
  <c r="AE3547"/>
  <c r="AF3547"/>
  <c r="AG3547"/>
  <c r="AH3547"/>
  <c r="AI3547"/>
  <c r="AJ3547"/>
  <c r="AK3547"/>
  <c r="AL3547"/>
  <c r="AM3547"/>
  <c r="A3548"/>
  <c r="Q3548"/>
  <c r="T3548"/>
  <c r="X3548"/>
  <c r="AC3548"/>
  <c r="AD3548"/>
  <c r="AE3548"/>
  <c r="AF3548"/>
  <c r="AG3548"/>
  <c r="AH3548"/>
  <c r="AI3548"/>
  <c r="AJ3548"/>
  <c r="AK3548"/>
  <c r="AL3548"/>
  <c r="AM3548"/>
  <c r="J3549"/>
  <c r="K3549"/>
  <c r="L3549"/>
  <c r="M3549"/>
  <c r="N3549"/>
  <c r="O3549"/>
  <c r="P3549"/>
  <c r="Q3549"/>
  <c r="R3549"/>
  <c r="S3549"/>
  <c r="T3549"/>
  <c r="U3549"/>
  <c r="V3549"/>
  <c r="W3549"/>
  <c r="X3549"/>
  <c r="Y3549"/>
  <c r="Z3549"/>
  <c r="AA3549"/>
  <c r="AB3549"/>
  <c r="AC3549"/>
  <c r="AD3549"/>
  <c r="AE3549"/>
  <c r="AF3549"/>
  <c r="AG3549"/>
  <c r="AH3549"/>
  <c r="AI3549"/>
  <c r="AJ3549"/>
  <c r="AK3549"/>
  <c r="AL3549"/>
  <c r="AM3549"/>
  <c r="A3550"/>
  <c r="Q3550"/>
  <c r="T3550"/>
  <c r="X3550"/>
  <c r="AC3550"/>
  <c r="AD3550"/>
  <c r="AE3550"/>
  <c r="AF3550"/>
  <c r="AG3550"/>
  <c r="AH3550"/>
  <c r="AI3550"/>
  <c r="AJ3550"/>
  <c r="AK3550"/>
  <c r="AL3550"/>
  <c r="AM3550"/>
  <c r="J3551"/>
  <c r="K3551"/>
  <c r="L3551"/>
  <c r="M3551"/>
  <c r="N3551"/>
  <c r="O3551"/>
  <c r="P3551"/>
  <c r="Q3551"/>
  <c r="R3551"/>
  <c r="S3551"/>
  <c r="T3551"/>
  <c r="U3551"/>
  <c r="V3551"/>
  <c r="W3551"/>
  <c r="X3551"/>
  <c r="Y3551"/>
  <c r="Z3551"/>
  <c r="AA3551"/>
  <c r="AB3551"/>
  <c r="AC3551"/>
  <c r="AD3551"/>
  <c r="AE3551"/>
  <c r="AF3551"/>
  <c r="AG3551"/>
  <c r="AH3551"/>
  <c r="AI3551"/>
  <c r="AJ3551"/>
  <c r="AK3551"/>
  <c r="AL3551"/>
  <c r="AM3551"/>
  <c r="A3552"/>
  <c r="Q3552"/>
  <c r="T3552"/>
  <c r="X3552"/>
  <c r="AC3552"/>
  <c r="AD3552"/>
  <c r="AE3552"/>
  <c r="AF3552"/>
  <c r="AG3552"/>
  <c r="AH3552"/>
  <c r="AI3552"/>
  <c r="AJ3552"/>
  <c r="AK3552"/>
  <c r="AL3552"/>
  <c r="AM3552"/>
  <c r="J3553"/>
  <c r="K3553"/>
  <c r="L3553"/>
  <c r="M3553"/>
  <c r="N3553"/>
  <c r="O3553"/>
  <c r="P3553"/>
  <c r="Q3553"/>
  <c r="R3553"/>
  <c r="S3553"/>
  <c r="T3553"/>
  <c r="U3553"/>
  <c r="V3553"/>
  <c r="W3553"/>
  <c r="X3553"/>
  <c r="Y3553"/>
  <c r="Z3553"/>
  <c r="AA3553"/>
  <c r="AB3553"/>
  <c r="AC3553"/>
  <c r="AD3553"/>
  <c r="AE3553"/>
  <c r="AF3553"/>
  <c r="AG3553"/>
  <c r="AH3553"/>
  <c r="AI3553"/>
  <c r="AJ3553"/>
  <c r="AK3553"/>
  <c r="AL3553"/>
  <c r="AM3553"/>
  <c r="A3554"/>
  <c r="Q3554"/>
  <c r="T3554"/>
  <c r="X3554"/>
  <c r="AC3554"/>
  <c r="AD3554"/>
  <c r="AE3554"/>
  <c r="AF3554"/>
  <c r="AG3554"/>
  <c r="AH3554"/>
  <c r="AI3554"/>
  <c r="AJ3554"/>
  <c r="AK3554"/>
  <c r="AL3554"/>
  <c r="AM3554"/>
  <c r="J3555"/>
  <c r="K3555"/>
  <c r="L3555"/>
  <c r="M3555"/>
  <c r="N3555"/>
  <c r="O3555"/>
  <c r="P3555"/>
  <c r="Q3555"/>
  <c r="R3555"/>
  <c r="S3555"/>
  <c r="T3555"/>
  <c r="U3555"/>
  <c r="V3555"/>
  <c r="W3555"/>
  <c r="X3555"/>
  <c r="Y3555"/>
  <c r="Z3555"/>
  <c r="AA3555"/>
  <c r="AB3555"/>
  <c r="AC3555"/>
  <c r="AD3555"/>
  <c r="AE3555"/>
  <c r="AF3555"/>
  <c r="AG3555"/>
  <c r="AH3555"/>
  <c r="AI3555"/>
  <c r="AJ3555"/>
  <c r="AK3555"/>
  <c r="AL3555"/>
  <c r="AM3555"/>
  <c r="A3556"/>
  <c r="Q3556"/>
  <c r="T3556"/>
  <c r="X3556"/>
  <c r="AC3556"/>
  <c r="AD3556"/>
  <c r="AE3556"/>
  <c r="AF3556"/>
  <c r="AG3556"/>
  <c r="AH3556"/>
  <c r="AI3556"/>
  <c r="AJ3556"/>
  <c r="AK3556"/>
  <c r="AL3556"/>
  <c r="AM3556"/>
  <c r="J3557"/>
  <c r="K3557"/>
  <c r="L3557"/>
  <c r="M3557"/>
  <c r="N3557"/>
  <c r="O3557"/>
  <c r="P3557"/>
  <c r="Q3557"/>
  <c r="R3557"/>
  <c r="S3557"/>
  <c r="T3557"/>
  <c r="U3557"/>
  <c r="V3557"/>
  <c r="W3557"/>
  <c r="X3557"/>
  <c r="Y3557"/>
  <c r="Z3557"/>
  <c r="AA3557"/>
  <c r="AB3557"/>
  <c r="AC3557"/>
  <c r="AD3557"/>
  <c r="AE3557"/>
  <c r="AF3557"/>
  <c r="AG3557"/>
  <c r="AH3557"/>
  <c r="AI3557"/>
  <c r="AJ3557"/>
  <c r="AK3557"/>
  <c r="AL3557"/>
  <c r="AM3557"/>
  <c r="A3558"/>
  <c r="Q3558"/>
  <c r="T3558"/>
  <c r="X3558"/>
  <c r="AC3558"/>
  <c r="AD3558"/>
  <c r="AE3558"/>
  <c r="AF3558"/>
  <c r="AG3558"/>
  <c r="AH3558"/>
  <c r="AI3558"/>
  <c r="AJ3558"/>
  <c r="AK3558"/>
  <c r="AL3558"/>
  <c r="AM3558"/>
  <c r="J3559"/>
  <c r="K3559"/>
  <c r="L3559"/>
  <c r="M3559"/>
  <c r="N3559"/>
  <c r="O3559"/>
  <c r="P3559"/>
  <c r="Q3559"/>
  <c r="R3559"/>
  <c r="S3559"/>
  <c r="T3559"/>
  <c r="U3559"/>
  <c r="V3559"/>
  <c r="W3559"/>
  <c r="X3559"/>
  <c r="Y3559"/>
  <c r="Z3559"/>
  <c r="AA3559"/>
  <c r="AB3559"/>
  <c r="AC3559"/>
  <c r="AD3559"/>
  <c r="AE3559"/>
  <c r="AF3559"/>
  <c r="AG3559"/>
  <c r="AH3559"/>
  <c r="AI3559"/>
  <c r="AJ3559"/>
  <c r="AK3559"/>
  <c r="AL3559"/>
  <c r="AM3559"/>
  <c r="A3560"/>
  <c r="Q3560"/>
  <c r="T3560"/>
  <c r="X3560"/>
  <c r="AC3560"/>
  <c r="AD3560"/>
  <c r="AE3560"/>
  <c r="AF3560"/>
  <c r="AG3560"/>
  <c r="AH3560"/>
  <c r="AI3560"/>
  <c r="AJ3560"/>
  <c r="AK3560"/>
  <c r="AL3560"/>
  <c r="AM3560"/>
  <c r="J3561"/>
  <c r="K3561"/>
  <c r="L3561"/>
  <c r="M3561"/>
  <c r="N3561"/>
  <c r="O3561"/>
  <c r="P3561"/>
  <c r="Q3561"/>
  <c r="R3561"/>
  <c r="S3561"/>
  <c r="T3561"/>
  <c r="U3561"/>
  <c r="V3561"/>
  <c r="W3561"/>
  <c r="X3561"/>
  <c r="Y3561"/>
  <c r="Z3561"/>
  <c r="AA3561"/>
  <c r="AB3561"/>
  <c r="AC3561"/>
  <c r="AD3561"/>
  <c r="AE3561"/>
  <c r="AF3561"/>
  <c r="AG3561"/>
  <c r="AH3561"/>
  <c r="AI3561"/>
  <c r="AJ3561"/>
  <c r="AK3561"/>
  <c r="AL3561"/>
  <c r="AM3561"/>
  <c r="A3562"/>
  <c r="Q3562"/>
  <c r="T3562"/>
  <c r="X3562"/>
  <c r="AC3562"/>
  <c r="AD3562"/>
  <c r="AE3562"/>
  <c r="AF3562"/>
  <c r="AG3562"/>
  <c r="AH3562"/>
  <c r="AI3562"/>
  <c r="AJ3562"/>
  <c r="AK3562"/>
  <c r="AL3562"/>
  <c r="AM3562"/>
  <c r="J3563"/>
  <c r="K3563"/>
  <c r="L3563"/>
  <c r="M3563"/>
  <c r="N3563"/>
  <c r="O3563"/>
  <c r="P3563"/>
  <c r="Q3563"/>
  <c r="R3563"/>
  <c r="S3563"/>
  <c r="T3563"/>
  <c r="U3563"/>
  <c r="V3563"/>
  <c r="W3563"/>
  <c r="X3563"/>
  <c r="Y3563"/>
  <c r="Z3563"/>
  <c r="AA3563"/>
  <c r="AB3563"/>
  <c r="AC3563"/>
  <c r="AD3563"/>
  <c r="AE3563"/>
  <c r="AF3563"/>
  <c r="AG3563"/>
  <c r="AH3563"/>
  <c r="AI3563"/>
  <c r="AJ3563"/>
  <c r="AK3563"/>
  <c r="AL3563"/>
  <c r="AM3563"/>
  <c r="J3565"/>
  <c r="K3565"/>
  <c r="L3565"/>
  <c r="M3565"/>
  <c r="N3565"/>
  <c r="O3565"/>
  <c r="P3565"/>
  <c r="Q3565"/>
  <c r="R3565"/>
  <c r="S3565"/>
  <c r="T3565"/>
  <c r="U3565"/>
  <c r="V3565"/>
  <c r="W3565"/>
  <c r="X3565"/>
  <c r="Y3565"/>
  <c r="Z3565"/>
  <c r="AA3565"/>
  <c r="AB3565"/>
  <c r="J3566"/>
  <c r="K3566"/>
  <c r="L3566"/>
  <c r="M3566"/>
  <c r="N3566"/>
  <c r="O3566"/>
  <c r="P3566"/>
  <c r="Q3566"/>
  <c r="R3566"/>
  <c r="S3566"/>
  <c r="T3566"/>
  <c r="U3566"/>
  <c r="V3566"/>
  <c r="W3566"/>
  <c r="X3566"/>
  <c r="Y3566"/>
  <c r="Z3566"/>
  <c r="AA3566"/>
  <c r="AB3566"/>
  <c r="J3567"/>
  <c r="K3567"/>
  <c r="L3567"/>
  <c r="M3567"/>
  <c r="N3567"/>
  <c r="O3567"/>
  <c r="P3567"/>
  <c r="Q3567"/>
  <c r="R3567"/>
  <c r="S3567"/>
  <c r="T3567"/>
  <c r="U3567"/>
  <c r="V3567"/>
  <c r="W3567"/>
  <c r="X3567"/>
  <c r="Y3567"/>
  <c r="Z3567"/>
  <c r="AA3567"/>
  <c r="AB3567"/>
  <c r="A3572"/>
  <c r="Q3572"/>
  <c r="T3572"/>
  <c r="X3572"/>
  <c r="AC3572"/>
  <c r="AD3572"/>
  <c r="AE3572"/>
  <c r="AF3572"/>
  <c r="AG3572"/>
  <c r="AH3572"/>
  <c r="AI3572"/>
  <c r="AJ3572"/>
  <c r="AK3572"/>
  <c r="AM3572"/>
  <c r="A3573"/>
  <c r="Q3573"/>
  <c r="T3573"/>
  <c r="X3573"/>
  <c r="AC3573"/>
  <c r="AD3573"/>
  <c r="AE3573"/>
  <c r="AF3573"/>
  <c r="AG3573"/>
  <c r="AH3573"/>
  <c r="AI3573"/>
  <c r="AJ3573"/>
  <c r="AK3573"/>
  <c r="AL3573"/>
  <c r="AM3573"/>
  <c r="J3574"/>
  <c r="K3574"/>
  <c r="L3574"/>
  <c r="M3574"/>
  <c r="N3574"/>
  <c r="O3574"/>
  <c r="P3574"/>
  <c r="Q3574"/>
  <c r="R3574"/>
  <c r="S3574"/>
  <c r="T3574"/>
  <c r="U3574"/>
  <c r="V3574"/>
  <c r="W3574"/>
  <c r="X3574"/>
  <c r="Y3574"/>
  <c r="Z3574"/>
  <c r="AA3574"/>
  <c r="AB3574"/>
  <c r="AC3574"/>
  <c r="AD3574"/>
  <c r="AE3574"/>
  <c r="AF3574"/>
  <c r="AG3574"/>
  <c r="AH3574"/>
  <c r="AI3574"/>
  <c r="AJ3574"/>
  <c r="AK3574"/>
  <c r="AL3574"/>
  <c r="AM3574"/>
  <c r="A3575"/>
  <c r="Q3575"/>
  <c r="T3575"/>
  <c r="X3575"/>
  <c r="AC3575"/>
  <c r="AD3575"/>
  <c r="AE3575"/>
  <c r="AF3575"/>
  <c r="AG3575"/>
  <c r="AH3575"/>
  <c r="AI3575"/>
  <c r="AJ3575"/>
  <c r="AK3575"/>
  <c r="AL3575"/>
  <c r="AM3575"/>
  <c r="J3576"/>
  <c r="K3576"/>
  <c r="L3576"/>
  <c r="M3576"/>
  <c r="N3576"/>
  <c r="O3576"/>
  <c r="P3576"/>
  <c r="Q3576"/>
  <c r="R3576"/>
  <c r="S3576"/>
  <c r="T3576"/>
  <c r="U3576"/>
  <c r="V3576"/>
  <c r="W3576"/>
  <c r="X3576"/>
  <c r="Y3576"/>
  <c r="Z3576"/>
  <c r="AA3576"/>
  <c r="AB3576"/>
  <c r="AC3576"/>
  <c r="AD3576"/>
  <c r="AE3576"/>
  <c r="AF3576"/>
  <c r="AG3576"/>
  <c r="AH3576"/>
  <c r="AI3576"/>
  <c r="AJ3576"/>
  <c r="AK3576"/>
  <c r="AL3576"/>
  <c r="AM3576"/>
  <c r="A3577"/>
  <c r="Q3577"/>
  <c r="T3577"/>
  <c r="X3577"/>
  <c r="AC3577"/>
  <c r="AD3577"/>
  <c r="AE3577"/>
  <c r="AF3577"/>
  <c r="AG3577"/>
  <c r="AH3577"/>
  <c r="AI3577"/>
  <c r="AJ3577"/>
  <c r="AK3577"/>
  <c r="AL3577"/>
  <c r="AM3577"/>
  <c r="J3578"/>
  <c r="K3578"/>
  <c r="L3578"/>
  <c r="M3578"/>
  <c r="N3578"/>
  <c r="O3578"/>
  <c r="P3578"/>
  <c r="Q3578"/>
  <c r="R3578"/>
  <c r="S3578"/>
  <c r="T3578"/>
  <c r="U3578"/>
  <c r="V3578"/>
  <c r="W3578"/>
  <c r="X3578"/>
  <c r="Y3578"/>
  <c r="Z3578"/>
  <c r="AA3578"/>
  <c r="AB3578"/>
  <c r="AC3578"/>
  <c r="AD3578"/>
  <c r="AE3578"/>
  <c r="AF3578"/>
  <c r="AG3578"/>
  <c r="AH3578"/>
  <c r="AI3578"/>
  <c r="AJ3578"/>
  <c r="AK3578"/>
  <c r="AL3578"/>
  <c r="AM3578"/>
  <c r="A3579"/>
  <c r="Q3579"/>
  <c r="T3579"/>
  <c r="X3579"/>
  <c r="AC3579"/>
  <c r="AD3579"/>
  <c r="AE3579"/>
  <c r="AF3579"/>
  <c r="AG3579"/>
  <c r="AH3579"/>
  <c r="AI3579"/>
  <c r="AJ3579"/>
  <c r="AK3579"/>
  <c r="AL3579"/>
  <c r="AM3579"/>
  <c r="J3580"/>
  <c r="K3580"/>
  <c r="L3580"/>
  <c r="M3580"/>
  <c r="N3580"/>
  <c r="O3580"/>
  <c r="P3580"/>
  <c r="Q3580"/>
  <c r="R3580"/>
  <c r="S3580"/>
  <c r="T3580"/>
  <c r="U3580"/>
  <c r="V3580"/>
  <c r="W3580"/>
  <c r="X3580"/>
  <c r="Y3580"/>
  <c r="Z3580"/>
  <c r="AA3580"/>
  <c r="AB3580"/>
  <c r="AC3580"/>
  <c r="AD3580"/>
  <c r="AE3580"/>
  <c r="AF3580"/>
  <c r="AG3580"/>
  <c r="AH3580"/>
  <c r="AI3580"/>
  <c r="AJ3580"/>
  <c r="AK3580"/>
  <c r="AL3580"/>
  <c r="AM3580"/>
  <c r="A3581"/>
  <c r="Q3581"/>
  <c r="T3581"/>
  <c r="X3581"/>
  <c r="AC3581"/>
  <c r="AD3581"/>
  <c r="AE3581"/>
  <c r="AF3581"/>
  <c r="AG3581"/>
  <c r="AH3581"/>
  <c r="AI3581"/>
  <c r="AJ3581"/>
  <c r="AK3581"/>
  <c r="AL3581"/>
  <c r="AM3581"/>
  <c r="J3582"/>
  <c r="K3582"/>
  <c r="L3582"/>
  <c r="M3582"/>
  <c r="N3582"/>
  <c r="O3582"/>
  <c r="P3582"/>
  <c r="Q3582"/>
  <c r="R3582"/>
  <c r="S3582"/>
  <c r="T3582"/>
  <c r="U3582"/>
  <c r="V3582"/>
  <c r="W3582"/>
  <c r="X3582"/>
  <c r="Y3582"/>
  <c r="Z3582"/>
  <c r="AA3582"/>
  <c r="AB3582"/>
  <c r="AC3582"/>
  <c r="AD3582"/>
  <c r="AE3582"/>
  <c r="AF3582"/>
  <c r="AG3582"/>
  <c r="AH3582"/>
  <c r="AI3582"/>
  <c r="AJ3582"/>
  <c r="AK3582"/>
  <c r="AL3582"/>
  <c r="AM3582"/>
  <c r="A3583"/>
  <c r="Q3583"/>
  <c r="T3583"/>
  <c r="X3583"/>
  <c r="AC3583"/>
  <c r="AD3583"/>
  <c r="AE3583"/>
  <c r="AF3583"/>
  <c r="AG3583"/>
  <c r="AH3583"/>
  <c r="AI3583"/>
  <c r="AJ3583"/>
  <c r="AK3583"/>
  <c r="AL3583"/>
  <c r="AM3583"/>
  <c r="J3584"/>
  <c r="K3584"/>
  <c r="L3584"/>
  <c r="M3584"/>
  <c r="N3584"/>
  <c r="O3584"/>
  <c r="P3584"/>
  <c r="Q3584"/>
  <c r="R3584"/>
  <c r="S3584"/>
  <c r="T3584"/>
  <c r="U3584"/>
  <c r="V3584"/>
  <c r="W3584"/>
  <c r="X3584"/>
  <c r="Y3584"/>
  <c r="Z3584"/>
  <c r="AA3584"/>
  <c r="AB3584"/>
  <c r="AC3584"/>
  <c r="AD3584"/>
  <c r="AE3584"/>
  <c r="AF3584"/>
  <c r="AG3584"/>
  <c r="AH3584"/>
  <c r="AI3584"/>
  <c r="AJ3584"/>
  <c r="AK3584"/>
  <c r="AL3584"/>
  <c r="AM3584"/>
  <c r="A3585"/>
  <c r="Q3585"/>
  <c r="T3585"/>
  <c r="X3585"/>
  <c r="AC3585"/>
  <c r="AD3585"/>
  <c r="AE3585"/>
  <c r="AF3585"/>
  <c r="AG3585"/>
  <c r="AH3585"/>
  <c r="AI3585"/>
  <c r="AJ3585"/>
  <c r="AK3585"/>
  <c r="AL3585"/>
  <c r="AM3585"/>
  <c r="J3586"/>
  <c r="K3586"/>
  <c r="L3586"/>
  <c r="M3586"/>
  <c r="N3586"/>
  <c r="O3586"/>
  <c r="P3586"/>
  <c r="Q3586"/>
  <c r="R3586"/>
  <c r="S3586"/>
  <c r="T3586"/>
  <c r="U3586"/>
  <c r="V3586"/>
  <c r="W3586"/>
  <c r="X3586"/>
  <c r="Y3586"/>
  <c r="Z3586"/>
  <c r="AA3586"/>
  <c r="AB3586"/>
  <c r="AC3586"/>
  <c r="AD3586"/>
  <c r="AE3586"/>
  <c r="AF3586"/>
  <c r="AG3586"/>
  <c r="AH3586"/>
  <c r="AI3586"/>
  <c r="AJ3586"/>
  <c r="AK3586"/>
  <c r="AL3586"/>
  <c r="AM3586"/>
  <c r="A3587"/>
  <c r="Q3587"/>
  <c r="T3587"/>
  <c r="X3587"/>
  <c r="AC3587"/>
  <c r="AD3587"/>
  <c r="AE3587"/>
  <c r="AF3587"/>
  <c r="AG3587"/>
  <c r="AH3587"/>
  <c r="AI3587"/>
  <c r="AJ3587"/>
  <c r="AK3587"/>
  <c r="AL3587"/>
  <c r="AM3587"/>
  <c r="J3588"/>
  <c r="K3588"/>
  <c r="L3588"/>
  <c r="M3588"/>
  <c r="N3588"/>
  <c r="O3588"/>
  <c r="P3588"/>
  <c r="Q3588"/>
  <c r="R3588"/>
  <c r="S3588"/>
  <c r="T3588"/>
  <c r="U3588"/>
  <c r="V3588"/>
  <c r="W3588"/>
  <c r="X3588"/>
  <c r="Y3588"/>
  <c r="Z3588"/>
  <c r="AA3588"/>
  <c r="AB3588"/>
  <c r="AC3588"/>
  <c r="AD3588"/>
  <c r="AE3588"/>
  <c r="AF3588"/>
  <c r="AG3588"/>
  <c r="AH3588"/>
  <c r="AI3588"/>
  <c r="AJ3588"/>
  <c r="AK3588"/>
  <c r="AL3588"/>
  <c r="AM3588"/>
  <c r="A3589"/>
  <c r="Q3589"/>
  <c r="T3589"/>
  <c r="X3589"/>
  <c r="AC3589"/>
  <c r="AD3589"/>
  <c r="AE3589"/>
  <c r="AF3589"/>
  <c r="AG3589"/>
  <c r="AH3589"/>
  <c r="AI3589"/>
  <c r="AJ3589"/>
  <c r="AK3589"/>
  <c r="AL3589"/>
  <c r="AM3589"/>
  <c r="J3590"/>
  <c r="K3590"/>
  <c r="L3590"/>
  <c r="M3590"/>
  <c r="N3590"/>
  <c r="O3590"/>
  <c r="P3590"/>
  <c r="Q3590"/>
  <c r="R3590"/>
  <c r="S3590"/>
  <c r="T3590"/>
  <c r="U3590"/>
  <c r="V3590"/>
  <c r="W3590"/>
  <c r="X3590"/>
  <c r="Y3590"/>
  <c r="Z3590"/>
  <c r="AA3590"/>
  <c r="AB3590"/>
  <c r="AC3590"/>
  <c r="AD3590"/>
  <c r="AE3590"/>
  <c r="AF3590"/>
  <c r="AG3590"/>
  <c r="AH3590"/>
  <c r="AI3590"/>
  <c r="AJ3590"/>
  <c r="AK3590"/>
  <c r="AL3590"/>
  <c r="AM3590"/>
  <c r="J3592"/>
  <c r="K3592"/>
  <c r="L3592"/>
  <c r="M3592"/>
  <c r="N3592"/>
  <c r="O3592"/>
  <c r="P3592"/>
  <c r="Q3592"/>
  <c r="R3592"/>
  <c r="S3592"/>
  <c r="T3592"/>
  <c r="U3592"/>
  <c r="V3592"/>
  <c r="W3592"/>
  <c r="X3592"/>
  <c r="Y3592"/>
  <c r="Z3592"/>
  <c r="AA3592"/>
  <c r="AB3592"/>
  <c r="J3593"/>
  <c r="K3593"/>
  <c r="L3593"/>
  <c r="M3593"/>
  <c r="N3593"/>
  <c r="O3593"/>
  <c r="P3593"/>
  <c r="Q3593"/>
  <c r="R3593"/>
  <c r="S3593"/>
  <c r="T3593"/>
  <c r="U3593"/>
  <c r="V3593"/>
  <c r="W3593"/>
  <c r="X3593"/>
  <c r="Y3593"/>
  <c r="Z3593"/>
  <c r="AA3593"/>
  <c r="AB3593"/>
  <c r="J3594"/>
  <c r="K3594"/>
  <c r="L3594"/>
  <c r="M3594"/>
  <c r="N3594"/>
  <c r="O3594"/>
  <c r="P3594"/>
  <c r="Q3594"/>
  <c r="R3594"/>
  <c r="S3594"/>
  <c r="T3594"/>
  <c r="U3594"/>
  <c r="V3594"/>
  <c r="W3594"/>
  <c r="X3594"/>
  <c r="Y3594"/>
  <c r="Z3594"/>
  <c r="AA3594"/>
  <c r="AB3594"/>
  <c r="A3599"/>
  <c r="Q3599"/>
  <c r="T3599"/>
  <c r="X3599"/>
  <c r="AC3599"/>
  <c r="AD3599"/>
  <c r="AE3599"/>
  <c r="AF3599"/>
  <c r="AG3599"/>
  <c r="AH3599"/>
  <c r="AI3599"/>
  <c r="AJ3599"/>
  <c r="AK3599"/>
  <c r="AM3599"/>
  <c r="A3600"/>
  <c r="Q3600"/>
  <c r="T3600"/>
  <c r="X3600"/>
  <c r="AC3600"/>
  <c r="AD3600"/>
  <c r="AE3600"/>
  <c r="AF3600"/>
  <c r="AG3600"/>
  <c r="AH3600"/>
  <c r="AI3600"/>
  <c r="AJ3600"/>
  <c r="AK3600"/>
  <c r="AL3600"/>
  <c r="AM3600"/>
  <c r="J3601"/>
  <c r="K3601"/>
  <c r="L3601"/>
  <c r="M3601"/>
  <c r="N3601"/>
  <c r="O3601"/>
  <c r="P3601"/>
  <c r="Q3601"/>
  <c r="R3601"/>
  <c r="S3601"/>
  <c r="T3601"/>
  <c r="U3601"/>
  <c r="V3601"/>
  <c r="W3601"/>
  <c r="X3601"/>
  <c r="Y3601"/>
  <c r="Z3601"/>
  <c r="AA3601"/>
  <c r="AB3601"/>
  <c r="AC3601"/>
  <c r="AD3601"/>
  <c r="AE3601"/>
  <c r="AF3601"/>
  <c r="AG3601"/>
  <c r="AH3601"/>
  <c r="AI3601"/>
  <c r="AJ3601"/>
  <c r="AK3601"/>
  <c r="AL3601"/>
  <c r="AM3601"/>
  <c r="A3602"/>
  <c r="Q3602"/>
  <c r="T3602"/>
  <c r="X3602"/>
  <c r="AC3602"/>
  <c r="AD3602"/>
  <c r="AE3602"/>
  <c r="AF3602"/>
  <c r="AG3602"/>
  <c r="AH3602"/>
  <c r="AI3602"/>
  <c r="AJ3602"/>
  <c r="AK3602"/>
  <c r="AL3602"/>
  <c r="AM3602"/>
  <c r="J3603"/>
  <c r="K3603"/>
  <c r="L3603"/>
  <c r="M3603"/>
  <c r="N3603"/>
  <c r="O3603"/>
  <c r="P3603"/>
  <c r="Q3603"/>
  <c r="R3603"/>
  <c r="S3603"/>
  <c r="T3603"/>
  <c r="U3603"/>
  <c r="V3603"/>
  <c r="W3603"/>
  <c r="X3603"/>
  <c r="Y3603"/>
  <c r="Z3603"/>
  <c r="AA3603"/>
  <c r="AB3603"/>
  <c r="AC3603"/>
  <c r="AD3603"/>
  <c r="AE3603"/>
  <c r="AF3603"/>
  <c r="AG3603"/>
  <c r="AH3603"/>
  <c r="AI3603"/>
  <c r="AJ3603"/>
  <c r="AK3603"/>
  <c r="AL3603"/>
  <c r="AM3603"/>
  <c r="A3604"/>
  <c r="Q3604"/>
  <c r="T3604"/>
  <c r="X3604"/>
  <c r="AC3604"/>
  <c r="AD3604"/>
  <c r="AE3604"/>
  <c r="AF3604"/>
  <c r="AG3604"/>
  <c r="AH3604"/>
  <c r="AI3604"/>
  <c r="AJ3604"/>
  <c r="AK3604"/>
  <c r="AL3604"/>
  <c r="AM3604"/>
  <c r="J3605"/>
  <c r="K3605"/>
  <c r="L3605"/>
  <c r="M3605"/>
  <c r="N3605"/>
  <c r="O3605"/>
  <c r="P3605"/>
  <c r="Q3605"/>
  <c r="R3605"/>
  <c r="S3605"/>
  <c r="T3605"/>
  <c r="U3605"/>
  <c r="V3605"/>
  <c r="W3605"/>
  <c r="X3605"/>
  <c r="Y3605"/>
  <c r="Z3605"/>
  <c r="AA3605"/>
  <c r="AB3605"/>
  <c r="AC3605"/>
  <c r="AD3605"/>
  <c r="AE3605"/>
  <c r="AF3605"/>
  <c r="AG3605"/>
  <c r="AH3605"/>
  <c r="AI3605"/>
  <c r="AJ3605"/>
  <c r="AK3605"/>
  <c r="AL3605"/>
  <c r="AM3605"/>
  <c r="A3606"/>
  <c r="Q3606"/>
  <c r="T3606"/>
  <c r="X3606"/>
  <c r="AC3606"/>
  <c r="AD3606"/>
  <c r="AE3606"/>
  <c r="AF3606"/>
  <c r="AG3606"/>
  <c r="AH3606"/>
  <c r="AI3606"/>
  <c r="AJ3606"/>
  <c r="AK3606"/>
  <c r="AL3606"/>
  <c r="AM3606"/>
  <c r="J3607"/>
  <c r="K3607"/>
  <c r="L3607"/>
  <c r="M3607"/>
  <c r="N3607"/>
  <c r="O3607"/>
  <c r="P3607"/>
  <c r="Q3607"/>
  <c r="R3607"/>
  <c r="S3607"/>
  <c r="T3607"/>
  <c r="U3607"/>
  <c r="V3607"/>
  <c r="W3607"/>
  <c r="X3607"/>
  <c r="Y3607"/>
  <c r="Z3607"/>
  <c r="AA3607"/>
  <c r="AB3607"/>
  <c r="AC3607"/>
  <c r="AD3607"/>
  <c r="AE3607"/>
  <c r="AF3607"/>
  <c r="AG3607"/>
  <c r="AH3607"/>
  <c r="AI3607"/>
  <c r="AJ3607"/>
  <c r="AK3607"/>
  <c r="AL3607"/>
  <c r="AM3607"/>
  <c r="A3608"/>
  <c r="Q3608"/>
  <c r="T3608"/>
  <c r="X3608"/>
  <c r="AC3608"/>
  <c r="AD3608"/>
  <c r="AE3608"/>
  <c r="AF3608"/>
  <c r="AG3608"/>
  <c r="AH3608"/>
  <c r="AI3608"/>
  <c r="AJ3608"/>
  <c r="AK3608"/>
  <c r="AL3608"/>
  <c r="AM3608"/>
  <c r="J3609"/>
  <c r="K3609"/>
  <c r="L3609"/>
  <c r="M3609"/>
  <c r="N3609"/>
  <c r="O3609"/>
  <c r="P3609"/>
  <c r="Q3609"/>
  <c r="R3609"/>
  <c r="S3609"/>
  <c r="T3609"/>
  <c r="U3609"/>
  <c r="V3609"/>
  <c r="W3609"/>
  <c r="X3609"/>
  <c r="Y3609"/>
  <c r="Z3609"/>
  <c r="AA3609"/>
  <c r="AB3609"/>
  <c r="AC3609"/>
  <c r="AD3609"/>
  <c r="AE3609"/>
  <c r="AF3609"/>
  <c r="AG3609"/>
  <c r="AH3609"/>
  <c r="AI3609"/>
  <c r="AJ3609"/>
  <c r="AK3609"/>
  <c r="AL3609"/>
  <c r="AM3609"/>
  <c r="A3610"/>
  <c r="Q3610"/>
  <c r="T3610"/>
  <c r="X3610"/>
  <c r="AC3610"/>
  <c r="AD3610"/>
  <c r="AE3610"/>
  <c r="AF3610"/>
  <c r="AG3610"/>
  <c r="AH3610"/>
  <c r="AI3610"/>
  <c r="AJ3610"/>
  <c r="AK3610"/>
  <c r="AL3610"/>
  <c r="AM3610"/>
  <c r="J3611"/>
  <c r="K3611"/>
  <c r="L3611"/>
  <c r="M3611"/>
  <c r="N3611"/>
  <c r="O3611"/>
  <c r="P3611"/>
  <c r="Q3611"/>
  <c r="R3611"/>
  <c r="S3611"/>
  <c r="T3611"/>
  <c r="U3611"/>
  <c r="V3611"/>
  <c r="W3611"/>
  <c r="X3611"/>
  <c r="Y3611"/>
  <c r="Z3611"/>
  <c r="AA3611"/>
  <c r="AB3611"/>
  <c r="AC3611"/>
  <c r="AD3611"/>
  <c r="AE3611"/>
  <c r="AF3611"/>
  <c r="AG3611"/>
  <c r="AH3611"/>
  <c r="AI3611"/>
  <c r="AJ3611"/>
  <c r="AK3611"/>
  <c r="AL3611"/>
  <c r="AM3611"/>
  <c r="A3612"/>
  <c r="Q3612"/>
  <c r="T3612"/>
  <c r="X3612"/>
  <c r="AC3612"/>
  <c r="AD3612"/>
  <c r="AE3612"/>
  <c r="AF3612"/>
  <c r="AG3612"/>
  <c r="AH3612"/>
  <c r="AI3612"/>
  <c r="AJ3612"/>
  <c r="AK3612"/>
  <c r="AL3612"/>
  <c r="AM3612"/>
  <c r="J3613"/>
  <c r="K3613"/>
  <c r="L3613"/>
  <c r="M3613"/>
  <c r="N3613"/>
  <c r="O3613"/>
  <c r="P3613"/>
  <c r="Q3613"/>
  <c r="R3613"/>
  <c r="S3613"/>
  <c r="T3613"/>
  <c r="U3613"/>
  <c r="V3613"/>
  <c r="W3613"/>
  <c r="X3613"/>
  <c r="Y3613"/>
  <c r="Z3613"/>
  <c r="AA3613"/>
  <c r="AB3613"/>
  <c r="AC3613"/>
  <c r="AD3613"/>
  <c r="AE3613"/>
  <c r="AF3613"/>
  <c r="AG3613"/>
  <c r="AH3613"/>
  <c r="AI3613"/>
  <c r="AJ3613"/>
  <c r="AK3613"/>
  <c r="AL3613"/>
  <c r="AM3613"/>
  <c r="A3614"/>
  <c r="Q3614"/>
  <c r="T3614"/>
  <c r="X3614"/>
  <c r="AC3614"/>
  <c r="AD3614"/>
  <c r="AE3614"/>
  <c r="AF3614"/>
  <c r="AG3614"/>
  <c r="AH3614"/>
  <c r="AI3614"/>
  <c r="AJ3614"/>
  <c r="AK3614"/>
  <c r="AL3614"/>
  <c r="AM3614"/>
  <c r="J3615"/>
  <c r="K3615"/>
  <c r="L3615"/>
  <c r="M3615"/>
  <c r="N3615"/>
  <c r="O3615"/>
  <c r="P3615"/>
  <c r="Q3615"/>
  <c r="R3615"/>
  <c r="S3615"/>
  <c r="T3615"/>
  <c r="U3615"/>
  <c r="V3615"/>
  <c r="W3615"/>
  <c r="X3615"/>
  <c r="Y3615"/>
  <c r="Z3615"/>
  <c r="AA3615"/>
  <c r="AB3615"/>
  <c r="AC3615"/>
  <c r="AD3615"/>
  <c r="AE3615"/>
  <c r="AF3615"/>
  <c r="AG3615"/>
  <c r="AH3615"/>
  <c r="AI3615"/>
  <c r="AJ3615"/>
  <c r="AK3615"/>
  <c r="AL3615"/>
  <c r="AM3615"/>
  <c r="A3616"/>
  <c r="Q3616"/>
  <c r="T3616"/>
  <c r="X3616"/>
  <c r="AC3616"/>
  <c r="AD3616"/>
  <c r="AE3616"/>
  <c r="AF3616"/>
  <c r="AG3616"/>
  <c r="AH3616"/>
  <c r="AI3616"/>
  <c r="AJ3616"/>
  <c r="AK3616"/>
  <c r="AL3616"/>
  <c r="AM3616"/>
  <c r="J3617"/>
  <c r="K3617"/>
  <c r="L3617"/>
  <c r="M3617"/>
  <c r="N3617"/>
  <c r="O3617"/>
  <c r="P3617"/>
  <c r="Q3617"/>
  <c r="R3617"/>
  <c r="S3617"/>
  <c r="T3617"/>
  <c r="U3617"/>
  <c r="V3617"/>
  <c r="W3617"/>
  <c r="X3617"/>
  <c r="Y3617"/>
  <c r="Z3617"/>
  <c r="AA3617"/>
  <c r="AB3617"/>
  <c r="AC3617"/>
  <c r="AD3617"/>
  <c r="AE3617"/>
  <c r="AF3617"/>
  <c r="AG3617"/>
  <c r="AH3617"/>
  <c r="AI3617"/>
  <c r="AJ3617"/>
  <c r="AK3617"/>
  <c r="AL3617"/>
  <c r="AM3617"/>
  <c r="J3619"/>
  <c r="K3619"/>
  <c r="L3619"/>
  <c r="M3619"/>
  <c r="N3619"/>
  <c r="O3619"/>
  <c r="P3619"/>
  <c r="Q3619"/>
  <c r="R3619"/>
  <c r="S3619"/>
  <c r="T3619"/>
  <c r="U3619"/>
  <c r="V3619"/>
  <c r="W3619"/>
  <c r="X3619"/>
  <c r="Y3619"/>
  <c r="Z3619"/>
  <c r="AA3619"/>
  <c r="AB3619"/>
  <c r="J3620"/>
  <c r="K3620"/>
  <c r="L3620"/>
  <c r="M3620"/>
  <c r="N3620"/>
  <c r="O3620"/>
  <c r="P3620"/>
  <c r="Q3620"/>
  <c r="R3620"/>
  <c r="S3620"/>
  <c r="T3620"/>
  <c r="U3620"/>
  <c r="V3620"/>
  <c r="W3620"/>
  <c r="X3620"/>
  <c r="Y3620"/>
  <c r="Z3620"/>
  <c r="AA3620"/>
  <c r="AB3620"/>
  <c r="J3621"/>
  <c r="K3621"/>
  <c r="L3621"/>
  <c r="M3621"/>
  <c r="N3621"/>
  <c r="O3621"/>
  <c r="P3621"/>
  <c r="Q3621"/>
  <c r="R3621"/>
  <c r="S3621"/>
  <c r="T3621"/>
  <c r="U3621"/>
  <c r="V3621"/>
  <c r="W3621"/>
  <c r="X3621"/>
  <c r="Y3621"/>
  <c r="Z3621"/>
  <c r="AA3621"/>
  <c r="AB3621"/>
  <c r="A3626"/>
  <c r="Q3626"/>
  <c r="T3626"/>
  <c r="X3626"/>
  <c r="AC3626"/>
  <c r="AD3626"/>
  <c r="AE3626"/>
  <c r="AF3626"/>
  <c r="AG3626"/>
  <c r="AH3626"/>
  <c r="AI3626"/>
  <c r="AJ3626"/>
  <c r="AK3626"/>
  <c r="AM3626"/>
  <c r="A3627"/>
  <c r="Q3627"/>
  <c r="T3627"/>
  <c r="X3627"/>
  <c r="AC3627"/>
  <c r="AD3627"/>
  <c r="AE3627"/>
  <c r="AF3627"/>
  <c r="AG3627"/>
  <c r="AH3627"/>
  <c r="AI3627"/>
  <c r="AJ3627"/>
  <c r="AK3627"/>
  <c r="AL3627"/>
  <c r="AM3627"/>
  <c r="J3628"/>
  <c r="K3628"/>
  <c r="L3628"/>
  <c r="M3628"/>
  <c r="N3628"/>
  <c r="O3628"/>
  <c r="P3628"/>
  <c r="Q3628"/>
  <c r="R3628"/>
  <c r="S3628"/>
  <c r="T3628"/>
  <c r="U3628"/>
  <c r="V3628"/>
  <c r="W3628"/>
  <c r="X3628"/>
  <c r="Y3628"/>
  <c r="Z3628"/>
  <c r="AA3628"/>
  <c r="AB3628"/>
  <c r="AC3628"/>
  <c r="AD3628"/>
  <c r="AE3628"/>
  <c r="AF3628"/>
  <c r="AG3628"/>
  <c r="AH3628"/>
  <c r="AI3628"/>
  <c r="AJ3628"/>
  <c r="AK3628"/>
  <c r="AL3628"/>
  <c r="AM3628"/>
  <c r="A3629"/>
  <c r="Q3629"/>
  <c r="T3629"/>
  <c r="X3629"/>
  <c r="AC3629"/>
  <c r="AD3629"/>
  <c r="AE3629"/>
  <c r="AF3629"/>
  <c r="AG3629"/>
  <c r="AH3629"/>
  <c r="AI3629"/>
  <c r="AJ3629"/>
  <c r="AK3629"/>
  <c r="AL3629"/>
  <c r="AM3629"/>
  <c r="J3630"/>
  <c r="K3630"/>
  <c r="L3630"/>
  <c r="M3630"/>
  <c r="N3630"/>
  <c r="O3630"/>
  <c r="P3630"/>
  <c r="Q3630"/>
  <c r="R3630"/>
  <c r="S3630"/>
  <c r="T3630"/>
  <c r="U3630"/>
  <c r="V3630"/>
  <c r="W3630"/>
  <c r="X3630"/>
  <c r="Y3630"/>
  <c r="Z3630"/>
  <c r="AA3630"/>
  <c r="AB3630"/>
  <c r="AC3630"/>
  <c r="AD3630"/>
  <c r="AE3630"/>
  <c r="AF3630"/>
  <c r="AG3630"/>
  <c r="AH3630"/>
  <c r="AI3630"/>
  <c r="AJ3630"/>
  <c r="AK3630"/>
  <c r="AL3630"/>
  <c r="AM3630"/>
  <c r="A3631"/>
  <c r="Q3631"/>
  <c r="T3631"/>
  <c r="X3631"/>
  <c r="AC3631"/>
  <c r="AD3631"/>
  <c r="AE3631"/>
  <c r="AF3631"/>
  <c r="AG3631"/>
  <c r="AH3631"/>
  <c r="AI3631"/>
  <c r="AJ3631"/>
  <c r="AK3631"/>
  <c r="AL3631"/>
  <c r="AM3631"/>
  <c r="J3632"/>
  <c r="K3632"/>
  <c r="L3632"/>
  <c r="M3632"/>
  <c r="N3632"/>
  <c r="O3632"/>
  <c r="P3632"/>
  <c r="Q3632"/>
  <c r="R3632"/>
  <c r="S3632"/>
  <c r="T3632"/>
  <c r="U3632"/>
  <c r="V3632"/>
  <c r="W3632"/>
  <c r="X3632"/>
  <c r="Y3632"/>
  <c r="Z3632"/>
  <c r="AA3632"/>
  <c r="AB3632"/>
  <c r="AC3632"/>
  <c r="AD3632"/>
  <c r="AE3632"/>
  <c r="AF3632"/>
  <c r="AG3632"/>
  <c r="AH3632"/>
  <c r="AI3632"/>
  <c r="AJ3632"/>
  <c r="AK3632"/>
  <c r="AL3632"/>
  <c r="AM3632"/>
  <c r="A3633"/>
  <c r="Q3633"/>
  <c r="T3633"/>
  <c r="X3633"/>
  <c r="AC3633"/>
  <c r="AD3633"/>
  <c r="AE3633"/>
  <c r="AF3633"/>
  <c r="AG3633"/>
  <c r="AH3633"/>
  <c r="AI3633"/>
  <c r="AJ3633"/>
  <c r="AK3633"/>
  <c r="AL3633"/>
  <c r="AM3633"/>
  <c r="J3634"/>
  <c r="K3634"/>
  <c r="L3634"/>
  <c r="M3634"/>
  <c r="N3634"/>
  <c r="O3634"/>
  <c r="P3634"/>
  <c r="Q3634"/>
  <c r="R3634"/>
  <c r="S3634"/>
  <c r="T3634"/>
  <c r="U3634"/>
  <c r="V3634"/>
  <c r="W3634"/>
  <c r="X3634"/>
  <c r="Y3634"/>
  <c r="Z3634"/>
  <c r="AA3634"/>
  <c r="AB3634"/>
  <c r="AC3634"/>
  <c r="AD3634"/>
  <c r="AE3634"/>
  <c r="AF3634"/>
  <c r="AG3634"/>
  <c r="AH3634"/>
  <c r="AI3634"/>
  <c r="AJ3634"/>
  <c r="AK3634"/>
  <c r="AL3634"/>
  <c r="AM3634"/>
  <c r="A3635"/>
  <c r="Q3635"/>
  <c r="T3635"/>
  <c r="X3635"/>
  <c r="AC3635"/>
  <c r="AD3635"/>
  <c r="AE3635"/>
  <c r="AF3635"/>
  <c r="AG3635"/>
  <c r="AH3635"/>
  <c r="AI3635"/>
  <c r="AJ3635"/>
  <c r="AK3635"/>
  <c r="AL3635"/>
  <c r="AM3635"/>
  <c r="J3636"/>
  <c r="K3636"/>
  <c r="L3636"/>
  <c r="M3636"/>
  <c r="N3636"/>
  <c r="O3636"/>
  <c r="P3636"/>
  <c r="Q3636"/>
  <c r="R3636"/>
  <c r="S3636"/>
  <c r="T3636"/>
  <c r="U3636"/>
  <c r="V3636"/>
  <c r="W3636"/>
  <c r="X3636"/>
  <c r="Y3636"/>
  <c r="Z3636"/>
  <c r="AA3636"/>
  <c r="AB3636"/>
  <c r="AC3636"/>
  <c r="AD3636"/>
  <c r="AE3636"/>
  <c r="AF3636"/>
  <c r="AG3636"/>
  <c r="AH3636"/>
  <c r="AI3636"/>
  <c r="AJ3636"/>
  <c r="AK3636"/>
  <c r="AL3636"/>
  <c r="AM3636"/>
  <c r="A3637"/>
  <c r="Q3637"/>
  <c r="T3637"/>
  <c r="X3637"/>
  <c r="AC3637"/>
  <c r="AD3637"/>
  <c r="AE3637"/>
  <c r="AF3637"/>
  <c r="AG3637"/>
  <c r="AH3637"/>
  <c r="AI3637"/>
  <c r="AJ3637"/>
  <c r="AK3637"/>
  <c r="AL3637"/>
  <c r="AM3637"/>
  <c r="J3638"/>
  <c r="K3638"/>
  <c r="L3638"/>
  <c r="M3638"/>
  <c r="N3638"/>
  <c r="O3638"/>
  <c r="P3638"/>
  <c r="Q3638"/>
  <c r="R3638"/>
  <c r="S3638"/>
  <c r="T3638"/>
  <c r="U3638"/>
  <c r="V3638"/>
  <c r="W3638"/>
  <c r="X3638"/>
  <c r="Y3638"/>
  <c r="Z3638"/>
  <c r="AA3638"/>
  <c r="AB3638"/>
  <c r="AC3638"/>
  <c r="AD3638"/>
  <c r="AE3638"/>
  <c r="AF3638"/>
  <c r="AG3638"/>
  <c r="AH3638"/>
  <c r="AI3638"/>
  <c r="AJ3638"/>
  <c r="AK3638"/>
  <c r="AL3638"/>
  <c r="AM3638"/>
  <c r="A3639"/>
  <c r="Q3639"/>
  <c r="T3639"/>
  <c r="X3639"/>
  <c r="AC3639"/>
  <c r="AD3639"/>
  <c r="AE3639"/>
  <c r="AF3639"/>
  <c r="AG3639"/>
  <c r="AH3639"/>
  <c r="AI3639"/>
  <c r="AJ3639"/>
  <c r="AK3639"/>
  <c r="AL3639"/>
  <c r="AM3639"/>
  <c r="J3640"/>
  <c r="K3640"/>
  <c r="L3640"/>
  <c r="M3640"/>
  <c r="N3640"/>
  <c r="O3640"/>
  <c r="P3640"/>
  <c r="Q3640"/>
  <c r="R3640"/>
  <c r="S3640"/>
  <c r="T3640"/>
  <c r="U3640"/>
  <c r="V3640"/>
  <c r="W3640"/>
  <c r="X3640"/>
  <c r="Y3640"/>
  <c r="Z3640"/>
  <c r="AA3640"/>
  <c r="AB3640"/>
  <c r="AC3640"/>
  <c r="AD3640"/>
  <c r="AE3640"/>
  <c r="AF3640"/>
  <c r="AG3640"/>
  <c r="AH3640"/>
  <c r="AI3640"/>
  <c r="AJ3640"/>
  <c r="AK3640"/>
  <c r="AL3640"/>
  <c r="AM3640"/>
  <c r="A3641"/>
  <c r="Q3641"/>
  <c r="T3641"/>
  <c r="X3641"/>
  <c r="AC3641"/>
  <c r="AD3641"/>
  <c r="AE3641"/>
  <c r="AF3641"/>
  <c r="AG3641"/>
  <c r="AH3641"/>
  <c r="AI3641"/>
  <c r="AJ3641"/>
  <c r="AK3641"/>
  <c r="AL3641"/>
  <c r="AM3641"/>
  <c r="J3642"/>
  <c r="K3642"/>
  <c r="L3642"/>
  <c r="M3642"/>
  <c r="N3642"/>
  <c r="O3642"/>
  <c r="P3642"/>
  <c r="Q3642"/>
  <c r="R3642"/>
  <c r="S3642"/>
  <c r="T3642"/>
  <c r="U3642"/>
  <c r="V3642"/>
  <c r="W3642"/>
  <c r="X3642"/>
  <c r="Y3642"/>
  <c r="Z3642"/>
  <c r="AA3642"/>
  <c r="AB3642"/>
  <c r="AC3642"/>
  <c r="AD3642"/>
  <c r="AE3642"/>
  <c r="AF3642"/>
  <c r="AG3642"/>
  <c r="AH3642"/>
  <c r="AI3642"/>
  <c r="AJ3642"/>
  <c r="AK3642"/>
  <c r="AL3642"/>
  <c r="AM3642"/>
  <c r="A3643"/>
  <c r="Q3643"/>
  <c r="T3643"/>
  <c r="X3643"/>
  <c r="AC3643"/>
  <c r="AD3643"/>
  <c r="AE3643"/>
  <c r="AF3643"/>
  <c r="AG3643"/>
  <c r="AH3643"/>
  <c r="AI3643"/>
  <c r="AJ3643"/>
  <c r="AK3643"/>
  <c r="AL3643"/>
  <c r="AM3643"/>
  <c r="J3644"/>
  <c r="K3644"/>
  <c r="L3644"/>
  <c r="M3644"/>
  <c r="N3644"/>
  <c r="O3644"/>
  <c r="P3644"/>
  <c r="Q3644"/>
  <c r="R3644"/>
  <c r="S3644"/>
  <c r="T3644"/>
  <c r="U3644"/>
  <c r="V3644"/>
  <c r="W3644"/>
  <c r="X3644"/>
  <c r="Y3644"/>
  <c r="Z3644"/>
  <c r="AA3644"/>
  <c r="AB3644"/>
  <c r="AC3644"/>
  <c r="AD3644"/>
  <c r="AE3644"/>
  <c r="AF3644"/>
  <c r="AG3644"/>
  <c r="AH3644"/>
  <c r="AI3644"/>
  <c r="AJ3644"/>
  <c r="AK3644"/>
  <c r="AL3644"/>
  <c r="AM3644"/>
  <c r="J3646"/>
  <c r="K3646"/>
  <c r="L3646"/>
  <c r="M3646"/>
  <c r="N3646"/>
  <c r="O3646"/>
  <c r="P3646"/>
  <c r="Q3646"/>
  <c r="R3646"/>
  <c r="S3646"/>
  <c r="T3646"/>
  <c r="U3646"/>
  <c r="V3646"/>
  <c r="W3646"/>
  <c r="X3646"/>
  <c r="Y3646"/>
  <c r="Z3646"/>
  <c r="AA3646"/>
  <c r="AB3646"/>
  <c r="J3647"/>
  <c r="K3647"/>
  <c r="L3647"/>
  <c r="M3647"/>
  <c r="N3647"/>
  <c r="O3647"/>
  <c r="P3647"/>
  <c r="Q3647"/>
  <c r="R3647"/>
  <c r="S3647"/>
  <c r="T3647"/>
  <c r="U3647"/>
  <c r="V3647"/>
  <c r="W3647"/>
  <c r="X3647"/>
  <c r="Y3647"/>
  <c r="Z3647"/>
  <c r="AA3647"/>
  <c r="AB3647"/>
  <c r="J3648"/>
  <c r="K3648"/>
  <c r="L3648"/>
  <c r="M3648"/>
  <c r="N3648"/>
  <c r="O3648"/>
  <c r="P3648"/>
  <c r="Q3648"/>
  <c r="R3648"/>
  <c r="S3648"/>
  <c r="T3648"/>
  <c r="U3648"/>
  <c r="V3648"/>
  <c r="W3648"/>
  <c r="X3648"/>
  <c r="Y3648"/>
  <c r="Z3648"/>
  <c r="AA3648"/>
  <c r="AB3648"/>
  <c r="A3653"/>
  <c r="Q3653"/>
  <c r="T3653"/>
  <c r="X3653"/>
  <c r="AC3653"/>
  <c r="AD3653"/>
  <c r="AE3653"/>
  <c r="AF3653"/>
  <c r="AG3653"/>
  <c r="AH3653"/>
  <c r="AI3653"/>
  <c r="AJ3653"/>
  <c r="AK3653"/>
  <c r="AM3653"/>
  <c r="A3654"/>
  <c r="Q3654"/>
  <c r="T3654"/>
  <c r="X3654"/>
  <c r="AC3654"/>
  <c r="AD3654"/>
  <c r="AE3654"/>
  <c r="AF3654"/>
  <c r="AG3654"/>
  <c r="AH3654"/>
  <c r="AI3654"/>
  <c r="AJ3654"/>
  <c r="AK3654"/>
  <c r="AL3654"/>
  <c r="AM3654"/>
  <c r="J3655"/>
  <c r="K3655"/>
  <c r="L3655"/>
  <c r="M3655"/>
  <c r="N3655"/>
  <c r="O3655"/>
  <c r="P3655"/>
  <c r="Q3655"/>
  <c r="R3655"/>
  <c r="S3655"/>
  <c r="T3655"/>
  <c r="U3655"/>
  <c r="V3655"/>
  <c r="W3655"/>
  <c r="X3655"/>
  <c r="Y3655"/>
  <c r="Z3655"/>
  <c r="AA3655"/>
  <c r="AB3655"/>
  <c r="AC3655"/>
  <c r="AD3655"/>
  <c r="AE3655"/>
  <c r="AF3655"/>
  <c r="AG3655"/>
  <c r="AH3655"/>
  <c r="AI3655"/>
  <c r="AJ3655"/>
  <c r="AK3655"/>
  <c r="AL3655"/>
  <c r="AM3655"/>
  <c r="A3656"/>
  <c r="Q3656"/>
  <c r="T3656"/>
  <c r="X3656"/>
  <c r="AC3656"/>
  <c r="AD3656"/>
  <c r="AE3656"/>
  <c r="AF3656"/>
  <c r="AG3656"/>
  <c r="AH3656"/>
  <c r="AI3656"/>
  <c r="AJ3656"/>
  <c r="AK3656"/>
  <c r="AL3656"/>
  <c r="AM3656"/>
  <c r="J3657"/>
  <c r="K3657"/>
  <c r="L3657"/>
  <c r="M3657"/>
  <c r="N3657"/>
  <c r="O3657"/>
  <c r="P3657"/>
  <c r="Q3657"/>
  <c r="R3657"/>
  <c r="S3657"/>
  <c r="T3657"/>
  <c r="U3657"/>
  <c r="V3657"/>
  <c r="W3657"/>
  <c r="X3657"/>
  <c r="Y3657"/>
  <c r="Z3657"/>
  <c r="AA3657"/>
  <c r="AB3657"/>
  <c r="AC3657"/>
  <c r="AD3657"/>
  <c r="AE3657"/>
  <c r="AF3657"/>
  <c r="AG3657"/>
  <c r="AH3657"/>
  <c r="AI3657"/>
  <c r="AJ3657"/>
  <c r="AK3657"/>
  <c r="AL3657"/>
  <c r="AM3657"/>
  <c r="A3658"/>
  <c r="Q3658"/>
  <c r="T3658"/>
  <c r="X3658"/>
  <c r="AC3658"/>
  <c r="AD3658"/>
  <c r="AE3658"/>
  <c r="AF3658"/>
  <c r="AG3658"/>
  <c r="AH3658"/>
  <c r="AI3658"/>
  <c r="AJ3658"/>
  <c r="AK3658"/>
  <c r="AL3658"/>
  <c r="AM3658"/>
  <c r="J3659"/>
  <c r="K3659"/>
  <c r="L3659"/>
  <c r="M3659"/>
  <c r="N3659"/>
  <c r="O3659"/>
  <c r="P3659"/>
  <c r="Q3659"/>
  <c r="R3659"/>
  <c r="S3659"/>
  <c r="T3659"/>
  <c r="U3659"/>
  <c r="V3659"/>
  <c r="W3659"/>
  <c r="X3659"/>
  <c r="Y3659"/>
  <c r="Z3659"/>
  <c r="AA3659"/>
  <c r="AB3659"/>
  <c r="AC3659"/>
  <c r="AD3659"/>
  <c r="AE3659"/>
  <c r="AF3659"/>
  <c r="AG3659"/>
  <c r="AH3659"/>
  <c r="AI3659"/>
  <c r="AJ3659"/>
  <c r="AK3659"/>
  <c r="AL3659"/>
  <c r="AM3659"/>
  <c r="A3660"/>
  <c r="Q3660"/>
  <c r="T3660"/>
  <c r="X3660"/>
  <c r="AC3660"/>
  <c r="AD3660"/>
  <c r="AE3660"/>
  <c r="AF3660"/>
  <c r="AG3660"/>
  <c r="AH3660"/>
  <c r="AI3660"/>
  <c r="AJ3660"/>
  <c r="AK3660"/>
  <c r="AL3660"/>
  <c r="AM3660"/>
  <c r="J3661"/>
  <c r="K3661"/>
  <c r="L3661"/>
  <c r="M3661"/>
  <c r="N3661"/>
  <c r="O3661"/>
  <c r="P3661"/>
  <c r="Q3661"/>
  <c r="R3661"/>
  <c r="S3661"/>
  <c r="T3661"/>
  <c r="U3661"/>
  <c r="V3661"/>
  <c r="W3661"/>
  <c r="X3661"/>
  <c r="Y3661"/>
  <c r="Z3661"/>
  <c r="AA3661"/>
  <c r="AB3661"/>
  <c r="AC3661"/>
  <c r="AD3661"/>
  <c r="AE3661"/>
  <c r="AF3661"/>
  <c r="AG3661"/>
  <c r="AH3661"/>
  <c r="AI3661"/>
  <c r="AJ3661"/>
  <c r="AK3661"/>
  <c r="AL3661"/>
  <c r="AM3661"/>
  <c r="A3662"/>
  <c r="Q3662"/>
  <c r="T3662"/>
  <c r="X3662"/>
  <c r="AC3662"/>
  <c r="AD3662"/>
  <c r="AE3662"/>
  <c r="AF3662"/>
  <c r="AG3662"/>
  <c r="AH3662"/>
  <c r="AI3662"/>
  <c r="AJ3662"/>
  <c r="AK3662"/>
  <c r="AL3662"/>
  <c r="AM3662"/>
  <c r="J3663"/>
  <c r="K3663"/>
  <c r="L3663"/>
  <c r="M3663"/>
  <c r="N3663"/>
  <c r="O3663"/>
  <c r="P3663"/>
  <c r="Q3663"/>
  <c r="R3663"/>
  <c r="S3663"/>
  <c r="T3663"/>
  <c r="U3663"/>
  <c r="V3663"/>
  <c r="W3663"/>
  <c r="X3663"/>
  <c r="Y3663"/>
  <c r="Z3663"/>
  <c r="AA3663"/>
  <c r="AB3663"/>
  <c r="AC3663"/>
  <c r="AD3663"/>
  <c r="AE3663"/>
  <c r="AF3663"/>
  <c r="AG3663"/>
  <c r="AH3663"/>
  <c r="AI3663"/>
  <c r="AJ3663"/>
  <c r="AK3663"/>
  <c r="AL3663"/>
  <c r="AM3663"/>
  <c r="A3664"/>
  <c r="Q3664"/>
  <c r="T3664"/>
  <c r="X3664"/>
  <c r="AC3664"/>
  <c r="AD3664"/>
  <c r="AE3664"/>
  <c r="AF3664"/>
  <c r="AG3664"/>
  <c r="AH3664"/>
  <c r="AI3664"/>
  <c r="AJ3664"/>
  <c r="AK3664"/>
  <c r="AL3664"/>
  <c r="AM3664"/>
  <c r="J3665"/>
  <c r="K3665"/>
  <c r="L3665"/>
  <c r="M3665"/>
  <c r="N3665"/>
  <c r="O3665"/>
  <c r="P3665"/>
  <c r="Q3665"/>
  <c r="R3665"/>
  <c r="S3665"/>
  <c r="T3665"/>
  <c r="U3665"/>
  <c r="V3665"/>
  <c r="W3665"/>
  <c r="X3665"/>
  <c r="Y3665"/>
  <c r="Z3665"/>
  <c r="AA3665"/>
  <c r="AB3665"/>
  <c r="AC3665"/>
  <c r="AD3665"/>
  <c r="AE3665"/>
  <c r="AF3665"/>
  <c r="AG3665"/>
  <c r="AH3665"/>
  <c r="AI3665"/>
  <c r="AJ3665"/>
  <c r="AK3665"/>
  <c r="AL3665"/>
  <c r="AM3665"/>
  <c r="A3666"/>
  <c r="Q3666"/>
  <c r="T3666"/>
  <c r="X3666"/>
  <c r="AC3666"/>
  <c r="AD3666"/>
  <c r="AE3666"/>
  <c r="AF3666"/>
  <c r="AG3666"/>
  <c r="AH3666"/>
  <c r="AI3666"/>
  <c r="AJ3666"/>
  <c r="AK3666"/>
  <c r="AL3666"/>
  <c r="AM3666"/>
  <c r="J3667"/>
  <c r="K3667"/>
  <c r="L3667"/>
  <c r="M3667"/>
  <c r="N3667"/>
  <c r="O3667"/>
  <c r="P3667"/>
  <c r="Q3667"/>
  <c r="R3667"/>
  <c r="S3667"/>
  <c r="T3667"/>
  <c r="U3667"/>
  <c r="V3667"/>
  <c r="W3667"/>
  <c r="X3667"/>
  <c r="Y3667"/>
  <c r="Z3667"/>
  <c r="AA3667"/>
  <c r="AB3667"/>
  <c r="AC3667"/>
  <c r="AD3667"/>
  <c r="AE3667"/>
  <c r="AF3667"/>
  <c r="AG3667"/>
  <c r="AH3667"/>
  <c r="AI3667"/>
  <c r="AJ3667"/>
  <c r="AK3667"/>
  <c r="AL3667"/>
  <c r="AM3667"/>
  <c r="A3668"/>
  <c r="Q3668"/>
  <c r="T3668"/>
  <c r="X3668"/>
  <c r="AC3668"/>
  <c r="AD3668"/>
  <c r="AE3668"/>
  <c r="AF3668"/>
  <c r="AG3668"/>
  <c r="AH3668"/>
  <c r="AI3668"/>
  <c r="AJ3668"/>
  <c r="AK3668"/>
  <c r="AL3668"/>
  <c r="AM3668"/>
  <c r="J3669"/>
  <c r="K3669"/>
  <c r="L3669"/>
  <c r="M3669"/>
  <c r="N3669"/>
  <c r="O3669"/>
  <c r="P3669"/>
  <c r="Q3669"/>
  <c r="R3669"/>
  <c r="S3669"/>
  <c r="T3669"/>
  <c r="U3669"/>
  <c r="V3669"/>
  <c r="W3669"/>
  <c r="X3669"/>
  <c r="Y3669"/>
  <c r="Z3669"/>
  <c r="AA3669"/>
  <c r="AB3669"/>
  <c r="AC3669"/>
  <c r="AD3669"/>
  <c r="AE3669"/>
  <c r="AF3669"/>
  <c r="AG3669"/>
  <c r="AH3669"/>
  <c r="AI3669"/>
  <c r="AJ3669"/>
  <c r="AK3669"/>
  <c r="AL3669"/>
  <c r="AM3669"/>
  <c r="A3670"/>
  <c r="Q3670"/>
  <c r="T3670"/>
  <c r="X3670"/>
  <c r="AC3670"/>
  <c r="AD3670"/>
  <c r="AE3670"/>
  <c r="AF3670"/>
  <c r="AG3670"/>
  <c r="AH3670"/>
  <c r="AI3670"/>
  <c r="AJ3670"/>
  <c r="AK3670"/>
  <c r="AL3670"/>
  <c r="AM3670"/>
  <c r="J3671"/>
  <c r="K3671"/>
  <c r="L3671"/>
  <c r="M3671"/>
  <c r="N3671"/>
  <c r="O3671"/>
  <c r="P3671"/>
  <c r="Q3671"/>
  <c r="R3671"/>
  <c r="S3671"/>
  <c r="T3671"/>
  <c r="U3671"/>
  <c r="V3671"/>
  <c r="W3671"/>
  <c r="X3671"/>
  <c r="Y3671"/>
  <c r="Z3671"/>
  <c r="AA3671"/>
  <c r="AB3671"/>
  <c r="AC3671"/>
  <c r="AD3671"/>
  <c r="AE3671"/>
  <c r="AF3671"/>
  <c r="AG3671"/>
  <c r="AH3671"/>
  <c r="AI3671"/>
  <c r="AJ3671"/>
  <c r="AK3671"/>
  <c r="AL3671"/>
  <c r="AM3671"/>
  <c r="J3673"/>
  <c r="K3673"/>
  <c r="L3673"/>
  <c r="M3673"/>
  <c r="N3673"/>
  <c r="O3673"/>
  <c r="P3673"/>
  <c r="Q3673"/>
  <c r="R3673"/>
  <c r="S3673"/>
  <c r="T3673"/>
  <c r="U3673"/>
  <c r="V3673"/>
  <c r="W3673"/>
  <c r="X3673"/>
  <c r="Y3673"/>
  <c r="Z3673"/>
  <c r="AA3673"/>
  <c r="AB3673"/>
  <c r="J3674"/>
  <c r="K3674"/>
  <c r="L3674"/>
  <c r="M3674"/>
  <c r="N3674"/>
  <c r="O3674"/>
  <c r="P3674"/>
  <c r="Q3674"/>
  <c r="R3674"/>
  <c r="S3674"/>
  <c r="T3674"/>
  <c r="U3674"/>
  <c r="V3674"/>
  <c r="W3674"/>
  <c r="X3674"/>
  <c r="Y3674"/>
  <c r="Z3674"/>
  <c r="AA3674"/>
  <c r="AB3674"/>
  <c r="J3675"/>
  <c r="K3675"/>
  <c r="L3675"/>
  <c r="M3675"/>
  <c r="N3675"/>
  <c r="O3675"/>
  <c r="P3675"/>
  <c r="Q3675"/>
  <c r="R3675"/>
  <c r="S3675"/>
  <c r="T3675"/>
  <c r="U3675"/>
  <c r="V3675"/>
  <c r="W3675"/>
  <c r="X3675"/>
  <c r="Y3675"/>
  <c r="Z3675"/>
  <c r="AA3675"/>
  <c r="AB3675"/>
  <c r="A3680"/>
  <c r="Q3680"/>
  <c r="T3680"/>
  <c r="X3680"/>
  <c r="AC3680"/>
  <c r="AD3680"/>
  <c r="AE3680"/>
  <c r="AF3680"/>
  <c r="AG3680"/>
  <c r="AH3680"/>
  <c r="AI3680"/>
  <c r="AJ3680"/>
  <c r="AK3680"/>
  <c r="AM3680"/>
  <c r="A3681"/>
  <c r="Q3681"/>
  <c r="T3681"/>
  <c r="X3681"/>
  <c r="AC3681"/>
  <c r="AD3681"/>
  <c r="AE3681"/>
  <c r="AF3681"/>
  <c r="AG3681"/>
  <c r="AH3681"/>
  <c r="AI3681"/>
  <c r="AJ3681"/>
  <c r="AK3681"/>
  <c r="AL3681"/>
  <c r="AM3681"/>
  <c r="J3682"/>
  <c r="K3682"/>
  <c r="L3682"/>
  <c r="M3682"/>
  <c r="N3682"/>
  <c r="O3682"/>
  <c r="P3682"/>
  <c r="Q3682"/>
  <c r="R3682"/>
  <c r="S3682"/>
  <c r="T3682"/>
  <c r="U3682"/>
  <c r="V3682"/>
  <c r="W3682"/>
  <c r="X3682"/>
  <c r="Y3682"/>
  <c r="Z3682"/>
  <c r="AA3682"/>
  <c r="AB3682"/>
  <c r="AC3682"/>
  <c r="AD3682"/>
  <c r="AE3682"/>
  <c r="AF3682"/>
  <c r="AG3682"/>
  <c r="AH3682"/>
  <c r="AI3682"/>
  <c r="AJ3682"/>
  <c r="AK3682"/>
  <c r="AL3682"/>
  <c r="AM3682"/>
  <c r="A3683"/>
  <c r="Q3683"/>
  <c r="T3683"/>
  <c r="X3683"/>
  <c r="AC3683"/>
  <c r="AD3683"/>
  <c r="AE3683"/>
  <c r="AF3683"/>
  <c r="AG3683"/>
  <c r="AH3683"/>
  <c r="AI3683"/>
  <c r="AJ3683"/>
  <c r="AK3683"/>
  <c r="AL3683"/>
  <c r="AM3683"/>
  <c r="J3684"/>
  <c r="K3684"/>
  <c r="L3684"/>
  <c r="M3684"/>
  <c r="N3684"/>
  <c r="O3684"/>
  <c r="P3684"/>
  <c r="Q3684"/>
  <c r="R3684"/>
  <c r="S3684"/>
  <c r="T3684"/>
  <c r="U3684"/>
  <c r="V3684"/>
  <c r="W3684"/>
  <c r="X3684"/>
  <c r="Y3684"/>
  <c r="Z3684"/>
  <c r="AA3684"/>
  <c r="AB3684"/>
  <c r="AC3684"/>
  <c r="AD3684"/>
  <c r="AE3684"/>
  <c r="AF3684"/>
  <c r="AG3684"/>
  <c r="AH3684"/>
  <c r="AI3684"/>
  <c r="AJ3684"/>
  <c r="AK3684"/>
  <c r="AL3684"/>
  <c r="AM3684"/>
  <c r="A3685"/>
  <c r="Q3685"/>
  <c r="T3685"/>
  <c r="X3685"/>
  <c r="AC3685"/>
  <c r="AD3685"/>
  <c r="AE3685"/>
  <c r="AF3685"/>
  <c r="AG3685"/>
  <c r="AH3685"/>
  <c r="AI3685"/>
  <c r="AJ3685"/>
  <c r="AK3685"/>
  <c r="AL3685"/>
  <c r="AM3685"/>
  <c r="J3686"/>
  <c r="K3686"/>
  <c r="L3686"/>
  <c r="M3686"/>
  <c r="N3686"/>
  <c r="O3686"/>
  <c r="P3686"/>
  <c r="Q3686"/>
  <c r="R3686"/>
  <c r="S3686"/>
  <c r="T3686"/>
  <c r="U3686"/>
  <c r="V3686"/>
  <c r="W3686"/>
  <c r="X3686"/>
  <c r="Y3686"/>
  <c r="Z3686"/>
  <c r="AA3686"/>
  <c r="AB3686"/>
  <c r="AC3686"/>
  <c r="AD3686"/>
  <c r="AE3686"/>
  <c r="AF3686"/>
  <c r="AG3686"/>
  <c r="AH3686"/>
  <c r="AI3686"/>
  <c r="AJ3686"/>
  <c r="AK3686"/>
  <c r="AL3686"/>
  <c r="AM3686"/>
  <c r="A3687"/>
  <c r="Q3687"/>
  <c r="T3687"/>
  <c r="X3687"/>
  <c r="AC3687"/>
  <c r="AD3687"/>
  <c r="AE3687"/>
  <c r="AF3687"/>
  <c r="AG3687"/>
  <c r="AH3687"/>
  <c r="AI3687"/>
  <c r="AJ3687"/>
  <c r="AK3687"/>
  <c r="AL3687"/>
  <c r="AM3687"/>
  <c r="J3688"/>
  <c r="K3688"/>
  <c r="L3688"/>
  <c r="M3688"/>
  <c r="N3688"/>
  <c r="O3688"/>
  <c r="P3688"/>
  <c r="Q3688"/>
  <c r="R3688"/>
  <c r="S3688"/>
  <c r="T3688"/>
  <c r="U3688"/>
  <c r="V3688"/>
  <c r="W3688"/>
  <c r="X3688"/>
  <c r="Y3688"/>
  <c r="Z3688"/>
  <c r="AA3688"/>
  <c r="AB3688"/>
  <c r="AC3688"/>
  <c r="AD3688"/>
  <c r="AE3688"/>
  <c r="AF3688"/>
  <c r="AG3688"/>
  <c r="AH3688"/>
  <c r="AI3688"/>
  <c r="AJ3688"/>
  <c r="AK3688"/>
  <c r="AL3688"/>
  <c r="AM3688"/>
  <c r="A3689"/>
  <c r="Q3689"/>
  <c r="T3689"/>
  <c r="X3689"/>
  <c r="AC3689"/>
  <c r="AD3689"/>
  <c r="AE3689"/>
  <c r="AF3689"/>
  <c r="AG3689"/>
  <c r="AH3689"/>
  <c r="AI3689"/>
  <c r="AJ3689"/>
  <c r="AK3689"/>
  <c r="AL3689"/>
  <c r="AM3689"/>
  <c r="J3690"/>
  <c r="K3690"/>
  <c r="L3690"/>
  <c r="M3690"/>
  <c r="N3690"/>
  <c r="O3690"/>
  <c r="P3690"/>
  <c r="Q3690"/>
  <c r="R3690"/>
  <c r="S3690"/>
  <c r="T3690"/>
  <c r="U3690"/>
  <c r="V3690"/>
  <c r="W3690"/>
  <c r="X3690"/>
  <c r="Y3690"/>
  <c r="Z3690"/>
  <c r="AA3690"/>
  <c r="AB3690"/>
  <c r="AC3690"/>
  <c r="AD3690"/>
  <c r="AE3690"/>
  <c r="AF3690"/>
  <c r="AG3690"/>
  <c r="AH3690"/>
  <c r="AI3690"/>
  <c r="AJ3690"/>
  <c r="AK3690"/>
  <c r="AL3690"/>
  <c r="AM3690"/>
  <c r="A3691"/>
  <c r="Q3691"/>
  <c r="T3691"/>
  <c r="X3691"/>
  <c r="AC3691"/>
  <c r="AD3691"/>
  <c r="AE3691"/>
  <c r="AF3691"/>
  <c r="AG3691"/>
  <c r="AH3691"/>
  <c r="AI3691"/>
  <c r="AJ3691"/>
  <c r="AK3691"/>
  <c r="AL3691"/>
  <c r="AM3691"/>
  <c r="J3692"/>
  <c r="K3692"/>
  <c r="L3692"/>
  <c r="M3692"/>
  <c r="N3692"/>
  <c r="O3692"/>
  <c r="P3692"/>
  <c r="Q3692"/>
  <c r="R3692"/>
  <c r="S3692"/>
  <c r="T3692"/>
  <c r="U3692"/>
  <c r="V3692"/>
  <c r="W3692"/>
  <c r="X3692"/>
  <c r="Y3692"/>
  <c r="Z3692"/>
  <c r="AA3692"/>
  <c r="AB3692"/>
  <c r="AC3692"/>
  <c r="AD3692"/>
  <c r="AE3692"/>
  <c r="AF3692"/>
  <c r="AG3692"/>
  <c r="AH3692"/>
  <c r="AI3692"/>
  <c r="AJ3692"/>
  <c r="AK3692"/>
  <c r="AL3692"/>
  <c r="AM3692"/>
  <c r="A3693"/>
  <c r="Q3693"/>
  <c r="T3693"/>
  <c r="X3693"/>
  <c r="AC3693"/>
  <c r="AD3693"/>
  <c r="AE3693"/>
  <c r="AF3693"/>
  <c r="AG3693"/>
  <c r="AH3693"/>
  <c r="AI3693"/>
  <c r="AJ3693"/>
  <c r="AK3693"/>
  <c r="AL3693"/>
  <c r="AM3693"/>
  <c r="J3694"/>
  <c r="K3694"/>
  <c r="L3694"/>
  <c r="M3694"/>
  <c r="N3694"/>
  <c r="O3694"/>
  <c r="P3694"/>
  <c r="Q3694"/>
  <c r="R3694"/>
  <c r="S3694"/>
  <c r="T3694"/>
  <c r="U3694"/>
  <c r="V3694"/>
  <c r="W3694"/>
  <c r="X3694"/>
  <c r="Y3694"/>
  <c r="Z3694"/>
  <c r="AA3694"/>
  <c r="AB3694"/>
  <c r="AC3694"/>
  <c r="AD3694"/>
  <c r="AE3694"/>
  <c r="AF3694"/>
  <c r="AG3694"/>
  <c r="AH3694"/>
  <c r="AI3694"/>
  <c r="AJ3694"/>
  <c r="AK3694"/>
  <c r="AL3694"/>
  <c r="AM3694"/>
  <c r="A3695"/>
  <c r="Q3695"/>
  <c r="T3695"/>
  <c r="X3695"/>
  <c r="AC3695"/>
  <c r="AD3695"/>
  <c r="AE3695"/>
  <c r="AF3695"/>
  <c r="AG3695"/>
  <c r="AH3695"/>
  <c r="AI3695"/>
  <c r="AJ3695"/>
  <c r="AK3695"/>
  <c r="AL3695"/>
  <c r="AM3695"/>
  <c r="J3696"/>
  <c r="K3696"/>
  <c r="L3696"/>
  <c r="M3696"/>
  <c r="N3696"/>
  <c r="O3696"/>
  <c r="P3696"/>
  <c r="Q3696"/>
  <c r="R3696"/>
  <c r="S3696"/>
  <c r="T3696"/>
  <c r="U3696"/>
  <c r="V3696"/>
  <c r="W3696"/>
  <c r="X3696"/>
  <c r="Y3696"/>
  <c r="Z3696"/>
  <c r="AA3696"/>
  <c r="AB3696"/>
  <c r="AC3696"/>
  <c r="AD3696"/>
  <c r="AE3696"/>
  <c r="AF3696"/>
  <c r="AG3696"/>
  <c r="AH3696"/>
  <c r="AI3696"/>
  <c r="AJ3696"/>
  <c r="AK3696"/>
  <c r="AL3696"/>
  <c r="AM3696"/>
  <c r="A3697"/>
  <c r="Q3697"/>
  <c r="T3697"/>
  <c r="X3697"/>
  <c r="AC3697"/>
  <c r="AD3697"/>
  <c r="AE3697"/>
  <c r="AF3697"/>
  <c r="AG3697"/>
  <c r="AH3697"/>
  <c r="AI3697"/>
  <c r="AJ3697"/>
  <c r="AK3697"/>
  <c r="AL3697"/>
  <c r="AM3697"/>
  <c r="J3698"/>
  <c r="K3698"/>
  <c r="L3698"/>
  <c r="M3698"/>
  <c r="N3698"/>
  <c r="O3698"/>
  <c r="P3698"/>
  <c r="Q3698"/>
  <c r="R3698"/>
  <c r="S3698"/>
  <c r="T3698"/>
  <c r="U3698"/>
  <c r="V3698"/>
  <c r="W3698"/>
  <c r="X3698"/>
  <c r="Y3698"/>
  <c r="Z3698"/>
  <c r="AA3698"/>
  <c r="AB3698"/>
  <c r="AC3698"/>
  <c r="AD3698"/>
  <c r="AE3698"/>
  <c r="AF3698"/>
  <c r="AG3698"/>
  <c r="AH3698"/>
  <c r="AI3698"/>
  <c r="AJ3698"/>
  <c r="AK3698"/>
  <c r="AL3698"/>
  <c r="AM3698"/>
  <c r="J3700"/>
  <c r="K3700"/>
  <c r="L3700"/>
  <c r="M3700"/>
  <c r="N3700"/>
  <c r="O3700"/>
  <c r="P3700"/>
  <c r="Q3700"/>
  <c r="R3700"/>
  <c r="S3700"/>
  <c r="T3700"/>
  <c r="U3700"/>
  <c r="V3700"/>
  <c r="W3700"/>
  <c r="X3700"/>
  <c r="Y3700"/>
  <c r="Z3700"/>
  <c r="AA3700"/>
  <c r="AB3700"/>
  <c r="J3701"/>
  <c r="K3701"/>
  <c r="L3701"/>
  <c r="M3701"/>
  <c r="N3701"/>
  <c r="O3701"/>
  <c r="P3701"/>
  <c r="Q3701"/>
  <c r="R3701"/>
  <c r="S3701"/>
  <c r="T3701"/>
  <c r="U3701"/>
  <c r="V3701"/>
  <c r="W3701"/>
  <c r="X3701"/>
  <c r="Y3701"/>
  <c r="Z3701"/>
  <c r="AA3701"/>
  <c r="AB3701"/>
  <c r="J3702"/>
  <c r="K3702"/>
  <c r="L3702"/>
  <c r="M3702"/>
  <c r="N3702"/>
  <c r="O3702"/>
  <c r="P3702"/>
  <c r="Q3702"/>
  <c r="R3702"/>
  <c r="S3702"/>
  <c r="T3702"/>
  <c r="U3702"/>
  <c r="V3702"/>
  <c r="W3702"/>
  <c r="X3702"/>
  <c r="Y3702"/>
  <c r="Z3702"/>
  <c r="AA3702"/>
  <c r="AB3702"/>
  <c r="A3707"/>
  <c r="Q3707"/>
  <c r="T3707"/>
  <c r="X3707"/>
  <c r="AC3707"/>
  <c r="AD3707"/>
  <c r="AE3707"/>
  <c r="AF3707"/>
  <c r="AG3707"/>
  <c r="AH3707"/>
  <c r="AI3707"/>
  <c r="AJ3707"/>
  <c r="AK3707"/>
  <c r="AM3707"/>
  <c r="A3708"/>
  <c r="Q3708"/>
  <c r="T3708"/>
  <c r="X3708"/>
  <c r="AC3708"/>
  <c r="AD3708"/>
  <c r="AE3708"/>
  <c r="AF3708"/>
  <c r="AG3708"/>
  <c r="AH3708"/>
  <c r="AI3708"/>
  <c r="AJ3708"/>
  <c r="AK3708"/>
  <c r="AL3708"/>
  <c r="AM3708"/>
  <c r="J3709"/>
  <c r="K3709"/>
  <c r="L3709"/>
  <c r="M3709"/>
  <c r="N3709"/>
  <c r="O3709"/>
  <c r="P3709"/>
  <c r="Q3709"/>
  <c r="R3709"/>
  <c r="S3709"/>
  <c r="T3709"/>
  <c r="U3709"/>
  <c r="V3709"/>
  <c r="W3709"/>
  <c r="X3709"/>
  <c r="Y3709"/>
  <c r="Z3709"/>
  <c r="AA3709"/>
  <c r="AB3709"/>
  <c r="AC3709"/>
  <c r="AD3709"/>
  <c r="AE3709"/>
  <c r="AF3709"/>
  <c r="AG3709"/>
  <c r="AH3709"/>
  <c r="AI3709"/>
  <c r="AJ3709"/>
  <c r="AK3709"/>
  <c r="AL3709"/>
  <c r="AM3709"/>
  <c r="A3710"/>
  <c r="Q3710"/>
  <c r="T3710"/>
  <c r="X3710"/>
  <c r="AC3710"/>
  <c r="AD3710"/>
  <c r="AE3710"/>
  <c r="AF3710"/>
  <c r="AG3710"/>
  <c r="AH3710"/>
  <c r="AI3710"/>
  <c r="AJ3710"/>
  <c r="AK3710"/>
  <c r="AL3710"/>
  <c r="AM3710"/>
  <c r="J3711"/>
  <c r="K3711"/>
  <c r="L3711"/>
  <c r="M3711"/>
  <c r="N3711"/>
  <c r="O3711"/>
  <c r="P3711"/>
  <c r="Q3711"/>
  <c r="R3711"/>
  <c r="S3711"/>
  <c r="T3711"/>
  <c r="U3711"/>
  <c r="V3711"/>
  <c r="W3711"/>
  <c r="X3711"/>
  <c r="Y3711"/>
  <c r="Z3711"/>
  <c r="AA3711"/>
  <c r="AB3711"/>
  <c r="AC3711"/>
  <c r="AD3711"/>
  <c r="AE3711"/>
  <c r="AF3711"/>
  <c r="AG3711"/>
  <c r="AH3711"/>
  <c r="AI3711"/>
  <c r="AJ3711"/>
  <c r="AK3711"/>
  <c r="AL3711"/>
  <c r="AM3711"/>
  <c r="A3712"/>
  <c r="Q3712"/>
  <c r="T3712"/>
  <c r="X3712"/>
  <c r="AC3712"/>
  <c r="AD3712"/>
  <c r="AE3712"/>
  <c r="AF3712"/>
  <c r="AG3712"/>
  <c r="AH3712"/>
  <c r="AI3712"/>
  <c r="AJ3712"/>
  <c r="AK3712"/>
  <c r="AL3712"/>
  <c r="AM3712"/>
  <c r="J3713"/>
  <c r="K3713"/>
  <c r="L3713"/>
  <c r="M3713"/>
  <c r="N3713"/>
  <c r="O3713"/>
  <c r="P3713"/>
  <c r="Q3713"/>
  <c r="R3713"/>
  <c r="S3713"/>
  <c r="T3713"/>
  <c r="U3713"/>
  <c r="V3713"/>
  <c r="W3713"/>
  <c r="X3713"/>
  <c r="Y3713"/>
  <c r="Z3713"/>
  <c r="AA3713"/>
  <c r="AB3713"/>
  <c r="AC3713"/>
  <c r="AD3713"/>
  <c r="AE3713"/>
  <c r="AF3713"/>
  <c r="AG3713"/>
  <c r="AH3713"/>
  <c r="AI3713"/>
  <c r="AJ3713"/>
  <c r="AK3713"/>
  <c r="AL3713"/>
  <c r="AM3713"/>
  <c r="A3714"/>
  <c r="Q3714"/>
  <c r="T3714"/>
  <c r="X3714"/>
  <c r="AC3714"/>
  <c r="AD3714"/>
  <c r="AE3714"/>
  <c r="AF3714"/>
  <c r="AG3714"/>
  <c r="AH3714"/>
  <c r="AI3714"/>
  <c r="AJ3714"/>
  <c r="AK3714"/>
  <c r="AL3714"/>
  <c r="AM3714"/>
  <c r="J3715"/>
  <c r="K3715"/>
  <c r="L3715"/>
  <c r="M3715"/>
  <c r="N3715"/>
  <c r="O3715"/>
  <c r="P3715"/>
  <c r="Q3715"/>
  <c r="R3715"/>
  <c r="S3715"/>
  <c r="T3715"/>
  <c r="U3715"/>
  <c r="V3715"/>
  <c r="W3715"/>
  <c r="X3715"/>
  <c r="Y3715"/>
  <c r="Z3715"/>
  <c r="AA3715"/>
  <c r="AB3715"/>
  <c r="AC3715"/>
  <c r="AD3715"/>
  <c r="AE3715"/>
  <c r="AF3715"/>
  <c r="AG3715"/>
  <c r="AH3715"/>
  <c r="AI3715"/>
  <c r="AJ3715"/>
  <c r="AK3715"/>
  <c r="AL3715"/>
  <c r="AM3715"/>
  <c r="A3716"/>
  <c r="Q3716"/>
  <c r="T3716"/>
  <c r="X3716"/>
  <c r="AC3716"/>
  <c r="AD3716"/>
  <c r="AE3716"/>
  <c r="AF3716"/>
  <c r="AG3716"/>
  <c r="AH3716"/>
  <c r="AI3716"/>
  <c r="AJ3716"/>
  <c r="AK3716"/>
  <c r="AL3716"/>
  <c r="AM3716"/>
  <c r="J3717"/>
  <c r="K3717"/>
  <c r="L3717"/>
  <c r="M3717"/>
  <c r="N3717"/>
  <c r="O3717"/>
  <c r="P3717"/>
  <c r="Q3717"/>
  <c r="R3717"/>
  <c r="S3717"/>
  <c r="T3717"/>
  <c r="U3717"/>
  <c r="V3717"/>
  <c r="W3717"/>
  <c r="X3717"/>
  <c r="Y3717"/>
  <c r="Z3717"/>
  <c r="AA3717"/>
  <c r="AB3717"/>
  <c r="AC3717"/>
  <c r="AD3717"/>
  <c r="AE3717"/>
  <c r="AF3717"/>
  <c r="AG3717"/>
  <c r="AH3717"/>
  <c r="AI3717"/>
  <c r="AJ3717"/>
  <c r="AK3717"/>
  <c r="AL3717"/>
  <c r="AM3717"/>
  <c r="A3718"/>
  <c r="Q3718"/>
  <c r="T3718"/>
  <c r="X3718"/>
  <c r="AC3718"/>
  <c r="AD3718"/>
  <c r="AE3718"/>
  <c r="AF3718"/>
  <c r="AG3718"/>
  <c r="AH3718"/>
  <c r="AI3718"/>
  <c r="AJ3718"/>
  <c r="AK3718"/>
  <c r="AL3718"/>
  <c r="AM3718"/>
  <c r="J3719"/>
  <c r="K3719"/>
  <c r="L3719"/>
  <c r="M3719"/>
  <c r="N3719"/>
  <c r="O3719"/>
  <c r="P3719"/>
  <c r="Q3719"/>
  <c r="R3719"/>
  <c r="S3719"/>
  <c r="T3719"/>
  <c r="U3719"/>
  <c r="V3719"/>
  <c r="W3719"/>
  <c r="X3719"/>
  <c r="Y3719"/>
  <c r="Z3719"/>
  <c r="AA3719"/>
  <c r="AB3719"/>
  <c r="AC3719"/>
  <c r="AD3719"/>
  <c r="AE3719"/>
  <c r="AF3719"/>
  <c r="AG3719"/>
  <c r="AH3719"/>
  <c r="AI3719"/>
  <c r="AJ3719"/>
  <c r="AK3719"/>
  <c r="AL3719"/>
  <c r="AM3719"/>
  <c r="A3720"/>
  <c r="Q3720"/>
  <c r="T3720"/>
  <c r="X3720"/>
  <c r="AC3720"/>
  <c r="AD3720"/>
  <c r="AE3720"/>
  <c r="AF3720"/>
  <c r="AG3720"/>
  <c r="AH3720"/>
  <c r="AI3720"/>
  <c r="AJ3720"/>
  <c r="AK3720"/>
  <c r="AL3720"/>
  <c r="AM3720"/>
  <c r="J3721"/>
  <c r="K3721"/>
  <c r="L3721"/>
  <c r="M3721"/>
  <c r="N3721"/>
  <c r="O3721"/>
  <c r="P3721"/>
  <c r="Q3721"/>
  <c r="R3721"/>
  <c r="S3721"/>
  <c r="T3721"/>
  <c r="U3721"/>
  <c r="V3721"/>
  <c r="W3721"/>
  <c r="X3721"/>
  <c r="Y3721"/>
  <c r="Z3721"/>
  <c r="AA3721"/>
  <c r="AB3721"/>
  <c r="AC3721"/>
  <c r="AD3721"/>
  <c r="AE3721"/>
  <c r="AF3721"/>
  <c r="AG3721"/>
  <c r="AH3721"/>
  <c r="AI3721"/>
  <c r="AJ3721"/>
  <c r="AK3721"/>
  <c r="AL3721"/>
  <c r="AM3721"/>
  <c r="A3722"/>
  <c r="Q3722"/>
  <c r="T3722"/>
  <c r="X3722"/>
  <c r="AC3722"/>
  <c r="AD3722"/>
  <c r="AE3722"/>
  <c r="AF3722"/>
  <c r="AG3722"/>
  <c r="AH3722"/>
  <c r="AI3722"/>
  <c r="AJ3722"/>
  <c r="AK3722"/>
  <c r="AL3722"/>
  <c r="AM3722"/>
  <c r="J3723"/>
  <c r="K3723"/>
  <c r="L3723"/>
  <c r="M3723"/>
  <c r="N3723"/>
  <c r="O3723"/>
  <c r="P3723"/>
  <c r="Q3723"/>
  <c r="R3723"/>
  <c r="S3723"/>
  <c r="T3723"/>
  <c r="U3723"/>
  <c r="V3723"/>
  <c r="W3723"/>
  <c r="X3723"/>
  <c r="Y3723"/>
  <c r="Z3723"/>
  <c r="AA3723"/>
  <c r="AB3723"/>
  <c r="AC3723"/>
  <c r="AD3723"/>
  <c r="AE3723"/>
  <c r="AF3723"/>
  <c r="AG3723"/>
  <c r="AH3723"/>
  <c r="AI3723"/>
  <c r="AJ3723"/>
  <c r="AK3723"/>
  <c r="AL3723"/>
  <c r="AM3723"/>
  <c r="A3724"/>
  <c r="Q3724"/>
  <c r="T3724"/>
  <c r="X3724"/>
  <c r="AC3724"/>
  <c r="AD3724"/>
  <c r="AE3724"/>
  <c r="AF3724"/>
  <c r="AG3724"/>
  <c r="AH3724"/>
  <c r="AI3724"/>
  <c r="AJ3724"/>
  <c r="AK3724"/>
  <c r="AL3724"/>
  <c r="AM3724"/>
  <c r="J3725"/>
  <c r="K3725"/>
  <c r="L3725"/>
  <c r="M3725"/>
  <c r="N3725"/>
  <c r="O3725"/>
  <c r="P3725"/>
  <c r="Q3725"/>
  <c r="R3725"/>
  <c r="S3725"/>
  <c r="T3725"/>
  <c r="U3725"/>
  <c r="V3725"/>
  <c r="W3725"/>
  <c r="X3725"/>
  <c r="Y3725"/>
  <c r="Z3725"/>
  <c r="AA3725"/>
  <c r="AB3725"/>
  <c r="AC3725"/>
  <c r="AD3725"/>
  <c r="AE3725"/>
  <c r="AF3725"/>
  <c r="AG3725"/>
  <c r="AH3725"/>
  <c r="AI3725"/>
  <c r="AJ3725"/>
  <c r="AK3725"/>
  <c r="AL3725"/>
  <c r="AM3725"/>
  <c r="J3727"/>
  <c r="K3727"/>
  <c r="L3727"/>
  <c r="M3727"/>
  <c r="N3727"/>
  <c r="O3727"/>
  <c r="P3727"/>
  <c r="Q3727"/>
  <c r="R3727"/>
  <c r="S3727"/>
  <c r="T3727"/>
  <c r="U3727"/>
  <c r="V3727"/>
  <c r="W3727"/>
  <c r="X3727"/>
  <c r="Y3727"/>
  <c r="Z3727"/>
  <c r="AA3727"/>
  <c r="AB3727"/>
  <c r="J3728"/>
  <c r="K3728"/>
  <c r="L3728"/>
  <c r="M3728"/>
  <c r="N3728"/>
  <c r="O3728"/>
  <c r="P3728"/>
  <c r="Q3728"/>
  <c r="R3728"/>
  <c r="S3728"/>
  <c r="T3728"/>
  <c r="U3728"/>
  <c r="V3728"/>
  <c r="W3728"/>
  <c r="X3728"/>
  <c r="Y3728"/>
  <c r="Z3728"/>
  <c r="AA3728"/>
  <c r="AB3728"/>
  <c r="J3729"/>
  <c r="K3729"/>
  <c r="L3729"/>
  <c r="M3729"/>
  <c r="N3729"/>
  <c r="O3729"/>
  <c r="P3729"/>
  <c r="Q3729"/>
  <c r="R3729"/>
  <c r="S3729"/>
  <c r="T3729"/>
  <c r="U3729"/>
  <c r="V3729"/>
  <c r="W3729"/>
  <c r="X3729"/>
  <c r="Y3729"/>
  <c r="Z3729"/>
  <c r="AA3729"/>
  <c r="AB3729"/>
  <c r="A3734"/>
  <c r="Q3734"/>
  <c r="T3734"/>
  <c r="X3734"/>
  <c r="AC3734"/>
  <c r="AD3734"/>
  <c r="AE3734"/>
  <c r="AF3734"/>
  <c r="AG3734"/>
  <c r="AH3734"/>
  <c r="AI3734"/>
  <c r="AJ3734"/>
  <c r="AK3734"/>
  <c r="AM3734"/>
  <c r="A3735"/>
  <c r="Q3735"/>
  <c r="T3735"/>
  <c r="X3735"/>
  <c r="AC3735"/>
  <c r="AD3735"/>
  <c r="AE3735"/>
  <c r="AF3735"/>
  <c r="AG3735"/>
  <c r="AH3735"/>
  <c r="AI3735"/>
  <c r="AJ3735"/>
  <c r="AK3735"/>
  <c r="AL3735"/>
  <c r="AM3735"/>
  <c r="J3736"/>
  <c r="K3736"/>
  <c r="L3736"/>
  <c r="M3736"/>
  <c r="N3736"/>
  <c r="O3736"/>
  <c r="P3736"/>
  <c r="Q3736"/>
  <c r="R3736"/>
  <c r="S3736"/>
  <c r="T3736"/>
  <c r="U3736"/>
  <c r="V3736"/>
  <c r="W3736"/>
  <c r="X3736"/>
  <c r="Y3736"/>
  <c r="Z3736"/>
  <c r="AA3736"/>
  <c r="AB3736"/>
  <c r="AC3736"/>
  <c r="AD3736"/>
  <c r="AE3736"/>
  <c r="AF3736"/>
  <c r="AG3736"/>
  <c r="AH3736"/>
  <c r="AI3736"/>
  <c r="AJ3736"/>
  <c r="AK3736"/>
  <c r="AL3736"/>
  <c r="AM3736"/>
  <c r="A3737"/>
  <c r="Q3737"/>
  <c r="T3737"/>
  <c r="X3737"/>
  <c r="AC3737"/>
  <c r="AD3737"/>
  <c r="AE3737"/>
  <c r="AF3737"/>
  <c r="AG3737"/>
  <c r="AH3737"/>
  <c r="AI3737"/>
  <c r="AJ3737"/>
  <c r="AK3737"/>
  <c r="AL3737"/>
  <c r="AM3737"/>
  <c r="J3738"/>
  <c r="K3738"/>
  <c r="L3738"/>
  <c r="M3738"/>
  <c r="N3738"/>
  <c r="O3738"/>
  <c r="P3738"/>
  <c r="Q3738"/>
  <c r="R3738"/>
  <c r="S3738"/>
  <c r="T3738"/>
  <c r="U3738"/>
  <c r="V3738"/>
  <c r="W3738"/>
  <c r="X3738"/>
  <c r="Y3738"/>
  <c r="Z3738"/>
  <c r="AA3738"/>
  <c r="AB3738"/>
  <c r="AC3738"/>
  <c r="AD3738"/>
  <c r="AE3738"/>
  <c r="AF3738"/>
  <c r="AG3738"/>
  <c r="AH3738"/>
  <c r="AI3738"/>
  <c r="AJ3738"/>
  <c r="AK3738"/>
  <c r="AL3738"/>
  <c r="AM3738"/>
  <c r="A3739"/>
  <c r="Q3739"/>
  <c r="T3739"/>
  <c r="X3739"/>
  <c r="AC3739"/>
  <c r="AD3739"/>
  <c r="AE3739"/>
  <c r="AF3739"/>
  <c r="AG3739"/>
  <c r="AH3739"/>
  <c r="AI3739"/>
  <c r="AJ3739"/>
  <c r="AK3739"/>
  <c r="AL3739"/>
  <c r="AM3739"/>
  <c r="J3740"/>
  <c r="K3740"/>
  <c r="L3740"/>
  <c r="M3740"/>
  <c r="N3740"/>
  <c r="O3740"/>
  <c r="P3740"/>
  <c r="Q3740"/>
  <c r="R3740"/>
  <c r="S3740"/>
  <c r="T3740"/>
  <c r="U3740"/>
  <c r="V3740"/>
  <c r="W3740"/>
  <c r="X3740"/>
  <c r="Y3740"/>
  <c r="Z3740"/>
  <c r="AA3740"/>
  <c r="AB3740"/>
  <c r="AC3740"/>
  <c r="AD3740"/>
  <c r="AE3740"/>
  <c r="AF3740"/>
  <c r="AG3740"/>
  <c r="AH3740"/>
  <c r="AI3740"/>
  <c r="AJ3740"/>
  <c r="AK3740"/>
  <c r="AL3740"/>
  <c r="AM3740"/>
  <c r="A3741"/>
  <c r="Q3741"/>
  <c r="T3741"/>
  <c r="X3741"/>
  <c r="AC3741"/>
  <c r="AD3741"/>
  <c r="AE3741"/>
  <c r="AF3741"/>
  <c r="AG3741"/>
  <c r="AH3741"/>
  <c r="AI3741"/>
  <c r="AJ3741"/>
  <c r="AK3741"/>
  <c r="AL3741"/>
  <c r="AM3741"/>
  <c r="J3742"/>
  <c r="K3742"/>
  <c r="L3742"/>
  <c r="M3742"/>
  <c r="N3742"/>
  <c r="O3742"/>
  <c r="P3742"/>
  <c r="Q3742"/>
  <c r="R3742"/>
  <c r="S3742"/>
  <c r="T3742"/>
  <c r="U3742"/>
  <c r="V3742"/>
  <c r="W3742"/>
  <c r="X3742"/>
  <c r="Y3742"/>
  <c r="Z3742"/>
  <c r="AA3742"/>
  <c r="AB3742"/>
  <c r="AC3742"/>
  <c r="AD3742"/>
  <c r="AE3742"/>
  <c r="AF3742"/>
  <c r="AG3742"/>
  <c r="AH3742"/>
  <c r="AI3742"/>
  <c r="AJ3742"/>
  <c r="AK3742"/>
  <c r="AL3742"/>
  <c r="AM3742"/>
  <c r="A3743"/>
  <c r="Q3743"/>
  <c r="T3743"/>
  <c r="X3743"/>
  <c r="AC3743"/>
  <c r="AD3743"/>
  <c r="AE3743"/>
  <c r="AF3743"/>
  <c r="AG3743"/>
  <c r="AH3743"/>
  <c r="AI3743"/>
  <c r="AJ3743"/>
  <c r="AK3743"/>
  <c r="AL3743"/>
  <c r="AM3743"/>
  <c r="J3744"/>
  <c r="K3744"/>
  <c r="L3744"/>
  <c r="M3744"/>
  <c r="N3744"/>
  <c r="O3744"/>
  <c r="P3744"/>
  <c r="Q3744"/>
  <c r="R3744"/>
  <c r="S3744"/>
  <c r="T3744"/>
  <c r="U3744"/>
  <c r="V3744"/>
  <c r="W3744"/>
  <c r="X3744"/>
  <c r="Y3744"/>
  <c r="Z3744"/>
  <c r="AA3744"/>
  <c r="AB3744"/>
  <c r="AC3744"/>
  <c r="AD3744"/>
  <c r="AE3744"/>
  <c r="AF3744"/>
  <c r="AG3744"/>
  <c r="AH3744"/>
  <c r="AI3744"/>
  <c r="AJ3744"/>
  <c r="AK3744"/>
  <c r="AL3744"/>
  <c r="AM3744"/>
  <c r="A3745"/>
  <c r="Q3745"/>
  <c r="T3745"/>
  <c r="X3745"/>
  <c r="AC3745"/>
  <c r="AD3745"/>
  <c r="AE3745"/>
  <c r="AF3745"/>
  <c r="AG3745"/>
  <c r="AH3745"/>
  <c r="AI3745"/>
  <c r="AJ3745"/>
  <c r="AK3745"/>
  <c r="AL3745"/>
  <c r="AM3745"/>
  <c r="J3746"/>
  <c r="K3746"/>
  <c r="L3746"/>
  <c r="M3746"/>
  <c r="N3746"/>
  <c r="O3746"/>
  <c r="P3746"/>
  <c r="Q3746"/>
  <c r="R3746"/>
  <c r="S3746"/>
  <c r="T3746"/>
  <c r="U3746"/>
  <c r="V3746"/>
  <c r="W3746"/>
  <c r="X3746"/>
  <c r="Y3746"/>
  <c r="Z3746"/>
  <c r="AA3746"/>
  <c r="AB3746"/>
  <c r="AC3746"/>
  <c r="AD3746"/>
  <c r="AE3746"/>
  <c r="AF3746"/>
  <c r="AG3746"/>
  <c r="AH3746"/>
  <c r="AI3746"/>
  <c r="AJ3746"/>
  <c r="AK3746"/>
  <c r="AL3746"/>
  <c r="AM3746"/>
  <c r="A3747"/>
  <c r="Q3747"/>
  <c r="T3747"/>
  <c r="X3747"/>
  <c r="AC3747"/>
  <c r="AD3747"/>
  <c r="AE3747"/>
  <c r="AF3747"/>
  <c r="AG3747"/>
  <c r="AH3747"/>
  <c r="AI3747"/>
  <c r="AJ3747"/>
  <c r="AK3747"/>
  <c r="AL3747"/>
  <c r="AM3747"/>
  <c r="J3748"/>
  <c r="K3748"/>
  <c r="L3748"/>
  <c r="M3748"/>
  <c r="N3748"/>
  <c r="O3748"/>
  <c r="P3748"/>
  <c r="Q3748"/>
  <c r="R3748"/>
  <c r="S3748"/>
  <c r="T3748"/>
  <c r="U3748"/>
  <c r="V3748"/>
  <c r="W3748"/>
  <c r="X3748"/>
  <c r="Y3748"/>
  <c r="Z3748"/>
  <c r="AA3748"/>
  <c r="AB3748"/>
  <c r="AC3748"/>
  <c r="AD3748"/>
  <c r="AE3748"/>
  <c r="AF3748"/>
  <c r="AG3748"/>
  <c r="AH3748"/>
  <c r="AI3748"/>
  <c r="AJ3748"/>
  <c r="AK3748"/>
  <c r="AL3748"/>
  <c r="AM3748"/>
  <c r="A3749"/>
  <c r="Q3749"/>
  <c r="T3749"/>
  <c r="X3749"/>
  <c r="AC3749"/>
  <c r="AD3749"/>
  <c r="AE3749"/>
  <c r="AF3749"/>
  <c r="AG3749"/>
  <c r="AH3749"/>
  <c r="AI3749"/>
  <c r="AJ3749"/>
  <c r="AK3749"/>
  <c r="AL3749"/>
  <c r="AM3749"/>
  <c r="J3750"/>
  <c r="K3750"/>
  <c r="L3750"/>
  <c r="M3750"/>
  <c r="N3750"/>
  <c r="O3750"/>
  <c r="P3750"/>
  <c r="Q3750"/>
  <c r="R3750"/>
  <c r="S3750"/>
  <c r="T3750"/>
  <c r="U3750"/>
  <c r="V3750"/>
  <c r="W3750"/>
  <c r="X3750"/>
  <c r="Y3750"/>
  <c r="Z3750"/>
  <c r="AA3750"/>
  <c r="AB3750"/>
  <c r="AC3750"/>
  <c r="AD3750"/>
  <c r="AE3750"/>
  <c r="AF3750"/>
  <c r="AG3750"/>
  <c r="AH3750"/>
  <c r="AI3750"/>
  <c r="AJ3750"/>
  <c r="AK3750"/>
  <c r="AL3750"/>
  <c r="AM3750"/>
  <c r="A3751"/>
  <c r="Q3751"/>
  <c r="T3751"/>
  <c r="X3751"/>
  <c r="AC3751"/>
  <c r="AD3751"/>
  <c r="AE3751"/>
  <c r="AF3751"/>
  <c r="AG3751"/>
  <c r="AH3751"/>
  <c r="AI3751"/>
  <c r="AJ3751"/>
  <c r="AK3751"/>
  <c r="AL3751"/>
  <c r="AM3751"/>
  <c r="J3752"/>
  <c r="K3752"/>
  <c r="L3752"/>
  <c r="M3752"/>
  <c r="N3752"/>
  <c r="O3752"/>
  <c r="P3752"/>
  <c r="Q3752"/>
  <c r="R3752"/>
  <c r="S3752"/>
  <c r="T3752"/>
  <c r="U3752"/>
  <c r="V3752"/>
  <c r="W3752"/>
  <c r="X3752"/>
  <c r="Y3752"/>
  <c r="Z3752"/>
  <c r="AA3752"/>
  <c r="AB3752"/>
  <c r="AC3752"/>
  <c r="AD3752"/>
  <c r="AE3752"/>
  <c r="AF3752"/>
  <c r="AG3752"/>
  <c r="AH3752"/>
  <c r="AI3752"/>
  <c r="AJ3752"/>
  <c r="AK3752"/>
  <c r="AL3752"/>
  <c r="AM3752"/>
  <c r="J3754"/>
  <c r="K3754"/>
  <c r="L3754"/>
  <c r="M3754"/>
  <c r="N3754"/>
  <c r="O3754"/>
  <c r="P3754"/>
  <c r="Q3754"/>
  <c r="R3754"/>
  <c r="S3754"/>
  <c r="T3754"/>
  <c r="U3754"/>
  <c r="V3754"/>
  <c r="W3754"/>
  <c r="X3754"/>
  <c r="Y3754"/>
  <c r="Z3754"/>
  <c r="AA3754"/>
  <c r="AB3754"/>
  <c r="J3755"/>
  <c r="K3755"/>
  <c r="L3755"/>
  <c r="M3755"/>
  <c r="N3755"/>
  <c r="O3755"/>
  <c r="P3755"/>
  <c r="Q3755"/>
  <c r="R3755"/>
  <c r="S3755"/>
  <c r="T3755"/>
  <c r="U3755"/>
  <c r="V3755"/>
  <c r="W3755"/>
  <c r="X3755"/>
  <c r="Y3755"/>
  <c r="Z3755"/>
  <c r="AA3755"/>
  <c r="AB3755"/>
  <c r="J3756"/>
  <c r="K3756"/>
  <c r="L3756"/>
  <c r="M3756"/>
  <c r="N3756"/>
  <c r="O3756"/>
  <c r="P3756"/>
  <c r="Q3756"/>
  <c r="R3756"/>
  <c r="S3756"/>
  <c r="T3756"/>
  <c r="U3756"/>
  <c r="V3756"/>
  <c r="W3756"/>
  <c r="X3756"/>
  <c r="Y3756"/>
  <c r="Z3756"/>
  <c r="AA3756"/>
  <c r="AB3756"/>
  <c r="A3761"/>
  <c r="Q3761"/>
  <c r="T3761"/>
  <c r="X3761"/>
  <c r="AC3761"/>
  <c r="AD3761"/>
  <c r="AE3761"/>
  <c r="AF3761"/>
  <c r="AG3761"/>
  <c r="AH3761"/>
  <c r="AI3761"/>
  <c r="AJ3761"/>
  <c r="AK3761"/>
  <c r="AM3761"/>
  <c r="A3762"/>
  <c r="Q3762"/>
  <c r="T3762"/>
  <c r="X3762"/>
  <c r="AC3762"/>
  <c r="AD3762"/>
  <c r="AE3762"/>
  <c r="AF3762"/>
  <c r="AG3762"/>
  <c r="AH3762"/>
  <c r="AI3762"/>
  <c r="AJ3762"/>
  <c r="AK3762"/>
  <c r="AL3762"/>
  <c r="AM3762"/>
  <c r="J3763"/>
  <c r="K3763"/>
  <c r="L3763"/>
  <c r="M3763"/>
  <c r="N3763"/>
  <c r="O3763"/>
  <c r="P3763"/>
  <c r="Q3763"/>
  <c r="R3763"/>
  <c r="S3763"/>
  <c r="T3763"/>
  <c r="U3763"/>
  <c r="V3763"/>
  <c r="W3763"/>
  <c r="X3763"/>
  <c r="Y3763"/>
  <c r="Z3763"/>
  <c r="AA3763"/>
  <c r="AB3763"/>
  <c r="AC3763"/>
  <c r="AD3763"/>
  <c r="AE3763"/>
  <c r="AF3763"/>
  <c r="AG3763"/>
  <c r="AH3763"/>
  <c r="AI3763"/>
  <c r="AJ3763"/>
  <c r="AK3763"/>
  <c r="AL3763"/>
  <c r="AM3763"/>
  <c r="A3764"/>
  <c r="Q3764"/>
  <c r="T3764"/>
  <c r="X3764"/>
  <c r="AC3764"/>
  <c r="AD3764"/>
  <c r="AE3764"/>
  <c r="AF3764"/>
  <c r="AG3764"/>
  <c r="AH3764"/>
  <c r="AI3764"/>
  <c r="AJ3764"/>
  <c r="AK3764"/>
  <c r="AL3764"/>
  <c r="AM3764"/>
  <c r="J3765"/>
  <c r="K3765"/>
  <c r="L3765"/>
  <c r="M3765"/>
  <c r="N3765"/>
  <c r="O3765"/>
  <c r="P3765"/>
  <c r="Q3765"/>
  <c r="R3765"/>
  <c r="S3765"/>
  <c r="T3765"/>
  <c r="U3765"/>
  <c r="V3765"/>
  <c r="W3765"/>
  <c r="X3765"/>
  <c r="Y3765"/>
  <c r="Z3765"/>
  <c r="AA3765"/>
  <c r="AB3765"/>
  <c r="AC3765"/>
  <c r="AD3765"/>
  <c r="AE3765"/>
  <c r="AF3765"/>
  <c r="AG3765"/>
  <c r="AH3765"/>
  <c r="AI3765"/>
  <c r="AJ3765"/>
  <c r="AK3765"/>
  <c r="AL3765"/>
  <c r="AM3765"/>
  <c r="A3766"/>
  <c r="Q3766"/>
  <c r="T3766"/>
  <c r="X3766"/>
  <c r="AC3766"/>
  <c r="AD3766"/>
  <c r="AE3766"/>
  <c r="AF3766"/>
  <c r="AG3766"/>
  <c r="AH3766"/>
  <c r="AI3766"/>
  <c r="AJ3766"/>
  <c r="AK3766"/>
  <c r="AL3766"/>
  <c r="AM3766"/>
  <c r="J3767"/>
  <c r="K3767"/>
  <c r="L3767"/>
  <c r="M3767"/>
  <c r="N3767"/>
  <c r="O3767"/>
  <c r="P3767"/>
  <c r="Q3767"/>
  <c r="R3767"/>
  <c r="S3767"/>
  <c r="T3767"/>
  <c r="U3767"/>
  <c r="V3767"/>
  <c r="W3767"/>
  <c r="X3767"/>
  <c r="Y3767"/>
  <c r="Z3767"/>
  <c r="AA3767"/>
  <c r="AB3767"/>
  <c r="AC3767"/>
  <c r="AD3767"/>
  <c r="AE3767"/>
  <c r="AF3767"/>
  <c r="AG3767"/>
  <c r="AH3767"/>
  <c r="AI3767"/>
  <c r="AJ3767"/>
  <c r="AK3767"/>
  <c r="AL3767"/>
  <c r="AM3767"/>
  <c r="A3768"/>
  <c r="Q3768"/>
  <c r="T3768"/>
  <c r="X3768"/>
  <c r="AC3768"/>
  <c r="AD3768"/>
  <c r="AE3768"/>
  <c r="AF3768"/>
  <c r="AG3768"/>
  <c r="AH3768"/>
  <c r="AI3768"/>
  <c r="AJ3768"/>
  <c r="AK3768"/>
  <c r="AL3768"/>
  <c r="AM3768"/>
  <c r="J3769"/>
  <c r="K3769"/>
  <c r="L3769"/>
  <c r="M3769"/>
  <c r="N3769"/>
  <c r="O3769"/>
  <c r="P3769"/>
  <c r="Q3769"/>
  <c r="R3769"/>
  <c r="S3769"/>
  <c r="T3769"/>
  <c r="U3769"/>
  <c r="V3769"/>
  <c r="W3769"/>
  <c r="X3769"/>
  <c r="Y3769"/>
  <c r="Z3769"/>
  <c r="AA3769"/>
  <c r="AB3769"/>
  <c r="AC3769"/>
  <c r="AD3769"/>
  <c r="AE3769"/>
  <c r="AF3769"/>
  <c r="AG3769"/>
  <c r="AH3769"/>
  <c r="AI3769"/>
  <c r="AJ3769"/>
  <c r="AK3769"/>
  <c r="AL3769"/>
  <c r="AM3769"/>
  <c r="A3770"/>
  <c r="Q3770"/>
  <c r="T3770"/>
  <c r="X3770"/>
  <c r="AC3770"/>
  <c r="AD3770"/>
  <c r="AE3770"/>
  <c r="AF3770"/>
  <c r="AG3770"/>
  <c r="AH3770"/>
  <c r="AI3770"/>
  <c r="AJ3770"/>
  <c r="AK3770"/>
  <c r="AL3770"/>
  <c r="AM3770"/>
  <c r="J3771"/>
  <c r="K3771"/>
  <c r="L3771"/>
  <c r="M3771"/>
  <c r="N3771"/>
  <c r="O3771"/>
  <c r="P3771"/>
  <c r="Q3771"/>
  <c r="R3771"/>
  <c r="S3771"/>
  <c r="T3771"/>
  <c r="U3771"/>
  <c r="V3771"/>
  <c r="W3771"/>
  <c r="X3771"/>
  <c r="Y3771"/>
  <c r="Z3771"/>
  <c r="AA3771"/>
  <c r="AB3771"/>
  <c r="AC3771"/>
  <c r="AD3771"/>
  <c r="AE3771"/>
  <c r="AF3771"/>
  <c r="AG3771"/>
  <c r="AH3771"/>
  <c r="AI3771"/>
  <c r="AJ3771"/>
  <c r="AK3771"/>
  <c r="AL3771"/>
  <c r="AM3771"/>
  <c r="A3772"/>
  <c r="Q3772"/>
  <c r="T3772"/>
  <c r="X3772"/>
  <c r="AC3772"/>
  <c r="AD3772"/>
  <c r="AE3772"/>
  <c r="AF3772"/>
  <c r="AG3772"/>
  <c r="AH3772"/>
  <c r="AI3772"/>
  <c r="AJ3772"/>
  <c r="AK3772"/>
  <c r="AL3772"/>
  <c r="AM3772"/>
  <c r="J3773"/>
  <c r="K3773"/>
  <c r="L3773"/>
  <c r="M3773"/>
  <c r="N3773"/>
  <c r="O3773"/>
  <c r="P3773"/>
  <c r="Q3773"/>
  <c r="R3773"/>
  <c r="S3773"/>
  <c r="T3773"/>
  <c r="U3773"/>
  <c r="V3773"/>
  <c r="W3773"/>
  <c r="X3773"/>
  <c r="Y3773"/>
  <c r="Z3773"/>
  <c r="AA3773"/>
  <c r="AB3773"/>
  <c r="AC3773"/>
  <c r="AD3773"/>
  <c r="AE3773"/>
  <c r="AF3773"/>
  <c r="AG3773"/>
  <c r="AH3773"/>
  <c r="AI3773"/>
  <c r="AJ3773"/>
  <c r="AK3773"/>
  <c r="AL3773"/>
  <c r="AM3773"/>
  <c r="A3774"/>
  <c r="Q3774"/>
  <c r="T3774"/>
  <c r="X3774"/>
  <c r="AC3774"/>
  <c r="AD3774"/>
  <c r="AE3774"/>
  <c r="AF3774"/>
  <c r="AG3774"/>
  <c r="AH3774"/>
  <c r="AI3774"/>
  <c r="AJ3774"/>
  <c r="AK3774"/>
  <c r="AL3774"/>
  <c r="AM3774"/>
  <c r="J3775"/>
  <c r="K3775"/>
  <c r="L3775"/>
  <c r="M3775"/>
  <c r="N3775"/>
  <c r="O3775"/>
  <c r="P3775"/>
  <c r="Q3775"/>
  <c r="R3775"/>
  <c r="S3775"/>
  <c r="T3775"/>
  <c r="U3775"/>
  <c r="V3775"/>
  <c r="W3775"/>
  <c r="X3775"/>
  <c r="Y3775"/>
  <c r="Z3775"/>
  <c r="AA3775"/>
  <c r="AB3775"/>
  <c r="AC3775"/>
  <c r="AD3775"/>
  <c r="AE3775"/>
  <c r="AF3775"/>
  <c r="AG3775"/>
  <c r="AH3775"/>
  <c r="AI3775"/>
  <c r="AJ3775"/>
  <c r="AK3775"/>
  <c r="AL3775"/>
  <c r="AM3775"/>
  <c r="A3776"/>
  <c r="Q3776"/>
  <c r="T3776"/>
  <c r="X3776"/>
  <c r="AC3776"/>
  <c r="AD3776"/>
  <c r="AE3776"/>
  <c r="AF3776"/>
  <c r="AG3776"/>
  <c r="AH3776"/>
  <c r="AI3776"/>
  <c r="AJ3776"/>
  <c r="AK3776"/>
  <c r="AL3776"/>
  <c r="AM3776"/>
  <c r="J3777"/>
  <c r="K3777"/>
  <c r="L3777"/>
  <c r="M3777"/>
  <c r="N3777"/>
  <c r="O3777"/>
  <c r="P3777"/>
  <c r="Q3777"/>
  <c r="R3777"/>
  <c r="S3777"/>
  <c r="T3777"/>
  <c r="U3777"/>
  <c r="V3777"/>
  <c r="W3777"/>
  <c r="X3777"/>
  <c r="Y3777"/>
  <c r="Z3777"/>
  <c r="AA3777"/>
  <c r="AB3777"/>
  <c r="AC3777"/>
  <c r="AD3777"/>
  <c r="AE3777"/>
  <c r="AF3777"/>
  <c r="AG3777"/>
  <c r="AH3777"/>
  <c r="AI3777"/>
  <c r="AJ3777"/>
  <c r="AK3777"/>
  <c r="AL3777"/>
  <c r="AM3777"/>
  <c r="A3778"/>
  <c r="Q3778"/>
  <c r="T3778"/>
  <c r="X3778"/>
  <c r="AC3778"/>
  <c r="AD3778"/>
  <c r="AE3778"/>
  <c r="AF3778"/>
  <c r="AG3778"/>
  <c r="AH3778"/>
  <c r="AI3778"/>
  <c r="AJ3778"/>
  <c r="AK3778"/>
  <c r="AL3778"/>
  <c r="AM3778"/>
  <c r="J3779"/>
  <c r="K3779"/>
  <c r="L3779"/>
  <c r="M3779"/>
  <c r="N3779"/>
  <c r="O3779"/>
  <c r="P3779"/>
  <c r="Q3779"/>
  <c r="R3779"/>
  <c r="S3779"/>
  <c r="T3779"/>
  <c r="U3779"/>
  <c r="V3779"/>
  <c r="W3779"/>
  <c r="X3779"/>
  <c r="Y3779"/>
  <c r="Z3779"/>
  <c r="AA3779"/>
  <c r="AB3779"/>
  <c r="AC3779"/>
  <c r="AD3779"/>
  <c r="AE3779"/>
  <c r="AF3779"/>
  <c r="AG3779"/>
  <c r="AH3779"/>
  <c r="AI3779"/>
  <c r="AJ3779"/>
  <c r="AK3779"/>
  <c r="AL3779"/>
  <c r="AM3779"/>
  <c r="J3781"/>
  <c r="K3781"/>
  <c r="L3781"/>
  <c r="M3781"/>
  <c r="N3781"/>
  <c r="O3781"/>
  <c r="P3781"/>
  <c r="Q3781"/>
  <c r="R3781"/>
  <c r="S3781"/>
  <c r="T3781"/>
  <c r="U3781"/>
  <c r="V3781"/>
  <c r="W3781"/>
  <c r="X3781"/>
  <c r="Y3781"/>
  <c r="Z3781"/>
  <c r="AA3781"/>
  <c r="AB3781"/>
  <c r="J3782"/>
  <c r="K3782"/>
  <c r="L3782"/>
  <c r="M3782"/>
  <c r="N3782"/>
  <c r="O3782"/>
  <c r="P3782"/>
  <c r="Q3782"/>
  <c r="R3782"/>
  <c r="S3782"/>
  <c r="T3782"/>
  <c r="U3782"/>
  <c r="V3782"/>
  <c r="W3782"/>
  <c r="X3782"/>
  <c r="Y3782"/>
  <c r="Z3782"/>
  <c r="AA3782"/>
  <c r="AB3782"/>
  <c r="J3783"/>
  <c r="K3783"/>
  <c r="L3783"/>
  <c r="M3783"/>
  <c r="N3783"/>
  <c r="O3783"/>
  <c r="P3783"/>
  <c r="Q3783"/>
  <c r="R3783"/>
  <c r="S3783"/>
  <c r="T3783"/>
  <c r="U3783"/>
  <c r="V3783"/>
  <c r="W3783"/>
  <c r="X3783"/>
  <c r="Y3783"/>
  <c r="Z3783"/>
  <c r="AA3783"/>
  <c r="AB3783"/>
  <c r="A3788"/>
  <c r="Q3788"/>
  <c r="T3788"/>
  <c r="X3788"/>
  <c r="AC3788"/>
  <c r="AD3788"/>
  <c r="AE3788"/>
  <c r="AF3788"/>
  <c r="AG3788"/>
  <c r="AH3788"/>
  <c r="AI3788"/>
  <c r="AJ3788"/>
  <c r="AM3788"/>
  <c r="A3789"/>
  <c r="Q3789"/>
  <c r="T3789"/>
  <c r="X3789"/>
  <c r="AC3789"/>
  <c r="AD3789"/>
  <c r="AE3789"/>
  <c r="AF3789"/>
  <c r="AG3789"/>
  <c r="AH3789"/>
  <c r="AI3789"/>
  <c r="AJ3789"/>
  <c r="AK3789"/>
  <c r="AL3789"/>
  <c r="AM3789"/>
  <c r="J3790"/>
  <c r="K3790"/>
  <c r="L3790"/>
  <c r="M3790"/>
  <c r="N3790"/>
  <c r="O3790"/>
  <c r="P3790"/>
  <c r="Q3790"/>
  <c r="R3790"/>
  <c r="S3790"/>
  <c r="T3790"/>
  <c r="U3790"/>
  <c r="V3790"/>
  <c r="W3790"/>
  <c r="X3790"/>
  <c r="Y3790"/>
  <c r="Z3790"/>
  <c r="AA3790"/>
  <c r="AB3790"/>
  <c r="AC3790"/>
  <c r="AD3790"/>
  <c r="AE3790"/>
  <c r="AF3790"/>
  <c r="AG3790"/>
  <c r="AH3790"/>
  <c r="AI3790"/>
  <c r="AJ3790"/>
  <c r="AK3790"/>
  <c r="AL3790"/>
  <c r="AM3790"/>
  <c r="A3791"/>
  <c r="Q3791"/>
  <c r="T3791"/>
  <c r="X3791"/>
  <c r="AC3791"/>
  <c r="AD3791"/>
  <c r="AE3791"/>
  <c r="AF3791"/>
  <c r="AG3791"/>
  <c r="AH3791"/>
  <c r="AI3791"/>
  <c r="AJ3791"/>
  <c r="AK3791"/>
  <c r="AL3791"/>
  <c r="AM3791"/>
  <c r="J3792"/>
  <c r="K3792"/>
  <c r="L3792"/>
  <c r="M3792"/>
  <c r="N3792"/>
  <c r="O3792"/>
  <c r="P3792"/>
  <c r="Q3792"/>
  <c r="R3792"/>
  <c r="S3792"/>
  <c r="T3792"/>
  <c r="U3792"/>
  <c r="V3792"/>
  <c r="W3792"/>
  <c r="X3792"/>
  <c r="Y3792"/>
  <c r="Z3792"/>
  <c r="AA3792"/>
  <c r="AB3792"/>
  <c r="AC3792"/>
  <c r="AD3792"/>
  <c r="AE3792"/>
  <c r="AF3792"/>
  <c r="AG3792"/>
  <c r="AH3792"/>
  <c r="AI3792"/>
  <c r="AJ3792"/>
  <c r="AK3792"/>
  <c r="AL3792"/>
  <c r="AM3792"/>
  <c r="A3793"/>
  <c r="Q3793"/>
  <c r="T3793"/>
  <c r="X3793"/>
  <c r="AC3793"/>
  <c r="AD3793"/>
  <c r="AE3793"/>
  <c r="AF3793"/>
  <c r="AG3793"/>
  <c r="AH3793"/>
  <c r="AI3793"/>
  <c r="AJ3793"/>
  <c r="AK3793"/>
  <c r="AL3793"/>
  <c r="AM3793"/>
  <c r="J3794"/>
  <c r="K3794"/>
  <c r="L3794"/>
  <c r="M3794"/>
  <c r="N3794"/>
  <c r="O3794"/>
  <c r="P3794"/>
  <c r="Q3794"/>
  <c r="R3794"/>
  <c r="S3794"/>
  <c r="T3794"/>
  <c r="U3794"/>
  <c r="V3794"/>
  <c r="W3794"/>
  <c r="X3794"/>
  <c r="Y3794"/>
  <c r="Z3794"/>
  <c r="AA3794"/>
  <c r="AB3794"/>
  <c r="AC3794"/>
  <c r="AD3794"/>
  <c r="AE3794"/>
  <c r="AF3794"/>
  <c r="AG3794"/>
  <c r="AH3794"/>
  <c r="AI3794"/>
  <c r="AJ3794"/>
  <c r="AK3794"/>
  <c r="AL3794"/>
  <c r="AM3794"/>
  <c r="A3795"/>
  <c r="Q3795"/>
  <c r="T3795"/>
  <c r="X3795"/>
  <c r="AC3795"/>
  <c r="AD3795"/>
  <c r="AE3795"/>
  <c r="AF3795"/>
  <c r="AG3795"/>
  <c r="AH3795"/>
  <c r="AI3795"/>
  <c r="AJ3795"/>
  <c r="AK3795"/>
  <c r="AL3795"/>
  <c r="AM3795"/>
  <c r="J3796"/>
  <c r="K3796"/>
  <c r="L3796"/>
  <c r="M3796"/>
  <c r="N3796"/>
  <c r="O3796"/>
  <c r="P3796"/>
  <c r="Q3796"/>
  <c r="R3796"/>
  <c r="S3796"/>
  <c r="T3796"/>
  <c r="U3796"/>
  <c r="V3796"/>
  <c r="W3796"/>
  <c r="X3796"/>
  <c r="Y3796"/>
  <c r="Z3796"/>
  <c r="AA3796"/>
  <c r="AB3796"/>
  <c r="AC3796"/>
  <c r="AD3796"/>
  <c r="AE3796"/>
  <c r="AF3796"/>
  <c r="AG3796"/>
  <c r="AH3796"/>
  <c r="AI3796"/>
  <c r="AJ3796"/>
  <c r="AK3796"/>
  <c r="AL3796"/>
  <c r="AM3796"/>
  <c r="A3797"/>
  <c r="Q3797"/>
  <c r="T3797"/>
  <c r="X3797"/>
  <c r="AC3797"/>
  <c r="AD3797"/>
  <c r="AE3797"/>
  <c r="AF3797"/>
  <c r="AG3797"/>
  <c r="AH3797"/>
  <c r="AI3797"/>
  <c r="AJ3797"/>
  <c r="AK3797"/>
  <c r="AL3797"/>
  <c r="AM3797"/>
  <c r="J3798"/>
  <c r="K3798"/>
  <c r="L3798"/>
  <c r="M3798"/>
  <c r="N3798"/>
  <c r="O3798"/>
  <c r="P3798"/>
  <c r="Q3798"/>
  <c r="R3798"/>
  <c r="S3798"/>
  <c r="T3798"/>
  <c r="U3798"/>
  <c r="V3798"/>
  <c r="W3798"/>
  <c r="X3798"/>
  <c r="Y3798"/>
  <c r="Z3798"/>
  <c r="AA3798"/>
  <c r="AB3798"/>
  <c r="AC3798"/>
  <c r="AD3798"/>
  <c r="AE3798"/>
  <c r="AF3798"/>
  <c r="AG3798"/>
  <c r="AH3798"/>
  <c r="AI3798"/>
  <c r="AJ3798"/>
  <c r="AK3798"/>
  <c r="AL3798"/>
  <c r="AM3798"/>
  <c r="A3799"/>
  <c r="Q3799"/>
  <c r="T3799"/>
  <c r="X3799"/>
  <c r="AC3799"/>
  <c r="AD3799"/>
  <c r="AE3799"/>
  <c r="AF3799"/>
  <c r="AG3799"/>
  <c r="AH3799"/>
  <c r="AI3799"/>
  <c r="AJ3799"/>
  <c r="AK3799"/>
  <c r="AL3799"/>
  <c r="AM3799"/>
  <c r="J3800"/>
  <c r="K3800"/>
  <c r="L3800"/>
  <c r="M3800"/>
  <c r="N3800"/>
  <c r="O3800"/>
  <c r="P3800"/>
  <c r="Q3800"/>
  <c r="R3800"/>
  <c r="S3800"/>
  <c r="T3800"/>
  <c r="U3800"/>
  <c r="V3800"/>
  <c r="W3800"/>
  <c r="X3800"/>
  <c r="Y3800"/>
  <c r="Z3800"/>
  <c r="AA3800"/>
  <c r="AB3800"/>
  <c r="AC3800"/>
  <c r="AD3800"/>
  <c r="AE3800"/>
  <c r="AF3800"/>
  <c r="AG3800"/>
  <c r="AH3800"/>
  <c r="AI3800"/>
  <c r="AJ3800"/>
  <c r="AK3800"/>
  <c r="AL3800"/>
  <c r="AM3800"/>
  <c r="A3801"/>
  <c r="Q3801"/>
  <c r="T3801"/>
  <c r="X3801"/>
  <c r="AC3801"/>
  <c r="AD3801"/>
  <c r="AE3801"/>
  <c r="AF3801"/>
  <c r="AG3801"/>
  <c r="AH3801"/>
  <c r="AI3801"/>
  <c r="AJ3801"/>
  <c r="AK3801"/>
  <c r="AL3801"/>
  <c r="AM3801"/>
  <c r="J3802"/>
  <c r="K3802"/>
  <c r="L3802"/>
  <c r="M3802"/>
  <c r="N3802"/>
  <c r="O3802"/>
  <c r="P3802"/>
  <c r="Q3802"/>
  <c r="R3802"/>
  <c r="S3802"/>
  <c r="T3802"/>
  <c r="U3802"/>
  <c r="V3802"/>
  <c r="W3802"/>
  <c r="X3802"/>
  <c r="Y3802"/>
  <c r="Z3802"/>
  <c r="AA3802"/>
  <c r="AB3802"/>
  <c r="AC3802"/>
  <c r="AD3802"/>
  <c r="AE3802"/>
  <c r="AF3802"/>
  <c r="AG3802"/>
  <c r="AH3802"/>
  <c r="AI3802"/>
  <c r="AJ3802"/>
  <c r="AK3802"/>
  <c r="AL3802"/>
  <c r="AM3802"/>
  <c r="A3803"/>
  <c r="Q3803"/>
  <c r="T3803"/>
  <c r="X3803"/>
  <c r="AC3803"/>
  <c r="AD3803"/>
  <c r="AE3803"/>
  <c r="AF3803"/>
  <c r="AG3803"/>
  <c r="AH3803"/>
  <c r="AI3803"/>
  <c r="AJ3803"/>
  <c r="AK3803"/>
  <c r="AL3803"/>
  <c r="AM3803"/>
  <c r="J3804"/>
  <c r="K3804"/>
  <c r="L3804"/>
  <c r="M3804"/>
  <c r="N3804"/>
  <c r="O3804"/>
  <c r="P3804"/>
  <c r="Q3804"/>
  <c r="R3804"/>
  <c r="S3804"/>
  <c r="T3804"/>
  <c r="U3804"/>
  <c r="V3804"/>
  <c r="W3804"/>
  <c r="X3804"/>
  <c r="Y3804"/>
  <c r="Z3804"/>
  <c r="AA3804"/>
  <c r="AB3804"/>
  <c r="AC3804"/>
  <c r="AD3804"/>
  <c r="AE3804"/>
  <c r="AF3804"/>
  <c r="AG3804"/>
  <c r="AH3804"/>
  <c r="AI3804"/>
  <c r="AJ3804"/>
  <c r="AK3804"/>
  <c r="AL3804"/>
  <c r="AM3804"/>
  <c r="A3805"/>
  <c r="Q3805"/>
  <c r="T3805"/>
  <c r="X3805"/>
  <c r="AC3805"/>
  <c r="AD3805"/>
  <c r="AE3805"/>
  <c r="AF3805"/>
  <c r="AG3805"/>
  <c r="AH3805"/>
  <c r="AI3805"/>
  <c r="AJ3805"/>
  <c r="AK3805"/>
  <c r="AL3805"/>
  <c r="AM3805"/>
  <c r="J3806"/>
  <c r="K3806"/>
  <c r="L3806"/>
  <c r="M3806"/>
  <c r="N3806"/>
  <c r="O3806"/>
  <c r="P3806"/>
  <c r="Q3806"/>
  <c r="R3806"/>
  <c r="S3806"/>
  <c r="T3806"/>
  <c r="U3806"/>
  <c r="V3806"/>
  <c r="W3806"/>
  <c r="X3806"/>
  <c r="Y3806"/>
  <c r="Z3806"/>
  <c r="AA3806"/>
  <c r="AB3806"/>
  <c r="AC3806"/>
  <c r="AD3806"/>
  <c r="AE3806"/>
  <c r="AF3806"/>
  <c r="AG3806"/>
  <c r="AH3806"/>
  <c r="AI3806"/>
  <c r="AJ3806"/>
  <c r="AK3806"/>
  <c r="AL3806"/>
  <c r="AM3806"/>
  <c r="J3808"/>
  <c r="K3808"/>
  <c r="L3808"/>
  <c r="M3808"/>
  <c r="N3808"/>
  <c r="O3808"/>
  <c r="P3808"/>
  <c r="Q3808"/>
  <c r="R3808"/>
  <c r="S3808"/>
  <c r="T3808"/>
  <c r="U3808"/>
  <c r="V3808"/>
  <c r="W3808"/>
  <c r="X3808"/>
  <c r="Y3808"/>
  <c r="Z3808"/>
  <c r="AA3808"/>
  <c r="AB3808"/>
  <c r="J3809"/>
  <c r="K3809"/>
  <c r="L3809"/>
  <c r="M3809"/>
  <c r="N3809"/>
  <c r="O3809"/>
  <c r="P3809"/>
  <c r="Q3809"/>
  <c r="R3809"/>
  <c r="S3809"/>
  <c r="T3809"/>
  <c r="U3809"/>
  <c r="V3809"/>
  <c r="W3809"/>
  <c r="X3809"/>
  <c r="Y3809"/>
  <c r="Z3809"/>
  <c r="AA3809"/>
  <c r="AB3809"/>
  <c r="J3810"/>
  <c r="K3810"/>
  <c r="L3810"/>
  <c r="M3810"/>
  <c r="N3810"/>
  <c r="O3810"/>
  <c r="P3810"/>
  <c r="Q3810"/>
  <c r="R3810"/>
  <c r="S3810"/>
  <c r="T3810"/>
  <c r="U3810"/>
  <c r="V3810"/>
  <c r="W3810"/>
  <c r="X3810"/>
  <c r="Y3810"/>
  <c r="Z3810"/>
  <c r="AA3810"/>
  <c r="AB3810"/>
  <c r="A3815"/>
  <c r="Q3815"/>
  <c r="T3815"/>
  <c r="X3815"/>
  <c r="AC3815"/>
  <c r="AD3815"/>
  <c r="AE3815"/>
  <c r="AF3815"/>
  <c r="AG3815"/>
  <c r="AH3815"/>
  <c r="AI3815"/>
  <c r="AJ3815"/>
  <c r="AM3815"/>
  <c r="A3816"/>
  <c r="Q3816"/>
  <c r="T3816"/>
  <c r="X3816"/>
  <c r="AC3816"/>
  <c r="AD3816"/>
  <c r="AE3816"/>
  <c r="AF3816"/>
  <c r="AG3816"/>
  <c r="AH3816"/>
  <c r="AI3816"/>
  <c r="AJ3816"/>
  <c r="AK3816"/>
  <c r="AL3816"/>
  <c r="AM3816"/>
  <c r="J3817"/>
  <c r="K3817"/>
  <c r="L3817"/>
  <c r="M3817"/>
  <c r="N3817"/>
  <c r="O3817"/>
  <c r="P3817"/>
  <c r="Q3817"/>
  <c r="R3817"/>
  <c r="S3817"/>
  <c r="T3817"/>
  <c r="U3817"/>
  <c r="V3817"/>
  <c r="W3817"/>
  <c r="X3817"/>
  <c r="Y3817"/>
  <c r="Z3817"/>
  <c r="AA3817"/>
  <c r="AB3817"/>
  <c r="AC3817"/>
  <c r="AD3817"/>
  <c r="AE3817"/>
  <c r="AF3817"/>
  <c r="AG3817"/>
  <c r="AH3817"/>
  <c r="AI3817"/>
  <c r="AJ3817"/>
  <c r="AK3817"/>
  <c r="AL3817"/>
  <c r="AM3817"/>
  <c r="A3818"/>
  <c r="Q3818"/>
  <c r="T3818"/>
  <c r="X3818"/>
  <c r="AC3818"/>
  <c r="AD3818"/>
  <c r="AE3818"/>
  <c r="AF3818"/>
  <c r="AG3818"/>
  <c r="AH3818"/>
  <c r="AI3818"/>
  <c r="AJ3818"/>
  <c r="AK3818"/>
  <c r="AL3818"/>
  <c r="AM3818"/>
  <c r="J3819"/>
  <c r="K3819"/>
  <c r="L3819"/>
  <c r="M3819"/>
  <c r="N3819"/>
  <c r="O3819"/>
  <c r="P3819"/>
  <c r="Q3819"/>
  <c r="R3819"/>
  <c r="S3819"/>
  <c r="T3819"/>
  <c r="U3819"/>
  <c r="V3819"/>
  <c r="W3819"/>
  <c r="X3819"/>
  <c r="Y3819"/>
  <c r="Z3819"/>
  <c r="AA3819"/>
  <c r="AB3819"/>
  <c r="AC3819"/>
  <c r="AD3819"/>
  <c r="AE3819"/>
  <c r="AF3819"/>
  <c r="AG3819"/>
  <c r="AH3819"/>
  <c r="AI3819"/>
  <c r="AJ3819"/>
  <c r="AK3819"/>
  <c r="AL3819"/>
  <c r="AM3819"/>
  <c r="A3820"/>
  <c r="Q3820"/>
  <c r="T3820"/>
  <c r="X3820"/>
  <c r="AC3820"/>
  <c r="AD3820"/>
  <c r="AE3820"/>
  <c r="AF3820"/>
  <c r="AG3820"/>
  <c r="AH3820"/>
  <c r="AI3820"/>
  <c r="AJ3820"/>
  <c r="AK3820"/>
  <c r="AL3820"/>
  <c r="AM3820"/>
  <c r="J3821"/>
  <c r="K3821"/>
  <c r="L3821"/>
  <c r="M3821"/>
  <c r="N3821"/>
  <c r="O3821"/>
  <c r="P3821"/>
  <c r="Q3821"/>
  <c r="R3821"/>
  <c r="S3821"/>
  <c r="T3821"/>
  <c r="U3821"/>
  <c r="V3821"/>
  <c r="W3821"/>
  <c r="X3821"/>
  <c r="Y3821"/>
  <c r="Z3821"/>
  <c r="AA3821"/>
  <c r="AB3821"/>
  <c r="AC3821"/>
  <c r="AD3821"/>
  <c r="AE3821"/>
  <c r="AF3821"/>
  <c r="AG3821"/>
  <c r="AH3821"/>
  <c r="AI3821"/>
  <c r="AJ3821"/>
  <c r="AK3821"/>
  <c r="AL3821"/>
  <c r="AM3821"/>
  <c r="A3822"/>
  <c r="Q3822"/>
  <c r="T3822"/>
  <c r="X3822"/>
  <c r="AC3822"/>
  <c r="AD3822"/>
  <c r="AE3822"/>
  <c r="AF3822"/>
  <c r="AG3822"/>
  <c r="AH3822"/>
  <c r="AI3822"/>
  <c r="AJ3822"/>
  <c r="AK3822"/>
  <c r="AL3822"/>
  <c r="AM3822"/>
  <c r="J3823"/>
  <c r="K3823"/>
  <c r="L3823"/>
  <c r="M3823"/>
  <c r="N3823"/>
  <c r="O3823"/>
  <c r="P3823"/>
  <c r="Q3823"/>
  <c r="R3823"/>
  <c r="S3823"/>
  <c r="T3823"/>
  <c r="U3823"/>
  <c r="V3823"/>
  <c r="W3823"/>
  <c r="X3823"/>
  <c r="Y3823"/>
  <c r="Z3823"/>
  <c r="AA3823"/>
  <c r="AB3823"/>
  <c r="AC3823"/>
  <c r="AD3823"/>
  <c r="AE3823"/>
  <c r="AF3823"/>
  <c r="AG3823"/>
  <c r="AH3823"/>
  <c r="AI3823"/>
  <c r="AJ3823"/>
  <c r="AK3823"/>
  <c r="AL3823"/>
  <c r="AM3823"/>
  <c r="A3824"/>
  <c r="Q3824"/>
  <c r="T3824"/>
  <c r="X3824"/>
  <c r="AC3824"/>
  <c r="AD3824"/>
  <c r="AE3824"/>
  <c r="AF3824"/>
  <c r="AG3824"/>
  <c r="AH3824"/>
  <c r="AI3824"/>
  <c r="AJ3824"/>
  <c r="AK3824"/>
  <c r="AL3824"/>
  <c r="AM3824"/>
  <c r="J3825"/>
  <c r="K3825"/>
  <c r="L3825"/>
  <c r="M3825"/>
  <c r="N3825"/>
  <c r="O3825"/>
  <c r="P3825"/>
  <c r="Q3825"/>
  <c r="R3825"/>
  <c r="S3825"/>
  <c r="T3825"/>
  <c r="U3825"/>
  <c r="V3825"/>
  <c r="W3825"/>
  <c r="X3825"/>
  <c r="Y3825"/>
  <c r="Z3825"/>
  <c r="AA3825"/>
  <c r="AB3825"/>
  <c r="AC3825"/>
  <c r="AD3825"/>
  <c r="AE3825"/>
  <c r="AF3825"/>
  <c r="AG3825"/>
  <c r="AH3825"/>
  <c r="AI3825"/>
  <c r="AJ3825"/>
  <c r="AK3825"/>
  <c r="AL3825"/>
  <c r="AM3825"/>
  <c r="A3826"/>
  <c r="Q3826"/>
  <c r="T3826"/>
  <c r="X3826"/>
  <c r="AC3826"/>
  <c r="AD3826"/>
  <c r="AE3826"/>
  <c r="AF3826"/>
  <c r="AG3826"/>
  <c r="AH3826"/>
  <c r="AI3826"/>
  <c r="AJ3826"/>
  <c r="AK3826"/>
  <c r="AL3826"/>
  <c r="AM3826"/>
  <c r="J3827"/>
  <c r="K3827"/>
  <c r="L3827"/>
  <c r="M3827"/>
  <c r="N3827"/>
  <c r="O3827"/>
  <c r="P3827"/>
  <c r="Q3827"/>
  <c r="R3827"/>
  <c r="S3827"/>
  <c r="T3827"/>
  <c r="U3827"/>
  <c r="V3827"/>
  <c r="W3827"/>
  <c r="X3827"/>
  <c r="Y3827"/>
  <c r="Z3827"/>
  <c r="AA3827"/>
  <c r="AB3827"/>
  <c r="AC3827"/>
  <c r="AD3827"/>
  <c r="AE3827"/>
  <c r="AF3827"/>
  <c r="AG3827"/>
  <c r="AH3827"/>
  <c r="AI3827"/>
  <c r="AJ3827"/>
  <c r="AK3827"/>
  <c r="AL3827"/>
  <c r="AM3827"/>
  <c r="A3828"/>
  <c r="Q3828"/>
  <c r="T3828"/>
  <c r="X3828"/>
  <c r="AC3828"/>
  <c r="AD3828"/>
  <c r="AE3828"/>
  <c r="AF3828"/>
  <c r="AG3828"/>
  <c r="AH3828"/>
  <c r="AI3828"/>
  <c r="AJ3828"/>
  <c r="AK3828"/>
  <c r="AL3828"/>
  <c r="AM3828"/>
  <c r="J3829"/>
  <c r="K3829"/>
  <c r="L3829"/>
  <c r="M3829"/>
  <c r="N3829"/>
  <c r="O3829"/>
  <c r="P3829"/>
  <c r="Q3829"/>
  <c r="R3829"/>
  <c r="S3829"/>
  <c r="T3829"/>
  <c r="U3829"/>
  <c r="V3829"/>
  <c r="W3829"/>
  <c r="X3829"/>
  <c r="Y3829"/>
  <c r="Z3829"/>
  <c r="AA3829"/>
  <c r="AB3829"/>
  <c r="AC3829"/>
  <c r="AD3829"/>
  <c r="AE3829"/>
  <c r="AF3829"/>
  <c r="AG3829"/>
  <c r="AH3829"/>
  <c r="AI3829"/>
  <c r="AJ3829"/>
  <c r="AK3829"/>
  <c r="AL3829"/>
  <c r="AM3829"/>
  <c r="A3830"/>
  <c r="Q3830"/>
  <c r="T3830"/>
  <c r="X3830"/>
  <c r="AC3830"/>
  <c r="AD3830"/>
  <c r="AE3830"/>
  <c r="AF3830"/>
  <c r="AG3830"/>
  <c r="AH3830"/>
  <c r="AI3830"/>
  <c r="AJ3830"/>
  <c r="AK3830"/>
  <c r="AL3830"/>
  <c r="AM3830"/>
  <c r="J3831"/>
  <c r="K3831"/>
  <c r="L3831"/>
  <c r="M3831"/>
  <c r="N3831"/>
  <c r="O3831"/>
  <c r="P3831"/>
  <c r="Q3831"/>
  <c r="R3831"/>
  <c r="S3831"/>
  <c r="T3831"/>
  <c r="U3831"/>
  <c r="V3831"/>
  <c r="W3831"/>
  <c r="X3831"/>
  <c r="Y3831"/>
  <c r="Z3831"/>
  <c r="AA3831"/>
  <c r="AB3831"/>
  <c r="AC3831"/>
  <c r="AD3831"/>
  <c r="AE3831"/>
  <c r="AF3831"/>
  <c r="AG3831"/>
  <c r="AH3831"/>
  <c r="AI3831"/>
  <c r="AJ3831"/>
  <c r="AK3831"/>
  <c r="AL3831"/>
  <c r="AM3831"/>
  <c r="A3832"/>
  <c r="Q3832"/>
  <c r="T3832"/>
  <c r="X3832"/>
  <c r="AC3832"/>
  <c r="AD3832"/>
  <c r="AE3832"/>
  <c r="AF3832"/>
  <c r="AG3832"/>
  <c r="AH3832"/>
  <c r="AI3832"/>
  <c r="AJ3832"/>
  <c r="AK3832"/>
  <c r="AL3832"/>
  <c r="AM3832"/>
  <c r="J3833"/>
  <c r="K3833"/>
  <c r="L3833"/>
  <c r="M3833"/>
  <c r="N3833"/>
  <c r="O3833"/>
  <c r="P3833"/>
  <c r="Q3833"/>
  <c r="R3833"/>
  <c r="S3833"/>
  <c r="T3833"/>
  <c r="U3833"/>
  <c r="V3833"/>
  <c r="W3833"/>
  <c r="X3833"/>
  <c r="Y3833"/>
  <c r="Z3833"/>
  <c r="AA3833"/>
  <c r="AB3833"/>
  <c r="AC3833"/>
  <c r="AD3833"/>
  <c r="AE3833"/>
  <c r="AF3833"/>
  <c r="AG3833"/>
  <c r="AH3833"/>
  <c r="AI3833"/>
  <c r="AJ3833"/>
  <c r="AK3833"/>
  <c r="AL3833"/>
  <c r="AM3833"/>
  <c r="J3835"/>
  <c r="K3835"/>
  <c r="L3835"/>
  <c r="M3835"/>
  <c r="N3835"/>
  <c r="O3835"/>
  <c r="P3835"/>
  <c r="Q3835"/>
  <c r="R3835"/>
  <c r="S3835"/>
  <c r="T3835"/>
  <c r="U3835"/>
  <c r="V3835"/>
  <c r="W3835"/>
  <c r="X3835"/>
  <c r="Y3835"/>
  <c r="Z3835"/>
  <c r="AA3835"/>
  <c r="AB3835"/>
  <c r="J3836"/>
  <c r="K3836"/>
  <c r="L3836"/>
  <c r="M3836"/>
  <c r="N3836"/>
  <c r="O3836"/>
  <c r="P3836"/>
  <c r="Q3836"/>
  <c r="R3836"/>
  <c r="S3836"/>
  <c r="T3836"/>
  <c r="U3836"/>
  <c r="V3836"/>
  <c r="W3836"/>
  <c r="X3836"/>
  <c r="Y3836"/>
  <c r="Z3836"/>
  <c r="AA3836"/>
  <c r="AB3836"/>
  <c r="J3837"/>
  <c r="K3837"/>
  <c r="L3837"/>
  <c r="M3837"/>
  <c r="N3837"/>
  <c r="O3837"/>
  <c r="P3837"/>
  <c r="Q3837"/>
  <c r="R3837"/>
  <c r="S3837"/>
  <c r="T3837"/>
  <c r="U3837"/>
  <c r="V3837"/>
  <c r="W3837"/>
  <c r="X3837"/>
  <c r="Y3837"/>
  <c r="Z3837"/>
  <c r="AA3837"/>
  <c r="AB3837"/>
  <c r="A3842"/>
  <c r="Q3842"/>
  <c r="T3842"/>
  <c r="X3842"/>
  <c r="AC3842"/>
  <c r="AD3842"/>
  <c r="AE3842"/>
  <c r="AF3842"/>
  <c r="AG3842"/>
  <c r="AH3842"/>
  <c r="AI3842"/>
  <c r="AJ3842"/>
  <c r="AM3842"/>
  <c r="A3843"/>
  <c r="Q3843"/>
  <c r="T3843"/>
  <c r="X3843"/>
  <c r="AC3843"/>
  <c r="AD3843"/>
  <c r="AE3843"/>
  <c r="AF3843"/>
  <c r="AG3843"/>
  <c r="AH3843"/>
  <c r="AI3843"/>
  <c r="AJ3843"/>
  <c r="AK3843"/>
  <c r="AL3843"/>
  <c r="AM3843"/>
  <c r="J3844"/>
  <c r="K3844"/>
  <c r="L3844"/>
  <c r="M3844"/>
  <c r="N3844"/>
  <c r="O3844"/>
  <c r="P3844"/>
  <c r="Q3844"/>
  <c r="R3844"/>
  <c r="S3844"/>
  <c r="T3844"/>
  <c r="U3844"/>
  <c r="V3844"/>
  <c r="W3844"/>
  <c r="X3844"/>
  <c r="Y3844"/>
  <c r="Z3844"/>
  <c r="AA3844"/>
  <c r="AB3844"/>
  <c r="AC3844"/>
  <c r="AD3844"/>
  <c r="AE3844"/>
  <c r="AF3844"/>
  <c r="AG3844"/>
  <c r="AH3844"/>
  <c r="AI3844"/>
  <c r="AJ3844"/>
  <c r="AK3844"/>
  <c r="AL3844"/>
  <c r="AM3844"/>
  <c r="A3845"/>
  <c r="Q3845"/>
  <c r="T3845"/>
  <c r="X3845"/>
  <c r="AC3845"/>
  <c r="AD3845"/>
  <c r="AE3845"/>
  <c r="AF3845"/>
  <c r="AG3845"/>
  <c r="AH3845"/>
  <c r="AI3845"/>
  <c r="AJ3845"/>
  <c r="AK3845"/>
  <c r="AL3845"/>
  <c r="AM3845"/>
  <c r="J3846"/>
  <c r="K3846"/>
  <c r="L3846"/>
  <c r="M3846"/>
  <c r="N3846"/>
  <c r="O3846"/>
  <c r="P3846"/>
  <c r="Q3846"/>
  <c r="R3846"/>
  <c r="S3846"/>
  <c r="T3846"/>
  <c r="U3846"/>
  <c r="V3846"/>
  <c r="W3846"/>
  <c r="X3846"/>
  <c r="Y3846"/>
  <c r="Z3846"/>
  <c r="AA3846"/>
  <c r="AB3846"/>
  <c r="AC3846"/>
  <c r="AD3846"/>
  <c r="AE3846"/>
  <c r="AF3846"/>
  <c r="AG3846"/>
  <c r="AH3846"/>
  <c r="AI3846"/>
  <c r="AJ3846"/>
  <c r="AK3846"/>
  <c r="AL3846"/>
  <c r="AM3846"/>
  <c r="A3847"/>
  <c r="Q3847"/>
  <c r="T3847"/>
  <c r="X3847"/>
  <c r="AC3847"/>
  <c r="AD3847"/>
  <c r="AE3847"/>
  <c r="AF3847"/>
  <c r="AG3847"/>
  <c r="AH3847"/>
  <c r="AI3847"/>
  <c r="AJ3847"/>
  <c r="AK3847"/>
  <c r="AL3847"/>
  <c r="AM3847"/>
  <c r="J3848"/>
  <c r="K3848"/>
  <c r="L3848"/>
  <c r="M3848"/>
  <c r="N3848"/>
  <c r="O3848"/>
  <c r="P3848"/>
  <c r="Q3848"/>
  <c r="R3848"/>
  <c r="S3848"/>
  <c r="T3848"/>
  <c r="U3848"/>
  <c r="V3848"/>
  <c r="W3848"/>
  <c r="X3848"/>
  <c r="Y3848"/>
  <c r="Z3848"/>
  <c r="AA3848"/>
  <c r="AB3848"/>
  <c r="AC3848"/>
  <c r="AD3848"/>
  <c r="AE3848"/>
  <c r="AF3848"/>
  <c r="AG3848"/>
  <c r="AH3848"/>
  <c r="AI3848"/>
  <c r="AJ3848"/>
  <c r="AK3848"/>
  <c r="AL3848"/>
  <c r="AM3848"/>
  <c r="A3849"/>
  <c r="Q3849"/>
  <c r="T3849"/>
  <c r="X3849"/>
  <c r="AC3849"/>
  <c r="AD3849"/>
  <c r="AE3849"/>
  <c r="AF3849"/>
  <c r="AG3849"/>
  <c r="AH3849"/>
  <c r="AI3849"/>
  <c r="AJ3849"/>
  <c r="AK3849"/>
  <c r="AL3849"/>
  <c r="AM3849"/>
  <c r="J3850"/>
  <c r="K3850"/>
  <c r="L3850"/>
  <c r="M3850"/>
  <c r="N3850"/>
  <c r="O3850"/>
  <c r="P3850"/>
  <c r="Q3850"/>
  <c r="R3850"/>
  <c r="S3850"/>
  <c r="T3850"/>
  <c r="U3850"/>
  <c r="V3850"/>
  <c r="W3850"/>
  <c r="X3850"/>
  <c r="Y3850"/>
  <c r="Z3850"/>
  <c r="AA3850"/>
  <c r="AB3850"/>
  <c r="AC3850"/>
  <c r="AD3850"/>
  <c r="AE3850"/>
  <c r="AF3850"/>
  <c r="AG3850"/>
  <c r="AH3850"/>
  <c r="AI3850"/>
  <c r="AJ3850"/>
  <c r="AK3850"/>
  <c r="AL3850"/>
  <c r="AM3850"/>
  <c r="A3851"/>
  <c r="Q3851"/>
  <c r="T3851"/>
  <c r="X3851"/>
  <c r="AC3851"/>
  <c r="AD3851"/>
  <c r="AE3851"/>
  <c r="AF3851"/>
  <c r="AG3851"/>
  <c r="AH3851"/>
  <c r="AI3851"/>
  <c r="AJ3851"/>
  <c r="AK3851"/>
  <c r="AL3851"/>
  <c r="AM3851"/>
  <c r="J3852"/>
  <c r="K3852"/>
  <c r="L3852"/>
  <c r="M3852"/>
  <c r="N3852"/>
  <c r="O3852"/>
  <c r="P3852"/>
  <c r="Q3852"/>
  <c r="R3852"/>
  <c r="S3852"/>
  <c r="T3852"/>
  <c r="U3852"/>
  <c r="V3852"/>
  <c r="W3852"/>
  <c r="X3852"/>
  <c r="Y3852"/>
  <c r="Z3852"/>
  <c r="AA3852"/>
  <c r="AB3852"/>
  <c r="AC3852"/>
  <c r="AD3852"/>
  <c r="AE3852"/>
  <c r="AF3852"/>
  <c r="AG3852"/>
  <c r="AH3852"/>
  <c r="AI3852"/>
  <c r="AJ3852"/>
  <c r="AK3852"/>
  <c r="AL3852"/>
  <c r="AM3852"/>
  <c r="A3853"/>
  <c r="Q3853"/>
  <c r="T3853"/>
  <c r="X3853"/>
  <c r="AC3853"/>
  <c r="AD3853"/>
  <c r="AE3853"/>
  <c r="AF3853"/>
  <c r="AG3853"/>
  <c r="AH3853"/>
  <c r="AI3853"/>
  <c r="AJ3853"/>
  <c r="AK3853"/>
  <c r="AL3853"/>
  <c r="AM3853"/>
  <c r="J3854"/>
  <c r="K3854"/>
  <c r="L3854"/>
  <c r="M3854"/>
  <c r="N3854"/>
  <c r="O3854"/>
  <c r="P3854"/>
  <c r="Q3854"/>
  <c r="R3854"/>
  <c r="S3854"/>
  <c r="T3854"/>
  <c r="U3854"/>
  <c r="V3854"/>
  <c r="W3854"/>
  <c r="X3854"/>
  <c r="Y3854"/>
  <c r="Z3854"/>
  <c r="AA3854"/>
  <c r="AB3854"/>
  <c r="AC3854"/>
  <c r="AD3854"/>
  <c r="AE3854"/>
  <c r="AF3854"/>
  <c r="AG3854"/>
  <c r="AH3854"/>
  <c r="AI3854"/>
  <c r="AJ3854"/>
  <c r="AK3854"/>
  <c r="AL3854"/>
  <c r="AM3854"/>
  <c r="A3855"/>
  <c r="Q3855"/>
  <c r="T3855"/>
  <c r="X3855"/>
  <c r="AC3855"/>
  <c r="AD3855"/>
  <c r="AE3855"/>
  <c r="AF3855"/>
  <c r="AG3855"/>
  <c r="AH3855"/>
  <c r="AI3855"/>
  <c r="AJ3855"/>
  <c r="AK3855"/>
  <c r="AL3855"/>
  <c r="AM3855"/>
  <c r="J3856"/>
  <c r="K3856"/>
  <c r="L3856"/>
  <c r="M3856"/>
  <c r="N3856"/>
  <c r="O3856"/>
  <c r="P3856"/>
  <c r="Q3856"/>
  <c r="R3856"/>
  <c r="S3856"/>
  <c r="T3856"/>
  <c r="U3856"/>
  <c r="V3856"/>
  <c r="W3856"/>
  <c r="X3856"/>
  <c r="Y3856"/>
  <c r="Z3856"/>
  <c r="AA3856"/>
  <c r="AB3856"/>
  <c r="AC3856"/>
  <c r="AD3856"/>
  <c r="AE3856"/>
  <c r="AF3856"/>
  <c r="AG3856"/>
  <c r="AH3856"/>
  <c r="AI3856"/>
  <c r="AJ3856"/>
  <c r="AK3856"/>
  <c r="AL3856"/>
  <c r="AM3856"/>
  <c r="A3857"/>
  <c r="Q3857"/>
  <c r="T3857"/>
  <c r="X3857"/>
  <c r="AC3857"/>
  <c r="AD3857"/>
  <c r="AE3857"/>
  <c r="AF3857"/>
  <c r="AG3857"/>
  <c r="AH3857"/>
  <c r="AI3857"/>
  <c r="AJ3857"/>
  <c r="AK3857"/>
  <c r="AL3857"/>
  <c r="AM3857"/>
  <c r="J3858"/>
  <c r="K3858"/>
  <c r="L3858"/>
  <c r="M3858"/>
  <c r="N3858"/>
  <c r="O3858"/>
  <c r="P3858"/>
  <c r="Q3858"/>
  <c r="R3858"/>
  <c r="S3858"/>
  <c r="T3858"/>
  <c r="U3858"/>
  <c r="V3858"/>
  <c r="W3858"/>
  <c r="X3858"/>
  <c r="Y3858"/>
  <c r="Z3858"/>
  <c r="AA3858"/>
  <c r="AB3858"/>
  <c r="AC3858"/>
  <c r="AD3858"/>
  <c r="AE3858"/>
  <c r="AF3858"/>
  <c r="AG3858"/>
  <c r="AH3858"/>
  <c r="AI3858"/>
  <c r="AJ3858"/>
  <c r="AK3858"/>
  <c r="AL3858"/>
  <c r="AM3858"/>
  <c r="A3859"/>
  <c r="Q3859"/>
  <c r="T3859"/>
  <c r="X3859"/>
  <c r="AC3859"/>
  <c r="AD3859"/>
  <c r="AE3859"/>
  <c r="AF3859"/>
  <c r="AG3859"/>
  <c r="AH3859"/>
  <c r="AI3859"/>
  <c r="AJ3859"/>
  <c r="AK3859"/>
  <c r="AL3859"/>
  <c r="AM3859"/>
  <c r="J3860"/>
  <c r="K3860"/>
  <c r="L3860"/>
  <c r="M3860"/>
  <c r="N3860"/>
  <c r="O3860"/>
  <c r="P3860"/>
  <c r="Q3860"/>
  <c r="R3860"/>
  <c r="S3860"/>
  <c r="T3860"/>
  <c r="U3860"/>
  <c r="V3860"/>
  <c r="W3860"/>
  <c r="X3860"/>
  <c r="Y3860"/>
  <c r="Z3860"/>
  <c r="AA3860"/>
  <c r="AB3860"/>
  <c r="AC3860"/>
  <c r="AD3860"/>
  <c r="AE3860"/>
  <c r="AF3860"/>
  <c r="AG3860"/>
  <c r="AH3860"/>
  <c r="AI3860"/>
  <c r="AJ3860"/>
  <c r="AK3860"/>
  <c r="AL3860"/>
  <c r="AM3860"/>
  <c r="J3862"/>
  <c r="K3862"/>
  <c r="L3862"/>
  <c r="M3862"/>
  <c r="N3862"/>
  <c r="O3862"/>
  <c r="P3862"/>
  <c r="Q3862"/>
  <c r="R3862"/>
  <c r="S3862"/>
  <c r="T3862"/>
  <c r="U3862"/>
  <c r="V3862"/>
  <c r="W3862"/>
  <c r="X3862"/>
  <c r="Y3862"/>
  <c r="Z3862"/>
  <c r="AA3862"/>
  <c r="AB3862"/>
  <c r="J3863"/>
  <c r="K3863"/>
  <c r="L3863"/>
  <c r="M3863"/>
  <c r="N3863"/>
  <c r="O3863"/>
  <c r="P3863"/>
  <c r="Q3863"/>
  <c r="R3863"/>
  <c r="S3863"/>
  <c r="T3863"/>
  <c r="U3863"/>
  <c r="V3863"/>
  <c r="W3863"/>
  <c r="X3863"/>
  <c r="Y3863"/>
  <c r="Z3863"/>
  <c r="AA3863"/>
  <c r="AB3863"/>
  <c r="J3864"/>
  <c r="K3864"/>
  <c r="L3864"/>
  <c r="M3864"/>
  <c r="N3864"/>
  <c r="O3864"/>
  <c r="P3864"/>
  <c r="Q3864"/>
  <c r="R3864"/>
  <c r="S3864"/>
  <c r="T3864"/>
  <c r="U3864"/>
  <c r="V3864"/>
  <c r="W3864"/>
  <c r="X3864"/>
  <c r="Y3864"/>
  <c r="Z3864"/>
  <c r="AA3864"/>
  <c r="AB3864"/>
  <c r="A3869"/>
  <c r="Q3869"/>
  <c r="T3869"/>
  <c r="X3869"/>
  <c r="AC3869"/>
  <c r="AD3869"/>
  <c r="AE3869"/>
  <c r="AF3869"/>
  <c r="AG3869"/>
  <c r="AH3869"/>
  <c r="AI3869"/>
  <c r="AJ3869"/>
  <c r="AM3869"/>
  <c r="A3870"/>
  <c r="Q3870"/>
  <c r="T3870"/>
  <c r="X3870"/>
  <c r="AC3870"/>
  <c r="AD3870"/>
  <c r="AE3870"/>
  <c r="AF3870"/>
  <c r="AG3870"/>
  <c r="AH3870"/>
  <c r="AI3870"/>
  <c r="AJ3870"/>
  <c r="AK3870"/>
  <c r="AL3870"/>
  <c r="AM3870"/>
  <c r="J3871"/>
  <c r="K3871"/>
  <c r="L3871"/>
  <c r="M3871"/>
  <c r="N3871"/>
  <c r="O3871"/>
  <c r="P3871"/>
  <c r="Q3871"/>
  <c r="R3871"/>
  <c r="S3871"/>
  <c r="T3871"/>
  <c r="U3871"/>
  <c r="V3871"/>
  <c r="W3871"/>
  <c r="X3871"/>
  <c r="Y3871"/>
  <c r="Z3871"/>
  <c r="AA3871"/>
  <c r="AB3871"/>
  <c r="AC3871"/>
  <c r="AD3871"/>
  <c r="AE3871"/>
  <c r="AF3871"/>
  <c r="AG3871"/>
  <c r="AH3871"/>
  <c r="AI3871"/>
  <c r="AJ3871"/>
  <c r="AK3871"/>
  <c r="AL3871"/>
  <c r="AM3871"/>
  <c r="A3872"/>
  <c r="Q3872"/>
  <c r="T3872"/>
  <c r="X3872"/>
  <c r="AC3872"/>
  <c r="AD3872"/>
  <c r="AE3872"/>
  <c r="AF3872"/>
  <c r="AG3872"/>
  <c r="AH3872"/>
  <c r="AI3872"/>
  <c r="AJ3872"/>
  <c r="AK3872"/>
  <c r="AL3872"/>
  <c r="AM3872"/>
  <c r="J3873"/>
  <c r="K3873"/>
  <c r="L3873"/>
  <c r="M3873"/>
  <c r="N3873"/>
  <c r="O3873"/>
  <c r="P3873"/>
  <c r="Q3873"/>
  <c r="R3873"/>
  <c r="S3873"/>
  <c r="T3873"/>
  <c r="U3873"/>
  <c r="V3873"/>
  <c r="W3873"/>
  <c r="X3873"/>
  <c r="Y3873"/>
  <c r="Z3873"/>
  <c r="AA3873"/>
  <c r="AB3873"/>
  <c r="AC3873"/>
  <c r="AD3873"/>
  <c r="AE3873"/>
  <c r="AF3873"/>
  <c r="AG3873"/>
  <c r="AH3873"/>
  <c r="AI3873"/>
  <c r="AJ3873"/>
  <c r="AK3873"/>
  <c r="AL3873"/>
  <c r="AM3873"/>
  <c r="A3874"/>
  <c r="Q3874"/>
  <c r="T3874"/>
  <c r="X3874"/>
  <c r="AC3874"/>
  <c r="AD3874"/>
  <c r="AE3874"/>
  <c r="AF3874"/>
  <c r="AG3874"/>
  <c r="AH3874"/>
  <c r="AI3874"/>
  <c r="AJ3874"/>
  <c r="AK3874"/>
  <c r="AL3874"/>
  <c r="AM3874"/>
  <c r="J3875"/>
  <c r="K3875"/>
  <c r="L3875"/>
  <c r="M3875"/>
  <c r="N3875"/>
  <c r="O3875"/>
  <c r="P3875"/>
  <c r="Q3875"/>
  <c r="R3875"/>
  <c r="S3875"/>
  <c r="T3875"/>
  <c r="U3875"/>
  <c r="V3875"/>
  <c r="W3875"/>
  <c r="X3875"/>
  <c r="Y3875"/>
  <c r="Z3875"/>
  <c r="AA3875"/>
  <c r="AB3875"/>
  <c r="AC3875"/>
  <c r="AD3875"/>
  <c r="AE3875"/>
  <c r="AF3875"/>
  <c r="AG3875"/>
  <c r="AH3875"/>
  <c r="AI3875"/>
  <c r="AJ3875"/>
  <c r="AK3875"/>
  <c r="AL3875"/>
  <c r="AM3875"/>
  <c r="A3876"/>
  <c r="Q3876"/>
  <c r="T3876"/>
  <c r="X3876"/>
  <c r="AC3876"/>
  <c r="AD3876"/>
  <c r="AE3876"/>
  <c r="AF3876"/>
  <c r="AG3876"/>
  <c r="AH3876"/>
  <c r="AI3876"/>
  <c r="AJ3876"/>
  <c r="AK3876"/>
  <c r="AL3876"/>
  <c r="AM3876"/>
  <c r="J3877"/>
  <c r="K3877"/>
  <c r="L3877"/>
  <c r="M3877"/>
  <c r="N3877"/>
  <c r="O3877"/>
  <c r="P3877"/>
  <c r="Q3877"/>
  <c r="R3877"/>
  <c r="S3877"/>
  <c r="T3877"/>
  <c r="U3877"/>
  <c r="V3877"/>
  <c r="W3877"/>
  <c r="X3877"/>
  <c r="Y3877"/>
  <c r="Z3877"/>
  <c r="AA3877"/>
  <c r="AB3877"/>
  <c r="AC3877"/>
  <c r="AD3877"/>
  <c r="AE3877"/>
  <c r="AF3877"/>
  <c r="AG3877"/>
  <c r="AH3877"/>
  <c r="AI3877"/>
  <c r="AJ3877"/>
  <c r="AK3877"/>
  <c r="AL3877"/>
  <c r="AM3877"/>
  <c r="A3878"/>
  <c r="Q3878"/>
  <c r="T3878"/>
  <c r="X3878"/>
  <c r="AC3878"/>
  <c r="AD3878"/>
  <c r="AE3878"/>
  <c r="AF3878"/>
  <c r="AG3878"/>
  <c r="AH3878"/>
  <c r="AI3878"/>
  <c r="AJ3878"/>
  <c r="AK3878"/>
  <c r="AL3878"/>
  <c r="AM3878"/>
  <c r="J3879"/>
  <c r="K3879"/>
  <c r="L3879"/>
  <c r="M3879"/>
  <c r="N3879"/>
  <c r="O3879"/>
  <c r="P3879"/>
  <c r="Q3879"/>
  <c r="R3879"/>
  <c r="S3879"/>
  <c r="T3879"/>
  <c r="U3879"/>
  <c r="V3879"/>
  <c r="W3879"/>
  <c r="X3879"/>
  <c r="Y3879"/>
  <c r="Z3879"/>
  <c r="AA3879"/>
  <c r="AB3879"/>
  <c r="AC3879"/>
  <c r="AD3879"/>
  <c r="AE3879"/>
  <c r="AF3879"/>
  <c r="AG3879"/>
  <c r="AH3879"/>
  <c r="AI3879"/>
  <c r="AJ3879"/>
  <c r="AK3879"/>
  <c r="AL3879"/>
  <c r="AM3879"/>
  <c r="A3880"/>
  <c r="Q3880"/>
  <c r="T3880"/>
  <c r="X3880"/>
  <c r="AC3880"/>
  <c r="AD3880"/>
  <c r="AE3880"/>
  <c r="AF3880"/>
  <c r="AG3880"/>
  <c r="AH3880"/>
  <c r="AI3880"/>
  <c r="AJ3880"/>
  <c r="AK3880"/>
  <c r="AL3880"/>
  <c r="AM3880"/>
  <c r="J3881"/>
  <c r="K3881"/>
  <c r="L3881"/>
  <c r="M3881"/>
  <c r="N3881"/>
  <c r="O3881"/>
  <c r="P3881"/>
  <c r="Q3881"/>
  <c r="R3881"/>
  <c r="S3881"/>
  <c r="T3881"/>
  <c r="U3881"/>
  <c r="V3881"/>
  <c r="W3881"/>
  <c r="X3881"/>
  <c r="Y3881"/>
  <c r="Z3881"/>
  <c r="AA3881"/>
  <c r="AB3881"/>
  <c r="AC3881"/>
  <c r="AD3881"/>
  <c r="AE3881"/>
  <c r="AF3881"/>
  <c r="AG3881"/>
  <c r="AH3881"/>
  <c r="AI3881"/>
  <c r="AJ3881"/>
  <c r="AK3881"/>
  <c r="AL3881"/>
  <c r="AM3881"/>
  <c r="A3882"/>
  <c r="Q3882"/>
  <c r="T3882"/>
  <c r="X3882"/>
  <c r="AC3882"/>
  <c r="AD3882"/>
  <c r="AE3882"/>
  <c r="AF3882"/>
  <c r="AG3882"/>
  <c r="AH3882"/>
  <c r="AI3882"/>
  <c r="AJ3882"/>
  <c r="AK3882"/>
  <c r="AL3882"/>
  <c r="AM3882"/>
  <c r="J3883"/>
  <c r="K3883"/>
  <c r="L3883"/>
  <c r="M3883"/>
  <c r="N3883"/>
  <c r="O3883"/>
  <c r="P3883"/>
  <c r="Q3883"/>
  <c r="R3883"/>
  <c r="S3883"/>
  <c r="T3883"/>
  <c r="U3883"/>
  <c r="V3883"/>
  <c r="W3883"/>
  <c r="X3883"/>
  <c r="Y3883"/>
  <c r="Z3883"/>
  <c r="AA3883"/>
  <c r="AB3883"/>
  <c r="AC3883"/>
  <c r="AD3883"/>
  <c r="AE3883"/>
  <c r="AF3883"/>
  <c r="AG3883"/>
  <c r="AH3883"/>
  <c r="AI3883"/>
  <c r="AJ3883"/>
  <c r="AK3883"/>
  <c r="AL3883"/>
  <c r="AM3883"/>
  <c r="A3884"/>
  <c r="Q3884"/>
  <c r="T3884"/>
  <c r="X3884"/>
  <c r="AC3884"/>
  <c r="AD3884"/>
  <c r="AE3884"/>
  <c r="AF3884"/>
  <c r="AG3884"/>
  <c r="AH3884"/>
  <c r="AI3884"/>
  <c r="AJ3884"/>
  <c r="AK3884"/>
  <c r="AL3884"/>
  <c r="AM3884"/>
  <c r="J3885"/>
  <c r="K3885"/>
  <c r="L3885"/>
  <c r="M3885"/>
  <c r="N3885"/>
  <c r="O3885"/>
  <c r="P3885"/>
  <c r="Q3885"/>
  <c r="R3885"/>
  <c r="S3885"/>
  <c r="T3885"/>
  <c r="U3885"/>
  <c r="V3885"/>
  <c r="W3885"/>
  <c r="X3885"/>
  <c r="Y3885"/>
  <c r="Z3885"/>
  <c r="AA3885"/>
  <c r="AB3885"/>
  <c r="AC3885"/>
  <c r="AD3885"/>
  <c r="AE3885"/>
  <c r="AF3885"/>
  <c r="AG3885"/>
  <c r="AH3885"/>
  <c r="AI3885"/>
  <c r="AJ3885"/>
  <c r="AK3885"/>
  <c r="AL3885"/>
  <c r="AM3885"/>
  <c r="A3886"/>
  <c r="Q3886"/>
  <c r="T3886"/>
  <c r="X3886"/>
  <c r="AC3886"/>
  <c r="AD3886"/>
  <c r="AE3886"/>
  <c r="AF3886"/>
  <c r="AG3886"/>
  <c r="AH3886"/>
  <c r="AI3886"/>
  <c r="AJ3886"/>
  <c r="AK3886"/>
  <c r="AL3886"/>
  <c r="AM3886"/>
  <c r="J3887"/>
  <c r="K3887"/>
  <c r="L3887"/>
  <c r="M3887"/>
  <c r="N3887"/>
  <c r="O3887"/>
  <c r="P3887"/>
  <c r="Q3887"/>
  <c r="R3887"/>
  <c r="S3887"/>
  <c r="T3887"/>
  <c r="U3887"/>
  <c r="V3887"/>
  <c r="W3887"/>
  <c r="X3887"/>
  <c r="Y3887"/>
  <c r="Z3887"/>
  <c r="AA3887"/>
  <c r="AB3887"/>
  <c r="AC3887"/>
  <c r="AD3887"/>
  <c r="AE3887"/>
  <c r="AF3887"/>
  <c r="AG3887"/>
  <c r="AH3887"/>
  <c r="AI3887"/>
  <c r="AJ3887"/>
  <c r="AK3887"/>
  <c r="AL3887"/>
  <c r="AM3887"/>
  <c r="J3889"/>
  <c r="K3889"/>
  <c r="L3889"/>
  <c r="M3889"/>
  <c r="N3889"/>
  <c r="O3889"/>
  <c r="P3889"/>
  <c r="Q3889"/>
  <c r="R3889"/>
  <c r="S3889"/>
  <c r="T3889"/>
  <c r="U3889"/>
  <c r="V3889"/>
  <c r="W3889"/>
  <c r="X3889"/>
  <c r="Y3889"/>
  <c r="Z3889"/>
  <c r="AA3889"/>
  <c r="AB3889"/>
  <c r="J3890"/>
  <c r="K3890"/>
  <c r="L3890"/>
  <c r="M3890"/>
  <c r="N3890"/>
  <c r="O3890"/>
  <c r="P3890"/>
  <c r="Q3890"/>
  <c r="R3890"/>
  <c r="S3890"/>
  <c r="T3890"/>
  <c r="U3890"/>
  <c r="V3890"/>
  <c r="W3890"/>
  <c r="X3890"/>
  <c r="Y3890"/>
  <c r="Z3890"/>
  <c r="AA3890"/>
  <c r="AB3890"/>
  <c r="J3891"/>
  <c r="K3891"/>
  <c r="L3891"/>
  <c r="M3891"/>
  <c r="N3891"/>
  <c r="O3891"/>
  <c r="P3891"/>
  <c r="Q3891"/>
  <c r="R3891"/>
  <c r="S3891"/>
  <c r="T3891"/>
  <c r="U3891"/>
  <c r="V3891"/>
  <c r="W3891"/>
  <c r="X3891"/>
  <c r="Y3891"/>
  <c r="Z3891"/>
  <c r="AA3891"/>
  <c r="AB3891"/>
  <c r="A3896"/>
  <c r="Q3896"/>
  <c r="T3896"/>
  <c r="X3896"/>
  <c r="AC3896"/>
  <c r="AD3896"/>
  <c r="AE3896"/>
  <c r="AF3896"/>
  <c r="AG3896"/>
  <c r="AH3896"/>
  <c r="AI3896"/>
  <c r="AJ3896"/>
  <c r="AM3896"/>
  <c r="A3897"/>
  <c r="Q3897"/>
  <c r="T3897"/>
  <c r="X3897"/>
  <c r="AC3897"/>
  <c r="AD3897"/>
  <c r="AE3897"/>
  <c r="AF3897"/>
  <c r="AG3897"/>
  <c r="AH3897"/>
  <c r="AI3897"/>
  <c r="AJ3897"/>
  <c r="AK3897"/>
  <c r="AL3897"/>
  <c r="AM3897"/>
  <c r="J3898"/>
  <c r="K3898"/>
  <c r="L3898"/>
  <c r="M3898"/>
  <c r="N3898"/>
  <c r="O3898"/>
  <c r="P3898"/>
  <c r="Q3898"/>
  <c r="R3898"/>
  <c r="S3898"/>
  <c r="T3898"/>
  <c r="U3898"/>
  <c r="V3898"/>
  <c r="W3898"/>
  <c r="X3898"/>
  <c r="Y3898"/>
  <c r="Z3898"/>
  <c r="AA3898"/>
  <c r="AB3898"/>
  <c r="AC3898"/>
  <c r="AD3898"/>
  <c r="AE3898"/>
  <c r="AF3898"/>
  <c r="AG3898"/>
  <c r="AH3898"/>
  <c r="AI3898"/>
  <c r="AJ3898"/>
  <c r="AK3898"/>
  <c r="AL3898"/>
  <c r="AM3898"/>
  <c r="A3899"/>
  <c r="Q3899"/>
  <c r="T3899"/>
  <c r="X3899"/>
  <c r="AC3899"/>
  <c r="AD3899"/>
  <c r="AE3899"/>
  <c r="AF3899"/>
  <c r="AG3899"/>
  <c r="AH3899"/>
  <c r="AI3899"/>
  <c r="AJ3899"/>
  <c r="AK3899"/>
  <c r="AL3899"/>
  <c r="AM3899"/>
  <c r="J3900"/>
  <c r="K3900"/>
  <c r="L3900"/>
  <c r="M3900"/>
  <c r="N3900"/>
  <c r="O3900"/>
  <c r="P3900"/>
  <c r="Q3900"/>
  <c r="R3900"/>
  <c r="S3900"/>
  <c r="T3900"/>
  <c r="U3900"/>
  <c r="V3900"/>
  <c r="W3900"/>
  <c r="X3900"/>
  <c r="Y3900"/>
  <c r="Z3900"/>
  <c r="AA3900"/>
  <c r="AB3900"/>
  <c r="AC3900"/>
  <c r="AD3900"/>
  <c r="AE3900"/>
  <c r="AF3900"/>
  <c r="AG3900"/>
  <c r="AH3900"/>
  <c r="AI3900"/>
  <c r="AJ3900"/>
  <c r="AK3900"/>
  <c r="AL3900"/>
  <c r="AM3900"/>
  <c r="A3901"/>
  <c r="Q3901"/>
  <c r="T3901"/>
  <c r="X3901"/>
  <c r="AC3901"/>
  <c r="AD3901"/>
  <c r="AE3901"/>
  <c r="AF3901"/>
  <c r="AG3901"/>
  <c r="AH3901"/>
  <c r="AI3901"/>
  <c r="AJ3901"/>
  <c r="AK3901"/>
  <c r="AL3901"/>
  <c r="AM3901"/>
  <c r="J3902"/>
  <c r="K3902"/>
  <c r="L3902"/>
  <c r="M3902"/>
  <c r="N3902"/>
  <c r="O3902"/>
  <c r="P3902"/>
  <c r="Q3902"/>
  <c r="R3902"/>
  <c r="S3902"/>
  <c r="T3902"/>
  <c r="U3902"/>
  <c r="V3902"/>
  <c r="W3902"/>
  <c r="X3902"/>
  <c r="Y3902"/>
  <c r="Z3902"/>
  <c r="AA3902"/>
  <c r="AB3902"/>
  <c r="AC3902"/>
  <c r="AD3902"/>
  <c r="AE3902"/>
  <c r="AF3902"/>
  <c r="AG3902"/>
  <c r="AH3902"/>
  <c r="AI3902"/>
  <c r="AJ3902"/>
  <c r="AK3902"/>
  <c r="AL3902"/>
  <c r="AM3902"/>
  <c r="A3903"/>
  <c r="Q3903"/>
  <c r="T3903"/>
  <c r="X3903"/>
  <c r="AC3903"/>
  <c r="AD3903"/>
  <c r="AE3903"/>
  <c r="AF3903"/>
  <c r="AG3903"/>
  <c r="AH3903"/>
  <c r="AI3903"/>
  <c r="AJ3903"/>
  <c r="AK3903"/>
  <c r="AL3903"/>
  <c r="AM3903"/>
  <c r="J3904"/>
  <c r="K3904"/>
  <c r="L3904"/>
  <c r="M3904"/>
  <c r="N3904"/>
  <c r="O3904"/>
  <c r="P3904"/>
  <c r="Q3904"/>
  <c r="R3904"/>
  <c r="S3904"/>
  <c r="T3904"/>
  <c r="U3904"/>
  <c r="V3904"/>
  <c r="W3904"/>
  <c r="X3904"/>
  <c r="Y3904"/>
  <c r="Z3904"/>
  <c r="AA3904"/>
  <c r="AB3904"/>
  <c r="AC3904"/>
  <c r="AD3904"/>
  <c r="AE3904"/>
  <c r="AF3904"/>
  <c r="AG3904"/>
  <c r="AH3904"/>
  <c r="AI3904"/>
  <c r="AJ3904"/>
  <c r="AK3904"/>
  <c r="AL3904"/>
  <c r="AM3904"/>
  <c r="A3905"/>
  <c r="Q3905"/>
  <c r="T3905"/>
  <c r="X3905"/>
  <c r="AC3905"/>
  <c r="AD3905"/>
  <c r="AE3905"/>
  <c r="AF3905"/>
  <c r="AG3905"/>
  <c r="AH3905"/>
  <c r="AI3905"/>
  <c r="AJ3905"/>
  <c r="AK3905"/>
  <c r="AL3905"/>
  <c r="AM3905"/>
  <c r="J3906"/>
  <c r="K3906"/>
  <c r="L3906"/>
  <c r="M3906"/>
  <c r="N3906"/>
  <c r="O3906"/>
  <c r="P3906"/>
  <c r="Q3906"/>
  <c r="R3906"/>
  <c r="S3906"/>
  <c r="T3906"/>
  <c r="U3906"/>
  <c r="V3906"/>
  <c r="W3906"/>
  <c r="X3906"/>
  <c r="Y3906"/>
  <c r="Z3906"/>
  <c r="AA3906"/>
  <c r="AB3906"/>
  <c r="AC3906"/>
  <c r="AD3906"/>
  <c r="AE3906"/>
  <c r="AF3906"/>
  <c r="AG3906"/>
  <c r="AH3906"/>
  <c r="AI3906"/>
  <c r="AJ3906"/>
  <c r="AK3906"/>
  <c r="AL3906"/>
  <c r="AM3906"/>
  <c r="A3907"/>
  <c r="Q3907"/>
  <c r="T3907"/>
  <c r="X3907"/>
  <c r="AC3907"/>
  <c r="AD3907"/>
  <c r="AE3907"/>
  <c r="AF3907"/>
  <c r="AG3907"/>
  <c r="AH3907"/>
  <c r="AI3907"/>
  <c r="AJ3907"/>
  <c r="AK3907"/>
  <c r="AL3907"/>
  <c r="AM3907"/>
  <c r="J3908"/>
  <c r="K3908"/>
  <c r="L3908"/>
  <c r="M3908"/>
  <c r="N3908"/>
  <c r="O3908"/>
  <c r="P3908"/>
  <c r="Q3908"/>
  <c r="R3908"/>
  <c r="S3908"/>
  <c r="T3908"/>
  <c r="U3908"/>
  <c r="V3908"/>
  <c r="W3908"/>
  <c r="X3908"/>
  <c r="Y3908"/>
  <c r="Z3908"/>
  <c r="AA3908"/>
  <c r="AB3908"/>
  <c r="AC3908"/>
  <c r="AD3908"/>
  <c r="AE3908"/>
  <c r="AF3908"/>
  <c r="AG3908"/>
  <c r="AH3908"/>
  <c r="AI3908"/>
  <c r="AJ3908"/>
  <c r="AK3908"/>
  <c r="AL3908"/>
  <c r="AM3908"/>
  <c r="A3909"/>
  <c r="Q3909"/>
  <c r="T3909"/>
  <c r="X3909"/>
  <c r="AC3909"/>
  <c r="AD3909"/>
  <c r="AE3909"/>
  <c r="AF3909"/>
  <c r="AG3909"/>
  <c r="AH3909"/>
  <c r="AI3909"/>
  <c r="AJ3909"/>
  <c r="AK3909"/>
  <c r="AL3909"/>
  <c r="AM3909"/>
  <c r="J3910"/>
  <c r="K3910"/>
  <c r="L3910"/>
  <c r="M3910"/>
  <c r="N3910"/>
  <c r="O3910"/>
  <c r="P3910"/>
  <c r="Q3910"/>
  <c r="R3910"/>
  <c r="S3910"/>
  <c r="T3910"/>
  <c r="U3910"/>
  <c r="V3910"/>
  <c r="W3910"/>
  <c r="X3910"/>
  <c r="Y3910"/>
  <c r="Z3910"/>
  <c r="AA3910"/>
  <c r="AB3910"/>
  <c r="AC3910"/>
  <c r="AD3910"/>
  <c r="AE3910"/>
  <c r="AF3910"/>
  <c r="AG3910"/>
  <c r="AH3910"/>
  <c r="AI3910"/>
  <c r="AJ3910"/>
  <c r="AK3910"/>
  <c r="AL3910"/>
  <c r="AM3910"/>
  <c r="A3911"/>
  <c r="Q3911"/>
  <c r="T3911"/>
  <c r="X3911"/>
  <c r="AC3911"/>
  <c r="AD3911"/>
  <c r="AE3911"/>
  <c r="AF3911"/>
  <c r="AG3911"/>
  <c r="AH3911"/>
  <c r="AI3911"/>
  <c r="AJ3911"/>
  <c r="AK3911"/>
  <c r="AL3911"/>
  <c r="AM3911"/>
  <c r="J3912"/>
  <c r="K3912"/>
  <c r="L3912"/>
  <c r="M3912"/>
  <c r="N3912"/>
  <c r="O3912"/>
  <c r="P3912"/>
  <c r="Q3912"/>
  <c r="R3912"/>
  <c r="S3912"/>
  <c r="T3912"/>
  <c r="U3912"/>
  <c r="V3912"/>
  <c r="W3912"/>
  <c r="X3912"/>
  <c r="Y3912"/>
  <c r="Z3912"/>
  <c r="AA3912"/>
  <c r="AB3912"/>
  <c r="AC3912"/>
  <c r="AD3912"/>
  <c r="AE3912"/>
  <c r="AF3912"/>
  <c r="AG3912"/>
  <c r="AH3912"/>
  <c r="AI3912"/>
  <c r="AJ3912"/>
  <c r="AK3912"/>
  <c r="AL3912"/>
  <c r="AM3912"/>
  <c r="A3913"/>
  <c r="Q3913"/>
  <c r="T3913"/>
  <c r="X3913"/>
  <c r="AC3913"/>
  <c r="AD3913"/>
  <c r="AE3913"/>
  <c r="AF3913"/>
  <c r="AG3913"/>
  <c r="AH3913"/>
  <c r="AI3913"/>
  <c r="AJ3913"/>
  <c r="AK3913"/>
  <c r="AL3913"/>
  <c r="AM3913"/>
  <c r="J3914"/>
  <c r="K3914"/>
  <c r="L3914"/>
  <c r="M3914"/>
  <c r="N3914"/>
  <c r="O3914"/>
  <c r="P3914"/>
  <c r="Q3914"/>
  <c r="R3914"/>
  <c r="S3914"/>
  <c r="T3914"/>
  <c r="U3914"/>
  <c r="V3914"/>
  <c r="W3914"/>
  <c r="X3914"/>
  <c r="Y3914"/>
  <c r="Z3914"/>
  <c r="AA3914"/>
  <c r="AB3914"/>
  <c r="AC3914"/>
  <c r="AD3914"/>
  <c r="AE3914"/>
  <c r="AF3914"/>
  <c r="AG3914"/>
  <c r="AH3914"/>
  <c r="AI3914"/>
  <c r="AJ3914"/>
  <c r="AK3914"/>
  <c r="AL3914"/>
  <c r="AM3914"/>
  <c r="J3916"/>
  <c r="K3916"/>
  <c r="L3916"/>
  <c r="M3916"/>
  <c r="N3916"/>
  <c r="O3916"/>
  <c r="P3916"/>
  <c r="Q3916"/>
  <c r="R3916"/>
  <c r="S3916"/>
  <c r="T3916"/>
  <c r="U3916"/>
  <c r="V3916"/>
  <c r="W3916"/>
  <c r="X3916"/>
  <c r="Y3916"/>
  <c r="Z3916"/>
  <c r="AA3916"/>
  <c r="AB3916"/>
  <c r="J3917"/>
  <c r="K3917"/>
  <c r="L3917"/>
  <c r="M3917"/>
  <c r="N3917"/>
  <c r="O3917"/>
  <c r="P3917"/>
  <c r="Q3917"/>
  <c r="R3917"/>
  <c r="S3917"/>
  <c r="T3917"/>
  <c r="U3917"/>
  <c r="V3917"/>
  <c r="W3917"/>
  <c r="X3917"/>
  <c r="Y3917"/>
  <c r="Z3917"/>
  <c r="AA3917"/>
  <c r="AB3917"/>
  <c r="J3918"/>
  <c r="K3918"/>
  <c r="L3918"/>
  <c r="M3918"/>
  <c r="N3918"/>
  <c r="O3918"/>
  <c r="P3918"/>
  <c r="Q3918"/>
  <c r="R3918"/>
  <c r="S3918"/>
  <c r="T3918"/>
  <c r="U3918"/>
  <c r="V3918"/>
  <c r="W3918"/>
  <c r="X3918"/>
  <c r="Y3918"/>
  <c r="Z3918"/>
  <c r="AA3918"/>
  <c r="AB3918"/>
  <c r="A3923"/>
  <c r="Q3923"/>
  <c r="T3923"/>
  <c r="X3923"/>
  <c r="AC3923"/>
  <c r="AD3923"/>
  <c r="AE3923"/>
  <c r="AF3923"/>
  <c r="AG3923"/>
  <c r="AH3923"/>
  <c r="AI3923"/>
  <c r="AJ3923"/>
  <c r="AM3923"/>
  <c r="A3924"/>
  <c r="Q3924"/>
  <c r="T3924"/>
  <c r="X3924"/>
  <c r="AC3924"/>
  <c r="AD3924"/>
  <c r="AE3924"/>
  <c r="AF3924"/>
  <c r="AG3924"/>
  <c r="AH3924"/>
  <c r="AI3924"/>
  <c r="AJ3924"/>
  <c r="AK3924"/>
  <c r="AL3924"/>
  <c r="AM3924"/>
  <c r="J3925"/>
  <c r="K3925"/>
  <c r="L3925"/>
  <c r="M3925"/>
  <c r="N3925"/>
  <c r="O3925"/>
  <c r="P3925"/>
  <c r="Q3925"/>
  <c r="R3925"/>
  <c r="S3925"/>
  <c r="T3925"/>
  <c r="U3925"/>
  <c r="V3925"/>
  <c r="W3925"/>
  <c r="X3925"/>
  <c r="Y3925"/>
  <c r="Z3925"/>
  <c r="AA3925"/>
  <c r="AB3925"/>
  <c r="AC3925"/>
  <c r="AD3925"/>
  <c r="AE3925"/>
  <c r="AF3925"/>
  <c r="AG3925"/>
  <c r="AH3925"/>
  <c r="AI3925"/>
  <c r="AJ3925"/>
  <c r="AK3925"/>
  <c r="AL3925"/>
  <c r="AM3925"/>
  <c r="A3926"/>
  <c r="Q3926"/>
  <c r="T3926"/>
  <c r="X3926"/>
  <c r="AC3926"/>
  <c r="AD3926"/>
  <c r="AE3926"/>
  <c r="AF3926"/>
  <c r="AG3926"/>
  <c r="AH3926"/>
  <c r="AI3926"/>
  <c r="AJ3926"/>
  <c r="AK3926"/>
  <c r="AL3926"/>
  <c r="AM3926"/>
  <c r="J3927"/>
  <c r="K3927"/>
  <c r="L3927"/>
  <c r="M3927"/>
  <c r="N3927"/>
  <c r="O3927"/>
  <c r="P3927"/>
  <c r="Q3927"/>
  <c r="R3927"/>
  <c r="S3927"/>
  <c r="T3927"/>
  <c r="U3927"/>
  <c r="V3927"/>
  <c r="W3927"/>
  <c r="X3927"/>
  <c r="Y3927"/>
  <c r="Z3927"/>
  <c r="AA3927"/>
  <c r="AB3927"/>
  <c r="AC3927"/>
  <c r="AD3927"/>
  <c r="AE3927"/>
  <c r="AF3927"/>
  <c r="AG3927"/>
  <c r="AH3927"/>
  <c r="AI3927"/>
  <c r="AJ3927"/>
  <c r="AK3927"/>
  <c r="AL3927"/>
  <c r="AM3927"/>
  <c r="A3928"/>
  <c r="Q3928"/>
  <c r="T3928"/>
  <c r="X3928"/>
  <c r="AC3928"/>
  <c r="AD3928"/>
  <c r="AE3928"/>
  <c r="AF3928"/>
  <c r="AG3928"/>
  <c r="AH3928"/>
  <c r="AI3928"/>
  <c r="AJ3928"/>
  <c r="AK3928"/>
  <c r="AL3928"/>
  <c r="AM3928"/>
  <c r="J3929"/>
  <c r="K3929"/>
  <c r="L3929"/>
  <c r="M3929"/>
  <c r="N3929"/>
  <c r="O3929"/>
  <c r="P3929"/>
  <c r="Q3929"/>
  <c r="R3929"/>
  <c r="S3929"/>
  <c r="T3929"/>
  <c r="U3929"/>
  <c r="V3929"/>
  <c r="W3929"/>
  <c r="X3929"/>
  <c r="Y3929"/>
  <c r="Z3929"/>
  <c r="AA3929"/>
  <c r="AB3929"/>
  <c r="AC3929"/>
  <c r="AD3929"/>
  <c r="AE3929"/>
  <c r="AF3929"/>
  <c r="AG3929"/>
  <c r="AH3929"/>
  <c r="AI3929"/>
  <c r="AJ3929"/>
  <c r="AK3929"/>
  <c r="AL3929"/>
  <c r="AM3929"/>
  <c r="A3930"/>
  <c r="Q3930"/>
  <c r="T3930"/>
  <c r="X3930"/>
  <c r="AC3930"/>
  <c r="AD3930"/>
  <c r="AE3930"/>
  <c r="AF3930"/>
  <c r="AG3930"/>
  <c r="AH3930"/>
  <c r="AI3930"/>
  <c r="AJ3930"/>
  <c r="AK3930"/>
  <c r="AL3930"/>
  <c r="AM3930"/>
  <c r="J3931"/>
  <c r="K3931"/>
  <c r="L3931"/>
  <c r="M3931"/>
  <c r="N3931"/>
  <c r="O3931"/>
  <c r="P3931"/>
  <c r="Q3931"/>
  <c r="R3931"/>
  <c r="S3931"/>
  <c r="T3931"/>
  <c r="U3931"/>
  <c r="V3931"/>
  <c r="W3931"/>
  <c r="X3931"/>
  <c r="Y3931"/>
  <c r="Z3931"/>
  <c r="AA3931"/>
  <c r="AB3931"/>
  <c r="AC3931"/>
  <c r="AD3931"/>
  <c r="AE3931"/>
  <c r="AF3931"/>
  <c r="AG3931"/>
  <c r="AH3931"/>
  <c r="AI3931"/>
  <c r="AJ3931"/>
  <c r="AK3931"/>
  <c r="AL3931"/>
  <c r="AM3931"/>
  <c r="A3932"/>
  <c r="Q3932"/>
  <c r="T3932"/>
  <c r="X3932"/>
  <c r="AC3932"/>
  <c r="AD3932"/>
  <c r="AE3932"/>
  <c r="AF3932"/>
  <c r="AG3932"/>
  <c r="AH3932"/>
  <c r="AI3932"/>
  <c r="AJ3932"/>
  <c r="AK3932"/>
  <c r="AL3932"/>
  <c r="AM3932"/>
  <c r="J3933"/>
  <c r="K3933"/>
  <c r="L3933"/>
  <c r="M3933"/>
  <c r="N3933"/>
  <c r="O3933"/>
  <c r="P3933"/>
  <c r="Q3933"/>
  <c r="R3933"/>
  <c r="S3933"/>
  <c r="T3933"/>
  <c r="U3933"/>
  <c r="V3933"/>
  <c r="W3933"/>
  <c r="X3933"/>
  <c r="Y3933"/>
  <c r="Z3933"/>
  <c r="AA3933"/>
  <c r="AB3933"/>
  <c r="AC3933"/>
  <c r="AD3933"/>
  <c r="AE3933"/>
  <c r="AF3933"/>
  <c r="AG3933"/>
  <c r="AH3933"/>
  <c r="AI3933"/>
  <c r="AJ3933"/>
  <c r="AK3933"/>
  <c r="AL3933"/>
  <c r="AM3933"/>
  <c r="A3934"/>
  <c r="Q3934"/>
  <c r="T3934"/>
  <c r="X3934"/>
  <c r="AC3934"/>
  <c r="AD3934"/>
  <c r="AE3934"/>
  <c r="AF3934"/>
  <c r="AG3934"/>
  <c r="AH3934"/>
  <c r="AI3934"/>
  <c r="AJ3934"/>
  <c r="AK3934"/>
  <c r="AL3934"/>
  <c r="AM3934"/>
  <c r="J3935"/>
  <c r="K3935"/>
  <c r="L3935"/>
  <c r="M3935"/>
  <c r="N3935"/>
  <c r="O3935"/>
  <c r="P3935"/>
  <c r="Q3935"/>
  <c r="R3935"/>
  <c r="S3935"/>
  <c r="T3935"/>
  <c r="U3935"/>
  <c r="V3935"/>
  <c r="W3935"/>
  <c r="X3935"/>
  <c r="Y3935"/>
  <c r="Z3935"/>
  <c r="AA3935"/>
  <c r="AB3935"/>
  <c r="AC3935"/>
  <c r="AD3935"/>
  <c r="AE3935"/>
  <c r="AF3935"/>
  <c r="AG3935"/>
  <c r="AH3935"/>
  <c r="AI3935"/>
  <c r="AJ3935"/>
  <c r="AK3935"/>
  <c r="AL3935"/>
  <c r="AM3935"/>
  <c r="A3936"/>
  <c r="Q3936"/>
  <c r="T3936"/>
  <c r="X3936"/>
  <c r="AC3936"/>
  <c r="AD3936"/>
  <c r="AE3936"/>
  <c r="AF3936"/>
  <c r="AG3936"/>
  <c r="AH3936"/>
  <c r="AI3936"/>
  <c r="AJ3936"/>
  <c r="AK3936"/>
  <c r="AL3936"/>
  <c r="AM3936"/>
  <c r="J3937"/>
  <c r="K3937"/>
  <c r="L3937"/>
  <c r="M3937"/>
  <c r="N3937"/>
  <c r="O3937"/>
  <c r="P3937"/>
  <c r="Q3937"/>
  <c r="R3937"/>
  <c r="S3937"/>
  <c r="T3937"/>
  <c r="U3937"/>
  <c r="V3937"/>
  <c r="W3937"/>
  <c r="X3937"/>
  <c r="Y3937"/>
  <c r="Z3937"/>
  <c r="AA3937"/>
  <c r="AB3937"/>
  <c r="AC3937"/>
  <c r="AD3937"/>
  <c r="AE3937"/>
  <c r="AF3937"/>
  <c r="AG3937"/>
  <c r="AH3937"/>
  <c r="AI3937"/>
  <c r="AJ3937"/>
  <c r="AK3937"/>
  <c r="AL3937"/>
  <c r="AM3937"/>
  <c r="A3938"/>
  <c r="Q3938"/>
  <c r="T3938"/>
  <c r="X3938"/>
  <c r="AC3938"/>
  <c r="AD3938"/>
  <c r="AE3938"/>
  <c r="AF3938"/>
  <c r="AG3938"/>
  <c r="AH3938"/>
  <c r="AI3938"/>
  <c r="AJ3938"/>
  <c r="AK3938"/>
  <c r="AL3938"/>
  <c r="AM3938"/>
  <c r="J3939"/>
  <c r="K3939"/>
  <c r="L3939"/>
  <c r="M3939"/>
  <c r="N3939"/>
  <c r="O3939"/>
  <c r="P3939"/>
  <c r="Q3939"/>
  <c r="R3939"/>
  <c r="S3939"/>
  <c r="T3939"/>
  <c r="U3939"/>
  <c r="V3939"/>
  <c r="W3939"/>
  <c r="X3939"/>
  <c r="Y3939"/>
  <c r="Z3939"/>
  <c r="AA3939"/>
  <c r="AB3939"/>
  <c r="AC3939"/>
  <c r="AD3939"/>
  <c r="AE3939"/>
  <c r="AF3939"/>
  <c r="AG3939"/>
  <c r="AH3939"/>
  <c r="AI3939"/>
  <c r="AJ3939"/>
  <c r="AK3939"/>
  <c r="AL3939"/>
  <c r="AM3939"/>
  <c r="A3940"/>
  <c r="Q3940"/>
  <c r="T3940"/>
  <c r="X3940"/>
  <c r="AC3940"/>
  <c r="AD3940"/>
  <c r="AE3940"/>
  <c r="AF3940"/>
  <c r="AG3940"/>
  <c r="AH3940"/>
  <c r="AI3940"/>
  <c r="AJ3940"/>
  <c r="AK3940"/>
  <c r="AL3940"/>
  <c r="AM3940"/>
  <c r="J3941"/>
  <c r="K3941"/>
  <c r="L3941"/>
  <c r="M3941"/>
  <c r="N3941"/>
  <c r="O3941"/>
  <c r="P3941"/>
  <c r="Q3941"/>
  <c r="R3941"/>
  <c r="S3941"/>
  <c r="T3941"/>
  <c r="U3941"/>
  <c r="V3941"/>
  <c r="W3941"/>
  <c r="X3941"/>
  <c r="Y3941"/>
  <c r="Z3941"/>
  <c r="AA3941"/>
  <c r="AB3941"/>
  <c r="AC3941"/>
  <c r="AD3941"/>
  <c r="AE3941"/>
  <c r="AF3941"/>
  <c r="AG3941"/>
  <c r="AH3941"/>
  <c r="AI3941"/>
  <c r="AJ3941"/>
  <c r="AK3941"/>
  <c r="AL3941"/>
  <c r="AM3941"/>
  <c r="J3943"/>
  <c r="K3943"/>
  <c r="L3943"/>
  <c r="M3943"/>
  <c r="N3943"/>
  <c r="O3943"/>
  <c r="P3943"/>
  <c r="Q3943"/>
  <c r="R3943"/>
  <c r="S3943"/>
  <c r="T3943"/>
  <c r="U3943"/>
  <c r="V3943"/>
  <c r="W3943"/>
  <c r="X3943"/>
  <c r="Y3943"/>
  <c r="Z3943"/>
  <c r="AA3943"/>
  <c r="AB3943"/>
  <c r="J3944"/>
  <c r="K3944"/>
  <c r="L3944"/>
  <c r="M3944"/>
  <c r="N3944"/>
  <c r="O3944"/>
  <c r="P3944"/>
  <c r="Q3944"/>
  <c r="R3944"/>
  <c r="S3944"/>
  <c r="T3944"/>
  <c r="U3944"/>
  <c r="V3944"/>
  <c r="W3944"/>
  <c r="X3944"/>
  <c r="Y3944"/>
  <c r="Z3944"/>
  <c r="AA3944"/>
  <c r="AB3944"/>
  <c r="J3945"/>
  <c r="K3945"/>
  <c r="L3945"/>
  <c r="M3945"/>
  <c r="N3945"/>
  <c r="O3945"/>
  <c r="P3945"/>
  <c r="Q3945"/>
  <c r="R3945"/>
  <c r="S3945"/>
  <c r="T3945"/>
  <c r="U3945"/>
  <c r="V3945"/>
  <c r="W3945"/>
  <c r="X3945"/>
  <c r="Y3945"/>
  <c r="Z3945"/>
  <c r="AA3945"/>
  <c r="AB3945"/>
  <c r="A3950"/>
  <c r="Q3950"/>
  <c r="T3950"/>
  <c r="X3950"/>
  <c r="AC3950"/>
  <c r="AD3950"/>
  <c r="AE3950"/>
  <c r="AF3950"/>
  <c r="AG3950"/>
  <c r="AH3950"/>
  <c r="AI3950"/>
  <c r="AJ3950"/>
  <c r="AM3950"/>
  <c r="A3951"/>
  <c r="Q3951"/>
  <c r="T3951"/>
  <c r="X3951"/>
  <c r="AC3951"/>
  <c r="AD3951"/>
  <c r="AE3951"/>
  <c r="AF3951"/>
  <c r="AG3951"/>
  <c r="AH3951"/>
  <c r="AI3951"/>
  <c r="AJ3951"/>
  <c r="AK3951"/>
  <c r="AL3951"/>
  <c r="AM3951"/>
  <c r="J3952"/>
  <c r="K3952"/>
  <c r="L3952"/>
  <c r="M3952"/>
  <c r="N3952"/>
  <c r="O3952"/>
  <c r="P3952"/>
  <c r="Q3952"/>
  <c r="R3952"/>
  <c r="S3952"/>
  <c r="T3952"/>
  <c r="U3952"/>
  <c r="V3952"/>
  <c r="W3952"/>
  <c r="X3952"/>
  <c r="Y3952"/>
  <c r="Z3952"/>
  <c r="AA3952"/>
  <c r="AB3952"/>
  <c r="AC3952"/>
  <c r="AD3952"/>
  <c r="AE3952"/>
  <c r="AF3952"/>
  <c r="AG3952"/>
  <c r="AH3952"/>
  <c r="AI3952"/>
  <c r="AJ3952"/>
  <c r="AK3952"/>
  <c r="AL3952"/>
  <c r="AM3952"/>
  <c r="A3953"/>
  <c r="Q3953"/>
  <c r="T3953"/>
  <c r="X3953"/>
  <c r="AC3953"/>
  <c r="AD3953"/>
  <c r="AE3953"/>
  <c r="AF3953"/>
  <c r="AG3953"/>
  <c r="AH3953"/>
  <c r="AI3953"/>
  <c r="AJ3953"/>
  <c r="AK3953"/>
  <c r="AL3953"/>
  <c r="AM3953"/>
  <c r="J3954"/>
  <c r="K3954"/>
  <c r="L3954"/>
  <c r="M3954"/>
  <c r="N3954"/>
  <c r="O3954"/>
  <c r="P3954"/>
  <c r="Q3954"/>
  <c r="R3954"/>
  <c r="S3954"/>
  <c r="T3954"/>
  <c r="U3954"/>
  <c r="V3954"/>
  <c r="W3954"/>
  <c r="X3954"/>
  <c r="Y3954"/>
  <c r="Z3954"/>
  <c r="AA3954"/>
  <c r="AB3954"/>
  <c r="AC3954"/>
  <c r="AD3954"/>
  <c r="AE3954"/>
  <c r="AF3954"/>
  <c r="AG3954"/>
  <c r="AH3954"/>
  <c r="AI3954"/>
  <c r="AJ3954"/>
  <c r="AK3954"/>
  <c r="AL3954"/>
  <c r="AM3954"/>
  <c r="A3955"/>
  <c r="Q3955"/>
  <c r="T3955"/>
  <c r="X3955"/>
  <c r="AC3955"/>
  <c r="AD3955"/>
  <c r="AE3955"/>
  <c r="AF3955"/>
  <c r="AG3955"/>
  <c r="AH3955"/>
  <c r="AI3955"/>
  <c r="AJ3955"/>
  <c r="AK3955"/>
  <c r="AL3955"/>
  <c r="AM3955"/>
  <c r="J3956"/>
  <c r="K3956"/>
  <c r="L3956"/>
  <c r="M3956"/>
  <c r="N3956"/>
  <c r="O3956"/>
  <c r="P3956"/>
  <c r="Q3956"/>
  <c r="R3956"/>
  <c r="S3956"/>
  <c r="T3956"/>
  <c r="U3956"/>
  <c r="V3956"/>
  <c r="W3956"/>
  <c r="X3956"/>
  <c r="Y3956"/>
  <c r="Z3956"/>
  <c r="AA3956"/>
  <c r="AB3956"/>
  <c r="AC3956"/>
  <c r="AD3956"/>
  <c r="AE3956"/>
  <c r="AF3956"/>
  <c r="AG3956"/>
  <c r="AH3956"/>
  <c r="AI3956"/>
  <c r="AJ3956"/>
  <c r="AK3956"/>
  <c r="AL3956"/>
  <c r="AM3956"/>
  <c r="A3957"/>
  <c r="Q3957"/>
  <c r="T3957"/>
  <c r="X3957"/>
  <c r="AC3957"/>
  <c r="AD3957"/>
  <c r="AE3957"/>
  <c r="AF3957"/>
  <c r="AG3957"/>
  <c r="AH3957"/>
  <c r="AI3957"/>
  <c r="AJ3957"/>
  <c r="AK3957"/>
  <c r="AL3957"/>
  <c r="AM3957"/>
  <c r="J3958"/>
  <c r="K3958"/>
  <c r="L3958"/>
  <c r="M3958"/>
  <c r="N3958"/>
  <c r="O3958"/>
  <c r="P3958"/>
  <c r="Q3958"/>
  <c r="R3958"/>
  <c r="S3958"/>
  <c r="T3958"/>
  <c r="U3958"/>
  <c r="V3958"/>
  <c r="W3958"/>
  <c r="X3958"/>
  <c r="Y3958"/>
  <c r="Z3958"/>
  <c r="AA3958"/>
  <c r="AB3958"/>
  <c r="AC3958"/>
  <c r="AD3958"/>
  <c r="AE3958"/>
  <c r="AF3958"/>
  <c r="AG3958"/>
  <c r="AH3958"/>
  <c r="AI3958"/>
  <c r="AJ3958"/>
  <c r="AK3958"/>
  <c r="AL3958"/>
  <c r="AM3958"/>
  <c r="A3959"/>
  <c r="Q3959"/>
  <c r="T3959"/>
  <c r="X3959"/>
  <c r="AC3959"/>
  <c r="AD3959"/>
  <c r="AE3959"/>
  <c r="AF3959"/>
  <c r="AG3959"/>
  <c r="AH3959"/>
  <c r="AI3959"/>
  <c r="AJ3959"/>
  <c r="AK3959"/>
  <c r="AL3959"/>
  <c r="AM3959"/>
  <c r="J3960"/>
  <c r="K3960"/>
  <c r="L3960"/>
  <c r="M3960"/>
  <c r="N3960"/>
  <c r="O3960"/>
  <c r="P3960"/>
  <c r="Q3960"/>
  <c r="R3960"/>
  <c r="S3960"/>
  <c r="T3960"/>
  <c r="U3960"/>
  <c r="V3960"/>
  <c r="W3960"/>
  <c r="X3960"/>
  <c r="Y3960"/>
  <c r="Z3960"/>
  <c r="AA3960"/>
  <c r="AB3960"/>
  <c r="AC3960"/>
  <c r="AD3960"/>
  <c r="AE3960"/>
  <c r="AF3960"/>
  <c r="AG3960"/>
  <c r="AH3960"/>
  <c r="AI3960"/>
  <c r="AJ3960"/>
  <c r="AK3960"/>
  <c r="AL3960"/>
  <c r="AM3960"/>
  <c r="A3961"/>
  <c r="Q3961"/>
  <c r="T3961"/>
  <c r="X3961"/>
  <c r="AC3961"/>
  <c r="AD3961"/>
  <c r="AE3961"/>
  <c r="AF3961"/>
  <c r="AG3961"/>
  <c r="AH3961"/>
  <c r="AI3961"/>
  <c r="AJ3961"/>
  <c r="AK3961"/>
  <c r="AL3961"/>
  <c r="AM3961"/>
  <c r="J3962"/>
  <c r="K3962"/>
  <c r="L3962"/>
  <c r="M3962"/>
  <c r="N3962"/>
  <c r="O3962"/>
  <c r="P3962"/>
  <c r="Q3962"/>
  <c r="R3962"/>
  <c r="S3962"/>
  <c r="T3962"/>
  <c r="U3962"/>
  <c r="V3962"/>
  <c r="W3962"/>
  <c r="X3962"/>
  <c r="Y3962"/>
  <c r="Z3962"/>
  <c r="AA3962"/>
  <c r="AB3962"/>
  <c r="AC3962"/>
  <c r="AD3962"/>
  <c r="AE3962"/>
  <c r="AF3962"/>
  <c r="AG3962"/>
  <c r="AH3962"/>
  <c r="AI3962"/>
  <c r="AJ3962"/>
  <c r="AK3962"/>
  <c r="AL3962"/>
  <c r="AM3962"/>
  <c r="A3963"/>
  <c r="Q3963"/>
  <c r="T3963"/>
  <c r="X3963"/>
  <c r="AC3963"/>
  <c r="AD3963"/>
  <c r="AE3963"/>
  <c r="AF3963"/>
  <c r="AG3963"/>
  <c r="AH3963"/>
  <c r="AI3963"/>
  <c r="AJ3963"/>
  <c r="AK3963"/>
  <c r="AL3963"/>
  <c r="AM3963"/>
  <c r="J3964"/>
  <c r="K3964"/>
  <c r="L3964"/>
  <c r="M3964"/>
  <c r="N3964"/>
  <c r="O3964"/>
  <c r="P3964"/>
  <c r="Q3964"/>
  <c r="R3964"/>
  <c r="S3964"/>
  <c r="T3964"/>
  <c r="U3964"/>
  <c r="V3964"/>
  <c r="W3964"/>
  <c r="X3964"/>
  <c r="Y3964"/>
  <c r="Z3964"/>
  <c r="AA3964"/>
  <c r="AB3964"/>
  <c r="AC3964"/>
  <c r="AD3964"/>
  <c r="AE3964"/>
  <c r="AF3964"/>
  <c r="AG3964"/>
  <c r="AH3964"/>
  <c r="AI3964"/>
  <c r="AJ3964"/>
  <c r="AK3964"/>
  <c r="AL3964"/>
  <c r="AM3964"/>
  <c r="A3965"/>
  <c r="Q3965"/>
  <c r="T3965"/>
  <c r="X3965"/>
  <c r="AC3965"/>
  <c r="AD3965"/>
  <c r="AE3965"/>
  <c r="AF3965"/>
  <c r="AG3965"/>
  <c r="AH3965"/>
  <c r="AI3965"/>
  <c r="AJ3965"/>
  <c r="AK3965"/>
  <c r="AL3965"/>
  <c r="AM3965"/>
  <c r="J3966"/>
  <c r="K3966"/>
  <c r="L3966"/>
  <c r="M3966"/>
  <c r="N3966"/>
  <c r="O3966"/>
  <c r="P3966"/>
  <c r="Q3966"/>
  <c r="R3966"/>
  <c r="S3966"/>
  <c r="T3966"/>
  <c r="U3966"/>
  <c r="V3966"/>
  <c r="W3966"/>
  <c r="X3966"/>
  <c r="Y3966"/>
  <c r="Z3966"/>
  <c r="AA3966"/>
  <c r="AB3966"/>
  <c r="AC3966"/>
  <c r="AD3966"/>
  <c r="AE3966"/>
  <c r="AF3966"/>
  <c r="AG3966"/>
  <c r="AH3966"/>
  <c r="AI3966"/>
  <c r="AJ3966"/>
  <c r="AK3966"/>
  <c r="AL3966"/>
  <c r="AM3966"/>
  <c r="A3967"/>
  <c r="Q3967"/>
  <c r="T3967"/>
  <c r="X3967"/>
  <c r="AC3967"/>
  <c r="AD3967"/>
  <c r="AE3967"/>
  <c r="AF3967"/>
  <c r="AG3967"/>
  <c r="AH3967"/>
  <c r="AI3967"/>
  <c r="AJ3967"/>
  <c r="AK3967"/>
  <c r="AL3967"/>
  <c r="AM3967"/>
  <c r="J3968"/>
  <c r="K3968"/>
  <c r="L3968"/>
  <c r="M3968"/>
  <c r="N3968"/>
  <c r="O3968"/>
  <c r="P3968"/>
  <c r="Q3968"/>
  <c r="R3968"/>
  <c r="S3968"/>
  <c r="T3968"/>
  <c r="U3968"/>
  <c r="V3968"/>
  <c r="W3968"/>
  <c r="X3968"/>
  <c r="Y3968"/>
  <c r="Z3968"/>
  <c r="AA3968"/>
  <c r="AB3968"/>
  <c r="AC3968"/>
  <c r="AD3968"/>
  <c r="AE3968"/>
  <c r="AF3968"/>
  <c r="AG3968"/>
  <c r="AH3968"/>
  <c r="AI3968"/>
  <c r="AJ3968"/>
  <c r="AK3968"/>
  <c r="AL3968"/>
  <c r="AM3968"/>
  <c r="J3970"/>
  <c r="K3970"/>
  <c r="L3970"/>
  <c r="M3970"/>
  <c r="N3970"/>
  <c r="O3970"/>
  <c r="P3970"/>
  <c r="Q3970"/>
  <c r="R3970"/>
  <c r="S3970"/>
  <c r="T3970"/>
  <c r="U3970"/>
  <c r="V3970"/>
  <c r="W3970"/>
  <c r="X3970"/>
  <c r="Y3970"/>
  <c r="Z3970"/>
  <c r="AA3970"/>
  <c r="AB3970"/>
  <c r="J3971"/>
  <c r="K3971"/>
  <c r="L3971"/>
  <c r="M3971"/>
  <c r="N3971"/>
  <c r="O3971"/>
  <c r="P3971"/>
  <c r="Q3971"/>
  <c r="R3971"/>
  <c r="S3971"/>
  <c r="T3971"/>
  <c r="U3971"/>
  <c r="V3971"/>
  <c r="W3971"/>
  <c r="X3971"/>
  <c r="Y3971"/>
  <c r="Z3971"/>
  <c r="AA3971"/>
  <c r="AB3971"/>
  <c r="J3972"/>
  <c r="K3972"/>
  <c r="L3972"/>
  <c r="M3972"/>
  <c r="N3972"/>
  <c r="O3972"/>
  <c r="P3972"/>
  <c r="Q3972"/>
  <c r="R3972"/>
  <c r="S3972"/>
  <c r="T3972"/>
  <c r="U3972"/>
  <c r="V3972"/>
  <c r="W3972"/>
  <c r="X3972"/>
  <c r="Y3972"/>
  <c r="Z3972"/>
  <c r="AA3972"/>
  <c r="AB3972"/>
  <c r="A3977"/>
  <c r="Q3977"/>
  <c r="T3977"/>
  <c r="X3977"/>
  <c r="AC3977"/>
  <c r="AD3977"/>
  <c r="AE3977"/>
  <c r="AF3977"/>
  <c r="AG3977"/>
  <c r="AH3977"/>
  <c r="AI3977"/>
  <c r="AJ3977"/>
  <c r="AM3977"/>
  <c r="A3978"/>
  <c r="Q3978"/>
  <c r="T3978"/>
  <c r="X3978"/>
  <c r="AC3978"/>
  <c r="AD3978"/>
  <c r="AE3978"/>
  <c r="AF3978"/>
  <c r="AG3978"/>
  <c r="AH3978"/>
  <c r="AI3978"/>
  <c r="AJ3978"/>
  <c r="AK3978"/>
  <c r="AL3978"/>
  <c r="AM3978"/>
  <c r="J3979"/>
  <c r="K3979"/>
  <c r="L3979"/>
  <c r="M3979"/>
  <c r="N3979"/>
  <c r="O3979"/>
  <c r="P3979"/>
  <c r="Q3979"/>
  <c r="R3979"/>
  <c r="S3979"/>
  <c r="T3979"/>
  <c r="U3979"/>
  <c r="V3979"/>
  <c r="W3979"/>
  <c r="X3979"/>
  <c r="Y3979"/>
  <c r="Z3979"/>
  <c r="AA3979"/>
  <c r="AB3979"/>
  <c r="AC3979"/>
  <c r="AD3979"/>
  <c r="AE3979"/>
  <c r="AF3979"/>
  <c r="AG3979"/>
  <c r="AH3979"/>
  <c r="AI3979"/>
  <c r="AJ3979"/>
  <c r="AK3979"/>
  <c r="AL3979"/>
  <c r="AM3979"/>
  <c r="A3980"/>
  <c r="Q3980"/>
  <c r="T3980"/>
  <c r="X3980"/>
  <c r="AC3980"/>
  <c r="AD3980"/>
  <c r="AE3980"/>
  <c r="AF3980"/>
  <c r="AG3980"/>
  <c r="AH3980"/>
  <c r="AI3980"/>
  <c r="AJ3980"/>
  <c r="AK3980"/>
  <c r="AL3980"/>
  <c r="AM3980"/>
  <c r="J3981"/>
  <c r="K3981"/>
  <c r="L3981"/>
  <c r="M3981"/>
  <c r="N3981"/>
  <c r="O3981"/>
  <c r="P3981"/>
  <c r="Q3981"/>
  <c r="R3981"/>
  <c r="S3981"/>
  <c r="T3981"/>
  <c r="U3981"/>
  <c r="V3981"/>
  <c r="W3981"/>
  <c r="X3981"/>
  <c r="Y3981"/>
  <c r="Z3981"/>
  <c r="AA3981"/>
  <c r="AB3981"/>
  <c r="AC3981"/>
  <c r="AD3981"/>
  <c r="AE3981"/>
  <c r="AF3981"/>
  <c r="AG3981"/>
  <c r="AH3981"/>
  <c r="AI3981"/>
  <c r="AJ3981"/>
  <c r="AK3981"/>
  <c r="AL3981"/>
  <c r="AM3981"/>
  <c r="A3982"/>
  <c r="Q3982"/>
  <c r="T3982"/>
  <c r="X3982"/>
  <c r="AC3982"/>
  <c r="AD3982"/>
  <c r="AE3982"/>
  <c r="AF3982"/>
  <c r="AG3982"/>
  <c r="AH3982"/>
  <c r="AI3982"/>
  <c r="AJ3982"/>
  <c r="AK3982"/>
  <c r="AL3982"/>
  <c r="AM3982"/>
  <c r="J3983"/>
  <c r="K3983"/>
  <c r="L3983"/>
  <c r="M3983"/>
  <c r="N3983"/>
  <c r="O3983"/>
  <c r="P3983"/>
  <c r="Q3983"/>
  <c r="R3983"/>
  <c r="S3983"/>
  <c r="T3983"/>
  <c r="U3983"/>
  <c r="V3983"/>
  <c r="W3983"/>
  <c r="X3983"/>
  <c r="Y3983"/>
  <c r="Z3983"/>
  <c r="AA3983"/>
  <c r="AB3983"/>
  <c r="AC3983"/>
  <c r="AD3983"/>
  <c r="AE3983"/>
  <c r="AF3983"/>
  <c r="AG3983"/>
  <c r="AH3983"/>
  <c r="AI3983"/>
  <c r="AJ3983"/>
  <c r="AK3983"/>
  <c r="AL3983"/>
  <c r="AM3983"/>
  <c r="A3984"/>
  <c r="Q3984"/>
  <c r="T3984"/>
  <c r="X3984"/>
  <c r="AC3984"/>
  <c r="AD3984"/>
  <c r="AE3984"/>
  <c r="AF3984"/>
  <c r="AG3984"/>
  <c r="AH3984"/>
  <c r="AI3984"/>
  <c r="AJ3984"/>
  <c r="AK3984"/>
  <c r="AL3984"/>
  <c r="AM3984"/>
  <c r="J3985"/>
  <c r="K3985"/>
  <c r="L3985"/>
  <c r="M3985"/>
  <c r="N3985"/>
  <c r="O3985"/>
  <c r="P3985"/>
  <c r="Q3985"/>
  <c r="R3985"/>
  <c r="S3985"/>
  <c r="T3985"/>
  <c r="U3985"/>
  <c r="V3985"/>
  <c r="W3985"/>
  <c r="X3985"/>
  <c r="Y3985"/>
  <c r="Z3985"/>
  <c r="AA3985"/>
  <c r="AB3985"/>
  <c r="AC3985"/>
  <c r="AD3985"/>
  <c r="AE3985"/>
  <c r="AF3985"/>
  <c r="AG3985"/>
  <c r="AH3985"/>
  <c r="AI3985"/>
  <c r="AJ3985"/>
  <c r="AK3985"/>
  <c r="AL3985"/>
  <c r="AM3985"/>
  <c r="A3986"/>
  <c r="Q3986"/>
  <c r="T3986"/>
  <c r="X3986"/>
  <c r="AC3986"/>
  <c r="AD3986"/>
  <c r="AE3986"/>
  <c r="AF3986"/>
  <c r="AG3986"/>
  <c r="AH3986"/>
  <c r="AI3986"/>
  <c r="AJ3986"/>
  <c r="AK3986"/>
  <c r="AL3986"/>
  <c r="AM3986"/>
  <c r="J3987"/>
  <c r="K3987"/>
  <c r="L3987"/>
  <c r="M3987"/>
  <c r="N3987"/>
  <c r="O3987"/>
  <c r="P3987"/>
  <c r="Q3987"/>
  <c r="R3987"/>
  <c r="S3987"/>
  <c r="T3987"/>
  <c r="U3987"/>
  <c r="V3987"/>
  <c r="W3987"/>
  <c r="X3987"/>
  <c r="Y3987"/>
  <c r="Z3987"/>
  <c r="AA3987"/>
  <c r="AB3987"/>
  <c r="AC3987"/>
  <c r="AD3987"/>
  <c r="AE3987"/>
  <c r="AF3987"/>
  <c r="AG3987"/>
  <c r="AH3987"/>
  <c r="AI3987"/>
  <c r="AJ3987"/>
  <c r="AK3987"/>
  <c r="AL3987"/>
  <c r="AM3987"/>
  <c r="A3988"/>
  <c r="Q3988"/>
  <c r="T3988"/>
  <c r="X3988"/>
  <c r="AC3988"/>
  <c r="AD3988"/>
  <c r="AE3988"/>
  <c r="AF3988"/>
  <c r="AG3988"/>
  <c r="AH3988"/>
  <c r="AI3988"/>
  <c r="AJ3988"/>
  <c r="AK3988"/>
  <c r="AL3988"/>
  <c r="AM3988"/>
  <c r="J3989"/>
  <c r="K3989"/>
  <c r="L3989"/>
  <c r="M3989"/>
  <c r="N3989"/>
  <c r="O3989"/>
  <c r="P3989"/>
  <c r="Q3989"/>
  <c r="R3989"/>
  <c r="S3989"/>
  <c r="T3989"/>
  <c r="U3989"/>
  <c r="V3989"/>
  <c r="W3989"/>
  <c r="X3989"/>
  <c r="Y3989"/>
  <c r="Z3989"/>
  <c r="AA3989"/>
  <c r="AB3989"/>
  <c r="AC3989"/>
  <c r="AD3989"/>
  <c r="AE3989"/>
  <c r="AF3989"/>
  <c r="AG3989"/>
  <c r="AH3989"/>
  <c r="AI3989"/>
  <c r="AJ3989"/>
  <c r="AK3989"/>
  <c r="AL3989"/>
  <c r="AM3989"/>
  <c r="A3990"/>
  <c r="Q3990"/>
  <c r="T3990"/>
  <c r="X3990"/>
  <c r="AC3990"/>
  <c r="AD3990"/>
  <c r="AE3990"/>
  <c r="AF3990"/>
  <c r="AG3990"/>
  <c r="AH3990"/>
  <c r="AI3990"/>
  <c r="AJ3990"/>
  <c r="AK3990"/>
  <c r="AL3990"/>
  <c r="AM3990"/>
  <c r="J3991"/>
  <c r="K3991"/>
  <c r="L3991"/>
  <c r="M3991"/>
  <c r="N3991"/>
  <c r="O3991"/>
  <c r="P3991"/>
  <c r="Q3991"/>
  <c r="R3991"/>
  <c r="S3991"/>
  <c r="T3991"/>
  <c r="U3991"/>
  <c r="V3991"/>
  <c r="W3991"/>
  <c r="X3991"/>
  <c r="Y3991"/>
  <c r="Z3991"/>
  <c r="AA3991"/>
  <c r="AB3991"/>
  <c r="AC3991"/>
  <c r="AD3991"/>
  <c r="AE3991"/>
  <c r="AF3991"/>
  <c r="AG3991"/>
  <c r="AH3991"/>
  <c r="AI3991"/>
  <c r="AJ3991"/>
  <c r="AK3991"/>
  <c r="AL3991"/>
  <c r="AM3991"/>
  <c r="A3992"/>
  <c r="Q3992"/>
  <c r="T3992"/>
  <c r="X3992"/>
  <c r="AC3992"/>
  <c r="AD3992"/>
  <c r="AE3992"/>
  <c r="AF3992"/>
  <c r="AG3992"/>
  <c r="AH3992"/>
  <c r="AI3992"/>
  <c r="AJ3992"/>
  <c r="AK3992"/>
  <c r="AL3992"/>
  <c r="AM3992"/>
  <c r="J3993"/>
  <c r="K3993"/>
  <c r="L3993"/>
  <c r="M3993"/>
  <c r="N3993"/>
  <c r="O3993"/>
  <c r="P3993"/>
  <c r="Q3993"/>
  <c r="R3993"/>
  <c r="S3993"/>
  <c r="T3993"/>
  <c r="U3993"/>
  <c r="V3993"/>
  <c r="W3993"/>
  <c r="X3993"/>
  <c r="Y3993"/>
  <c r="Z3993"/>
  <c r="AA3993"/>
  <c r="AB3993"/>
  <c r="AC3993"/>
  <c r="AD3993"/>
  <c r="AE3993"/>
  <c r="AF3993"/>
  <c r="AG3993"/>
  <c r="AH3993"/>
  <c r="AI3993"/>
  <c r="AJ3993"/>
  <c r="AK3993"/>
  <c r="AL3993"/>
  <c r="AM3993"/>
  <c r="A3994"/>
  <c r="Q3994"/>
  <c r="T3994"/>
  <c r="X3994"/>
  <c r="AC3994"/>
  <c r="AD3994"/>
  <c r="AE3994"/>
  <c r="AF3994"/>
  <c r="AG3994"/>
  <c r="AH3994"/>
  <c r="AI3994"/>
  <c r="AJ3994"/>
  <c r="AK3994"/>
  <c r="AL3994"/>
  <c r="AM3994"/>
  <c r="J3995"/>
  <c r="K3995"/>
  <c r="L3995"/>
  <c r="M3995"/>
  <c r="N3995"/>
  <c r="O3995"/>
  <c r="P3995"/>
  <c r="Q3995"/>
  <c r="R3995"/>
  <c r="S3995"/>
  <c r="T3995"/>
  <c r="U3995"/>
  <c r="V3995"/>
  <c r="W3995"/>
  <c r="X3995"/>
  <c r="Y3995"/>
  <c r="Z3995"/>
  <c r="AA3995"/>
  <c r="AB3995"/>
  <c r="AC3995"/>
  <c r="AD3995"/>
  <c r="AE3995"/>
  <c r="AF3995"/>
  <c r="AG3995"/>
  <c r="AH3995"/>
  <c r="AI3995"/>
  <c r="AJ3995"/>
  <c r="AK3995"/>
  <c r="AL3995"/>
  <c r="AM3995"/>
  <c r="J3997"/>
  <c r="K3997"/>
  <c r="L3997"/>
  <c r="M3997"/>
  <c r="N3997"/>
  <c r="O3997"/>
  <c r="P3997"/>
  <c r="Q3997"/>
  <c r="R3997"/>
  <c r="S3997"/>
  <c r="T3997"/>
  <c r="U3997"/>
  <c r="V3997"/>
  <c r="W3997"/>
  <c r="X3997"/>
  <c r="Y3997"/>
  <c r="Z3997"/>
  <c r="AA3997"/>
  <c r="AB3997"/>
  <c r="J3998"/>
  <c r="K3998"/>
  <c r="L3998"/>
  <c r="M3998"/>
  <c r="N3998"/>
  <c r="O3998"/>
  <c r="P3998"/>
  <c r="Q3998"/>
  <c r="R3998"/>
  <c r="S3998"/>
  <c r="T3998"/>
  <c r="U3998"/>
  <c r="V3998"/>
  <c r="W3998"/>
  <c r="X3998"/>
  <c r="Y3998"/>
  <c r="Z3998"/>
  <c r="AA3998"/>
  <c r="AB3998"/>
  <c r="J3999"/>
  <c r="K3999"/>
  <c r="L3999"/>
  <c r="M3999"/>
  <c r="N3999"/>
  <c r="O3999"/>
  <c r="P3999"/>
  <c r="Q3999"/>
  <c r="R3999"/>
  <c r="S3999"/>
  <c r="T3999"/>
  <c r="U3999"/>
  <c r="V3999"/>
  <c r="W3999"/>
  <c r="X3999"/>
  <c r="Y3999"/>
  <c r="Z3999"/>
  <c r="AA3999"/>
  <c r="AB3999"/>
  <c r="A4004"/>
  <c r="Q4004"/>
  <c r="T4004"/>
  <c r="X4004"/>
  <c r="AC4004"/>
  <c r="AD4004"/>
  <c r="AE4004"/>
  <c r="AF4004"/>
  <c r="AG4004"/>
  <c r="AH4004"/>
  <c r="AI4004"/>
  <c r="AJ4004"/>
  <c r="AM4004"/>
  <c r="A4005"/>
  <c r="Q4005"/>
  <c r="T4005"/>
  <c r="X4005"/>
  <c r="AC4005"/>
  <c r="AD4005"/>
  <c r="AE4005"/>
  <c r="AF4005"/>
  <c r="AG4005"/>
  <c r="AH4005"/>
  <c r="AI4005"/>
  <c r="AJ4005"/>
  <c r="AK4005"/>
  <c r="AL4005"/>
  <c r="AM4005"/>
  <c r="J4006"/>
  <c r="K4006"/>
  <c r="L4006"/>
  <c r="M4006"/>
  <c r="N4006"/>
  <c r="O4006"/>
  <c r="P4006"/>
  <c r="Q4006"/>
  <c r="R4006"/>
  <c r="S4006"/>
  <c r="T4006"/>
  <c r="U4006"/>
  <c r="V4006"/>
  <c r="W4006"/>
  <c r="X4006"/>
  <c r="Y4006"/>
  <c r="Z4006"/>
  <c r="AA4006"/>
  <c r="AB4006"/>
  <c r="AC4006"/>
  <c r="AD4006"/>
  <c r="AE4006"/>
  <c r="AF4006"/>
  <c r="AG4006"/>
  <c r="AH4006"/>
  <c r="AI4006"/>
  <c r="AJ4006"/>
  <c r="AK4006"/>
  <c r="AL4006"/>
  <c r="AM4006"/>
  <c r="A4007"/>
  <c r="Q4007"/>
  <c r="T4007"/>
  <c r="X4007"/>
  <c r="AC4007"/>
  <c r="AD4007"/>
  <c r="AE4007"/>
  <c r="AF4007"/>
  <c r="AG4007"/>
  <c r="AH4007"/>
  <c r="AI4007"/>
  <c r="AJ4007"/>
  <c r="AK4007"/>
  <c r="AL4007"/>
  <c r="AM4007"/>
  <c r="J4008"/>
  <c r="K4008"/>
  <c r="L4008"/>
  <c r="M4008"/>
  <c r="N4008"/>
  <c r="O4008"/>
  <c r="P4008"/>
  <c r="Q4008"/>
  <c r="R4008"/>
  <c r="S4008"/>
  <c r="T4008"/>
  <c r="U4008"/>
  <c r="V4008"/>
  <c r="W4008"/>
  <c r="X4008"/>
  <c r="Y4008"/>
  <c r="Z4008"/>
  <c r="AA4008"/>
  <c r="AB4008"/>
  <c r="AC4008"/>
  <c r="AD4008"/>
  <c r="AE4008"/>
  <c r="AF4008"/>
  <c r="AG4008"/>
  <c r="AH4008"/>
  <c r="AI4008"/>
  <c r="AJ4008"/>
  <c r="AK4008"/>
  <c r="AL4008"/>
  <c r="AM4008"/>
  <c r="A4009"/>
  <c r="Q4009"/>
  <c r="T4009"/>
  <c r="X4009"/>
  <c r="AC4009"/>
  <c r="AD4009"/>
  <c r="AE4009"/>
  <c r="AF4009"/>
  <c r="AG4009"/>
  <c r="AH4009"/>
  <c r="AI4009"/>
  <c r="AJ4009"/>
  <c r="AK4009"/>
  <c r="AL4009"/>
  <c r="AM4009"/>
  <c r="J4010"/>
  <c r="K4010"/>
  <c r="L4010"/>
  <c r="M4010"/>
  <c r="N4010"/>
  <c r="O4010"/>
  <c r="P4010"/>
  <c r="Q4010"/>
  <c r="R4010"/>
  <c r="S4010"/>
  <c r="T4010"/>
  <c r="U4010"/>
  <c r="V4010"/>
  <c r="W4010"/>
  <c r="X4010"/>
  <c r="Y4010"/>
  <c r="Z4010"/>
  <c r="AA4010"/>
  <c r="AB4010"/>
  <c r="AC4010"/>
  <c r="AD4010"/>
  <c r="AE4010"/>
  <c r="AF4010"/>
  <c r="AG4010"/>
  <c r="AH4010"/>
  <c r="AI4010"/>
  <c r="AJ4010"/>
  <c r="AK4010"/>
  <c r="AL4010"/>
  <c r="AM4010"/>
  <c r="A4011"/>
  <c r="Q4011"/>
  <c r="T4011"/>
  <c r="X4011"/>
  <c r="AC4011"/>
  <c r="AD4011"/>
  <c r="AE4011"/>
  <c r="AF4011"/>
  <c r="AG4011"/>
  <c r="AH4011"/>
  <c r="AI4011"/>
  <c r="AJ4011"/>
  <c r="AK4011"/>
  <c r="AL4011"/>
  <c r="AM4011"/>
  <c r="J4012"/>
  <c r="K4012"/>
  <c r="L4012"/>
  <c r="M4012"/>
  <c r="N4012"/>
  <c r="O4012"/>
  <c r="P4012"/>
  <c r="Q4012"/>
  <c r="R4012"/>
  <c r="S4012"/>
  <c r="T4012"/>
  <c r="U4012"/>
  <c r="V4012"/>
  <c r="W4012"/>
  <c r="X4012"/>
  <c r="Y4012"/>
  <c r="Z4012"/>
  <c r="AA4012"/>
  <c r="AB4012"/>
  <c r="AC4012"/>
  <c r="AD4012"/>
  <c r="AE4012"/>
  <c r="AF4012"/>
  <c r="AG4012"/>
  <c r="AH4012"/>
  <c r="AI4012"/>
  <c r="AJ4012"/>
  <c r="AK4012"/>
  <c r="AL4012"/>
  <c r="AM4012"/>
  <c r="A4013"/>
  <c r="Q4013"/>
  <c r="T4013"/>
  <c r="X4013"/>
  <c r="AC4013"/>
  <c r="AD4013"/>
  <c r="AE4013"/>
  <c r="AF4013"/>
  <c r="AG4013"/>
  <c r="AH4013"/>
  <c r="AI4013"/>
  <c r="AJ4013"/>
  <c r="AK4013"/>
  <c r="AL4013"/>
  <c r="AM4013"/>
  <c r="J4014"/>
  <c r="K4014"/>
  <c r="L4014"/>
  <c r="M4014"/>
  <c r="N4014"/>
  <c r="O4014"/>
  <c r="P4014"/>
  <c r="Q4014"/>
  <c r="R4014"/>
  <c r="S4014"/>
  <c r="T4014"/>
  <c r="U4014"/>
  <c r="V4014"/>
  <c r="W4014"/>
  <c r="X4014"/>
  <c r="Y4014"/>
  <c r="Z4014"/>
  <c r="AA4014"/>
  <c r="AB4014"/>
  <c r="AC4014"/>
  <c r="AD4014"/>
  <c r="AE4014"/>
  <c r="AF4014"/>
  <c r="AG4014"/>
  <c r="AH4014"/>
  <c r="AI4014"/>
  <c r="AJ4014"/>
  <c r="AK4014"/>
  <c r="AL4014"/>
  <c r="AM4014"/>
  <c r="A4015"/>
  <c r="Q4015"/>
  <c r="T4015"/>
  <c r="X4015"/>
  <c r="AC4015"/>
  <c r="AD4015"/>
  <c r="AE4015"/>
  <c r="AF4015"/>
  <c r="AG4015"/>
  <c r="AH4015"/>
  <c r="AI4015"/>
  <c r="AJ4015"/>
  <c r="AK4015"/>
  <c r="AL4015"/>
  <c r="AM4015"/>
  <c r="J4016"/>
  <c r="K4016"/>
  <c r="L4016"/>
  <c r="M4016"/>
  <c r="N4016"/>
  <c r="O4016"/>
  <c r="P4016"/>
  <c r="Q4016"/>
  <c r="R4016"/>
  <c r="S4016"/>
  <c r="T4016"/>
  <c r="U4016"/>
  <c r="V4016"/>
  <c r="W4016"/>
  <c r="X4016"/>
  <c r="Y4016"/>
  <c r="Z4016"/>
  <c r="AA4016"/>
  <c r="AB4016"/>
  <c r="AC4016"/>
  <c r="AD4016"/>
  <c r="AE4016"/>
  <c r="AF4016"/>
  <c r="AG4016"/>
  <c r="AH4016"/>
  <c r="AI4016"/>
  <c r="AJ4016"/>
  <c r="AK4016"/>
  <c r="AL4016"/>
  <c r="AM4016"/>
  <c r="A4017"/>
  <c r="Q4017"/>
  <c r="T4017"/>
  <c r="X4017"/>
  <c r="AC4017"/>
  <c r="AD4017"/>
  <c r="AE4017"/>
  <c r="AF4017"/>
  <c r="AG4017"/>
  <c r="AH4017"/>
  <c r="AI4017"/>
  <c r="AJ4017"/>
  <c r="AK4017"/>
  <c r="AL4017"/>
  <c r="AM4017"/>
  <c r="J4018"/>
  <c r="K4018"/>
  <c r="L4018"/>
  <c r="M4018"/>
  <c r="N4018"/>
  <c r="O4018"/>
  <c r="P4018"/>
  <c r="Q4018"/>
  <c r="R4018"/>
  <c r="S4018"/>
  <c r="T4018"/>
  <c r="U4018"/>
  <c r="V4018"/>
  <c r="W4018"/>
  <c r="X4018"/>
  <c r="Y4018"/>
  <c r="Z4018"/>
  <c r="AA4018"/>
  <c r="AB4018"/>
  <c r="AC4018"/>
  <c r="AD4018"/>
  <c r="AE4018"/>
  <c r="AF4018"/>
  <c r="AG4018"/>
  <c r="AH4018"/>
  <c r="AI4018"/>
  <c r="AJ4018"/>
  <c r="AK4018"/>
  <c r="AL4018"/>
  <c r="AM4018"/>
  <c r="A4019"/>
  <c r="Q4019"/>
  <c r="T4019"/>
  <c r="X4019"/>
  <c r="AC4019"/>
  <c r="AD4019"/>
  <c r="AE4019"/>
  <c r="AF4019"/>
  <c r="AG4019"/>
  <c r="AH4019"/>
  <c r="AI4019"/>
  <c r="AJ4019"/>
  <c r="AK4019"/>
  <c r="AL4019"/>
  <c r="AM4019"/>
  <c r="J4020"/>
  <c r="K4020"/>
  <c r="L4020"/>
  <c r="M4020"/>
  <c r="N4020"/>
  <c r="O4020"/>
  <c r="P4020"/>
  <c r="Q4020"/>
  <c r="R4020"/>
  <c r="S4020"/>
  <c r="T4020"/>
  <c r="U4020"/>
  <c r="V4020"/>
  <c r="W4020"/>
  <c r="X4020"/>
  <c r="Y4020"/>
  <c r="Z4020"/>
  <c r="AA4020"/>
  <c r="AB4020"/>
  <c r="AC4020"/>
  <c r="AD4020"/>
  <c r="AE4020"/>
  <c r="AF4020"/>
  <c r="AG4020"/>
  <c r="AH4020"/>
  <c r="AI4020"/>
  <c r="AJ4020"/>
  <c r="AK4020"/>
  <c r="AL4020"/>
  <c r="AM4020"/>
  <c r="A4021"/>
  <c r="Q4021"/>
  <c r="T4021"/>
  <c r="X4021"/>
  <c r="AC4021"/>
  <c r="AD4021"/>
  <c r="AE4021"/>
  <c r="AF4021"/>
  <c r="AG4021"/>
  <c r="AH4021"/>
  <c r="AI4021"/>
  <c r="AJ4021"/>
  <c r="AK4021"/>
  <c r="AL4021"/>
  <c r="AM4021"/>
  <c r="J4022"/>
  <c r="K4022"/>
  <c r="L4022"/>
  <c r="M4022"/>
  <c r="N4022"/>
  <c r="O4022"/>
  <c r="P4022"/>
  <c r="Q4022"/>
  <c r="R4022"/>
  <c r="S4022"/>
  <c r="T4022"/>
  <c r="U4022"/>
  <c r="V4022"/>
  <c r="W4022"/>
  <c r="X4022"/>
  <c r="Y4022"/>
  <c r="Z4022"/>
  <c r="AA4022"/>
  <c r="AB4022"/>
  <c r="AC4022"/>
  <c r="AD4022"/>
  <c r="AE4022"/>
  <c r="AF4022"/>
  <c r="AG4022"/>
  <c r="AH4022"/>
  <c r="AI4022"/>
  <c r="AJ4022"/>
  <c r="AK4022"/>
  <c r="AL4022"/>
  <c r="AM4022"/>
  <c r="J4024"/>
  <c r="K4024"/>
  <c r="L4024"/>
  <c r="M4024"/>
  <c r="N4024"/>
  <c r="O4024"/>
  <c r="P4024"/>
  <c r="Q4024"/>
  <c r="R4024"/>
  <c r="S4024"/>
  <c r="T4024"/>
  <c r="U4024"/>
  <c r="V4024"/>
  <c r="W4024"/>
  <c r="X4024"/>
  <c r="Y4024"/>
  <c r="Z4024"/>
  <c r="AA4024"/>
  <c r="AB4024"/>
  <c r="J4025"/>
  <c r="K4025"/>
  <c r="L4025"/>
  <c r="M4025"/>
  <c r="N4025"/>
  <c r="O4025"/>
  <c r="P4025"/>
  <c r="Q4025"/>
  <c r="R4025"/>
  <c r="S4025"/>
  <c r="T4025"/>
  <c r="U4025"/>
  <c r="V4025"/>
  <c r="W4025"/>
  <c r="X4025"/>
  <c r="Y4025"/>
  <c r="Z4025"/>
  <c r="AA4025"/>
  <c r="AB4025"/>
  <c r="J4026"/>
  <c r="K4026"/>
  <c r="L4026"/>
  <c r="M4026"/>
  <c r="N4026"/>
  <c r="O4026"/>
  <c r="P4026"/>
  <c r="Q4026"/>
  <c r="R4026"/>
  <c r="S4026"/>
  <c r="T4026"/>
  <c r="U4026"/>
  <c r="V4026"/>
  <c r="W4026"/>
  <c r="X4026"/>
  <c r="Y4026"/>
  <c r="Z4026"/>
  <c r="AA4026"/>
  <c r="AB4026"/>
  <c r="A4031"/>
  <c r="Q4031"/>
  <c r="T4031"/>
  <c r="X4031"/>
  <c r="AC4031"/>
  <c r="AD4031"/>
  <c r="AE4031"/>
  <c r="AF4031"/>
  <c r="AG4031"/>
  <c r="AH4031"/>
  <c r="AI4031"/>
  <c r="AJ4031"/>
  <c r="AM4031"/>
  <c r="A4032"/>
  <c r="Q4032"/>
  <c r="T4032"/>
  <c r="X4032"/>
  <c r="AC4032"/>
  <c r="AD4032"/>
  <c r="AE4032"/>
  <c r="AF4032"/>
  <c r="AG4032"/>
  <c r="AH4032"/>
  <c r="AI4032"/>
  <c r="AJ4032"/>
  <c r="AK4032"/>
  <c r="AL4032"/>
  <c r="AM4032"/>
  <c r="J4033"/>
  <c r="K4033"/>
  <c r="L4033"/>
  <c r="M4033"/>
  <c r="N4033"/>
  <c r="O4033"/>
  <c r="P4033"/>
  <c r="Q4033"/>
  <c r="R4033"/>
  <c r="S4033"/>
  <c r="T4033"/>
  <c r="U4033"/>
  <c r="V4033"/>
  <c r="W4033"/>
  <c r="X4033"/>
  <c r="Y4033"/>
  <c r="Z4033"/>
  <c r="AA4033"/>
  <c r="AB4033"/>
  <c r="AC4033"/>
  <c r="AD4033"/>
  <c r="AE4033"/>
  <c r="AF4033"/>
  <c r="AG4033"/>
  <c r="AH4033"/>
  <c r="AI4033"/>
  <c r="AJ4033"/>
  <c r="AK4033"/>
  <c r="AL4033"/>
  <c r="AM4033"/>
  <c r="A4034"/>
  <c r="Q4034"/>
  <c r="T4034"/>
  <c r="X4034"/>
  <c r="AC4034"/>
  <c r="AD4034"/>
  <c r="AE4034"/>
  <c r="AF4034"/>
  <c r="AG4034"/>
  <c r="AH4034"/>
  <c r="AI4034"/>
  <c r="AJ4034"/>
  <c r="AK4034"/>
  <c r="AL4034"/>
  <c r="AM4034"/>
  <c r="J4035"/>
  <c r="K4035"/>
  <c r="L4035"/>
  <c r="M4035"/>
  <c r="N4035"/>
  <c r="O4035"/>
  <c r="P4035"/>
  <c r="Q4035"/>
  <c r="R4035"/>
  <c r="S4035"/>
  <c r="T4035"/>
  <c r="U4035"/>
  <c r="V4035"/>
  <c r="W4035"/>
  <c r="X4035"/>
  <c r="Y4035"/>
  <c r="Z4035"/>
  <c r="AA4035"/>
  <c r="AB4035"/>
  <c r="AC4035"/>
  <c r="AD4035"/>
  <c r="AE4035"/>
  <c r="AF4035"/>
  <c r="AG4035"/>
  <c r="AH4035"/>
  <c r="AI4035"/>
  <c r="AJ4035"/>
  <c r="AK4035"/>
  <c r="AL4035"/>
  <c r="AM4035"/>
  <c r="A4036"/>
  <c r="Q4036"/>
  <c r="T4036"/>
  <c r="X4036"/>
  <c r="AC4036"/>
  <c r="AD4036"/>
  <c r="AE4036"/>
  <c r="AF4036"/>
  <c r="AG4036"/>
  <c r="AH4036"/>
  <c r="AI4036"/>
  <c r="AJ4036"/>
  <c r="AK4036"/>
  <c r="AL4036"/>
  <c r="AM4036"/>
  <c r="J4037"/>
  <c r="K4037"/>
  <c r="L4037"/>
  <c r="M4037"/>
  <c r="N4037"/>
  <c r="O4037"/>
  <c r="P4037"/>
  <c r="Q4037"/>
  <c r="R4037"/>
  <c r="S4037"/>
  <c r="T4037"/>
  <c r="U4037"/>
  <c r="V4037"/>
  <c r="W4037"/>
  <c r="X4037"/>
  <c r="Y4037"/>
  <c r="Z4037"/>
  <c r="AA4037"/>
  <c r="AB4037"/>
  <c r="AC4037"/>
  <c r="AD4037"/>
  <c r="AE4037"/>
  <c r="AF4037"/>
  <c r="AG4037"/>
  <c r="AH4037"/>
  <c r="AI4037"/>
  <c r="AJ4037"/>
  <c r="AK4037"/>
  <c r="AL4037"/>
  <c r="AM4037"/>
  <c r="A4038"/>
  <c r="Q4038"/>
  <c r="T4038"/>
  <c r="X4038"/>
  <c r="AC4038"/>
  <c r="AD4038"/>
  <c r="AE4038"/>
  <c r="AF4038"/>
  <c r="AG4038"/>
  <c r="AH4038"/>
  <c r="AI4038"/>
  <c r="AJ4038"/>
  <c r="AK4038"/>
  <c r="AL4038"/>
  <c r="AM4038"/>
  <c r="J4039"/>
  <c r="K4039"/>
  <c r="L4039"/>
  <c r="M4039"/>
  <c r="N4039"/>
  <c r="O4039"/>
  <c r="P4039"/>
  <c r="Q4039"/>
  <c r="R4039"/>
  <c r="S4039"/>
  <c r="T4039"/>
  <c r="U4039"/>
  <c r="V4039"/>
  <c r="W4039"/>
  <c r="X4039"/>
  <c r="Y4039"/>
  <c r="Z4039"/>
  <c r="AA4039"/>
  <c r="AB4039"/>
  <c r="AC4039"/>
  <c r="AD4039"/>
  <c r="AE4039"/>
  <c r="AF4039"/>
  <c r="AG4039"/>
  <c r="AH4039"/>
  <c r="AI4039"/>
  <c r="AJ4039"/>
  <c r="AK4039"/>
  <c r="AL4039"/>
  <c r="AM4039"/>
  <c r="A4040"/>
  <c r="Q4040"/>
  <c r="T4040"/>
  <c r="X4040"/>
  <c r="AC4040"/>
  <c r="AD4040"/>
  <c r="AE4040"/>
  <c r="AF4040"/>
  <c r="AG4040"/>
  <c r="AH4040"/>
  <c r="AI4040"/>
  <c r="AJ4040"/>
  <c r="AK4040"/>
  <c r="AL4040"/>
  <c r="AM4040"/>
  <c r="J4041"/>
  <c r="K4041"/>
  <c r="L4041"/>
  <c r="M4041"/>
  <c r="N4041"/>
  <c r="O4041"/>
  <c r="P4041"/>
  <c r="Q4041"/>
  <c r="R4041"/>
  <c r="S4041"/>
  <c r="T4041"/>
  <c r="U4041"/>
  <c r="V4041"/>
  <c r="W4041"/>
  <c r="X4041"/>
  <c r="Y4041"/>
  <c r="Z4041"/>
  <c r="AA4041"/>
  <c r="AB4041"/>
  <c r="AC4041"/>
  <c r="AD4041"/>
  <c r="AE4041"/>
  <c r="AF4041"/>
  <c r="AG4041"/>
  <c r="AH4041"/>
  <c r="AI4041"/>
  <c r="AJ4041"/>
  <c r="AK4041"/>
  <c r="AL4041"/>
  <c r="AM4041"/>
  <c r="A4042"/>
  <c r="Q4042"/>
  <c r="T4042"/>
  <c r="X4042"/>
  <c r="AC4042"/>
  <c r="AD4042"/>
  <c r="AE4042"/>
  <c r="AF4042"/>
  <c r="AG4042"/>
  <c r="AH4042"/>
  <c r="AI4042"/>
  <c r="AJ4042"/>
  <c r="AK4042"/>
  <c r="AL4042"/>
  <c r="AM4042"/>
  <c r="J4043"/>
  <c r="K4043"/>
  <c r="L4043"/>
  <c r="M4043"/>
  <c r="N4043"/>
  <c r="O4043"/>
  <c r="P4043"/>
  <c r="Q4043"/>
  <c r="R4043"/>
  <c r="S4043"/>
  <c r="T4043"/>
  <c r="U4043"/>
  <c r="V4043"/>
  <c r="W4043"/>
  <c r="X4043"/>
  <c r="Y4043"/>
  <c r="Z4043"/>
  <c r="AA4043"/>
  <c r="AB4043"/>
  <c r="AC4043"/>
  <c r="AD4043"/>
  <c r="AE4043"/>
  <c r="AF4043"/>
  <c r="AG4043"/>
  <c r="AH4043"/>
  <c r="AI4043"/>
  <c r="AJ4043"/>
  <c r="AK4043"/>
  <c r="AL4043"/>
  <c r="AM4043"/>
  <c r="A4044"/>
  <c r="Q4044"/>
  <c r="T4044"/>
  <c r="X4044"/>
  <c r="AC4044"/>
  <c r="AD4044"/>
  <c r="AE4044"/>
  <c r="AF4044"/>
  <c r="AG4044"/>
  <c r="AH4044"/>
  <c r="AI4044"/>
  <c r="AJ4044"/>
  <c r="AK4044"/>
  <c r="AL4044"/>
  <c r="AM4044"/>
  <c r="J4045"/>
  <c r="K4045"/>
  <c r="L4045"/>
  <c r="M4045"/>
  <c r="N4045"/>
  <c r="O4045"/>
  <c r="P4045"/>
  <c r="Q4045"/>
  <c r="R4045"/>
  <c r="S4045"/>
  <c r="T4045"/>
  <c r="U4045"/>
  <c r="V4045"/>
  <c r="W4045"/>
  <c r="X4045"/>
  <c r="Y4045"/>
  <c r="Z4045"/>
  <c r="AA4045"/>
  <c r="AB4045"/>
  <c r="AC4045"/>
  <c r="AD4045"/>
  <c r="AE4045"/>
  <c r="AF4045"/>
  <c r="AG4045"/>
  <c r="AH4045"/>
  <c r="AI4045"/>
  <c r="AJ4045"/>
  <c r="AK4045"/>
  <c r="AL4045"/>
  <c r="AM4045"/>
  <c r="A4046"/>
  <c r="Q4046"/>
  <c r="T4046"/>
  <c r="X4046"/>
  <c r="AC4046"/>
  <c r="AD4046"/>
  <c r="AE4046"/>
  <c r="AF4046"/>
  <c r="AG4046"/>
  <c r="AH4046"/>
  <c r="AI4046"/>
  <c r="AJ4046"/>
  <c r="AK4046"/>
  <c r="AL4046"/>
  <c r="AM4046"/>
  <c r="J4047"/>
  <c r="K4047"/>
  <c r="L4047"/>
  <c r="M4047"/>
  <c r="N4047"/>
  <c r="O4047"/>
  <c r="P4047"/>
  <c r="Q4047"/>
  <c r="R4047"/>
  <c r="S4047"/>
  <c r="T4047"/>
  <c r="U4047"/>
  <c r="V4047"/>
  <c r="W4047"/>
  <c r="X4047"/>
  <c r="Y4047"/>
  <c r="Z4047"/>
  <c r="AA4047"/>
  <c r="AB4047"/>
  <c r="AC4047"/>
  <c r="AD4047"/>
  <c r="AE4047"/>
  <c r="AF4047"/>
  <c r="AG4047"/>
  <c r="AH4047"/>
  <c r="AI4047"/>
  <c r="AJ4047"/>
  <c r="AK4047"/>
  <c r="AL4047"/>
  <c r="AM4047"/>
  <c r="A4048"/>
  <c r="Q4048"/>
  <c r="T4048"/>
  <c r="X4048"/>
  <c r="AC4048"/>
  <c r="AD4048"/>
  <c r="AE4048"/>
  <c r="AF4048"/>
  <c r="AG4048"/>
  <c r="AH4048"/>
  <c r="AI4048"/>
  <c r="AJ4048"/>
  <c r="AK4048"/>
  <c r="AL4048"/>
  <c r="AM4048"/>
  <c r="J4049"/>
  <c r="K4049"/>
  <c r="L4049"/>
  <c r="M4049"/>
  <c r="N4049"/>
  <c r="O4049"/>
  <c r="P4049"/>
  <c r="Q4049"/>
  <c r="R4049"/>
  <c r="S4049"/>
  <c r="T4049"/>
  <c r="U4049"/>
  <c r="V4049"/>
  <c r="W4049"/>
  <c r="X4049"/>
  <c r="Y4049"/>
  <c r="Z4049"/>
  <c r="AA4049"/>
  <c r="AB4049"/>
  <c r="AC4049"/>
  <c r="AD4049"/>
  <c r="AE4049"/>
  <c r="AF4049"/>
  <c r="AG4049"/>
  <c r="AH4049"/>
  <c r="AI4049"/>
  <c r="AJ4049"/>
  <c r="AK4049"/>
  <c r="AL4049"/>
  <c r="AM4049"/>
  <c r="J4051"/>
  <c r="K4051"/>
  <c r="L4051"/>
  <c r="M4051"/>
  <c r="N4051"/>
  <c r="O4051"/>
  <c r="P4051"/>
  <c r="Q4051"/>
  <c r="R4051"/>
  <c r="S4051"/>
  <c r="T4051"/>
  <c r="U4051"/>
  <c r="V4051"/>
  <c r="W4051"/>
  <c r="X4051"/>
  <c r="Y4051"/>
  <c r="Z4051"/>
  <c r="AA4051"/>
  <c r="AB4051"/>
  <c r="J4052"/>
  <c r="K4052"/>
  <c r="L4052"/>
  <c r="M4052"/>
  <c r="N4052"/>
  <c r="O4052"/>
  <c r="P4052"/>
  <c r="Q4052"/>
  <c r="R4052"/>
  <c r="S4052"/>
  <c r="T4052"/>
  <c r="U4052"/>
  <c r="V4052"/>
  <c r="W4052"/>
  <c r="X4052"/>
  <c r="Y4052"/>
  <c r="Z4052"/>
  <c r="AA4052"/>
  <c r="AB4052"/>
  <c r="J4053"/>
  <c r="K4053"/>
  <c r="L4053"/>
  <c r="M4053"/>
  <c r="N4053"/>
  <c r="O4053"/>
  <c r="P4053"/>
  <c r="Q4053"/>
  <c r="R4053"/>
  <c r="S4053"/>
  <c r="T4053"/>
  <c r="U4053"/>
  <c r="V4053"/>
  <c r="W4053"/>
  <c r="X4053"/>
  <c r="Y4053"/>
  <c r="Z4053"/>
  <c r="AA4053"/>
  <c r="AB4053"/>
  <c r="AH24" i="10"/>
  <c r="AH22"/>
  <c r="AH25"/>
  <c r="AF24"/>
  <c r="AF22"/>
  <c r="AF25"/>
  <c r="AE24"/>
  <c r="AE22"/>
  <c r="AE25"/>
  <c r="AD24"/>
  <c r="AD22"/>
  <c r="AD25"/>
  <c r="AC24"/>
  <c r="AC22"/>
  <c r="AC25"/>
  <c r="AB24"/>
  <c r="AB22"/>
  <c r="AB25"/>
  <c r="AA24"/>
  <c r="AA22"/>
  <c r="AA25"/>
  <c r="Z24"/>
  <c r="Z22"/>
  <c r="Z25"/>
  <c r="Y25"/>
  <c r="X25"/>
  <c r="W25"/>
  <c r="V25"/>
  <c r="U25"/>
  <c r="T25"/>
  <c r="S25"/>
  <c r="R25"/>
  <c r="Q25"/>
  <c r="P25"/>
  <c r="O25"/>
  <c r="N25"/>
  <c r="M25"/>
  <c r="L25"/>
  <c r="K25"/>
  <c r="J25"/>
  <c r="I22"/>
  <c r="I25"/>
  <c r="AH20"/>
  <c r="AH23"/>
  <c r="AF20"/>
  <c r="AF23"/>
  <c r="AE20"/>
  <c r="AE23"/>
  <c r="AD20"/>
  <c r="AD23"/>
  <c r="AC20"/>
  <c r="AC23"/>
  <c r="AB20"/>
  <c r="AB23"/>
  <c r="AA20"/>
  <c r="AA23"/>
  <c r="Z20"/>
  <c r="Z23"/>
  <c r="Y23"/>
  <c r="X23"/>
  <c r="W23"/>
  <c r="V23"/>
  <c r="U23"/>
  <c r="T23"/>
  <c r="S23"/>
  <c r="R23"/>
  <c r="Q23"/>
  <c r="P23"/>
  <c r="O23"/>
  <c r="N23"/>
  <c r="M23"/>
  <c r="L23"/>
  <c r="K23"/>
  <c r="J23"/>
  <c r="I20"/>
  <c r="I23"/>
  <c r="AH18"/>
  <c r="AH21"/>
  <c r="AF18"/>
  <c r="AF21"/>
  <c r="AE18"/>
  <c r="AE21"/>
  <c r="AD18"/>
  <c r="AD21"/>
  <c r="AC18"/>
  <c r="AC21"/>
  <c r="AB18"/>
  <c r="AB21"/>
  <c r="AA18"/>
  <c r="AA21"/>
  <c r="Z18"/>
  <c r="Z21"/>
  <c r="Y21"/>
  <c r="X21"/>
  <c r="W21"/>
  <c r="V21"/>
  <c r="U21"/>
  <c r="T21"/>
  <c r="S21"/>
  <c r="R21"/>
  <c r="Q21"/>
  <c r="P21"/>
  <c r="O21"/>
  <c r="N21"/>
  <c r="M21"/>
  <c r="L21"/>
  <c r="K21"/>
  <c r="J21"/>
  <c r="I18"/>
  <c r="I21"/>
  <c r="AH16"/>
  <c r="AH19"/>
  <c r="AF16"/>
  <c r="AF19"/>
  <c r="AE16"/>
  <c r="AE19"/>
  <c r="AD16"/>
  <c r="AD19"/>
  <c r="AC16"/>
  <c r="AC19"/>
  <c r="AB16"/>
  <c r="AB19"/>
  <c r="AA16"/>
  <c r="AA19"/>
  <c r="Z16"/>
  <c r="Z19"/>
  <c r="Y19"/>
  <c r="X19"/>
  <c r="W19"/>
  <c r="V19"/>
  <c r="U19"/>
  <c r="T19"/>
  <c r="S19"/>
  <c r="R19"/>
  <c r="Q19"/>
  <c r="P19"/>
  <c r="O19"/>
  <c r="N19"/>
  <c r="M19"/>
  <c r="L19"/>
  <c r="K19"/>
  <c r="J19"/>
  <c r="I16"/>
  <c r="I19"/>
  <c r="AH14"/>
  <c r="AH17"/>
  <c r="AF14"/>
  <c r="AF17"/>
  <c r="AE14"/>
  <c r="AE17"/>
  <c r="AD14"/>
  <c r="AD17"/>
  <c r="AC14"/>
  <c r="AC17"/>
  <c r="AB14"/>
  <c r="AB17"/>
  <c r="AA14"/>
  <c r="AA17"/>
  <c r="Z14"/>
  <c r="Z17"/>
  <c r="Y17"/>
  <c r="X17"/>
  <c r="W17"/>
  <c r="V17"/>
  <c r="U17"/>
  <c r="T17"/>
  <c r="S17"/>
  <c r="R17"/>
  <c r="Q17"/>
  <c r="P17"/>
  <c r="O17"/>
  <c r="N17"/>
  <c r="M17"/>
  <c r="L17"/>
  <c r="K17"/>
  <c r="J17"/>
  <c r="I14"/>
  <c r="I17"/>
  <c r="AH12"/>
  <c r="AH15"/>
  <c r="AF12"/>
  <c r="AF15"/>
  <c r="AE12"/>
  <c r="AE15"/>
  <c r="AD12"/>
  <c r="AD15"/>
  <c r="AC12"/>
  <c r="AC15"/>
  <c r="AB12"/>
  <c r="AB15"/>
  <c r="AA12"/>
  <c r="AA15"/>
  <c r="Z12"/>
  <c r="Z15"/>
  <c r="Y15"/>
  <c r="X15"/>
  <c r="W15"/>
  <c r="V15"/>
  <c r="U15"/>
  <c r="T15"/>
  <c r="S15"/>
  <c r="R15"/>
  <c r="Q15"/>
  <c r="P15"/>
  <c r="O15"/>
  <c r="N15"/>
  <c r="M15"/>
  <c r="L15"/>
  <c r="K15"/>
  <c r="J15"/>
  <c r="I15"/>
  <c r="AH10"/>
  <c r="AH13"/>
  <c r="AF10"/>
  <c r="AF13"/>
  <c r="AE10"/>
  <c r="AE13"/>
  <c r="AD10"/>
  <c r="AD13"/>
  <c r="AC10"/>
  <c r="AC13"/>
  <c r="AB10"/>
  <c r="AB13"/>
  <c r="AA10"/>
  <c r="AA13"/>
  <c r="Z10"/>
  <c r="Z13"/>
  <c r="Y13"/>
  <c r="X13"/>
  <c r="W13"/>
  <c r="V13"/>
  <c r="U13"/>
  <c r="T13"/>
  <c r="S13"/>
  <c r="R13"/>
  <c r="Q13"/>
  <c r="P13"/>
  <c r="O13"/>
  <c r="N13"/>
  <c r="M13"/>
  <c r="L13"/>
  <c r="K13"/>
  <c r="J13"/>
  <c r="I13"/>
  <c r="R11"/>
  <c r="AH8"/>
  <c r="AH11"/>
  <c r="AF8"/>
  <c r="AF11"/>
  <c r="AE8"/>
  <c r="AE11"/>
  <c r="AD8"/>
  <c r="AD11"/>
  <c r="AC8"/>
  <c r="AC11"/>
  <c r="AB8"/>
  <c r="AB11"/>
  <c r="AA8"/>
  <c r="AA11"/>
  <c r="Z8"/>
  <c r="Z11"/>
  <c r="Y11"/>
  <c r="X11"/>
  <c r="W11"/>
  <c r="V11"/>
  <c r="U11"/>
  <c r="T11"/>
  <c r="S11"/>
  <c r="Q11"/>
  <c r="P11"/>
  <c r="O11"/>
  <c r="N11"/>
  <c r="M11"/>
  <c r="L11"/>
  <c r="K11"/>
  <c r="J11"/>
  <c r="I11"/>
  <c r="AH7"/>
  <c r="AH9"/>
  <c r="AF7"/>
  <c r="AF9"/>
  <c r="AE7"/>
  <c r="AE9"/>
  <c r="AD7"/>
  <c r="AD9"/>
  <c r="AC7"/>
  <c r="AC9"/>
  <c r="AB7"/>
  <c r="AB9"/>
  <c r="AA7"/>
  <c r="AA9"/>
  <c r="Z7"/>
  <c r="Z9"/>
  <c r="Y9"/>
  <c r="X9"/>
  <c r="S9"/>
  <c r="R9"/>
  <c r="Q9"/>
  <c r="P9"/>
  <c r="O9"/>
  <c r="N9"/>
  <c r="M9"/>
  <c r="L9"/>
  <c r="K9"/>
  <c r="J9"/>
  <c r="I9"/>
  <c r="W9"/>
  <c r="V9"/>
  <c r="U9"/>
  <c r="T9"/>
  <c r="B42"/>
  <c r="C42"/>
  <c r="D42"/>
  <c r="E42"/>
  <c r="F42"/>
  <c r="G42"/>
  <c r="H42"/>
  <c r="B43"/>
  <c r="C43"/>
  <c r="D43"/>
  <c r="E43"/>
  <c r="F43"/>
  <c r="G43"/>
  <c r="H43"/>
  <c r="B44"/>
  <c r="C44"/>
  <c r="D44"/>
  <c r="E44"/>
  <c r="F44"/>
  <c r="G44"/>
  <c r="H44"/>
  <c r="B45"/>
  <c r="C45"/>
  <c r="D45"/>
  <c r="E45"/>
  <c r="F45"/>
  <c r="G45"/>
  <c r="H45"/>
  <c r="B46"/>
  <c r="C46"/>
  <c r="D46"/>
  <c r="E46"/>
  <c r="F46"/>
  <c r="G46"/>
  <c r="H46"/>
  <c r="A32" i="12"/>
  <c r="C32"/>
  <c r="A33"/>
  <c r="C33"/>
  <c r="A34"/>
  <c r="C34"/>
  <c r="A35"/>
  <c r="C35"/>
  <c r="A36"/>
  <c r="C36"/>
  <c r="A37"/>
  <c r="C37"/>
  <c r="A38"/>
  <c r="C38"/>
  <c r="A39"/>
  <c r="C39"/>
  <c r="A40"/>
  <c r="C40"/>
  <c r="A41"/>
  <c r="C41"/>
  <c r="A42"/>
  <c r="C42"/>
  <c r="A43"/>
  <c r="C43"/>
  <c r="A44"/>
  <c r="C44"/>
  <c r="A45"/>
  <c r="C45"/>
  <c r="A46"/>
  <c r="C46"/>
  <c r="A47"/>
  <c r="C47"/>
  <c r="A48"/>
  <c r="C48"/>
  <c r="A49"/>
  <c r="C49"/>
  <c r="A50"/>
  <c r="C50"/>
  <c r="A51"/>
  <c r="C51"/>
  <c r="A52"/>
  <c r="C52"/>
  <c r="A53"/>
  <c r="C53"/>
  <c r="A54"/>
  <c r="C54"/>
  <c r="A55"/>
  <c r="C55"/>
  <c r="A56"/>
  <c r="C56"/>
  <c r="A57"/>
  <c r="C57"/>
  <c r="A58"/>
  <c r="C58"/>
  <c r="A59"/>
  <c r="C59"/>
  <c r="A60"/>
  <c r="C60"/>
  <c r="A61"/>
  <c r="C61"/>
  <c r="A62"/>
  <c r="C62"/>
  <c r="A63"/>
  <c r="C63"/>
  <c r="A64"/>
  <c r="C64"/>
  <c r="A65"/>
  <c r="C65"/>
  <c r="A66"/>
  <c r="C66"/>
  <c r="A67"/>
  <c r="C67"/>
  <c r="A68"/>
  <c r="C68"/>
  <c r="A69"/>
  <c r="C69"/>
  <c r="A70"/>
  <c r="C70"/>
  <c r="A71"/>
  <c r="C71"/>
  <c r="A72"/>
  <c r="C72"/>
  <c r="A73"/>
  <c r="C73"/>
  <c r="A74"/>
  <c r="C74"/>
  <c r="A75"/>
  <c r="C75"/>
  <c r="A76"/>
  <c r="C76"/>
  <c r="A77"/>
  <c r="C77"/>
  <c r="A78"/>
  <c r="C78"/>
  <c r="A79"/>
  <c r="C79"/>
  <c r="A80"/>
  <c r="C80"/>
  <c r="A81"/>
  <c r="C81"/>
  <c r="A82"/>
  <c r="C82"/>
  <c r="A83"/>
  <c r="C83"/>
  <c r="A84"/>
  <c r="C84"/>
  <c r="A85"/>
  <c r="C85"/>
  <c r="A86"/>
  <c r="C86"/>
  <c r="A31"/>
  <c r="G8" i="10"/>
  <c r="I29"/>
  <c r="I28"/>
  <c r="I27"/>
  <c r="AG24"/>
  <c r="AG22"/>
  <c r="AG20"/>
  <c r="AG18"/>
  <c r="AG16"/>
  <c r="AG14"/>
  <c r="AG12"/>
  <c r="AG10"/>
  <c r="AG8"/>
  <c r="AG7"/>
  <c r="H24"/>
  <c r="G24"/>
  <c r="F24"/>
  <c r="E24"/>
  <c r="D24"/>
  <c r="C24"/>
  <c r="H22"/>
  <c r="G22"/>
  <c r="F22"/>
  <c r="E22"/>
  <c r="D22"/>
  <c r="C22"/>
  <c r="H20"/>
  <c r="G20"/>
  <c r="F20"/>
  <c r="E20"/>
  <c r="D20"/>
  <c r="C20"/>
  <c r="H18"/>
  <c r="G18"/>
  <c r="F18"/>
  <c r="E18"/>
  <c r="D18"/>
  <c r="C18"/>
  <c r="H16"/>
  <c r="G16"/>
  <c r="F16"/>
  <c r="E16"/>
  <c r="D16"/>
  <c r="C16"/>
  <c r="H14"/>
  <c r="G14"/>
  <c r="F14"/>
  <c r="E14"/>
  <c r="D14"/>
  <c r="C14"/>
  <c r="H12"/>
  <c r="G12"/>
  <c r="F12"/>
  <c r="E12"/>
  <c r="D12"/>
  <c r="C12"/>
  <c r="H10"/>
  <c r="G10"/>
  <c r="F10"/>
  <c r="E10"/>
  <c r="D10"/>
  <c r="C10"/>
  <c r="H8"/>
  <c r="F8"/>
  <c r="E8"/>
  <c r="D8"/>
  <c r="C8"/>
  <c r="H7"/>
  <c r="G7"/>
  <c r="F7"/>
  <c r="E7"/>
  <c r="D7"/>
  <c r="C7"/>
  <c r="A2"/>
  <c r="A5" i="12"/>
  <c r="C5"/>
  <c r="A13"/>
  <c r="C13"/>
  <c r="A16"/>
  <c r="C16"/>
  <c r="A20"/>
  <c r="C20"/>
  <c r="A24"/>
  <c r="C24"/>
  <c r="A25"/>
  <c r="C25"/>
  <c r="A28"/>
  <c r="C28"/>
  <c r="A29"/>
  <c r="C29"/>
  <c r="A3"/>
  <c r="C3"/>
  <c r="A9"/>
  <c r="C9"/>
  <c r="A6"/>
  <c r="C6"/>
  <c r="A8"/>
  <c r="C8"/>
  <c r="A10"/>
  <c r="C10"/>
  <c r="A14"/>
  <c r="C14"/>
  <c r="A22"/>
  <c r="C22"/>
  <c r="C31"/>
  <c r="A30"/>
  <c r="C30"/>
  <c r="A27"/>
  <c r="C27"/>
  <c r="A26"/>
  <c r="C26"/>
  <c r="A23"/>
  <c r="C23"/>
  <c r="A21"/>
  <c r="C21"/>
  <c r="A19"/>
  <c r="C19"/>
  <c r="A18"/>
  <c r="C18"/>
  <c r="A17"/>
  <c r="C17"/>
  <c r="A15"/>
  <c r="C15"/>
  <c r="A12"/>
  <c r="C12"/>
  <c r="A11"/>
  <c r="C11"/>
  <c r="A7"/>
  <c r="C7"/>
  <c r="A4"/>
  <c r="C4"/>
  <c r="A2"/>
  <c r="C2"/>
</calcChain>
</file>

<file path=xl/sharedStrings.xml><?xml version="1.0" encoding="utf-8"?>
<sst xmlns="http://schemas.openxmlformats.org/spreadsheetml/2006/main" count="3796" uniqueCount="142">
  <si>
    <t>NAME</t>
  </si>
  <si>
    <t>Assessment Date</t>
  </si>
  <si>
    <t>Venue</t>
  </si>
  <si>
    <t>10m Acceleration</t>
  </si>
  <si>
    <t>150m Decrement</t>
  </si>
  <si>
    <t>Illinois Agility</t>
  </si>
  <si>
    <t>Sergeant Jump</t>
  </si>
  <si>
    <t>X-Over Hop Combined</t>
  </si>
  <si>
    <t>best of three</t>
  </si>
  <si>
    <t>Selected</t>
  </si>
  <si>
    <t>OVERALL POINTS</t>
  </si>
  <si>
    <t>No. of evaluations completed</t>
  </si>
  <si>
    <t>High</t>
  </si>
  <si>
    <t>Best of 3 runs</t>
  </si>
  <si>
    <t>Best of 3</t>
  </si>
  <si>
    <t>Bear Crawl</t>
  </si>
  <si>
    <t>Hexagon Jump</t>
  </si>
  <si>
    <t>Pull-Up</t>
  </si>
  <si>
    <t>Location</t>
  </si>
  <si>
    <t>Not Selected</t>
  </si>
  <si>
    <t>Team status</t>
  </si>
  <si>
    <t>Selected / Not selected</t>
  </si>
  <si>
    <t>TBC</t>
  </si>
  <si>
    <t>Athlete</t>
  </si>
  <si>
    <t>Average</t>
  </si>
  <si>
    <t>Max</t>
  </si>
  <si>
    <t>Min</t>
  </si>
  <si>
    <t>Assessment Number</t>
  </si>
  <si>
    <t>Surname, Forename</t>
  </si>
  <si>
    <t>team status range</t>
  </si>
  <si>
    <t>REPORT VIEW</t>
  </si>
  <si>
    <t>DATA ENTRY</t>
  </si>
  <si>
    <t>assessment number</t>
  </si>
  <si>
    <t>Hexagon Jump (sec)</t>
  </si>
  <si>
    <t>Illinois Agility (sec)</t>
  </si>
  <si>
    <t>Bear Crawl (m)</t>
  </si>
  <si>
    <t>150m Decrement (m)</t>
  </si>
  <si>
    <t>10m Acceleration (sec)</t>
  </si>
  <si>
    <t>Pull-Up (reps)</t>
  </si>
  <si>
    <t>Best of 3 attempts</t>
  </si>
  <si>
    <t>List of Athletes</t>
  </si>
  <si>
    <t>ENTER NAME OF THE ATHLETE INTO THE CELL BELOW REPLACING "Surname, Forename"</t>
  </si>
  <si>
    <t>THE FOLLOWING IS A STEP BY STEP PROCEDURE TO ASSIST WITH ENTRY OF RESULTS AND ANALYSIS OF THE INFORMATION</t>
  </si>
  <si>
    <t>Region/ Group/ Team:</t>
  </si>
  <si>
    <t>5.  As you enter ACE results into the 'BLUE' cells a total score for each given evaluation will appear in the 'GREEN' cells, this enables you to compare ACE evaluations by total points.</t>
  </si>
  <si>
    <t>Email - johnnoonan.teambss@gmail.com</t>
  </si>
  <si>
    <t>Should you have any further questions relating to this template and/ or the ACE profile please contact John via the email link provided.</t>
  </si>
  <si>
    <t>When you have finished inputting the athletes results please make sure you have entered details relating to the; "Region/Team/Group_____" assessed, found in the "Data Entry" tab at the top of the page, then send these results completed to John Noonan (Lead Strength and Conditioning Coach at British Ski Snowboard).</t>
  </si>
  <si>
    <t>Note. This worksheet serves as a reporting option only for one individual at a time.</t>
  </si>
  <si>
    <t>*CLICK ON THE CELL BELOW, THEN CLICK THE DROP DOWN LIST FUNCTION AND SELECT THE NAME OF THE ATHLETE YOU REQUIRE</t>
  </si>
  <si>
    <t>Right side</t>
  </si>
  <si>
    <t>Left side</t>
  </si>
  <si>
    <t>COMBINED</t>
  </si>
  <si>
    <t>AVERAGE</t>
  </si>
  <si>
    <t>X-Over Hop (m)</t>
  </si>
  <si>
    <t>Right leg</t>
  </si>
  <si>
    <t>Left leg</t>
  </si>
  <si>
    <t>Trial 1 - 30sec</t>
  </si>
  <si>
    <t>Trial 2 - 30sec</t>
  </si>
  <si>
    <t>Trial 3 - 30sec</t>
  </si>
  <si>
    <t>Trial 4 - 30sec</t>
  </si>
  <si>
    <t>Trial 5 - 30sec</t>
  </si>
  <si>
    <t>Trial 6 - 30sec</t>
  </si>
  <si>
    <t>TOTAL</t>
  </si>
  <si>
    <t>Age</t>
  </si>
  <si>
    <t>% Change</t>
  </si>
  <si>
    <t>Best time via Illinois Agility</t>
  </si>
  <si>
    <t>Key:</t>
  </si>
  <si>
    <t>Injured</t>
  </si>
  <si>
    <t>3) Analysis of the results</t>
  </si>
  <si>
    <t>1.  To create a log for an athlete, enter their name replacing the cell containing text " Surname, Forename " listed under the " NAME " collum, and replace with the athlete's name here.</t>
  </si>
  <si>
    <t>3.  Enter details into both the " Assessment date " and " Venue columns ".</t>
  </si>
  <si>
    <t xml:space="preserve">6.  When all the ACE results/ scores have been entered, the " Overall Points " column shows the cumulative total points awarded based on the performance in each evaluation. Referring to total points is one method of tracking changes in athletic performance in this model. </t>
  </si>
  <si>
    <t>2.  In the " Team status " column using the drop down feature, indicate if an athlete is either " Selected " or " Not-selected " team member at the time of assessment.</t>
  </si>
  <si>
    <t>The % method grading system is as follows:</t>
  </si>
  <si>
    <t>( -% )</t>
  </si>
  <si>
    <t>( 0% )</t>
  </si>
  <si>
    <t>( 2+% )</t>
  </si>
  <si>
    <t>( 5+% )</t>
  </si>
  <si>
    <t xml:space="preserve">Meaning </t>
  </si>
  <si>
    <t>Action</t>
  </si>
  <si>
    <t>Decrease in performance</t>
  </si>
  <si>
    <t>No change</t>
  </si>
  <si>
    <t xml:space="preserve">Athletic Capacity Evaluations - How to use this document
       </t>
  </si>
  <si>
    <t xml:space="preserve">Discussion between coach and athlete - Intervention required </t>
  </si>
  <si>
    <t>May require intervention - investigate</t>
  </si>
  <si>
    <t>Maintain team selection - keep going</t>
  </si>
  <si>
    <t>Maintain team selection - excellent</t>
  </si>
  <si>
    <t>1) How to use the "DATA ENTRY" worksheet</t>
  </si>
  <si>
    <r>
      <t>2) How to use the "REPORT VIEW" worksheet (</t>
    </r>
    <r>
      <rPr>
        <b/>
        <u/>
        <sz val="14"/>
        <color theme="1"/>
        <rFont val="Arial"/>
        <family val="2"/>
      </rPr>
      <t>after</t>
    </r>
    <r>
      <rPr>
        <b/>
        <sz val="14"/>
        <color theme="1"/>
        <rFont val="Arial"/>
        <family val="2"/>
      </rPr>
      <t xml:space="preserve"> you have entered results into the DATA ENTRY tab)</t>
    </r>
  </si>
  <si>
    <t>Height (cm)</t>
  </si>
  <si>
    <t>Weight (kg)</t>
  </si>
  <si>
    <t>15.  Cells automated with the % change values are coloured orange and can be seen in the 'BLUE' cells to highlight the performance difference seen between evaluations across assessments.</t>
  </si>
  <si>
    <t>16.  Secondly, the " % change " equation is also applied to the " Overall Points " cells - the % difference value shown here ( -/+% ) demonstrates if the athletes performance between each assessment has increased or decreased. This is the key figure to consider change in athletic performance.</t>
  </si>
  <si>
    <t>4) Results are uploaded - So what next?</t>
  </si>
  <si>
    <t>ACE Assessment 1</t>
  </si>
  <si>
    <t>ACE Assessment 2</t>
  </si>
  <si>
    <t>ACE Assessment 3</t>
  </si>
  <si>
    <t>ACE Assessment 4</t>
  </si>
  <si>
    <t>ACE Assessment 5</t>
  </si>
  <si>
    <t>ACE Assessment 6</t>
  </si>
  <si>
    <t>ACE Assessment 7</t>
  </si>
  <si>
    <t>ACE Assessment 8</t>
  </si>
  <si>
    <t>ACE Assessment 9</t>
  </si>
  <si>
    <t>ACE Assessment 10</t>
  </si>
  <si>
    <t>Ace Assessment</t>
  </si>
  <si>
    <t>150m Decrement (/100)</t>
  </si>
  <si>
    <t>Bear Crawl (/10)</t>
  </si>
  <si>
    <t>1st choice</t>
  </si>
  <si>
    <t>2nd choice</t>
  </si>
  <si>
    <t>ACE 1</t>
  </si>
  <si>
    <t>ACE 2</t>
  </si>
  <si>
    <t>ACE 3</t>
  </si>
  <si>
    <t>ACE 4</t>
  </si>
  <si>
    <t>ACE 5</t>
  </si>
  <si>
    <t>ACE 6</t>
  </si>
  <si>
    <t>ACE 7</t>
  </si>
  <si>
    <t>ACE 8</t>
  </si>
  <si>
    <t>ACE 9</t>
  </si>
  <si>
    <t>ACE 10</t>
  </si>
  <si>
    <t>Athlete Scores (some text below is hidden in white)</t>
  </si>
  <si>
    <t>4.  Within the athletes log, begin entering their ACE results starting with assessment number 1 (if this is the first assessment)'BLUE' coloured cells only. There are 10 available ACE result entries per athlete.</t>
  </si>
  <si>
    <t xml:space="preserve">7.  If an athlete has any missing data and/or did not complete all the evaluations you may wish to insert a comment so assist tracking of each athletes activity - to do this left click on the cell you require, then right click and choose " insert comment " and enter the information you require. </t>
  </si>
  <si>
    <t>Also, if an athlete was unable to complete all or some of the evaluations due to injury, change the cell colour(s) to bright yellow to clearly indicate their exclusion from the evaluation</t>
  </si>
  <si>
    <t>8.  Within each athlete's log the " % Change " value expresses the difference in scores between ACE assessments as a percentage (%). More specifically, this allows you to understand the exact imporvement or decline in physical performance comparing the previous and most recent ACE result. The % Change value has also been applied to the " Overall Points " value to show performance change achieved.</t>
  </si>
  <si>
    <t>9.  As you enter in future ACE data from different evaluations you may wish to understand what is the changing average, minimum and maximum scores for an individual. To do this, simply refer to the " AVERAGE ", " MIN " and " MAX " information found under the results you have entered within the athlete's log. This information is populated for you automatically and serves as a reference only.</t>
  </si>
  <si>
    <r>
      <t xml:space="preserve">10.  Following entry of ACE results in the " DATA ENTRY " tab, click on the tab labelled " REPORT VIEW " - This worksheet has been designed to enable the user to view just </t>
    </r>
    <r>
      <rPr>
        <i/>
        <sz val="12"/>
        <color theme="1"/>
        <rFont val="Arial"/>
        <family val="2"/>
      </rPr>
      <t>one</t>
    </r>
    <r>
      <rPr>
        <sz val="12"/>
        <color theme="1"/>
        <rFont val="Arial"/>
        <family val="2"/>
      </rPr>
      <t xml:space="preserve"> athletes results at a time in a table and graph forms. This worksheet broadcasts results based on the data entered in the " DATA ENTRY " TAB.</t>
    </r>
  </si>
  <si>
    <r>
      <t>11.  Begin by clicking on the cell containing the text " *</t>
    </r>
    <r>
      <rPr>
        <i/>
        <sz val="12"/>
        <color theme="1"/>
        <rFont val="Arial"/>
        <family val="2"/>
      </rPr>
      <t>Click here ",</t>
    </r>
    <r>
      <rPr>
        <sz val="12"/>
        <color theme="1"/>
        <rFont val="Arial"/>
        <family val="2"/>
      </rPr>
      <t xml:space="preserve"> to the upper right corner of this cell a small grey icon will appear, click on it to view a list of athletes names (note: names of the athletes you have entered in the data entry tab will appear here) then select the athlete's data you wish to view. </t>
    </r>
  </si>
  <si>
    <t>Select the ACE assessments you wish to compare:</t>
  </si>
  <si>
    <r>
      <t xml:space="preserve">12.  By selecting the athlete by </t>
    </r>
    <r>
      <rPr>
        <i/>
        <sz val="12"/>
        <color theme="1"/>
        <rFont val="Arial"/>
        <family val="2"/>
      </rPr>
      <t>name</t>
    </r>
    <r>
      <rPr>
        <sz val="12"/>
        <color theme="1"/>
        <rFont val="Arial"/>
        <family val="2"/>
      </rPr>
      <t>, all their available results you have entered in the " DATA ENTRY " tab will appear automatically fill the table (up to 10 sets of results) and populate the graphs underneath.</t>
    </r>
  </si>
  <si>
    <t>13.  Underneath the table of ACE results there are two different types of graphs: 1) A Radar plot which compares results by ACE assessments, e.g. ACE 1 against ACE 2,3,4… etc., and 2) Bar charts for each evaluation showing the scores achieved. Scores will automatically populate each bar chart upon data entry.</t>
  </si>
  <si>
    <t>*Radar chart function:</t>
  </si>
  <si>
    <t>- This chart allows you to view all 7 evlaluation scores at in the same chart for just two ACE assessments.</t>
  </si>
  <si>
    <t>- To select the ACE data you want the chart to show, simply click on the blue cell containing the white text " ACE assessment 1 " and select from a dropdown list the assessment number you wish to view, then do the same for the red cell containing the red text " ACE assessment 2 " and again select the data you require. Data comparisons can be done for all 10 of the athletes ACE records.</t>
  </si>
  <si>
    <t>13.  When sharing electronic copies of ACE results with respective athletes and parents that information exclusively from the athlete's " REPORT VIEW " worksheet is shared, and not information from other athletes found in the " DATA ENTRY " worksheet. Therefore a print out of the results seen in the " REPORT VIEW " for sharing is recommended.</t>
  </si>
  <si>
    <t>14.  Since the rate of physical growth and maturation in athletes is highly individual, reporting of ACE information and analysis should be based upon an athletes individual profile and the rate of progression shown, rather than comparisons against peers. To support this focus multiple rows labelled " % Change " have been included to highlight % differences in scores between each assessment. This is the percentage (%) method which is used to grade an athletes development through ACE and also support decision making in team selection.</t>
  </si>
  <si>
    <t>2% or Greater improvement = Good</t>
  </si>
  <si>
    <t>5% or Greater improvement = Excellent</t>
  </si>
  <si>
    <t>British Ski Snowboard require this information to monitor the physical development of athletes which may be considered for future team selection. Also, this information is considered when modelling ACE performance targets and goals that are linked to team selection.</t>
  </si>
  <si>
    <t xml:space="preserve">Finally, this information should not be shared with anyone other than the program coach, practitioner, athlete and parent. </t>
  </si>
  <si>
    <t/>
  </si>
  <si>
    <t>Updated: May 27th 2014</t>
  </si>
</sst>
</file>

<file path=xl/styles.xml><?xml version="1.0" encoding="utf-8"?>
<styleSheet xmlns="http://schemas.openxmlformats.org/spreadsheetml/2006/main">
  <numFmts count="1">
    <numFmt numFmtId="164" formatCode="0.0%"/>
  </numFmts>
  <fonts count="49">
    <font>
      <sz val="12"/>
      <color theme="1"/>
      <name val="Calibri"/>
      <family val="2"/>
      <scheme val="minor"/>
    </font>
    <font>
      <b/>
      <sz val="10"/>
      <name val="Arial"/>
      <family val="2"/>
    </font>
    <font>
      <i/>
      <sz val="8"/>
      <name val="Arial"/>
      <family val="2"/>
    </font>
    <font>
      <b/>
      <sz val="20"/>
      <name val="Arial"/>
      <family val="2"/>
    </font>
    <font>
      <b/>
      <sz val="10"/>
      <color rgb="FFFF6600"/>
      <name val="Arial"/>
      <family val="2"/>
    </font>
    <font>
      <b/>
      <sz val="11"/>
      <name val="Arial"/>
      <family val="2"/>
    </font>
    <font>
      <b/>
      <sz val="11"/>
      <color theme="0" tint="-0.34998626667073579"/>
      <name val="Arial"/>
      <family val="2"/>
    </font>
    <font>
      <sz val="11"/>
      <name val="Arial"/>
      <family val="2"/>
    </font>
    <font>
      <b/>
      <sz val="10"/>
      <color theme="0" tint="-0.34998626667073579"/>
      <name val="Arial"/>
      <family val="2"/>
    </font>
    <font>
      <u/>
      <sz val="12"/>
      <color theme="10"/>
      <name val="Calibri"/>
      <family val="2"/>
      <scheme val="minor"/>
    </font>
    <font>
      <u/>
      <sz val="12"/>
      <color theme="11"/>
      <name val="Calibri"/>
      <family val="2"/>
      <scheme val="minor"/>
    </font>
    <font>
      <sz val="10"/>
      <name val="Arial"/>
      <family val="2"/>
    </font>
    <font>
      <sz val="12"/>
      <color rgb="FFFF6600"/>
      <name val="Calibri"/>
      <family val="2"/>
      <scheme val="minor"/>
    </font>
    <font>
      <b/>
      <sz val="12"/>
      <color theme="1"/>
      <name val="Calibri"/>
      <family val="2"/>
      <charset val="128"/>
      <scheme val="minor"/>
    </font>
    <font>
      <sz val="12"/>
      <name val="Calibri"/>
      <family val="2"/>
      <charset val="128"/>
      <scheme val="minor"/>
    </font>
    <font>
      <b/>
      <i/>
      <sz val="8"/>
      <name val="Arial"/>
      <family val="2"/>
    </font>
    <font>
      <sz val="12"/>
      <color rgb="FF000000"/>
      <name val="Calibri"/>
      <family val="2"/>
      <charset val="128"/>
      <scheme val="minor"/>
    </font>
    <font>
      <b/>
      <sz val="12"/>
      <color rgb="FF000000"/>
      <name val="Calibri"/>
      <family val="2"/>
      <scheme val="minor"/>
    </font>
    <font>
      <b/>
      <sz val="10"/>
      <color rgb="FFA6A6A6"/>
      <name val="Arial"/>
      <family val="2"/>
    </font>
    <font>
      <b/>
      <sz val="12"/>
      <name val="Calibri"/>
      <family val="2"/>
      <scheme val="minor"/>
    </font>
    <font>
      <b/>
      <sz val="12"/>
      <color theme="1"/>
      <name val="Calibri"/>
      <family val="2"/>
      <scheme val="minor"/>
    </font>
    <font>
      <sz val="20"/>
      <name val="Arial"/>
      <family val="2"/>
    </font>
    <font>
      <sz val="10"/>
      <color theme="1"/>
      <name val="Calibri"/>
      <family val="2"/>
      <scheme val="minor"/>
    </font>
    <font>
      <sz val="12"/>
      <color theme="1"/>
      <name val="Arial"/>
      <family val="2"/>
    </font>
    <font>
      <b/>
      <sz val="14"/>
      <color theme="1"/>
      <name val="Arial"/>
      <family val="2"/>
    </font>
    <font>
      <b/>
      <sz val="12"/>
      <color theme="1"/>
      <name val="Arial"/>
      <family val="2"/>
    </font>
    <font>
      <b/>
      <u/>
      <sz val="14"/>
      <color theme="1"/>
      <name val="Arial"/>
      <family val="2"/>
    </font>
    <font>
      <b/>
      <i/>
      <sz val="12"/>
      <color theme="1"/>
      <name val="Arial"/>
      <family val="2"/>
    </font>
    <font>
      <i/>
      <sz val="12"/>
      <color theme="1"/>
      <name val="Arial"/>
      <family val="2"/>
    </font>
    <font>
      <b/>
      <sz val="12"/>
      <color rgb="FF0000FF"/>
      <name val="Arial"/>
      <family val="2"/>
    </font>
    <font>
      <u/>
      <sz val="12"/>
      <color rgb="FF0000FF"/>
      <name val="Arial"/>
      <family val="2"/>
    </font>
    <font>
      <b/>
      <i/>
      <u/>
      <sz val="12"/>
      <color theme="0" tint="-0.499984740745262"/>
      <name val="Arial"/>
      <family val="2"/>
    </font>
    <font>
      <b/>
      <i/>
      <sz val="20"/>
      <name val="Arial"/>
      <family val="2"/>
    </font>
    <font>
      <sz val="8"/>
      <name val="Calibri"/>
      <family val="2"/>
      <scheme val="minor"/>
    </font>
    <font>
      <i/>
      <sz val="12"/>
      <color theme="1"/>
      <name val="Calibri"/>
      <family val="2"/>
      <scheme val="minor"/>
    </font>
    <font>
      <i/>
      <sz val="12"/>
      <color rgb="FF000000"/>
      <name val="Calibri"/>
      <family val="2"/>
      <scheme val="minor"/>
    </font>
    <font>
      <b/>
      <sz val="14"/>
      <color theme="1"/>
      <name val="Calibri"/>
      <family val="2"/>
      <scheme val="minor"/>
    </font>
    <font>
      <b/>
      <u/>
      <sz val="14"/>
      <color theme="1"/>
      <name val="Calibri"/>
      <family val="2"/>
      <scheme val="minor"/>
    </font>
    <font>
      <b/>
      <u/>
      <sz val="20"/>
      <color theme="1"/>
      <name val="Arial"/>
      <family val="2"/>
    </font>
    <font>
      <b/>
      <sz val="12"/>
      <name val="Arial"/>
      <family val="2"/>
    </font>
    <font>
      <sz val="12"/>
      <color theme="1"/>
      <name val="Calibri"/>
      <family val="2"/>
      <charset val="134"/>
      <scheme val="minor"/>
    </font>
    <font>
      <b/>
      <sz val="8"/>
      <name val="Arial"/>
      <family val="2"/>
    </font>
    <font>
      <sz val="12"/>
      <color theme="1"/>
      <name val="Calibri"/>
      <family val="2"/>
      <scheme val="minor"/>
    </font>
    <font>
      <b/>
      <sz val="8"/>
      <color theme="0"/>
      <name val="Arial"/>
      <family val="2"/>
    </font>
    <font>
      <sz val="12"/>
      <color theme="0"/>
      <name val="Calibri"/>
      <family val="2"/>
      <charset val="134"/>
      <scheme val="minor"/>
    </font>
    <font>
      <b/>
      <sz val="8"/>
      <color theme="1"/>
      <name val="Arial"/>
      <family val="2"/>
    </font>
    <font>
      <b/>
      <sz val="16"/>
      <color theme="1"/>
      <name val="Calibri"/>
      <scheme val="minor"/>
    </font>
    <font>
      <b/>
      <sz val="16"/>
      <color theme="0"/>
      <name val="Calibri"/>
      <scheme val="minor"/>
    </font>
    <font>
      <i/>
      <sz val="10"/>
      <color theme="1"/>
      <name val="Arial"/>
    </font>
  </fonts>
  <fills count="12">
    <fill>
      <patternFill patternType="none"/>
    </fill>
    <fill>
      <patternFill patternType="gray125"/>
    </fill>
    <fill>
      <patternFill patternType="solid">
        <fgColor theme="0"/>
        <bgColor indexed="64"/>
      </patternFill>
    </fill>
    <fill>
      <patternFill patternType="solid">
        <fgColor indexed="42"/>
        <bgColor indexed="64"/>
      </patternFill>
    </fill>
    <fill>
      <patternFill patternType="solid">
        <fgColor rgb="FFB5F7F7"/>
        <bgColor indexed="64"/>
      </patternFill>
    </fill>
    <fill>
      <patternFill patternType="solid">
        <fgColor rgb="FFB5F7F7"/>
        <bgColor rgb="FF000000"/>
      </patternFill>
    </fill>
    <fill>
      <patternFill patternType="solid">
        <fgColor rgb="FFFFFFFF"/>
        <bgColor rgb="FF000000"/>
      </patternFill>
    </fill>
    <fill>
      <patternFill patternType="solid">
        <fgColor rgb="FFCCFFCC"/>
        <bgColor rgb="FF000000"/>
      </patternFill>
    </fill>
    <fill>
      <patternFill patternType="solid">
        <fgColor rgb="FFFFFF00"/>
        <bgColor indexed="64"/>
      </patternFill>
    </fill>
    <fill>
      <patternFill patternType="solid">
        <fgColor theme="0"/>
        <bgColor rgb="FF000000"/>
      </patternFill>
    </fill>
    <fill>
      <patternFill patternType="solid">
        <fgColor rgb="FF3366FF"/>
        <bgColor indexed="64"/>
      </patternFill>
    </fill>
    <fill>
      <patternFill patternType="solid">
        <fgColor rgb="FFFF0000"/>
        <bgColor indexed="64"/>
      </patternFill>
    </fill>
  </fills>
  <borders count="28">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style="double">
        <color auto="1"/>
      </bottom>
      <diagonal/>
    </border>
    <border>
      <left/>
      <right/>
      <top/>
      <bottom style="double">
        <color auto="1"/>
      </bottom>
      <diagonal/>
    </border>
    <border>
      <left style="thin">
        <color auto="1"/>
      </left>
      <right style="thin">
        <color auto="1"/>
      </right>
      <top/>
      <bottom style="thin">
        <color auto="1"/>
      </bottom>
      <diagonal/>
    </border>
    <border>
      <left style="thin">
        <color auto="1"/>
      </left>
      <right/>
      <top/>
      <bottom style="thin">
        <color auto="1"/>
      </bottom>
      <diagonal/>
    </border>
    <border>
      <left style="thin">
        <color auto="1"/>
      </left>
      <right style="thin">
        <color auto="1"/>
      </right>
      <top style="thin">
        <color auto="1"/>
      </top>
      <bottom/>
      <diagonal/>
    </border>
    <border>
      <left/>
      <right/>
      <top/>
      <bottom style="thin">
        <color auto="1"/>
      </bottom>
      <diagonal/>
    </border>
    <border>
      <left style="thin">
        <color auto="1"/>
      </left>
      <right style="thin">
        <color auto="1"/>
      </right>
      <top/>
      <bottom/>
      <diagonal/>
    </border>
    <border>
      <left/>
      <right style="thin">
        <color auto="1"/>
      </right>
      <top style="thin">
        <color auto="1"/>
      </top>
      <bottom style="thin">
        <color auto="1"/>
      </bottom>
      <diagonal/>
    </border>
    <border>
      <left/>
      <right style="thin">
        <color auto="1"/>
      </right>
      <top/>
      <bottom style="thin">
        <color auto="1"/>
      </bottom>
      <diagonal/>
    </border>
    <border>
      <left/>
      <right/>
      <top/>
      <bottom style="medium">
        <color auto="1"/>
      </bottom>
      <diagonal/>
    </border>
    <border>
      <left style="thin">
        <color auto="1"/>
      </left>
      <right/>
      <top/>
      <bottom/>
      <diagonal/>
    </border>
    <border>
      <left style="thin">
        <color auto="1"/>
      </left>
      <right style="thin">
        <color auto="1"/>
      </right>
      <top/>
      <bottom style="medium">
        <color auto="1"/>
      </bottom>
      <diagonal/>
    </border>
    <border>
      <left style="thin">
        <color auto="1"/>
      </left>
      <right/>
      <top style="thin">
        <color auto="1"/>
      </top>
      <bottom/>
      <diagonal/>
    </border>
    <border>
      <left/>
      <right/>
      <top style="thin">
        <color auto="1"/>
      </top>
      <bottom/>
      <diagonal/>
    </border>
    <border>
      <left/>
      <right/>
      <top style="thin">
        <color auto="1"/>
      </top>
      <bottom style="thin">
        <color auto="1"/>
      </bottom>
      <diagonal/>
    </border>
    <border>
      <left/>
      <right style="thin">
        <color auto="1"/>
      </right>
      <top style="thin">
        <color auto="1"/>
      </top>
      <bottom/>
      <diagonal/>
    </border>
    <border>
      <left/>
      <right style="thin">
        <color auto="1"/>
      </right>
      <top/>
      <bottom/>
      <diagonal/>
    </border>
    <border>
      <left/>
      <right style="thin">
        <color auto="1"/>
      </right>
      <top/>
      <bottom style="medium">
        <color auto="1"/>
      </bottom>
      <diagonal/>
    </border>
    <border>
      <left style="thin">
        <color auto="1"/>
      </left>
      <right style="thin">
        <color auto="1"/>
      </right>
      <top/>
      <bottom style="double">
        <color auto="1"/>
      </bottom>
      <diagonal/>
    </border>
    <border>
      <left/>
      <right style="thin">
        <color auto="1"/>
      </right>
      <top/>
      <bottom style="double">
        <color auto="1"/>
      </bottom>
      <diagonal/>
    </border>
    <border>
      <left style="thin">
        <color auto="1"/>
      </left>
      <right style="thin">
        <color auto="1"/>
      </right>
      <top style="thin">
        <color auto="1"/>
      </top>
      <bottom style="thin">
        <color auto="1"/>
      </bottom>
      <diagonal/>
    </border>
    <border>
      <left style="thin">
        <color auto="1"/>
      </left>
      <right style="hair">
        <color auto="1"/>
      </right>
      <top style="thin">
        <color auto="1"/>
      </top>
      <bottom style="double">
        <color auto="1"/>
      </bottom>
      <diagonal/>
    </border>
    <border>
      <left style="thin">
        <color auto="1"/>
      </left>
      <right/>
      <top style="thin">
        <color auto="1"/>
      </top>
      <bottom style="double">
        <color auto="1"/>
      </bottom>
      <diagonal/>
    </border>
    <border>
      <left style="thin">
        <color auto="1"/>
      </left>
      <right/>
      <top/>
      <bottom style="medium">
        <color auto="1"/>
      </bottom>
      <diagonal/>
    </border>
    <border>
      <left/>
      <right/>
      <top style="medium">
        <color auto="1"/>
      </top>
      <bottom/>
      <diagonal/>
    </border>
  </borders>
  <cellStyleXfs count="255">
    <xf numFmtId="0" fontId="0" fillId="0" borderId="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9" fontId="40" fillId="0" borderId="0" applyFon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cellStyleXfs>
  <cellXfs count="276">
    <xf numFmtId="0" fontId="0" fillId="0" borderId="0" xfId="0"/>
    <xf numFmtId="0" fontId="1" fillId="2" borderId="0" xfId="0" applyFont="1" applyFill="1" applyAlignment="1">
      <alignment horizontal="center"/>
    </xf>
    <xf numFmtId="0" fontId="0" fillId="2" borderId="0" xfId="0" applyFill="1"/>
    <xf numFmtId="0" fontId="2" fillId="2" borderId="0" xfId="0" applyFont="1" applyFill="1" applyAlignment="1">
      <alignment horizontal="center" vertical="center"/>
    </xf>
    <xf numFmtId="0" fontId="7" fillId="0" borderId="0" xfId="0" applyFont="1" applyAlignment="1">
      <alignment vertical="center"/>
    </xf>
    <xf numFmtId="0" fontId="0" fillId="0" borderId="0" xfId="0" applyAlignment="1">
      <alignment vertical="center"/>
    </xf>
    <xf numFmtId="0" fontId="0" fillId="0" borderId="0" xfId="0" applyBorder="1"/>
    <xf numFmtId="0" fontId="1" fillId="0" borderId="0" xfId="0" applyFont="1" applyAlignment="1">
      <alignment horizontal="center"/>
    </xf>
    <xf numFmtId="0" fontId="2" fillId="0" borderId="0" xfId="0" applyFont="1" applyAlignment="1">
      <alignment horizontal="center" vertical="center"/>
    </xf>
    <xf numFmtId="0" fontId="5" fillId="4" borderId="1" xfId="0" applyFont="1" applyFill="1" applyBorder="1" applyAlignment="1">
      <alignment horizontal="center" vertical="center" wrapText="1"/>
    </xf>
    <xf numFmtId="0" fontId="6" fillId="4" borderId="1" xfId="0" applyFont="1" applyFill="1" applyBorder="1" applyAlignment="1">
      <alignment horizontal="center" vertical="center" wrapText="1"/>
    </xf>
    <xf numFmtId="0" fontId="1" fillId="4" borderId="5" xfId="0" applyFont="1" applyFill="1" applyBorder="1" applyAlignment="1">
      <alignment horizontal="center" vertical="center" wrapText="1"/>
    </xf>
    <xf numFmtId="0" fontId="8" fillId="4" borderId="5" xfId="0" applyFont="1" applyFill="1" applyBorder="1" applyAlignment="1">
      <alignment horizontal="center" vertical="center" wrapText="1"/>
    </xf>
    <xf numFmtId="0" fontId="1" fillId="4" borderId="1"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0" fillId="4" borderId="1" xfId="0" applyFill="1" applyBorder="1" applyAlignment="1" applyProtection="1">
      <protection locked="0"/>
    </xf>
    <xf numFmtId="0" fontId="0" fillId="4" borderId="1" xfId="0" applyFill="1" applyBorder="1" applyAlignment="1" applyProtection="1">
      <alignment horizontal="center"/>
      <protection locked="0"/>
    </xf>
    <xf numFmtId="2" fontId="0" fillId="4" borderId="1" xfId="0" applyNumberFormat="1" applyFill="1" applyBorder="1" applyAlignment="1" applyProtection="1">
      <alignment horizontal="center"/>
      <protection locked="0"/>
    </xf>
    <xf numFmtId="0" fontId="0" fillId="4" borderId="7" xfId="0" applyFill="1" applyBorder="1" applyAlignment="1" applyProtection="1">
      <protection locked="0"/>
    </xf>
    <xf numFmtId="0" fontId="1" fillId="4" borderId="5" xfId="0" applyFont="1" applyFill="1" applyBorder="1" applyAlignment="1" applyProtection="1">
      <alignment horizontal="center"/>
      <protection locked="0"/>
    </xf>
    <xf numFmtId="0" fontId="0" fillId="4" borderId="5" xfId="0" applyFill="1" applyBorder="1" applyAlignment="1" applyProtection="1">
      <alignment horizontal="center"/>
      <protection locked="0"/>
    </xf>
    <xf numFmtId="2" fontId="0" fillId="4" borderId="9" xfId="0" applyNumberFormat="1" applyFill="1" applyBorder="1" applyAlignment="1" applyProtection="1">
      <alignment horizontal="center"/>
      <protection locked="0"/>
    </xf>
    <xf numFmtId="0" fontId="15" fillId="2" borderId="0" xfId="0" applyFont="1" applyFill="1" applyAlignment="1">
      <alignment horizontal="center" vertical="center"/>
    </xf>
    <xf numFmtId="0" fontId="15" fillId="0" borderId="0" xfId="0" applyFont="1" applyAlignment="1">
      <alignment horizontal="center" vertical="center"/>
    </xf>
    <xf numFmtId="0" fontId="13" fillId="4" borderId="1" xfId="0" applyFont="1" applyFill="1" applyBorder="1" applyAlignment="1">
      <alignment horizontal="center" vertical="center"/>
    </xf>
    <xf numFmtId="0" fontId="13" fillId="4" borderId="5" xfId="0" applyFont="1" applyFill="1" applyBorder="1" applyAlignment="1">
      <alignment horizontal="center" vertical="center"/>
    </xf>
    <xf numFmtId="0" fontId="11" fillId="4" borderId="1" xfId="0" applyFont="1" applyFill="1" applyBorder="1" applyAlignment="1" applyProtection="1">
      <alignment horizontal="center"/>
      <protection locked="0"/>
    </xf>
    <xf numFmtId="0" fontId="0" fillId="4" borderId="1" xfId="0" quotePrefix="1" applyFont="1" applyFill="1" applyBorder="1" applyAlignment="1">
      <alignment horizontal="center"/>
    </xf>
    <xf numFmtId="0" fontId="13" fillId="4" borderId="5" xfId="0" applyFont="1" applyFill="1" applyBorder="1" applyAlignment="1">
      <alignment horizontal="center"/>
    </xf>
    <xf numFmtId="0" fontId="0" fillId="4" borderId="5" xfId="0" applyFill="1" applyBorder="1" applyAlignment="1" applyProtection="1">
      <protection locked="0"/>
    </xf>
    <xf numFmtId="10" fontId="12" fillId="4" borderId="5" xfId="0" applyNumberFormat="1" applyFont="1" applyFill="1" applyBorder="1" applyAlignment="1" applyProtection="1">
      <alignment horizontal="center"/>
      <protection locked="0"/>
    </xf>
    <xf numFmtId="0" fontId="0" fillId="0" borderId="12" xfId="0" applyBorder="1"/>
    <xf numFmtId="0" fontId="0" fillId="4" borderId="7" xfId="0" quotePrefix="1" applyFont="1" applyFill="1" applyBorder="1" applyAlignment="1">
      <alignment horizontal="center"/>
    </xf>
    <xf numFmtId="0" fontId="11" fillId="4" borderId="7" xfId="0" applyFont="1" applyFill="1" applyBorder="1" applyAlignment="1" applyProtection="1">
      <alignment horizontal="center"/>
      <protection locked="0"/>
    </xf>
    <xf numFmtId="2" fontId="0" fillId="4" borderId="7" xfId="0" applyNumberFormat="1" applyFill="1" applyBorder="1" applyAlignment="1" applyProtection="1">
      <alignment horizontal="center"/>
      <protection locked="0"/>
    </xf>
    <xf numFmtId="0" fontId="0" fillId="4" borderId="9" xfId="0" quotePrefix="1" applyFont="1" applyFill="1" applyBorder="1" applyAlignment="1">
      <alignment horizontal="center"/>
    </xf>
    <xf numFmtId="0" fontId="11" fillId="4" borderId="9" xfId="0" applyFont="1" applyFill="1" applyBorder="1" applyAlignment="1" applyProtection="1">
      <alignment horizontal="center"/>
      <protection locked="0"/>
    </xf>
    <xf numFmtId="0" fontId="0" fillId="4" borderId="9" xfId="0" applyFill="1" applyBorder="1" applyAlignment="1" applyProtection="1">
      <protection locked="0"/>
    </xf>
    <xf numFmtId="0" fontId="0" fillId="4" borderId="9" xfId="0" applyFill="1" applyBorder="1" applyAlignment="1" applyProtection="1">
      <alignment horizontal="center"/>
      <protection locked="0"/>
    </xf>
    <xf numFmtId="0" fontId="13" fillId="4" borderId="14" xfId="0" applyFont="1" applyFill="1" applyBorder="1" applyAlignment="1">
      <alignment horizontal="center"/>
    </xf>
    <xf numFmtId="0" fontId="1" fillId="4" borderId="14" xfId="0" applyFont="1" applyFill="1" applyBorder="1" applyAlignment="1" applyProtection="1">
      <alignment horizontal="center"/>
      <protection locked="0"/>
    </xf>
    <xf numFmtId="0" fontId="0" fillId="4" borderId="14" xfId="0" applyFill="1" applyBorder="1" applyAlignment="1" applyProtection="1">
      <protection locked="0"/>
    </xf>
    <xf numFmtId="0" fontId="0" fillId="4" borderId="14" xfId="0" applyFill="1" applyBorder="1" applyAlignment="1" applyProtection="1">
      <alignment horizontal="center"/>
      <protection locked="0"/>
    </xf>
    <xf numFmtId="10" fontId="12" fillId="4" borderId="14" xfId="0" applyNumberFormat="1" applyFont="1" applyFill="1" applyBorder="1" applyAlignment="1" applyProtection="1">
      <alignment horizontal="center"/>
      <protection locked="0"/>
    </xf>
    <xf numFmtId="0" fontId="0" fillId="4" borderId="7" xfId="0" applyFill="1" applyBorder="1" applyAlignment="1" applyProtection="1">
      <alignment horizontal="center"/>
      <protection locked="0"/>
    </xf>
    <xf numFmtId="0" fontId="0" fillId="0" borderId="16" xfId="0" applyBorder="1"/>
    <xf numFmtId="0" fontId="13" fillId="0" borderId="0" xfId="0" applyFont="1"/>
    <xf numFmtId="0" fontId="3" fillId="6" borderId="0" xfId="0" applyFont="1" applyFill="1" applyAlignment="1">
      <alignment horizontal="left" vertical="center"/>
    </xf>
    <xf numFmtId="0" fontId="16" fillId="6" borderId="0" xfId="0" applyFont="1" applyFill="1" applyAlignment="1">
      <alignment horizontal="center" vertical="center" wrapText="1"/>
    </xf>
    <xf numFmtId="0" fontId="14" fillId="6" borderId="0" xfId="0" applyFont="1" applyFill="1" applyAlignment="1">
      <alignment horizontal="center" vertical="center" wrapText="1"/>
    </xf>
    <xf numFmtId="0" fontId="1" fillId="6" borderId="0" xfId="0" applyFont="1" applyFill="1" applyAlignment="1">
      <alignment horizontal="center" vertical="center" wrapText="1"/>
    </xf>
    <xf numFmtId="0" fontId="11" fillId="6" borderId="0" xfId="0" applyFont="1" applyFill="1" applyAlignment="1">
      <alignment horizontal="center" vertical="center" wrapText="1"/>
    </xf>
    <xf numFmtId="0" fontId="5" fillId="5" borderId="1" xfId="0" applyFont="1" applyFill="1" applyBorder="1" applyAlignment="1">
      <alignment horizontal="left" vertical="center" wrapText="1"/>
    </xf>
    <xf numFmtId="0" fontId="5" fillId="5" borderId="10" xfId="0" applyFont="1" applyFill="1" applyBorder="1" applyAlignment="1">
      <alignment horizontal="center" vertical="center" wrapText="1"/>
    </xf>
    <xf numFmtId="0" fontId="5" fillId="7" borderId="10" xfId="0" applyFont="1" applyFill="1" applyBorder="1" applyAlignment="1">
      <alignment horizontal="center" vertical="center" wrapText="1"/>
    </xf>
    <xf numFmtId="0" fontId="5" fillId="7" borderId="17" xfId="0" applyFont="1" applyFill="1" applyBorder="1" applyAlignment="1">
      <alignment horizontal="center" vertical="center" wrapText="1"/>
    </xf>
    <xf numFmtId="0" fontId="5" fillId="7" borderId="2" xfId="0" applyFont="1" applyFill="1" applyBorder="1" applyAlignment="1">
      <alignment horizontal="center" vertical="center" wrapText="1"/>
    </xf>
    <xf numFmtId="0" fontId="5" fillId="7" borderId="1" xfId="0" applyFont="1" applyFill="1" applyBorder="1" applyAlignment="1">
      <alignment horizontal="center" vertical="center" wrapText="1"/>
    </xf>
    <xf numFmtId="0" fontId="1" fillId="5" borderId="5" xfId="0" applyFont="1" applyFill="1" applyBorder="1" applyAlignment="1">
      <alignment horizontal="center" vertical="center" wrapText="1"/>
    </xf>
    <xf numFmtId="0" fontId="17" fillId="5" borderId="11" xfId="0" applyFont="1" applyFill="1" applyBorder="1" applyAlignment="1">
      <alignment horizontal="center" vertical="center"/>
    </xf>
    <xf numFmtId="0" fontId="1" fillId="5" borderId="11" xfId="0" applyFont="1" applyFill="1" applyBorder="1" applyAlignment="1">
      <alignment horizontal="center" vertical="center" wrapText="1"/>
    </xf>
    <xf numFmtId="0" fontId="18" fillId="5" borderId="11" xfId="0" applyFont="1" applyFill="1" applyBorder="1" applyAlignment="1">
      <alignment horizontal="center" vertical="center" wrapText="1"/>
    </xf>
    <xf numFmtId="0" fontId="1" fillId="7" borderId="11" xfId="0" applyFont="1" applyFill="1" applyBorder="1" applyAlignment="1">
      <alignment horizontal="center" vertical="center" wrapText="1"/>
    </xf>
    <xf numFmtId="0" fontId="4" fillId="7" borderId="11" xfId="0" applyFont="1" applyFill="1" applyBorder="1" applyAlignment="1">
      <alignment horizontal="center" vertical="center" wrapText="1"/>
    </xf>
    <xf numFmtId="0" fontId="1" fillId="7" borderId="8" xfId="0" applyFont="1" applyFill="1" applyBorder="1" applyAlignment="1">
      <alignment horizontal="center" vertical="center" wrapText="1"/>
    </xf>
    <xf numFmtId="0" fontId="1" fillId="7" borderId="6" xfId="0" applyFont="1" applyFill="1" applyBorder="1" applyAlignment="1">
      <alignment horizontal="center" vertical="center" wrapText="1"/>
    </xf>
    <xf numFmtId="0" fontId="1" fillId="7" borderId="5" xfId="0" applyFont="1" applyFill="1" applyBorder="1" applyAlignment="1">
      <alignment horizontal="center" vertical="center" wrapText="1"/>
    </xf>
    <xf numFmtId="0" fontId="1" fillId="5" borderId="9" xfId="0" applyFont="1" applyFill="1" applyBorder="1" applyProtection="1">
      <protection locked="0"/>
    </xf>
    <xf numFmtId="0" fontId="1" fillId="5" borderId="7" xfId="0" applyFont="1" applyFill="1" applyBorder="1" applyProtection="1">
      <protection locked="0"/>
    </xf>
    <xf numFmtId="0" fontId="1" fillId="5" borderId="14" xfId="0" applyFont="1" applyFill="1" applyBorder="1" applyProtection="1">
      <protection locked="0"/>
    </xf>
    <xf numFmtId="0" fontId="0" fillId="0" borderId="0" xfId="0" applyAlignment="1">
      <alignment horizontal="center" vertical="center"/>
    </xf>
    <xf numFmtId="1" fontId="0" fillId="4" borderId="1" xfId="0" applyNumberFormat="1" applyFill="1" applyBorder="1" applyAlignment="1" applyProtection="1">
      <alignment horizontal="center"/>
      <protection locked="0"/>
    </xf>
    <xf numFmtId="0" fontId="20" fillId="0" borderId="0" xfId="0" applyFont="1"/>
    <xf numFmtId="0" fontId="0" fillId="2" borderId="12" xfId="0" applyFill="1" applyBorder="1"/>
    <xf numFmtId="0" fontId="4" fillId="5" borderId="5" xfId="0" applyFont="1" applyFill="1" applyBorder="1" applyAlignment="1">
      <alignment horizontal="left" vertical="center"/>
    </xf>
    <xf numFmtId="0" fontId="11" fillId="0" borderId="4" xfId="0" applyFont="1" applyBorder="1"/>
    <xf numFmtId="0" fontId="11" fillId="4" borderId="3" xfId="0" applyFont="1" applyFill="1" applyBorder="1" applyAlignment="1">
      <alignment horizontal="center"/>
    </xf>
    <xf numFmtId="0" fontId="11" fillId="4" borderId="3" xfId="0" applyFont="1" applyFill="1" applyBorder="1" applyAlignment="1">
      <alignment horizontal="center" vertical="center" wrapText="1"/>
    </xf>
    <xf numFmtId="0" fontId="11" fillId="5" borderId="21" xfId="0" applyFont="1" applyFill="1" applyBorder="1" applyAlignment="1">
      <alignment horizontal="left" vertical="center" wrapText="1"/>
    </xf>
    <xf numFmtId="0" fontId="11" fillId="5" borderId="22" xfId="0" applyFont="1" applyFill="1" applyBorder="1" applyAlignment="1">
      <alignment horizontal="center"/>
    </xf>
    <xf numFmtId="0" fontId="11" fillId="5" borderId="22" xfId="0" applyFont="1" applyFill="1" applyBorder="1" applyAlignment="1">
      <alignment horizontal="center" vertical="center" wrapText="1"/>
    </xf>
    <xf numFmtId="0" fontId="1" fillId="7" borderId="22" xfId="0" applyFont="1" applyFill="1" applyBorder="1" applyAlignment="1">
      <alignment horizontal="center" vertical="center" wrapText="1"/>
    </xf>
    <xf numFmtId="0" fontId="4" fillId="7" borderId="22" xfId="0" applyFont="1" applyFill="1" applyBorder="1" applyAlignment="1">
      <alignment horizontal="center" vertical="center" wrapText="1"/>
    </xf>
    <xf numFmtId="0" fontId="23" fillId="2" borderId="0" xfId="0" applyFont="1" applyFill="1"/>
    <xf numFmtId="0" fontId="24" fillId="2" borderId="0" xfId="0" applyFont="1" applyFill="1"/>
    <xf numFmtId="0" fontId="25" fillId="2" borderId="0" xfId="0" applyFont="1" applyFill="1"/>
    <xf numFmtId="0" fontId="23" fillId="2" borderId="0" xfId="0" applyFont="1" applyFill="1" applyAlignment="1">
      <alignment horizontal="left"/>
    </xf>
    <xf numFmtId="0" fontId="27" fillId="2" borderId="0" xfId="0" applyFont="1" applyFill="1"/>
    <xf numFmtId="0" fontId="28" fillId="2" borderId="0" xfId="0" applyFont="1" applyFill="1"/>
    <xf numFmtId="0" fontId="29" fillId="2" borderId="0" xfId="0" applyFont="1" applyFill="1"/>
    <xf numFmtId="0" fontId="31" fillId="2" borderId="0" xfId="0" applyFont="1" applyFill="1"/>
    <xf numFmtId="0" fontId="32" fillId="2" borderId="12" xfId="0" applyFont="1" applyFill="1" applyBorder="1" applyAlignment="1">
      <alignment horizontal="left"/>
    </xf>
    <xf numFmtId="0" fontId="0" fillId="2" borderId="0" xfId="0" applyFill="1" applyBorder="1"/>
    <xf numFmtId="0" fontId="8" fillId="4" borderId="23" xfId="0" applyFont="1" applyFill="1" applyBorder="1" applyAlignment="1">
      <alignment horizontal="center" vertical="center" wrapText="1"/>
    </xf>
    <xf numFmtId="2" fontId="0" fillId="4" borderId="23" xfId="0" applyNumberFormat="1" applyFill="1" applyBorder="1" applyAlignment="1" applyProtection="1">
      <alignment horizontal="center"/>
      <protection locked="0"/>
    </xf>
    <xf numFmtId="0" fontId="1" fillId="4" borderId="23" xfId="0" applyFont="1" applyFill="1" applyBorder="1" applyAlignment="1">
      <alignment horizontal="center" vertical="center" wrapText="1"/>
    </xf>
    <xf numFmtId="0" fontId="32" fillId="2" borderId="8" xfId="0" applyFont="1" applyFill="1" applyBorder="1" applyAlignment="1">
      <alignment horizontal="left" vertical="center"/>
    </xf>
    <xf numFmtId="0" fontId="32" fillId="2" borderId="0" xfId="0" applyFont="1" applyFill="1" applyBorder="1" applyAlignment="1">
      <alignment horizontal="left" vertical="center"/>
    </xf>
    <xf numFmtId="0" fontId="11" fillId="4" borderId="24" xfId="0" applyFont="1" applyFill="1" applyBorder="1" applyAlignment="1">
      <alignment horizontal="center" vertical="center" wrapText="1"/>
    </xf>
    <xf numFmtId="0" fontId="11" fillId="4" borderId="25" xfId="0" applyFont="1" applyFill="1" applyBorder="1" applyAlignment="1">
      <alignment horizontal="center" vertical="center" wrapText="1"/>
    </xf>
    <xf numFmtId="0" fontId="5" fillId="4" borderId="23" xfId="0" applyFont="1" applyFill="1" applyBorder="1" applyAlignment="1">
      <alignment horizontal="center" vertical="center" wrapText="1"/>
    </xf>
    <xf numFmtId="0" fontId="2" fillId="2" borderId="12" xfId="0" applyFont="1" applyFill="1" applyBorder="1" applyAlignment="1">
      <alignment horizontal="center" vertical="center"/>
    </xf>
    <xf numFmtId="0" fontId="3" fillId="6" borderId="0" xfId="0" applyFont="1" applyFill="1" applyAlignment="1">
      <alignment horizontal="center" vertical="center"/>
    </xf>
    <xf numFmtId="0" fontId="11" fillId="4" borderId="23" xfId="0" applyFont="1" applyFill="1" applyBorder="1" applyAlignment="1" applyProtection="1">
      <alignment horizontal="center"/>
      <protection locked="0"/>
    </xf>
    <xf numFmtId="0" fontId="0" fillId="4" borderId="23" xfId="0" applyFill="1" applyBorder="1" applyAlignment="1" applyProtection="1">
      <protection locked="0"/>
    </xf>
    <xf numFmtId="0" fontId="0" fillId="4" borderId="23" xfId="0" applyFill="1" applyBorder="1" applyAlignment="1" applyProtection="1">
      <alignment horizontal="center"/>
      <protection locked="0"/>
    </xf>
    <xf numFmtId="0" fontId="34" fillId="4" borderId="23" xfId="0" applyFont="1" applyFill="1" applyBorder="1" applyAlignment="1" applyProtection="1">
      <alignment horizontal="center"/>
      <protection locked="0"/>
    </xf>
    <xf numFmtId="10" fontId="12" fillId="4" borderId="23" xfId="0" applyNumberFormat="1" applyFont="1" applyFill="1" applyBorder="1" applyAlignment="1" applyProtection="1">
      <alignment horizontal="center"/>
      <protection locked="0"/>
    </xf>
    <xf numFmtId="0" fontId="3" fillId="2" borderId="0" xfId="0" applyFont="1" applyFill="1" applyAlignment="1">
      <alignment vertical="center"/>
    </xf>
    <xf numFmtId="0" fontId="21" fillId="2" borderId="0" xfId="0" applyFont="1" applyFill="1" applyAlignment="1"/>
    <xf numFmtId="0" fontId="21" fillId="2" borderId="0" xfId="0" applyFont="1" applyFill="1" applyAlignment="1">
      <alignment vertical="center"/>
    </xf>
    <xf numFmtId="0" fontId="5" fillId="4" borderId="1" xfId="0" applyFont="1" applyFill="1" applyBorder="1" applyAlignment="1">
      <alignment vertical="center" wrapText="1"/>
    </xf>
    <xf numFmtId="0" fontId="5" fillId="4" borderId="3" xfId="0" applyFont="1" applyFill="1" applyBorder="1" applyAlignment="1">
      <alignment vertical="center" wrapText="1"/>
    </xf>
    <xf numFmtId="0" fontId="1" fillId="4" borderId="5" xfId="0" applyFont="1" applyFill="1" applyBorder="1" applyAlignment="1">
      <alignment vertical="center" wrapText="1"/>
    </xf>
    <xf numFmtId="0" fontId="4" fillId="4" borderId="1" xfId="0" applyFont="1" applyFill="1" applyBorder="1" applyAlignment="1">
      <alignment vertical="center"/>
    </xf>
    <xf numFmtId="0" fontId="1" fillId="4" borderId="7" xfId="0" applyFont="1" applyFill="1" applyBorder="1" applyAlignment="1" applyProtection="1">
      <protection locked="0"/>
    </xf>
    <xf numFmtId="0" fontId="1" fillId="4" borderId="9" xfId="0" applyFont="1" applyFill="1" applyBorder="1" applyAlignment="1" applyProtection="1">
      <protection locked="0"/>
    </xf>
    <xf numFmtId="0" fontId="1" fillId="4" borderId="14" xfId="0" applyFont="1" applyFill="1" applyBorder="1" applyAlignment="1" applyProtection="1">
      <protection locked="0"/>
    </xf>
    <xf numFmtId="0" fontId="1" fillId="4" borderId="5" xfId="0" applyFont="1" applyFill="1" applyBorder="1" applyAlignment="1" applyProtection="1">
      <protection locked="0"/>
    </xf>
    <xf numFmtId="0" fontId="1" fillId="0" borderId="0" xfId="0" applyFont="1" applyAlignment="1"/>
    <xf numFmtId="0" fontId="23" fillId="2" borderId="0" xfId="0" applyFont="1" applyFill="1" applyAlignment="1">
      <alignment horizontal="left" wrapText="1"/>
    </xf>
    <xf numFmtId="0" fontId="28" fillId="2" borderId="0" xfId="0" applyFont="1" applyFill="1" applyAlignment="1">
      <alignment horizontal="left" wrapText="1"/>
    </xf>
    <xf numFmtId="0" fontId="16" fillId="5" borderId="23" xfId="0" applyFont="1" applyFill="1" applyBorder="1" applyAlignment="1">
      <alignment horizontal="center"/>
    </xf>
    <xf numFmtId="0" fontId="16" fillId="5" borderId="5" xfId="0" applyFont="1" applyFill="1" applyBorder="1" applyAlignment="1">
      <alignment horizontal="center"/>
    </xf>
    <xf numFmtId="0" fontId="35" fillId="5" borderId="5" xfId="0" applyFont="1" applyFill="1" applyBorder="1" applyAlignment="1" applyProtection="1">
      <alignment horizontal="center"/>
      <protection locked="0"/>
    </xf>
    <xf numFmtId="0" fontId="16" fillId="5" borderId="9" xfId="0" applyFont="1" applyFill="1" applyBorder="1" applyAlignment="1">
      <alignment horizontal="center"/>
    </xf>
    <xf numFmtId="0" fontId="35" fillId="5" borderId="23" xfId="0" applyFont="1" applyFill="1" applyBorder="1" applyAlignment="1" applyProtection="1">
      <alignment horizontal="center"/>
      <protection locked="0"/>
    </xf>
    <xf numFmtId="0" fontId="0" fillId="8" borderId="0" xfId="0" applyFill="1" applyBorder="1"/>
    <xf numFmtId="0" fontId="36" fillId="2" borderId="0" xfId="0" applyFont="1" applyFill="1" applyBorder="1" applyAlignment="1">
      <alignment horizontal="center" vertical="center"/>
    </xf>
    <xf numFmtId="0" fontId="37" fillId="2" borderId="0" xfId="0" applyFont="1" applyFill="1" applyBorder="1" applyAlignment="1">
      <alignment horizontal="center" vertical="center"/>
    </xf>
    <xf numFmtId="0" fontId="23" fillId="2" borderId="0" xfId="0" applyFont="1" applyFill="1" applyAlignment="1"/>
    <xf numFmtId="0" fontId="23" fillId="2" borderId="0" xfId="0" applyFont="1" applyFill="1" applyAlignment="1">
      <alignment wrapText="1"/>
    </xf>
    <xf numFmtId="0" fontId="23" fillId="2" borderId="0" xfId="0" applyFont="1" applyFill="1" applyAlignment="1">
      <alignment horizontal="left" vertical="center" wrapText="1"/>
    </xf>
    <xf numFmtId="0" fontId="23" fillId="2" borderId="0" xfId="0" applyFont="1" applyFill="1" applyAlignment="1">
      <alignment vertical="center" wrapText="1"/>
    </xf>
    <xf numFmtId="0" fontId="25" fillId="2" borderId="14" xfId="0" applyFont="1" applyFill="1" applyBorder="1" applyAlignment="1">
      <alignment horizontal="center" vertical="center" wrapText="1"/>
    </xf>
    <xf numFmtId="0" fontId="23" fillId="2" borderId="9" xfId="0" applyFont="1" applyFill="1" applyBorder="1" applyAlignment="1">
      <alignment horizontal="left"/>
    </xf>
    <xf numFmtId="0" fontId="23" fillId="2" borderId="9" xfId="0" applyFont="1" applyFill="1" applyBorder="1" applyAlignment="1">
      <alignment horizontal="left" wrapText="1"/>
    </xf>
    <xf numFmtId="0" fontId="23" fillId="2" borderId="13" xfId="0" applyFont="1" applyFill="1" applyBorder="1" applyAlignment="1">
      <alignment horizontal="left"/>
    </xf>
    <xf numFmtId="0" fontId="23" fillId="2" borderId="13" xfId="0" applyFont="1" applyFill="1" applyBorder="1" applyAlignment="1">
      <alignment horizontal="left" wrapText="1"/>
    </xf>
    <xf numFmtId="0" fontId="23" fillId="2" borderId="19" xfId="0" applyFont="1" applyFill="1" applyBorder="1" applyAlignment="1">
      <alignment horizontal="left" wrapText="1"/>
    </xf>
    <xf numFmtId="0" fontId="23" fillId="2" borderId="27" xfId="0" applyFont="1" applyFill="1" applyBorder="1" applyAlignment="1">
      <alignment horizontal="left" wrapText="1"/>
    </xf>
    <xf numFmtId="0" fontId="23" fillId="2" borderId="0" xfId="0" applyFont="1" applyFill="1" applyBorder="1" applyAlignment="1">
      <alignment horizontal="left" wrapText="1"/>
    </xf>
    <xf numFmtId="0" fontId="23" fillId="2" borderId="0" xfId="0" applyFont="1" applyFill="1" applyAlignment="1">
      <alignment horizontal="left" vertical="center"/>
    </xf>
    <xf numFmtId="0" fontId="23" fillId="2" borderId="0" xfId="0" applyFont="1" applyFill="1" applyAlignment="1">
      <alignment vertical="center"/>
    </xf>
    <xf numFmtId="0" fontId="28" fillId="2" borderId="0" xfId="0" applyFont="1" applyFill="1" applyAlignment="1">
      <alignment vertical="center" wrapText="1"/>
    </xf>
    <xf numFmtId="0" fontId="28" fillId="2" borderId="0" xfId="0" applyFont="1" applyFill="1" applyAlignment="1">
      <alignment horizontal="left" vertical="center" wrapText="1"/>
    </xf>
    <xf numFmtId="0" fontId="24" fillId="2" borderId="0" xfId="0" applyFont="1" applyFill="1" applyAlignment="1">
      <alignment vertical="center"/>
    </xf>
    <xf numFmtId="0" fontId="30" fillId="2" borderId="0" xfId="165" applyFont="1" applyFill="1" applyAlignment="1">
      <alignment vertical="center"/>
    </xf>
    <xf numFmtId="0" fontId="0" fillId="4" borderId="1" xfId="0" quotePrefix="1" applyFont="1" applyFill="1" applyBorder="1" applyAlignment="1" applyProtection="1">
      <alignment horizontal="center"/>
    </xf>
    <xf numFmtId="0" fontId="11" fillId="5" borderId="11" xfId="0" applyFont="1" applyFill="1" applyBorder="1" applyAlignment="1" applyProtection="1">
      <alignment horizontal="center"/>
    </xf>
    <xf numFmtId="0" fontId="16" fillId="7" borderId="11" xfId="0" applyFont="1" applyFill="1" applyBorder="1" applyAlignment="1" applyProtection="1">
      <alignment horizontal="center"/>
    </xf>
    <xf numFmtId="0" fontId="34" fillId="4" borderId="23" xfId="0" applyFont="1" applyFill="1" applyBorder="1" applyAlignment="1" applyProtection="1">
      <alignment horizontal="center"/>
    </xf>
    <xf numFmtId="0" fontId="16" fillId="5" borderId="11" xfId="0" applyFont="1" applyFill="1" applyBorder="1" applyAlignment="1" applyProtection="1">
      <alignment horizontal="center"/>
    </xf>
    <xf numFmtId="10" fontId="12" fillId="4" borderId="23" xfId="0" applyNumberFormat="1" applyFont="1" applyFill="1" applyBorder="1" applyAlignment="1" applyProtection="1">
      <alignment horizontal="center"/>
    </xf>
    <xf numFmtId="0" fontId="0" fillId="4" borderId="7" xfId="0" quotePrefix="1" applyFont="1" applyFill="1" applyBorder="1" applyAlignment="1" applyProtection="1">
      <alignment horizontal="center"/>
    </xf>
    <xf numFmtId="0" fontId="11" fillId="5" borderId="19" xfId="0" applyFont="1" applyFill="1" applyBorder="1" applyAlignment="1" applyProtection="1">
      <alignment horizontal="center"/>
    </xf>
    <xf numFmtId="0" fontId="16" fillId="5" borderId="19" xfId="0" applyFont="1" applyFill="1" applyBorder="1" applyAlignment="1" applyProtection="1">
      <alignment horizontal="center"/>
    </xf>
    <xf numFmtId="0" fontId="16" fillId="5" borderId="18" xfId="0" applyFont="1" applyFill="1" applyBorder="1" applyAlignment="1" applyProtection="1">
      <alignment horizontal="center"/>
    </xf>
    <xf numFmtId="0" fontId="11" fillId="5" borderId="18" xfId="0" applyFont="1" applyFill="1" applyBorder="1" applyAlignment="1" applyProtection="1">
      <alignment horizontal="center"/>
    </xf>
    <xf numFmtId="2" fontId="16" fillId="5" borderId="18" xfId="0" applyNumberFormat="1" applyFont="1" applyFill="1" applyBorder="1" applyAlignment="1" applyProtection="1">
      <alignment horizontal="center"/>
    </xf>
    <xf numFmtId="0" fontId="16" fillId="7" borderId="18" xfId="0" applyFont="1" applyFill="1" applyBorder="1" applyAlignment="1" applyProtection="1">
      <alignment horizontal="center"/>
    </xf>
    <xf numFmtId="0" fontId="16" fillId="7" borderId="16" xfId="0" applyFont="1" applyFill="1" applyBorder="1" applyAlignment="1" applyProtection="1">
      <alignment horizontal="center"/>
    </xf>
    <xf numFmtId="0" fontId="16" fillId="7" borderId="7" xfId="0" applyFont="1" applyFill="1" applyBorder="1" applyAlignment="1" applyProtection="1">
      <alignment horizontal="center"/>
    </xf>
    <xf numFmtId="0" fontId="1" fillId="7" borderId="18" xfId="0" applyFont="1" applyFill="1" applyBorder="1" applyAlignment="1" applyProtection="1">
      <alignment horizontal="center"/>
    </xf>
    <xf numFmtId="2" fontId="0" fillId="4" borderId="9" xfId="0" applyNumberFormat="1" applyFill="1" applyBorder="1" applyAlignment="1" applyProtection="1">
      <alignment horizontal="center"/>
    </xf>
    <xf numFmtId="0" fontId="16" fillId="7" borderId="19" xfId="0" applyFont="1" applyFill="1" applyBorder="1" applyAlignment="1" applyProtection="1">
      <alignment horizontal="center"/>
    </xf>
    <xf numFmtId="0" fontId="16" fillId="7" borderId="0" xfId="0" applyFont="1" applyFill="1" applyAlignment="1" applyProtection="1">
      <alignment horizontal="center"/>
    </xf>
    <xf numFmtId="0" fontId="16" fillId="7" borderId="9" xfId="0" applyFont="1" applyFill="1" applyBorder="1" applyAlignment="1" applyProtection="1">
      <alignment horizontal="center"/>
    </xf>
    <xf numFmtId="0" fontId="1" fillId="7" borderId="19" xfId="0" applyFont="1" applyFill="1" applyBorder="1" applyAlignment="1" applyProtection="1">
      <alignment horizontal="center"/>
    </xf>
    <xf numFmtId="2" fontId="16" fillId="5" borderId="19" xfId="0" applyNumberFormat="1" applyFont="1" applyFill="1" applyBorder="1" applyAlignment="1" applyProtection="1">
      <alignment horizontal="center"/>
    </xf>
    <xf numFmtId="0" fontId="17" fillId="5" borderId="20" xfId="0" applyFont="1" applyFill="1" applyBorder="1" applyAlignment="1" applyProtection="1">
      <alignment horizontal="center"/>
    </xf>
    <xf numFmtId="0" fontId="1" fillId="5" borderId="20" xfId="0" applyFont="1" applyFill="1" applyBorder="1" applyAlignment="1" applyProtection="1">
      <alignment horizontal="center"/>
    </xf>
    <xf numFmtId="0" fontId="16" fillId="5" borderId="20" xfId="0" applyFont="1" applyFill="1" applyBorder="1" applyAlignment="1" applyProtection="1">
      <alignment horizontal="center"/>
    </xf>
    <xf numFmtId="10" fontId="12" fillId="5" borderId="20" xfId="0" applyNumberFormat="1" applyFont="1" applyFill="1" applyBorder="1" applyAlignment="1" applyProtection="1">
      <alignment horizontal="center"/>
    </xf>
    <xf numFmtId="0" fontId="16" fillId="7" borderId="20" xfId="0" applyFont="1" applyFill="1" applyBorder="1" applyAlignment="1" applyProtection="1">
      <alignment horizontal="center"/>
    </xf>
    <xf numFmtId="0" fontId="1" fillId="7" borderId="20" xfId="0" applyFont="1" applyFill="1" applyBorder="1" applyAlignment="1" applyProtection="1">
      <alignment horizontal="center"/>
    </xf>
    <xf numFmtId="0" fontId="0" fillId="2" borderId="0" xfId="0" applyFill="1" applyProtection="1"/>
    <xf numFmtId="0" fontId="19" fillId="2" borderId="0" xfId="0" applyFont="1" applyFill="1" applyAlignment="1" applyProtection="1">
      <alignment vertical="center"/>
    </xf>
    <xf numFmtId="0" fontId="1" fillId="2" borderId="0" xfId="0" applyFont="1" applyFill="1" applyProtection="1"/>
    <xf numFmtId="0" fontId="5" fillId="3" borderId="1" xfId="0" applyFont="1" applyFill="1" applyBorder="1" applyAlignment="1" applyProtection="1">
      <alignment horizontal="center" vertical="center" wrapText="1"/>
    </xf>
    <xf numFmtId="0" fontId="6" fillId="3" borderId="1" xfId="0" applyFont="1" applyFill="1" applyBorder="1" applyAlignment="1" applyProtection="1">
      <alignment horizontal="center" vertical="center" wrapText="1"/>
    </xf>
    <xf numFmtId="0" fontId="5" fillId="3" borderId="2" xfId="0" applyFont="1" applyFill="1" applyBorder="1" applyAlignment="1" applyProtection="1">
      <alignment horizontal="center" vertical="center" wrapText="1"/>
    </xf>
    <xf numFmtId="0" fontId="1" fillId="3" borderId="3" xfId="0" applyFont="1" applyFill="1" applyBorder="1" applyAlignment="1" applyProtection="1">
      <alignment horizontal="center" vertical="center" wrapText="1"/>
    </xf>
    <xf numFmtId="0" fontId="4" fillId="3" borderId="3" xfId="0" applyFont="1" applyFill="1" applyBorder="1" applyAlignment="1" applyProtection="1">
      <alignment horizontal="center" vertical="center" wrapText="1"/>
    </xf>
    <xf numFmtId="0" fontId="1" fillId="3" borderId="5" xfId="0" applyFont="1" applyFill="1" applyBorder="1" applyAlignment="1" applyProtection="1">
      <alignment horizontal="center" vertical="center" wrapText="1"/>
    </xf>
    <xf numFmtId="0" fontId="4" fillId="3" borderId="5" xfId="0" applyFont="1" applyFill="1" applyBorder="1" applyAlignment="1" applyProtection="1">
      <alignment horizontal="center" vertical="center" wrapText="1"/>
    </xf>
    <xf numFmtId="0" fontId="1" fillId="3" borderId="6" xfId="0" applyFont="1" applyFill="1" applyBorder="1" applyAlignment="1" applyProtection="1">
      <alignment horizontal="center" vertical="center" wrapText="1"/>
    </xf>
    <xf numFmtId="0" fontId="1" fillId="3" borderId="1" xfId="0" applyFont="1" applyFill="1" applyBorder="1" applyAlignment="1" applyProtection="1">
      <alignment horizontal="center" vertical="center" wrapText="1"/>
    </xf>
    <xf numFmtId="0" fontId="4" fillId="3" borderId="1" xfId="0" applyFont="1" applyFill="1" applyBorder="1" applyAlignment="1" applyProtection="1">
      <alignment horizontal="center" vertical="center" wrapText="1"/>
    </xf>
    <xf numFmtId="0" fontId="1" fillId="3" borderId="2" xfId="0" applyFont="1" applyFill="1" applyBorder="1" applyAlignment="1" applyProtection="1">
      <alignment horizontal="center" vertical="center" wrapText="1"/>
    </xf>
    <xf numFmtId="0" fontId="0" fillId="3" borderId="1" xfId="0" applyFill="1" applyBorder="1" applyAlignment="1" applyProtection="1">
      <alignment horizontal="center"/>
    </xf>
    <xf numFmtId="0" fontId="0" fillId="3" borderId="2" xfId="0" applyFill="1" applyBorder="1" applyAlignment="1" applyProtection="1">
      <alignment horizontal="center"/>
    </xf>
    <xf numFmtId="0" fontId="0" fillId="3" borderId="2" xfId="0" applyNumberFormat="1" applyFill="1" applyBorder="1" applyAlignment="1" applyProtection="1">
      <alignment horizontal="center"/>
    </xf>
    <xf numFmtId="0" fontId="1" fillId="3" borderId="1" xfId="0" applyFont="1" applyFill="1" applyBorder="1" applyAlignment="1" applyProtection="1">
      <alignment horizontal="center"/>
    </xf>
    <xf numFmtId="9" fontId="0" fillId="3" borderId="23" xfId="248" applyFont="1" applyFill="1" applyBorder="1" applyAlignment="1" applyProtection="1">
      <alignment horizontal="center"/>
    </xf>
    <xf numFmtId="0" fontId="0" fillId="3" borderId="18" xfId="0" applyFill="1" applyBorder="1" applyAlignment="1" applyProtection="1">
      <alignment horizontal="center"/>
    </xf>
    <xf numFmtId="0" fontId="0" fillId="3" borderId="7" xfId="0" applyFill="1" applyBorder="1" applyAlignment="1" applyProtection="1">
      <alignment horizontal="center"/>
    </xf>
    <xf numFmtId="0" fontId="0" fillId="3" borderId="15" xfId="0" applyFill="1" applyBorder="1" applyAlignment="1" applyProtection="1">
      <alignment horizontal="center"/>
    </xf>
    <xf numFmtId="0" fontId="1" fillId="3" borderId="7" xfId="0" applyFont="1" applyFill="1" applyBorder="1" applyAlignment="1" applyProtection="1">
      <alignment horizontal="center"/>
    </xf>
    <xf numFmtId="0" fontId="0" fillId="3" borderId="19" xfId="0" applyFill="1" applyBorder="1" applyAlignment="1" applyProtection="1">
      <alignment horizontal="center"/>
    </xf>
    <xf numFmtId="0" fontId="0" fillId="3" borderId="9" xfId="0" applyFill="1" applyBorder="1" applyAlignment="1" applyProtection="1">
      <alignment horizontal="center"/>
    </xf>
    <xf numFmtId="0" fontId="0" fillId="3" borderId="13" xfId="0" applyFill="1" applyBorder="1" applyAlignment="1" applyProtection="1">
      <alignment horizontal="center"/>
    </xf>
    <xf numFmtId="0" fontId="1" fillId="3" borderId="9" xfId="0" applyFont="1" applyFill="1" applyBorder="1" applyAlignment="1" applyProtection="1">
      <alignment horizontal="center"/>
    </xf>
    <xf numFmtId="0" fontId="0" fillId="3" borderId="20" xfId="0" applyFill="1" applyBorder="1" applyAlignment="1" applyProtection="1">
      <alignment horizontal="center"/>
    </xf>
    <xf numFmtId="0" fontId="0" fillId="3" borderId="14" xfId="0" applyFill="1" applyBorder="1" applyAlignment="1" applyProtection="1">
      <alignment horizontal="center"/>
    </xf>
    <xf numFmtId="0" fontId="1" fillId="3" borderId="14" xfId="0" applyFont="1" applyFill="1" applyBorder="1" applyAlignment="1" applyProtection="1">
      <alignment horizontal="center"/>
    </xf>
    <xf numFmtId="0" fontId="0" fillId="3" borderId="5" xfId="0" applyFill="1" applyBorder="1" applyAlignment="1" applyProtection="1">
      <alignment horizontal="center"/>
    </xf>
    <xf numFmtId="0" fontId="1" fillId="3" borderId="5" xfId="0" applyFont="1" applyFill="1" applyBorder="1" applyAlignment="1" applyProtection="1">
      <alignment horizontal="center"/>
    </xf>
    <xf numFmtId="0" fontId="16" fillId="7" borderId="2" xfId="0" applyFont="1" applyFill="1" applyBorder="1" applyAlignment="1" applyProtection="1">
      <alignment horizontal="center"/>
    </xf>
    <xf numFmtId="0" fontId="0" fillId="0" borderId="0" xfId="0" applyProtection="1"/>
    <xf numFmtId="0" fontId="1" fillId="0" borderId="0" xfId="0" applyFont="1" applyProtection="1"/>
    <xf numFmtId="0" fontId="0" fillId="2" borderId="23" xfId="0" applyFill="1" applyBorder="1" applyAlignment="1">
      <alignment horizontal="center"/>
    </xf>
    <xf numFmtId="0" fontId="0" fillId="2" borderId="0" xfId="0" applyFill="1" applyBorder="1" applyAlignment="1">
      <alignment horizontal="center"/>
    </xf>
    <xf numFmtId="0" fontId="0" fillId="2" borderId="0" xfId="0" applyFill="1" applyAlignment="1">
      <alignment horizontal="center"/>
    </xf>
    <xf numFmtId="0" fontId="20" fillId="2" borderId="0" xfId="0" applyFont="1" applyFill="1" applyBorder="1" applyAlignment="1">
      <alignment horizontal="center" vertical="center"/>
    </xf>
    <xf numFmtId="0" fontId="0" fillId="2" borderId="10" xfId="0" applyFill="1" applyBorder="1" applyAlignment="1">
      <alignment horizontal="center"/>
    </xf>
    <xf numFmtId="0" fontId="22" fillId="2" borderId="0" xfId="0" applyFont="1" applyFill="1"/>
    <xf numFmtId="0" fontId="11" fillId="5" borderId="23" xfId="0" applyFont="1" applyFill="1" applyBorder="1" applyAlignment="1" applyProtection="1">
      <alignment horizontal="center"/>
      <protection locked="0"/>
    </xf>
    <xf numFmtId="0" fontId="11" fillId="5" borderId="10" xfId="0" applyFont="1" applyFill="1" applyBorder="1" applyAlignment="1" applyProtection="1">
      <alignment horizontal="center"/>
      <protection locked="0"/>
    </xf>
    <xf numFmtId="0" fontId="11" fillId="5" borderId="5" xfId="0" applyFont="1" applyFill="1" applyBorder="1" applyAlignment="1" applyProtection="1">
      <alignment horizontal="center"/>
      <protection locked="0"/>
    </xf>
    <xf numFmtId="0" fontId="11" fillId="5" borderId="11" xfId="0" applyFont="1" applyFill="1" applyBorder="1" applyAlignment="1" applyProtection="1">
      <alignment horizontal="center"/>
      <protection locked="0"/>
    </xf>
    <xf numFmtId="0" fontId="11" fillId="5" borderId="9" xfId="0" applyFont="1" applyFill="1" applyBorder="1" applyAlignment="1" applyProtection="1">
      <alignment horizontal="center"/>
      <protection locked="0"/>
    </xf>
    <xf numFmtId="0" fontId="11" fillId="5" borderId="19" xfId="0" applyFont="1" applyFill="1" applyBorder="1" applyAlignment="1" applyProtection="1">
      <alignment horizontal="center"/>
      <protection locked="0"/>
    </xf>
    <xf numFmtId="0" fontId="11" fillId="5" borderId="7" xfId="0" applyFont="1" applyFill="1" applyBorder="1" applyAlignment="1" applyProtection="1">
      <alignment horizontal="center"/>
      <protection locked="0"/>
    </xf>
    <xf numFmtId="0" fontId="11" fillId="5" borderId="18" xfId="0" applyFont="1" applyFill="1" applyBorder="1" applyAlignment="1" applyProtection="1">
      <alignment horizontal="center"/>
      <protection locked="0"/>
    </xf>
    <xf numFmtId="2" fontId="11" fillId="4" borderId="23" xfId="0" applyNumberFormat="1" applyFont="1" applyFill="1" applyBorder="1" applyAlignment="1" applyProtection="1">
      <alignment horizontal="center"/>
      <protection locked="0"/>
    </xf>
    <xf numFmtId="2" fontId="11" fillId="4" borderId="7" xfId="0" applyNumberFormat="1" applyFont="1" applyFill="1" applyBorder="1" applyAlignment="1" applyProtection="1">
      <alignment horizontal="center"/>
      <protection locked="0"/>
    </xf>
    <xf numFmtId="164" fontId="0" fillId="3" borderId="23" xfId="248" applyNumberFormat="1" applyFont="1" applyFill="1" applyBorder="1" applyAlignment="1" applyProtection="1">
      <alignment horizontal="center"/>
    </xf>
    <xf numFmtId="164" fontId="42" fillId="3" borderId="23" xfId="248" applyNumberFormat="1" applyFont="1" applyFill="1" applyBorder="1" applyAlignment="1" applyProtection="1">
      <alignment horizontal="center"/>
    </xf>
    <xf numFmtId="164" fontId="16" fillId="7" borderId="11" xfId="248" applyNumberFormat="1" applyFont="1" applyFill="1" applyBorder="1" applyAlignment="1" applyProtection="1">
      <alignment horizontal="center"/>
    </xf>
    <xf numFmtId="0" fontId="20" fillId="2" borderId="0" xfId="0" applyFont="1" applyFill="1" applyBorder="1" applyAlignment="1">
      <alignment horizontal="center"/>
    </xf>
    <xf numFmtId="0" fontId="0" fillId="2" borderId="2" xfId="0" applyFill="1" applyBorder="1" applyAlignment="1">
      <alignment horizontal="center"/>
    </xf>
    <xf numFmtId="0" fontId="43" fillId="9" borderId="0" xfId="0" applyFont="1" applyFill="1" applyBorder="1" applyAlignment="1">
      <alignment horizontal="center" vertical="center" wrapText="1"/>
    </xf>
    <xf numFmtId="0" fontId="44" fillId="2" borderId="0" xfId="0" applyFont="1" applyFill="1" applyBorder="1" applyAlignment="1">
      <alignment horizontal="center"/>
    </xf>
    <xf numFmtId="0" fontId="44" fillId="2" borderId="0" xfId="0" applyFont="1" applyFill="1" applyBorder="1"/>
    <xf numFmtId="0" fontId="41" fillId="9" borderId="19" xfId="0" applyFont="1" applyFill="1" applyBorder="1" applyAlignment="1">
      <alignment horizontal="center" vertical="center" wrapText="1"/>
    </xf>
    <xf numFmtId="0" fontId="45" fillId="9" borderId="0" xfId="0" applyFont="1" applyFill="1" applyBorder="1" applyAlignment="1">
      <alignment horizontal="center" vertical="center" wrapText="1"/>
    </xf>
    <xf numFmtId="0" fontId="0" fillId="2" borderId="2" xfId="0" applyFont="1" applyFill="1" applyBorder="1" applyAlignment="1">
      <alignment horizontal="center"/>
    </xf>
    <xf numFmtId="0" fontId="0" fillId="2" borderId="17" xfId="0" applyFont="1" applyFill="1" applyBorder="1" applyAlignment="1">
      <alignment horizontal="center"/>
    </xf>
    <xf numFmtId="0" fontId="44" fillId="2" borderId="0" xfId="0" applyFont="1" applyFill="1"/>
    <xf numFmtId="0" fontId="23" fillId="2" borderId="0" xfId="0" applyFont="1" applyFill="1" applyAlignment="1">
      <alignment horizontal="left" vertical="center" wrapText="1"/>
    </xf>
    <xf numFmtId="0" fontId="23" fillId="2" borderId="0" xfId="0" applyFont="1" applyFill="1" applyAlignment="1">
      <alignment horizontal="left" wrapText="1"/>
    </xf>
    <xf numFmtId="0" fontId="23" fillId="2" borderId="0" xfId="0" quotePrefix="1" applyFont="1" applyFill="1" applyAlignment="1">
      <alignment horizontal="left" vertical="center" indent="1"/>
    </xf>
    <xf numFmtId="0" fontId="28" fillId="2" borderId="0" xfId="0" applyFont="1" applyFill="1" applyAlignment="1">
      <alignment horizontal="left" vertical="center" wrapText="1" indent="1"/>
    </xf>
    <xf numFmtId="0" fontId="25" fillId="2" borderId="9" xfId="0" quotePrefix="1" applyFont="1" applyFill="1" applyBorder="1" applyAlignment="1">
      <alignment horizontal="center" wrapText="1"/>
    </xf>
    <xf numFmtId="9" fontId="25" fillId="2" borderId="9" xfId="0" quotePrefix="1" applyNumberFormat="1" applyFont="1" applyFill="1" applyBorder="1" applyAlignment="1">
      <alignment horizontal="center" wrapText="1"/>
    </xf>
    <xf numFmtId="0" fontId="23" fillId="2" borderId="13" xfId="0" quotePrefix="1" applyFont="1" applyFill="1" applyBorder="1" applyAlignment="1">
      <alignment horizontal="left"/>
    </xf>
    <xf numFmtId="0" fontId="48" fillId="2" borderId="0" xfId="0" applyFont="1" applyFill="1"/>
    <xf numFmtId="0" fontId="23" fillId="2" borderId="0" xfId="0" applyFont="1" applyFill="1" applyAlignment="1">
      <alignment horizontal="left" vertical="center" wrapText="1"/>
    </xf>
    <xf numFmtId="0" fontId="23" fillId="2" borderId="0" xfId="0" quotePrefix="1" applyFont="1" applyFill="1" applyAlignment="1">
      <alignment horizontal="left" vertical="center" wrapText="1" indent="1"/>
    </xf>
    <xf numFmtId="0" fontId="23" fillId="2" borderId="0" xfId="0" applyFont="1" applyFill="1" applyAlignment="1">
      <alignment horizontal="left" wrapText="1"/>
    </xf>
    <xf numFmtId="0" fontId="38" fillId="2" borderId="0" xfId="0" applyFont="1" applyFill="1" applyAlignment="1">
      <alignment horizontal="left" vertical="center" wrapText="1"/>
    </xf>
    <xf numFmtId="0" fontId="25" fillId="2" borderId="26" xfId="0" applyFont="1" applyFill="1" applyBorder="1" applyAlignment="1">
      <alignment horizontal="center" vertical="center" wrapText="1"/>
    </xf>
    <xf numFmtId="0" fontId="25" fillId="2" borderId="12" xfId="0" applyFont="1" applyFill="1" applyBorder="1" applyAlignment="1">
      <alignment horizontal="center" vertical="center" wrapText="1"/>
    </xf>
    <xf numFmtId="0" fontId="25" fillId="2" borderId="20" xfId="0" applyFont="1" applyFill="1" applyBorder="1" applyAlignment="1">
      <alignment horizontal="center" vertical="center" wrapText="1"/>
    </xf>
    <xf numFmtId="0" fontId="1" fillId="4" borderId="7" xfId="0" applyFont="1" applyFill="1" applyBorder="1" applyAlignment="1" applyProtection="1">
      <alignment vertical="center"/>
      <protection locked="0"/>
    </xf>
    <xf numFmtId="0" fontId="1" fillId="4" borderId="9" xfId="0" applyFont="1" applyFill="1" applyBorder="1" applyAlignment="1" applyProtection="1">
      <alignment vertical="center"/>
      <protection locked="0"/>
    </xf>
    <xf numFmtId="0" fontId="1" fillId="4" borderId="5" xfId="0" applyFont="1" applyFill="1" applyBorder="1" applyAlignment="1" applyProtection="1">
      <alignment vertical="center"/>
      <protection locked="0"/>
    </xf>
    <xf numFmtId="0" fontId="1" fillId="5" borderId="7" xfId="0" applyFont="1" applyFill="1" applyBorder="1" applyAlignment="1" applyProtection="1">
      <alignment vertical="center"/>
      <protection locked="0"/>
    </xf>
    <xf numFmtId="0" fontId="1" fillId="5" borderId="9" xfId="0" applyFont="1" applyFill="1" applyBorder="1" applyAlignment="1" applyProtection="1">
      <alignment vertical="center"/>
      <protection locked="0"/>
    </xf>
    <xf numFmtId="0" fontId="1" fillId="5" borderId="5" xfId="0" applyFont="1" applyFill="1" applyBorder="1" applyAlignment="1" applyProtection="1">
      <alignment vertical="center"/>
      <protection locked="0"/>
    </xf>
    <xf numFmtId="0" fontId="5" fillId="4" borderId="2" xfId="0" applyFont="1" applyFill="1" applyBorder="1" applyAlignment="1">
      <alignment horizontal="center" vertical="center" wrapText="1"/>
    </xf>
    <xf numFmtId="0" fontId="5" fillId="4" borderId="17" xfId="0" applyFont="1" applyFill="1" applyBorder="1" applyAlignment="1">
      <alignment horizontal="center" vertical="center" wrapText="1"/>
    </xf>
    <xf numFmtId="0" fontId="5" fillId="4" borderId="10" xfId="0" applyFont="1" applyFill="1" applyBorder="1" applyAlignment="1">
      <alignment horizontal="center" vertical="center" wrapText="1"/>
    </xf>
    <xf numFmtId="0" fontId="5" fillId="5" borderId="2" xfId="0" applyFont="1" applyFill="1" applyBorder="1" applyAlignment="1">
      <alignment horizontal="center" vertical="center" wrapText="1"/>
    </xf>
    <xf numFmtId="0" fontId="5" fillId="5" borderId="17" xfId="0" applyFont="1" applyFill="1" applyBorder="1" applyAlignment="1">
      <alignment horizontal="center" vertical="center" wrapText="1"/>
    </xf>
    <xf numFmtId="0" fontId="5" fillId="5" borderId="10" xfId="0" applyFont="1" applyFill="1" applyBorder="1" applyAlignment="1">
      <alignment horizontal="center" vertical="center" wrapText="1"/>
    </xf>
    <xf numFmtId="0" fontId="39" fillId="5" borderId="7" xfId="0" quotePrefix="1" applyFont="1" applyFill="1" applyBorder="1" applyAlignment="1" applyProtection="1">
      <alignment horizontal="center" vertical="center"/>
      <protection locked="0"/>
    </xf>
    <xf numFmtId="0" fontId="39" fillId="5" borderId="9" xfId="0" quotePrefix="1" applyFont="1" applyFill="1" applyBorder="1" applyAlignment="1" applyProtection="1">
      <alignment horizontal="center" vertical="center"/>
      <protection locked="0"/>
    </xf>
    <xf numFmtId="0" fontId="39" fillId="5" borderId="5" xfId="0" quotePrefix="1" applyFont="1" applyFill="1" applyBorder="1" applyAlignment="1" applyProtection="1">
      <alignment horizontal="center" vertical="center"/>
      <protection locked="0"/>
    </xf>
    <xf numFmtId="0" fontId="20" fillId="2" borderId="0" xfId="0" applyFont="1" applyFill="1" applyBorder="1" applyAlignment="1">
      <alignment horizontal="left" vertical="center"/>
    </xf>
    <xf numFmtId="0" fontId="46" fillId="2" borderId="23" xfId="0" applyFont="1" applyFill="1" applyBorder="1" applyAlignment="1">
      <alignment horizontal="center"/>
    </xf>
    <xf numFmtId="0" fontId="47" fillId="10" borderId="23" xfId="0" applyFont="1" applyFill="1" applyBorder="1" applyAlignment="1">
      <alignment horizontal="center"/>
    </xf>
    <xf numFmtId="0" fontId="47" fillId="11" borderId="23" xfId="0" applyFont="1" applyFill="1" applyBorder="1" applyAlignment="1">
      <alignment horizontal="center"/>
    </xf>
    <xf numFmtId="0" fontId="46" fillId="2" borderId="19" xfId="0" applyFont="1" applyFill="1" applyBorder="1" applyAlignment="1">
      <alignment horizontal="center" wrapText="1"/>
    </xf>
    <xf numFmtId="0" fontId="46" fillId="2" borderId="11" xfId="0" applyFont="1" applyFill="1" applyBorder="1" applyAlignment="1">
      <alignment horizontal="center" wrapText="1"/>
    </xf>
  </cellXfs>
  <cellStyles count="255">
    <cellStyle name="Followed Hyperlink" xfId="2" builtinId="9" hidden="1"/>
    <cellStyle name="Followed Hyperlink" xfId="4" builtinId="9" hidden="1"/>
    <cellStyle name="Followed Hyperlink" xfId="6" builtinId="9" hidden="1"/>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Followed Hyperlink" xfId="20" builtinId="9" hidden="1"/>
    <cellStyle name="Followed Hyperlink" xfId="22" builtinId="9" hidden="1"/>
    <cellStyle name="Followed Hyperlink" xfId="24" builtinId="9" hidden="1"/>
    <cellStyle name="Followed Hyperlink" xfId="26" builtinId="9" hidden="1"/>
    <cellStyle name="Followed Hyperlink" xfId="28" builtinId="9" hidden="1"/>
    <cellStyle name="Followed Hyperlink" xfId="30" builtinId="9" hidden="1"/>
    <cellStyle name="Followed Hyperlink" xfId="32" builtinId="9" hidden="1"/>
    <cellStyle name="Followed Hyperlink" xfId="34" builtinId="9" hidden="1"/>
    <cellStyle name="Followed Hyperlink" xfId="36" builtinId="9" hidden="1"/>
    <cellStyle name="Followed Hyperlink" xfId="38" builtinId="9" hidden="1"/>
    <cellStyle name="Followed Hyperlink" xfId="40" builtinId="9" hidden="1"/>
    <cellStyle name="Followed Hyperlink" xfId="42" builtinId="9" hidden="1"/>
    <cellStyle name="Followed Hyperlink" xfId="44" builtinId="9" hidden="1"/>
    <cellStyle name="Followed Hyperlink" xfId="46" builtinId="9" hidden="1"/>
    <cellStyle name="Followed Hyperlink" xfId="48" builtinId="9" hidden="1"/>
    <cellStyle name="Followed Hyperlink" xfId="50" builtinId="9" hidden="1"/>
    <cellStyle name="Followed Hyperlink" xfId="52" builtinId="9" hidden="1"/>
    <cellStyle name="Followed Hyperlink" xfId="54" builtinId="9" hidden="1"/>
    <cellStyle name="Followed Hyperlink" xfId="56" builtinId="9" hidden="1"/>
    <cellStyle name="Followed Hyperlink" xfId="58" builtinId="9" hidden="1"/>
    <cellStyle name="Followed Hyperlink" xfId="60" builtinId="9" hidden="1"/>
    <cellStyle name="Followed Hyperlink" xfId="62" builtinId="9" hidden="1"/>
    <cellStyle name="Followed Hyperlink" xfId="64" builtinId="9" hidden="1"/>
    <cellStyle name="Followed Hyperlink" xfId="66" builtinId="9" hidden="1"/>
    <cellStyle name="Followed Hyperlink" xfId="68" builtinId="9" hidden="1"/>
    <cellStyle name="Followed Hyperlink" xfId="70" builtinId="9" hidden="1"/>
    <cellStyle name="Followed Hyperlink" xfId="72" builtinId="9" hidden="1"/>
    <cellStyle name="Followed Hyperlink" xfId="74" builtinId="9" hidden="1"/>
    <cellStyle name="Followed Hyperlink" xfId="76" builtinId="9" hidden="1"/>
    <cellStyle name="Followed Hyperlink" xfId="78" builtinId="9" hidden="1"/>
    <cellStyle name="Followed Hyperlink" xfId="80" builtinId="9" hidden="1"/>
    <cellStyle name="Followed Hyperlink" xfId="82" builtinId="9" hidden="1"/>
    <cellStyle name="Followed Hyperlink" xfId="84" builtinId="9" hidden="1"/>
    <cellStyle name="Followed Hyperlink" xfId="86" builtinId="9" hidden="1"/>
    <cellStyle name="Followed Hyperlink" xfId="88" builtinId="9" hidden="1"/>
    <cellStyle name="Followed Hyperlink" xfId="90" builtinId="9" hidden="1"/>
    <cellStyle name="Followed Hyperlink" xfId="92" builtinId="9" hidden="1"/>
    <cellStyle name="Followed Hyperlink" xfId="94" builtinId="9" hidden="1"/>
    <cellStyle name="Followed Hyperlink" xfId="96" builtinId="9" hidden="1"/>
    <cellStyle name="Followed Hyperlink" xfId="98" builtinId="9" hidden="1"/>
    <cellStyle name="Followed Hyperlink" xfId="100" builtinId="9" hidden="1"/>
    <cellStyle name="Followed Hyperlink" xfId="102" builtinId="9" hidden="1"/>
    <cellStyle name="Followed Hyperlink" xfId="104" builtinId="9" hidden="1"/>
    <cellStyle name="Followed Hyperlink" xfId="106" builtinId="9" hidden="1"/>
    <cellStyle name="Followed Hyperlink" xfId="108" builtinId="9" hidden="1"/>
    <cellStyle name="Followed Hyperlink" xfId="110" builtinId="9" hidden="1"/>
    <cellStyle name="Followed Hyperlink" xfId="112" builtinId="9" hidden="1"/>
    <cellStyle name="Followed Hyperlink" xfId="114" builtinId="9" hidden="1"/>
    <cellStyle name="Followed Hyperlink" xfId="116" builtinId="9" hidden="1"/>
    <cellStyle name="Followed Hyperlink" xfId="118" builtinId="9" hidden="1"/>
    <cellStyle name="Followed Hyperlink" xfId="120" builtinId="9" hidden="1"/>
    <cellStyle name="Followed Hyperlink" xfId="122" builtinId="9" hidden="1"/>
    <cellStyle name="Followed Hyperlink" xfId="124" builtinId="9" hidden="1"/>
    <cellStyle name="Followed Hyperlink" xfId="126" builtinId="9" hidden="1"/>
    <cellStyle name="Followed Hyperlink" xfId="128" builtinId="9" hidden="1"/>
    <cellStyle name="Followed Hyperlink" xfId="130" builtinId="9" hidden="1"/>
    <cellStyle name="Followed Hyperlink" xfId="132" builtinId="9" hidden="1"/>
    <cellStyle name="Followed Hyperlink" xfId="134" builtinId="9" hidden="1"/>
    <cellStyle name="Followed Hyperlink" xfId="136" builtinId="9" hidden="1"/>
    <cellStyle name="Followed Hyperlink" xfId="138" builtinId="9" hidden="1"/>
    <cellStyle name="Followed Hyperlink" xfId="140" builtinId="9" hidden="1"/>
    <cellStyle name="Followed Hyperlink" xfId="142" builtinId="9" hidden="1"/>
    <cellStyle name="Followed Hyperlink" xfId="144" builtinId="9" hidden="1"/>
    <cellStyle name="Followed Hyperlink" xfId="146" builtinId="9" hidden="1"/>
    <cellStyle name="Followed Hyperlink" xfId="148" builtinId="9" hidden="1"/>
    <cellStyle name="Followed Hyperlink" xfId="150" builtinId="9" hidden="1"/>
    <cellStyle name="Followed Hyperlink" xfId="152" builtinId="9" hidden="1"/>
    <cellStyle name="Followed Hyperlink" xfId="154" builtinId="9" hidden="1"/>
    <cellStyle name="Followed Hyperlink" xfId="156" builtinId="9" hidden="1"/>
    <cellStyle name="Followed Hyperlink" xfId="158" builtinId="9" hidden="1"/>
    <cellStyle name="Followed Hyperlink" xfId="160" builtinId="9" hidden="1"/>
    <cellStyle name="Followed Hyperlink" xfId="162" builtinId="9" hidden="1"/>
    <cellStyle name="Followed Hyperlink" xfId="164" builtinId="9" hidden="1"/>
    <cellStyle name="Followed Hyperlink" xfId="166" builtinId="9" hidden="1"/>
    <cellStyle name="Followed Hyperlink" xfId="167" builtinId="9" hidden="1"/>
    <cellStyle name="Followed Hyperlink" xfId="168" builtinId="9" hidden="1"/>
    <cellStyle name="Followed Hyperlink" xfId="169" builtinId="9" hidden="1"/>
    <cellStyle name="Followed Hyperlink" xfId="170" builtinId="9" hidden="1"/>
    <cellStyle name="Followed Hyperlink" xfId="171" builtinId="9" hidden="1"/>
    <cellStyle name="Followed Hyperlink" xfId="172" builtinId="9" hidden="1"/>
    <cellStyle name="Followed Hyperlink" xfId="173" builtinId="9" hidden="1"/>
    <cellStyle name="Followed Hyperlink" xfId="174" builtinId="9" hidden="1"/>
    <cellStyle name="Followed Hyperlink" xfId="175" builtinId="9" hidden="1"/>
    <cellStyle name="Followed Hyperlink" xfId="176" builtinId="9" hidden="1"/>
    <cellStyle name="Followed Hyperlink" xfId="177" builtinId="9" hidden="1"/>
    <cellStyle name="Followed Hyperlink" xfId="178" builtinId="9" hidden="1"/>
    <cellStyle name="Followed Hyperlink" xfId="179" builtinId="9" hidden="1"/>
    <cellStyle name="Followed Hyperlink" xfId="180" builtinId="9" hidden="1"/>
    <cellStyle name="Followed Hyperlink" xfId="181" builtinId="9" hidden="1"/>
    <cellStyle name="Followed Hyperlink" xfId="182" builtinId="9" hidden="1"/>
    <cellStyle name="Followed Hyperlink" xfId="183" builtinId="9" hidden="1"/>
    <cellStyle name="Followed Hyperlink" xfId="184" builtinId="9" hidden="1"/>
    <cellStyle name="Followed Hyperlink" xfId="185" builtinId="9" hidden="1"/>
    <cellStyle name="Followed Hyperlink" xfId="186" builtinId="9" hidden="1"/>
    <cellStyle name="Followed Hyperlink" xfId="187" builtinId="9" hidden="1"/>
    <cellStyle name="Followed Hyperlink" xfId="188" builtinId="9" hidden="1"/>
    <cellStyle name="Followed Hyperlink" xfId="189" builtinId="9" hidden="1"/>
    <cellStyle name="Followed Hyperlink" xfId="190" builtinId="9" hidden="1"/>
    <cellStyle name="Followed Hyperlink" xfId="191" builtinId="9" hidden="1"/>
    <cellStyle name="Followed Hyperlink" xfId="192" builtinId="9" hidden="1"/>
    <cellStyle name="Followed Hyperlink" xfId="193" builtinId="9" hidden="1"/>
    <cellStyle name="Followed Hyperlink" xfId="194" builtinId="9" hidden="1"/>
    <cellStyle name="Followed Hyperlink" xfId="195" builtinId="9" hidden="1"/>
    <cellStyle name="Followed Hyperlink" xfId="196" builtinId="9" hidden="1"/>
    <cellStyle name="Followed Hyperlink" xfId="197" builtinId="9" hidden="1"/>
    <cellStyle name="Followed Hyperlink" xfId="198" builtinId="9" hidden="1"/>
    <cellStyle name="Followed Hyperlink" xfId="199" builtinId="9" hidden="1"/>
    <cellStyle name="Followed Hyperlink" xfId="200" builtinId="9" hidden="1"/>
    <cellStyle name="Followed Hyperlink" xfId="201" builtinId="9" hidden="1"/>
    <cellStyle name="Followed Hyperlink" xfId="202" builtinId="9" hidden="1"/>
    <cellStyle name="Followed Hyperlink" xfId="203" builtinId="9" hidden="1"/>
    <cellStyle name="Followed Hyperlink" xfId="204" builtinId="9" hidden="1"/>
    <cellStyle name="Followed Hyperlink" xfId="205" builtinId="9" hidden="1"/>
    <cellStyle name="Followed Hyperlink" xfId="206" builtinId="9" hidden="1"/>
    <cellStyle name="Followed Hyperlink" xfId="207" builtinId="9" hidden="1"/>
    <cellStyle name="Followed Hyperlink" xfId="208" builtinId="9" hidden="1"/>
    <cellStyle name="Followed Hyperlink" xfId="209" builtinId="9" hidden="1"/>
    <cellStyle name="Followed Hyperlink" xfId="210" builtinId="9" hidden="1"/>
    <cellStyle name="Followed Hyperlink" xfId="211" builtinId="9" hidden="1"/>
    <cellStyle name="Followed Hyperlink" xfId="212" builtinId="9" hidden="1"/>
    <cellStyle name="Followed Hyperlink" xfId="213" builtinId="9" hidden="1"/>
    <cellStyle name="Followed Hyperlink" xfId="214" builtinId="9" hidden="1"/>
    <cellStyle name="Followed Hyperlink" xfId="215" builtinId="9" hidden="1"/>
    <cellStyle name="Followed Hyperlink" xfId="216" builtinId="9" hidden="1"/>
    <cellStyle name="Followed Hyperlink" xfId="217" builtinId="9" hidden="1"/>
    <cellStyle name="Followed Hyperlink" xfId="218" builtinId="9" hidden="1"/>
    <cellStyle name="Followed Hyperlink" xfId="219" builtinId="9" hidden="1"/>
    <cellStyle name="Followed Hyperlink" xfId="220" builtinId="9" hidden="1"/>
    <cellStyle name="Followed Hyperlink" xfId="221" builtinId="9" hidden="1"/>
    <cellStyle name="Followed Hyperlink" xfId="222" builtinId="9" hidden="1"/>
    <cellStyle name="Followed Hyperlink" xfId="223" builtinId="9" hidden="1"/>
    <cellStyle name="Followed Hyperlink" xfId="224" builtinId="9" hidden="1"/>
    <cellStyle name="Followed Hyperlink" xfId="225" builtinId="9" hidden="1"/>
    <cellStyle name="Followed Hyperlink" xfId="226" builtinId="9" hidden="1"/>
    <cellStyle name="Followed Hyperlink" xfId="227" builtinId="9" hidden="1"/>
    <cellStyle name="Followed Hyperlink" xfId="228" builtinId="9" hidden="1"/>
    <cellStyle name="Followed Hyperlink" xfId="229" builtinId="9" hidden="1"/>
    <cellStyle name="Followed Hyperlink" xfId="230" builtinId="9" hidden="1"/>
    <cellStyle name="Followed Hyperlink" xfId="231" builtinId="9" hidden="1"/>
    <cellStyle name="Followed Hyperlink" xfId="232" builtinId="9" hidden="1"/>
    <cellStyle name="Followed Hyperlink" xfId="233" builtinId="9" hidden="1"/>
    <cellStyle name="Followed Hyperlink" xfId="234" builtinId="9" hidden="1"/>
    <cellStyle name="Followed Hyperlink" xfId="235" builtinId="9" hidden="1"/>
    <cellStyle name="Followed Hyperlink" xfId="236" builtinId="9" hidden="1"/>
    <cellStyle name="Followed Hyperlink" xfId="237" builtinId="9" hidden="1"/>
    <cellStyle name="Followed Hyperlink" xfId="238" builtinId="9" hidden="1"/>
    <cellStyle name="Followed Hyperlink" xfId="239" builtinId="9" hidden="1"/>
    <cellStyle name="Followed Hyperlink" xfId="240" builtinId="9" hidden="1"/>
    <cellStyle name="Followed Hyperlink" xfId="241" builtinId="9" hidden="1"/>
    <cellStyle name="Followed Hyperlink" xfId="242" builtinId="9" hidden="1"/>
    <cellStyle name="Followed Hyperlink" xfId="243" builtinId="9" hidden="1"/>
    <cellStyle name="Followed Hyperlink" xfId="244" builtinId="9" hidden="1"/>
    <cellStyle name="Followed Hyperlink" xfId="245" builtinId="9" hidden="1"/>
    <cellStyle name="Followed Hyperlink" xfId="246" builtinId="9" hidden="1"/>
    <cellStyle name="Followed Hyperlink" xfId="247" builtinId="9" hidden="1"/>
    <cellStyle name="Followed Hyperlink" xfId="249" builtinId="9" hidden="1"/>
    <cellStyle name="Followed Hyperlink" xfId="250" builtinId="9" hidden="1"/>
    <cellStyle name="Followed Hyperlink" xfId="251" builtinId="9" hidden="1"/>
    <cellStyle name="Followed Hyperlink" xfId="252" builtinId="9" hidden="1"/>
    <cellStyle name="Followed Hyperlink" xfId="253" builtinId="9" hidden="1"/>
    <cellStyle name="Followed Hyperlink" xfId="254"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7" builtinId="8" hidden="1"/>
    <cellStyle name="Hyperlink" xfId="29" builtinId="8" hidden="1"/>
    <cellStyle name="Hyperlink" xfId="31" builtinId="8" hidden="1"/>
    <cellStyle name="Hyperlink" xfId="33" builtinId="8" hidden="1"/>
    <cellStyle name="Hyperlink" xfId="35" builtinId="8" hidden="1"/>
    <cellStyle name="Hyperlink" xfId="37" builtinId="8" hidden="1"/>
    <cellStyle name="Hyperlink" xfId="39" builtinId="8" hidden="1"/>
    <cellStyle name="Hyperlink" xfId="41" builtinId="8" hidden="1"/>
    <cellStyle name="Hyperlink" xfId="43" builtinId="8" hidden="1"/>
    <cellStyle name="Hyperlink" xfId="45" builtinId="8" hidden="1"/>
    <cellStyle name="Hyperlink" xfId="47" builtinId="8" hidden="1"/>
    <cellStyle name="Hyperlink" xfId="49" builtinId="8" hidden="1"/>
    <cellStyle name="Hyperlink" xfId="51" builtinId="8" hidden="1"/>
    <cellStyle name="Hyperlink" xfId="53" builtinId="8" hidden="1"/>
    <cellStyle name="Hyperlink" xfId="55" builtinId="8" hidden="1"/>
    <cellStyle name="Hyperlink" xfId="57" builtinId="8" hidden="1"/>
    <cellStyle name="Hyperlink" xfId="59" builtinId="8" hidden="1"/>
    <cellStyle name="Hyperlink" xfId="61" builtinId="8" hidden="1"/>
    <cellStyle name="Hyperlink" xfId="63" builtinId="8" hidden="1"/>
    <cellStyle name="Hyperlink" xfId="65" builtinId="8" hidden="1"/>
    <cellStyle name="Hyperlink" xfId="67" builtinId="8" hidden="1"/>
    <cellStyle name="Hyperlink" xfId="69" builtinId="8" hidden="1"/>
    <cellStyle name="Hyperlink" xfId="71" builtinId="8" hidden="1"/>
    <cellStyle name="Hyperlink" xfId="73" builtinId="8" hidden="1"/>
    <cellStyle name="Hyperlink" xfId="75" builtinId="8" hidden="1"/>
    <cellStyle name="Hyperlink" xfId="77" builtinId="8" hidden="1"/>
    <cellStyle name="Hyperlink" xfId="79" builtinId="8" hidden="1"/>
    <cellStyle name="Hyperlink" xfId="81" builtinId="8" hidden="1"/>
    <cellStyle name="Hyperlink" xfId="83" builtinId="8" hidden="1"/>
    <cellStyle name="Hyperlink" xfId="85" builtinId="8" hidden="1"/>
    <cellStyle name="Hyperlink" xfId="87" builtinId="8" hidden="1"/>
    <cellStyle name="Hyperlink" xfId="89" builtinId="8" hidden="1"/>
    <cellStyle name="Hyperlink" xfId="91" builtinId="8" hidden="1"/>
    <cellStyle name="Hyperlink" xfId="93" builtinId="8" hidden="1"/>
    <cellStyle name="Hyperlink" xfId="95" builtinId="8" hidden="1"/>
    <cellStyle name="Hyperlink" xfId="97" builtinId="8" hidden="1"/>
    <cellStyle name="Hyperlink" xfId="99" builtinId="8" hidden="1"/>
    <cellStyle name="Hyperlink" xfId="101" builtinId="8" hidden="1"/>
    <cellStyle name="Hyperlink" xfId="103" builtinId="8" hidden="1"/>
    <cellStyle name="Hyperlink" xfId="105" builtinId="8" hidden="1"/>
    <cellStyle name="Hyperlink" xfId="107" builtinId="8" hidden="1"/>
    <cellStyle name="Hyperlink" xfId="109" builtinId="8" hidden="1"/>
    <cellStyle name="Hyperlink" xfId="111" builtinId="8" hidden="1"/>
    <cellStyle name="Hyperlink" xfId="113" builtinId="8" hidden="1"/>
    <cellStyle name="Hyperlink" xfId="115" builtinId="8" hidden="1"/>
    <cellStyle name="Hyperlink" xfId="117" builtinId="8" hidden="1"/>
    <cellStyle name="Hyperlink" xfId="119" builtinId="8" hidden="1"/>
    <cellStyle name="Hyperlink" xfId="121" builtinId="8" hidden="1"/>
    <cellStyle name="Hyperlink" xfId="123" builtinId="8" hidden="1"/>
    <cellStyle name="Hyperlink" xfId="125" builtinId="8" hidden="1"/>
    <cellStyle name="Hyperlink" xfId="127" builtinId="8" hidden="1"/>
    <cellStyle name="Hyperlink" xfId="129" builtinId="8" hidden="1"/>
    <cellStyle name="Hyperlink" xfId="131" builtinId="8" hidden="1"/>
    <cellStyle name="Hyperlink" xfId="133" builtinId="8" hidden="1"/>
    <cellStyle name="Hyperlink" xfId="135" builtinId="8" hidden="1"/>
    <cellStyle name="Hyperlink" xfId="137" builtinId="8" hidden="1"/>
    <cellStyle name="Hyperlink" xfId="139" builtinId="8" hidden="1"/>
    <cellStyle name="Hyperlink" xfId="141" builtinId="8" hidden="1"/>
    <cellStyle name="Hyperlink" xfId="143" builtinId="8" hidden="1"/>
    <cellStyle name="Hyperlink" xfId="145" builtinId="8" hidden="1"/>
    <cellStyle name="Hyperlink" xfId="147" builtinId="8" hidden="1"/>
    <cellStyle name="Hyperlink" xfId="149" builtinId="8" hidden="1"/>
    <cellStyle name="Hyperlink" xfId="151" builtinId="8" hidden="1"/>
    <cellStyle name="Hyperlink" xfId="153" builtinId="8" hidden="1"/>
    <cellStyle name="Hyperlink" xfId="155" builtinId="8" hidden="1"/>
    <cellStyle name="Hyperlink" xfId="157" builtinId="8" hidden="1"/>
    <cellStyle name="Hyperlink" xfId="159" builtinId="8" hidden="1"/>
    <cellStyle name="Hyperlink" xfId="161" builtinId="8" hidden="1"/>
    <cellStyle name="Hyperlink" xfId="163" builtinId="8" hidden="1"/>
    <cellStyle name="Hyperlink" xfId="165" builtinId="8"/>
    <cellStyle name="Normal" xfId="0" builtinId="0"/>
    <cellStyle name="Percent" xfId="248" builtinId="5"/>
  </cellStyles>
  <dxfs count="0"/>
  <tableStyles count="0" defaultTableStyle="TableStyleMedium9" defaultPivotStyle="PivotStyleMedium4"/>
  <colors>
    <mruColors>
      <color rgb="FFFF0000"/>
      <color rgb="FFBA39FF"/>
      <color rgb="FF0AF72B"/>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charts/chart1.xml><?xml version="1.0" encoding="utf-8"?>
<c:chartSpace xmlns:c="http://schemas.openxmlformats.org/drawingml/2006/chart" xmlns:a="http://schemas.openxmlformats.org/drawingml/2006/main" xmlns:r="http://schemas.openxmlformats.org/officeDocument/2006/relationships">
  <c:lang val="en-GB"/>
  <c:chart>
    <c:title>
      <c:tx>
        <c:rich>
          <a:bodyPr/>
          <a:lstStyle/>
          <a:p>
            <a:pPr>
              <a:defRPr/>
            </a:pPr>
            <a:r>
              <a:rPr lang="en-GB"/>
              <a:t>ACE </a:t>
            </a:r>
            <a:r>
              <a:rPr lang="en-GB" baseline="0"/>
              <a:t>Score Comparison</a:t>
            </a:r>
            <a:endParaRPr lang="en-GB"/>
          </a:p>
        </c:rich>
      </c:tx>
      <c:layout>
        <c:manualLayout>
          <c:xMode val="edge"/>
          <c:yMode val="edge"/>
          <c:x val="1.4993346437237702E-2"/>
          <c:y val="2.8673828651521804E-2"/>
        </c:manualLayout>
      </c:layout>
      <c:overlay val="1"/>
      <c:spPr>
        <a:ln>
          <a:solidFill>
            <a:sysClr val="windowText" lastClr="000000"/>
          </a:solidFill>
        </a:ln>
      </c:spPr>
    </c:title>
    <c:plotArea>
      <c:layout>
        <c:manualLayout>
          <c:layoutTarget val="inner"/>
          <c:xMode val="edge"/>
          <c:yMode val="edge"/>
          <c:x val="0.25207420606777103"/>
          <c:y val="0.10230235039599199"/>
          <c:w val="0.50049068899938298"/>
          <c:h val="0.85569049062952929"/>
        </c:manualLayout>
      </c:layout>
      <c:radarChart>
        <c:radarStyle val="marker"/>
        <c:ser>
          <c:idx val="0"/>
          <c:order val="0"/>
          <c:tx>
            <c:strRef>
              <c:f>'Report View'!$B$34:$C$34</c:f>
              <c:strCache>
                <c:ptCount val="1"/>
                <c:pt idx="0">
                  <c:v>ACE Assessment 1</c:v>
                </c:pt>
              </c:strCache>
            </c:strRef>
          </c:tx>
          <c:marker>
            <c:symbol val="none"/>
          </c:marker>
          <c:cat>
            <c:strRef>
              <c:f>'Report View'!$B$37:$H$37</c:f>
              <c:strCache>
                <c:ptCount val="7"/>
                <c:pt idx="0">
                  <c:v>10m Acceleration</c:v>
                </c:pt>
                <c:pt idx="1">
                  <c:v>150m Decrement (/100)</c:v>
                </c:pt>
                <c:pt idx="2">
                  <c:v>X-Over Hop Combined</c:v>
                </c:pt>
                <c:pt idx="3">
                  <c:v>Hexagon Jump</c:v>
                </c:pt>
                <c:pt idx="4">
                  <c:v>Illinois Agility</c:v>
                </c:pt>
                <c:pt idx="5">
                  <c:v>Pull-Up</c:v>
                </c:pt>
                <c:pt idx="6">
                  <c:v>Bear Crawl (/10)</c:v>
                </c:pt>
              </c:strCache>
            </c:strRef>
          </c:cat>
          <c:val>
            <c:numRef>
              <c:f>'Report View'!$B$48:$H$48</c:f>
              <c:numCache>
                <c:formatCode>General</c:formatCode>
                <c:ptCount val="7"/>
                <c:pt idx="0">
                  <c:v>#N/A</c:v>
                </c:pt>
                <c:pt idx="1">
                  <c:v>#N/A</c:v>
                </c:pt>
                <c:pt idx="2">
                  <c:v>#N/A</c:v>
                </c:pt>
                <c:pt idx="3">
                  <c:v>#N/A</c:v>
                </c:pt>
                <c:pt idx="4">
                  <c:v>#N/A</c:v>
                </c:pt>
                <c:pt idx="5">
                  <c:v>#N/A</c:v>
                </c:pt>
                <c:pt idx="6">
                  <c:v>#N/A</c:v>
                </c:pt>
              </c:numCache>
            </c:numRef>
          </c:val>
        </c:ser>
        <c:ser>
          <c:idx val="1"/>
          <c:order val="1"/>
          <c:tx>
            <c:strRef>
              <c:f>'Report View'!$D$34:$F$34</c:f>
              <c:strCache>
                <c:ptCount val="1"/>
                <c:pt idx="0">
                  <c:v>ACE Assessment 2</c:v>
                </c:pt>
              </c:strCache>
            </c:strRef>
          </c:tx>
          <c:marker>
            <c:symbol val="none"/>
          </c:marker>
          <c:cat>
            <c:strRef>
              <c:f>'Report View'!$B$37:$H$37</c:f>
              <c:strCache>
                <c:ptCount val="7"/>
                <c:pt idx="0">
                  <c:v>10m Acceleration</c:v>
                </c:pt>
                <c:pt idx="1">
                  <c:v>150m Decrement (/100)</c:v>
                </c:pt>
                <c:pt idx="2">
                  <c:v>X-Over Hop Combined</c:v>
                </c:pt>
                <c:pt idx="3">
                  <c:v>Hexagon Jump</c:v>
                </c:pt>
                <c:pt idx="4">
                  <c:v>Illinois Agility</c:v>
                </c:pt>
                <c:pt idx="5">
                  <c:v>Pull-Up</c:v>
                </c:pt>
                <c:pt idx="6">
                  <c:v>Bear Crawl (/10)</c:v>
                </c:pt>
              </c:strCache>
            </c:strRef>
          </c:cat>
          <c:val>
            <c:numRef>
              <c:f>'Report View'!$B$49:$H$49</c:f>
              <c:numCache>
                <c:formatCode>General</c:formatCode>
                <c:ptCount val="7"/>
                <c:pt idx="0">
                  <c:v>#N/A</c:v>
                </c:pt>
                <c:pt idx="1">
                  <c:v>0</c:v>
                </c:pt>
                <c:pt idx="2">
                  <c:v>#N/A</c:v>
                </c:pt>
                <c:pt idx="3">
                  <c:v>#N/A</c:v>
                </c:pt>
                <c:pt idx="4">
                  <c:v>#N/A</c:v>
                </c:pt>
                <c:pt idx="5">
                  <c:v>#N/A</c:v>
                </c:pt>
                <c:pt idx="6">
                  <c:v>0</c:v>
                </c:pt>
              </c:numCache>
            </c:numRef>
          </c:val>
        </c:ser>
        <c:dLbls/>
        <c:axId val="141383936"/>
        <c:axId val="1441792"/>
      </c:radarChart>
      <c:catAx>
        <c:axId val="141383936"/>
        <c:scaling>
          <c:orientation val="minMax"/>
        </c:scaling>
        <c:axPos val="b"/>
        <c:majorGridlines/>
        <c:tickLblPos val="nextTo"/>
        <c:txPr>
          <a:bodyPr/>
          <a:lstStyle/>
          <a:p>
            <a:pPr>
              <a:defRPr sz="1200" b="1"/>
            </a:pPr>
            <a:endParaRPr lang="en-US"/>
          </a:p>
        </c:txPr>
        <c:crossAx val="1441792"/>
        <c:crosses val="autoZero"/>
        <c:auto val="1"/>
        <c:lblAlgn val="ctr"/>
        <c:lblOffset val="100"/>
      </c:catAx>
      <c:valAx>
        <c:axId val="1441792"/>
        <c:scaling>
          <c:orientation val="minMax"/>
        </c:scaling>
        <c:axPos val="l"/>
        <c:majorGridlines/>
        <c:numFmt formatCode="General" sourceLinked="1"/>
        <c:majorTickMark val="cross"/>
        <c:tickLblPos val="nextTo"/>
        <c:crossAx val="141383936"/>
        <c:crosses val="autoZero"/>
        <c:crossBetween val="between"/>
      </c:valAx>
    </c:plotArea>
    <c:legend>
      <c:legendPos val="r"/>
      <c:layout>
        <c:manualLayout>
          <c:xMode val="edge"/>
          <c:yMode val="edge"/>
          <c:x val="1.6837265794321401E-2"/>
          <c:y val="0.81564624389401708"/>
          <c:w val="0.17132004472922802"/>
          <c:h val="0.15082366054294602"/>
        </c:manualLayout>
      </c:layout>
      <c:spPr>
        <a:ln>
          <a:solidFill>
            <a:schemeClr val="tx1"/>
          </a:solidFill>
        </a:ln>
      </c:spPr>
      <c:txPr>
        <a:bodyPr/>
        <a:lstStyle/>
        <a:p>
          <a:pPr>
            <a:defRPr b="1"/>
          </a:pPr>
          <a:endParaRPr lang="en-US"/>
        </a:p>
      </c:txPr>
    </c:legend>
    <c:plotVisOnly val="1"/>
    <c:dispBlanksAs val="gap"/>
  </c:chart>
  <c:spPr>
    <a:ln>
      <a:solidFill>
        <a:sysClr val="windowText" lastClr="000000"/>
      </a:solidFill>
    </a:ln>
  </c:spPr>
  <c:printSettings>
    <c:headerFooter/>
    <c:pageMargins b="0.75000000000000011" l="0.70000000000000007" r="0.70000000000000007" t="0.75000000000000011" header="0.30000000000000004" footer="0.30000000000000004"/>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lang val="en-GB"/>
  <c:chart>
    <c:title>
      <c:layout>
        <c:manualLayout>
          <c:xMode val="edge"/>
          <c:yMode val="edge"/>
          <c:x val="0.35530935740006003"/>
          <c:y val="4.2105263157894701E-2"/>
        </c:manualLayout>
      </c:layout>
      <c:overlay val="1"/>
    </c:title>
    <c:plotArea>
      <c:layout>
        <c:manualLayout>
          <c:layoutTarget val="inner"/>
          <c:xMode val="edge"/>
          <c:yMode val="edge"/>
          <c:x val="8.5303377749610221E-2"/>
          <c:y val="5.1941612561587705E-2"/>
          <c:w val="0.89132345023488613"/>
          <c:h val="0.79610111893908009"/>
        </c:manualLayout>
      </c:layout>
      <c:barChart>
        <c:barDir val="col"/>
        <c:grouping val="clustered"/>
        <c:ser>
          <c:idx val="0"/>
          <c:order val="0"/>
          <c:tx>
            <c:strRef>
              <c:f>'Report View'!$B$37</c:f>
              <c:strCache>
                <c:ptCount val="1"/>
                <c:pt idx="0">
                  <c:v>10m Acceleration</c:v>
                </c:pt>
              </c:strCache>
            </c:strRef>
          </c:tx>
          <c:spPr>
            <a:solidFill>
              <a:srgbClr val="002060"/>
            </a:solidFill>
          </c:spPr>
          <c:cat>
            <c:strRef>
              <c:f>'Report View'!$I$38:$I$47</c:f>
              <c:strCache>
                <c:ptCount val="10"/>
                <c:pt idx="0">
                  <c:v>ACE 1</c:v>
                </c:pt>
                <c:pt idx="1">
                  <c:v>ACE 2</c:v>
                </c:pt>
                <c:pt idx="2">
                  <c:v>ACE 3</c:v>
                </c:pt>
                <c:pt idx="3">
                  <c:v>ACE 4</c:v>
                </c:pt>
                <c:pt idx="4">
                  <c:v>ACE 5</c:v>
                </c:pt>
                <c:pt idx="5">
                  <c:v>ACE 6</c:v>
                </c:pt>
                <c:pt idx="6">
                  <c:v>ACE 7</c:v>
                </c:pt>
                <c:pt idx="7">
                  <c:v>ACE 8</c:v>
                </c:pt>
                <c:pt idx="8">
                  <c:v>ACE 9</c:v>
                </c:pt>
                <c:pt idx="9">
                  <c:v>ACE 10</c:v>
                </c:pt>
              </c:strCache>
            </c:strRef>
          </c:cat>
          <c:val>
            <c:numRef>
              <c:f>'Report View'!$B$38:$B$47</c:f>
              <c:numCache>
                <c:formatCode>General</c:formatCode>
                <c:ptCount val="10"/>
                <c:pt idx="0">
                  <c:v>#N/A</c:v>
                </c:pt>
                <c:pt idx="1">
                  <c:v>#N/A</c:v>
                </c:pt>
                <c:pt idx="2">
                  <c:v>#N/A</c:v>
                </c:pt>
                <c:pt idx="3">
                  <c:v>#N/A</c:v>
                </c:pt>
                <c:pt idx="4">
                  <c:v>#N/A</c:v>
                </c:pt>
                <c:pt idx="5">
                  <c:v>#N/A</c:v>
                </c:pt>
                <c:pt idx="6">
                  <c:v>#N/A</c:v>
                </c:pt>
                <c:pt idx="7">
                  <c:v>#N/A</c:v>
                </c:pt>
                <c:pt idx="8">
                  <c:v>#N/A</c:v>
                </c:pt>
                <c:pt idx="9">
                  <c:v>#N/A</c:v>
                </c:pt>
              </c:numCache>
            </c:numRef>
          </c:val>
        </c:ser>
        <c:dLbls/>
        <c:gapWidth val="45"/>
        <c:axId val="1478656"/>
        <c:axId val="1480192"/>
      </c:barChart>
      <c:catAx>
        <c:axId val="1478656"/>
        <c:scaling>
          <c:orientation val="minMax"/>
        </c:scaling>
        <c:axPos val="b"/>
        <c:tickLblPos val="nextTo"/>
        <c:txPr>
          <a:bodyPr/>
          <a:lstStyle/>
          <a:p>
            <a:pPr>
              <a:defRPr b="1"/>
            </a:pPr>
            <a:endParaRPr lang="en-US"/>
          </a:p>
        </c:txPr>
        <c:crossAx val="1480192"/>
        <c:crosses val="autoZero"/>
        <c:auto val="1"/>
        <c:lblAlgn val="ctr"/>
        <c:lblOffset val="100"/>
      </c:catAx>
      <c:valAx>
        <c:axId val="1480192"/>
        <c:scaling>
          <c:orientation val="minMax"/>
        </c:scaling>
        <c:axPos val="l"/>
        <c:majorGridlines/>
        <c:title>
          <c:tx>
            <c:rich>
              <a:bodyPr rot="-5400000" vert="horz"/>
              <a:lstStyle/>
              <a:p>
                <a:pPr>
                  <a:defRPr sz="1200"/>
                </a:pPr>
                <a:r>
                  <a:rPr lang="en-GB" sz="1200"/>
                  <a:t>time (s)</a:t>
                </a:r>
              </a:p>
            </c:rich>
          </c:tx>
        </c:title>
        <c:numFmt formatCode="General" sourceLinked="1"/>
        <c:tickLblPos val="nextTo"/>
        <c:txPr>
          <a:bodyPr/>
          <a:lstStyle/>
          <a:p>
            <a:pPr>
              <a:defRPr b="1"/>
            </a:pPr>
            <a:endParaRPr lang="en-US"/>
          </a:p>
        </c:txPr>
        <c:crossAx val="1478656"/>
        <c:crosses val="autoZero"/>
        <c:crossBetween val="between"/>
      </c:valAx>
      <c:spPr>
        <a:solidFill>
          <a:schemeClr val="accent5">
            <a:lumMod val="20000"/>
            <a:lumOff val="80000"/>
          </a:schemeClr>
        </a:solidFill>
        <a:ln>
          <a:solidFill>
            <a:sysClr val="windowText" lastClr="000000"/>
          </a:solidFill>
        </a:ln>
      </c:spPr>
    </c:plotArea>
    <c:plotVisOnly val="1"/>
    <c:dispBlanksAs val="gap"/>
  </c:chart>
  <c:spPr>
    <a:ln>
      <a:solidFill>
        <a:sysClr val="windowText" lastClr="000000"/>
      </a:solidFill>
    </a:ln>
  </c:spPr>
  <c:printSettings>
    <c:headerFooter/>
    <c:pageMargins b="0.75000000000000011" l="0.70000000000000007" r="0.70000000000000007" t="0.75000000000000011" header="0.30000000000000004" footer="0.30000000000000004"/>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lang val="en-GB"/>
  <c:chart>
    <c:title>
      <c:layout>
        <c:manualLayout>
          <c:xMode val="edge"/>
          <c:yMode val="edge"/>
          <c:x val="0.35530935740006003"/>
          <c:y val="4.2105263157894701E-2"/>
        </c:manualLayout>
      </c:layout>
      <c:overlay val="1"/>
    </c:title>
    <c:plotArea>
      <c:layout>
        <c:manualLayout>
          <c:layoutTarget val="inner"/>
          <c:xMode val="edge"/>
          <c:yMode val="edge"/>
          <c:x val="8.5303377749610221E-2"/>
          <c:y val="5.1941612561587705E-2"/>
          <c:w val="0.89132345023488713"/>
          <c:h val="0.79610111893908009"/>
        </c:manualLayout>
      </c:layout>
      <c:barChart>
        <c:barDir val="col"/>
        <c:grouping val="clustered"/>
        <c:ser>
          <c:idx val="0"/>
          <c:order val="0"/>
          <c:tx>
            <c:strRef>
              <c:f>'Report View'!$C$37</c:f>
              <c:strCache>
                <c:ptCount val="1"/>
                <c:pt idx="0">
                  <c:v>150m Decrement (/100)</c:v>
                </c:pt>
              </c:strCache>
            </c:strRef>
          </c:tx>
          <c:spPr>
            <a:solidFill>
              <a:srgbClr val="002060"/>
            </a:solidFill>
          </c:spPr>
          <c:cat>
            <c:strRef>
              <c:f>'Report View'!$I$38:$I$47</c:f>
              <c:strCache>
                <c:ptCount val="10"/>
                <c:pt idx="0">
                  <c:v>ACE 1</c:v>
                </c:pt>
                <c:pt idx="1">
                  <c:v>ACE 2</c:v>
                </c:pt>
                <c:pt idx="2">
                  <c:v>ACE 3</c:v>
                </c:pt>
                <c:pt idx="3">
                  <c:v>ACE 4</c:v>
                </c:pt>
                <c:pt idx="4">
                  <c:v>ACE 5</c:v>
                </c:pt>
                <c:pt idx="5">
                  <c:v>ACE 6</c:v>
                </c:pt>
                <c:pt idx="6">
                  <c:v>ACE 7</c:v>
                </c:pt>
                <c:pt idx="7">
                  <c:v>ACE 8</c:v>
                </c:pt>
                <c:pt idx="8">
                  <c:v>ACE 9</c:v>
                </c:pt>
                <c:pt idx="9">
                  <c:v>ACE 10</c:v>
                </c:pt>
              </c:strCache>
            </c:strRef>
          </c:cat>
          <c:val>
            <c:numRef>
              <c:f>'Report View'!$C$38:$C$47</c:f>
              <c:numCache>
                <c:formatCode>General</c:formatCode>
                <c:ptCount val="10"/>
                <c:pt idx="0">
                  <c:v>#N/A</c:v>
                </c:pt>
                <c:pt idx="1">
                  <c:v>0</c:v>
                </c:pt>
                <c:pt idx="2">
                  <c:v>0</c:v>
                </c:pt>
                <c:pt idx="3">
                  <c:v>0</c:v>
                </c:pt>
                <c:pt idx="4">
                  <c:v>0</c:v>
                </c:pt>
                <c:pt idx="5">
                  <c:v>0</c:v>
                </c:pt>
                <c:pt idx="6">
                  <c:v>0</c:v>
                </c:pt>
                <c:pt idx="7">
                  <c:v>0</c:v>
                </c:pt>
                <c:pt idx="8">
                  <c:v>0</c:v>
                </c:pt>
                <c:pt idx="9">
                  <c:v>0</c:v>
                </c:pt>
              </c:numCache>
            </c:numRef>
          </c:val>
        </c:ser>
        <c:dLbls/>
        <c:gapWidth val="45"/>
        <c:axId val="97519104"/>
        <c:axId val="97520640"/>
      </c:barChart>
      <c:catAx>
        <c:axId val="97519104"/>
        <c:scaling>
          <c:orientation val="minMax"/>
        </c:scaling>
        <c:axPos val="b"/>
        <c:tickLblPos val="nextTo"/>
        <c:txPr>
          <a:bodyPr/>
          <a:lstStyle/>
          <a:p>
            <a:pPr>
              <a:defRPr b="1"/>
            </a:pPr>
            <a:endParaRPr lang="en-US"/>
          </a:p>
        </c:txPr>
        <c:crossAx val="97520640"/>
        <c:crosses val="autoZero"/>
        <c:auto val="1"/>
        <c:lblAlgn val="ctr"/>
        <c:lblOffset val="100"/>
      </c:catAx>
      <c:valAx>
        <c:axId val="97520640"/>
        <c:scaling>
          <c:orientation val="minMax"/>
        </c:scaling>
        <c:axPos val="l"/>
        <c:majorGridlines/>
        <c:title>
          <c:tx>
            <c:rich>
              <a:bodyPr rot="-5400000" vert="horz"/>
              <a:lstStyle/>
              <a:p>
                <a:pPr>
                  <a:defRPr sz="1200"/>
                </a:pPr>
                <a:r>
                  <a:rPr lang="en-GB" sz="1200"/>
                  <a:t>distance (m)</a:t>
                </a:r>
              </a:p>
            </c:rich>
          </c:tx>
        </c:title>
        <c:numFmt formatCode="General" sourceLinked="1"/>
        <c:tickLblPos val="nextTo"/>
        <c:txPr>
          <a:bodyPr/>
          <a:lstStyle/>
          <a:p>
            <a:pPr>
              <a:defRPr b="1"/>
            </a:pPr>
            <a:endParaRPr lang="en-US"/>
          </a:p>
        </c:txPr>
        <c:crossAx val="97519104"/>
        <c:crosses val="autoZero"/>
        <c:crossBetween val="between"/>
      </c:valAx>
      <c:spPr>
        <a:solidFill>
          <a:schemeClr val="accent5">
            <a:lumMod val="20000"/>
            <a:lumOff val="80000"/>
          </a:schemeClr>
        </a:solidFill>
        <a:ln>
          <a:solidFill>
            <a:sysClr val="windowText" lastClr="000000"/>
          </a:solidFill>
        </a:ln>
      </c:spPr>
    </c:plotArea>
    <c:plotVisOnly val="1"/>
    <c:dispBlanksAs val="gap"/>
  </c:chart>
  <c:spPr>
    <a:ln>
      <a:solidFill>
        <a:sysClr val="windowText" lastClr="000000"/>
      </a:solidFill>
    </a:ln>
  </c:spPr>
  <c:printSettings>
    <c:headerFooter/>
    <c:pageMargins b="0.75000000000000111" l="0.70000000000000107" r="0.70000000000000107" t="0.75000000000000111" header="0.30000000000000004" footer="0.30000000000000004"/>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lang val="en-GB"/>
  <c:chart>
    <c:title>
      <c:layout>
        <c:manualLayout>
          <c:xMode val="edge"/>
          <c:yMode val="edge"/>
          <c:x val="0.35530935740006003"/>
          <c:y val="4.2105263157894701E-2"/>
        </c:manualLayout>
      </c:layout>
      <c:overlay val="1"/>
    </c:title>
    <c:plotArea>
      <c:layout>
        <c:manualLayout>
          <c:layoutTarget val="inner"/>
          <c:xMode val="edge"/>
          <c:yMode val="edge"/>
          <c:x val="8.5303377749610221E-2"/>
          <c:y val="5.1941612561587601E-2"/>
          <c:w val="0.89132345023488713"/>
          <c:h val="0.79610111893908009"/>
        </c:manualLayout>
      </c:layout>
      <c:barChart>
        <c:barDir val="col"/>
        <c:grouping val="clustered"/>
        <c:ser>
          <c:idx val="0"/>
          <c:order val="0"/>
          <c:tx>
            <c:strRef>
              <c:f>'Report View'!$D$37</c:f>
              <c:strCache>
                <c:ptCount val="1"/>
                <c:pt idx="0">
                  <c:v>X-Over Hop Combined</c:v>
                </c:pt>
              </c:strCache>
            </c:strRef>
          </c:tx>
          <c:spPr>
            <a:solidFill>
              <a:srgbClr val="002060"/>
            </a:solidFill>
          </c:spPr>
          <c:cat>
            <c:strRef>
              <c:f>'Report View'!$I$38:$I$47</c:f>
              <c:strCache>
                <c:ptCount val="10"/>
                <c:pt idx="0">
                  <c:v>ACE 1</c:v>
                </c:pt>
                <c:pt idx="1">
                  <c:v>ACE 2</c:v>
                </c:pt>
                <c:pt idx="2">
                  <c:v>ACE 3</c:v>
                </c:pt>
                <c:pt idx="3">
                  <c:v>ACE 4</c:v>
                </c:pt>
                <c:pt idx="4">
                  <c:v>ACE 5</c:v>
                </c:pt>
                <c:pt idx="5">
                  <c:v>ACE 6</c:v>
                </c:pt>
                <c:pt idx="6">
                  <c:v>ACE 7</c:v>
                </c:pt>
                <c:pt idx="7">
                  <c:v>ACE 8</c:v>
                </c:pt>
                <c:pt idx="8">
                  <c:v>ACE 9</c:v>
                </c:pt>
                <c:pt idx="9">
                  <c:v>ACE 10</c:v>
                </c:pt>
              </c:strCache>
            </c:strRef>
          </c:cat>
          <c:val>
            <c:numRef>
              <c:f>'Report View'!$D$38:$D$47</c:f>
              <c:numCache>
                <c:formatCode>General</c:formatCode>
                <c:ptCount val="10"/>
                <c:pt idx="0">
                  <c:v>#N/A</c:v>
                </c:pt>
                <c:pt idx="1">
                  <c:v>#N/A</c:v>
                </c:pt>
                <c:pt idx="2">
                  <c:v>#N/A</c:v>
                </c:pt>
                <c:pt idx="3">
                  <c:v>#N/A</c:v>
                </c:pt>
                <c:pt idx="4">
                  <c:v>#N/A</c:v>
                </c:pt>
                <c:pt idx="5">
                  <c:v>#N/A</c:v>
                </c:pt>
                <c:pt idx="6">
                  <c:v>#N/A</c:v>
                </c:pt>
                <c:pt idx="7">
                  <c:v>#N/A</c:v>
                </c:pt>
                <c:pt idx="8">
                  <c:v>#N/A</c:v>
                </c:pt>
                <c:pt idx="9">
                  <c:v>#N/A</c:v>
                </c:pt>
              </c:numCache>
            </c:numRef>
          </c:val>
        </c:ser>
        <c:dLbls/>
        <c:gapWidth val="45"/>
        <c:axId val="97532928"/>
        <c:axId val="97551104"/>
      </c:barChart>
      <c:catAx>
        <c:axId val="97532928"/>
        <c:scaling>
          <c:orientation val="minMax"/>
        </c:scaling>
        <c:axPos val="b"/>
        <c:tickLblPos val="nextTo"/>
        <c:txPr>
          <a:bodyPr/>
          <a:lstStyle/>
          <a:p>
            <a:pPr>
              <a:defRPr b="1"/>
            </a:pPr>
            <a:endParaRPr lang="en-US"/>
          </a:p>
        </c:txPr>
        <c:crossAx val="97551104"/>
        <c:crosses val="autoZero"/>
        <c:auto val="1"/>
        <c:lblAlgn val="ctr"/>
        <c:lblOffset val="100"/>
      </c:catAx>
      <c:valAx>
        <c:axId val="97551104"/>
        <c:scaling>
          <c:orientation val="minMax"/>
        </c:scaling>
        <c:axPos val="l"/>
        <c:majorGridlines/>
        <c:title>
          <c:tx>
            <c:rich>
              <a:bodyPr rot="-5400000" vert="horz"/>
              <a:lstStyle/>
              <a:p>
                <a:pPr>
                  <a:defRPr sz="1200"/>
                </a:pPr>
                <a:r>
                  <a:rPr lang="en-GB" sz="1200"/>
                  <a:t>distance (m)</a:t>
                </a:r>
              </a:p>
            </c:rich>
          </c:tx>
        </c:title>
        <c:numFmt formatCode="General" sourceLinked="1"/>
        <c:tickLblPos val="nextTo"/>
        <c:txPr>
          <a:bodyPr/>
          <a:lstStyle/>
          <a:p>
            <a:pPr>
              <a:defRPr b="1"/>
            </a:pPr>
            <a:endParaRPr lang="en-US"/>
          </a:p>
        </c:txPr>
        <c:crossAx val="97532928"/>
        <c:crosses val="autoZero"/>
        <c:crossBetween val="between"/>
      </c:valAx>
      <c:spPr>
        <a:solidFill>
          <a:schemeClr val="accent5">
            <a:lumMod val="20000"/>
            <a:lumOff val="80000"/>
          </a:schemeClr>
        </a:solidFill>
        <a:ln>
          <a:solidFill>
            <a:sysClr val="windowText" lastClr="000000"/>
          </a:solidFill>
        </a:ln>
      </c:spPr>
    </c:plotArea>
    <c:plotVisOnly val="1"/>
    <c:dispBlanksAs val="gap"/>
  </c:chart>
  <c:spPr>
    <a:ln>
      <a:solidFill>
        <a:sysClr val="windowText" lastClr="000000"/>
      </a:solidFill>
    </a:ln>
  </c:spPr>
  <c:printSettings>
    <c:headerFooter/>
    <c:pageMargins b="0.75000000000000111" l="0.70000000000000107" r="0.70000000000000107" t="0.75000000000000111" header="0.30000000000000004" footer="0.30000000000000004"/>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lang val="en-GB"/>
  <c:chart>
    <c:title>
      <c:layout>
        <c:manualLayout>
          <c:xMode val="edge"/>
          <c:yMode val="edge"/>
          <c:x val="0.35530935740006003"/>
          <c:y val="4.2105263157894701E-2"/>
        </c:manualLayout>
      </c:layout>
      <c:overlay val="1"/>
    </c:title>
    <c:plotArea>
      <c:layout>
        <c:manualLayout>
          <c:layoutTarget val="inner"/>
          <c:xMode val="edge"/>
          <c:yMode val="edge"/>
          <c:x val="8.5303377749610221E-2"/>
          <c:y val="5.1941612561587705E-2"/>
          <c:w val="0.89132345023488713"/>
          <c:h val="0.79610111893908009"/>
        </c:manualLayout>
      </c:layout>
      <c:barChart>
        <c:barDir val="col"/>
        <c:grouping val="clustered"/>
        <c:ser>
          <c:idx val="0"/>
          <c:order val="0"/>
          <c:tx>
            <c:strRef>
              <c:f>'Report View'!$E$37</c:f>
              <c:strCache>
                <c:ptCount val="1"/>
                <c:pt idx="0">
                  <c:v>Hexagon Jump</c:v>
                </c:pt>
              </c:strCache>
            </c:strRef>
          </c:tx>
          <c:spPr>
            <a:solidFill>
              <a:srgbClr val="002060"/>
            </a:solidFill>
          </c:spPr>
          <c:cat>
            <c:strRef>
              <c:f>'Report View'!$I$38:$I$47</c:f>
              <c:strCache>
                <c:ptCount val="10"/>
                <c:pt idx="0">
                  <c:v>ACE 1</c:v>
                </c:pt>
                <c:pt idx="1">
                  <c:v>ACE 2</c:v>
                </c:pt>
                <c:pt idx="2">
                  <c:v>ACE 3</c:v>
                </c:pt>
                <c:pt idx="3">
                  <c:v>ACE 4</c:v>
                </c:pt>
                <c:pt idx="4">
                  <c:v>ACE 5</c:v>
                </c:pt>
                <c:pt idx="5">
                  <c:v>ACE 6</c:v>
                </c:pt>
                <c:pt idx="6">
                  <c:v>ACE 7</c:v>
                </c:pt>
                <c:pt idx="7">
                  <c:v>ACE 8</c:v>
                </c:pt>
                <c:pt idx="8">
                  <c:v>ACE 9</c:v>
                </c:pt>
                <c:pt idx="9">
                  <c:v>ACE 10</c:v>
                </c:pt>
              </c:strCache>
            </c:strRef>
          </c:cat>
          <c:val>
            <c:numRef>
              <c:f>'Report View'!$E$38:$E$47</c:f>
              <c:numCache>
                <c:formatCode>General</c:formatCode>
                <c:ptCount val="10"/>
                <c:pt idx="0">
                  <c:v>#N/A</c:v>
                </c:pt>
                <c:pt idx="1">
                  <c:v>#N/A</c:v>
                </c:pt>
                <c:pt idx="2">
                  <c:v>#N/A</c:v>
                </c:pt>
                <c:pt idx="3">
                  <c:v>#N/A</c:v>
                </c:pt>
                <c:pt idx="4">
                  <c:v>#N/A</c:v>
                </c:pt>
                <c:pt idx="5">
                  <c:v>#N/A</c:v>
                </c:pt>
                <c:pt idx="6">
                  <c:v>#N/A</c:v>
                </c:pt>
                <c:pt idx="7">
                  <c:v>#N/A</c:v>
                </c:pt>
                <c:pt idx="8">
                  <c:v>#N/A</c:v>
                </c:pt>
                <c:pt idx="9">
                  <c:v>#N/A</c:v>
                </c:pt>
              </c:numCache>
            </c:numRef>
          </c:val>
        </c:ser>
        <c:dLbls/>
        <c:gapWidth val="45"/>
        <c:axId val="97571584"/>
        <c:axId val="97573120"/>
      </c:barChart>
      <c:catAx>
        <c:axId val="97571584"/>
        <c:scaling>
          <c:orientation val="minMax"/>
        </c:scaling>
        <c:axPos val="b"/>
        <c:tickLblPos val="nextTo"/>
        <c:txPr>
          <a:bodyPr/>
          <a:lstStyle/>
          <a:p>
            <a:pPr>
              <a:defRPr b="1"/>
            </a:pPr>
            <a:endParaRPr lang="en-US"/>
          </a:p>
        </c:txPr>
        <c:crossAx val="97573120"/>
        <c:crosses val="autoZero"/>
        <c:auto val="1"/>
        <c:lblAlgn val="ctr"/>
        <c:lblOffset val="100"/>
      </c:catAx>
      <c:valAx>
        <c:axId val="97573120"/>
        <c:scaling>
          <c:orientation val="minMax"/>
        </c:scaling>
        <c:axPos val="l"/>
        <c:majorGridlines/>
        <c:title>
          <c:tx>
            <c:rich>
              <a:bodyPr rot="-5400000" vert="horz"/>
              <a:lstStyle/>
              <a:p>
                <a:pPr>
                  <a:defRPr sz="1200"/>
                </a:pPr>
                <a:r>
                  <a:rPr lang="en-US" sz="1200"/>
                  <a:t>distance (m)</a:t>
                </a:r>
              </a:p>
            </c:rich>
          </c:tx>
        </c:title>
        <c:numFmt formatCode="General" sourceLinked="1"/>
        <c:tickLblPos val="nextTo"/>
        <c:txPr>
          <a:bodyPr/>
          <a:lstStyle/>
          <a:p>
            <a:pPr>
              <a:defRPr b="1"/>
            </a:pPr>
            <a:endParaRPr lang="en-US"/>
          </a:p>
        </c:txPr>
        <c:crossAx val="97571584"/>
        <c:crosses val="autoZero"/>
        <c:crossBetween val="between"/>
      </c:valAx>
      <c:spPr>
        <a:solidFill>
          <a:schemeClr val="accent5">
            <a:lumMod val="20000"/>
            <a:lumOff val="80000"/>
          </a:schemeClr>
        </a:solidFill>
        <a:ln>
          <a:solidFill>
            <a:sysClr val="windowText" lastClr="000000"/>
          </a:solidFill>
        </a:ln>
      </c:spPr>
    </c:plotArea>
    <c:plotVisOnly val="1"/>
    <c:dispBlanksAs val="gap"/>
  </c:chart>
  <c:spPr>
    <a:ln>
      <a:solidFill>
        <a:sysClr val="windowText" lastClr="000000"/>
      </a:solidFill>
    </a:ln>
  </c:spPr>
  <c:printSettings>
    <c:headerFooter/>
    <c:pageMargins b="0.75000000000000111" l="0.70000000000000107" r="0.70000000000000107" t="0.75000000000000111" header="0.30000000000000004" footer="0.30000000000000004"/>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lang val="en-GB"/>
  <c:chart>
    <c:title>
      <c:layout>
        <c:manualLayout>
          <c:xMode val="edge"/>
          <c:yMode val="edge"/>
          <c:x val="0.35530935740006003"/>
          <c:y val="4.2105263157894701E-2"/>
        </c:manualLayout>
      </c:layout>
      <c:overlay val="1"/>
    </c:title>
    <c:plotArea>
      <c:layout>
        <c:manualLayout>
          <c:layoutTarget val="inner"/>
          <c:xMode val="edge"/>
          <c:yMode val="edge"/>
          <c:x val="8.5303377749610221E-2"/>
          <c:y val="5.1941612561587601E-2"/>
          <c:w val="0.89132345023488713"/>
          <c:h val="0.79610111893908009"/>
        </c:manualLayout>
      </c:layout>
      <c:barChart>
        <c:barDir val="col"/>
        <c:grouping val="clustered"/>
        <c:ser>
          <c:idx val="0"/>
          <c:order val="0"/>
          <c:tx>
            <c:strRef>
              <c:f>'Report View'!$F$37</c:f>
              <c:strCache>
                <c:ptCount val="1"/>
                <c:pt idx="0">
                  <c:v>Illinois Agility</c:v>
                </c:pt>
              </c:strCache>
            </c:strRef>
          </c:tx>
          <c:spPr>
            <a:solidFill>
              <a:srgbClr val="002060"/>
            </a:solidFill>
          </c:spPr>
          <c:cat>
            <c:strRef>
              <c:f>'Report View'!$I$38:$I$47</c:f>
              <c:strCache>
                <c:ptCount val="10"/>
                <c:pt idx="0">
                  <c:v>ACE 1</c:v>
                </c:pt>
                <c:pt idx="1">
                  <c:v>ACE 2</c:v>
                </c:pt>
                <c:pt idx="2">
                  <c:v>ACE 3</c:v>
                </c:pt>
                <c:pt idx="3">
                  <c:v>ACE 4</c:v>
                </c:pt>
                <c:pt idx="4">
                  <c:v>ACE 5</c:v>
                </c:pt>
                <c:pt idx="5">
                  <c:v>ACE 6</c:v>
                </c:pt>
                <c:pt idx="6">
                  <c:v>ACE 7</c:v>
                </c:pt>
                <c:pt idx="7">
                  <c:v>ACE 8</c:v>
                </c:pt>
                <c:pt idx="8">
                  <c:v>ACE 9</c:v>
                </c:pt>
                <c:pt idx="9">
                  <c:v>ACE 10</c:v>
                </c:pt>
              </c:strCache>
            </c:strRef>
          </c:cat>
          <c:val>
            <c:numRef>
              <c:f>'Report View'!$F$38:$F$47</c:f>
              <c:numCache>
                <c:formatCode>General</c:formatCode>
                <c:ptCount val="10"/>
                <c:pt idx="0">
                  <c:v>#N/A</c:v>
                </c:pt>
                <c:pt idx="1">
                  <c:v>#N/A</c:v>
                </c:pt>
                <c:pt idx="2">
                  <c:v>#N/A</c:v>
                </c:pt>
                <c:pt idx="3">
                  <c:v>#N/A</c:v>
                </c:pt>
                <c:pt idx="4">
                  <c:v>#N/A</c:v>
                </c:pt>
                <c:pt idx="5">
                  <c:v>#N/A</c:v>
                </c:pt>
                <c:pt idx="6">
                  <c:v>#N/A</c:v>
                </c:pt>
                <c:pt idx="7">
                  <c:v>#N/A</c:v>
                </c:pt>
                <c:pt idx="8">
                  <c:v>#N/A</c:v>
                </c:pt>
                <c:pt idx="9">
                  <c:v>#N/A</c:v>
                </c:pt>
              </c:numCache>
            </c:numRef>
          </c:val>
        </c:ser>
        <c:dLbls/>
        <c:gapWidth val="45"/>
        <c:axId val="100616448"/>
        <c:axId val="100622336"/>
      </c:barChart>
      <c:catAx>
        <c:axId val="100616448"/>
        <c:scaling>
          <c:orientation val="minMax"/>
        </c:scaling>
        <c:axPos val="b"/>
        <c:tickLblPos val="nextTo"/>
        <c:txPr>
          <a:bodyPr/>
          <a:lstStyle/>
          <a:p>
            <a:pPr>
              <a:defRPr b="1"/>
            </a:pPr>
            <a:endParaRPr lang="en-US"/>
          </a:p>
        </c:txPr>
        <c:crossAx val="100622336"/>
        <c:crosses val="autoZero"/>
        <c:auto val="1"/>
        <c:lblAlgn val="ctr"/>
        <c:lblOffset val="100"/>
      </c:catAx>
      <c:valAx>
        <c:axId val="100622336"/>
        <c:scaling>
          <c:orientation val="minMax"/>
        </c:scaling>
        <c:axPos val="l"/>
        <c:majorGridlines/>
        <c:title>
          <c:tx>
            <c:rich>
              <a:bodyPr rot="-5400000" vert="horz"/>
              <a:lstStyle/>
              <a:p>
                <a:pPr>
                  <a:defRPr sz="1200"/>
                </a:pPr>
                <a:r>
                  <a:rPr lang="en-US" sz="1200"/>
                  <a:t>distance (m)</a:t>
                </a:r>
              </a:p>
            </c:rich>
          </c:tx>
        </c:title>
        <c:numFmt formatCode="General" sourceLinked="1"/>
        <c:tickLblPos val="nextTo"/>
        <c:txPr>
          <a:bodyPr/>
          <a:lstStyle/>
          <a:p>
            <a:pPr>
              <a:defRPr b="1"/>
            </a:pPr>
            <a:endParaRPr lang="en-US"/>
          </a:p>
        </c:txPr>
        <c:crossAx val="100616448"/>
        <c:crosses val="autoZero"/>
        <c:crossBetween val="between"/>
      </c:valAx>
      <c:spPr>
        <a:solidFill>
          <a:schemeClr val="accent5">
            <a:lumMod val="20000"/>
            <a:lumOff val="80000"/>
          </a:schemeClr>
        </a:solidFill>
        <a:ln>
          <a:solidFill>
            <a:sysClr val="windowText" lastClr="000000"/>
          </a:solidFill>
        </a:ln>
      </c:spPr>
    </c:plotArea>
    <c:plotVisOnly val="1"/>
    <c:dispBlanksAs val="gap"/>
  </c:chart>
  <c:spPr>
    <a:ln>
      <a:solidFill>
        <a:sysClr val="windowText" lastClr="000000"/>
      </a:solidFill>
    </a:ln>
  </c:spPr>
  <c:printSettings>
    <c:headerFooter/>
    <c:pageMargins b="0.75000000000000111" l="0.70000000000000107" r="0.70000000000000107" t="0.75000000000000111" header="0.30000000000000004" footer="0.30000000000000004"/>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lang val="en-GB"/>
  <c:chart>
    <c:title>
      <c:layout>
        <c:manualLayout>
          <c:xMode val="edge"/>
          <c:yMode val="edge"/>
          <c:x val="0.35530935740006003"/>
          <c:y val="4.2105263157894701E-2"/>
        </c:manualLayout>
      </c:layout>
      <c:overlay val="1"/>
    </c:title>
    <c:plotArea>
      <c:layout>
        <c:manualLayout>
          <c:layoutTarget val="inner"/>
          <c:xMode val="edge"/>
          <c:yMode val="edge"/>
          <c:x val="8.5303377749610221E-2"/>
          <c:y val="5.1941612561587601E-2"/>
          <c:w val="0.89132345023488713"/>
          <c:h val="0.79610111893908109"/>
        </c:manualLayout>
      </c:layout>
      <c:barChart>
        <c:barDir val="col"/>
        <c:grouping val="clustered"/>
        <c:ser>
          <c:idx val="0"/>
          <c:order val="0"/>
          <c:tx>
            <c:strRef>
              <c:f>'Report View'!$G$37</c:f>
              <c:strCache>
                <c:ptCount val="1"/>
                <c:pt idx="0">
                  <c:v>Pull-Up</c:v>
                </c:pt>
              </c:strCache>
            </c:strRef>
          </c:tx>
          <c:spPr>
            <a:solidFill>
              <a:srgbClr val="002060"/>
            </a:solidFill>
          </c:spPr>
          <c:cat>
            <c:strRef>
              <c:f>'Report View'!$I$38:$I$47</c:f>
              <c:strCache>
                <c:ptCount val="10"/>
                <c:pt idx="0">
                  <c:v>ACE 1</c:v>
                </c:pt>
                <c:pt idx="1">
                  <c:v>ACE 2</c:v>
                </c:pt>
                <c:pt idx="2">
                  <c:v>ACE 3</c:v>
                </c:pt>
                <c:pt idx="3">
                  <c:v>ACE 4</c:v>
                </c:pt>
                <c:pt idx="4">
                  <c:v>ACE 5</c:v>
                </c:pt>
                <c:pt idx="5">
                  <c:v>ACE 6</c:v>
                </c:pt>
                <c:pt idx="6">
                  <c:v>ACE 7</c:v>
                </c:pt>
                <c:pt idx="7">
                  <c:v>ACE 8</c:v>
                </c:pt>
                <c:pt idx="8">
                  <c:v>ACE 9</c:v>
                </c:pt>
                <c:pt idx="9">
                  <c:v>ACE 10</c:v>
                </c:pt>
              </c:strCache>
            </c:strRef>
          </c:cat>
          <c:val>
            <c:numRef>
              <c:f>'Report View'!$G$38:$G$47</c:f>
              <c:numCache>
                <c:formatCode>General</c:formatCode>
                <c:ptCount val="10"/>
                <c:pt idx="0">
                  <c:v>#N/A</c:v>
                </c:pt>
                <c:pt idx="1">
                  <c:v>#N/A</c:v>
                </c:pt>
                <c:pt idx="2">
                  <c:v>#N/A</c:v>
                </c:pt>
                <c:pt idx="3">
                  <c:v>#N/A</c:v>
                </c:pt>
                <c:pt idx="4">
                  <c:v>#N/A</c:v>
                </c:pt>
                <c:pt idx="5">
                  <c:v>#N/A</c:v>
                </c:pt>
                <c:pt idx="6">
                  <c:v>#N/A</c:v>
                </c:pt>
                <c:pt idx="7">
                  <c:v>#N/A</c:v>
                </c:pt>
                <c:pt idx="8">
                  <c:v>#N/A</c:v>
                </c:pt>
                <c:pt idx="9">
                  <c:v>#N/A</c:v>
                </c:pt>
              </c:numCache>
            </c:numRef>
          </c:val>
        </c:ser>
        <c:dLbls/>
        <c:gapWidth val="45"/>
        <c:axId val="100629888"/>
        <c:axId val="100664448"/>
      </c:barChart>
      <c:catAx>
        <c:axId val="100629888"/>
        <c:scaling>
          <c:orientation val="minMax"/>
        </c:scaling>
        <c:axPos val="b"/>
        <c:tickLblPos val="nextTo"/>
        <c:txPr>
          <a:bodyPr/>
          <a:lstStyle/>
          <a:p>
            <a:pPr>
              <a:defRPr b="1"/>
            </a:pPr>
            <a:endParaRPr lang="en-US"/>
          </a:p>
        </c:txPr>
        <c:crossAx val="100664448"/>
        <c:crosses val="autoZero"/>
        <c:auto val="1"/>
        <c:lblAlgn val="ctr"/>
        <c:lblOffset val="100"/>
      </c:catAx>
      <c:valAx>
        <c:axId val="100664448"/>
        <c:scaling>
          <c:orientation val="minMax"/>
        </c:scaling>
        <c:axPos val="l"/>
        <c:majorGridlines/>
        <c:title>
          <c:tx>
            <c:rich>
              <a:bodyPr rot="-5400000" vert="horz"/>
              <a:lstStyle/>
              <a:p>
                <a:pPr>
                  <a:defRPr sz="1200"/>
                </a:pPr>
                <a:r>
                  <a:rPr lang="en-US" sz="1200"/>
                  <a:t>distance (m)</a:t>
                </a:r>
              </a:p>
            </c:rich>
          </c:tx>
        </c:title>
        <c:numFmt formatCode="General" sourceLinked="1"/>
        <c:tickLblPos val="nextTo"/>
        <c:txPr>
          <a:bodyPr/>
          <a:lstStyle/>
          <a:p>
            <a:pPr>
              <a:defRPr b="1"/>
            </a:pPr>
            <a:endParaRPr lang="en-US"/>
          </a:p>
        </c:txPr>
        <c:crossAx val="100629888"/>
        <c:crosses val="autoZero"/>
        <c:crossBetween val="between"/>
      </c:valAx>
      <c:spPr>
        <a:solidFill>
          <a:schemeClr val="accent5">
            <a:lumMod val="20000"/>
            <a:lumOff val="80000"/>
          </a:schemeClr>
        </a:solidFill>
        <a:ln>
          <a:solidFill>
            <a:sysClr val="windowText" lastClr="000000"/>
          </a:solidFill>
        </a:ln>
      </c:spPr>
    </c:plotArea>
    <c:plotVisOnly val="1"/>
    <c:dispBlanksAs val="gap"/>
  </c:chart>
  <c:spPr>
    <a:ln>
      <a:solidFill>
        <a:sysClr val="windowText" lastClr="000000"/>
      </a:solidFill>
    </a:ln>
  </c:spPr>
  <c:printSettings>
    <c:headerFooter/>
    <c:pageMargins b="0.75000000000000111" l="0.70000000000000107" r="0.70000000000000107" t="0.75000000000000111" header="0.30000000000000004" footer="0.30000000000000004"/>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lang val="en-GB"/>
  <c:chart>
    <c:title>
      <c:layout>
        <c:manualLayout>
          <c:xMode val="edge"/>
          <c:yMode val="edge"/>
          <c:x val="0.35530935740006003"/>
          <c:y val="4.2105263157894701E-2"/>
        </c:manualLayout>
      </c:layout>
      <c:overlay val="1"/>
    </c:title>
    <c:plotArea>
      <c:layout>
        <c:manualLayout>
          <c:layoutTarget val="inner"/>
          <c:xMode val="edge"/>
          <c:yMode val="edge"/>
          <c:x val="8.5303377749610221E-2"/>
          <c:y val="5.1941612561587601E-2"/>
          <c:w val="0.89132345023488713"/>
          <c:h val="0.79610111893908009"/>
        </c:manualLayout>
      </c:layout>
      <c:barChart>
        <c:barDir val="col"/>
        <c:grouping val="clustered"/>
        <c:ser>
          <c:idx val="0"/>
          <c:order val="0"/>
          <c:tx>
            <c:strRef>
              <c:f>'Report View'!$H$37</c:f>
              <c:strCache>
                <c:ptCount val="1"/>
                <c:pt idx="0">
                  <c:v>Bear Crawl (/10)</c:v>
                </c:pt>
              </c:strCache>
            </c:strRef>
          </c:tx>
          <c:spPr>
            <a:solidFill>
              <a:srgbClr val="002060"/>
            </a:solidFill>
          </c:spPr>
          <c:cat>
            <c:strRef>
              <c:f>'Report View'!$I$38:$I$47</c:f>
              <c:strCache>
                <c:ptCount val="10"/>
                <c:pt idx="0">
                  <c:v>ACE 1</c:v>
                </c:pt>
                <c:pt idx="1">
                  <c:v>ACE 2</c:v>
                </c:pt>
                <c:pt idx="2">
                  <c:v>ACE 3</c:v>
                </c:pt>
                <c:pt idx="3">
                  <c:v>ACE 4</c:v>
                </c:pt>
                <c:pt idx="4">
                  <c:v>ACE 5</c:v>
                </c:pt>
                <c:pt idx="5">
                  <c:v>ACE 6</c:v>
                </c:pt>
                <c:pt idx="6">
                  <c:v>ACE 7</c:v>
                </c:pt>
                <c:pt idx="7">
                  <c:v>ACE 8</c:v>
                </c:pt>
                <c:pt idx="8">
                  <c:v>ACE 9</c:v>
                </c:pt>
                <c:pt idx="9">
                  <c:v>ACE 10</c:v>
                </c:pt>
              </c:strCache>
            </c:strRef>
          </c:cat>
          <c:val>
            <c:numRef>
              <c:f>'Report View'!$H$38:$H$47</c:f>
              <c:numCache>
                <c:formatCode>General</c:formatCode>
                <c:ptCount val="10"/>
                <c:pt idx="0">
                  <c:v>#N/A</c:v>
                </c:pt>
                <c:pt idx="1">
                  <c:v>0</c:v>
                </c:pt>
                <c:pt idx="2">
                  <c:v>#N/A</c:v>
                </c:pt>
                <c:pt idx="3">
                  <c:v>#N/A</c:v>
                </c:pt>
                <c:pt idx="4">
                  <c:v>#N/A</c:v>
                </c:pt>
                <c:pt idx="5">
                  <c:v>#N/A</c:v>
                </c:pt>
                <c:pt idx="6">
                  <c:v>#N/A</c:v>
                </c:pt>
                <c:pt idx="7">
                  <c:v>#N/A</c:v>
                </c:pt>
                <c:pt idx="8">
                  <c:v>#N/A</c:v>
                </c:pt>
                <c:pt idx="9">
                  <c:v>#N/A</c:v>
                </c:pt>
              </c:numCache>
            </c:numRef>
          </c:val>
        </c:ser>
        <c:dLbls/>
        <c:gapWidth val="45"/>
        <c:axId val="100697216"/>
        <c:axId val="100698752"/>
      </c:barChart>
      <c:catAx>
        <c:axId val="100697216"/>
        <c:scaling>
          <c:orientation val="minMax"/>
        </c:scaling>
        <c:axPos val="b"/>
        <c:tickLblPos val="nextTo"/>
        <c:txPr>
          <a:bodyPr/>
          <a:lstStyle/>
          <a:p>
            <a:pPr>
              <a:defRPr b="1"/>
            </a:pPr>
            <a:endParaRPr lang="en-US"/>
          </a:p>
        </c:txPr>
        <c:crossAx val="100698752"/>
        <c:crosses val="autoZero"/>
        <c:auto val="1"/>
        <c:lblAlgn val="ctr"/>
        <c:lblOffset val="100"/>
      </c:catAx>
      <c:valAx>
        <c:axId val="100698752"/>
        <c:scaling>
          <c:orientation val="minMax"/>
        </c:scaling>
        <c:axPos val="l"/>
        <c:majorGridlines/>
        <c:title>
          <c:tx>
            <c:rich>
              <a:bodyPr rot="-5400000" vert="horz"/>
              <a:lstStyle/>
              <a:p>
                <a:pPr>
                  <a:defRPr sz="1200"/>
                </a:pPr>
                <a:r>
                  <a:rPr lang="en-US" sz="1200"/>
                  <a:t>distance (m)</a:t>
                </a:r>
              </a:p>
            </c:rich>
          </c:tx>
        </c:title>
        <c:numFmt formatCode="General" sourceLinked="1"/>
        <c:tickLblPos val="nextTo"/>
        <c:txPr>
          <a:bodyPr/>
          <a:lstStyle/>
          <a:p>
            <a:pPr>
              <a:defRPr b="1"/>
            </a:pPr>
            <a:endParaRPr lang="en-US"/>
          </a:p>
        </c:txPr>
        <c:crossAx val="100697216"/>
        <c:crosses val="autoZero"/>
        <c:crossBetween val="between"/>
      </c:valAx>
      <c:spPr>
        <a:solidFill>
          <a:schemeClr val="accent5">
            <a:lumMod val="20000"/>
            <a:lumOff val="80000"/>
          </a:schemeClr>
        </a:solidFill>
        <a:ln>
          <a:solidFill>
            <a:sysClr val="windowText" lastClr="000000"/>
          </a:solidFill>
        </a:ln>
      </c:spPr>
    </c:plotArea>
    <c:plotVisOnly val="1"/>
    <c:dispBlanksAs val="gap"/>
  </c:chart>
  <c:spPr>
    <a:ln>
      <a:solidFill>
        <a:sysClr val="windowText" lastClr="000000"/>
      </a:solidFill>
    </a:ln>
  </c:spPr>
  <c:printSettings>
    <c:headerFooter/>
    <c:pageMargins b="0.75000000000000111" l="0.70000000000000107" r="0.70000000000000107" t="0.75000000000000111" header="0.30000000000000004" footer="0.30000000000000004"/>
    <c:pageSetup/>
  </c:printSettings>
</c:chartSpace>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2</xdr:col>
      <xdr:colOff>673100</xdr:colOff>
      <xdr:row>6</xdr:row>
      <xdr:rowOff>93657</xdr:rowOff>
    </xdr:to>
    <xdr:pic>
      <xdr:nvPicPr>
        <xdr:cNvPr id="2" name="Picture 1" descr="bss logo.jpg"/>
        <xdr:cNvPicPr>
          <a:picLocks noChangeAspect="1"/>
        </xdr:cNvPicPr>
      </xdr:nvPicPr>
      <xdr:blipFill>
        <a:blip xmlns:r="http://schemas.openxmlformats.org/officeDocument/2006/relationships" r:embed="rId1">
          <a:extLst>
            <a:ext uri="{28A0092B-C50C-407E-A947-70E740481C1C}">
              <a14:useLocalDpi xmlns:a14="http://schemas.microsoft.com/office/drawing/2010/main" xmlns="" val="0"/>
            </a:ext>
          </a:extLst>
        </a:blip>
        <a:stretch>
          <a:fillRect/>
        </a:stretch>
      </xdr:blipFill>
      <xdr:spPr>
        <a:xfrm>
          <a:off x="0" y="0"/>
          <a:ext cx="1651000" cy="123665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11905</xdr:colOff>
      <xdr:row>34</xdr:row>
      <xdr:rowOff>71437</xdr:rowOff>
    </xdr:from>
    <xdr:to>
      <xdr:col>6</xdr:col>
      <xdr:colOff>-1</xdr:colOff>
      <xdr:row>58</xdr:row>
      <xdr:rowOff>11906</xdr:rowOff>
    </xdr:to>
    <xdr:graphicFrame macro="">
      <xdr:nvGraphicFramePr>
        <xdr:cNvPr id="3" name="Chart 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130968</xdr:colOff>
      <xdr:row>32</xdr:row>
      <xdr:rowOff>1</xdr:rowOff>
    </xdr:from>
    <xdr:to>
      <xdr:col>12</xdr:col>
      <xdr:colOff>202404</xdr:colOff>
      <xdr:row>44</xdr:row>
      <xdr:rowOff>59532</xdr:rowOff>
    </xdr:to>
    <xdr:graphicFrame macro="">
      <xdr:nvGraphicFramePr>
        <xdr:cNvPr id="5" name="Chart 4"/>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xdr:col>
      <xdr:colOff>130967</xdr:colOff>
      <xdr:row>44</xdr:row>
      <xdr:rowOff>166686</xdr:rowOff>
    </xdr:from>
    <xdr:to>
      <xdr:col>12</xdr:col>
      <xdr:colOff>202403</xdr:colOff>
      <xdr:row>58</xdr:row>
      <xdr:rowOff>47624</xdr:rowOff>
    </xdr:to>
    <xdr:graphicFrame macro="">
      <xdr:nvGraphicFramePr>
        <xdr:cNvPr id="7" name="Chart 6"/>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12</xdr:col>
      <xdr:colOff>345282</xdr:colOff>
      <xdr:row>31</xdr:row>
      <xdr:rowOff>190500</xdr:rowOff>
    </xdr:from>
    <xdr:to>
      <xdr:col>19</xdr:col>
      <xdr:colOff>261937</xdr:colOff>
      <xdr:row>44</xdr:row>
      <xdr:rowOff>47625</xdr:rowOff>
    </xdr:to>
    <xdr:graphicFrame macro="">
      <xdr:nvGraphicFramePr>
        <xdr:cNvPr id="8" name="Chart 7"/>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12</xdr:col>
      <xdr:colOff>345282</xdr:colOff>
      <xdr:row>44</xdr:row>
      <xdr:rowOff>154779</xdr:rowOff>
    </xdr:from>
    <xdr:to>
      <xdr:col>19</xdr:col>
      <xdr:colOff>261937</xdr:colOff>
      <xdr:row>58</xdr:row>
      <xdr:rowOff>35717</xdr:rowOff>
    </xdr:to>
    <xdr:graphicFrame macro="">
      <xdr:nvGraphicFramePr>
        <xdr:cNvPr id="9" name="Chart 8"/>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19</xdr:col>
      <xdr:colOff>416719</xdr:colOff>
      <xdr:row>31</xdr:row>
      <xdr:rowOff>190499</xdr:rowOff>
    </xdr:from>
    <xdr:to>
      <xdr:col>26</xdr:col>
      <xdr:colOff>523874</xdr:colOff>
      <xdr:row>44</xdr:row>
      <xdr:rowOff>47624</xdr:rowOff>
    </xdr:to>
    <xdr:graphicFrame macro="">
      <xdr:nvGraphicFramePr>
        <xdr:cNvPr id="10" name="Chart 9"/>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19</xdr:col>
      <xdr:colOff>416720</xdr:colOff>
      <xdr:row>44</xdr:row>
      <xdr:rowOff>154781</xdr:rowOff>
    </xdr:from>
    <xdr:to>
      <xdr:col>26</xdr:col>
      <xdr:colOff>523875</xdr:colOff>
      <xdr:row>58</xdr:row>
      <xdr:rowOff>35719</xdr:rowOff>
    </xdr:to>
    <xdr:graphicFrame macro="">
      <xdr:nvGraphicFramePr>
        <xdr:cNvPr id="11" name="Chart 10"/>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26</xdr:col>
      <xdr:colOff>666750</xdr:colOff>
      <xdr:row>31</xdr:row>
      <xdr:rowOff>190500</xdr:rowOff>
    </xdr:from>
    <xdr:to>
      <xdr:col>33</xdr:col>
      <xdr:colOff>845342</xdr:colOff>
      <xdr:row>44</xdr:row>
      <xdr:rowOff>47625</xdr:rowOff>
    </xdr:to>
    <xdr:graphicFrame macro="">
      <xdr:nvGraphicFramePr>
        <xdr:cNvPr id="12" name="Chart 1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mailto:johnnoonan.teambss@gmail.com?subject=BSS%20ACE%20Profile" TargetMode="Externa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sheetPr enableFormatConditionsCalculation="0">
    <tabColor rgb="FFFFFF00"/>
  </sheetPr>
  <dimension ref="B1:S77"/>
  <sheetViews>
    <sheetView tabSelected="1" zoomScale="90" zoomScaleNormal="90" zoomScalePageLayoutView="90" workbookViewId="0">
      <selection activeCell="E88" sqref="E88"/>
    </sheetView>
  </sheetViews>
  <sheetFormatPr defaultColWidth="10.875" defaultRowHeight="15"/>
  <cols>
    <col min="1" max="1" width="1.125" style="83" customWidth="1"/>
    <col min="2" max="2" width="12.875" style="83" bestFit="1" customWidth="1"/>
    <col min="3" max="3" width="14.375" style="83" customWidth="1"/>
    <col min="4" max="4" width="25.125" style="83" bestFit="1" customWidth="1"/>
    <col min="5" max="5" width="12.125" style="83" customWidth="1"/>
    <col min="6" max="9" width="10.875" style="83"/>
    <col min="10" max="10" width="12.375" style="83" customWidth="1"/>
    <col min="11" max="16384" width="10.875" style="83"/>
  </cols>
  <sheetData>
    <row r="1" spans="2:19" ht="15" customHeight="1">
      <c r="D1" s="251" t="s">
        <v>83</v>
      </c>
      <c r="E1" s="251"/>
      <c r="F1" s="251"/>
      <c r="G1" s="251"/>
      <c r="H1" s="251"/>
      <c r="I1" s="251"/>
      <c r="J1" s="251"/>
      <c r="K1" s="251"/>
      <c r="L1" s="251"/>
    </row>
    <row r="2" spans="2:19" ht="15" customHeight="1">
      <c r="D2" s="251"/>
      <c r="E2" s="251"/>
      <c r="F2" s="251"/>
      <c r="G2" s="251"/>
      <c r="H2" s="251"/>
      <c r="I2" s="251"/>
      <c r="J2" s="251"/>
      <c r="K2" s="251"/>
      <c r="L2" s="251"/>
    </row>
    <row r="3" spans="2:19" ht="15" customHeight="1">
      <c r="D3" s="251"/>
      <c r="E3" s="251"/>
      <c r="F3" s="251"/>
      <c r="G3" s="251"/>
      <c r="H3" s="251"/>
      <c r="I3" s="251"/>
      <c r="J3" s="251"/>
      <c r="K3" s="251"/>
      <c r="L3" s="251"/>
    </row>
    <row r="4" spans="2:19" ht="15" customHeight="1">
      <c r="D4" s="251"/>
      <c r="E4" s="251"/>
      <c r="F4" s="251"/>
      <c r="G4" s="251"/>
      <c r="H4" s="251"/>
      <c r="I4" s="251"/>
      <c r="J4" s="251"/>
      <c r="K4" s="251"/>
      <c r="L4" s="251"/>
    </row>
    <row r="5" spans="2:19" ht="15" customHeight="1">
      <c r="D5" s="251"/>
      <c r="E5" s="251"/>
      <c r="F5" s="251"/>
      <c r="G5" s="251"/>
      <c r="H5" s="251"/>
      <c r="I5" s="251"/>
      <c r="J5" s="251"/>
      <c r="K5" s="251"/>
      <c r="L5" s="251"/>
    </row>
    <row r="6" spans="2:19" ht="15" customHeight="1">
      <c r="D6" s="251"/>
      <c r="E6" s="251"/>
      <c r="F6" s="251"/>
      <c r="G6" s="251"/>
      <c r="H6" s="251"/>
      <c r="I6" s="251"/>
      <c r="J6" s="251"/>
      <c r="K6" s="251"/>
      <c r="L6" s="251"/>
    </row>
    <row r="7" spans="2:19">
      <c r="D7" s="251"/>
      <c r="E7" s="251"/>
      <c r="F7" s="251"/>
      <c r="G7" s="251"/>
      <c r="H7" s="251"/>
      <c r="I7" s="251"/>
      <c r="J7" s="251"/>
      <c r="K7" s="251"/>
      <c r="L7" s="251"/>
    </row>
    <row r="8" spans="2:19" ht="15.75">
      <c r="B8" s="89" t="s">
        <v>42</v>
      </c>
    </row>
    <row r="9" spans="2:19" ht="15.75">
      <c r="B9" s="89"/>
    </row>
    <row r="11" spans="2:19" ht="18">
      <c r="B11" s="84" t="s">
        <v>88</v>
      </c>
    </row>
    <row r="12" spans="2:19" ht="15.75">
      <c r="B12" s="85"/>
    </row>
    <row r="13" spans="2:19" s="143" customFormat="1" ht="18.95" customHeight="1">
      <c r="B13" s="142" t="s">
        <v>70</v>
      </c>
    </row>
    <row r="14" spans="2:19" s="143" customFormat="1" ht="18.95" customHeight="1">
      <c r="B14" s="142" t="s">
        <v>73</v>
      </c>
    </row>
    <row r="15" spans="2:19" s="143" customFormat="1" ht="18.95" customHeight="1">
      <c r="B15" s="142" t="s">
        <v>71</v>
      </c>
    </row>
    <row r="16" spans="2:19" s="143" customFormat="1" ht="18.95" customHeight="1">
      <c r="B16" s="143" t="s">
        <v>121</v>
      </c>
      <c r="C16" s="133"/>
      <c r="D16" s="133"/>
      <c r="E16" s="133"/>
      <c r="F16" s="133"/>
      <c r="G16" s="133"/>
      <c r="H16" s="133"/>
      <c r="I16" s="133"/>
      <c r="J16" s="133"/>
      <c r="K16" s="133"/>
      <c r="L16" s="133"/>
      <c r="M16" s="133"/>
      <c r="N16" s="133"/>
      <c r="O16" s="133"/>
      <c r="P16" s="133"/>
      <c r="Q16" s="133"/>
      <c r="R16" s="133"/>
      <c r="S16" s="133"/>
    </row>
    <row r="17" spans="2:19" s="143" customFormat="1" ht="18.95" customHeight="1">
      <c r="B17" s="142" t="s">
        <v>44</v>
      </c>
    </row>
    <row r="18" spans="2:19" s="143" customFormat="1" ht="18.95" customHeight="1">
      <c r="B18" s="248" t="s">
        <v>72</v>
      </c>
      <c r="C18" s="248"/>
      <c r="D18" s="248"/>
      <c r="E18" s="248"/>
      <c r="F18" s="248"/>
      <c r="G18" s="248"/>
      <c r="H18" s="248"/>
      <c r="I18" s="248"/>
      <c r="J18" s="248"/>
      <c r="K18" s="248"/>
      <c r="L18" s="248"/>
      <c r="M18" s="248"/>
      <c r="N18" s="248"/>
      <c r="O18" s="248"/>
      <c r="P18" s="248"/>
      <c r="Q18" s="248"/>
      <c r="R18" s="133"/>
      <c r="S18" s="133"/>
    </row>
    <row r="19" spans="2:19" s="143" customFormat="1" ht="18.95" customHeight="1">
      <c r="B19" s="248"/>
      <c r="C19" s="248"/>
      <c r="D19" s="248"/>
      <c r="E19" s="248"/>
      <c r="F19" s="248"/>
      <c r="G19" s="248"/>
      <c r="H19" s="248"/>
      <c r="I19" s="248"/>
      <c r="J19" s="248"/>
      <c r="K19" s="248"/>
      <c r="L19" s="248"/>
      <c r="M19" s="248"/>
      <c r="N19" s="248"/>
      <c r="O19" s="248"/>
      <c r="P19" s="248"/>
      <c r="Q19" s="248"/>
      <c r="R19" s="133"/>
      <c r="S19" s="133"/>
    </row>
    <row r="20" spans="2:19" s="143" customFormat="1" ht="18.95" customHeight="1">
      <c r="B20" s="248" t="s">
        <v>122</v>
      </c>
      <c r="C20" s="248"/>
      <c r="D20" s="248"/>
      <c r="E20" s="248"/>
      <c r="F20" s="248"/>
      <c r="G20" s="248"/>
      <c r="H20" s="248"/>
      <c r="I20" s="248"/>
      <c r="J20" s="248"/>
      <c r="K20" s="248"/>
      <c r="L20" s="248"/>
      <c r="M20" s="248"/>
      <c r="N20" s="248"/>
      <c r="O20" s="248"/>
      <c r="P20" s="248"/>
      <c r="Q20" s="248"/>
      <c r="R20" s="133"/>
      <c r="S20" s="133"/>
    </row>
    <row r="21" spans="2:19" s="143" customFormat="1" ht="15.95" customHeight="1">
      <c r="B21" s="248"/>
      <c r="C21" s="248"/>
      <c r="D21" s="248"/>
      <c r="E21" s="248"/>
      <c r="F21" s="248"/>
      <c r="G21" s="248"/>
      <c r="H21" s="248"/>
      <c r="I21" s="248"/>
      <c r="J21" s="248"/>
      <c r="K21" s="248"/>
      <c r="L21" s="248"/>
      <c r="M21" s="248"/>
      <c r="N21" s="248"/>
      <c r="O21" s="248"/>
      <c r="P21" s="248"/>
      <c r="Q21" s="248"/>
      <c r="R21" s="133"/>
      <c r="S21" s="133"/>
    </row>
    <row r="22" spans="2:19" s="143" customFormat="1" ht="18.95" customHeight="1">
      <c r="B22" s="142" t="s">
        <v>123</v>
      </c>
      <c r="C22" s="132"/>
      <c r="D22" s="132"/>
      <c r="E22" s="132"/>
      <c r="F22" s="132"/>
      <c r="G22" s="132"/>
      <c r="H22" s="132"/>
      <c r="I22" s="132"/>
      <c r="J22" s="132"/>
      <c r="K22" s="132"/>
      <c r="L22" s="132"/>
      <c r="M22" s="132"/>
      <c r="N22" s="132"/>
      <c r="O22" s="132"/>
      <c r="P22" s="132"/>
      <c r="Q22" s="132"/>
      <c r="R22" s="132"/>
      <c r="S22" s="132"/>
    </row>
    <row r="23" spans="2:19" s="143" customFormat="1" ht="18.95" customHeight="1">
      <c r="B23" s="248" t="s">
        <v>124</v>
      </c>
      <c r="C23" s="248"/>
      <c r="D23" s="248"/>
      <c r="E23" s="248"/>
      <c r="F23" s="248"/>
      <c r="G23" s="248"/>
      <c r="H23" s="248"/>
      <c r="I23" s="248"/>
      <c r="J23" s="248"/>
      <c r="K23" s="248"/>
      <c r="L23" s="248"/>
      <c r="M23" s="248"/>
      <c r="N23" s="248"/>
      <c r="O23" s="248"/>
      <c r="P23" s="248"/>
      <c r="Q23" s="248"/>
      <c r="R23" s="240"/>
      <c r="S23" s="240"/>
    </row>
    <row r="24" spans="2:19" s="143" customFormat="1" ht="18.95" customHeight="1">
      <c r="B24" s="248"/>
      <c r="C24" s="248"/>
      <c r="D24" s="248"/>
      <c r="E24" s="248"/>
      <c r="F24" s="248"/>
      <c r="G24" s="248"/>
      <c r="H24" s="248"/>
      <c r="I24" s="248"/>
      <c r="J24" s="248"/>
      <c r="K24" s="248"/>
      <c r="L24" s="248"/>
      <c r="M24" s="248"/>
      <c r="N24" s="248"/>
      <c r="O24" s="248"/>
      <c r="P24" s="248"/>
      <c r="Q24" s="248"/>
      <c r="R24" s="240"/>
      <c r="S24" s="240"/>
    </row>
    <row r="25" spans="2:19" s="143" customFormat="1" ht="18.95" customHeight="1">
      <c r="B25" s="248" t="s">
        <v>125</v>
      </c>
      <c r="C25" s="248"/>
      <c r="D25" s="248"/>
      <c r="E25" s="248"/>
      <c r="F25" s="248"/>
      <c r="G25" s="248"/>
      <c r="H25" s="248"/>
      <c r="I25" s="248"/>
      <c r="J25" s="248"/>
      <c r="K25" s="248"/>
      <c r="L25" s="248"/>
      <c r="M25" s="248"/>
      <c r="N25" s="248"/>
      <c r="O25" s="248"/>
      <c r="P25" s="248"/>
      <c r="Q25" s="248"/>
      <c r="R25" s="133"/>
      <c r="S25" s="133"/>
    </row>
    <row r="26" spans="2:19" s="143" customFormat="1" ht="18.95" customHeight="1">
      <c r="B26" s="248"/>
      <c r="C26" s="248"/>
      <c r="D26" s="248"/>
      <c r="E26" s="248"/>
      <c r="F26" s="248"/>
      <c r="G26" s="248"/>
      <c r="H26" s="248"/>
      <c r="I26" s="248"/>
      <c r="J26" s="248"/>
      <c r="K26" s="248"/>
      <c r="L26" s="248"/>
      <c r="M26" s="248"/>
      <c r="N26" s="248"/>
      <c r="O26" s="248"/>
      <c r="P26" s="248"/>
      <c r="Q26" s="248"/>
      <c r="R26" s="133"/>
      <c r="S26" s="133"/>
    </row>
    <row r="27" spans="2:19">
      <c r="B27" s="86"/>
    </row>
    <row r="29" spans="2:19" ht="18">
      <c r="B29" s="84" t="s">
        <v>89</v>
      </c>
    </row>
    <row r="30" spans="2:19">
      <c r="B30" s="87" t="s">
        <v>48</v>
      </c>
    </row>
    <row r="31" spans="2:19">
      <c r="B31" s="88"/>
    </row>
    <row r="32" spans="2:19" s="143" customFormat="1" ht="18.95" customHeight="1">
      <c r="B32" s="248" t="s">
        <v>126</v>
      </c>
      <c r="C32" s="248"/>
      <c r="D32" s="248"/>
      <c r="E32" s="248"/>
      <c r="F32" s="248"/>
      <c r="G32" s="248"/>
      <c r="H32" s="248"/>
      <c r="I32" s="248"/>
      <c r="J32" s="248"/>
      <c r="K32" s="248"/>
      <c r="L32" s="248"/>
      <c r="M32" s="248"/>
      <c r="N32" s="248"/>
      <c r="O32" s="248"/>
      <c r="P32" s="248"/>
      <c r="Q32" s="248"/>
      <c r="R32" s="133"/>
      <c r="S32" s="133"/>
    </row>
    <row r="33" spans="2:19" s="143" customFormat="1" ht="18.95" customHeight="1">
      <c r="B33" s="248"/>
      <c r="C33" s="248"/>
      <c r="D33" s="248"/>
      <c r="E33" s="248"/>
      <c r="F33" s="248"/>
      <c r="G33" s="248"/>
      <c r="H33" s="248"/>
      <c r="I33" s="248"/>
      <c r="J33" s="248"/>
      <c r="K33" s="248"/>
      <c r="L33" s="248"/>
      <c r="M33" s="248"/>
      <c r="N33" s="248"/>
      <c r="O33" s="248"/>
      <c r="P33" s="248"/>
      <c r="Q33" s="248"/>
      <c r="R33" s="133"/>
      <c r="S33" s="133"/>
    </row>
    <row r="34" spans="2:19" s="143" customFormat="1" ht="18.95" customHeight="1">
      <c r="B34" s="248" t="s">
        <v>127</v>
      </c>
      <c r="C34" s="248"/>
      <c r="D34" s="248"/>
      <c r="E34" s="248"/>
      <c r="F34" s="248"/>
      <c r="G34" s="248"/>
      <c r="H34" s="248"/>
      <c r="I34" s="248"/>
      <c r="J34" s="248"/>
      <c r="K34" s="248"/>
      <c r="L34" s="248"/>
      <c r="M34" s="248"/>
      <c r="N34" s="248"/>
      <c r="O34" s="248"/>
      <c r="P34" s="248"/>
      <c r="Q34" s="248"/>
    </row>
    <row r="35" spans="2:19" s="143" customFormat="1" ht="18.95" customHeight="1">
      <c r="B35" s="248"/>
      <c r="C35" s="248"/>
      <c r="D35" s="248"/>
      <c r="E35" s="248"/>
      <c r="F35" s="248"/>
      <c r="G35" s="248"/>
      <c r="H35" s="248"/>
      <c r="I35" s="248"/>
      <c r="J35" s="248"/>
      <c r="K35" s="248"/>
      <c r="L35" s="248"/>
      <c r="M35" s="248"/>
      <c r="N35" s="248"/>
      <c r="O35" s="248"/>
      <c r="P35" s="248"/>
      <c r="Q35" s="248"/>
    </row>
    <row r="36" spans="2:19" s="143" customFormat="1" ht="18.95" customHeight="1">
      <c r="B36" s="143" t="s">
        <v>129</v>
      </c>
    </row>
    <row r="37" spans="2:19" s="143" customFormat="1" ht="18.95" customHeight="1">
      <c r="B37" s="248" t="s">
        <v>130</v>
      </c>
      <c r="C37" s="248"/>
      <c r="D37" s="248"/>
      <c r="E37" s="248"/>
      <c r="F37" s="248"/>
      <c r="G37" s="248"/>
      <c r="H37" s="248"/>
      <c r="I37" s="248"/>
      <c r="J37" s="248"/>
      <c r="K37" s="248"/>
      <c r="L37" s="248"/>
      <c r="M37" s="248"/>
      <c r="N37" s="248"/>
      <c r="O37" s="248"/>
      <c r="P37" s="248"/>
      <c r="Q37" s="248"/>
      <c r="R37" s="133"/>
      <c r="S37" s="133"/>
    </row>
    <row r="38" spans="2:19" s="143" customFormat="1" ht="18.95" customHeight="1">
      <c r="B38" s="248"/>
      <c r="C38" s="248"/>
      <c r="D38" s="248"/>
      <c r="E38" s="248"/>
      <c r="F38" s="248"/>
      <c r="G38" s="248"/>
      <c r="H38" s="248"/>
      <c r="I38" s="248"/>
      <c r="J38" s="248"/>
      <c r="K38" s="248"/>
      <c r="L38" s="248"/>
      <c r="M38" s="248"/>
      <c r="N38" s="248"/>
      <c r="O38" s="248"/>
      <c r="P38" s="248"/>
      <c r="Q38" s="248"/>
      <c r="R38" s="133"/>
      <c r="S38" s="133"/>
    </row>
    <row r="39" spans="2:19" s="143" customFormat="1" ht="18.95" customHeight="1">
      <c r="B39" s="142" t="s">
        <v>131</v>
      </c>
      <c r="C39" s="132"/>
      <c r="D39" s="132"/>
      <c r="E39" s="132"/>
      <c r="F39" s="132"/>
      <c r="G39" s="132"/>
      <c r="H39" s="132"/>
      <c r="I39" s="132"/>
      <c r="J39" s="132"/>
      <c r="K39" s="132"/>
      <c r="L39" s="132"/>
      <c r="M39" s="132"/>
      <c r="N39" s="132"/>
      <c r="O39" s="132"/>
      <c r="P39" s="132"/>
      <c r="Q39" s="132"/>
      <c r="R39" s="132"/>
      <c r="S39" s="132"/>
    </row>
    <row r="40" spans="2:19" s="143" customFormat="1" ht="18.95" customHeight="1">
      <c r="B40" s="242" t="s">
        <v>132</v>
      </c>
      <c r="C40" s="243"/>
      <c r="D40" s="243"/>
      <c r="E40" s="243"/>
      <c r="F40" s="243"/>
      <c r="G40" s="243"/>
      <c r="H40" s="243"/>
      <c r="I40" s="243"/>
      <c r="J40" s="243"/>
      <c r="K40" s="243"/>
      <c r="L40" s="243"/>
      <c r="M40" s="243"/>
      <c r="N40" s="243"/>
      <c r="O40" s="243"/>
      <c r="P40" s="243"/>
      <c r="Q40" s="243"/>
      <c r="R40" s="144"/>
      <c r="S40" s="144"/>
    </row>
    <row r="41" spans="2:19" s="143" customFormat="1" ht="18.95" customHeight="1">
      <c r="B41" s="249" t="s">
        <v>133</v>
      </c>
      <c r="C41" s="249"/>
      <c r="D41" s="249"/>
      <c r="E41" s="249"/>
      <c r="F41" s="249"/>
      <c r="G41" s="249"/>
      <c r="H41" s="249"/>
      <c r="I41" s="249"/>
      <c r="J41" s="249"/>
      <c r="K41" s="249"/>
      <c r="L41" s="249"/>
      <c r="M41" s="249"/>
      <c r="N41" s="249"/>
      <c r="O41" s="249"/>
      <c r="P41" s="249"/>
      <c r="Q41" s="249"/>
      <c r="R41" s="144"/>
      <c r="S41" s="144"/>
    </row>
    <row r="42" spans="2:19" s="143" customFormat="1" ht="18.95" customHeight="1">
      <c r="B42" s="249"/>
      <c r="C42" s="249"/>
      <c r="D42" s="249"/>
      <c r="E42" s="249"/>
      <c r="F42" s="249"/>
      <c r="G42" s="249"/>
      <c r="H42" s="249"/>
      <c r="I42" s="249"/>
      <c r="J42" s="249"/>
      <c r="K42" s="249"/>
      <c r="L42" s="249"/>
      <c r="M42" s="249"/>
      <c r="N42" s="249"/>
      <c r="O42" s="249"/>
      <c r="P42" s="249"/>
      <c r="Q42" s="249"/>
      <c r="R42" s="144"/>
      <c r="S42" s="144"/>
    </row>
    <row r="43" spans="2:19" s="143" customFormat="1" ht="18.95" customHeight="1">
      <c r="B43" s="248" t="s">
        <v>134</v>
      </c>
      <c r="C43" s="248"/>
      <c r="D43" s="248"/>
      <c r="E43" s="248"/>
      <c r="F43" s="248"/>
      <c r="G43" s="248"/>
      <c r="H43" s="248"/>
      <c r="I43" s="248"/>
      <c r="J43" s="248"/>
      <c r="K43" s="248"/>
      <c r="L43" s="248"/>
      <c r="M43" s="248"/>
      <c r="N43" s="248"/>
      <c r="O43" s="248"/>
      <c r="P43" s="248"/>
      <c r="Q43" s="248"/>
      <c r="R43" s="145"/>
      <c r="S43" s="145"/>
    </row>
    <row r="44" spans="2:19" s="143" customFormat="1" ht="18.95" customHeight="1">
      <c r="B44" s="248"/>
      <c r="C44" s="248"/>
      <c r="D44" s="248"/>
      <c r="E44" s="248"/>
      <c r="F44" s="248"/>
      <c r="G44" s="248"/>
      <c r="H44" s="248"/>
      <c r="I44" s="248"/>
      <c r="J44" s="248"/>
      <c r="K44" s="248"/>
      <c r="L44" s="248"/>
      <c r="M44" s="248"/>
      <c r="N44" s="248"/>
      <c r="O44" s="248"/>
      <c r="P44" s="248"/>
      <c r="Q44" s="248"/>
      <c r="R44" s="145"/>
      <c r="S44" s="145"/>
    </row>
    <row r="45" spans="2:19" s="143" customFormat="1">
      <c r="B45" s="145"/>
      <c r="C45" s="145"/>
      <c r="D45" s="145"/>
      <c r="E45" s="145"/>
      <c r="F45" s="145"/>
      <c r="G45" s="145"/>
      <c r="H45" s="145"/>
      <c r="I45" s="145"/>
      <c r="J45" s="145"/>
      <c r="K45" s="145"/>
      <c r="L45" s="145"/>
      <c r="M45" s="145"/>
      <c r="N45" s="145"/>
      <c r="O45" s="145"/>
      <c r="P45" s="145"/>
      <c r="Q45" s="145"/>
      <c r="R45" s="145"/>
      <c r="S45" s="145"/>
    </row>
    <row r="46" spans="2:19">
      <c r="B46" s="121"/>
      <c r="C46" s="121"/>
      <c r="D46" s="121"/>
      <c r="E46" s="121"/>
      <c r="F46" s="121"/>
      <c r="G46" s="121"/>
      <c r="H46" s="121"/>
      <c r="I46" s="121"/>
      <c r="J46" s="121"/>
      <c r="K46" s="121"/>
      <c r="L46" s="121"/>
      <c r="M46" s="121"/>
      <c r="N46" s="121"/>
      <c r="O46" s="121"/>
      <c r="P46" s="121"/>
      <c r="Q46" s="121"/>
      <c r="R46" s="121"/>
      <c r="S46" s="121"/>
    </row>
    <row r="47" spans="2:19" ht="18">
      <c r="B47" s="84" t="s">
        <v>69</v>
      </c>
      <c r="C47" s="121"/>
      <c r="D47" s="121"/>
      <c r="E47" s="121"/>
      <c r="F47" s="121"/>
      <c r="G47" s="121"/>
      <c r="H47" s="121"/>
      <c r="I47" s="121"/>
      <c r="J47" s="121"/>
      <c r="K47" s="121"/>
      <c r="L47" s="121"/>
      <c r="M47" s="121"/>
      <c r="N47" s="121"/>
      <c r="O47" s="121"/>
      <c r="P47" s="121"/>
      <c r="Q47" s="121"/>
      <c r="R47" s="121"/>
      <c r="S47" s="121"/>
    </row>
    <row r="48" spans="2:19" ht="15.95" customHeight="1">
      <c r="B48" s="250" t="s">
        <v>135</v>
      </c>
      <c r="C48" s="250"/>
      <c r="D48" s="250"/>
      <c r="E48" s="250"/>
      <c r="F48" s="250"/>
      <c r="G48" s="250"/>
      <c r="H48" s="250"/>
      <c r="I48" s="250"/>
      <c r="J48" s="250"/>
      <c r="K48" s="250"/>
      <c r="L48" s="250"/>
      <c r="M48" s="250"/>
      <c r="N48" s="250"/>
      <c r="O48" s="250"/>
      <c r="P48" s="250"/>
      <c r="Q48" s="250"/>
      <c r="R48" s="131"/>
      <c r="S48" s="131"/>
    </row>
    <row r="49" spans="2:19" ht="15.95" customHeight="1">
      <c r="B49" s="250"/>
      <c r="C49" s="250"/>
      <c r="D49" s="250"/>
      <c r="E49" s="250"/>
      <c r="F49" s="250"/>
      <c r="G49" s="250"/>
      <c r="H49" s="250"/>
      <c r="I49" s="250"/>
      <c r="J49" s="250"/>
      <c r="K49" s="250"/>
      <c r="L49" s="250"/>
      <c r="M49" s="250"/>
      <c r="N49" s="250"/>
      <c r="O49" s="250"/>
      <c r="P49" s="250"/>
      <c r="Q49" s="250"/>
      <c r="R49" s="131"/>
      <c r="S49" s="131"/>
    </row>
    <row r="50" spans="2:19">
      <c r="B50" s="250"/>
      <c r="C50" s="250"/>
      <c r="D50" s="250"/>
      <c r="E50" s="250"/>
      <c r="F50" s="250"/>
      <c r="G50" s="250"/>
      <c r="H50" s="250"/>
      <c r="I50" s="250"/>
      <c r="J50" s="250"/>
      <c r="K50" s="250"/>
      <c r="L50" s="250"/>
      <c r="M50" s="250"/>
      <c r="N50" s="250"/>
      <c r="O50" s="250"/>
      <c r="P50" s="250"/>
      <c r="Q50" s="250"/>
      <c r="R50" s="131"/>
      <c r="S50" s="131"/>
    </row>
    <row r="51" spans="2:19">
      <c r="B51" s="241"/>
      <c r="C51" s="241"/>
      <c r="D51" s="241"/>
      <c r="E51" s="241"/>
      <c r="F51" s="241"/>
      <c r="G51" s="241"/>
      <c r="H51" s="241"/>
      <c r="I51" s="241"/>
      <c r="J51" s="241"/>
      <c r="K51" s="241"/>
      <c r="L51" s="241"/>
      <c r="M51" s="241"/>
      <c r="N51" s="241"/>
      <c r="O51" s="241"/>
      <c r="P51" s="241"/>
      <c r="Q51" s="241"/>
      <c r="R51" s="131"/>
      <c r="S51" s="131"/>
    </row>
    <row r="52" spans="2:19" ht="15.95" customHeight="1">
      <c r="B52" s="130" t="s">
        <v>74</v>
      </c>
      <c r="C52" s="121"/>
      <c r="D52" s="121"/>
      <c r="E52" s="121"/>
      <c r="F52" s="121"/>
      <c r="G52" s="121"/>
      <c r="H52" s="121"/>
      <c r="I52" s="121"/>
      <c r="J52" s="121"/>
      <c r="K52" s="121"/>
      <c r="L52" s="121"/>
      <c r="M52" s="121"/>
      <c r="N52" s="121"/>
      <c r="O52" s="121"/>
      <c r="P52" s="121"/>
      <c r="Q52" s="121"/>
      <c r="R52" s="121"/>
      <c r="S52" s="121"/>
    </row>
    <row r="53" spans="2:19">
      <c r="B53" s="120"/>
      <c r="C53" s="120"/>
      <c r="D53" s="120"/>
      <c r="E53" s="120"/>
      <c r="F53" s="120"/>
      <c r="G53" s="120"/>
      <c r="H53" s="120"/>
      <c r="I53" s="120"/>
      <c r="J53" s="120"/>
      <c r="K53" s="120"/>
      <c r="L53" s="121"/>
      <c r="M53" s="121"/>
      <c r="N53" s="121"/>
      <c r="O53" s="121"/>
      <c r="P53" s="121"/>
      <c r="Q53" s="121"/>
      <c r="R53" s="121"/>
      <c r="S53" s="121"/>
    </row>
    <row r="54" spans="2:19" ht="16.5" thickBot="1">
      <c r="B54" s="120"/>
      <c r="C54" s="134" t="s">
        <v>65</v>
      </c>
      <c r="D54" s="252" t="s">
        <v>79</v>
      </c>
      <c r="E54" s="254"/>
      <c r="F54" s="252" t="s">
        <v>80</v>
      </c>
      <c r="G54" s="253"/>
      <c r="H54" s="253"/>
      <c r="I54" s="253"/>
      <c r="J54" s="254"/>
      <c r="K54" s="120"/>
      <c r="L54" s="121"/>
      <c r="M54" s="121"/>
      <c r="N54" s="121"/>
      <c r="O54" s="121"/>
      <c r="P54" s="121"/>
      <c r="Q54" s="121"/>
      <c r="R54" s="121"/>
      <c r="S54" s="121"/>
    </row>
    <row r="55" spans="2:19" ht="15.75">
      <c r="C55" s="244" t="s">
        <v>75</v>
      </c>
      <c r="D55" s="137" t="s">
        <v>81</v>
      </c>
      <c r="E55" s="139"/>
      <c r="F55" s="135" t="s">
        <v>84</v>
      </c>
      <c r="G55" s="136"/>
      <c r="H55" s="138"/>
      <c r="I55" s="140"/>
      <c r="J55" s="139"/>
      <c r="K55" s="120"/>
      <c r="L55" s="121"/>
      <c r="M55" s="121"/>
      <c r="N55" s="86"/>
      <c r="O55" s="121"/>
      <c r="P55" s="121"/>
      <c r="Q55" s="121"/>
      <c r="R55" s="121"/>
      <c r="S55" s="121"/>
    </row>
    <row r="56" spans="2:19" ht="15.75">
      <c r="C56" s="245" t="s">
        <v>76</v>
      </c>
      <c r="D56" s="138" t="s">
        <v>82</v>
      </c>
      <c r="E56" s="139"/>
      <c r="F56" s="135" t="s">
        <v>85</v>
      </c>
      <c r="G56" s="136"/>
      <c r="H56" s="138"/>
      <c r="I56" s="141"/>
      <c r="J56" s="139"/>
      <c r="K56" s="120"/>
      <c r="L56" s="121"/>
      <c r="M56" s="121"/>
      <c r="N56" s="86"/>
      <c r="O56" s="121"/>
      <c r="P56" s="121"/>
      <c r="Q56" s="121"/>
      <c r="R56" s="121"/>
      <c r="S56" s="121"/>
    </row>
    <row r="57" spans="2:19" ht="15.75">
      <c r="C57" s="244" t="s">
        <v>77</v>
      </c>
      <c r="D57" s="246" t="s">
        <v>136</v>
      </c>
      <c r="E57" s="139"/>
      <c r="F57" s="135" t="s">
        <v>86</v>
      </c>
      <c r="G57" s="136"/>
      <c r="H57" s="138"/>
      <c r="I57" s="141"/>
      <c r="J57" s="139"/>
      <c r="K57" s="120"/>
      <c r="L57" s="121"/>
      <c r="M57" s="121"/>
      <c r="N57" s="86"/>
      <c r="O57" s="121"/>
      <c r="P57" s="121"/>
      <c r="Q57" s="121"/>
      <c r="R57" s="121"/>
      <c r="S57" s="121"/>
    </row>
    <row r="58" spans="2:19" ht="15.75">
      <c r="C58" s="244" t="s">
        <v>78</v>
      </c>
      <c r="D58" s="246" t="s">
        <v>137</v>
      </c>
      <c r="E58" s="139"/>
      <c r="F58" s="135" t="s">
        <v>87</v>
      </c>
      <c r="G58" s="136"/>
      <c r="H58" s="138"/>
      <c r="I58" s="141"/>
      <c r="J58" s="139"/>
      <c r="K58" s="120"/>
      <c r="L58" s="121"/>
      <c r="M58" s="121"/>
      <c r="N58" s="86"/>
      <c r="O58" s="121"/>
      <c r="P58" s="121"/>
      <c r="Q58" s="121"/>
      <c r="R58" s="121"/>
      <c r="S58" s="121"/>
    </row>
    <row r="59" spans="2:19">
      <c r="B59" s="86"/>
      <c r="C59" s="120"/>
      <c r="D59" s="120"/>
      <c r="E59" s="120"/>
      <c r="F59" s="120"/>
      <c r="G59" s="120"/>
      <c r="H59" s="120"/>
      <c r="I59" s="120"/>
      <c r="J59" s="120"/>
      <c r="K59" s="120"/>
      <c r="L59" s="121"/>
      <c r="M59" s="121"/>
      <c r="N59" s="121"/>
      <c r="O59" s="121"/>
      <c r="P59" s="121"/>
      <c r="Q59" s="121"/>
      <c r="R59" s="121"/>
      <c r="S59" s="121"/>
    </row>
    <row r="60" spans="2:19">
      <c r="B60" s="86"/>
      <c r="C60" s="120"/>
      <c r="D60" s="120"/>
      <c r="E60" s="120"/>
      <c r="F60" s="120"/>
      <c r="G60" s="120"/>
      <c r="H60" s="120"/>
      <c r="I60" s="120"/>
      <c r="J60" s="120"/>
      <c r="K60" s="120"/>
      <c r="L60" s="121"/>
      <c r="M60" s="121"/>
      <c r="N60" s="121"/>
      <c r="O60" s="121"/>
      <c r="P60" s="121"/>
      <c r="Q60" s="121"/>
      <c r="R60" s="121"/>
      <c r="S60" s="121"/>
    </row>
    <row r="61" spans="2:19" s="143" customFormat="1" ht="15.95" customHeight="1">
      <c r="B61" s="142" t="s">
        <v>92</v>
      </c>
      <c r="C61" s="132"/>
      <c r="D61" s="132"/>
      <c r="E61" s="132"/>
      <c r="F61" s="132"/>
      <c r="G61" s="132"/>
      <c r="H61" s="132"/>
      <c r="I61" s="132"/>
      <c r="J61" s="132"/>
      <c r="K61" s="132"/>
      <c r="L61" s="145"/>
      <c r="M61" s="145"/>
      <c r="N61" s="145"/>
      <c r="O61" s="145"/>
      <c r="P61" s="145"/>
      <c r="Q61" s="145"/>
      <c r="R61" s="145"/>
      <c r="S61" s="145"/>
    </row>
    <row r="62" spans="2:19" s="143" customFormat="1" ht="15.95" customHeight="1">
      <c r="B62" s="248" t="s">
        <v>93</v>
      </c>
      <c r="C62" s="248"/>
      <c r="D62" s="248"/>
      <c r="E62" s="248"/>
      <c r="F62" s="248"/>
      <c r="G62" s="248"/>
      <c r="H62" s="248"/>
      <c r="I62" s="248"/>
      <c r="J62" s="248"/>
      <c r="K62" s="248"/>
      <c r="L62" s="248"/>
      <c r="M62" s="248"/>
      <c r="N62" s="248"/>
      <c r="O62" s="248"/>
      <c r="P62" s="248"/>
      <c r="Q62" s="248"/>
      <c r="R62" s="145"/>
      <c r="S62" s="145"/>
    </row>
    <row r="63" spans="2:19" s="143" customFormat="1" ht="15.95" customHeight="1">
      <c r="B63" s="248"/>
      <c r="C63" s="248"/>
      <c r="D63" s="248"/>
      <c r="E63" s="248"/>
      <c r="F63" s="248"/>
      <c r="G63" s="248"/>
      <c r="H63" s="248"/>
      <c r="I63" s="248"/>
      <c r="J63" s="248"/>
      <c r="K63" s="248"/>
      <c r="L63" s="248"/>
      <c r="M63" s="248"/>
      <c r="N63" s="248"/>
      <c r="O63" s="248"/>
      <c r="P63" s="248"/>
      <c r="Q63" s="248"/>
      <c r="R63" s="145"/>
      <c r="S63" s="145"/>
    </row>
    <row r="64" spans="2:19" s="143" customFormat="1">
      <c r="B64" s="142"/>
      <c r="C64" s="132"/>
      <c r="D64" s="132"/>
      <c r="E64" s="132"/>
      <c r="F64" s="132"/>
      <c r="G64" s="132"/>
      <c r="H64" s="132"/>
      <c r="I64" s="132"/>
      <c r="J64" s="132"/>
      <c r="K64" s="132"/>
      <c r="L64" s="145"/>
      <c r="M64" s="145"/>
      <c r="N64" s="145"/>
      <c r="O64" s="145"/>
      <c r="P64" s="145"/>
      <c r="Q64" s="145"/>
      <c r="R64" s="145"/>
      <c r="S64" s="145"/>
    </row>
    <row r="65" spans="2:19" s="143" customFormat="1">
      <c r="B65" s="142"/>
      <c r="C65" s="145"/>
      <c r="D65" s="145"/>
      <c r="E65" s="145"/>
      <c r="F65" s="145"/>
      <c r="G65" s="145"/>
      <c r="H65" s="145"/>
      <c r="I65" s="145"/>
      <c r="J65" s="145"/>
      <c r="K65" s="145"/>
      <c r="L65" s="145"/>
      <c r="M65" s="145"/>
      <c r="N65" s="145"/>
      <c r="O65" s="145"/>
      <c r="P65" s="145"/>
      <c r="Q65" s="145"/>
      <c r="R65" s="145"/>
      <c r="S65" s="145"/>
    </row>
    <row r="66" spans="2:19" s="143" customFormat="1" ht="18">
      <c r="B66" s="146" t="s">
        <v>94</v>
      </c>
    </row>
    <row r="67" spans="2:19" s="143" customFormat="1" ht="15.95" customHeight="1">
      <c r="B67" s="248" t="s">
        <v>47</v>
      </c>
      <c r="C67" s="248"/>
      <c r="D67" s="248"/>
      <c r="E67" s="248"/>
      <c r="F67" s="248"/>
      <c r="G67" s="248"/>
      <c r="H67" s="248"/>
      <c r="I67" s="248"/>
      <c r="J67" s="248"/>
      <c r="K67" s="248"/>
      <c r="L67" s="248"/>
      <c r="M67" s="248"/>
      <c r="N67" s="248"/>
      <c r="O67" s="248"/>
      <c r="P67" s="248"/>
      <c r="Q67" s="248"/>
      <c r="R67" s="133"/>
      <c r="S67" s="133"/>
    </row>
    <row r="68" spans="2:19" s="143" customFormat="1" ht="15.95" customHeight="1">
      <c r="B68" s="248"/>
      <c r="C68" s="248"/>
      <c r="D68" s="248"/>
      <c r="E68" s="248"/>
      <c r="F68" s="248"/>
      <c r="G68" s="248"/>
      <c r="H68" s="248"/>
      <c r="I68" s="248"/>
      <c r="J68" s="248"/>
      <c r="K68" s="248"/>
      <c r="L68" s="248"/>
      <c r="M68" s="248"/>
      <c r="N68" s="248"/>
      <c r="O68" s="248"/>
      <c r="P68" s="248"/>
      <c r="Q68" s="248"/>
      <c r="R68" s="133"/>
      <c r="S68" s="133"/>
    </row>
    <row r="69" spans="2:19" s="143" customFormat="1" ht="15.95" customHeight="1">
      <c r="B69" s="147" t="s">
        <v>45</v>
      </c>
    </row>
    <row r="70" spans="2:19" s="143" customFormat="1" ht="15.95" customHeight="1">
      <c r="B70" s="147"/>
    </row>
    <row r="71" spans="2:19" s="143" customFormat="1" ht="15.95" customHeight="1">
      <c r="B71" s="248" t="s">
        <v>138</v>
      </c>
      <c r="C71" s="248"/>
      <c r="D71" s="248"/>
      <c r="E71" s="248"/>
      <c r="F71" s="248"/>
      <c r="G71" s="248"/>
      <c r="H71" s="248"/>
      <c r="I71" s="248"/>
      <c r="J71" s="248"/>
      <c r="K71" s="248"/>
      <c r="L71" s="248"/>
      <c r="M71" s="248"/>
      <c r="N71" s="248"/>
      <c r="O71" s="248"/>
      <c r="P71" s="248"/>
      <c r="Q71" s="248"/>
      <c r="R71" s="133"/>
      <c r="S71" s="133"/>
    </row>
    <row r="72" spans="2:19" s="143" customFormat="1" ht="15.95" customHeight="1">
      <c r="B72" s="248"/>
      <c r="C72" s="248"/>
      <c r="D72" s="248"/>
      <c r="E72" s="248"/>
      <c r="F72" s="248"/>
      <c r="G72" s="248"/>
      <c r="H72" s="248"/>
      <c r="I72" s="248"/>
      <c r="J72" s="248"/>
      <c r="K72" s="248"/>
      <c r="L72" s="248"/>
      <c r="M72" s="248"/>
      <c r="N72" s="248"/>
      <c r="O72" s="248"/>
      <c r="P72" s="248"/>
      <c r="Q72" s="248"/>
      <c r="R72" s="133"/>
      <c r="S72" s="133"/>
    </row>
    <row r="73" spans="2:19" s="143" customFormat="1" ht="15.95" customHeight="1">
      <c r="B73" s="143" t="s">
        <v>139</v>
      </c>
    </row>
    <row r="75" spans="2:19">
      <c r="B75" s="90" t="s">
        <v>46</v>
      </c>
    </row>
    <row r="77" spans="2:19">
      <c r="B77" s="247" t="s">
        <v>141</v>
      </c>
    </row>
  </sheetData>
  <mergeCells count="16">
    <mergeCell ref="D1:L7"/>
    <mergeCell ref="F54:J54"/>
    <mergeCell ref="D54:E54"/>
    <mergeCell ref="B62:Q63"/>
    <mergeCell ref="B18:Q19"/>
    <mergeCell ref="B20:Q21"/>
    <mergeCell ref="B25:Q26"/>
    <mergeCell ref="B32:Q33"/>
    <mergeCell ref="B23:Q24"/>
    <mergeCell ref="B34:Q35"/>
    <mergeCell ref="B71:Q72"/>
    <mergeCell ref="B43:Q44"/>
    <mergeCell ref="B37:Q38"/>
    <mergeCell ref="B67:Q68"/>
    <mergeCell ref="B41:Q42"/>
    <mergeCell ref="B48:Q50"/>
  </mergeCells>
  <hyperlinks>
    <hyperlink ref="B69" r:id="rId1"/>
  </hyperlinks>
  <pageMargins left="0.75" right="0.75" top="1" bottom="1" header="0.5" footer="0.5"/>
  <pageSetup paperSize="9" orientation="portrait" horizontalDpi="4294967292" verticalDpi="4294967292"/>
  <drawing r:id="rId2"/>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sheetPr codeName="Sheet3" enableFormatConditionsCalculation="0">
    <tabColor rgb="FFFFFF00"/>
  </sheetPr>
  <dimension ref="A1:AM4055"/>
  <sheetViews>
    <sheetView zoomScale="80" zoomScaleNormal="80" zoomScalePageLayoutView="80" workbookViewId="0">
      <pane ySplit="5" topLeftCell="A6" activePane="bottomLeft" state="frozen"/>
      <selection activeCell="B1" sqref="B1"/>
      <selection pane="bottomLeft" activeCell="B8" sqref="B8:B26"/>
    </sheetView>
  </sheetViews>
  <sheetFormatPr defaultColWidth="10.875" defaultRowHeight="15.75" outlineLevelRow="1"/>
  <cols>
    <col min="1" max="1" width="25.875" style="8" hidden="1" customWidth="1"/>
    <col min="2" max="2" width="20.125" style="119" customWidth="1"/>
    <col min="3" max="3" width="15" style="23" customWidth="1"/>
    <col min="4" max="4" width="14.375" style="7" customWidth="1"/>
    <col min="5" max="7" width="8.875" style="7" customWidth="1"/>
    <col min="8" max="8" width="13.875" bestFit="1" customWidth="1"/>
    <col min="9" max="9" width="15.125" bestFit="1" customWidth="1"/>
    <col min="10" max="16" width="13" customWidth="1"/>
    <col min="17" max="20" width="10.875" customWidth="1"/>
    <col min="21" max="21" width="10.875" hidden="1" customWidth="1"/>
    <col min="22" max="24" width="10.875" customWidth="1"/>
    <col min="26" max="26" width="10.875" hidden="1" customWidth="1"/>
    <col min="29" max="29" width="12.5" style="209" customWidth="1"/>
    <col min="30" max="31" width="10.875" style="209"/>
    <col min="32" max="32" width="10.875" style="209" hidden="1" customWidth="1"/>
    <col min="33" max="33" width="10.875" style="209" customWidth="1"/>
    <col min="34" max="34" width="10.875" style="209"/>
    <col min="35" max="35" width="10.875" style="209" hidden="1" customWidth="1"/>
    <col min="36" max="37" width="10.875" style="209"/>
    <col min="38" max="38" width="11.625" style="209" customWidth="1"/>
    <col min="39" max="39" width="10" style="210" customWidth="1"/>
    <col min="40" max="16384" width="10.875" style="8"/>
  </cols>
  <sheetData>
    <row r="1" spans="1:39" s="3" customFormat="1" ht="63" customHeight="1">
      <c r="B1" s="108" t="s">
        <v>31</v>
      </c>
      <c r="C1" s="22"/>
      <c r="D1" s="1"/>
      <c r="E1" s="1"/>
      <c r="F1" s="1"/>
      <c r="G1" s="1"/>
      <c r="H1" s="2"/>
      <c r="I1" s="2"/>
      <c r="J1" s="2"/>
      <c r="K1" s="2"/>
      <c r="L1" s="2"/>
      <c r="M1" s="2"/>
      <c r="N1" s="2"/>
      <c r="O1" s="2"/>
      <c r="P1" s="2"/>
      <c r="Q1" s="2"/>
      <c r="R1" s="2"/>
      <c r="S1" s="2"/>
      <c r="T1" s="2"/>
      <c r="U1" s="2"/>
      <c r="V1" s="2"/>
      <c r="W1" s="2"/>
      <c r="X1" s="2"/>
      <c r="Y1" s="2"/>
      <c r="Z1" s="2"/>
      <c r="AA1" s="2"/>
      <c r="AB1" s="2"/>
      <c r="AC1" s="176"/>
      <c r="AD1" s="177"/>
      <c r="AE1" s="176"/>
      <c r="AF1" s="176"/>
      <c r="AG1" s="176"/>
      <c r="AH1" s="176"/>
      <c r="AI1" s="176"/>
      <c r="AJ1" s="176"/>
      <c r="AK1" s="176"/>
      <c r="AL1" s="176"/>
      <c r="AM1" s="178"/>
    </row>
    <row r="2" spans="1:39" s="3" customFormat="1" ht="35.1" customHeight="1" thickBot="1">
      <c r="B2" s="109" t="s">
        <v>43</v>
      </c>
      <c r="D2" s="91"/>
      <c r="E2" s="91"/>
      <c r="F2" s="91"/>
      <c r="G2" s="91"/>
      <c r="H2" s="101"/>
      <c r="I2" s="73"/>
      <c r="J2" s="92"/>
      <c r="K2" s="92"/>
      <c r="L2" s="92"/>
      <c r="M2" s="92"/>
      <c r="N2" s="92"/>
      <c r="O2" s="92"/>
      <c r="P2" s="129" t="s">
        <v>67</v>
      </c>
      <c r="Q2" s="127"/>
      <c r="R2" s="128" t="s">
        <v>68</v>
      </c>
      <c r="S2" s="92"/>
      <c r="T2" s="92"/>
      <c r="U2" s="92"/>
      <c r="V2" s="92"/>
      <c r="W2" s="92"/>
      <c r="X2" s="92"/>
      <c r="Y2" s="2"/>
      <c r="Z2" s="2"/>
      <c r="AA2" s="2"/>
      <c r="AB2" s="2"/>
      <c r="AC2" s="176"/>
      <c r="AD2" s="177"/>
      <c r="AE2" s="176"/>
      <c r="AF2" s="176"/>
      <c r="AG2" s="176"/>
      <c r="AH2" s="176"/>
      <c r="AI2" s="176"/>
      <c r="AJ2" s="176"/>
      <c r="AK2" s="176"/>
      <c r="AL2" s="176"/>
      <c r="AM2" s="178"/>
    </row>
    <row r="3" spans="1:39" s="3" customFormat="1" ht="11.1" customHeight="1">
      <c r="B3" s="110"/>
      <c r="C3" s="96"/>
      <c r="D3" s="96"/>
      <c r="E3" s="96"/>
      <c r="F3" s="96"/>
      <c r="G3" s="96"/>
      <c r="H3" s="96"/>
      <c r="I3" s="96"/>
      <c r="J3" s="96"/>
      <c r="K3" s="97"/>
      <c r="L3" s="97"/>
      <c r="M3" s="97"/>
      <c r="N3" s="97"/>
      <c r="O3" s="97"/>
      <c r="P3" s="97"/>
      <c r="Q3" s="2"/>
      <c r="R3" s="2"/>
      <c r="S3" s="2"/>
      <c r="T3" s="2"/>
      <c r="U3" s="2"/>
      <c r="V3" s="2"/>
      <c r="W3" s="2"/>
      <c r="X3" s="2"/>
      <c r="Y3" s="2"/>
      <c r="Z3" s="2"/>
      <c r="AA3" s="2"/>
      <c r="AB3" s="2"/>
      <c r="AC3" s="176"/>
      <c r="AD3" s="177"/>
      <c r="AE3" s="176"/>
      <c r="AF3" s="176"/>
      <c r="AG3" s="176"/>
      <c r="AH3" s="176"/>
      <c r="AI3" s="176"/>
      <c r="AJ3" s="176"/>
      <c r="AK3" s="176"/>
      <c r="AL3" s="176"/>
      <c r="AM3" s="178"/>
    </row>
    <row r="4" spans="1:39" s="4" customFormat="1" ht="63.95" customHeight="1">
      <c r="B4" s="111" t="s">
        <v>0</v>
      </c>
      <c r="C4" s="9" t="s">
        <v>27</v>
      </c>
      <c r="D4" s="9" t="s">
        <v>20</v>
      </c>
      <c r="E4" s="100" t="s">
        <v>64</v>
      </c>
      <c r="F4" s="100" t="s">
        <v>90</v>
      </c>
      <c r="G4" s="100" t="s">
        <v>91</v>
      </c>
      <c r="H4" s="9" t="s">
        <v>1</v>
      </c>
      <c r="I4" s="9" t="s">
        <v>2</v>
      </c>
      <c r="J4" s="9" t="s">
        <v>37</v>
      </c>
      <c r="K4" s="261" t="s">
        <v>36</v>
      </c>
      <c r="L4" s="262"/>
      <c r="M4" s="262"/>
      <c r="N4" s="262"/>
      <c r="O4" s="262"/>
      <c r="P4" s="262"/>
      <c r="Q4" s="263"/>
      <c r="R4" s="261" t="s">
        <v>54</v>
      </c>
      <c r="S4" s="262"/>
      <c r="T4" s="263"/>
      <c r="U4" s="10" t="s">
        <v>12</v>
      </c>
      <c r="V4" s="261" t="s">
        <v>33</v>
      </c>
      <c r="W4" s="262"/>
      <c r="X4" s="263"/>
      <c r="Y4" s="9" t="s">
        <v>34</v>
      </c>
      <c r="Z4" s="10" t="s">
        <v>6</v>
      </c>
      <c r="AA4" s="9" t="s">
        <v>38</v>
      </c>
      <c r="AB4" s="9" t="s">
        <v>35</v>
      </c>
      <c r="AC4" s="179" t="str">
        <f>J4</f>
        <v>10m Acceleration (sec)</v>
      </c>
      <c r="AD4" s="179" t="str">
        <f>K4</f>
        <v>150m Decrement (m)</v>
      </c>
      <c r="AE4" s="179" t="str">
        <f>R4</f>
        <v>X-Over Hop (m)</v>
      </c>
      <c r="AF4" s="180" t="str">
        <f>U4</f>
        <v>High</v>
      </c>
      <c r="AG4" s="179" t="str">
        <f>V4</f>
        <v>Hexagon Jump (sec)</v>
      </c>
      <c r="AH4" s="179" t="str">
        <f>Y4</f>
        <v>Illinois Agility (sec)</v>
      </c>
      <c r="AI4" s="180" t="str">
        <f>Z4</f>
        <v>Sergeant Jump</v>
      </c>
      <c r="AJ4" s="179" t="str">
        <f>AA4</f>
        <v>Pull-Up (reps)</v>
      </c>
      <c r="AK4" s="181" t="str">
        <f>AB4</f>
        <v>Bear Crawl (m)</v>
      </c>
      <c r="AL4" s="181" t="s">
        <v>11</v>
      </c>
      <c r="AM4" s="179" t="s">
        <v>10</v>
      </c>
    </row>
    <row r="5" spans="1:39" s="75" customFormat="1" ht="39" customHeight="1" thickBot="1">
      <c r="B5" s="112" t="s">
        <v>23</v>
      </c>
      <c r="C5" s="76"/>
      <c r="D5" s="77" t="s">
        <v>21</v>
      </c>
      <c r="E5" s="77"/>
      <c r="F5" s="77"/>
      <c r="G5" s="77"/>
      <c r="H5" s="77"/>
      <c r="I5" s="77" t="s">
        <v>18</v>
      </c>
      <c r="J5" s="77" t="s">
        <v>66</v>
      </c>
      <c r="K5" s="98" t="s">
        <v>57</v>
      </c>
      <c r="L5" s="98" t="s">
        <v>58</v>
      </c>
      <c r="M5" s="98" t="s">
        <v>59</v>
      </c>
      <c r="N5" s="98" t="s">
        <v>60</v>
      </c>
      <c r="O5" s="98" t="s">
        <v>61</v>
      </c>
      <c r="P5" s="99" t="s">
        <v>62</v>
      </c>
      <c r="Q5" s="77" t="s">
        <v>63</v>
      </c>
      <c r="R5" s="77" t="s">
        <v>55</v>
      </c>
      <c r="S5" s="77" t="s">
        <v>56</v>
      </c>
      <c r="T5" s="77" t="s">
        <v>52</v>
      </c>
      <c r="U5" s="77"/>
      <c r="V5" s="77" t="s">
        <v>50</v>
      </c>
      <c r="W5" s="77" t="s">
        <v>51</v>
      </c>
      <c r="X5" s="77" t="s">
        <v>53</v>
      </c>
      <c r="Y5" s="77" t="s">
        <v>13</v>
      </c>
      <c r="Z5" s="77" t="s">
        <v>8</v>
      </c>
      <c r="AA5" s="77" t="s">
        <v>39</v>
      </c>
      <c r="AB5" s="77" t="s">
        <v>39</v>
      </c>
      <c r="AC5" s="182"/>
      <c r="AD5" s="182"/>
      <c r="AE5" s="182"/>
      <c r="AF5" s="182"/>
      <c r="AG5" s="183"/>
      <c r="AH5" s="182"/>
      <c r="AI5" s="182"/>
      <c r="AJ5" s="182"/>
      <c r="AK5" s="182"/>
      <c r="AL5" s="182"/>
      <c r="AM5" s="182"/>
    </row>
    <row r="6" spans="1:39" s="5" customFormat="1" ht="16.5" outlineLevel="1" thickTop="1">
      <c r="B6" s="113"/>
      <c r="C6" s="25"/>
      <c r="D6" s="11"/>
      <c r="E6" s="11"/>
      <c r="F6" s="11"/>
      <c r="G6" s="11"/>
      <c r="H6" s="11"/>
      <c r="I6" s="11"/>
      <c r="J6" s="11"/>
      <c r="K6" s="11"/>
      <c r="L6" s="11"/>
      <c r="M6" s="11"/>
      <c r="N6" s="11"/>
      <c r="O6" s="11"/>
      <c r="P6" s="11"/>
      <c r="Q6" s="11"/>
      <c r="R6" s="11"/>
      <c r="S6" s="11"/>
      <c r="T6" s="11"/>
      <c r="U6" s="11"/>
      <c r="V6" s="11"/>
      <c r="W6" s="12"/>
      <c r="X6" s="12"/>
      <c r="Y6" s="11"/>
      <c r="Z6" s="11"/>
      <c r="AA6" s="11"/>
      <c r="AB6" s="11"/>
      <c r="AC6" s="184"/>
      <c r="AD6" s="184"/>
      <c r="AE6" s="184"/>
      <c r="AF6" s="184"/>
      <c r="AG6" s="185"/>
      <c r="AH6" s="184"/>
      <c r="AI6" s="184"/>
      <c r="AJ6" s="184"/>
      <c r="AK6" s="186"/>
      <c r="AL6" s="186"/>
      <c r="AM6" s="184"/>
    </row>
    <row r="7" spans="1:39" s="5" customFormat="1" outlineLevel="1">
      <c r="B7" s="114" t="s">
        <v>41</v>
      </c>
      <c r="C7" s="24"/>
      <c r="D7" s="13"/>
      <c r="E7" s="95"/>
      <c r="F7" s="95"/>
      <c r="G7" s="95"/>
      <c r="H7" s="13"/>
      <c r="I7" s="13"/>
      <c r="J7" s="13"/>
      <c r="K7" s="95"/>
      <c r="L7" s="95"/>
      <c r="M7" s="95"/>
      <c r="N7" s="95"/>
      <c r="O7" s="95"/>
      <c r="P7" s="95"/>
      <c r="Q7" s="13"/>
      <c r="R7" s="95"/>
      <c r="S7" s="95"/>
      <c r="T7" s="13"/>
      <c r="U7" s="13"/>
      <c r="V7" s="95"/>
      <c r="W7" s="14"/>
      <c r="X7" s="93"/>
      <c r="Y7" s="13"/>
      <c r="Z7" s="13"/>
      <c r="AA7" s="13"/>
      <c r="AB7" s="13"/>
      <c r="AC7" s="187"/>
      <c r="AD7" s="187"/>
      <c r="AE7" s="187"/>
      <c r="AF7" s="187"/>
      <c r="AG7" s="188"/>
      <c r="AH7" s="187"/>
      <c r="AI7" s="187"/>
      <c r="AJ7" s="187"/>
      <c r="AK7" s="189"/>
      <c r="AL7" s="189"/>
      <c r="AM7" s="187"/>
    </row>
    <row r="8" spans="1:39" customFormat="1" outlineLevel="1">
      <c r="A8" t="str">
        <f>B8&amp;C8</f>
        <v>Surname, Forename1</v>
      </c>
      <c r="B8" s="255" t="s">
        <v>28</v>
      </c>
      <c r="C8" s="27">
        <v>1</v>
      </c>
      <c r="D8" s="26" t="s">
        <v>22</v>
      </c>
      <c r="E8" s="103"/>
      <c r="F8" s="103"/>
      <c r="G8" s="103"/>
      <c r="H8" s="16"/>
      <c r="I8" s="16"/>
      <c r="J8" s="17"/>
      <c r="K8" s="94"/>
      <c r="L8" s="94"/>
      <c r="M8" s="94"/>
      <c r="N8" s="94"/>
      <c r="O8" s="94"/>
      <c r="P8" s="94"/>
      <c r="Q8" s="17"/>
      <c r="R8" s="94"/>
      <c r="S8" s="94"/>
      <c r="T8" s="17"/>
      <c r="U8" s="17"/>
      <c r="V8" s="94"/>
      <c r="W8" s="17"/>
      <c r="X8" s="94"/>
      <c r="Y8" s="17"/>
      <c r="Z8" s="17"/>
      <c r="AA8" s="71"/>
      <c r="AB8" s="17"/>
      <c r="AC8" s="190">
        <f>IF(J8&lt;&gt;0,INT(25.4347*POWER((18-J8),1.81)),0)</f>
        <v>0</v>
      </c>
      <c r="AD8" s="190">
        <f>IF(Q8&lt;&gt;0,INT(0.14354*POWER(((10*Q8)-220),1.4)),0)</f>
        <v>0</v>
      </c>
      <c r="AE8" s="190">
        <f>IF(T8&lt;&gt;0,INT(51.39*POWER((T8-1.5),1.05)),0)</f>
        <v>0</v>
      </c>
      <c r="AF8" s="190">
        <f>IF(U8&lt;&gt;0,INT(0.8465*POWER(((100*U8)-75),1.42)),0)</f>
        <v>0</v>
      </c>
      <c r="AG8" s="190">
        <f>IF(X8&lt;&gt;0,INT(1.53775*POWER((82-X8),1.81)),0)</f>
        <v>0</v>
      </c>
      <c r="AH8" s="190">
        <f>IF(Y8&lt;&gt;0,INT(5.74352*POWER((28.5-Y8),1.92)),0)</f>
        <v>0</v>
      </c>
      <c r="AI8" s="190">
        <f>IF(Z8&lt;&gt;0,INT(12.91*POWER((Z8-4),1.1)),0)</f>
        <v>0</v>
      </c>
      <c r="AJ8" s="190">
        <f>IF(AA8&lt;&gt;0,INT(0.2797*POWER(((100*AA8)),1.35)),0)</f>
        <v>0</v>
      </c>
      <c r="AK8" s="191">
        <f>IF(AB8&lt;&gt;0,INT(100.14*POWER((AB8-1),1.08)),0)</f>
        <v>0</v>
      </c>
      <c r="AL8" s="192">
        <f>COUNT(J8,Q8,T8,X8,Y8,AA8,AB8)</f>
        <v>0</v>
      </c>
      <c r="AM8" s="193">
        <f>SUM(AC8:AK8)</f>
        <v>0</v>
      </c>
    </row>
    <row r="9" spans="1:39" customFormat="1" outlineLevel="1">
      <c r="A9" t="str">
        <f>B8&amp;C9</f>
        <v>Surname, Forename2</v>
      </c>
      <c r="B9" s="256"/>
      <c r="C9" s="27">
        <v>2</v>
      </c>
      <c r="D9" s="26" t="s">
        <v>22</v>
      </c>
      <c r="E9" s="103"/>
      <c r="F9" s="103"/>
      <c r="G9" s="103"/>
      <c r="H9" s="15"/>
      <c r="I9" s="16"/>
      <c r="J9" s="17"/>
      <c r="K9" s="94"/>
      <c r="L9" s="94"/>
      <c r="M9" s="94"/>
      <c r="N9" s="94"/>
      <c r="O9" s="94"/>
      <c r="P9" s="94"/>
      <c r="Q9" s="17"/>
      <c r="R9" s="94"/>
      <c r="S9" s="94"/>
      <c r="T9" s="17"/>
      <c r="U9" s="17"/>
      <c r="V9" s="94"/>
      <c r="W9" s="17"/>
      <c r="X9" s="94"/>
      <c r="Y9" s="17"/>
      <c r="Z9" s="17"/>
      <c r="AA9" s="71"/>
      <c r="AB9" s="17"/>
      <c r="AC9" s="190" t="str">
        <f>IF(J9="","",IF(J9&lt;&gt;0,INT(25.4347*POWER((18-J9),1.81)),0))</f>
        <v/>
      </c>
      <c r="AD9" s="190">
        <f>IFERROR(IF(Q9&lt;&gt;0,INT(0.14354*POWER(((10*Q9)-220),1.4)),0),"")</f>
        <v>0</v>
      </c>
      <c r="AE9" s="190">
        <f>IFERROR(IF(T9&lt;&gt;0,INT(51.39*POWER((T9-1.5),1.05)),0),"")</f>
        <v>0</v>
      </c>
      <c r="AF9" s="190">
        <f>IF(U9&lt;&gt;0,INT(0.8465*POWER(((100*U9)-75),1.42)),0)</f>
        <v>0</v>
      </c>
      <c r="AG9" s="190">
        <f>IFERROR(IF(X9&lt;&gt;0,INT(1.53775*POWER((82-X9),1.81)),0),"")</f>
        <v>0</v>
      </c>
      <c r="AH9" s="190" t="str">
        <f>IF(Y9="","",IF(Y9&lt;&gt;0,INT(5.74352*POWER((28.5-Y9),1.92)),0))</f>
        <v/>
      </c>
      <c r="AI9" s="190">
        <f>IF(Z9&lt;&gt;0,INT(12.91*POWER((Z9-4),1.1)),0)</f>
        <v>0</v>
      </c>
      <c r="AJ9" s="190" t="str">
        <f>IF(AA9="","",IF(AA9&lt;&gt;0,INT(0.2797*POWER(((100*AA9)),1.35)),0))</f>
        <v/>
      </c>
      <c r="AK9" s="191" t="str">
        <f>IF(AB9="","",IF(AB9&lt;&gt;0,INT(100.14*POWER((AB9-1),1.08)),0))</f>
        <v/>
      </c>
      <c r="AL9" s="192">
        <f>COUNT(J9,Q9,T9,X9,Y9,AA9,AB9)</f>
        <v>0</v>
      </c>
      <c r="AM9" s="193" t="str">
        <f>IF(AL9=0,"",SUM(AC9:AK9))</f>
        <v/>
      </c>
    </row>
    <row r="10" spans="1:39" customFormat="1" outlineLevel="1">
      <c r="B10" s="256"/>
      <c r="C10" s="106" t="s">
        <v>65</v>
      </c>
      <c r="D10" s="107"/>
      <c r="E10" s="107"/>
      <c r="F10" s="107"/>
      <c r="G10" s="107"/>
      <c r="H10" s="107"/>
      <c r="I10" s="107"/>
      <c r="J10" s="107" t="str">
        <f>IFERROR((J8-J9)/J9*100%,"")</f>
        <v/>
      </c>
      <c r="K10" s="107" t="str">
        <f>IFERROR((K9-K8)/K9*100%,"")</f>
        <v/>
      </c>
      <c r="L10" s="107" t="str">
        <f t="shared" ref="L10:AB26" si="0">IFERROR((L9-L8)/L9*100%,"")</f>
        <v/>
      </c>
      <c r="M10" s="107" t="str">
        <f t="shared" si="0"/>
        <v/>
      </c>
      <c r="N10" s="107" t="str">
        <f t="shared" si="0"/>
        <v/>
      </c>
      <c r="O10" s="107" t="str">
        <f t="shared" si="0"/>
        <v/>
      </c>
      <c r="P10" s="107" t="str">
        <f t="shared" si="0"/>
        <v/>
      </c>
      <c r="Q10" s="107" t="str">
        <f t="shared" si="0"/>
        <v/>
      </c>
      <c r="R10" s="107" t="str">
        <f t="shared" si="0"/>
        <v/>
      </c>
      <c r="S10" s="107" t="str">
        <f t="shared" si="0"/>
        <v/>
      </c>
      <c r="T10" s="107" t="str">
        <f>IFERROR((T9-T8)/T9*100%,"")</f>
        <v/>
      </c>
      <c r="U10" s="107" t="str">
        <f t="shared" si="0"/>
        <v/>
      </c>
      <c r="V10" s="107" t="str">
        <f>IFERROR((V8-V9)/V9*100%,"")</f>
        <v/>
      </c>
      <c r="W10" s="107" t="str">
        <f>IFERROR((W8-W9)/W9*100%,"")</f>
        <v/>
      </c>
      <c r="X10" s="107" t="str">
        <f>IFERROR((X8-X9)/X9*100%,"")</f>
        <v/>
      </c>
      <c r="Y10" s="107" t="str">
        <f>IFERROR((Y8-Y9)/Y9*100%,"")</f>
        <v/>
      </c>
      <c r="Z10" s="107" t="str">
        <f t="shared" si="0"/>
        <v/>
      </c>
      <c r="AA10" s="107" t="str">
        <f t="shared" si="0"/>
        <v/>
      </c>
      <c r="AB10" s="107" t="str">
        <f t="shared" si="0"/>
        <v/>
      </c>
      <c r="AC10" s="227" t="str">
        <f t="shared" ref="AC10:AK10" si="1">IFERROR((AC9-AC8)/AC9*100%,"")</f>
        <v/>
      </c>
      <c r="AD10" s="227" t="str">
        <f t="shared" ref="AD10" si="2">IFERROR((AD9-AD8)/AD9*100%,"")</f>
        <v/>
      </c>
      <c r="AE10" s="227" t="str">
        <f t="shared" si="1"/>
        <v/>
      </c>
      <c r="AF10" s="227" t="str">
        <f t="shared" ref="AF10:AF26" si="3">IFERROR((AF9-AF8)/AF9*100%,"")</f>
        <v/>
      </c>
      <c r="AG10" s="227" t="str">
        <f t="shared" si="1"/>
        <v/>
      </c>
      <c r="AH10" s="227" t="str">
        <f t="shared" si="1"/>
        <v/>
      </c>
      <c r="AI10" s="227" t="str">
        <f t="shared" ref="AI10:AI26" si="4">IFERROR((AI9-AI8)/AI9*100%,"")</f>
        <v/>
      </c>
      <c r="AJ10" s="227" t="str">
        <f t="shared" si="1"/>
        <v/>
      </c>
      <c r="AK10" s="227" t="str">
        <f t="shared" si="1"/>
        <v/>
      </c>
      <c r="AL10" s="227"/>
      <c r="AM10" s="228" t="str">
        <f t="shared" ref="AM10" si="5">IFERROR((AM9-AM8)/AM9*100%,"")</f>
        <v/>
      </c>
    </row>
    <row r="11" spans="1:39" customFormat="1" outlineLevel="1">
      <c r="A11" t="str">
        <f>B8&amp;C11</f>
        <v>Surname, Forename3</v>
      </c>
      <c r="B11" s="256"/>
      <c r="C11" s="27">
        <v>3</v>
      </c>
      <c r="D11" s="26" t="s">
        <v>22</v>
      </c>
      <c r="E11" s="103"/>
      <c r="F11" s="103"/>
      <c r="G11" s="103"/>
      <c r="H11" s="15"/>
      <c r="I11" s="16"/>
      <c r="J11" s="17"/>
      <c r="K11" s="94"/>
      <c r="L11" s="94"/>
      <c r="M11" s="94"/>
      <c r="N11" s="94"/>
      <c r="O11" s="94"/>
      <c r="P11" s="94"/>
      <c r="Q11" s="17"/>
      <c r="R11" s="94"/>
      <c r="S11" s="94"/>
      <c r="T11" s="17"/>
      <c r="U11" s="17"/>
      <c r="V11" s="94"/>
      <c r="W11" s="17"/>
      <c r="X11" s="94"/>
      <c r="Y11" s="17"/>
      <c r="Z11" s="17"/>
      <c r="AA11" s="71"/>
      <c r="AB11" s="17"/>
      <c r="AC11" s="190" t="str">
        <f>IF(J11="","",IF(J11&lt;&gt;0,INT(25.4347*POWER((18-J11),1.81)),0))</f>
        <v/>
      </c>
      <c r="AD11" s="190">
        <f>IFERROR(IF(Q11&lt;&gt;0,INT(0.14354*POWER(((10*Q11)-220),1.4)),0),"")</f>
        <v>0</v>
      </c>
      <c r="AE11" s="190">
        <f>IFERROR(IF(T11&lt;&gt;0,INT(51.39*POWER((T11-1.5),1.05)),0),"")</f>
        <v>0</v>
      </c>
      <c r="AF11" s="190">
        <f>IF(U11&lt;&gt;0,INT(0.8465*POWER(((100*U11)-75),1.42)),0)</f>
        <v>0</v>
      </c>
      <c r="AG11" s="190">
        <f>IFERROR(IF(X11&lt;&gt;0,INT(1.53775*POWER((82-X11),1.81)),0),"")</f>
        <v>0</v>
      </c>
      <c r="AH11" s="190" t="str">
        <f>IF(Y11="","",IF(Y11&lt;&gt;0,INT(5.74352*POWER((28.5-Y11),1.92)),0))</f>
        <v/>
      </c>
      <c r="AI11" s="190">
        <f>IF(Z11&lt;&gt;0,INT(12.91*POWER((Z11-4),1.1)),0)</f>
        <v>0</v>
      </c>
      <c r="AJ11" s="190" t="str">
        <f>IF(AA11="","",IF(AA11&lt;&gt;0,INT(0.2797*POWER(((100*AA11)),1.35)),0))</f>
        <v/>
      </c>
      <c r="AK11" s="191" t="str">
        <f>IF(AB11="","",IF(AB11&lt;&gt;0,INT(100.14*POWER((AB11-1),1.08)),0))</f>
        <v/>
      </c>
      <c r="AL11" s="192">
        <f>COUNT(J11,Q11,T11,X11,Y11,AA11,AB11)</f>
        <v>0</v>
      </c>
      <c r="AM11" s="193" t="str">
        <f>IF(AL11=0,"",SUM(AC11:AK11))</f>
        <v/>
      </c>
    </row>
    <row r="12" spans="1:39" customFormat="1" outlineLevel="1">
      <c r="B12" s="256"/>
      <c r="C12" s="106" t="s">
        <v>65</v>
      </c>
      <c r="D12" s="107"/>
      <c r="E12" s="107"/>
      <c r="F12" s="107"/>
      <c r="G12" s="107"/>
      <c r="H12" s="107"/>
      <c r="I12" s="107"/>
      <c r="J12" s="107" t="str">
        <f>IFERROR((J9-J11)/J11*100%,"")</f>
        <v/>
      </c>
      <c r="K12" s="107" t="str">
        <f t="shared" ref="K12:T12" si="6">IFERROR((K11-K9)/K11*100%,"")</f>
        <v/>
      </c>
      <c r="L12" s="107" t="str">
        <f t="shared" si="6"/>
        <v/>
      </c>
      <c r="M12" s="107" t="str">
        <f t="shared" si="6"/>
        <v/>
      </c>
      <c r="N12" s="107" t="str">
        <f t="shared" si="6"/>
        <v/>
      </c>
      <c r="O12" s="107" t="str">
        <f t="shared" si="6"/>
        <v/>
      </c>
      <c r="P12" s="107" t="str">
        <f t="shared" si="6"/>
        <v/>
      </c>
      <c r="Q12" s="107" t="str">
        <f t="shared" si="6"/>
        <v/>
      </c>
      <c r="R12" s="107" t="str">
        <f t="shared" si="6"/>
        <v/>
      </c>
      <c r="S12" s="107" t="str">
        <f t="shared" si="6"/>
        <v/>
      </c>
      <c r="T12" s="107" t="str">
        <f t="shared" si="6"/>
        <v/>
      </c>
      <c r="U12" s="107" t="str">
        <f t="shared" si="0"/>
        <v/>
      </c>
      <c r="V12" s="107" t="str">
        <f>IFERROR((V9-V11)/V11*100%,"")</f>
        <v/>
      </c>
      <c r="W12" s="107" t="str">
        <f>IFERROR((W9-W11)/W11*100%,"")</f>
        <v/>
      </c>
      <c r="X12" s="107" t="str">
        <f>IFERROR((X9-X11)/X11*100%,"")</f>
        <v/>
      </c>
      <c r="Y12" s="107" t="str">
        <f>IFERROR((Y9-Y11)/Y11*100%,"")</f>
        <v/>
      </c>
      <c r="Z12" s="107" t="str">
        <f t="shared" si="0"/>
        <v/>
      </c>
      <c r="AA12" s="107" t="str">
        <f>IFERROR((AA11-AA9)/AA11*100%,"")</f>
        <v/>
      </c>
      <c r="AB12" s="107" t="str">
        <f>IFERROR((AB11-AB9)/AB11*100%,"")</f>
        <v/>
      </c>
      <c r="AC12" s="227" t="str">
        <f>IFERROR((AC11-AC9)/AC11*100%,"")</f>
        <v/>
      </c>
      <c r="AD12" s="227" t="str">
        <f>IFERROR((AD11-AD9)/AD11*100%,"")</f>
        <v/>
      </c>
      <c r="AE12" s="227" t="str">
        <f>IFERROR((AE11-AE9)/AE11*100%,"")</f>
        <v/>
      </c>
      <c r="AF12" s="194" t="str">
        <f t="shared" si="3"/>
        <v/>
      </c>
      <c r="AG12" s="227" t="str">
        <f>IFERROR((AG11-AG9)/AG11*100%,"")</f>
        <v/>
      </c>
      <c r="AH12" s="227" t="str">
        <f>IFERROR((AH11-AH9)/AH11*100%,"")</f>
        <v/>
      </c>
      <c r="AI12" s="194" t="str">
        <f t="shared" si="4"/>
        <v/>
      </c>
      <c r="AJ12" s="227" t="str">
        <f>IFERROR((AJ11-AJ9)/AJ11*100%,"")</f>
        <v/>
      </c>
      <c r="AK12" s="227" t="str">
        <f>IFERROR((AK11-AK9)/AK11*100%,"")</f>
        <v/>
      </c>
      <c r="AL12" s="194"/>
      <c r="AM12" s="227" t="str">
        <f>IFERROR((AM11-AM9)/AM11*100%,"")</f>
        <v/>
      </c>
    </row>
    <row r="13" spans="1:39" customFormat="1" outlineLevel="1">
      <c r="A13" t="str">
        <f>B8&amp;C13</f>
        <v>Surname, Forename4</v>
      </c>
      <c r="B13" s="256"/>
      <c r="C13" s="27">
        <v>4</v>
      </c>
      <c r="D13" s="26" t="s">
        <v>22</v>
      </c>
      <c r="E13" s="103"/>
      <c r="F13" s="103"/>
      <c r="G13" s="103"/>
      <c r="H13" s="15"/>
      <c r="I13" s="16"/>
      <c r="J13" s="17"/>
      <c r="K13" s="94"/>
      <c r="L13" s="94"/>
      <c r="M13" s="94"/>
      <c r="N13" s="94"/>
      <c r="O13" s="94"/>
      <c r="P13" s="94"/>
      <c r="Q13" s="17"/>
      <c r="R13" s="94"/>
      <c r="S13" s="94"/>
      <c r="T13" s="17"/>
      <c r="U13" s="17"/>
      <c r="V13" s="94"/>
      <c r="W13" s="17"/>
      <c r="X13" s="94"/>
      <c r="Y13" s="17"/>
      <c r="Z13" s="17"/>
      <c r="AA13" s="71"/>
      <c r="AB13" s="17"/>
      <c r="AC13" s="190" t="str">
        <f>IF(J13="","",IF(J13&lt;&gt;0,INT(25.4347*POWER((18-J13),1.81)),0))</f>
        <v/>
      </c>
      <c r="AD13" s="190">
        <f>IFERROR(IF(Q13&lt;&gt;0,INT(0.14354*POWER(((10*Q13)-220),1.4)),0),"")</f>
        <v>0</v>
      </c>
      <c r="AE13" s="190">
        <f>IFERROR(IF(T13&lt;&gt;0,INT(51.39*POWER((T13-1.5),1.05)),0),"")</f>
        <v>0</v>
      </c>
      <c r="AF13" s="190">
        <f>IF(U13&lt;&gt;0,INT(0.8465*POWER(((100*U13)-75),1.42)),0)</f>
        <v>0</v>
      </c>
      <c r="AG13" s="190">
        <f>IFERROR(IF(X13&lt;&gt;0,INT(1.53775*POWER((82-X13),1.81)),0),"")</f>
        <v>0</v>
      </c>
      <c r="AH13" s="190" t="str">
        <f>IF(Y13="","",IF(Y13&lt;&gt;0,INT(5.74352*POWER((28.5-Y13),1.92)),0))</f>
        <v/>
      </c>
      <c r="AI13" s="190">
        <f>IF(Z13&lt;&gt;0,INT(12.91*POWER((Z13-4),1.1)),0)</f>
        <v>0</v>
      </c>
      <c r="AJ13" s="190" t="str">
        <f>IF(AA13="","",IF(AA13&lt;&gt;0,INT(0.2797*POWER(((100*AA13)),1.35)),0))</f>
        <v/>
      </c>
      <c r="AK13" s="191" t="str">
        <f>IF(AB13="","",IF(AB13&lt;&gt;0,INT(100.14*POWER((AB13-1),1.08)),0))</f>
        <v/>
      </c>
      <c r="AL13" s="192">
        <f>COUNT(J13,Q13,T13,X13,Y13,AA13,AB13)</f>
        <v>0</v>
      </c>
      <c r="AM13" s="193" t="str">
        <f>IF(AL13=0,"",SUM(AC13:AK13))</f>
        <v/>
      </c>
    </row>
    <row r="14" spans="1:39" customFormat="1" outlineLevel="1">
      <c r="B14" s="256"/>
      <c r="C14" s="106" t="s">
        <v>65</v>
      </c>
      <c r="D14" s="107"/>
      <c r="E14" s="107"/>
      <c r="F14" s="107"/>
      <c r="G14" s="107"/>
      <c r="H14" s="107"/>
      <c r="I14" s="107"/>
      <c r="J14" s="107" t="str">
        <f>IFERROR((J11-J13)/J13*100%,"")</f>
        <v/>
      </c>
      <c r="K14" s="107" t="str">
        <f t="shared" ref="K14:T14" si="7">IFERROR((K13-K11)/K13*100%,"")</f>
        <v/>
      </c>
      <c r="L14" s="107" t="str">
        <f t="shared" si="7"/>
        <v/>
      </c>
      <c r="M14" s="107" t="str">
        <f t="shared" si="7"/>
        <v/>
      </c>
      <c r="N14" s="107" t="str">
        <f t="shared" si="7"/>
        <v/>
      </c>
      <c r="O14" s="107" t="str">
        <f t="shared" si="7"/>
        <v/>
      </c>
      <c r="P14" s="107" t="str">
        <f t="shared" si="7"/>
        <v/>
      </c>
      <c r="Q14" s="107" t="str">
        <f t="shared" si="7"/>
        <v/>
      </c>
      <c r="R14" s="107" t="str">
        <f t="shared" si="7"/>
        <v/>
      </c>
      <c r="S14" s="107" t="str">
        <f t="shared" si="7"/>
        <v/>
      </c>
      <c r="T14" s="107" t="str">
        <f t="shared" si="7"/>
        <v/>
      </c>
      <c r="U14" s="107" t="str">
        <f t="shared" si="0"/>
        <v/>
      </c>
      <c r="V14" s="107" t="str">
        <f>IFERROR((V11-V13)/V13*100%,"")</f>
        <v/>
      </c>
      <c r="W14" s="107" t="str">
        <f>IFERROR((W11-W13)/W13*100%,"")</f>
        <v/>
      </c>
      <c r="X14" s="107" t="str">
        <f>IFERROR((X11-X13)/X13*100%,"")</f>
        <v/>
      </c>
      <c r="Y14" s="107" t="str">
        <f>IFERROR((Y11-Y13)/Y13*100%,"")</f>
        <v/>
      </c>
      <c r="Z14" s="107" t="str">
        <f t="shared" si="0"/>
        <v/>
      </c>
      <c r="AA14" s="107" t="str">
        <f>IFERROR((AA13-AA11)/AA13*100%,"")</f>
        <v/>
      </c>
      <c r="AB14" s="107" t="str">
        <f>IFERROR((AB13-AB11)/AB13*100%,"")</f>
        <v/>
      </c>
      <c r="AC14" s="227" t="str">
        <f>IFERROR((AC13-AC11)/AC13*100%,"")</f>
        <v/>
      </c>
      <c r="AD14" s="227" t="str">
        <f>IFERROR((AD13-AD11)/AD13*100%,"")</f>
        <v/>
      </c>
      <c r="AE14" s="227" t="str">
        <f>IFERROR((AE13-AE11)/AE13*100%,"")</f>
        <v/>
      </c>
      <c r="AF14" s="194" t="str">
        <f t="shared" si="3"/>
        <v/>
      </c>
      <c r="AG14" s="227" t="str">
        <f>IFERROR((AG13-AG11)/AG13*100%,"")</f>
        <v/>
      </c>
      <c r="AH14" s="227" t="str">
        <f>IFERROR((AH13-AH11)/AH13*100%,"")</f>
        <v/>
      </c>
      <c r="AI14" s="194" t="str">
        <f t="shared" si="4"/>
        <v/>
      </c>
      <c r="AJ14" s="227" t="str">
        <f>IFERROR((AJ13-AJ11)/AJ13*100%,"")</f>
        <v/>
      </c>
      <c r="AK14" s="227" t="str">
        <f>IFERROR((AK13-AK11)/AK13*100%,"")</f>
        <v/>
      </c>
      <c r="AL14" s="194"/>
      <c r="AM14" s="227" t="str">
        <f>IFERROR((AM13-AM11)/AM13*100%,"")</f>
        <v/>
      </c>
    </row>
    <row r="15" spans="1:39" customFormat="1" outlineLevel="1">
      <c r="A15" t="str">
        <f>B8&amp;C15</f>
        <v>Surname, Forename5</v>
      </c>
      <c r="B15" s="256"/>
      <c r="C15" s="27">
        <v>5</v>
      </c>
      <c r="D15" s="26" t="s">
        <v>22</v>
      </c>
      <c r="E15" s="103"/>
      <c r="F15" s="103"/>
      <c r="G15" s="103"/>
      <c r="H15" s="15"/>
      <c r="I15" s="16"/>
      <c r="J15" s="17"/>
      <c r="K15" s="94"/>
      <c r="L15" s="94"/>
      <c r="M15" s="94"/>
      <c r="N15" s="94"/>
      <c r="O15" s="94"/>
      <c r="P15" s="94"/>
      <c r="Q15" s="17"/>
      <c r="R15" s="94"/>
      <c r="S15" s="94"/>
      <c r="T15" s="17"/>
      <c r="U15" s="17"/>
      <c r="V15" s="94"/>
      <c r="W15" s="17"/>
      <c r="X15" s="94"/>
      <c r="Y15" s="17"/>
      <c r="Z15" s="17"/>
      <c r="AA15" s="71"/>
      <c r="AB15" s="17"/>
      <c r="AC15" s="190" t="str">
        <f>IF(J15="","",IF(J15&lt;&gt;0,INT(25.4347*POWER((18-J15),1.81)),0))</f>
        <v/>
      </c>
      <c r="AD15" s="190">
        <f>IFERROR(IF(Q15&lt;&gt;0,INT(0.14354*POWER(((10*Q15)-220),1.4)),0),"")</f>
        <v>0</v>
      </c>
      <c r="AE15" s="190">
        <f>IFERROR(IF(T15&lt;&gt;0,INT(51.39*POWER((T15-1.5),1.05)),0),"")</f>
        <v>0</v>
      </c>
      <c r="AF15" s="190">
        <f>IF(U15&lt;&gt;0,INT(0.8465*POWER(((100*U15)-75),1.42)),0)</f>
        <v>0</v>
      </c>
      <c r="AG15" s="190">
        <f>IFERROR(IF(X15&lt;&gt;0,INT(1.53775*POWER((82-X15),1.81)),0),"")</f>
        <v>0</v>
      </c>
      <c r="AH15" s="190" t="str">
        <f>IF(Y15="","",IF(Y15&lt;&gt;0,INT(5.74352*POWER((28.5-Y15),1.92)),0))</f>
        <v/>
      </c>
      <c r="AI15" s="190">
        <f>IF(Z15&lt;&gt;0,INT(12.91*POWER((Z15-4),1.1)),0)</f>
        <v>0</v>
      </c>
      <c r="AJ15" s="190" t="str">
        <f>IF(AA15="","",IF(AA15&lt;&gt;0,INT(0.2797*POWER(((100*AA15)),1.35)),0))</f>
        <v/>
      </c>
      <c r="AK15" s="191" t="str">
        <f>IF(AB15="","",IF(AB15&lt;&gt;0,INT(100.14*POWER((AB15-1),1.08)),0))</f>
        <v/>
      </c>
      <c r="AL15" s="192">
        <f>COUNT(J15,Q15,T15,X15,Y15,AA15,AB15)</f>
        <v>0</v>
      </c>
      <c r="AM15" s="193" t="str">
        <f>IF(AL15=0,"",SUM(AC15:AK15))</f>
        <v/>
      </c>
    </row>
    <row r="16" spans="1:39" customFormat="1" outlineLevel="1">
      <c r="B16" s="256"/>
      <c r="C16" s="106" t="s">
        <v>65</v>
      </c>
      <c r="D16" s="107"/>
      <c r="E16" s="107"/>
      <c r="F16" s="107"/>
      <c r="G16" s="107"/>
      <c r="H16" s="107"/>
      <c r="I16" s="107"/>
      <c r="J16" s="107" t="str">
        <f>IFERROR((J13-J15)/J15*100%,"")</f>
        <v/>
      </c>
      <c r="K16" s="107" t="str">
        <f t="shared" ref="K16:T16" si="8">IFERROR((K15-K13)/K15*100%,"")</f>
        <v/>
      </c>
      <c r="L16" s="107" t="str">
        <f t="shared" si="8"/>
        <v/>
      </c>
      <c r="M16" s="107" t="str">
        <f t="shared" si="8"/>
        <v/>
      </c>
      <c r="N16" s="107" t="str">
        <f t="shared" si="8"/>
        <v/>
      </c>
      <c r="O16" s="107" t="str">
        <f t="shared" si="8"/>
        <v/>
      </c>
      <c r="P16" s="107" t="str">
        <f t="shared" si="8"/>
        <v/>
      </c>
      <c r="Q16" s="107" t="str">
        <f t="shared" si="8"/>
        <v/>
      </c>
      <c r="R16" s="107" t="str">
        <f t="shared" si="8"/>
        <v/>
      </c>
      <c r="S16" s="107" t="str">
        <f t="shared" si="8"/>
        <v/>
      </c>
      <c r="T16" s="107" t="str">
        <f t="shared" si="8"/>
        <v/>
      </c>
      <c r="U16" s="107" t="str">
        <f t="shared" si="0"/>
        <v/>
      </c>
      <c r="V16" s="107" t="str">
        <f>IFERROR((V13-V15)/V15*100%,"")</f>
        <v/>
      </c>
      <c r="W16" s="107" t="str">
        <f>IFERROR((W13-W15)/W15*100%,"")</f>
        <v/>
      </c>
      <c r="X16" s="107" t="str">
        <f>IFERROR((X13-X15)/X15*100%,"")</f>
        <v/>
      </c>
      <c r="Y16" s="107" t="str">
        <f>IFERROR((Y13-Y15)/Y15*100%,"")</f>
        <v/>
      </c>
      <c r="Z16" s="107" t="str">
        <f t="shared" si="0"/>
        <v/>
      </c>
      <c r="AA16" s="107" t="str">
        <f>IFERROR((AA15-AA13)/AA15*100%,"")</f>
        <v/>
      </c>
      <c r="AB16" s="107" t="str">
        <f>IFERROR((AB15-AB13)/AB15*100%,"")</f>
        <v/>
      </c>
      <c r="AC16" s="227" t="str">
        <f>IFERROR((AC15-AC13)/AC15*100%,"")</f>
        <v/>
      </c>
      <c r="AD16" s="227" t="str">
        <f>IFERROR((AD15-AD13)/AD15*100%,"")</f>
        <v/>
      </c>
      <c r="AE16" s="227" t="str">
        <f>IFERROR((AE15-AE13)/AE15*100%,"")</f>
        <v/>
      </c>
      <c r="AF16" s="194" t="str">
        <f t="shared" si="3"/>
        <v/>
      </c>
      <c r="AG16" s="227" t="str">
        <f>IFERROR((AG15-AG13)/AG15*100%,"")</f>
        <v/>
      </c>
      <c r="AH16" s="227" t="str">
        <f>IFERROR((AH15-AH13)/AH15*100%,"")</f>
        <v/>
      </c>
      <c r="AI16" s="194" t="str">
        <f t="shared" si="4"/>
        <v/>
      </c>
      <c r="AJ16" s="227" t="str">
        <f>IFERROR((AJ15-AJ13)/AJ15*100%,"")</f>
        <v/>
      </c>
      <c r="AK16" s="227" t="str">
        <f>IFERROR((AK15-AK13)/AK15*100%,"")</f>
        <v/>
      </c>
      <c r="AL16" s="194"/>
      <c r="AM16" s="227" t="str">
        <f>IFERROR((AM15-AM13)/AM15*100%,"")</f>
        <v/>
      </c>
    </row>
    <row r="17" spans="1:39" customFormat="1" outlineLevel="1">
      <c r="A17" t="str">
        <f>B8&amp;C17</f>
        <v>Surname, Forename6</v>
      </c>
      <c r="B17" s="256"/>
      <c r="C17" s="27">
        <v>6</v>
      </c>
      <c r="D17" s="26" t="s">
        <v>22</v>
      </c>
      <c r="E17" s="103"/>
      <c r="F17" s="103"/>
      <c r="G17" s="103"/>
      <c r="H17" s="15"/>
      <c r="I17" s="16"/>
      <c r="J17" s="17"/>
      <c r="K17" s="94"/>
      <c r="L17" s="94"/>
      <c r="M17" s="94"/>
      <c r="N17" s="94"/>
      <c r="O17" s="94"/>
      <c r="P17" s="94"/>
      <c r="Q17" s="17"/>
      <c r="R17" s="94"/>
      <c r="S17" s="94"/>
      <c r="T17" s="17"/>
      <c r="U17" s="17"/>
      <c r="V17" s="94"/>
      <c r="W17" s="17"/>
      <c r="X17" s="94"/>
      <c r="Y17" s="17"/>
      <c r="Z17" s="17"/>
      <c r="AA17" s="71"/>
      <c r="AB17" s="17"/>
      <c r="AC17" s="190" t="str">
        <f>IF(J17="","",IF(J17&lt;&gt;0,INT(25.4347*POWER((18-J17),1.81)),0))</f>
        <v/>
      </c>
      <c r="AD17" s="190">
        <f>IFERROR(IF(Q17&lt;&gt;0,INT(0.14354*POWER(((10*Q17)-220),1.4)),0),"")</f>
        <v>0</v>
      </c>
      <c r="AE17" s="190">
        <f>IFERROR(IF(T17&lt;&gt;0,INT(51.39*POWER((T17-1.5),1.05)),0),"")</f>
        <v>0</v>
      </c>
      <c r="AF17" s="190">
        <f>IF(U17&lt;&gt;0,INT(0.8465*POWER(((100*U17)-75),1.42)),0)</f>
        <v>0</v>
      </c>
      <c r="AG17" s="190">
        <f>IFERROR(IF(X17&lt;&gt;0,INT(1.53775*POWER((82-X17),1.81)),0),"")</f>
        <v>0</v>
      </c>
      <c r="AH17" s="190" t="str">
        <f>IF(Y17="","",IF(Y17&lt;&gt;0,INT(5.74352*POWER((28.5-Y17),1.92)),0))</f>
        <v/>
      </c>
      <c r="AI17" s="190">
        <f>IF(Z17&lt;&gt;0,INT(12.91*POWER((Z17-4),1.1)),0)</f>
        <v>0</v>
      </c>
      <c r="AJ17" s="190" t="str">
        <f>IF(AA17="","",IF(AA17&lt;&gt;0,INT(0.2797*POWER(((100*AA17)),1.35)),0))</f>
        <v/>
      </c>
      <c r="AK17" s="191" t="str">
        <f>IF(AB17="","",IF(AB17&lt;&gt;0,INT(100.14*POWER((AB17-1),1.08)),0))</f>
        <v/>
      </c>
      <c r="AL17" s="192">
        <f>COUNT(J17,Q17,T17,X17,Y17,AA17,AB17)</f>
        <v>0</v>
      </c>
      <c r="AM17" s="193" t="str">
        <f>IF(AL17=0,"",SUM(AC17:AK17))</f>
        <v/>
      </c>
    </row>
    <row r="18" spans="1:39" customFormat="1" outlineLevel="1">
      <c r="B18" s="256"/>
      <c r="C18" s="106" t="s">
        <v>65</v>
      </c>
      <c r="D18" s="107"/>
      <c r="E18" s="107"/>
      <c r="F18" s="107"/>
      <c r="G18" s="107"/>
      <c r="H18" s="107"/>
      <c r="I18" s="107"/>
      <c r="J18" s="107" t="str">
        <f>IFERROR((J15-J17)/J17*100%,"")</f>
        <v/>
      </c>
      <c r="K18" s="107" t="str">
        <f t="shared" ref="K18:T18" si="9">IFERROR((K17-K15)/K17*100%,"")</f>
        <v/>
      </c>
      <c r="L18" s="107" t="str">
        <f t="shared" si="9"/>
        <v/>
      </c>
      <c r="M18" s="107" t="str">
        <f t="shared" si="9"/>
        <v/>
      </c>
      <c r="N18" s="107" t="str">
        <f t="shared" si="9"/>
        <v/>
      </c>
      <c r="O18" s="107" t="str">
        <f t="shared" si="9"/>
        <v/>
      </c>
      <c r="P18" s="107" t="str">
        <f t="shared" si="9"/>
        <v/>
      </c>
      <c r="Q18" s="107" t="str">
        <f t="shared" si="9"/>
        <v/>
      </c>
      <c r="R18" s="107" t="str">
        <f t="shared" si="9"/>
        <v/>
      </c>
      <c r="S18" s="107" t="str">
        <f t="shared" si="9"/>
        <v/>
      </c>
      <c r="T18" s="107" t="str">
        <f t="shared" si="9"/>
        <v/>
      </c>
      <c r="U18" s="107" t="str">
        <f t="shared" si="0"/>
        <v/>
      </c>
      <c r="V18" s="107" t="str">
        <f>IFERROR((V15-V17)/V17*100%,"")</f>
        <v/>
      </c>
      <c r="W18" s="107" t="str">
        <f>IFERROR((W15-W17)/W17*100%,"")</f>
        <v/>
      </c>
      <c r="X18" s="107" t="str">
        <f>IFERROR((X15-X17)/X17*100%,"")</f>
        <v/>
      </c>
      <c r="Y18" s="107" t="str">
        <f>IFERROR((Y15-Y17)/Y17*100%,"")</f>
        <v/>
      </c>
      <c r="Z18" s="107" t="str">
        <f t="shared" si="0"/>
        <v/>
      </c>
      <c r="AA18" s="107" t="str">
        <f>IFERROR((AA17-AA15)/AA17*100%,"")</f>
        <v/>
      </c>
      <c r="AB18" s="107" t="str">
        <f>IFERROR((AB17-AB15)/AB17*100%,"")</f>
        <v/>
      </c>
      <c r="AC18" s="227" t="str">
        <f>IFERROR((AC17-AC15)/AC17*100%,"")</f>
        <v/>
      </c>
      <c r="AD18" s="227" t="str">
        <f>IFERROR((AD17-AD15)/AD17*100%,"")</f>
        <v/>
      </c>
      <c r="AE18" s="227" t="str">
        <f>IFERROR((AE17-AE15)/AE17*100%,"")</f>
        <v/>
      </c>
      <c r="AF18" s="194" t="str">
        <f t="shared" si="3"/>
        <v/>
      </c>
      <c r="AG18" s="227" t="str">
        <f>IFERROR((AG17-AG15)/AG17*100%,"")</f>
        <v/>
      </c>
      <c r="AH18" s="227" t="str">
        <f>IFERROR((AH17-AH15)/AH17*100%,"")</f>
        <v/>
      </c>
      <c r="AI18" s="194" t="str">
        <f t="shared" si="4"/>
        <v/>
      </c>
      <c r="AJ18" s="227" t="str">
        <f>IFERROR((AJ17-AJ15)/AJ17*100%,"")</f>
        <v/>
      </c>
      <c r="AK18" s="227" t="str">
        <f>IFERROR((AK17-AK15)/AK17*100%,"")</f>
        <v/>
      </c>
      <c r="AL18" s="194"/>
      <c r="AM18" s="227" t="str">
        <f>IFERROR((AM17-AM15)/AM17*100%,"")</f>
        <v/>
      </c>
    </row>
    <row r="19" spans="1:39" customFormat="1" outlineLevel="1">
      <c r="A19" t="str">
        <f>B8&amp;C19</f>
        <v>Surname, Forename7</v>
      </c>
      <c r="B19" s="256"/>
      <c r="C19" s="27">
        <v>7</v>
      </c>
      <c r="D19" s="26" t="s">
        <v>22</v>
      </c>
      <c r="E19" s="103"/>
      <c r="F19" s="103"/>
      <c r="G19" s="103"/>
      <c r="H19" s="15"/>
      <c r="I19" s="16"/>
      <c r="J19" s="17"/>
      <c r="K19" s="94"/>
      <c r="L19" s="94"/>
      <c r="M19" s="94"/>
      <c r="N19" s="94"/>
      <c r="O19" s="94"/>
      <c r="P19" s="94"/>
      <c r="Q19" s="17"/>
      <c r="R19" s="94"/>
      <c r="S19" s="94"/>
      <c r="T19" s="17"/>
      <c r="U19" s="17"/>
      <c r="V19" s="94"/>
      <c r="W19" s="17"/>
      <c r="X19" s="94"/>
      <c r="Y19" s="17"/>
      <c r="Z19" s="17"/>
      <c r="AA19" s="71"/>
      <c r="AB19" s="17"/>
      <c r="AC19" s="190" t="str">
        <f>IF(J19="","",IF(J19&lt;&gt;0,INT(25.4347*POWER((18-J19),1.81)),0))</f>
        <v/>
      </c>
      <c r="AD19" s="190">
        <f>IFERROR(IF(Q19&lt;&gt;0,INT(0.14354*POWER(((10*Q19)-220),1.4)),0),"")</f>
        <v>0</v>
      </c>
      <c r="AE19" s="190">
        <f>IFERROR(IF(T19&lt;&gt;0,INT(51.39*POWER((T19-1.5),1.05)),0),"")</f>
        <v>0</v>
      </c>
      <c r="AF19" s="190">
        <f>IF(U19&lt;&gt;0,INT(0.8465*POWER(((100*U19)-75),1.42)),0)</f>
        <v>0</v>
      </c>
      <c r="AG19" s="190">
        <f>IFERROR(IF(X19&lt;&gt;0,INT(1.53775*POWER((82-X19),1.81)),0),"")</f>
        <v>0</v>
      </c>
      <c r="AH19" s="190" t="str">
        <f>IF(Y19="","",IF(Y19&lt;&gt;0,INT(5.74352*POWER((28.5-Y19),1.92)),0))</f>
        <v/>
      </c>
      <c r="AI19" s="190">
        <f>IF(Z19&lt;&gt;0,INT(12.91*POWER((Z19-4),1.1)),0)</f>
        <v>0</v>
      </c>
      <c r="AJ19" s="190" t="str">
        <f>IF(AA19="","",IF(AA19&lt;&gt;0,INT(0.2797*POWER(((100*AA19)),1.35)),0))</f>
        <v/>
      </c>
      <c r="AK19" s="191" t="str">
        <f>IF(AB19="","",IF(AB19&lt;&gt;0,INT(100.14*POWER((AB19-1),1.08)),0))</f>
        <v/>
      </c>
      <c r="AL19" s="192">
        <f>COUNT(J19,Q19,T19,X19,Y19,AA19,AB19)</f>
        <v>0</v>
      </c>
      <c r="AM19" s="193" t="str">
        <f>IF(AL19=0,"",SUM(AC19:AK19))</f>
        <v/>
      </c>
    </row>
    <row r="20" spans="1:39" customFormat="1" outlineLevel="1">
      <c r="B20" s="256"/>
      <c r="C20" s="106" t="s">
        <v>65</v>
      </c>
      <c r="D20" s="107"/>
      <c r="E20" s="107"/>
      <c r="F20" s="107"/>
      <c r="G20" s="107"/>
      <c r="H20" s="107"/>
      <c r="I20" s="107"/>
      <c r="J20" s="107" t="str">
        <f>IFERROR((J17-J19)/J19*100%,"")</f>
        <v/>
      </c>
      <c r="K20" s="107" t="str">
        <f t="shared" ref="K20:T20" si="10">IFERROR((K19-K17)/K19*100%,"")</f>
        <v/>
      </c>
      <c r="L20" s="107" t="str">
        <f t="shared" si="10"/>
        <v/>
      </c>
      <c r="M20" s="107" t="str">
        <f t="shared" si="10"/>
        <v/>
      </c>
      <c r="N20" s="107" t="str">
        <f t="shared" si="10"/>
        <v/>
      </c>
      <c r="O20" s="107" t="str">
        <f t="shared" si="10"/>
        <v/>
      </c>
      <c r="P20" s="107" t="str">
        <f t="shared" si="10"/>
        <v/>
      </c>
      <c r="Q20" s="107" t="str">
        <f t="shared" si="10"/>
        <v/>
      </c>
      <c r="R20" s="107" t="str">
        <f t="shared" si="10"/>
        <v/>
      </c>
      <c r="S20" s="107" t="str">
        <f t="shared" si="10"/>
        <v/>
      </c>
      <c r="T20" s="107" t="str">
        <f t="shared" si="10"/>
        <v/>
      </c>
      <c r="U20" s="107" t="str">
        <f t="shared" si="0"/>
        <v/>
      </c>
      <c r="V20" s="107" t="str">
        <f>IFERROR((V17-V19)/V19*100%,"")</f>
        <v/>
      </c>
      <c r="W20" s="107" t="str">
        <f>IFERROR((W17-W19)/W19*100%,"")</f>
        <v/>
      </c>
      <c r="X20" s="107" t="str">
        <f>IFERROR((X17-X19)/X19*100%,"")</f>
        <v/>
      </c>
      <c r="Y20" s="107" t="str">
        <f>IFERROR((Y17-Y19)/Y19*100%,"")</f>
        <v/>
      </c>
      <c r="Z20" s="107" t="str">
        <f t="shared" si="0"/>
        <v/>
      </c>
      <c r="AA20" s="107" t="str">
        <f>IFERROR((AA19-AA17)/AA19*100%,"")</f>
        <v/>
      </c>
      <c r="AB20" s="107" t="str">
        <f>IFERROR((AB19-AB17)/AB19*100%,"")</f>
        <v/>
      </c>
      <c r="AC20" s="227" t="str">
        <f>IFERROR((AC19-AC17)/AC19*100%,"")</f>
        <v/>
      </c>
      <c r="AD20" s="227" t="str">
        <f>IFERROR((AD19-AD17)/AD19*100%,"")</f>
        <v/>
      </c>
      <c r="AE20" s="227" t="str">
        <f>IFERROR((AE19-AE17)/AE19*100%,"")</f>
        <v/>
      </c>
      <c r="AF20" s="194" t="str">
        <f t="shared" si="3"/>
        <v/>
      </c>
      <c r="AG20" s="227" t="str">
        <f>IFERROR((AG19-AG17)/AG19*100%,"")</f>
        <v/>
      </c>
      <c r="AH20" s="227" t="str">
        <f>IFERROR((AH19-AH17)/AH19*100%,"")</f>
        <v/>
      </c>
      <c r="AI20" s="194" t="str">
        <f t="shared" si="4"/>
        <v/>
      </c>
      <c r="AJ20" s="227" t="str">
        <f>IFERROR((AJ19-AJ17)/AJ19*100%,"")</f>
        <v/>
      </c>
      <c r="AK20" s="227" t="str">
        <f>IFERROR((AK19-AK17)/AK19*100%,"")</f>
        <v/>
      </c>
      <c r="AL20" s="194"/>
      <c r="AM20" s="227" t="str">
        <f>IFERROR((AM19-AM17)/AM19*100%,"")</f>
        <v/>
      </c>
    </row>
    <row r="21" spans="1:39" customFormat="1" outlineLevel="1">
      <c r="A21" t="str">
        <f>B8&amp;C21</f>
        <v>Surname, Forename8</v>
      </c>
      <c r="B21" s="256"/>
      <c r="C21" s="27">
        <v>8</v>
      </c>
      <c r="D21" s="26" t="s">
        <v>22</v>
      </c>
      <c r="E21" s="103"/>
      <c r="F21" s="103"/>
      <c r="G21" s="103"/>
      <c r="H21" s="15"/>
      <c r="I21" s="16"/>
      <c r="J21" s="17"/>
      <c r="K21" s="94"/>
      <c r="L21" s="94"/>
      <c r="M21" s="94"/>
      <c r="N21" s="94"/>
      <c r="O21" s="94"/>
      <c r="P21" s="94"/>
      <c r="Q21" s="17"/>
      <c r="R21" s="94"/>
      <c r="S21" s="94"/>
      <c r="T21" s="17"/>
      <c r="U21" s="17"/>
      <c r="V21" s="94"/>
      <c r="W21" s="17"/>
      <c r="X21" s="94"/>
      <c r="Y21" s="17"/>
      <c r="Z21" s="17"/>
      <c r="AA21" s="71"/>
      <c r="AB21" s="17"/>
      <c r="AC21" s="190" t="str">
        <f>IF(J21="","",IF(J21&lt;&gt;0,INT(25.4347*POWER((18-J21),1.81)),0))</f>
        <v/>
      </c>
      <c r="AD21" s="190">
        <f>IFERROR(IF(Q21&lt;&gt;0,INT(0.14354*POWER(((10*Q21)-220),1.4)),0),"")</f>
        <v>0</v>
      </c>
      <c r="AE21" s="190">
        <f>IFERROR(IF(T21&lt;&gt;0,INT(51.39*POWER((T21-1.5),1.05)),0),"")</f>
        <v>0</v>
      </c>
      <c r="AF21" s="190">
        <f>IF(U21&lt;&gt;0,INT(0.8465*POWER(((100*U21)-75),1.42)),0)</f>
        <v>0</v>
      </c>
      <c r="AG21" s="190">
        <f>IFERROR(IF(X21&lt;&gt;0,INT(1.53775*POWER((82-X21),1.81)),0),"")</f>
        <v>0</v>
      </c>
      <c r="AH21" s="190" t="str">
        <f>IF(Y21="","",IF(Y21&lt;&gt;0,INT(5.74352*POWER((28.5-Y21),1.92)),0))</f>
        <v/>
      </c>
      <c r="AI21" s="190">
        <f>IF(Z21&lt;&gt;0,INT(12.91*POWER((Z21-4),1.1)),0)</f>
        <v>0</v>
      </c>
      <c r="AJ21" s="190" t="str">
        <f>IF(AA21="","",IF(AA21&lt;&gt;0,INT(0.2797*POWER(((100*AA21)),1.35)),0))</f>
        <v/>
      </c>
      <c r="AK21" s="191" t="str">
        <f>IF(AB21="","",IF(AB21&lt;&gt;0,INT(100.14*POWER((AB21-1),1.08)),0))</f>
        <v/>
      </c>
      <c r="AL21" s="192">
        <f>COUNT(J21,Q21,T21,X21,Y21,AA21,AB21)</f>
        <v>0</v>
      </c>
      <c r="AM21" s="193" t="str">
        <f>IF(AL21=0,"",SUM(AC21:AK21))</f>
        <v/>
      </c>
    </row>
    <row r="22" spans="1:39" customFormat="1" outlineLevel="1">
      <c r="B22" s="256"/>
      <c r="C22" s="106" t="s">
        <v>65</v>
      </c>
      <c r="D22" s="107"/>
      <c r="E22" s="107"/>
      <c r="F22" s="107"/>
      <c r="G22" s="107"/>
      <c r="H22" s="107"/>
      <c r="I22" s="107"/>
      <c r="J22" s="107" t="str">
        <f>IFERROR((J19-J21)/J21*100%,"")</f>
        <v/>
      </c>
      <c r="K22" s="107" t="str">
        <f t="shared" ref="K22:T22" si="11">IFERROR((K21-K19)/K21*100%,"")</f>
        <v/>
      </c>
      <c r="L22" s="107" t="str">
        <f t="shared" si="11"/>
        <v/>
      </c>
      <c r="M22" s="107" t="str">
        <f t="shared" si="11"/>
        <v/>
      </c>
      <c r="N22" s="107" t="str">
        <f t="shared" si="11"/>
        <v/>
      </c>
      <c r="O22" s="107" t="str">
        <f t="shared" si="11"/>
        <v/>
      </c>
      <c r="P22" s="107" t="str">
        <f t="shared" si="11"/>
        <v/>
      </c>
      <c r="Q22" s="107" t="str">
        <f t="shared" si="11"/>
        <v/>
      </c>
      <c r="R22" s="107" t="str">
        <f t="shared" si="11"/>
        <v/>
      </c>
      <c r="S22" s="107" t="str">
        <f t="shared" si="11"/>
        <v/>
      </c>
      <c r="T22" s="107" t="str">
        <f t="shared" si="11"/>
        <v/>
      </c>
      <c r="U22" s="107" t="str">
        <f t="shared" si="0"/>
        <v/>
      </c>
      <c r="V22" s="107" t="str">
        <f>IFERROR((V19-V21)/V21*100%,"")</f>
        <v/>
      </c>
      <c r="W22" s="107" t="str">
        <f>IFERROR((W19-W21)/W21*100%,"")</f>
        <v/>
      </c>
      <c r="X22" s="107" t="str">
        <f>IFERROR((X19-X21)/X21*100%,"")</f>
        <v/>
      </c>
      <c r="Y22" s="107" t="str">
        <f>IFERROR((Y19-Y21)/Y21*100%,"")</f>
        <v/>
      </c>
      <c r="Z22" s="107" t="str">
        <f t="shared" si="0"/>
        <v/>
      </c>
      <c r="AA22" s="107" t="str">
        <f>IFERROR((AA21-AA19)/AA21*100%,"")</f>
        <v/>
      </c>
      <c r="AB22" s="107" t="str">
        <f>IFERROR((AB21-AB19)/AB21*100%,"")</f>
        <v/>
      </c>
      <c r="AC22" s="227" t="str">
        <f>IFERROR((AC21-AC19)/AC21*100%,"")</f>
        <v/>
      </c>
      <c r="AD22" s="227" t="str">
        <f>IFERROR((AD21-AD19)/AD21*100%,"")</f>
        <v/>
      </c>
      <c r="AE22" s="227" t="str">
        <f>IFERROR((AE21-AE19)/AE21*100%,"")</f>
        <v/>
      </c>
      <c r="AF22" s="194" t="str">
        <f t="shared" si="3"/>
        <v/>
      </c>
      <c r="AG22" s="227" t="str">
        <f>IFERROR((AG21-AG19)/AG21*100%,"")</f>
        <v/>
      </c>
      <c r="AH22" s="227" t="str">
        <f>IFERROR((AH21-AH19)/AH21*100%,"")</f>
        <v/>
      </c>
      <c r="AI22" s="194" t="str">
        <f t="shared" si="4"/>
        <v/>
      </c>
      <c r="AJ22" s="227" t="str">
        <f>IFERROR((AJ21-AJ19)/AJ21*100%,"")</f>
        <v/>
      </c>
      <c r="AK22" s="227" t="str">
        <f>IFERROR((AK21-AK19)/AK21*100%,"")</f>
        <v/>
      </c>
      <c r="AL22" s="194"/>
      <c r="AM22" s="227" t="str">
        <f>IFERROR((AM21-AM19)/AM21*100%,"")</f>
        <v/>
      </c>
    </row>
    <row r="23" spans="1:39" customFormat="1" outlineLevel="1">
      <c r="A23" t="str">
        <f>B8&amp;C23</f>
        <v>Surname, Forename9</v>
      </c>
      <c r="B23" s="256"/>
      <c r="C23" s="27">
        <v>9</v>
      </c>
      <c r="D23" s="26" t="s">
        <v>22</v>
      </c>
      <c r="E23" s="103"/>
      <c r="F23" s="103"/>
      <c r="G23" s="103"/>
      <c r="H23" s="15"/>
      <c r="I23" s="16"/>
      <c r="J23" s="17"/>
      <c r="K23" s="94"/>
      <c r="L23" s="94"/>
      <c r="M23" s="94"/>
      <c r="N23" s="94"/>
      <c r="O23" s="94"/>
      <c r="P23" s="94"/>
      <c r="Q23" s="17"/>
      <c r="R23" s="94"/>
      <c r="S23" s="94"/>
      <c r="T23" s="17"/>
      <c r="U23" s="17"/>
      <c r="V23" s="94"/>
      <c r="W23" s="17"/>
      <c r="X23" s="94"/>
      <c r="Y23" s="17"/>
      <c r="Z23" s="17"/>
      <c r="AA23" s="71"/>
      <c r="AB23" s="17"/>
      <c r="AC23" s="190" t="str">
        <f>IF(J23="","",IF(J23&lt;&gt;0,INT(25.4347*POWER((18-J23),1.81)),0))</f>
        <v/>
      </c>
      <c r="AD23" s="190">
        <f>IFERROR(IF(Q23&lt;&gt;0,INT(0.14354*POWER(((10*Q23)-220),1.4)),0),"")</f>
        <v>0</v>
      </c>
      <c r="AE23" s="190">
        <f>IFERROR(IF(T23&lt;&gt;0,INT(51.39*POWER((T23-1.5),1.05)),0),"")</f>
        <v>0</v>
      </c>
      <c r="AF23" s="190">
        <f>IF(U23&lt;&gt;0,INT(0.8465*POWER(((100*U23)-75),1.42)),0)</f>
        <v>0</v>
      </c>
      <c r="AG23" s="190">
        <f>IFERROR(IF(X23&lt;&gt;0,INT(1.53775*POWER((82-X23),1.81)),0),"")</f>
        <v>0</v>
      </c>
      <c r="AH23" s="190" t="str">
        <f>IF(Y23="","",IF(Y23&lt;&gt;0,INT(5.74352*POWER((28.5-Y23),1.92)),0))</f>
        <v/>
      </c>
      <c r="AI23" s="190">
        <f>IF(Z23&lt;&gt;0,INT(12.91*POWER((Z23-4),1.1)),0)</f>
        <v>0</v>
      </c>
      <c r="AJ23" s="190" t="str">
        <f>IF(AA23="","",IF(AA23&lt;&gt;0,INT(0.2797*POWER(((100*AA23)),1.35)),0))</f>
        <v/>
      </c>
      <c r="AK23" s="191" t="str">
        <f>IF(AB23="","",IF(AB23&lt;&gt;0,INT(100.14*POWER((AB23-1),1.08)),0))</f>
        <v/>
      </c>
      <c r="AL23" s="192">
        <f>COUNT(J23,Q23,T23,X23,Y23,AA23,AB23)</f>
        <v>0</v>
      </c>
      <c r="AM23" s="193" t="str">
        <f>IF(AL23=0,"",SUM(AC23:AK23))</f>
        <v/>
      </c>
    </row>
    <row r="24" spans="1:39" customFormat="1" outlineLevel="1">
      <c r="B24" s="256"/>
      <c r="C24" s="106" t="s">
        <v>65</v>
      </c>
      <c r="D24" s="107"/>
      <c r="E24" s="107"/>
      <c r="F24" s="107"/>
      <c r="G24" s="107"/>
      <c r="H24" s="107"/>
      <c r="I24" s="107"/>
      <c r="J24" s="107" t="str">
        <f>IFERROR((J21-J23)/J23*100%,"")</f>
        <v/>
      </c>
      <c r="K24" s="107" t="str">
        <f t="shared" ref="K24:T24" si="12">IFERROR((K23-K21)/K23*100%,"")</f>
        <v/>
      </c>
      <c r="L24" s="107" t="str">
        <f t="shared" si="12"/>
        <v/>
      </c>
      <c r="M24" s="107" t="str">
        <f t="shared" si="12"/>
        <v/>
      </c>
      <c r="N24" s="107" t="str">
        <f t="shared" si="12"/>
        <v/>
      </c>
      <c r="O24" s="107" t="str">
        <f t="shared" si="12"/>
        <v/>
      </c>
      <c r="P24" s="107" t="str">
        <f t="shared" si="12"/>
        <v/>
      </c>
      <c r="Q24" s="107" t="str">
        <f t="shared" si="12"/>
        <v/>
      </c>
      <c r="R24" s="107" t="str">
        <f t="shared" si="12"/>
        <v/>
      </c>
      <c r="S24" s="107" t="str">
        <f t="shared" si="12"/>
        <v/>
      </c>
      <c r="T24" s="107" t="str">
        <f t="shared" si="12"/>
        <v/>
      </c>
      <c r="U24" s="107" t="str">
        <f t="shared" si="0"/>
        <v/>
      </c>
      <c r="V24" s="107" t="str">
        <f>IFERROR((V21-V23)/V23*100%,"")</f>
        <v/>
      </c>
      <c r="W24" s="107" t="str">
        <f>IFERROR((W21-W23)/W23*100%,"")</f>
        <v/>
      </c>
      <c r="X24" s="107" t="str">
        <f>IFERROR((X21-X23)/X23*100%,"")</f>
        <v/>
      </c>
      <c r="Y24" s="107" t="str">
        <f>IFERROR((Y21-Y23)/Y23*100%,"")</f>
        <v/>
      </c>
      <c r="Z24" s="107" t="str">
        <f t="shared" si="0"/>
        <v/>
      </c>
      <c r="AA24" s="107" t="str">
        <f>IFERROR((AA23-AA21)/AA23*100%,"")</f>
        <v/>
      </c>
      <c r="AB24" s="107" t="str">
        <f>IFERROR((AB23-AB21)/AB23*100%,"")</f>
        <v/>
      </c>
      <c r="AC24" s="227" t="str">
        <f>IFERROR((AC23-AC21)/AC23*100%,"")</f>
        <v/>
      </c>
      <c r="AD24" s="227" t="str">
        <f>IFERROR((AD23-AD21)/AD23*100%,"")</f>
        <v/>
      </c>
      <c r="AE24" s="227" t="str">
        <f>IFERROR((AE23-AE21)/AE23*100%,"")</f>
        <v/>
      </c>
      <c r="AF24" s="194" t="str">
        <f t="shared" si="3"/>
        <v/>
      </c>
      <c r="AG24" s="227" t="str">
        <f>IFERROR((AG23-AG21)/AG23*100%,"")</f>
        <v/>
      </c>
      <c r="AH24" s="227" t="str">
        <f>IFERROR((AH23-AH21)/AH23*100%,"")</f>
        <v/>
      </c>
      <c r="AI24" s="194" t="str">
        <f t="shared" si="4"/>
        <v/>
      </c>
      <c r="AJ24" s="227" t="str">
        <f>IFERROR((AJ23-AJ21)/AJ23*100%,"")</f>
        <v/>
      </c>
      <c r="AK24" s="227" t="str">
        <f>IFERROR((AK23-AK21)/AK23*100%,"")</f>
        <v/>
      </c>
      <c r="AL24" s="194"/>
      <c r="AM24" s="227" t="str">
        <f>IFERROR((AM23-AM21)/AM23*100%,"")</f>
        <v/>
      </c>
    </row>
    <row r="25" spans="1:39" s="6" customFormat="1" outlineLevel="1">
      <c r="A25" t="str">
        <f>B8&amp;C25</f>
        <v>Surname, Forename10</v>
      </c>
      <c r="B25" s="256"/>
      <c r="C25" s="32">
        <v>10</v>
      </c>
      <c r="D25" s="33" t="s">
        <v>22</v>
      </c>
      <c r="E25" s="33"/>
      <c r="F25" s="33"/>
      <c r="G25" s="33"/>
      <c r="H25" s="18"/>
      <c r="I25" s="44"/>
      <c r="J25" s="34"/>
      <c r="K25" s="34"/>
      <c r="L25" s="34"/>
      <c r="M25" s="34"/>
      <c r="N25" s="34"/>
      <c r="O25" s="34"/>
      <c r="P25" s="34"/>
      <c r="Q25" s="17"/>
      <c r="R25" s="94"/>
      <c r="S25" s="94"/>
      <c r="T25" s="17"/>
      <c r="U25" s="17"/>
      <c r="V25" s="94"/>
      <c r="W25" s="17"/>
      <c r="X25" s="94"/>
      <c r="Y25" s="17"/>
      <c r="Z25" s="34"/>
      <c r="AA25" s="71"/>
      <c r="AB25" s="17"/>
      <c r="AC25" s="190" t="str">
        <f>IF(J25="","",IF(J25&lt;&gt;0,INT(25.4347*POWER((18-J25),1.81)),0))</f>
        <v/>
      </c>
      <c r="AD25" s="190">
        <f>IFERROR(IF(Q25&lt;&gt;0,INT(0.14354*POWER(((10*Q25)-220),1.4)),0),"")</f>
        <v>0</v>
      </c>
      <c r="AE25" s="190">
        <f>IFERROR(IF(T25&lt;&gt;0,INT(51.39*POWER((T25-1.5),1.05)),0),"")</f>
        <v>0</v>
      </c>
      <c r="AF25" s="190">
        <f>IF(U25&lt;&gt;0,INT(0.8465*POWER(((100*U25)-75),1.42)),0)</f>
        <v>0</v>
      </c>
      <c r="AG25" s="190">
        <f>IFERROR(IF(X25&lt;&gt;0,INT(1.53775*POWER((82-X25),1.81)),0),"")</f>
        <v>0</v>
      </c>
      <c r="AH25" s="190" t="str">
        <f>IF(Y25="","",IF(Y25&lt;&gt;0,INT(5.74352*POWER((28.5-Y25),1.92)),0))</f>
        <v/>
      </c>
      <c r="AI25" s="190">
        <f>IF(Z25&lt;&gt;0,INT(12.91*POWER((Z25-4),1.1)),0)</f>
        <v>0</v>
      </c>
      <c r="AJ25" s="190" t="str">
        <f>IF(AA25="","",IF(AA25&lt;&gt;0,INT(0.2797*POWER(((100*AA25)),1.35)),0))</f>
        <v/>
      </c>
      <c r="AK25" s="191" t="str">
        <f>IF(AB25="","",IF(AB25&lt;&gt;0,INT(100.14*POWER((AB25-1),1.08)),0))</f>
        <v/>
      </c>
      <c r="AL25" s="192">
        <f>COUNT(J25,Q25,T25,X25,Y25,AA25,AB25)</f>
        <v>0</v>
      </c>
      <c r="AM25" s="193" t="str">
        <f>IF(AL25=0,"",SUM(AC25:AK25))</f>
        <v/>
      </c>
    </row>
    <row r="26" spans="1:39" s="6" customFormat="1" outlineLevel="1">
      <c r="A26"/>
      <c r="B26" s="257"/>
      <c r="C26" s="106" t="s">
        <v>65</v>
      </c>
      <c r="D26" s="107"/>
      <c r="E26" s="107"/>
      <c r="F26" s="107"/>
      <c r="G26" s="107"/>
      <c r="H26" s="107"/>
      <c r="I26" s="107"/>
      <c r="J26" s="107" t="str">
        <f>IFERROR((J23-J25)/J25*100%,"")</f>
        <v/>
      </c>
      <c r="K26" s="107" t="str">
        <f t="shared" ref="K26:T26" si="13">IFERROR((K25-K23)/K25*100%,"")</f>
        <v/>
      </c>
      <c r="L26" s="107" t="str">
        <f t="shared" si="13"/>
        <v/>
      </c>
      <c r="M26" s="107" t="str">
        <f t="shared" si="13"/>
        <v/>
      </c>
      <c r="N26" s="107" t="str">
        <f t="shared" si="13"/>
        <v/>
      </c>
      <c r="O26" s="107" t="str">
        <f t="shared" si="13"/>
        <v/>
      </c>
      <c r="P26" s="107" t="str">
        <f t="shared" si="13"/>
        <v/>
      </c>
      <c r="Q26" s="107" t="str">
        <f t="shared" si="13"/>
        <v/>
      </c>
      <c r="R26" s="107" t="str">
        <f t="shared" si="13"/>
        <v/>
      </c>
      <c r="S26" s="107" t="str">
        <f t="shared" si="13"/>
        <v/>
      </c>
      <c r="T26" s="107" t="str">
        <f t="shared" si="13"/>
        <v/>
      </c>
      <c r="U26" s="107" t="str">
        <f t="shared" si="0"/>
        <v/>
      </c>
      <c r="V26" s="107" t="str">
        <f>IFERROR((V23-V25)/V25*100%,"")</f>
        <v/>
      </c>
      <c r="W26" s="107" t="str">
        <f>IFERROR((W23-W25)/W25*100%,"")</f>
        <v/>
      </c>
      <c r="X26" s="107" t="str">
        <f>IFERROR((X23-X25)/X25*100%,"")</f>
        <v/>
      </c>
      <c r="Y26" s="107" t="str">
        <f>IFERROR((Y23-Y25)/Y25*100%,"")</f>
        <v/>
      </c>
      <c r="Z26" s="107" t="str">
        <f t="shared" si="0"/>
        <v/>
      </c>
      <c r="AA26" s="107" t="str">
        <f>IFERROR((AA25-AA23)/AA25*100%,"")</f>
        <v/>
      </c>
      <c r="AB26" s="107" t="str">
        <f>IFERROR((AB25-AB23)/AB25*100%,"")</f>
        <v/>
      </c>
      <c r="AC26" s="227" t="str">
        <f>IFERROR((AC25-AC23)/AC25*100%,"")</f>
        <v/>
      </c>
      <c r="AD26" s="227" t="str">
        <f>IFERROR((AD25-AD23)/AD25*100%,"")</f>
        <v/>
      </c>
      <c r="AE26" s="227" t="str">
        <f>IFERROR((AE25-AE23)/AE25*100%,"")</f>
        <v/>
      </c>
      <c r="AF26" s="194" t="str">
        <f t="shared" si="3"/>
        <v/>
      </c>
      <c r="AG26" s="227" t="str">
        <f>IFERROR((AG25-AG23)/AG25*100%,"")</f>
        <v/>
      </c>
      <c r="AH26" s="227" t="str">
        <f>IFERROR((AH25-AH23)/AH25*100%,"")</f>
        <v/>
      </c>
      <c r="AI26" s="194" t="str">
        <f t="shared" si="4"/>
        <v/>
      </c>
      <c r="AJ26" s="227" t="str">
        <f>IFERROR((AJ25-AJ23)/AJ25*100%,"")</f>
        <v/>
      </c>
      <c r="AK26" s="227" t="str">
        <f>IFERROR((AK25-AK23)/AK25*100%,"")</f>
        <v/>
      </c>
      <c r="AL26" s="194"/>
      <c r="AM26" s="227" t="str">
        <f>IFERROR((AM25-AM23)/AM25*100%,"")</f>
        <v/>
      </c>
    </row>
    <row r="27" spans="1:39" s="45" customFormat="1" outlineLevel="1">
      <c r="B27" s="115"/>
      <c r="C27" s="32"/>
      <c r="D27" s="33"/>
      <c r="E27" s="33"/>
      <c r="F27" s="33"/>
      <c r="G27" s="33"/>
      <c r="H27" s="18"/>
      <c r="I27" s="44"/>
      <c r="J27" s="34"/>
      <c r="K27" s="34"/>
      <c r="L27" s="34"/>
      <c r="M27" s="34"/>
      <c r="N27" s="34"/>
      <c r="O27" s="34"/>
      <c r="P27" s="34"/>
      <c r="Q27" s="34"/>
      <c r="R27" s="34"/>
      <c r="S27" s="34"/>
      <c r="T27" s="34"/>
      <c r="U27" s="34"/>
      <c r="V27" s="34"/>
      <c r="W27" s="34"/>
      <c r="X27" s="34"/>
      <c r="Y27" s="34"/>
      <c r="Z27" s="34"/>
      <c r="AA27" s="34"/>
      <c r="AB27" s="34"/>
      <c r="AC27" s="195"/>
      <c r="AD27" s="196"/>
      <c r="AE27" s="196"/>
      <c r="AF27" s="196"/>
      <c r="AG27" s="196"/>
      <c r="AH27" s="196"/>
      <c r="AI27" s="196"/>
      <c r="AJ27" s="196"/>
      <c r="AK27" s="197"/>
      <c r="AL27" s="196"/>
      <c r="AM27" s="198"/>
    </row>
    <row r="28" spans="1:39" s="6" customFormat="1" outlineLevel="1">
      <c r="B28" s="116"/>
      <c r="C28" s="35"/>
      <c r="D28" s="36"/>
      <c r="E28" s="36"/>
      <c r="F28" s="36"/>
      <c r="G28" s="36"/>
      <c r="H28" s="37"/>
      <c r="I28" s="38" t="s">
        <v>24</v>
      </c>
      <c r="J28" s="21" t="e">
        <f>AVERAGE(J8:J9,J11,J13,J15,J17,J19,J21,J23,J25)</f>
        <v>#DIV/0!</v>
      </c>
      <c r="K28" s="21" t="e">
        <f t="shared" ref="K28:AB28" si="14">AVERAGE(K8:K9,K11,K13,K15,K17,K19,K21,K23,K25)</f>
        <v>#DIV/0!</v>
      </c>
      <c r="L28" s="21" t="e">
        <f t="shared" si="14"/>
        <v>#DIV/0!</v>
      </c>
      <c r="M28" s="21" t="e">
        <f t="shared" si="14"/>
        <v>#DIV/0!</v>
      </c>
      <c r="N28" s="21" t="e">
        <f t="shared" si="14"/>
        <v>#DIV/0!</v>
      </c>
      <c r="O28" s="21" t="e">
        <f t="shared" si="14"/>
        <v>#DIV/0!</v>
      </c>
      <c r="P28" s="21" t="e">
        <f t="shared" si="14"/>
        <v>#DIV/0!</v>
      </c>
      <c r="Q28" s="21" t="e">
        <f t="shared" si="14"/>
        <v>#DIV/0!</v>
      </c>
      <c r="R28" s="21" t="e">
        <f t="shared" si="14"/>
        <v>#DIV/0!</v>
      </c>
      <c r="S28" s="21" t="e">
        <f t="shared" si="14"/>
        <v>#DIV/0!</v>
      </c>
      <c r="T28" s="21" t="e">
        <f t="shared" si="14"/>
        <v>#DIV/0!</v>
      </c>
      <c r="U28" s="21" t="e">
        <f t="shared" si="14"/>
        <v>#DIV/0!</v>
      </c>
      <c r="V28" s="21" t="e">
        <f t="shared" si="14"/>
        <v>#DIV/0!</v>
      </c>
      <c r="W28" s="21" t="e">
        <f t="shared" si="14"/>
        <v>#DIV/0!</v>
      </c>
      <c r="X28" s="21" t="e">
        <f t="shared" si="14"/>
        <v>#DIV/0!</v>
      </c>
      <c r="Y28" s="21" t="e">
        <f t="shared" si="14"/>
        <v>#DIV/0!</v>
      </c>
      <c r="Z28" s="21" t="e">
        <f t="shared" si="14"/>
        <v>#DIV/0!</v>
      </c>
      <c r="AA28" s="21" t="e">
        <f t="shared" si="14"/>
        <v>#DIV/0!</v>
      </c>
      <c r="AB28" s="21" t="e">
        <f t="shared" si="14"/>
        <v>#DIV/0!</v>
      </c>
      <c r="AC28" s="199"/>
      <c r="AD28" s="200"/>
      <c r="AE28" s="200"/>
      <c r="AF28" s="200"/>
      <c r="AG28" s="200"/>
      <c r="AH28" s="200"/>
      <c r="AI28" s="200"/>
      <c r="AJ28" s="200"/>
      <c r="AK28" s="201"/>
      <c r="AL28" s="200"/>
      <c r="AM28" s="202"/>
    </row>
    <row r="29" spans="1:39" s="6" customFormat="1" outlineLevel="1">
      <c r="B29" s="116"/>
      <c r="C29" s="35"/>
      <c r="D29" s="36"/>
      <c r="E29" s="36"/>
      <c r="F29" s="36"/>
      <c r="G29" s="36"/>
      <c r="H29" s="37"/>
      <c r="I29" s="38" t="s">
        <v>26</v>
      </c>
      <c r="J29" s="21">
        <f>MIN(J8:J9,J11,J13,J15,J17,J19,J21,J23,J25)</f>
        <v>0</v>
      </c>
      <c r="K29" s="21">
        <f t="shared" ref="K29:AB29" si="15">MIN(K8:K9,K11,K13,K15,K17,K19,K21,K23,K25)</f>
        <v>0</v>
      </c>
      <c r="L29" s="21">
        <f t="shared" si="15"/>
        <v>0</v>
      </c>
      <c r="M29" s="21">
        <f t="shared" si="15"/>
        <v>0</v>
      </c>
      <c r="N29" s="21">
        <f t="shared" si="15"/>
        <v>0</v>
      </c>
      <c r="O29" s="21">
        <f t="shared" si="15"/>
        <v>0</v>
      </c>
      <c r="P29" s="21">
        <f t="shared" si="15"/>
        <v>0</v>
      </c>
      <c r="Q29" s="21">
        <f t="shared" si="15"/>
        <v>0</v>
      </c>
      <c r="R29" s="21">
        <f t="shared" si="15"/>
        <v>0</v>
      </c>
      <c r="S29" s="21">
        <f t="shared" si="15"/>
        <v>0</v>
      </c>
      <c r="T29" s="21">
        <f t="shared" si="15"/>
        <v>0</v>
      </c>
      <c r="U29" s="21">
        <f t="shared" si="15"/>
        <v>0</v>
      </c>
      <c r="V29" s="21">
        <f t="shared" si="15"/>
        <v>0</v>
      </c>
      <c r="W29" s="21">
        <f t="shared" si="15"/>
        <v>0</v>
      </c>
      <c r="X29" s="21">
        <f t="shared" si="15"/>
        <v>0</v>
      </c>
      <c r="Y29" s="21">
        <f t="shared" si="15"/>
        <v>0</v>
      </c>
      <c r="Z29" s="21">
        <f t="shared" si="15"/>
        <v>0</v>
      </c>
      <c r="AA29" s="21">
        <f t="shared" si="15"/>
        <v>0</v>
      </c>
      <c r="AB29" s="21">
        <f t="shared" si="15"/>
        <v>0</v>
      </c>
      <c r="AC29" s="199"/>
      <c r="AD29" s="200"/>
      <c r="AE29" s="200"/>
      <c r="AF29" s="200"/>
      <c r="AG29" s="200"/>
      <c r="AH29" s="200"/>
      <c r="AI29" s="200"/>
      <c r="AJ29" s="200"/>
      <c r="AK29" s="201"/>
      <c r="AL29" s="200"/>
      <c r="AM29" s="202"/>
    </row>
    <row r="30" spans="1:39" s="6" customFormat="1" outlineLevel="1">
      <c r="B30" s="116"/>
      <c r="C30" s="35"/>
      <c r="D30" s="36"/>
      <c r="E30" s="36"/>
      <c r="F30" s="36"/>
      <c r="G30" s="36"/>
      <c r="H30" s="37"/>
      <c r="I30" s="38" t="s">
        <v>25</v>
      </c>
      <c r="J30" s="21">
        <f>MAX(J8:J9,J11,J13,J15,J17,J19,J21,J23,J25)</f>
        <v>0</v>
      </c>
      <c r="K30" s="21">
        <f t="shared" ref="K30:AB30" si="16">MAX(K8:K9,K11,K13,K15,K17,K19,K21,K23,K25)</f>
        <v>0</v>
      </c>
      <c r="L30" s="21">
        <f t="shared" si="16"/>
        <v>0</v>
      </c>
      <c r="M30" s="21">
        <f t="shared" si="16"/>
        <v>0</v>
      </c>
      <c r="N30" s="21">
        <f t="shared" si="16"/>
        <v>0</v>
      </c>
      <c r="O30" s="21">
        <f t="shared" si="16"/>
        <v>0</v>
      </c>
      <c r="P30" s="21">
        <f t="shared" si="16"/>
        <v>0</v>
      </c>
      <c r="Q30" s="21">
        <f t="shared" si="16"/>
        <v>0</v>
      </c>
      <c r="R30" s="21">
        <f t="shared" si="16"/>
        <v>0</v>
      </c>
      <c r="S30" s="21">
        <f t="shared" si="16"/>
        <v>0</v>
      </c>
      <c r="T30" s="21">
        <f t="shared" si="16"/>
        <v>0</v>
      </c>
      <c r="U30" s="21">
        <f t="shared" si="16"/>
        <v>0</v>
      </c>
      <c r="V30" s="21">
        <f t="shared" si="16"/>
        <v>0</v>
      </c>
      <c r="W30" s="21">
        <f t="shared" si="16"/>
        <v>0</v>
      </c>
      <c r="X30" s="21">
        <f t="shared" si="16"/>
        <v>0</v>
      </c>
      <c r="Y30" s="21">
        <f t="shared" si="16"/>
        <v>0</v>
      </c>
      <c r="Z30" s="21">
        <f t="shared" si="16"/>
        <v>0</v>
      </c>
      <c r="AA30" s="21">
        <f t="shared" si="16"/>
        <v>0</v>
      </c>
      <c r="AB30" s="21">
        <f t="shared" si="16"/>
        <v>0</v>
      </c>
      <c r="AC30" s="199"/>
      <c r="AD30" s="200"/>
      <c r="AE30" s="200"/>
      <c r="AF30" s="200"/>
      <c r="AG30" s="200"/>
      <c r="AH30" s="200"/>
      <c r="AI30" s="200"/>
      <c r="AJ30" s="200"/>
      <c r="AK30" s="201"/>
      <c r="AL30" s="200"/>
      <c r="AM30" s="202"/>
    </row>
    <row r="31" spans="1:39" s="6" customFormat="1" outlineLevel="1">
      <c r="B31" s="116"/>
      <c r="C31" s="35"/>
      <c r="D31" s="36"/>
      <c r="E31" s="36"/>
      <c r="F31" s="36"/>
      <c r="G31" s="36"/>
      <c r="H31" s="37"/>
      <c r="I31" s="38"/>
      <c r="J31" s="21"/>
      <c r="K31" s="21"/>
      <c r="L31" s="21"/>
      <c r="M31" s="21"/>
      <c r="N31" s="21"/>
      <c r="O31" s="21"/>
      <c r="P31" s="21"/>
      <c r="Q31" s="21"/>
      <c r="R31" s="21"/>
      <c r="S31" s="21"/>
      <c r="T31" s="21"/>
      <c r="U31" s="21"/>
      <c r="V31" s="21"/>
      <c r="W31" s="21"/>
      <c r="X31" s="21"/>
      <c r="Y31" s="21"/>
      <c r="Z31" s="21"/>
      <c r="AA31" s="21"/>
      <c r="AB31" s="21"/>
      <c r="AC31" s="199"/>
      <c r="AD31" s="200"/>
      <c r="AE31" s="200"/>
      <c r="AF31" s="200"/>
      <c r="AG31" s="200"/>
      <c r="AH31" s="200"/>
      <c r="AI31" s="200"/>
      <c r="AJ31" s="200"/>
      <c r="AK31" s="201"/>
      <c r="AL31" s="200"/>
      <c r="AM31" s="202"/>
    </row>
    <row r="32" spans="1:39" s="31" customFormat="1" ht="16.5" outlineLevel="1" thickBot="1">
      <c r="B32" s="117"/>
      <c r="C32" s="39"/>
      <c r="D32" s="40"/>
      <c r="E32" s="40"/>
      <c r="F32" s="40"/>
      <c r="G32" s="40"/>
      <c r="H32" s="41"/>
      <c r="I32" s="42"/>
      <c r="J32" s="43"/>
      <c r="K32" s="43"/>
      <c r="L32" s="43"/>
      <c r="M32" s="43"/>
      <c r="N32" s="43"/>
      <c r="O32" s="43"/>
      <c r="P32" s="43"/>
      <c r="Q32" s="43"/>
      <c r="R32" s="43"/>
      <c r="S32" s="43"/>
      <c r="T32" s="43"/>
      <c r="U32" s="43"/>
      <c r="V32" s="43"/>
      <c r="W32" s="43"/>
      <c r="X32" s="43"/>
      <c r="Y32" s="43"/>
      <c r="Z32" s="43"/>
      <c r="AA32" s="43"/>
      <c r="AB32" s="43"/>
      <c r="AC32" s="203"/>
      <c r="AD32" s="204"/>
      <c r="AE32" s="204"/>
      <c r="AF32" s="204"/>
      <c r="AG32" s="204"/>
      <c r="AH32" s="204"/>
      <c r="AI32" s="204"/>
      <c r="AJ32" s="204"/>
      <c r="AK32" s="204"/>
      <c r="AL32" s="204"/>
      <c r="AM32" s="205"/>
    </row>
    <row r="33" spans="1:39" customFormat="1">
      <c r="B33" s="118"/>
      <c r="C33" s="28"/>
      <c r="D33" s="19"/>
      <c r="E33" s="19"/>
      <c r="F33" s="19"/>
      <c r="G33" s="19"/>
      <c r="H33" s="29"/>
      <c r="I33" s="20"/>
      <c r="J33" s="30"/>
      <c r="K33" s="30"/>
      <c r="L33" s="30"/>
      <c r="M33" s="30"/>
      <c r="N33" s="30"/>
      <c r="O33" s="30"/>
      <c r="P33" s="30"/>
      <c r="Q33" s="30"/>
      <c r="R33" s="30"/>
      <c r="S33" s="30"/>
      <c r="T33" s="30"/>
      <c r="U33" s="30"/>
      <c r="V33" s="30"/>
      <c r="W33" s="30"/>
      <c r="X33" s="30"/>
      <c r="Y33" s="30"/>
      <c r="Z33" s="30"/>
      <c r="AA33" s="30"/>
      <c r="AB33" s="30"/>
      <c r="AC33" s="206"/>
      <c r="AD33" s="206"/>
      <c r="AE33" s="206"/>
      <c r="AF33" s="206"/>
      <c r="AG33" s="206"/>
      <c r="AH33" s="206"/>
      <c r="AI33" s="206"/>
      <c r="AJ33" s="206"/>
      <c r="AK33" s="206"/>
      <c r="AL33" s="206"/>
      <c r="AM33" s="207"/>
    </row>
    <row r="34" spans="1:39" customFormat="1" outlineLevel="1">
      <c r="B34" s="114" t="s">
        <v>41</v>
      </c>
      <c r="C34" s="28"/>
      <c r="D34" s="19"/>
      <c r="E34" s="19"/>
      <c r="F34" s="19"/>
      <c r="G34" s="19"/>
      <c r="H34" s="29"/>
      <c r="I34" s="20"/>
      <c r="J34" s="30"/>
      <c r="K34" s="30"/>
      <c r="L34" s="30"/>
      <c r="M34" s="30"/>
      <c r="N34" s="30"/>
      <c r="O34" s="30"/>
      <c r="P34" s="30"/>
      <c r="Q34" s="30"/>
      <c r="R34" s="30"/>
      <c r="S34" s="30"/>
      <c r="T34" s="30"/>
      <c r="U34" s="30"/>
      <c r="V34" s="30"/>
      <c r="W34" s="30"/>
      <c r="X34" s="30"/>
      <c r="Y34" s="30"/>
      <c r="Z34" s="30"/>
      <c r="AA34" s="30"/>
      <c r="AB34" s="30"/>
      <c r="AC34" s="206"/>
      <c r="AD34" s="206"/>
      <c r="AE34" s="206"/>
      <c r="AF34" s="206"/>
      <c r="AG34" s="206"/>
      <c r="AH34" s="206"/>
      <c r="AI34" s="206"/>
      <c r="AJ34" s="206"/>
      <c r="AK34" s="206"/>
      <c r="AL34" s="206"/>
      <c r="AM34" s="207"/>
    </row>
    <row r="35" spans="1:39" customFormat="1" outlineLevel="1">
      <c r="A35" t="str">
        <f>B35&amp;C35</f>
        <v>Surname, Forename1</v>
      </c>
      <c r="B35" s="255" t="s">
        <v>28</v>
      </c>
      <c r="C35" s="27">
        <v>1</v>
      </c>
      <c r="D35" s="26" t="s">
        <v>22</v>
      </c>
      <c r="E35" s="103"/>
      <c r="F35" s="103"/>
      <c r="G35" s="103"/>
      <c r="H35" s="16"/>
      <c r="I35" s="16"/>
      <c r="J35" s="17"/>
      <c r="K35" s="94"/>
      <c r="L35" s="94"/>
      <c r="M35" s="94"/>
      <c r="N35" s="94"/>
      <c r="O35" s="94"/>
      <c r="P35" s="94"/>
      <c r="Q35" s="17"/>
      <c r="R35" s="94"/>
      <c r="S35" s="94"/>
      <c r="T35" s="17"/>
      <c r="U35" s="17"/>
      <c r="V35" s="94"/>
      <c r="W35" s="17"/>
      <c r="X35" s="94"/>
      <c r="Y35" s="17"/>
      <c r="Z35" s="17"/>
      <c r="AA35" s="71"/>
      <c r="AB35" s="17"/>
      <c r="AC35" s="190">
        <f>IF(J35&lt;&gt;0,INT(25.4347*POWER((18-J35),1.81)),0)</f>
        <v>0</v>
      </c>
      <c r="AD35" s="190">
        <f>IF(Q35&lt;&gt;0,INT(0.14354*POWER(((10*Q35)-220),1.4)),0)</f>
        <v>0</v>
      </c>
      <c r="AE35" s="190">
        <f>IF(T35&lt;&gt;0,INT(51.39*POWER((T35-1.5),1.05)),0)</f>
        <v>0</v>
      </c>
      <c r="AF35" s="190">
        <f>IF(U35&lt;&gt;0,INT(0.8465*POWER(((100*U35)-75),1.42)),0)</f>
        <v>0</v>
      </c>
      <c r="AG35" s="190">
        <f>IF(X35&lt;&gt;0,INT(1.53775*POWER((82-X35),1.81)),0)</f>
        <v>0</v>
      </c>
      <c r="AH35" s="190">
        <f>IF(Y35&lt;&gt;0,INT(5.74352*POWER((28.5-Y35),1.92)),0)</f>
        <v>0</v>
      </c>
      <c r="AI35" s="190">
        <f>IF(Z35&lt;&gt;0,INT(12.91*POWER((Z35-4),1.1)),0)</f>
        <v>0</v>
      </c>
      <c r="AJ35" s="190">
        <f>IF(AA35&lt;&gt;0,INT(0.2797*POWER(((100*AA35)),1.35)),0)</f>
        <v>0</v>
      </c>
      <c r="AK35" s="191">
        <f>IF(AB35&lt;&gt;0,INT(100.14*POWER((AB35-1),1.08)),0)</f>
        <v>0</v>
      </c>
      <c r="AL35" s="192">
        <f>COUNT(J35,Q35,T35,X35,Y35,AA35,AB35)</f>
        <v>0</v>
      </c>
      <c r="AM35" s="193">
        <f>SUM(AC35:AK35)</f>
        <v>0</v>
      </c>
    </row>
    <row r="36" spans="1:39" customFormat="1" outlineLevel="1">
      <c r="A36" t="str">
        <f>B35&amp;C36</f>
        <v>Surname, Forename2</v>
      </c>
      <c r="B36" s="256"/>
      <c r="C36" s="27">
        <v>2</v>
      </c>
      <c r="D36" s="26" t="s">
        <v>22</v>
      </c>
      <c r="E36" s="103"/>
      <c r="F36" s="103"/>
      <c r="G36" s="103"/>
      <c r="H36" s="15"/>
      <c r="I36" s="16"/>
      <c r="J36" s="17"/>
      <c r="K36" s="94"/>
      <c r="L36" s="94"/>
      <c r="M36" s="94"/>
      <c r="N36" s="94"/>
      <c r="O36" s="94"/>
      <c r="P36" s="94"/>
      <c r="Q36" s="17" t="str">
        <f>IF(SUM(K36:P36)=0,"",SUM(K36:P36))</f>
        <v/>
      </c>
      <c r="R36" s="94"/>
      <c r="S36" s="94"/>
      <c r="T36" s="17" t="str">
        <f>IF(SUM(R36:S36)=0,"",SUM(R36:S36))</f>
        <v/>
      </c>
      <c r="U36" s="17"/>
      <c r="V36" s="94"/>
      <c r="W36" s="17"/>
      <c r="X36" s="94" t="str">
        <f>IFERROR(AVERAGE(V36:W36),"")</f>
        <v/>
      </c>
      <c r="Y36" s="17"/>
      <c r="Z36" s="17"/>
      <c r="AA36" s="71"/>
      <c r="AB36" s="17"/>
      <c r="AC36" s="190" t="str">
        <f>IF(J36="","",IF(J36&lt;&gt;0,INT(25.4347*POWER((18-J36),1.81)),0))</f>
        <v/>
      </c>
      <c r="AD36" s="190" t="str">
        <f>IFERROR(IF(Q36&lt;&gt;0,INT(0.14354*POWER(((10*Q36)-220),1.4)),0),"")</f>
        <v/>
      </c>
      <c r="AE36" s="190" t="str">
        <f>IFERROR(IF(T36&lt;&gt;0,INT(51.39*POWER((T36-1.5),1.05)),0),"")</f>
        <v/>
      </c>
      <c r="AF36" s="190">
        <f>IF(U36&lt;&gt;0,INT(0.8465*POWER(((100*U36)-75),1.42)),0)</f>
        <v>0</v>
      </c>
      <c r="AG36" s="190" t="str">
        <f>IFERROR(IF(X36&lt;&gt;0,INT(1.53775*POWER((82-X36),1.81)),0),"")</f>
        <v/>
      </c>
      <c r="AH36" s="190" t="str">
        <f>IF(Y36="","",IF(Y36&lt;&gt;0,INT(5.74352*POWER((28.5-Y36),1.92)),0))</f>
        <v/>
      </c>
      <c r="AI36" s="190">
        <f>IF(Z36&lt;&gt;0,INT(12.91*POWER((Z36-4),1.1)),0)</f>
        <v>0</v>
      </c>
      <c r="AJ36" s="190" t="str">
        <f>IF(AA36="","",IF(AA36&lt;&gt;0,INT(0.2797*POWER(((100*AA36)),1.35)),0))</f>
        <v/>
      </c>
      <c r="AK36" s="191" t="str">
        <f>IF(AB36="","",IF(AB36&lt;&gt;0,INT(100.14*POWER((AB36-1),1.08)),0))</f>
        <v/>
      </c>
      <c r="AL36" s="192">
        <f>COUNT(J36,Q36,T36,X36,Y36,AA36,AB36)</f>
        <v>0</v>
      </c>
      <c r="AM36" s="193" t="str">
        <f>IF(AL36=0,"",SUM(AC36:AK36))</f>
        <v/>
      </c>
    </row>
    <row r="37" spans="1:39" customFormat="1" outlineLevel="1">
      <c r="B37" s="256"/>
      <c r="C37" s="106" t="s">
        <v>65</v>
      </c>
      <c r="D37" s="103"/>
      <c r="E37" s="103"/>
      <c r="F37" s="103"/>
      <c r="G37" s="103"/>
      <c r="H37" s="104"/>
      <c r="I37" s="105"/>
      <c r="J37" s="107" t="str">
        <f>IFERROR((J35-J36)/J36*100%,"")</f>
        <v/>
      </c>
      <c r="K37" s="107" t="str">
        <f>IFERROR((K36-K35)/K36*100%,"")</f>
        <v/>
      </c>
      <c r="L37" s="107" t="str">
        <f t="shared" ref="L37:S37" si="17">IFERROR((L36-L35)/L36*100%,"")</f>
        <v/>
      </c>
      <c r="M37" s="107" t="str">
        <f t="shared" si="17"/>
        <v/>
      </c>
      <c r="N37" s="107" t="str">
        <f t="shared" si="17"/>
        <v/>
      </c>
      <c r="O37" s="107" t="str">
        <f t="shared" si="17"/>
        <v/>
      </c>
      <c r="P37" s="107" t="str">
        <f t="shared" si="17"/>
        <v/>
      </c>
      <c r="Q37" s="107" t="str">
        <f t="shared" si="17"/>
        <v/>
      </c>
      <c r="R37" s="107" t="str">
        <f t="shared" si="17"/>
        <v/>
      </c>
      <c r="S37" s="107" t="str">
        <f t="shared" si="17"/>
        <v/>
      </c>
      <c r="T37" s="107" t="str">
        <f>IFERROR((T36-T35)/T36*100%,"")</f>
        <v/>
      </c>
      <c r="U37" s="107" t="str">
        <f t="shared" ref="U37" si="18">IFERROR((U36-U35)/U36*100%,"")</f>
        <v/>
      </c>
      <c r="V37" s="107" t="str">
        <f>IFERROR((V35-V36)/V36*100%,"")</f>
        <v/>
      </c>
      <c r="W37" s="107" t="str">
        <f>IFERROR((W35-W36)/W36*100%,"")</f>
        <v/>
      </c>
      <c r="X37" s="107" t="str">
        <f>IFERROR((X35-X36)/X36*100%,"")</f>
        <v/>
      </c>
      <c r="Y37" s="107" t="str">
        <f>IFERROR((Y35-Y36)/Y36*100%,"")</f>
        <v/>
      </c>
      <c r="Z37" s="107" t="str">
        <f t="shared" ref="Z37:AK51" si="19">IFERROR((Z36-Z35)/Z36*100%,"")</f>
        <v/>
      </c>
      <c r="AA37" s="107" t="str">
        <f t="shared" si="19"/>
        <v/>
      </c>
      <c r="AB37" s="107" t="str">
        <f t="shared" si="19"/>
        <v/>
      </c>
      <c r="AC37" s="227" t="str">
        <f t="shared" si="19"/>
        <v/>
      </c>
      <c r="AD37" s="227" t="str">
        <f t="shared" si="19"/>
        <v/>
      </c>
      <c r="AE37" s="227" t="str">
        <f t="shared" si="19"/>
        <v/>
      </c>
      <c r="AF37" s="227" t="str">
        <f t="shared" si="19"/>
        <v/>
      </c>
      <c r="AG37" s="227" t="str">
        <f t="shared" si="19"/>
        <v/>
      </c>
      <c r="AH37" s="227" t="str">
        <f t="shared" si="19"/>
        <v/>
      </c>
      <c r="AI37" s="227" t="str">
        <f t="shared" si="19"/>
        <v/>
      </c>
      <c r="AJ37" s="227" t="str">
        <f t="shared" si="19"/>
        <v/>
      </c>
      <c r="AK37" s="227" t="str">
        <f t="shared" si="19"/>
        <v/>
      </c>
      <c r="AL37" s="227"/>
      <c r="AM37" s="228" t="str">
        <f t="shared" ref="AM37" si="20">IFERROR((AM36-AM35)/AM36*100%,"")</f>
        <v/>
      </c>
    </row>
    <row r="38" spans="1:39" customFormat="1" outlineLevel="1">
      <c r="A38" t="str">
        <f>B35&amp;C38</f>
        <v>Surname, Forename3</v>
      </c>
      <c r="B38" s="256"/>
      <c r="C38" s="27">
        <v>3</v>
      </c>
      <c r="D38" s="26" t="s">
        <v>22</v>
      </c>
      <c r="E38" s="103"/>
      <c r="F38" s="103"/>
      <c r="G38" s="103"/>
      <c r="H38" s="15"/>
      <c r="I38" s="16"/>
      <c r="J38" s="17"/>
      <c r="K38" s="94"/>
      <c r="L38" s="94"/>
      <c r="M38" s="94"/>
      <c r="N38" s="94"/>
      <c r="O38" s="94"/>
      <c r="P38" s="94"/>
      <c r="Q38" s="17" t="str">
        <f>IF(SUM(K38:P38)=0,"",SUM(K38:P38))</f>
        <v/>
      </c>
      <c r="R38" s="94"/>
      <c r="S38" s="94"/>
      <c r="T38" s="17" t="str">
        <f>IF(SUM(R38:S38)=0,"",SUM(R38:S38))</f>
        <v/>
      </c>
      <c r="U38" s="17"/>
      <c r="V38" s="94"/>
      <c r="W38" s="17"/>
      <c r="X38" s="94" t="str">
        <f>IFERROR(AVERAGE(V38:W38),"")</f>
        <v/>
      </c>
      <c r="Y38" s="17"/>
      <c r="Z38" s="17"/>
      <c r="AA38" s="71"/>
      <c r="AB38" s="17"/>
      <c r="AC38" s="190" t="str">
        <f>IF(J38="","",IF(J38&lt;&gt;0,INT(25.4347*POWER((18-J38),1.81)),0))</f>
        <v/>
      </c>
      <c r="AD38" s="190" t="str">
        <f>IFERROR(IF(Q38&lt;&gt;0,INT(0.14354*POWER(((10*Q38)-220),1.4)),0),"")</f>
        <v/>
      </c>
      <c r="AE38" s="190" t="str">
        <f>IFERROR(IF(T38&lt;&gt;0,INT(51.39*POWER((T38-1.5),1.05)),0),"")</f>
        <v/>
      </c>
      <c r="AF38" s="190">
        <f>IF(U38&lt;&gt;0,INT(0.8465*POWER(((100*U38)-75),1.42)),0)</f>
        <v>0</v>
      </c>
      <c r="AG38" s="190" t="str">
        <f>IFERROR(IF(X38&lt;&gt;0,INT(1.53775*POWER((82-X38),1.81)),0),"")</f>
        <v/>
      </c>
      <c r="AH38" s="190" t="str">
        <f>IF(Y38="","",IF(Y38&lt;&gt;0,INT(5.74352*POWER((28.5-Y38),1.92)),0))</f>
        <v/>
      </c>
      <c r="AI38" s="190">
        <f>IF(Z38&lt;&gt;0,INT(12.91*POWER((Z38-4),1.1)),0)</f>
        <v>0</v>
      </c>
      <c r="AJ38" s="190" t="str">
        <f>IF(AA38="","",IF(AA38&lt;&gt;0,INT(0.2797*POWER(((100*AA38)),1.35)),0))</f>
        <v/>
      </c>
      <c r="AK38" s="191" t="str">
        <f>IF(AB38="","",IF(AB38&lt;&gt;0,INT(100.14*POWER((AB38-1),1.08)),0))</f>
        <v/>
      </c>
      <c r="AL38" s="192">
        <f>COUNT(J38,Q38,T38,X38,Y38,AA38,AB38)</f>
        <v>0</v>
      </c>
      <c r="AM38" s="193" t="str">
        <f>IF(AL38=0,"",SUM(AC38:AK38))</f>
        <v/>
      </c>
    </row>
    <row r="39" spans="1:39" customFormat="1" outlineLevel="1">
      <c r="B39" s="256"/>
      <c r="C39" s="106" t="s">
        <v>65</v>
      </c>
      <c r="D39" s="103"/>
      <c r="E39" s="103"/>
      <c r="F39" s="103"/>
      <c r="G39" s="103"/>
      <c r="H39" s="104"/>
      <c r="I39" s="105"/>
      <c r="J39" s="107" t="str">
        <f>IFERROR((J36-J38)/J38*100%,"")</f>
        <v/>
      </c>
      <c r="K39" s="107" t="str">
        <f t="shared" ref="K39:T39" si="21">IFERROR((K38-K36)/K38*100%,"")</f>
        <v/>
      </c>
      <c r="L39" s="107" t="str">
        <f t="shared" si="21"/>
        <v/>
      </c>
      <c r="M39" s="107" t="str">
        <f t="shared" si="21"/>
        <v/>
      </c>
      <c r="N39" s="107" t="str">
        <f t="shared" si="21"/>
        <v/>
      </c>
      <c r="O39" s="107" t="str">
        <f t="shared" si="21"/>
        <v/>
      </c>
      <c r="P39" s="107" t="str">
        <f t="shared" si="21"/>
        <v/>
      </c>
      <c r="Q39" s="107" t="str">
        <f t="shared" si="21"/>
        <v/>
      </c>
      <c r="R39" s="107" t="str">
        <f t="shared" si="21"/>
        <v/>
      </c>
      <c r="S39" s="107" t="str">
        <f t="shared" si="21"/>
        <v/>
      </c>
      <c r="T39" s="107" t="str">
        <f t="shared" si="21"/>
        <v/>
      </c>
      <c r="U39" s="107" t="str">
        <f t="shared" ref="U39" si="22">IFERROR((U38-U37)/U38*100%,"")</f>
        <v/>
      </c>
      <c r="V39" s="107" t="str">
        <f>IFERROR((V36-V38)/V38*100%,"")</f>
        <v/>
      </c>
      <c r="W39" s="107" t="str">
        <f>IFERROR((W36-W38)/W38*100%,"")</f>
        <v/>
      </c>
      <c r="X39" s="107" t="str">
        <f>IFERROR((X36-X38)/X38*100%,"")</f>
        <v/>
      </c>
      <c r="Y39" s="107" t="str">
        <f>IFERROR((Y36-Y38)/Y38*100%,"")</f>
        <v/>
      </c>
      <c r="Z39" s="107" t="str">
        <f t="shared" ref="Z39" si="23">IFERROR((Z38-Z37)/Z38*100%,"")</f>
        <v/>
      </c>
      <c r="AA39" s="107" t="str">
        <f>IFERROR((AA38-AA36)/AA38*100%,"")</f>
        <v/>
      </c>
      <c r="AB39" s="107" t="str">
        <f>IFERROR((AB38-AB36)/AB38*100%,"")</f>
        <v/>
      </c>
      <c r="AC39" s="227" t="str">
        <f>IFERROR((AC38-AC36)/AC38*100%,"")</f>
        <v/>
      </c>
      <c r="AD39" s="227" t="str">
        <f>IFERROR((AD38-AD36)/AD38*100%,"")</f>
        <v/>
      </c>
      <c r="AE39" s="227" t="str">
        <f>IFERROR((AE38-AE36)/AE38*100%,"")</f>
        <v/>
      </c>
      <c r="AF39" s="194" t="str">
        <f t="shared" si="19"/>
        <v/>
      </c>
      <c r="AG39" s="227" t="str">
        <f>IFERROR((AG38-AG36)/AG38*100%,"")</f>
        <v/>
      </c>
      <c r="AH39" s="227" t="str">
        <f>IFERROR((AH38-AH36)/AH38*100%,"")</f>
        <v/>
      </c>
      <c r="AI39" s="194" t="str">
        <f t="shared" si="19"/>
        <v/>
      </c>
      <c r="AJ39" s="227" t="str">
        <f>IFERROR((AJ38-AJ36)/AJ38*100%,"")</f>
        <v/>
      </c>
      <c r="AK39" s="227" t="str">
        <f>IFERROR((AK38-AK36)/AK38*100%,"")</f>
        <v/>
      </c>
      <c r="AL39" s="194"/>
      <c r="AM39" s="227" t="str">
        <f>IFERROR((AM38-AM36)/AM38*100%,"")</f>
        <v/>
      </c>
    </row>
    <row r="40" spans="1:39" customFormat="1" outlineLevel="1">
      <c r="A40" t="str">
        <f>B35&amp;C40</f>
        <v>Surname, Forename4</v>
      </c>
      <c r="B40" s="256"/>
      <c r="C40" s="27">
        <v>4</v>
      </c>
      <c r="D40" s="26" t="s">
        <v>22</v>
      </c>
      <c r="E40" s="103"/>
      <c r="F40" s="103"/>
      <c r="G40" s="103"/>
      <c r="H40" s="15"/>
      <c r="I40" s="16"/>
      <c r="J40" s="17"/>
      <c r="K40" s="94"/>
      <c r="L40" s="94"/>
      <c r="M40" s="94"/>
      <c r="N40" s="94"/>
      <c r="O40" s="94"/>
      <c r="P40" s="94"/>
      <c r="Q40" s="17" t="str">
        <f>IF(SUM(K40:P40)=0,"",SUM(K40:P40))</f>
        <v/>
      </c>
      <c r="R40" s="94"/>
      <c r="S40" s="94"/>
      <c r="T40" s="17" t="str">
        <f>IF(SUM(R40:S40)=0,"",SUM(R40:S40))</f>
        <v/>
      </c>
      <c r="U40" s="17"/>
      <c r="V40" s="94"/>
      <c r="W40" s="17"/>
      <c r="X40" s="94" t="str">
        <f>IFERROR(AVERAGE(V40:W40),"")</f>
        <v/>
      </c>
      <c r="Y40" s="17"/>
      <c r="Z40" s="17"/>
      <c r="AA40" s="71"/>
      <c r="AB40" s="17"/>
      <c r="AC40" s="190" t="str">
        <f>IF(J40="","",IF(J40&lt;&gt;0,INT(25.4347*POWER((18-J40),1.81)),0))</f>
        <v/>
      </c>
      <c r="AD40" s="190" t="str">
        <f>IFERROR(IF(Q40&lt;&gt;0,INT(0.14354*POWER(((10*Q40)-220),1.4)),0),"")</f>
        <v/>
      </c>
      <c r="AE40" s="190" t="str">
        <f>IFERROR(IF(T40&lt;&gt;0,INT(51.39*POWER((T40-1.5),1.05)),0),"")</f>
        <v/>
      </c>
      <c r="AF40" s="190">
        <f>IF(U40&lt;&gt;0,INT(0.8465*POWER(((100*U40)-75),1.42)),0)</f>
        <v>0</v>
      </c>
      <c r="AG40" s="190" t="str">
        <f>IFERROR(IF(X40&lt;&gt;0,INT(1.53775*POWER((82-X40),1.81)),0),"")</f>
        <v/>
      </c>
      <c r="AH40" s="190" t="str">
        <f>IF(Y40="","",IF(Y40&lt;&gt;0,INT(5.74352*POWER((28.5-Y40),1.92)),0))</f>
        <v/>
      </c>
      <c r="AI40" s="190">
        <f>IF(Z40&lt;&gt;0,INT(12.91*POWER((Z40-4),1.1)),0)</f>
        <v>0</v>
      </c>
      <c r="AJ40" s="190" t="str">
        <f>IF(AA40="","",IF(AA40&lt;&gt;0,INT(0.2797*POWER(((100*AA40)),1.35)),0))</f>
        <v/>
      </c>
      <c r="AK40" s="191" t="str">
        <f>IF(AB40="","",IF(AB40&lt;&gt;0,INT(100.14*POWER((AB40-1),1.08)),0))</f>
        <v/>
      </c>
      <c r="AL40" s="192">
        <f>COUNT(J40,Q40,T40,X40,Y40,AA40,AB40)</f>
        <v>0</v>
      </c>
      <c r="AM40" s="193" t="str">
        <f>IF(AL40=0,"",SUM(AC40:AK40))</f>
        <v/>
      </c>
    </row>
    <row r="41" spans="1:39" customFormat="1" outlineLevel="1">
      <c r="B41" s="256"/>
      <c r="C41" s="106" t="s">
        <v>65</v>
      </c>
      <c r="D41" s="103"/>
      <c r="E41" s="103"/>
      <c r="F41" s="103"/>
      <c r="G41" s="103"/>
      <c r="H41" s="104"/>
      <c r="I41" s="105"/>
      <c r="J41" s="107" t="str">
        <f>IFERROR((J38-J40)/J40*100%,"")</f>
        <v/>
      </c>
      <c r="K41" s="107" t="str">
        <f t="shared" ref="K41:T41" si="24">IFERROR((K40-K38)/K40*100%,"")</f>
        <v/>
      </c>
      <c r="L41" s="107" t="str">
        <f t="shared" si="24"/>
        <v/>
      </c>
      <c r="M41" s="107" t="str">
        <f t="shared" si="24"/>
        <v/>
      </c>
      <c r="N41" s="107" t="str">
        <f t="shared" si="24"/>
        <v/>
      </c>
      <c r="O41" s="107" t="str">
        <f t="shared" si="24"/>
        <v/>
      </c>
      <c r="P41" s="107" t="str">
        <f t="shared" si="24"/>
        <v/>
      </c>
      <c r="Q41" s="107" t="str">
        <f t="shared" si="24"/>
        <v/>
      </c>
      <c r="R41" s="107" t="str">
        <f t="shared" si="24"/>
        <v/>
      </c>
      <c r="S41" s="107" t="str">
        <f t="shared" si="24"/>
        <v/>
      </c>
      <c r="T41" s="107" t="str">
        <f t="shared" si="24"/>
        <v/>
      </c>
      <c r="U41" s="107" t="str">
        <f t="shared" ref="U41" si="25">IFERROR((U40-U39)/U40*100%,"")</f>
        <v/>
      </c>
      <c r="V41" s="107" t="str">
        <f>IFERROR((V38-V40)/V40*100%,"")</f>
        <v/>
      </c>
      <c r="W41" s="107" t="str">
        <f>IFERROR((W38-W40)/W40*100%,"")</f>
        <v/>
      </c>
      <c r="X41" s="107" t="str">
        <f>IFERROR((X38-X40)/X40*100%,"")</f>
        <v/>
      </c>
      <c r="Y41" s="107" t="str">
        <f>IFERROR((Y38-Y40)/Y40*100%,"")</f>
        <v/>
      </c>
      <c r="Z41" s="107" t="str">
        <f t="shared" ref="Z41" si="26">IFERROR((Z40-Z39)/Z40*100%,"")</f>
        <v/>
      </c>
      <c r="AA41" s="107" t="str">
        <f>IFERROR((AA40-AA38)/AA40*100%,"")</f>
        <v/>
      </c>
      <c r="AB41" s="107" t="str">
        <f>IFERROR((AB40-AB38)/AB40*100%,"")</f>
        <v/>
      </c>
      <c r="AC41" s="227" t="str">
        <f>IFERROR((AC40-AC38)/AC40*100%,"")</f>
        <v/>
      </c>
      <c r="AD41" s="227" t="str">
        <f>IFERROR((AD40-AD38)/AD40*100%,"")</f>
        <v/>
      </c>
      <c r="AE41" s="227" t="str">
        <f>IFERROR((AE40-AE38)/AE40*100%,"")</f>
        <v/>
      </c>
      <c r="AF41" s="194" t="str">
        <f t="shared" si="19"/>
        <v/>
      </c>
      <c r="AG41" s="227" t="str">
        <f>IFERROR((AG40-AG38)/AG40*100%,"")</f>
        <v/>
      </c>
      <c r="AH41" s="227" t="str">
        <f>IFERROR((AH40-AH38)/AH40*100%,"")</f>
        <v/>
      </c>
      <c r="AI41" s="194" t="str">
        <f t="shared" si="19"/>
        <v/>
      </c>
      <c r="AJ41" s="227" t="str">
        <f>IFERROR((AJ40-AJ38)/AJ40*100%,"")</f>
        <v/>
      </c>
      <c r="AK41" s="227" t="str">
        <f>IFERROR((AK40-AK38)/AK40*100%,"")</f>
        <v/>
      </c>
      <c r="AL41" s="194"/>
      <c r="AM41" s="227" t="str">
        <f>IFERROR((AM40-AM38)/AM40*100%,"")</f>
        <v/>
      </c>
    </row>
    <row r="42" spans="1:39" customFormat="1" outlineLevel="1">
      <c r="A42" t="str">
        <f>B35&amp;C42</f>
        <v>Surname, Forename5</v>
      </c>
      <c r="B42" s="256"/>
      <c r="C42" s="27">
        <v>5</v>
      </c>
      <c r="D42" s="26" t="s">
        <v>22</v>
      </c>
      <c r="E42" s="103"/>
      <c r="F42" s="103"/>
      <c r="G42" s="103"/>
      <c r="H42" s="15"/>
      <c r="I42" s="16"/>
      <c r="J42" s="17"/>
      <c r="K42" s="94"/>
      <c r="L42" s="94"/>
      <c r="M42" s="94"/>
      <c r="N42" s="94"/>
      <c r="O42" s="94"/>
      <c r="P42" s="94"/>
      <c r="Q42" s="17" t="str">
        <f>IF(SUM(K42:P42)=0,"",SUM(K42:P42))</f>
        <v/>
      </c>
      <c r="R42" s="94"/>
      <c r="S42" s="94"/>
      <c r="T42" s="17" t="str">
        <f>IF(SUM(R42:S42)=0,"",SUM(R42:S42))</f>
        <v/>
      </c>
      <c r="U42" s="17"/>
      <c r="V42" s="94"/>
      <c r="W42" s="17"/>
      <c r="X42" s="94" t="str">
        <f>IFERROR(AVERAGE(V42:W42),"")</f>
        <v/>
      </c>
      <c r="Y42" s="17"/>
      <c r="Z42" s="17"/>
      <c r="AA42" s="71"/>
      <c r="AB42" s="17"/>
      <c r="AC42" s="190" t="str">
        <f>IF(J42="","",IF(J42&lt;&gt;0,INT(25.4347*POWER((18-J42),1.81)),0))</f>
        <v/>
      </c>
      <c r="AD42" s="190" t="str">
        <f>IFERROR(IF(Q42&lt;&gt;0,INT(0.14354*POWER(((10*Q42)-220),1.4)),0),"")</f>
        <v/>
      </c>
      <c r="AE42" s="190" t="str">
        <f>IFERROR(IF(T42&lt;&gt;0,INT(51.39*POWER((T42-1.5),1.05)),0),"")</f>
        <v/>
      </c>
      <c r="AF42" s="190">
        <f>IF(U42&lt;&gt;0,INT(0.8465*POWER(((100*U42)-75),1.42)),0)</f>
        <v>0</v>
      </c>
      <c r="AG42" s="190" t="str">
        <f>IFERROR(IF(X42&lt;&gt;0,INT(1.53775*POWER((82-X42),1.81)),0),"")</f>
        <v/>
      </c>
      <c r="AH42" s="190" t="str">
        <f>IF(Y42="","",IF(Y42&lt;&gt;0,INT(5.74352*POWER((28.5-Y42),1.92)),0))</f>
        <v/>
      </c>
      <c r="AI42" s="190">
        <f>IF(Z42&lt;&gt;0,INT(12.91*POWER((Z42-4),1.1)),0)</f>
        <v>0</v>
      </c>
      <c r="AJ42" s="190" t="str">
        <f>IF(AA42="","",IF(AA42&lt;&gt;0,INT(0.2797*POWER(((100*AA42)),1.35)),0))</f>
        <v/>
      </c>
      <c r="AK42" s="191" t="str">
        <f>IF(AB42="","",IF(AB42&lt;&gt;0,INT(100.14*POWER((AB42-1),1.08)),0))</f>
        <v/>
      </c>
      <c r="AL42" s="192">
        <f>COUNT(J42,Q42,T42,X42,Y42,AA42,AB42)</f>
        <v>0</v>
      </c>
      <c r="AM42" s="193" t="str">
        <f>IF(AL42=0,"",SUM(AC42:AK42))</f>
        <v/>
      </c>
    </row>
    <row r="43" spans="1:39" customFormat="1" outlineLevel="1">
      <c r="B43" s="256"/>
      <c r="C43" s="106" t="s">
        <v>65</v>
      </c>
      <c r="D43" s="103"/>
      <c r="E43" s="103"/>
      <c r="F43" s="103"/>
      <c r="G43" s="103"/>
      <c r="H43" s="104"/>
      <c r="I43" s="105"/>
      <c r="J43" s="107" t="str">
        <f>IFERROR((J40-J42)/J42*100%,"")</f>
        <v/>
      </c>
      <c r="K43" s="107" t="str">
        <f t="shared" ref="K43:T43" si="27">IFERROR((K42-K40)/K42*100%,"")</f>
        <v/>
      </c>
      <c r="L43" s="107" t="str">
        <f t="shared" si="27"/>
        <v/>
      </c>
      <c r="M43" s="107" t="str">
        <f t="shared" si="27"/>
        <v/>
      </c>
      <c r="N43" s="107" t="str">
        <f t="shared" si="27"/>
        <v/>
      </c>
      <c r="O43" s="107" t="str">
        <f t="shared" si="27"/>
        <v/>
      </c>
      <c r="P43" s="107" t="str">
        <f t="shared" si="27"/>
        <v/>
      </c>
      <c r="Q43" s="107" t="str">
        <f t="shared" si="27"/>
        <v/>
      </c>
      <c r="R43" s="107" t="str">
        <f t="shared" si="27"/>
        <v/>
      </c>
      <c r="S43" s="107" t="str">
        <f t="shared" si="27"/>
        <v/>
      </c>
      <c r="T43" s="107" t="str">
        <f t="shared" si="27"/>
        <v/>
      </c>
      <c r="U43" s="107" t="str">
        <f t="shared" ref="U43" si="28">IFERROR((U42-U41)/U42*100%,"")</f>
        <v/>
      </c>
      <c r="V43" s="107" t="str">
        <f>IFERROR((V40-V42)/V42*100%,"")</f>
        <v/>
      </c>
      <c r="W43" s="107" t="str">
        <f>IFERROR((W40-W42)/W42*100%,"")</f>
        <v/>
      </c>
      <c r="X43" s="107" t="str">
        <f>IFERROR((X40-X42)/X42*100%,"")</f>
        <v/>
      </c>
      <c r="Y43" s="107" t="str">
        <f>IFERROR((Y40-Y42)/Y42*100%,"")</f>
        <v/>
      </c>
      <c r="Z43" s="107" t="str">
        <f t="shared" ref="Z43" si="29">IFERROR((Z42-Z41)/Z42*100%,"")</f>
        <v/>
      </c>
      <c r="AA43" s="107" t="str">
        <f>IFERROR((AA42-AA40)/AA42*100%,"")</f>
        <v/>
      </c>
      <c r="AB43" s="107" t="str">
        <f>IFERROR((AB42-AB40)/AB42*100%,"")</f>
        <v/>
      </c>
      <c r="AC43" s="227" t="str">
        <f>IFERROR((AC42-AC40)/AC42*100%,"")</f>
        <v/>
      </c>
      <c r="AD43" s="227" t="str">
        <f>IFERROR((AD42-AD40)/AD42*100%,"")</f>
        <v/>
      </c>
      <c r="AE43" s="227" t="str">
        <f>IFERROR((AE42-AE40)/AE42*100%,"")</f>
        <v/>
      </c>
      <c r="AF43" s="194" t="str">
        <f t="shared" si="19"/>
        <v/>
      </c>
      <c r="AG43" s="227" t="str">
        <f>IFERROR((AG42-AG40)/AG42*100%,"")</f>
        <v/>
      </c>
      <c r="AH43" s="227" t="str">
        <f>IFERROR((AH42-AH40)/AH42*100%,"")</f>
        <v/>
      </c>
      <c r="AI43" s="194" t="str">
        <f t="shared" si="19"/>
        <v/>
      </c>
      <c r="AJ43" s="227" t="str">
        <f>IFERROR((AJ42-AJ40)/AJ42*100%,"")</f>
        <v/>
      </c>
      <c r="AK43" s="227" t="str">
        <f>IFERROR((AK42-AK40)/AK42*100%,"")</f>
        <v/>
      </c>
      <c r="AL43" s="194"/>
      <c r="AM43" s="227" t="str">
        <f>IFERROR((AM42-AM40)/AM42*100%,"")</f>
        <v/>
      </c>
    </row>
    <row r="44" spans="1:39" customFormat="1" outlineLevel="1">
      <c r="A44" t="str">
        <f>B35&amp;C44</f>
        <v>Surname, Forename6</v>
      </c>
      <c r="B44" s="256"/>
      <c r="C44" s="27">
        <v>6</v>
      </c>
      <c r="D44" s="26" t="s">
        <v>22</v>
      </c>
      <c r="E44" s="103"/>
      <c r="F44" s="103"/>
      <c r="G44" s="103"/>
      <c r="H44" s="15"/>
      <c r="I44" s="16"/>
      <c r="J44" s="17"/>
      <c r="K44" s="94"/>
      <c r="L44" s="94"/>
      <c r="M44" s="94"/>
      <c r="N44" s="94"/>
      <c r="O44" s="94"/>
      <c r="P44" s="94"/>
      <c r="Q44" s="17" t="str">
        <f>IF(SUM(K44:P44)=0,"",SUM(K44:P44))</f>
        <v/>
      </c>
      <c r="R44" s="94"/>
      <c r="S44" s="94"/>
      <c r="T44" s="17" t="str">
        <f>IF(SUM(R44:S44)=0,"",SUM(R44:S44))</f>
        <v/>
      </c>
      <c r="U44" s="17"/>
      <c r="V44" s="94"/>
      <c r="W44" s="17"/>
      <c r="X44" s="94" t="str">
        <f>IFERROR(AVERAGE(V44:W44),"")</f>
        <v/>
      </c>
      <c r="Y44" s="17"/>
      <c r="Z44" s="17"/>
      <c r="AA44" s="71"/>
      <c r="AB44" s="17"/>
      <c r="AC44" s="190" t="str">
        <f>IF(J44="","",IF(J44&lt;&gt;0,INT(25.4347*POWER((18-J44),1.81)),0))</f>
        <v/>
      </c>
      <c r="AD44" s="190" t="str">
        <f>IFERROR(IF(Q44&lt;&gt;0,INT(0.14354*POWER(((10*Q44)-220),1.4)),0),"")</f>
        <v/>
      </c>
      <c r="AE44" s="190" t="str">
        <f>IFERROR(IF(T44&lt;&gt;0,INT(51.39*POWER((T44-1.5),1.05)),0),"")</f>
        <v/>
      </c>
      <c r="AF44" s="190">
        <f>IF(U44&lt;&gt;0,INT(0.8465*POWER(((100*U44)-75),1.42)),0)</f>
        <v>0</v>
      </c>
      <c r="AG44" s="190" t="str">
        <f>IFERROR(IF(X44&lt;&gt;0,INT(1.53775*POWER((82-X44),1.81)),0),"")</f>
        <v/>
      </c>
      <c r="AH44" s="190" t="str">
        <f>IF(Y44="","",IF(Y44&lt;&gt;0,INT(5.74352*POWER((28.5-Y44),1.92)),0))</f>
        <v/>
      </c>
      <c r="AI44" s="190">
        <f>IF(Z44&lt;&gt;0,INT(12.91*POWER((Z44-4),1.1)),0)</f>
        <v>0</v>
      </c>
      <c r="AJ44" s="190" t="str">
        <f>IF(AA44="","",IF(AA44&lt;&gt;0,INT(0.2797*POWER(((100*AA44)),1.35)),0))</f>
        <v/>
      </c>
      <c r="AK44" s="191" t="str">
        <f>IF(AB44="","",IF(AB44&lt;&gt;0,INT(100.14*POWER((AB44-1),1.08)),0))</f>
        <v/>
      </c>
      <c r="AL44" s="192">
        <f>COUNT(J44,Q44,T44,X44,Y44,AA44,AB44)</f>
        <v>0</v>
      </c>
      <c r="AM44" s="193" t="str">
        <f>IF(AL44=0,"",SUM(AC44:AK44))</f>
        <v/>
      </c>
    </row>
    <row r="45" spans="1:39" customFormat="1" outlineLevel="1">
      <c r="B45" s="256"/>
      <c r="C45" s="106" t="s">
        <v>65</v>
      </c>
      <c r="D45" s="103"/>
      <c r="E45" s="103"/>
      <c r="F45" s="103"/>
      <c r="G45" s="103"/>
      <c r="H45" s="104"/>
      <c r="I45" s="105"/>
      <c r="J45" s="107" t="str">
        <f>IFERROR((J42-J44)/J44*100%,"")</f>
        <v/>
      </c>
      <c r="K45" s="107" t="str">
        <f t="shared" ref="K45:T45" si="30">IFERROR((K44-K42)/K44*100%,"")</f>
        <v/>
      </c>
      <c r="L45" s="107" t="str">
        <f t="shared" si="30"/>
        <v/>
      </c>
      <c r="M45" s="107" t="str">
        <f t="shared" si="30"/>
        <v/>
      </c>
      <c r="N45" s="107" t="str">
        <f t="shared" si="30"/>
        <v/>
      </c>
      <c r="O45" s="107" t="str">
        <f t="shared" si="30"/>
        <v/>
      </c>
      <c r="P45" s="107" t="str">
        <f t="shared" si="30"/>
        <v/>
      </c>
      <c r="Q45" s="107" t="str">
        <f t="shared" si="30"/>
        <v/>
      </c>
      <c r="R45" s="107" t="str">
        <f t="shared" si="30"/>
        <v/>
      </c>
      <c r="S45" s="107" t="str">
        <f t="shared" si="30"/>
        <v/>
      </c>
      <c r="T45" s="107" t="str">
        <f t="shared" si="30"/>
        <v/>
      </c>
      <c r="U45" s="107" t="str">
        <f t="shared" ref="U45" si="31">IFERROR((U44-U43)/U44*100%,"")</f>
        <v/>
      </c>
      <c r="V45" s="107" t="str">
        <f>IFERROR((V42-V44)/V44*100%,"")</f>
        <v/>
      </c>
      <c r="W45" s="107" t="str">
        <f>IFERROR((W42-W44)/W44*100%,"")</f>
        <v/>
      </c>
      <c r="X45" s="107" t="str">
        <f>IFERROR((X42-X44)/X44*100%,"")</f>
        <v/>
      </c>
      <c r="Y45" s="107" t="str">
        <f>IFERROR((Y42-Y44)/Y44*100%,"")</f>
        <v/>
      </c>
      <c r="Z45" s="107" t="str">
        <f t="shared" ref="Z45" si="32">IFERROR((Z44-Z43)/Z44*100%,"")</f>
        <v/>
      </c>
      <c r="AA45" s="107" t="str">
        <f>IFERROR((AA44-AA42)/AA44*100%,"")</f>
        <v/>
      </c>
      <c r="AB45" s="107" t="str">
        <f>IFERROR((AB44-AB42)/AB44*100%,"")</f>
        <v/>
      </c>
      <c r="AC45" s="227" t="str">
        <f>IFERROR((AC44-AC42)/AC44*100%,"")</f>
        <v/>
      </c>
      <c r="AD45" s="227" t="str">
        <f>IFERROR((AD44-AD42)/AD44*100%,"")</f>
        <v/>
      </c>
      <c r="AE45" s="227" t="str">
        <f>IFERROR((AE44-AE42)/AE44*100%,"")</f>
        <v/>
      </c>
      <c r="AF45" s="194" t="str">
        <f t="shared" si="19"/>
        <v/>
      </c>
      <c r="AG45" s="227" t="str">
        <f>IFERROR((AG44-AG42)/AG44*100%,"")</f>
        <v/>
      </c>
      <c r="AH45" s="227" t="str">
        <f>IFERROR((AH44-AH42)/AH44*100%,"")</f>
        <v/>
      </c>
      <c r="AI45" s="194" t="str">
        <f t="shared" si="19"/>
        <v/>
      </c>
      <c r="AJ45" s="227" t="str">
        <f>IFERROR((AJ44-AJ42)/AJ44*100%,"")</f>
        <v/>
      </c>
      <c r="AK45" s="227" t="str">
        <f>IFERROR((AK44-AK42)/AK44*100%,"")</f>
        <v/>
      </c>
      <c r="AL45" s="194"/>
      <c r="AM45" s="227" t="str">
        <f>IFERROR((AM44-AM42)/AM44*100%,"")</f>
        <v/>
      </c>
    </row>
    <row r="46" spans="1:39" customFormat="1" outlineLevel="1">
      <c r="A46" t="str">
        <f>B35&amp;C46</f>
        <v>Surname, Forename7</v>
      </c>
      <c r="B46" s="256"/>
      <c r="C46" s="27">
        <v>7</v>
      </c>
      <c r="D46" s="26" t="s">
        <v>22</v>
      </c>
      <c r="E46" s="103"/>
      <c r="F46" s="103"/>
      <c r="G46" s="103"/>
      <c r="H46" s="15"/>
      <c r="I46" s="16"/>
      <c r="J46" s="17"/>
      <c r="K46" s="94"/>
      <c r="L46" s="94"/>
      <c r="M46" s="94"/>
      <c r="N46" s="94"/>
      <c r="O46" s="94"/>
      <c r="P46" s="94"/>
      <c r="Q46" s="17" t="str">
        <f>IF(SUM(K46:P46)=0,"",SUM(K46:P46))</f>
        <v/>
      </c>
      <c r="R46" s="94"/>
      <c r="S46" s="94"/>
      <c r="T46" s="17" t="str">
        <f>IF(SUM(R46:S46)=0,"",SUM(R46:S46))</f>
        <v/>
      </c>
      <c r="U46" s="17"/>
      <c r="V46" s="94"/>
      <c r="W46" s="17"/>
      <c r="X46" s="94" t="str">
        <f>IFERROR(AVERAGE(V46:W46),"")</f>
        <v/>
      </c>
      <c r="Y46" s="17"/>
      <c r="Z46" s="17"/>
      <c r="AA46" s="71"/>
      <c r="AB46" s="17"/>
      <c r="AC46" s="190" t="str">
        <f>IF(J46="","",IF(J46&lt;&gt;0,INT(25.4347*POWER((18-J46),1.81)),0))</f>
        <v/>
      </c>
      <c r="AD46" s="190" t="str">
        <f>IFERROR(IF(Q46&lt;&gt;0,INT(0.14354*POWER(((10*Q46)-220),1.4)),0),"")</f>
        <v/>
      </c>
      <c r="AE46" s="190" t="str">
        <f>IFERROR(IF(T46&lt;&gt;0,INT(51.39*POWER((T46-1.5),1.05)),0),"")</f>
        <v/>
      </c>
      <c r="AF46" s="190">
        <f>IF(U46&lt;&gt;0,INT(0.8465*POWER(((100*U46)-75),1.42)),0)</f>
        <v>0</v>
      </c>
      <c r="AG46" s="190" t="str">
        <f>IFERROR(IF(X46&lt;&gt;0,INT(1.53775*POWER((82-X46),1.81)),0),"")</f>
        <v/>
      </c>
      <c r="AH46" s="190" t="str">
        <f>IF(Y46="","",IF(Y46&lt;&gt;0,INT(5.74352*POWER((28.5-Y46),1.92)),0))</f>
        <v/>
      </c>
      <c r="AI46" s="190">
        <f>IF(Z46&lt;&gt;0,INT(12.91*POWER((Z46-4),1.1)),0)</f>
        <v>0</v>
      </c>
      <c r="AJ46" s="190" t="str">
        <f>IF(AA46="","",IF(AA46&lt;&gt;0,INT(0.2797*POWER(((100*AA46)),1.35)),0))</f>
        <v/>
      </c>
      <c r="AK46" s="191" t="str">
        <f>IF(AB46="","",IF(AB46&lt;&gt;0,INT(100.14*POWER((AB46-1),1.08)),0))</f>
        <v/>
      </c>
      <c r="AL46" s="192">
        <f>COUNT(J46,Q46,T46,X46,Y46,AA46,AB46)</f>
        <v>0</v>
      </c>
      <c r="AM46" s="193" t="str">
        <f>IF(AL46=0,"",SUM(AC46:AK46))</f>
        <v/>
      </c>
    </row>
    <row r="47" spans="1:39" customFormat="1" outlineLevel="1">
      <c r="B47" s="256"/>
      <c r="C47" s="106" t="s">
        <v>65</v>
      </c>
      <c r="D47" s="103"/>
      <c r="E47" s="103"/>
      <c r="F47" s="103"/>
      <c r="G47" s="103"/>
      <c r="H47" s="104"/>
      <c r="I47" s="105"/>
      <c r="J47" s="107" t="str">
        <f>IFERROR((J44-J46)/J46*100%,"")</f>
        <v/>
      </c>
      <c r="K47" s="107" t="str">
        <f t="shared" ref="K47:T47" si="33">IFERROR((K46-K44)/K46*100%,"")</f>
        <v/>
      </c>
      <c r="L47" s="107" t="str">
        <f t="shared" si="33"/>
        <v/>
      </c>
      <c r="M47" s="107" t="str">
        <f t="shared" si="33"/>
        <v/>
      </c>
      <c r="N47" s="107" t="str">
        <f t="shared" si="33"/>
        <v/>
      </c>
      <c r="O47" s="107" t="str">
        <f t="shared" si="33"/>
        <v/>
      </c>
      <c r="P47" s="107" t="str">
        <f t="shared" si="33"/>
        <v/>
      </c>
      <c r="Q47" s="107" t="str">
        <f t="shared" si="33"/>
        <v/>
      </c>
      <c r="R47" s="107" t="str">
        <f t="shared" si="33"/>
        <v/>
      </c>
      <c r="S47" s="107" t="str">
        <f t="shared" si="33"/>
        <v/>
      </c>
      <c r="T47" s="107" t="str">
        <f t="shared" si="33"/>
        <v/>
      </c>
      <c r="U47" s="107" t="str">
        <f t="shared" ref="U47" si="34">IFERROR((U46-U45)/U46*100%,"")</f>
        <v/>
      </c>
      <c r="V47" s="107" t="str">
        <f>IFERROR((V44-V46)/V46*100%,"")</f>
        <v/>
      </c>
      <c r="W47" s="107" t="str">
        <f>IFERROR((W44-W46)/W46*100%,"")</f>
        <v/>
      </c>
      <c r="X47" s="107" t="str">
        <f>IFERROR((X44-X46)/X46*100%,"")</f>
        <v/>
      </c>
      <c r="Y47" s="107" t="str">
        <f>IFERROR((Y44-Y46)/Y46*100%,"")</f>
        <v/>
      </c>
      <c r="Z47" s="107" t="str">
        <f t="shared" ref="Z47" si="35">IFERROR((Z46-Z45)/Z46*100%,"")</f>
        <v/>
      </c>
      <c r="AA47" s="107" t="str">
        <f>IFERROR((AA46-AA44)/AA46*100%,"")</f>
        <v/>
      </c>
      <c r="AB47" s="107" t="str">
        <f>IFERROR((AB46-AB44)/AB46*100%,"")</f>
        <v/>
      </c>
      <c r="AC47" s="227" t="str">
        <f>IFERROR((AC46-AC44)/AC46*100%,"")</f>
        <v/>
      </c>
      <c r="AD47" s="227" t="str">
        <f>IFERROR((AD46-AD44)/AD46*100%,"")</f>
        <v/>
      </c>
      <c r="AE47" s="227" t="str">
        <f>IFERROR((AE46-AE44)/AE46*100%,"")</f>
        <v/>
      </c>
      <c r="AF47" s="194" t="str">
        <f t="shared" si="19"/>
        <v/>
      </c>
      <c r="AG47" s="227" t="str">
        <f>IFERROR((AG46-AG44)/AG46*100%,"")</f>
        <v/>
      </c>
      <c r="AH47" s="227" t="str">
        <f>IFERROR((AH46-AH44)/AH46*100%,"")</f>
        <v/>
      </c>
      <c r="AI47" s="194" t="str">
        <f t="shared" si="19"/>
        <v/>
      </c>
      <c r="AJ47" s="227" t="str">
        <f>IFERROR((AJ46-AJ44)/AJ46*100%,"")</f>
        <v/>
      </c>
      <c r="AK47" s="227" t="str">
        <f>IFERROR((AK46-AK44)/AK46*100%,"")</f>
        <v/>
      </c>
      <c r="AL47" s="194"/>
      <c r="AM47" s="227" t="str">
        <f>IFERROR((AM46-AM44)/AM46*100%,"")</f>
        <v/>
      </c>
    </row>
    <row r="48" spans="1:39" customFormat="1" outlineLevel="1">
      <c r="A48" t="str">
        <f>B35&amp;C48</f>
        <v>Surname, Forename8</v>
      </c>
      <c r="B48" s="256"/>
      <c r="C48" s="27">
        <v>8</v>
      </c>
      <c r="D48" s="26" t="s">
        <v>22</v>
      </c>
      <c r="E48" s="103"/>
      <c r="F48" s="103"/>
      <c r="G48" s="103"/>
      <c r="H48" s="15"/>
      <c r="I48" s="16"/>
      <c r="J48" s="17"/>
      <c r="K48" s="94"/>
      <c r="L48" s="94"/>
      <c r="M48" s="94"/>
      <c r="N48" s="94"/>
      <c r="O48" s="94"/>
      <c r="P48" s="94"/>
      <c r="Q48" s="17" t="str">
        <f>IF(SUM(K48:P48)=0,"",SUM(K48:P48))</f>
        <v/>
      </c>
      <c r="R48" s="94"/>
      <c r="S48" s="94"/>
      <c r="T48" s="17" t="str">
        <f>IF(SUM(R48:S48)=0,"",SUM(R48:S48))</f>
        <v/>
      </c>
      <c r="U48" s="17"/>
      <c r="V48" s="94"/>
      <c r="W48" s="17"/>
      <c r="X48" s="94" t="str">
        <f>IFERROR(AVERAGE(V48:W48),"")</f>
        <v/>
      </c>
      <c r="Y48" s="17"/>
      <c r="Z48" s="17"/>
      <c r="AA48" s="71"/>
      <c r="AB48" s="17"/>
      <c r="AC48" s="190" t="str">
        <f>IF(J48="","",IF(J48&lt;&gt;0,INT(25.4347*POWER((18-J48),1.81)),0))</f>
        <v/>
      </c>
      <c r="AD48" s="190" t="str">
        <f>IFERROR(IF(Q48&lt;&gt;0,INT(0.14354*POWER(((10*Q48)-220),1.4)),0),"")</f>
        <v/>
      </c>
      <c r="AE48" s="190" t="str">
        <f>IFERROR(IF(T48&lt;&gt;0,INT(51.39*POWER((T48-1.5),1.05)),0),"")</f>
        <v/>
      </c>
      <c r="AF48" s="190">
        <f>IF(U48&lt;&gt;0,INT(0.8465*POWER(((100*U48)-75),1.42)),0)</f>
        <v>0</v>
      </c>
      <c r="AG48" s="190" t="str">
        <f>IFERROR(IF(X48&lt;&gt;0,INT(1.53775*POWER((82-X48),1.81)),0),"")</f>
        <v/>
      </c>
      <c r="AH48" s="190" t="str">
        <f>IF(Y48="","",IF(Y48&lt;&gt;0,INT(5.74352*POWER((28.5-Y48),1.92)),0))</f>
        <v/>
      </c>
      <c r="AI48" s="190">
        <f>IF(Z48&lt;&gt;0,INT(12.91*POWER((Z48-4),1.1)),0)</f>
        <v>0</v>
      </c>
      <c r="AJ48" s="190" t="str">
        <f>IF(AA48="","",IF(AA48&lt;&gt;0,INT(0.2797*POWER(((100*AA48)),1.35)),0))</f>
        <v/>
      </c>
      <c r="AK48" s="191" t="str">
        <f>IF(AB48="","",IF(AB48&lt;&gt;0,INT(100.14*POWER((AB48-1),1.08)),0))</f>
        <v/>
      </c>
      <c r="AL48" s="192">
        <f>COUNT(J48,Q48,T48,X48,Y48,AA48,AB48)</f>
        <v>0</v>
      </c>
      <c r="AM48" s="193" t="str">
        <f>IF(AL48=0,"",SUM(AC48:AK48))</f>
        <v/>
      </c>
    </row>
    <row r="49" spans="1:39" customFormat="1" outlineLevel="1">
      <c r="B49" s="256"/>
      <c r="C49" s="106" t="s">
        <v>65</v>
      </c>
      <c r="D49" s="103"/>
      <c r="E49" s="103"/>
      <c r="F49" s="103"/>
      <c r="G49" s="103"/>
      <c r="H49" s="104"/>
      <c r="I49" s="105"/>
      <c r="J49" s="107" t="str">
        <f>IFERROR((J46-J48)/J48*100%,"")</f>
        <v/>
      </c>
      <c r="K49" s="107" t="str">
        <f t="shared" ref="K49:T49" si="36">IFERROR((K48-K46)/K48*100%,"")</f>
        <v/>
      </c>
      <c r="L49" s="107" t="str">
        <f t="shared" si="36"/>
        <v/>
      </c>
      <c r="M49" s="107" t="str">
        <f t="shared" si="36"/>
        <v/>
      </c>
      <c r="N49" s="107" t="str">
        <f t="shared" si="36"/>
        <v/>
      </c>
      <c r="O49" s="107" t="str">
        <f t="shared" si="36"/>
        <v/>
      </c>
      <c r="P49" s="107" t="str">
        <f t="shared" si="36"/>
        <v/>
      </c>
      <c r="Q49" s="107" t="str">
        <f t="shared" si="36"/>
        <v/>
      </c>
      <c r="R49" s="107" t="str">
        <f t="shared" si="36"/>
        <v/>
      </c>
      <c r="S49" s="107" t="str">
        <f t="shared" si="36"/>
        <v/>
      </c>
      <c r="T49" s="107" t="str">
        <f t="shared" si="36"/>
        <v/>
      </c>
      <c r="U49" s="107" t="str">
        <f t="shared" ref="U49" si="37">IFERROR((U48-U47)/U48*100%,"")</f>
        <v/>
      </c>
      <c r="V49" s="107" t="str">
        <f>IFERROR((V46-V48)/V48*100%,"")</f>
        <v/>
      </c>
      <c r="W49" s="107" t="str">
        <f>IFERROR((W46-W48)/W48*100%,"")</f>
        <v/>
      </c>
      <c r="X49" s="107" t="str">
        <f>IFERROR((X46-X48)/X48*100%,"")</f>
        <v/>
      </c>
      <c r="Y49" s="107" t="str">
        <f>IFERROR((Y46-Y48)/Y48*100%,"")</f>
        <v/>
      </c>
      <c r="Z49" s="107" t="str">
        <f t="shared" ref="Z49" si="38">IFERROR((Z48-Z47)/Z48*100%,"")</f>
        <v/>
      </c>
      <c r="AA49" s="107" t="str">
        <f>IFERROR((AA48-AA46)/AA48*100%,"")</f>
        <v/>
      </c>
      <c r="AB49" s="107" t="str">
        <f>IFERROR((AB48-AB46)/AB48*100%,"")</f>
        <v/>
      </c>
      <c r="AC49" s="227" t="str">
        <f>IFERROR((AC48-AC46)/AC48*100%,"")</f>
        <v/>
      </c>
      <c r="AD49" s="227" t="str">
        <f>IFERROR((AD48-AD46)/AD48*100%,"")</f>
        <v/>
      </c>
      <c r="AE49" s="227" t="str">
        <f>IFERROR((AE48-AE46)/AE48*100%,"")</f>
        <v/>
      </c>
      <c r="AF49" s="194" t="str">
        <f t="shared" si="19"/>
        <v/>
      </c>
      <c r="AG49" s="227" t="str">
        <f>IFERROR((AG48-AG46)/AG48*100%,"")</f>
        <v/>
      </c>
      <c r="AH49" s="227" t="str">
        <f>IFERROR((AH48-AH46)/AH48*100%,"")</f>
        <v/>
      </c>
      <c r="AI49" s="194" t="str">
        <f t="shared" si="19"/>
        <v/>
      </c>
      <c r="AJ49" s="227" t="str">
        <f>IFERROR((AJ48-AJ46)/AJ48*100%,"")</f>
        <v/>
      </c>
      <c r="AK49" s="227" t="str">
        <f>IFERROR((AK48-AK46)/AK48*100%,"")</f>
        <v/>
      </c>
      <c r="AL49" s="194"/>
      <c r="AM49" s="227" t="str">
        <f>IFERROR((AM48-AM46)/AM48*100%,"")</f>
        <v/>
      </c>
    </row>
    <row r="50" spans="1:39" customFormat="1" outlineLevel="1">
      <c r="A50" t="str">
        <f>B35&amp;C50</f>
        <v>Surname, Forename9</v>
      </c>
      <c r="B50" s="256"/>
      <c r="C50" s="27">
        <v>9</v>
      </c>
      <c r="D50" s="26" t="s">
        <v>22</v>
      </c>
      <c r="E50" s="103"/>
      <c r="F50" s="103"/>
      <c r="G50" s="103"/>
      <c r="H50" s="15"/>
      <c r="I50" s="16"/>
      <c r="J50" s="17"/>
      <c r="K50" s="94"/>
      <c r="L50" s="94"/>
      <c r="M50" s="94"/>
      <c r="N50" s="94"/>
      <c r="O50" s="94"/>
      <c r="P50" s="94"/>
      <c r="Q50" s="17" t="str">
        <f>IF(SUM(K50:P50)=0,"",SUM(K50:P50))</f>
        <v/>
      </c>
      <c r="R50" s="94"/>
      <c r="S50" s="94"/>
      <c r="T50" s="17" t="str">
        <f>IF(SUM(R50:S50)=0,"",SUM(R50:S50))</f>
        <v/>
      </c>
      <c r="U50" s="17"/>
      <c r="V50" s="94"/>
      <c r="W50" s="17"/>
      <c r="X50" s="94" t="str">
        <f>IFERROR(AVERAGE(V50:W50),"")</f>
        <v/>
      </c>
      <c r="Y50" s="17"/>
      <c r="Z50" s="17"/>
      <c r="AA50" s="71"/>
      <c r="AB50" s="17"/>
      <c r="AC50" s="190" t="str">
        <f>IF(J50="","",IF(J50&lt;&gt;0,INT(25.4347*POWER((18-J50),1.81)),0))</f>
        <v/>
      </c>
      <c r="AD50" s="190" t="str">
        <f>IFERROR(IF(Q50&lt;&gt;0,INT(0.14354*POWER(((10*Q50)-220),1.4)),0),"")</f>
        <v/>
      </c>
      <c r="AE50" s="190" t="str">
        <f>IFERROR(IF(T50&lt;&gt;0,INT(51.39*POWER((T50-1.5),1.05)),0),"")</f>
        <v/>
      </c>
      <c r="AF50" s="190">
        <f>IF(U50&lt;&gt;0,INT(0.8465*POWER(((100*U50)-75),1.42)),0)</f>
        <v>0</v>
      </c>
      <c r="AG50" s="190" t="str">
        <f>IFERROR(IF(X50&lt;&gt;0,INT(1.53775*POWER((82-X50),1.81)),0),"")</f>
        <v/>
      </c>
      <c r="AH50" s="190" t="str">
        <f>IF(Y50="","",IF(Y50&lt;&gt;0,INT(5.74352*POWER((28.5-Y50),1.92)),0))</f>
        <v/>
      </c>
      <c r="AI50" s="190">
        <f>IF(Z50&lt;&gt;0,INT(12.91*POWER((Z50-4),1.1)),0)</f>
        <v>0</v>
      </c>
      <c r="AJ50" s="190" t="str">
        <f>IF(AA50="","",IF(AA50&lt;&gt;0,INT(0.2797*POWER(((100*AA50)),1.35)),0))</f>
        <v/>
      </c>
      <c r="AK50" s="191" t="str">
        <f>IF(AB50="","",IF(AB50&lt;&gt;0,INT(100.14*POWER((AB50-1),1.08)),0))</f>
        <v/>
      </c>
      <c r="AL50" s="192">
        <f>COUNT(J50,Q50,T50,X50,Y50,AA50,AB50)</f>
        <v>0</v>
      </c>
      <c r="AM50" s="193" t="str">
        <f>IF(AL50=0,"",SUM(AC50:AK50))</f>
        <v/>
      </c>
    </row>
    <row r="51" spans="1:39" customFormat="1" outlineLevel="1">
      <c r="B51" s="256"/>
      <c r="C51" s="106" t="s">
        <v>65</v>
      </c>
      <c r="D51" s="33"/>
      <c r="E51" s="33"/>
      <c r="F51" s="33"/>
      <c r="G51" s="33"/>
      <c r="H51" s="18"/>
      <c r="I51" s="44"/>
      <c r="J51" s="107" t="str">
        <f>IFERROR((J48-J50)/J50*100%,"")</f>
        <v/>
      </c>
      <c r="K51" s="107" t="str">
        <f t="shared" ref="K51:T51" si="39">IFERROR((K50-K48)/K50*100%,"")</f>
        <v/>
      </c>
      <c r="L51" s="107" t="str">
        <f t="shared" si="39"/>
        <v/>
      </c>
      <c r="M51" s="107" t="str">
        <f t="shared" si="39"/>
        <v/>
      </c>
      <c r="N51" s="107" t="str">
        <f t="shared" si="39"/>
        <v/>
      </c>
      <c r="O51" s="107" t="str">
        <f t="shared" si="39"/>
        <v/>
      </c>
      <c r="P51" s="107" t="str">
        <f t="shared" si="39"/>
        <v/>
      </c>
      <c r="Q51" s="107" t="str">
        <f t="shared" si="39"/>
        <v/>
      </c>
      <c r="R51" s="107" t="str">
        <f t="shared" si="39"/>
        <v/>
      </c>
      <c r="S51" s="107" t="str">
        <f t="shared" si="39"/>
        <v/>
      </c>
      <c r="T51" s="107" t="str">
        <f t="shared" si="39"/>
        <v/>
      </c>
      <c r="U51" s="107" t="str">
        <f t="shared" ref="U51" si="40">IFERROR((U50-U49)/U50*100%,"")</f>
        <v/>
      </c>
      <c r="V51" s="107" t="str">
        <f>IFERROR((V48-V50)/V50*100%,"")</f>
        <v/>
      </c>
      <c r="W51" s="107" t="str">
        <f>IFERROR((W48-W50)/W50*100%,"")</f>
        <v/>
      </c>
      <c r="X51" s="107" t="str">
        <f>IFERROR((X48-X50)/X50*100%,"")</f>
        <v/>
      </c>
      <c r="Y51" s="107" t="str">
        <f>IFERROR((Y48-Y50)/Y50*100%,"")</f>
        <v/>
      </c>
      <c r="Z51" s="107" t="str">
        <f t="shared" ref="Z51" si="41">IFERROR((Z50-Z49)/Z50*100%,"")</f>
        <v/>
      </c>
      <c r="AA51" s="107" t="str">
        <f>IFERROR((AA50-AA48)/AA50*100%,"")</f>
        <v/>
      </c>
      <c r="AB51" s="107" t="str">
        <f>IFERROR((AB50-AB48)/AB50*100%,"")</f>
        <v/>
      </c>
      <c r="AC51" s="227" t="str">
        <f>IFERROR((AC50-AC48)/AC50*100%,"")</f>
        <v/>
      </c>
      <c r="AD51" s="227" t="str">
        <f>IFERROR((AD50-AD48)/AD50*100%,"")</f>
        <v/>
      </c>
      <c r="AE51" s="227" t="str">
        <f>IFERROR((AE50-AE48)/AE50*100%,"")</f>
        <v/>
      </c>
      <c r="AF51" s="194" t="str">
        <f t="shared" si="19"/>
        <v/>
      </c>
      <c r="AG51" s="227" t="str">
        <f>IFERROR((AG50-AG48)/AG50*100%,"")</f>
        <v/>
      </c>
      <c r="AH51" s="227" t="str">
        <f>IFERROR((AH50-AH48)/AH50*100%,"")</f>
        <v/>
      </c>
      <c r="AI51" s="194" t="str">
        <f t="shared" si="19"/>
        <v/>
      </c>
      <c r="AJ51" s="227" t="str">
        <f>IFERROR((AJ50-AJ48)/AJ50*100%,"")</f>
        <v/>
      </c>
      <c r="AK51" s="227" t="str">
        <f>IFERROR((AK50-AK48)/AK50*100%,"")</f>
        <v/>
      </c>
      <c r="AL51" s="194"/>
      <c r="AM51" s="227" t="str">
        <f>IFERROR((AM50-AM48)/AM50*100%,"")</f>
        <v/>
      </c>
    </row>
    <row r="52" spans="1:39" s="6" customFormat="1" outlineLevel="1">
      <c r="A52" t="str">
        <f>B35&amp;C52</f>
        <v>Surname, Forename10</v>
      </c>
      <c r="B52" s="256"/>
      <c r="C52" s="32">
        <v>10</v>
      </c>
      <c r="D52" s="33" t="s">
        <v>22</v>
      </c>
      <c r="E52" s="33"/>
      <c r="F52" s="33"/>
      <c r="G52" s="33"/>
      <c r="H52" s="18"/>
      <c r="I52" s="44"/>
      <c r="J52" s="34"/>
      <c r="K52" s="34"/>
      <c r="L52" s="34"/>
      <c r="M52" s="34"/>
      <c r="N52" s="34"/>
      <c r="O52" s="34"/>
      <c r="P52" s="34"/>
      <c r="Q52" s="17" t="str">
        <f>IF(SUM(K52:P52)=0,"",SUM(K52:P52))</f>
        <v/>
      </c>
      <c r="R52" s="94"/>
      <c r="S52" s="94"/>
      <c r="T52" s="17" t="str">
        <f>IF(SUM(R52:S52)=0,"",SUM(R52:S52))</f>
        <v/>
      </c>
      <c r="U52" s="17"/>
      <c r="V52" s="94"/>
      <c r="W52" s="17"/>
      <c r="X52" s="94" t="str">
        <f>IFERROR(AVERAGE(V52:W52),"")</f>
        <v/>
      </c>
      <c r="Y52" s="17"/>
      <c r="Z52" s="17"/>
      <c r="AA52" s="71"/>
      <c r="AB52" s="17"/>
      <c r="AC52" s="190" t="str">
        <f>IF(J52="","",IF(J52&lt;&gt;0,INT(25.4347*POWER((18-J52),1.81)),0))</f>
        <v/>
      </c>
      <c r="AD52" s="190" t="str">
        <f>IFERROR(IF(Q52&lt;&gt;0,INT(0.14354*POWER(((10*Q52)-220),1.4)),0),"")</f>
        <v/>
      </c>
      <c r="AE52" s="190" t="str">
        <f>IFERROR(IF(T52&lt;&gt;0,INT(51.39*POWER((T52-1.5),1.05)),0),"")</f>
        <v/>
      </c>
      <c r="AF52" s="190">
        <f>IF(U52&lt;&gt;0,INT(0.8465*POWER(((100*U52)-75),1.42)),0)</f>
        <v>0</v>
      </c>
      <c r="AG52" s="190" t="str">
        <f>IFERROR(IF(X52&lt;&gt;0,INT(1.53775*POWER((82-X52),1.81)),0),"")</f>
        <v/>
      </c>
      <c r="AH52" s="190" t="str">
        <f>IF(Y52="","",IF(Y52&lt;&gt;0,INT(5.74352*POWER((28.5-Y52),1.92)),0))</f>
        <v/>
      </c>
      <c r="AI52" s="190">
        <f>IF(Z52&lt;&gt;0,INT(12.91*POWER((Z52-4),1.1)),0)</f>
        <v>0</v>
      </c>
      <c r="AJ52" s="190" t="str">
        <f>IF(AA52="","",IF(AA52&lt;&gt;0,INT(0.2797*POWER(((100*AA52)),1.35)),0))</f>
        <v/>
      </c>
      <c r="AK52" s="191" t="str">
        <f>IF(AB52="","",IF(AB52&lt;&gt;0,INT(100.14*POWER((AB52-1),1.08)),0))</f>
        <v/>
      </c>
      <c r="AL52" s="192">
        <f>COUNT(J52,Q52,T52,X52,Y52,AA52,AB52)</f>
        <v>0</v>
      </c>
      <c r="AM52" s="193" t="str">
        <f>IF(AL52=0,"",SUM(AC52:AK52))</f>
        <v/>
      </c>
    </row>
    <row r="53" spans="1:39" s="6" customFormat="1" outlineLevel="1">
      <c r="A53"/>
      <c r="B53" s="257"/>
      <c r="C53" s="106" t="s">
        <v>65</v>
      </c>
      <c r="D53" s="33"/>
      <c r="E53" s="33"/>
      <c r="F53" s="33"/>
      <c r="G53" s="33"/>
      <c r="H53" s="18"/>
      <c r="I53" s="44"/>
      <c r="J53" s="107" t="str">
        <f>IFERROR((J50-J52)/J52*100%,"")</f>
        <v/>
      </c>
      <c r="K53" s="107" t="str">
        <f t="shared" ref="K53:T53" si="42">IFERROR((K52-K50)/K52*100%,"")</f>
        <v/>
      </c>
      <c r="L53" s="107" t="str">
        <f t="shared" si="42"/>
        <v/>
      </c>
      <c r="M53" s="107" t="str">
        <f t="shared" si="42"/>
        <v/>
      </c>
      <c r="N53" s="107" t="str">
        <f t="shared" si="42"/>
        <v/>
      </c>
      <c r="O53" s="107" t="str">
        <f t="shared" si="42"/>
        <v/>
      </c>
      <c r="P53" s="107" t="str">
        <f t="shared" si="42"/>
        <v/>
      </c>
      <c r="Q53" s="107" t="str">
        <f t="shared" si="42"/>
        <v/>
      </c>
      <c r="R53" s="107" t="str">
        <f t="shared" si="42"/>
        <v/>
      </c>
      <c r="S53" s="107" t="str">
        <f t="shared" si="42"/>
        <v/>
      </c>
      <c r="T53" s="107" t="str">
        <f t="shared" si="42"/>
        <v/>
      </c>
      <c r="U53" s="107" t="str">
        <f t="shared" ref="U53" si="43">IFERROR((U52-U51)/U52*100%,"")</f>
        <v/>
      </c>
      <c r="V53" s="107" t="str">
        <f>IFERROR((V50-V52)/V52*100%,"")</f>
        <v/>
      </c>
      <c r="W53" s="107" t="str">
        <f>IFERROR((W50-W52)/W52*100%,"")</f>
        <v/>
      </c>
      <c r="X53" s="107" t="str">
        <f>IFERROR((X50-X52)/X52*100%,"")</f>
        <v/>
      </c>
      <c r="Y53" s="107" t="str">
        <f>IFERROR((Y50-Y52)/Y52*100%,"")</f>
        <v/>
      </c>
      <c r="Z53" s="107" t="str">
        <f t="shared" ref="Z53" si="44">IFERROR((Z52-Z51)/Z52*100%,"")</f>
        <v/>
      </c>
      <c r="AA53" s="107" t="str">
        <f>IFERROR((AA52-AA50)/AA52*100%,"")</f>
        <v/>
      </c>
      <c r="AB53" s="107" t="str">
        <f>IFERROR((AB52-AB50)/AB52*100%,"")</f>
        <v/>
      </c>
      <c r="AC53" s="227" t="str">
        <f>IFERROR((AC52-AC50)/AC52*100%,"")</f>
        <v/>
      </c>
      <c r="AD53" s="227" t="str">
        <f>IFERROR((AD52-AD50)/AD52*100%,"")</f>
        <v/>
      </c>
      <c r="AE53" s="227" t="str">
        <f>IFERROR((AE52-AE50)/AE52*100%,"")</f>
        <v/>
      </c>
      <c r="AF53" s="194" t="str">
        <f t="shared" ref="AF53" si="45">IFERROR((AF52-AF51)/AF52*100%,"")</f>
        <v/>
      </c>
      <c r="AG53" s="227" t="str">
        <f>IFERROR((AG52-AG50)/AG52*100%,"")</f>
        <v/>
      </c>
      <c r="AH53" s="227" t="str">
        <f>IFERROR((AH52-AH50)/AH52*100%,"")</f>
        <v/>
      </c>
      <c r="AI53" s="194" t="str">
        <f t="shared" ref="AI53" si="46">IFERROR((AI52-AI51)/AI52*100%,"")</f>
        <v/>
      </c>
      <c r="AJ53" s="227" t="str">
        <f>IFERROR((AJ52-AJ50)/AJ52*100%,"")</f>
        <v/>
      </c>
      <c r="AK53" s="227" t="str">
        <f>IFERROR((AK52-AK50)/AK52*100%,"")</f>
        <v/>
      </c>
      <c r="AL53" s="194"/>
      <c r="AM53" s="227" t="str">
        <f>IFERROR((AM52-AM50)/AM52*100%,"")</f>
        <v/>
      </c>
    </row>
    <row r="54" spans="1:39" s="45" customFormat="1" outlineLevel="1">
      <c r="B54" s="115"/>
      <c r="C54" s="32"/>
      <c r="D54" s="33"/>
      <c r="E54" s="33"/>
      <c r="F54" s="33"/>
      <c r="G54" s="33"/>
      <c r="H54" s="18"/>
      <c r="I54" s="44"/>
      <c r="J54" s="34"/>
      <c r="K54" s="34"/>
      <c r="L54" s="34"/>
      <c r="M54" s="34"/>
      <c r="N54" s="34"/>
      <c r="O54" s="34"/>
      <c r="P54" s="34"/>
      <c r="Q54" s="34"/>
      <c r="R54" s="34"/>
      <c r="S54" s="34"/>
      <c r="T54" s="34"/>
      <c r="U54" s="34"/>
      <c r="V54" s="34"/>
      <c r="W54" s="34"/>
      <c r="X54" s="34"/>
      <c r="Y54" s="34"/>
      <c r="Z54" s="34"/>
      <c r="AA54" s="34"/>
      <c r="AB54" s="34"/>
      <c r="AC54" s="195"/>
      <c r="AD54" s="196"/>
      <c r="AE54" s="196"/>
      <c r="AF54" s="196"/>
      <c r="AG54" s="196"/>
      <c r="AH54" s="196"/>
      <c r="AI54" s="196"/>
      <c r="AJ54" s="196"/>
      <c r="AK54" s="197"/>
      <c r="AL54" s="196"/>
      <c r="AM54" s="198"/>
    </row>
    <row r="55" spans="1:39" s="6" customFormat="1" outlineLevel="1">
      <c r="B55" s="116"/>
      <c r="C55" s="35"/>
      <c r="D55" s="36"/>
      <c r="E55" s="36"/>
      <c r="F55" s="36"/>
      <c r="G55" s="36"/>
      <c r="H55" s="37"/>
      <c r="I55" s="38" t="s">
        <v>24</v>
      </c>
      <c r="J55" s="21" t="e">
        <f>AVERAGE(J35:J36,J38,J40,J42,J44,J46,J48,J50,J52)</f>
        <v>#DIV/0!</v>
      </c>
      <c r="K55" s="21" t="e">
        <f t="shared" ref="K55:AB55" si="47">AVERAGE(K35:K36,K38,K40,K42,K44,K46,K48,K50,K52)</f>
        <v>#DIV/0!</v>
      </c>
      <c r="L55" s="21" t="e">
        <f t="shared" si="47"/>
        <v>#DIV/0!</v>
      </c>
      <c r="M55" s="21" t="e">
        <f t="shared" si="47"/>
        <v>#DIV/0!</v>
      </c>
      <c r="N55" s="21" t="e">
        <f t="shared" si="47"/>
        <v>#DIV/0!</v>
      </c>
      <c r="O55" s="21" t="e">
        <f t="shared" si="47"/>
        <v>#DIV/0!</v>
      </c>
      <c r="P55" s="21" t="e">
        <f t="shared" si="47"/>
        <v>#DIV/0!</v>
      </c>
      <c r="Q55" s="21" t="e">
        <f t="shared" si="47"/>
        <v>#DIV/0!</v>
      </c>
      <c r="R55" s="21" t="e">
        <f t="shared" si="47"/>
        <v>#DIV/0!</v>
      </c>
      <c r="S55" s="21" t="e">
        <f t="shared" si="47"/>
        <v>#DIV/0!</v>
      </c>
      <c r="T55" s="21" t="e">
        <f t="shared" si="47"/>
        <v>#DIV/0!</v>
      </c>
      <c r="U55" s="21" t="e">
        <f t="shared" si="47"/>
        <v>#DIV/0!</v>
      </c>
      <c r="V55" s="21" t="e">
        <f t="shared" si="47"/>
        <v>#DIV/0!</v>
      </c>
      <c r="W55" s="21" t="e">
        <f t="shared" si="47"/>
        <v>#DIV/0!</v>
      </c>
      <c r="X55" s="21" t="e">
        <f t="shared" si="47"/>
        <v>#DIV/0!</v>
      </c>
      <c r="Y55" s="21" t="e">
        <f t="shared" si="47"/>
        <v>#DIV/0!</v>
      </c>
      <c r="Z55" s="21" t="e">
        <f t="shared" si="47"/>
        <v>#DIV/0!</v>
      </c>
      <c r="AA55" s="21" t="e">
        <f t="shared" si="47"/>
        <v>#DIV/0!</v>
      </c>
      <c r="AB55" s="21" t="e">
        <f t="shared" si="47"/>
        <v>#DIV/0!</v>
      </c>
      <c r="AC55" s="199"/>
      <c r="AD55" s="200"/>
      <c r="AE55" s="200"/>
      <c r="AF55" s="200"/>
      <c r="AG55" s="200"/>
      <c r="AH55" s="200"/>
      <c r="AI55" s="200"/>
      <c r="AJ55" s="200"/>
      <c r="AK55" s="201"/>
      <c r="AL55" s="200"/>
      <c r="AM55" s="202"/>
    </row>
    <row r="56" spans="1:39" s="6" customFormat="1" outlineLevel="1">
      <c r="B56" s="116"/>
      <c r="C56" s="35"/>
      <c r="D56" s="36"/>
      <c r="E56" s="36"/>
      <c r="F56" s="36"/>
      <c r="G56" s="36"/>
      <c r="H56" s="37"/>
      <c r="I56" s="38" t="s">
        <v>26</v>
      </c>
      <c r="J56" s="21">
        <f>MIN(J35:J36,J38,J40,J42,J44,J46,J48,J50,J52)</f>
        <v>0</v>
      </c>
      <c r="K56" s="21">
        <f t="shared" ref="K56:AB56" si="48">MIN(K35:K36,K38,K40,K42,K44,K46,K48,K50,K52)</f>
        <v>0</v>
      </c>
      <c r="L56" s="21">
        <f t="shared" si="48"/>
        <v>0</v>
      </c>
      <c r="M56" s="21">
        <f t="shared" si="48"/>
        <v>0</v>
      </c>
      <c r="N56" s="21">
        <f t="shared" si="48"/>
        <v>0</v>
      </c>
      <c r="O56" s="21">
        <f t="shared" si="48"/>
        <v>0</v>
      </c>
      <c r="P56" s="21">
        <f t="shared" si="48"/>
        <v>0</v>
      </c>
      <c r="Q56" s="21">
        <f t="shared" si="48"/>
        <v>0</v>
      </c>
      <c r="R56" s="21">
        <f t="shared" si="48"/>
        <v>0</v>
      </c>
      <c r="S56" s="21">
        <f t="shared" si="48"/>
        <v>0</v>
      </c>
      <c r="T56" s="21">
        <f t="shared" si="48"/>
        <v>0</v>
      </c>
      <c r="U56" s="21">
        <f t="shared" si="48"/>
        <v>0</v>
      </c>
      <c r="V56" s="21">
        <f t="shared" si="48"/>
        <v>0</v>
      </c>
      <c r="W56" s="21">
        <f t="shared" si="48"/>
        <v>0</v>
      </c>
      <c r="X56" s="21">
        <f t="shared" si="48"/>
        <v>0</v>
      </c>
      <c r="Y56" s="21">
        <f t="shared" si="48"/>
        <v>0</v>
      </c>
      <c r="Z56" s="21">
        <f t="shared" si="48"/>
        <v>0</v>
      </c>
      <c r="AA56" s="21">
        <f t="shared" si="48"/>
        <v>0</v>
      </c>
      <c r="AB56" s="21">
        <f t="shared" si="48"/>
        <v>0</v>
      </c>
      <c r="AC56" s="199"/>
      <c r="AD56" s="200"/>
      <c r="AE56" s="200"/>
      <c r="AF56" s="200"/>
      <c r="AG56" s="200"/>
      <c r="AH56" s="200"/>
      <c r="AI56" s="200"/>
      <c r="AJ56" s="200"/>
      <c r="AK56" s="201"/>
      <c r="AL56" s="200"/>
      <c r="AM56" s="202"/>
    </row>
    <row r="57" spans="1:39" s="6" customFormat="1" outlineLevel="1">
      <c r="B57" s="116"/>
      <c r="C57" s="35"/>
      <c r="D57" s="36"/>
      <c r="E57" s="36"/>
      <c r="F57" s="36"/>
      <c r="G57" s="36"/>
      <c r="H57" s="37"/>
      <c r="I57" s="38" t="s">
        <v>25</v>
      </c>
      <c r="J57" s="21">
        <f>MAX(J35:J36,J38,J40,J42,J44,J46,J48,J50,J52)</f>
        <v>0</v>
      </c>
      <c r="K57" s="21">
        <f t="shared" ref="K57:AB57" si="49">MAX(K35:K36,K38,K40,K42,K44,K46,K48,K50,K52)</f>
        <v>0</v>
      </c>
      <c r="L57" s="21">
        <f t="shared" si="49"/>
        <v>0</v>
      </c>
      <c r="M57" s="21">
        <f t="shared" si="49"/>
        <v>0</v>
      </c>
      <c r="N57" s="21">
        <f t="shared" si="49"/>
        <v>0</v>
      </c>
      <c r="O57" s="21">
        <f t="shared" si="49"/>
        <v>0</v>
      </c>
      <c r="P57" s="21">
        <f t="shared" si="49"/>
        <v>0</v>
      </c>
      <c r="Q57" s="21">
        <f t="shared" si="49"/>
        <v>0</v>
      </c>
      <c r="R57" s="21">
        <f t="shared" si="49"/>
        <v>0</v>
      </c>
      <c r="S57" s="21">
        <f t="shared" si="49"/>
        <v>0</v>
      </c>
      <c r="T57" s="21">
        <f t="shared" si="49"/>
        <v>0</v>
      </c>
      <c r="U57" s="21">
        <f t="shared" si="49"/>
        <v>0</v>
      </c>
      <c r="V57" s="21">
        <f t="shared" si="49"/>
        <v>0</v>
      </c>
      <c r="W57" s="21">
        <f t="shared" si="49"/>
        <v>0</v>
      </c>
      <c r="X57" s="21">
        <f t="shared" si="49"/>
        <v>0</v>
      </c>
      <c r="Y57" s="21">
        <f t="shared" si="49"/>
        <v>0</v>
      </c>
      <c r="Z57" s="21">
        <f t="shared" si="49"/>
        <v>0</v>
      </c>
      <c r="AA57" s="21">
        <f t="shared" si="49"/>
        <v>0</v>
      </c>
      <c r="AB57" s="21">
        <f t="shared" si="49"/>
        <v>0</v>
      </c>
      <c r="AC57" s="199"/>
      <c r="AD57" s="200"/>
      <c r="AE57" s="200"/>
      <c r="AF57" s="200"/>
      <c r="AG57" s="200"/>
      <c r="AH57" s="200"/>
      <c r="AI57" s="200"/>
      <c r="AJ57" s="200"/>
      <c r="AK57" s="201"/>
      <c r="AL57" s="200"/>
      <c r="AM57" s="202"/>
    </row>
    <row r="58" spans="1:39" s="6" customFormat="1" outlineLevel="1">
      <c r="B58" s="116"/>
      <c r="C58" s="35"/>
      <c r="D58" s="36"/>
      <c r="E58" s="36"/>
      <c r="F58" s="36"/>
      <c r="G58" s="36"/>
      <c r="H58" s="37"/>
      <c r="I58" s="38"/>
      <c r="J58" s="21"/>
      <c r="K58" s="21"/>
      <c r="L58" s="21"/>
      <c r="M58" s="21"/>
      <c r="N58" s="21"/>
      <c r="O58" s="21"/>
      <c r="P58" s="21"/>
      <c r="Q58" s="21"/>
      <c r="R58" s="21"/>
      <c r="S58" s="21"/>
      <c r="T58" s="21"/>
      <c r="U58" s="21"/>
      <c r="V58" s="21"/>
      <c r="W58" s="21"/>
      <c r="X58" s="21"/>
      <c r="Y58" s="21"/>
      <c r="Z58" s="21"/>
      <c r="AA58" s="21"/>
      <c r="AB58" s="21"/>
      <c r="AC58" s="200"/>
      <c r="AD58" s="200"/>
      <c r="AE58" s="200"/>
      <c r="AF58" s="200"/>
      <c r="AG58" s="200"/>
      <c r="AH58" s="200"/>
      <c r="AI58" s="200"/>
      <c r="AJ58" s="200"/>
      <c r="AK58" s="200"/>
      <c r="AL58" s="200"/>
      <c r="AM58" s="202"/>
    </row>
    <row r="59" spans="1:39" s="31" customFormat="1" ht="16.5" outlineLevel="1" thickBot="1">
      <c r="B59" s="117"/>
      <c r="C59" s="39"/>
      <c r="D59" s="40"/>
      <c r="E59" s="40"/>
      <c r="F59" s="40"/>
      <c r="G59" s="40"/>
      <c r="H59" s="41"/>
      <c r="I59" s="42"/>
      <c r="J59" s="43"/>
      <c r="K59" s="43"/>
      <c r="L59" s="43"/>
      <c r="M59" s="43"/>
      <c r="N59" s="43"/>
      <c r="O59" s="43"/>
      <c r="P59" s="43"/>
      <c r="Q59" s="43"/>
      <c r="R59" s="43"/>
      <c r="S59" s="43"/>
      <c r="T59" s="43"/>
      <c r="U59" s="43"/>
      <c r="V59" s="43"/>
      <c r="W59" s="43"/>
      <c r="X59" s="43"/>
      <c r="Y59" s="43"/>
      <c r="Z59" s="43"/>
      <c r="AA59" s="43"/>
      <c r="AB59" s="43"/>
      <c r="AC59" s="204"/>
      <c r="AD59" s="204"/>
      <c r="AE59" s="204"/>
      <c r="AF59" s="204"/>
      <c r="AG59" s="204"/>
      <c r="AH59" s="204"/>
      <c r="AI59" s="204"/>
      <c r="AJ59" s="204"/>
      <c r="AK59" s="204"/>
      <c r="AL59" s="204"/>
      <c r="AM59" s="205"/>
    </row>
    <row r="60" spans="1:39" customFormat="1">
      <c r="B60" s="118"/>
      <c r="C60" s="28"/>
      <c r="D60" s="19"/>
      <c r="E60" s="19"/>
      <c r="F60" s="19"/>
      <c r="G60" s="19"/>
      <c r="H60" s="29"/>
      <c r="I60" s="20"/>
      <c r="J60" s="30"/>
      <c r="K60" s="30"/>
      <c r="L60" s="30"/>
      <c r="M60" s="30"/>
      <c r="N60" s="30"/>
      <c r="O60" s="30"/>
      <c r="P60" s="30"/>
      <c r="Q60" s="30"/>
      <c r="R60" s="30"/>
      <c r="S60" s="30"/>
      <c r="T60" s="30"/>
      <c r="U60" s="30"/>
      <c r="V60" s="30"/>
      <c r="W60" s="30"/>
      <c r="X60" s="30"/>
      <c r="Y60" s="30"/>
      <c r="Z60" s="30"/>
      <c r="AA60" s="30"/>
      <c r="AB60" s="30"/>
      <c r="AC60" s="206"/>
      <c r="AD60" s="206"/>
      <c r="AE60" s="206"/>
      <c r="AF60" s="206"/>
      <c r="AG60" s="206"/>
      <c r="AH60" s="206"/>
      <c r="AI60" s="206"/>
      <c r="AJ60" s="206"/>
      <c r="AK60" s="206"/>
      <c r="AL60" s="206"/>
      <c r="AM60" s="207"/>
    </row>
    <row r="61" spans="1:39" customFormat="1" outlineLevel="1">
      <c r="B61" s="114" t="s">
        <v>41</v>
      </c>
      <c r="C61" s="28"/>
      <c r="D61" s="19"/>
      <c r="E61" s="19"/>
      <c r="F61" s="19"/>
      <c r="G61" s="19"/>
      <c r="H61" s="29"/>
      <c r="I61" s="20"/>
      <c r="J61" s="30"/>
      <c r="K61" s="30"/>
      <c r="L61" s="30"/>
      <c r="M61" s="30"/>
      <c r="N61" s="30"/>
      <c r="O61" s="30"/>
      <c r="P61" s="30"/>
      <c r="Q61" s="30"/>
      <c r="R61" s="30"/>
      <c r="S61" s="30"/>
      <c r="T61" s="30"/>
      <c r="U61" s="30"/>
      <c r="V61" s="30"/>
      <c r="W61" s="30"/>
      <c r="X61" s="30"/>
      <c r="Y61" s="30"/>
      <c r="Z61" s="30"/>
      <c r="AA61" s="30"/>
      <c r="AB61" s="30"/>
      <c r="AC61" s="206"/>
      <c r="AD61" s="206"/>
      <c r="AE61" s="206"/>
      <c r="AF61" s="206"/>
      <c r="AG61" s="206"/>
      <c r="AH61" s="206"/>
      <c r="AI61" s="206"/>
      <c r="AJ61" s="206"/>
      <c r="AK61" s="206"/>
      <c r="AL61" s="206"/>
      <c r="AM61" s="207"/>
    </row>
    <row r="62" spans="1:39" customFormat="1" outlineLevel="1">
      <c r="A62" t="str">
        <f>B62&amp;C62</f>
        <v>Surname, Forename1</v>
      </c>
      <c r="B62" s="255" t="s">
        <v>28</v>
      </c>
      <c r="C62" s="27">
        <v>1</v>
      </c>
      <c r="D62" s="26" t="s">
        <v>22</v>
      </c>
      <c r="E62" s="103"/>
      <c r="F62" s="103"/>
      <c r="G62" s="103"/>
      <c r="H62" s="16"/>
      <c r="I62" s="16"/>
      <c r="J62" s="17"/>
      <c r="K62" s="94"/>
      <c r="L62" s="94"/>
      <c r="M62" s="94"/>
      <c r="N62" s="94"/>
      <c r="O62" s="94"/>
      <c r="P62" s="94"/>
      <c r="Q62" s="17"/>
      <c r="R62" s="94"/>
      <c r="S62" s="94"/>
      <c r="T62" s="17"/>
      <c r="U62" s="17"/>
      <c r="V62" s="94"/>
      <c r="W62" s="17"/>
      <c r="X62" s="94"/>
      <c r="Y62" s="17"/>
      <c r="Z62" s="17"/>
      <c r="AA62" s="17"/>
      <c r="AB62" s="17"/>
      <c r="AC62" s="190">
        <f>IF(J62&lt;&gt;0,INT(25.4347*POWER((18-J62),1.81)),0)</f>
        <v>0</v>
      </c>
      <c r="AD62" s="190">
        <f>IF(Q62&lt;&gt;0,INT(0.14354*POWER(((10*Q62)-220),1.4)),0)</f>
        <v>0</v>
      </c>
      <c r="AE62" s="190">
        <f>IF(T62&lt;&gt;0,INT(51.39*POWER((T62-1.5),1.05)),0)</f>
        <v>0</v>
      </c>
      <c r="AF62" s="190">
        <f>IF(U62&lt;&gt;0,INT(0.8465*POWER(((100*U62)-75),1.42)),0)</f>
        <v>0</v>
      </c>
      <c r="AG62" s="190">
        <f>IF(X62&lt;&gt;0,INT(1.53775*POWER((82-X62),1.81)),0)</f>
        <v>0</v>
      </c>
      <c r="AH62" s="190">
        <f>IF(Y62&lt;&gt;0,INT(5.74352*POWER((28.5-Y62),1.92)),0)</f>
        <v>0</v>
      </c>
      <c r="AI62" s="190">
        <f>IF(Z62&lt;&gt;0,INT(12.91*POWER((Z62-4),1.1)),0)</f>
        <v>0</v>
      </c>
      <c r="AJ62" s="190">
        <f>IF(AA62&lt;&gt;0,INT(0.2797*POWER(((100*AA62)),1.35)),0)</f>
        <v>0</v>
      </c>
      <c r="AK62" s="191">
        <f>IF(AB62&lt;&gt;0,INT(100.14*POWER((AB62-1),1.08)),0)</f>
        <v>0</v>
      </c>
      <c r="AL62" s="192">
        <f>COUNT(J62,Q62,T62,X62,Y62,AA62,AB62)</f>
        <v>0</v>
      </c>
      <c r="AM62" s="193">
        <f>SUM(AC62:AK62)</f>
        <v>0</v>
      </c>
    </row>
    <row r="63" spans="1:39" customFormat="1" outlineLevel="1">
      <c r="A63" t="str">
        <f>B62&amp;C63</f>
        <v>Surname, Forename2</v>
      </c>
      <c r="B63" s="256"/>
      <c r="C63" s="27">
        <v>2</v>
      </c>
      <c r="D63" s="26" t="s">
        <v>22</v>
      </c>
      <c r="E63" s="103"/>
      <c r="F63" s="103"/>
      <c r="G63" s="103"/>
      <c r="H63" s="15"/>
      <c r="I63" s="16"/>
      <c r="J63" s="17"/>
      <c r="K63" s="94"/>
      <c r="L63" s="94"/>
      <c r="M63" s="94"/>
      <c r="N63" s="94"/>
      <c r="O63" s="94"/>
      <c r="P63" s="94"/>
      <c r="Q63" s="17" t="str">
        <f>IF(SUM(K63:P63)=0,"",SUM(K63:P63))</f>
        <v/>
      </c>
      <c r="R63" s="94"/>
      <c r="S63" s="94"/>
      <c r="T63" s="17" t="str">
        <f>IF(SUM(R63:S63)=0,"",SUM(R63:S63))</f>
        <v/>
      </c>
      <c r="U63" s="17"/>
      <c r="V63" s="94"/>
      <c r="W63" s="17"/>
      <c r="X63" s="94" t="str">
        <f>IFERROR(AVERAGE(V63:W63),"")</f>
        <v/>
      </c>
      <c r="Y63" s="17"/>
      <c r="Z63" s="17"/>
      <c r="AA63" s="71"/>
      <c r="AB63" s="17"/>
      <c r="AC63" s="190" t="str">
        <f>IF(J63="","",IF(J63&lt;&gt;0,INT(25.4347*POWER((18-J63),1.81)),0))</f>
        <v/>
      </c>
      <c r="AD63" s="190" t="str">
        <f>IFERROR(IF(Q63&lt;&gt;0,INT(0.14354*POWER(((10*Q63)-220),1.4)),0),"")</f>
        <v/>
      </c>
      <c r="AE63" s="190" t="str">
        <f>IFERROR(IF(T63&lt;&gt;0,INT(51.39*POWER((T63-1.5),1.05)),0),"")</f>
        <v/>
      </c>
      <c r="AF63" s="190">
        <f>IF(U63&lt;&gt;0,INT(0.8465*POWER(((100*U63)-75),1.42)),0)</f>
        <v>0</v>
      </c>
      <c r="AG63" s="190" t="str">
        <f>IFERROR(IF(X63&lt;&gt;0,INT(1.53775*POWER((82-X63),1.81)),0),"")</f>
        <v/>
      </c>
      <c r="AH63" s="190" t="str">
        <f>IF(Y63="","",IF(Y63&lt;&gt;0,INT(5.74352*POWER((28.5-Y63),1.92)),0))</f>
        <v/>
      </c>
      <c r="AI63" s="190">
        <f>IF(Z63&lt;&gt;0,INT(12.91*POWER((Z63-4),1.1)),0)</f>
        <v>0</v>
      </c>
      <c r="AJ63" s="190" t="str">
        <f>IF(AA63="","",IF(AA63&lt;&gt;0,INT(0.2797*POWER(((100*AA63)),1.35)),0))</f>
        <v/>
      </c>
      <c r="AK63" s="191" t="str">
        <f>IF(AB63="","",IF(AB63&lt;&gt;0,INT(100.14*POWER((AB63-1),1.08)),0))</f>
        <v/>
      </c>
      <c r="AL63" s="192">
        <f>COUNT(J63,Q63,T63,X63,Y63,AA63,AB63)</f>
        <v>0</v>
      </c>
      <c r="AM63" s="193" t="str">
        <f>IF(AL63=0,"",SUM(AC63:AK63))</f>
        <v/>
      </c>
    </row>
    <row r="64" spans="1:39" customFormat="1" outlineLevel="1">
      <c r="B64" s="256"/>
      <c r="C64" s="106" t="s">
        <v>65</v>
      </c>
      <c r="D64" s="103"/>
      <c r="E64" s="103"/>
      <c r="F64" s="103"/>
      <c r="G64" s="103"/>
      <c r="H64" s="104"/>
      <c r="I64" s="105"/>
      <c r="J64" s="107" t="str">
        <f>IFERROR((J62-J63)/J63*100%,"")</f>
        <v/>
      </c>
      <c r="K64" s="107" t="str">
        <f>IFERROR((K63-K62)/K63*100%,"")</f>
        <v/>
      </c>
      <c r="L64" s="107" t="str">
        <f t="shared" ref="L64:S64" si="50">IFERROR((L63-L62)/L63*100%,"")</f>
        <v/>
      </c>
      <c r="M64" s="107" t="str">
        <f t="shared" si="50"/>
        <v/>
      </c>
      <c r="N64" s="107" t="str">
        <f t="shared" si="50"/>
        <v/>
      </c>
      <c r="O64" s="107" t="str">
        <f t="shared" si="50"/>
        <v/>
      </c>
      <c r="P64" s="107" t="str">
        <f t="shared" si="50"/>
        <v/>
      </c>
      <c r="Q64" s="107" t="str">
        <f t="shared" si="50"/>
        <v/>
      </c>
      <c r="R64" s="107" t="str">
        <f t="shared" si="50"/>
        <v/>
      </c>
      <c r="S64" s="107" t="str">
        <f t="shared" si="50"/>
        <v/>
      </c>
      <c r="T64" s="107" t="str">
        <f>IFERROR((T63-T62)/T63*100%,"")</f>
        <v/>
      </c>
      <c r="U64" s="107" t="str">
        <f t="shared" ref="U64" si="51">IFERROR((U63-U62)/U63*100%,"")</f>
        <v/>
      </c>
      <c r="V64" s="107" t="str">
        <f>IFERROR((V62-V63)/V63*100%,"")</f>
        <v/>
      </c>
      <c r="W64" s="107" t="str">
        <f>IFERROR((W62-W63)/W63*100%,"")</f>
        <v/>
      </c>
      <c r="X64" s="107" t="str">
        <f>IFERROR((X62-X63)/X63*100%,"")</f>
        <v/>
      </c>
      <c r="Y64" s="107" t="str">
        <f>IFERROR((Y62-Y63)/Y63*100%,"")</f>
        <v/>
      </c>
      <c r="Z64" s="107" t="str">
        <f t="shared" ref="Z64:AB64" si="52">IFERROR((Z63-Z62)/Z63*100%,"")</f>
        <v/>
      </c>
      <c r="AA64" s="107" t="str">
        <f t="shared" si="52"/>
        <v/>
      </c>
      <c r="AB64" s="107" t="str">
        <f t="shared" si="52"/>
        <v/>
      </c>
      <c r="AC64" s="194" t="str">
        <f t="shared" ref="AC64" si="53">IFERROR((AC63-AC62)/AC63*100%,"")</f>
        <v/>
      </c>
      <c r="AD64" s="194" t="str">
        <f t="shared" ref="AD64" si="54">IFERROR((AD63-AD62)/AD63*100%,"")</f>
        <v/>
      </c>
      <c r="AE64" s="194" t="str">
        <f t="shared" ref="AE64" si="55">IFERROR((AE63-AE62)/AE63*100%,"")</f>
        <v/>
      </c>
      <c r="AF64" s="194" t="str">
        <f t="shared" ref="AF64" si="56">IFERROR((AF63-AF62)/AF63*100%,"")</f>
        <v/>
      </c>
      <c r="AG64" s="194" t="str">
        <f t="shared" ref="AG64" si="57">IFERROR((AG63-AG62)/AG63*100%,"")</f>
        <v/>
      </c>
      <c r="AH64" s="194" t="str">
        <f t="shared" ref="AH64" si="58">IFERROR((AH63-AH62)/AH63*100%,"")</f>
        <v/>
      </c>
      <c r="AI64" s="194" t="str">
        <f t="shared" ref="AI64" si="59">IFERROR((AI63-AI62)/AI63*100%,"")</f>
        <v/>
      </c>
      <c r="AJ64" s="194" t="str">
        <f t="shared" ref="AJ64" si="60">IFERROR((AJ63-AJ62)/AJ63*100%,"")</f>
        <v/>
      </c>
      <c r="AK64" s="194" t="str">
        <f t="shared" ref="AK64" si="61">IFERROR((AK63-AK62)/AK63*100%,"")</f>
        <v/>
      </c>
      <c r="AL64" s="194" t="str">
        <f t="shared" ref="AL64:AM64" si="62">IFERROR((AL63-AL62)/AL63*100%,"")</f>
        <v/>
      </c>
      <c r="AM64" s="228" t="str">
        <f t="shared" si="62"/>
        <v/>
      </c>
    </row>
    <row r="65" spans="1:39" customFormat="1" outlineLevel="1">
      <c r="A65" t="str">
        <f>B62&amp;C65</f>
        <v>Surname, Forename3</v>
      </c>
      <c r="B65" s="256"/>
      <c r="C65" s="27">
        <v>3</v>
      </c>
      <c r="D65" s="26" t="s">
        <v>22</v>
      </c>
      <c r="E65" s="103"/>
      <c r="F65" s="103"/>
      <c r="G65" s="103"/>
      <c r="H65" s="15"/>
      <c r="I65" s="16"/>
      <c r="J65" s="17"/>
      <c r="K65" s="94"/>
      <c r="L65" s="94"/>
      <c r="M65" s="94"/>
      <c r="N65" s="94"/>
      <c r="O65" s="94"/>
      <c r="P65" s="94"/>
      <c r="Q65" s="17" t="str">
        <f>IF(SUM(K65:P65)=0,"",SUM(K65:P65))</f>
        <v/>
      </c>
      <c r="R65" s="94"/>
      <c r="S65" s="94"/>
      <c r="T65" s="17" t="str">
        <f>IF(SUM(R65:S65)=0,"",SUM(R65:S65))</f>
        <v/>
      </c>
      <c r="U65" s="17"/>
      <c r="V65" s="94"/>
      <c r="W65" s="17"/>
      <c r="X65" s="94" t="str">
        <f>IFERROR(AVERAGE(V65:W65),"")</f>
        <v/>
      </c>
      <c r="Y65" s="17"/>
      <c r="Z65" s="17"/>
      <c r="AA65" s="71"/>
      <c r="AB65" s="17"/>
      <c r="AC65" s="190" t="str">
        <f>IF(J65="","",IF(J65&lt;&gt;0,INT(25.4347*POWER((18-J65),1.81)),0))</f>
        <v/>
      </c>
      <c r="AD65" s="190" t="str">
        <f>IFERROR(IF(Q65&lt;&gt;0,INT(0.14354*POWER(((10*Q65)-220),1.4)),0),"")</f>
        <v/>
      </c>
      <c r="AE65" s="190" t="str">
        <f>IFERROR(IF(T65&lt;&gt;0,INT(51.39*POWER((T65-1.5),1.05)),0),"")</f>
        <v/>
      </c>
      <c r="AF65" s="190">
        <f>IF(U65&lt;&gt;0,INT(0.8465*POWER(((100*U65)-75),1.42)),0)</f>
        <v>0</v>
      </c>
      <c r="AG65" s="190" t="str">
        <f>IFERROR(IF(X65&lt;&gt;0,INT(1.53775*POWER((82-X65),1.81)),0),"")</f>
        <v/>
      </c>
      <c r="AH65" s="190" t="str">
        <f>IF(Y65="","",IF(Y65&lt;&gt;0,INT(5.74352*POWER((28.5-Y65),1.92)),0))</f>
        <v/>
      </c>
      <c r="AI65" s="190">
        <f>IF(Z65&lt;&gt;0,INT(12.91*POWER((Z65-4),1.1)),0)</f>
        <v>0</v>
      </c>
      <c r="AJ65" s="190" t="str">
        <f>IF(AA65="","",IF(AA65&lt;&gt;0,INT(0.2797*POWER(((100*AA65)),1.35)),0))</f>
        <v/>
      </c>
      <c r="AK65" s="191" t="str">
        <f>IF(AB65="","",IF(AB65&lt;&gt;0,INT(100.14*POWER((AB65-1),1.08)),0))</f>
        <v/>
      </c>
      <c r="AL65" s="192">
        <f>COUNT(J65,Q65,T65,X65,Y65,AA65,AB65)</f>
        <v>0</v>
      </c>
      <c r="AM65" s="193" t="str">
        <f>IF(AL65=0,"",SUM(AC65:AK65))</f>
        <v/>
      </c>
    </row>
    <row r="66" spans="1:39" customFormat="1" outlineLevel="1">
      <c r="B66" s="256"/>
      <c r="C66" s="106" t="s">
        <v>65</v>
      </c>
      <c r="D66" s="103"/>
      <c r="E66" s="103"/>
      <c r="F66" s="103"/>
      <c r="G66" s="103"/>
      <c r="H66" s="104"/>
      <c r="I66" s="105"/>
      <c r="J66" s="107" t="str">
        <f>IFERROR((J63-J65)/J65*100%,"")</f>
        <v/>
      </c>
      <c r="K66" s="107" t="str">
        <f t="shared" ref="K66:T66" si="63">IFERROR((K65-K63)/K65*100%,"")</f>
        <v/>
      </c>
      <c r="L66" s="107" t="str">
        <f t="shared" si="63"/>
        <v/>
      </c>
      <c r="M66" s="107" t="str">
        <f t="shared" si="63"/>
        <v/>
      </c>
      <c r="N66" s="107" t="str">
        <f t="shared" si="63"/>
        <v/>
      </c>
      <c r="O66" s="107" t="str">
        <f t="shared" si="63"/>
        <v/>
      </c>
      <c r="P66" s="107" t="str">
        <f t="shared" si="63"/>
        <v/>
      </c>
      <c r="Q66" s="107" t="str">
        <f t="shared" si="63"/>
        <v/>
      </c>
      <c r="R66" s="107" t="str">
        <f t="shared" si="63"/>
        <v/>
      </c>
      <c r="S66" s="107" t="str">
        <f t="shared" si="63"/>
        <v/>
      </c>
      <c r="T66" s="107" t="str">
        <f t="shared" si="63"/>
        <v/>
      </c>
      <c r="U66" s="107" t="str">
        <f t="shared" ref="U66" si="64">IFERROR((U65-U64)/U65*100%,"")</f>
        <v/>
      </c>
      <c r="V66" s="107" t="str">
        <f>IFERROR((V63-V65)/V65*100%,"")</f>
        <v/>
      </c>
      <c r="W66" s="107" t="str">
        <f>IFERROR((W63-W65)/W65*100%,"")</f>
        <v/>
      </c>
      <c r="X66" s="107" t="str">
        <f>IFERROR((X63-X65)/X65*100%,"")</f>
        <v/>
      </c>
      <c r="Y66" s="107" t="str">
        <f>IFERROR((Y63-Y65)/Y65*100%,"")</f>
        <v/>
      </c>
      <c r="Z66" s="107" t="str">
        <f t="shared" ref="Z66" si="65">IFERROR((Z65-Z64)/Z65*100%,"")</f>
        <v/>
      </c>
      <c r="AA66" s="107" t="str">
        <f>IFERROR((AA65-AA63)/AA65*100%,"")</f>
        <v/>
      </c>
      <c r="AB66" s="107" t="str">
        <f>IFERROR((AB65-AB63)/AB65*100%,"")</f>
        <v/>
      </c>
      <c r="AC66" s="194" t="str">
        <f t="shared" ref="AC66" si="66">IFERROR((AC65-AC64)/AC65*100%,"")</f>
        <v/>
      </c>
      <c r="AD66" s="194" t="str">
        <f t="shared" ref="AD66" si="67">IFERROR((AD65-AD64)/AD65*100%,"")</f>
        <v/>
      </c>
      <c r="AE66" s="194" t="str">
        <f t="shared" ref="AE66" si="68">IFERROR((AE65-AE64)/AE65*100%,"")</f>
        <v/>
      </c>
      <c r="AF66" s="194" t="str">
        <f t="shared" ref="AF66" si="69">IFERROR((AF65-AF64)/AF65*100%,"")</f>
        <v/>
      </c>
      <c r="AG66" s="194" t="str">
        <f t="shared" ref="AG66" si="70">IFERROR((AG65-AG64)/AG65*100%,"")</f>
        <v/>
      </c>
      <c r="AH66" s="194" t="str">
        <f t="shared" ref="AH66" si="71">IFERROR((AH65-AH64)/AH65*100%,"")</f>
        <v/>
      </c>
      <c r="AI66" s="194" t="str">
        <f t="shared" ref="AI66" si="72">IFERROR((AI65-AI64)/AI65*100%,"")</f>
        <v/>
      </c>
      <c r="AJ66" s="194" t="str">
        <f t="shared" ref="AJ66" si="73">IFERROR((AJ65-AJ64)/AJ65*100%,"")</f>
        <v/>
      </c>
      <c r="AK66" s="194" t="str">
        <f t="shared" ref="AK66" si="74">IFERROR((AK65-AK64)/AK65*100%,"")</f>
        <v/>
      </c>
      <c r="AL66" s="194" t="str">
        <f t="shared" ref="AL66" si="75">IFERROR((AL65-AL64)/AL65*100%,"")</f>
        <v/>
      </c>
      <c r="AM66" s="227" t="str">
        <f>IFERROR((AM65-AM63)/AM65*100%,"")</f>
        <v/>
      </c>
    </row>
    <row r="67" spans="1:39" customFormat="1" outlineLevel="1">
      <c r="A67" t="str">
        <f>B62&amp;C67</f>
        <v>Surname, Forename4</v>
      </c>
      <c r="B67" s="256"/>
      <c r="C67" s="27">
        <v>4</v>
      </c>
      <c r="D67" s="26" t="s">
        <v>22</v>
      </c>
      <c r="E67" s="103"/>
      <c r="F67" s="103"/>
      <c r="G67" s="103"/>
      <c r="H67" s="15"/>
      <c r="I67" s="16"/>
      <c r="J67" s="17"/>
      <c r="K67" s="94"/>
      <c r="L67" s="94"/>
      <c r="M67" s="94"/>
      <c r="N67" s="94"/>
      <c r="O67" s="94"/>
      <c r="P67" s="94"/>
      <c r="Q67" s="17" t="str">
        <f>IF(SUM(K67:P67)=0,"",SUM(K67:P67))</f>
        <v/>
      </c>
      <c r="R67" s="94"/>
      <c r="S67" s="94"/>
      <c r="T67" s="17" t="str">
        <f>IF(SUM(R67:S67)=0,"",SUM(R67:S67))</f>
        <v/>
      </c>
      <c r="U67" s="17"/>
      <c r="V67" s="94"/>
      <c r="W67" s="17"/>
      <c r="X67" s="94" t="str">
        <f>IFERROR(AVERAGE(V67:W67),"")</f>
        <v/>
      </c>
      <c r="Y67" s="17"/>
      <c r="Z67" s="17"/>
      <c r="AA67" s="71"/>
      <c r="AB67" s="17"/>
      <c r="AC67" s="190" t="str">
        <f>IF(J67="","",IF(J67&lt;&gt;0,INT(25.4347*POWER((18-J67),1.81)),0))</f>
        <v/>
      </c>
      <c r="AD67" s="190" t="str">
        <f>IFERROR(IF(Q67&lt;&gt;0,INT(0.14354*POWER(((10*Q67)-220),1.4)),0),"")</f>
        <v/>
      </c>
      <c r="AE67" s="190" t="str">
        <f>IFERROR(IF(T67&lt;&gt;0,INT(51.39*POWER((T67-1.5),1.05)),0),"")</f>
        <v/>
      </c>
      <c r="AF67" s="190">
        <f>IF(U67&lt;&gt;0,INT(0.8465*POWER(((100*U67)-75),1.42)),0)</f>
        <v>0</v>
      </c>
      <c r="AG67" s="190" t="str">
        <f>IFERROR(IF(X67&lt;&gt;0,INT(1.53775*POWER((82-X67),1.81)),0),"")</f>
        <v/>
      </c>
      <c r="AH67" s="190" t="str">
        <f>IF(Y67="","",IF(Y67&lt;&gt;0,INT(5.74352*POWER((28.5-Y67),1.92)),0))</f>
        <v/>
      </c>
      <c r="AI67" s="190">
        <f>IF(Z67&lt;&gt;0,INT(12.91*POWER((Z67-4),1.1)),0)</f>
        <v>0</v>
      </c>
      <c r="AJ67" s="190" t="str">
        <f>IF(AA67="","",IF(AA67&lt;&gt;0,INT(0.2797*POWER(((100*AA67)),1.35)),0))</f>
        <v/>
      </c>
      <c r="AK67" s="191" t="str">
        <f>IF(AB67="","",IF(AB67&lt;&gt;0,INT(100.14*POWER((AB67-1),1.08)),0))</f>
        <v/>
      </c>
      <c r="AL67" s="192">
        <f>COUNT(J67,Q67,T67,X67,Y67,AA67,AB67)</f>
        <v>0</v>
      </c>
      <c r="AM67" s="193" t="str">
        <f>IF(AL67=0,"",SUM(AC67:AK67))</f>
        <v/>
      </c>
    </row>
    <row r="68" spans="1:39" customFormat="1" outlineLevel="1">
      <c r="B68" s="256"/>
      <c r="C68" s="106" t="s">
        <v>65</v>
      </c>
      <c r="D68" s="103"/>
      <c r="E68" s="103"/>
      <c r="F68" s="103"/>
      <c r="G68" s="103"/>
      <c r="H68" s="104"/>
      <c r="I68" s="105"/>
      <c r="J68" s="107" t="str">
        <f>IFERROR((J65-J67)/J67*100%,"")</f>
        <v/>
      </c>
      <c r="K68" s="107" t="str">
        <f t="shared" ref="K68:T68" si="76">IFERROR((K67-K65)/K67*100%,"")</f>
        <v/>
      </c>
      <c r="L68" s="107" t="str">
        <f t="shared" si="76"/>
        <v/>
      </c>
      <c r="M68" s="107" t="str">
        <f t="shared" si="76"/>
        <v/>
      </c>
      <c r="N68" s="107" t="str">
        <f t="shared" si="76"/>
        <v/>
      </c>
      <c r="O68" s="107" t="str">
        <f t="shared" si="76"/>
        <v/>
      </c>
      <c r="P68" s="107" t="str">
        <f t="shared" si="76"/>
        <v/>
      </c>
      <c r="Q68" s="107" t="str">
        <f t="shared" si="76"/>
        <v/>
      </c>
      <c r="R68" s="107" t="str">
        <f t="shared" si="76"/>
        <v/>
      </c>
      <c r="S68" s="107" t="str">
        <f t="shared" si="76"/>
        <v/>
      </c>
      <c r="T68" s="107" t="str">
        <f t="shared" si="76"/>
        <v/>
      </c>
      <c r="U68" s="107" t="str">
        <f t="shared" ref="U68" si="77">IFERROR((U67-U66)/U67*100%,"")</f>
        <v/>
      </c>
      <c r="V68" s="107" t="str">
        <f>IFERROR((V65-V67)/V67*100%,"")</f>
        <v/>
      </c>
      <c r="W68" s="107" t="str">
        <f>IFERROR((W65-W67)/W67*100%,"")</f>
        <v/>
      </c>
      <c r="X68" s="107" t="str">
        <f>IFERROR((X65-X67)/X67*100%,"")</f>
        <v/>
      </c>
      <c r="Y68" s="107" t="str">
        <f>IFERROR((Y65-Y67)/Y67*100%,"")</f>
        <v/>
      </c>
      <c r="Z68" s="107" t="str">
        <f t="shared" ref="Z68" si="78">IFERROR((Z67-Z66)/Z67*100%,"")</f>
        <v/>
      </c>
      <c r="AA68" s="107" t="str">
        <f>IFERROR((AA67-AA65)/AA67*100%,"")</f>
        <v/>
      </c>
      <c r="AB68" s="107" t="str">
        <f>IFERROR((AB67-AB65)/AB67*100%,"")</f>
        <v/>
      </c>
      <c r="AC68" s="194" t="str">
        <f t="shared" ref="AC68" si="79">IFERROR((AC67-AC66)/AC67*100%,"")</f>
        <v/>
      </c>
      <c r="AD68" s="194" t="str">
        <f t="shared" ref="AD68" si="80">IFERROR((AD67-AD66)/AD67*100%,"")</f>
        <v/>
      </c>
      <c r="AE68" s="194" t="str">
        <f t="shared" ref="AE68" si="81">IFERROR((AE67-AE66)/AE67*100%,"")</f>
        <v/>
      </c>
      <c r="AF68" s="194" t="str">
        <f t="shared" ref="AF68" si="82">IFERROR((AF67-AF66)/AF67*100%,"")</f>
        <v/>
      </c>
      <c r="AG68" s="194" t="str">
        <f t="shared" ref="AG68" si="83">IFERROR((AG67-AG66)/AG67*100%,"")</f>
        <v/>
      </c>
      <c r="AH68" s="194" t="str">
        <f t="shared" ref="AH68" si="84">IFERROR((AH67-AH66)/AH67*100%,"")</f>
        <v/>
      </c>
      <c r="AI68" s="194" t="str">
        <f t="shared" ref="AI68" si="85">IFERROR((AI67-AI66)/AI67*100%,"")</f>
        <v/>
      </c>
      <c r="AJ68" s="194" t="str">
        <f t="shared" ref="AJ68" si="86">IFERROR((AJ67-AJ66)/AJ67*100%,"")</f>
        <v/>
      </c>
      <c r="AK68" s="194" t="str">
        <f t="shared" ref="AK68" si="87">IFERROR((AK67-AK66)/AK67*100%,"")</f>
        <v/>
      </c>
      <c r="AL68" s="194" t="str">
        <f t="shared" ref="AL68" si="88">IFERROR((AL67-AL66)/AL67*100%,"")</f>
        <v/>
      </c>
      <c r="AM68" s="227" t="str">
        <f>IFERROR((AM67-AM65)/AM67*100%,"")</f>
        <v/>
      </c>
    </row>
    <row r="69" spans="1:39" customFormat="1" outlineLevel="1">
      <c r="A69" t="str">
        <f>B62&amp;C69</f>
        <v>Surname, Forename5</v>
      </c>
      <c r="B69" s="256"/>
      <c r="C69" s="27">
        <v>5</v>
      </c>
      <c r="D69" s="26" t="s">
        <v>22</v>
      </c>
      <c r="E69" s="103"/>
      <c r="F69" s="103"/>
      <c r="G69" s="103"/>
      <c r="H69" s="15"/>
      <c r="I69" s="16"/>
      <c r="J69" s="17"/>
      <c r="K69" s="94"/>
      <c r="L69" s="94"/>
      <c r="M69" s="94"/>
      <c r="N69" s="94"/>
      <c r="O69" s="94"/>
      <c r="P69" s="94"/>
      <c r="Q69" s="17" t="str">
        <f>IF(SUM(K69:P69)=0,"",SUM(K69:P69))</f>
        <v/>
      </c>
      <c r="R69" s="94"/>
      <c r="S69" s="94"/>
      <c r="T69" s="17" t="str">
        <f>IF(SUM(R69:S69)=0,"",SUM(R69:S69))</f>
        <v/>
      </c>
      <c r="U69" s="17"/>
      <c r="V69" s="94"/>
      <c r="W69" s="17"/>
      <c r="X69" s="94" t="str">
        <f>IFERROR(AVERAGE(V69:W69),"")</f>
        <v/>
      </c>
      <c r="Y69" s="17"/>
      <c r="Z69" s="17"/>
      <c r="AA69" s="71"/>
      <c r="AB69" s="17"/>
      <c r="AC69" s="190" t="str">
        <f>IF(J69="","",IF(J69&lt;&gt;0,INT(25.4347*POWER((18-J69),1.81)),0))</f>
        <v/>
      </c>
      <c r="AD69" s="190" t="str">
        <f>IFERROR(IF(Q69&lt;&gt;0,INT(0.14354*POWER(((10*Q69)-220),1.4)),0),"")</f>
        <v/>
      </c>
      <c r="AE69" s="190" t="str">
        <f>IFERROR(IF(T69&lt;&gt;0,INT(51.39*POWER((T69-1.5),1.05)),0),"")</f>
        <v/>
      </c>
      <c r="AF69" s="190">
        <f>IF(U69&lt;&gt;0,INT(0.8465*POWER(((100*U69)-75),1.42)),0)</f>
        <v>0</v>
      </c>
      <c r="AG69" s="190" t="str">
        <f>IFERROR(IF(X69&lt;&gt;0,INT(1.53775*POWER((82-X69),1.81)),0),"")</f>
        <v/>
      </c>
      <c r="AH69" s="190" t="str">
        <f>IF(Y69="","",IF(Y69&lt;&gt;0,INT(5.74352*POWER((28.5-Y69),1.92)),0))</f>
        <v/>
      </c>
      <c r="AI69" s="190">
        <f>IF(Z69&lt;&gt;0,INT(12.91*POWER((Z69-4),1.1)),0)</f>
        <v>0</v>
      </c>
      <c r="AJ69" s="190" t="str">
        <f>IF(AA69="","",IF(AA69&lt;&gt;0,INT(0.2797*POWER(((100*AA69)),1.35)),0))</f>
        <v/>
      </c>
      <c r="AK69" s="191" t="str">
        <f>IF(AB69="","",IF(AB69&lt;&gt;0,INT(100.14*POWER((AB69-1),1.08)),0))</f>
        <v/>
      </c>
      <c r="AL69" s="192">
        <f>COUNT(J69,Q69,T69,X69,Y69,AA69,AB69)</f>
        <v>0</v>
      </c>
      <c r="AM69" s="193" t="str">
        <f>IF(AL69=0,"",SUM(AC69:AK69))</f>
        <v/>
      </c>
    </row>
    <row r="70" spans="1:39" customFormat="1" outlineLevel="1">
      <c r="B70" s="256"/>
      <c r="C70" s="106" t="s">
        <v>65</v>
      </c>
      <c r="D70" s="103"/>
      <c r="E70" s="103"/>
      <c r="F70" s="103"/>
      <c r="G70" s="103"/>
      <c r="H70" s="104"/>
      <c r="I70" s="105"/>
      <c r="J70" s="107" t="str">
        <f>IFERROR((J67-J69)/J69*100%,"")</f>
        <v/>
      </c>
      <c r="K70" s="107" t="str">
        <f t="shared" ref="K70:T70" si="89">IFERROR((K69-K67)/K69*100%,"")</f>
        <v/>
      </c>
      <c r="L70" s="107" t="str">
        <f t="shared" si="89"/>
        <v/>
      </c>
      <c r="M70" s="107" t="str">
        <f t="shared" si="89"/>
        <v/>
      </c>
      <c r="N70" s="107" t="str">
        <f t="shared" si="89"/>
        <v/>
      </c>
      <c r="O70" s="107" t="str">
        <f t="shared" si="89"/>
        <v/>
      </c>
      <c r="P70" s="107" t="str">
        <f t="shared" si="89"/>
        <v/>
      </c>
      <c r="Q70" s="107" t="str">
        <f t="shared" si="89"/>
        <v/>
      </c>
      <c r="R70" s="107" t="str">
        <f t="shared" si="89"/>
        <v/>
      </c>
      <c r="S70" s="107" t="str">
        <f t="shared" si="89"/>
        <v/>
      </c>
      <c r="T70" s="107" t="str">
        <f t="shared" si="89"/>
        <v/>
      </c>
      <c r="U70" s="107" t="str">
        <f t="shared" ref="U70" si="90">IFERROR((U69-U68)/U69*100%,"")</f>
        <v/>
      </c>
      <c r="V70" s="107" t="str">
        <f>IFERROR((V67-V69)/V69*100%,"")</f>
        <v/>
      </c>
      <c r="W70" s="107" t="str">
        <f>IFERROR((W67-W69)/W69*100%,"")</f>
        <v/>
      </c>
      <c r="X70" s="107" t="str">
        <f>IFERROR((X67-X69)/X69*100%,"")</f>
        <v/>
      </c>
      <c r="Y70" s="107" t="str">
        <f>IFERROR((Y67-Y69)/Y69*100%,"")</f>
        <v/>
      </c>
      <c r="Z70" s="107" t="str">
        <f t="shared" ref="Z70" si="91">IFERROR((Z69-Z68)/Z69*100%,"")</f>
        <v/>
      </c>
      <c r="AA70" s="107" t="str">
        <f>IFERROR((AA69-AA67)/AA69*100%,"")</f>
        <v/>
      </c>
      <c r="AB70" s="107" t="str">
        <f>IFERROR((AB69-AB67)/AB69*100%,"")</f>
        <v/>
      </c>
      <c r="AC70" s="194" t="str">
        <f t="shared" ref="AC70" si="92">IFERROR((AC69-AC68)/AC69*100%,"")</f>
        <v/>
      </c>
      <c r="AD70" s="194" t="str">
        <f t="shared" ref="AD70" si="93">IFERROR((AD69-AD68)/AD69*100%,"")</f>
        <v/>
      </c>
      <c r="AE70" s="194" t="str">
        <f t="shared" ref="AE70" si="94">IFERROR((AE69-AE68)/AE69*100%,"")</f>
        <v/>
      </c>
      <c r="AF70" s="194" t="str">
        <f t="shared" ref="AF70" si="95">IFERROR((AF69-AF68)/AF69*100%,"")</f>
        <v/>
      </c>
      <c r="AG70" s="194" t="str">
        <f t="shared" ref="AG70" si="96">IFERROR((AG69-AG68)/AG69*100%,"")</f>
        <v/>
      </c>
      <c r="AH70" s="194" t="str">
        <f t="shared" ref="AH70" si="97">IFERROR((AH69-AH68)/AH69*100%,"")</f>
        <v/>
      </c>
      <c r="AI70" s="194" t="str">
        <f t="shared" ref="AI70" si="98">IFERROR((AI69-AI68)/AI69*100%,"")</f>
        <v/>
      </c>
      <c r="AJ70" s="194" t="str">
        <f t="shared" ref="AJ70" si="99">IFERROR((AJ69-AJ68)/AJ69*100%,"")</f>
        <v/>
      </c>
      <c r="AK70" s="194" t="str">
        <f t="shared" ref="AK70" si="100">IFERROR((AK69-AK68)/AK69*100%,"")</f>
        <v/>
      </c>
      <c r="AL70" s="194" t="str">
        <f t="shared" ref="AL70" si="101">IFERROR((AL69-AL68)/AL69*100%,"")</f>
        <v/>
      </c>
      <c r="AM70" s="227" t="str">
        <f>IFERROR((AM69-AM67)/AM69*100%,"")</f>
        <v/>
      </c>
    </row>
    <row r="71" spans="1:39" customFormat="1" outlineLevel="1">
      <c r="A71" t="str">
        <f>B62&amp;C71</f>
        <v>Surname, Forename6</v>
      </c>
      <c r="B71" s="256"/>
      <c r="C71" s="27">
        <v>6</v>
      </c>
      <c r="D71" s="26" t="s">
        <v>22</v>
      </c>
      <c r="E71" s="103"/>
      <c r="F71" s="103"/>
      <c r="G71" s="103"/>
      <c r="H71" s="15"/>
      <c r="I71" s="16"/>
      <c r="J71" s="17"/>
      <c r="K71" s="94"/>
      <c r="L71" s="94"/>
      <c r="M71" s="94"/>
      <c r="N71" s="94"/>
      <c r="O71" s="94"/>
      <c r="P71" s="94"/>
      <c r="Q71" s="17" t="str">
        <f>IF(SUM(K71:P71)=0,"",SUM(K71:P71))</f>
        <v/>
      </c>
      <c r="R71" s="94"/>
      <c r="S71" s="94"/>
      <c r="T71" s="17" t="str">
        <f>IF(SUM(R71:S71)=0,"",SUM(R71:S71))</f>
        <v/>
      </c>
      <c r="U71" s="17"/>
      <c r="V71" s="94"/>
      <c r="W71" s="17"/>
      <c r="X71" s="94" t="str">
        <f>IFERROR(AVERAGE(V71:W71),"")</f>
        <v/>
      </c>
      <c r="Y71" s="17"/>
      <c r="Z71" s="17"/>
      <c r="AA71" s="71"/>
      <c r="AB71" s="17"/>
      <c r="AC71" s="190" t="str">
        <f>IF(J71="","",IF(J71&lt;&gt;0,INT(25.4347*POWER((18-J71),1.81)),0))</f>
        <v/>
      </c>
      <c r="AD71" s="190" t="str">
        <f>IFERROR(IF(Q71&lt;&gt;0,INT(0.14354*POWER(((10*Q71)-220),1.4)),0),"")</f>
        <v/>
      </c>
      <c r="AE71" s="190" t="str">
        <f>IFERROR(IF(T71&lt;&gt;0,INT(51.39*POWER((T71-1.5),1.05)),0),"")</f>
        <v/>
      </c>
      <c r="AF71" s="190">
        <f>IF(U71&lt;&gt;0,INT(0.8465*POWER(((100*U71)-75),1.42)),0)</f>
        <v>0</v>
      </c>
      <c r="AG71" s="190" t="str">
        <f>IFERROR(IF(X71&lt;&gt;0,INT(1.53775*POWER((82-X71),1.81)),0),"")</f>
        <v/>
      </c>
      <c r="AH71" s="190" t="str">
        <f>IF(Y71="","",IF(Y71&lt;&gt;0,INT(5.74352*POWER((28.5-Y71),1.92)),0))</f>
        <v/>
      </c>
      <c r="AI71" s="190">
        <f>IF(Z71&lt;&gt;0,INT(12.91*POWER((Z71-4),1.1)),0)</f>
        <v>0</v>
      </c>
      <c r="AJ71" s="190" t="str">
        <f>IF(AA71="","",IF(AA71&lt;&gt;0,INT(0.2797*POWER(((100*AA71)),1.35)),0))</f>
        <v/>
      </c>
      <c r="AK71" s="191" t="str">
        <f>IF(AB71="","",IF(AB71&lt;&gt;0,INT(100.14*POWER((AB71-1),1.08)),0))</f>
        <v/>
      </c>
      <c r="AL71" s="192">
        <f>COUNT(J71,Q71,T71,X71,Y71,AA71,AB71)</f>
        <v>0</v>
      </c>
      <c r="AM71" s="193" t="str">
        <f>IF(AL71=0,"",SUM(AC71:AK71))</f>
        <v/>
      </c>
    </row>
    <row r="72" spans="1:39" customFormat="1" outlineLevel="1">
      <c r="B72" s="256"/>
      <c r="C72" s="106" t="s">
        <v>65</v>
      </c>
      <c r="D72" s="103"/>
      <c r="E72" s="103"/>
      <c r="F72" s="103"/>
      <c r="G72" s="103"/>
      <c r="H72" s="104"/>
      <c r="I72" s="105"/>
      <c r="J72" s="107" t="str">
        <f>IFERROR((J69-J71)/J71*100%,"")</f>
        <v/>
      </c>
      <c r="K72" s="107" t="str">
        <f t="shared" ref="K72:T72" si="102">IFERROR((K71-K69)/K71*100%,"")</f>
        <v/>
      </c>
      <c r="L72" s="107" t="str">
        <f t="shared" si="102"/>
        <v/>
      </c>
      <c r="M72" s="107" t="str">
        <f t="shared" si="102"/>
        <v/>
      </c>
      <c r="N72" s="107" t="str">
        <f t="shared" si="102"/>
        <v/>
      </c>
      <c r="O72" s="107" t="str">
        <f t="shared" si="102"/>
        <v/>
      </c>
      <c r="P72" s="107" t="str">
        <f t="shared" si="102"/>
        <v/>
      </c>
      <c r="Q72" s="107" t="str">
        <f t="shared" si="102"/>
        <v/>
      </c>
      <c r="R72" s="107" t="str">
        <f t="shared" si="102"/>
        <v/>
      </c>
      <c r="S72" s="107" t="str">
        <f t="shared" si="102"/>
        <v/>
      </c>
      <c r="T72" s="107" t="str">
        <f t="shared" si="102"/>
        <v/>
      </c>
      <c r="U72" s="107" t="str">
        <f t="shared" ref="U72" si="103">IFERROR((U71-U70)/U71*100%,"")</f>
        <v/>
      </c>
      <c r="V72" s="107" t="str">
        <f>IFERROR((V69-V71)/V71*100%,"")</f>
        <v/>
      </c>
      <c r="W72" s="107" t="str">
        <f>IFERROR((W69-W71)/W71*100%,"")</f>
        <v/>
      </c>
      <c r="X72" s="107" t="str">
        <f>IFERROR((X69-X71)/X71*100%,"")</f>
        <v/>
      </c>
      <c r="Y72" s="107" t="str">
        <f>IFERROR((Y69-Y71)/Y71*100%,"")</f>
        <v/>
      </c>
      <c r="Z72" s="107" t="str">
        <f t="shared" ref="Z72" si="104">IFERROR((Z71-Z70)/Z71*100%,"")</f>
        <v/>
      </c>
      <c r="AA72" s="107" t="str">
        <f>IFERROR((AA71-AA69)/AA71*100%,"")</f>
        <v/>
      </c>
      <c r="AB72" s="107" t="str">
        <f>IFERROR((AB71-AB69)/AB71*100%,"")</f>
        <v/>
      </c>
      <c r="AC72" s="194" t="str">
        <f t="shared" ref="AC72" si="105">IFERROR((AC71-AC70)/AC71*100%,"")</f>
        <v/>
      </c>
      <c r="AD72" s="194" t="str">
        <f t="shared" ref="AD72" si="106">IFERROR((AD71-AD70)/AD71*100%,"")</f>
        <v/>
      </c>
      <c r="AE72" s="194" t="str">
        <f t="shared" ref="AE72" si="107">IFERROR((AE71-AE70)/AE71*100%,"")</f>
        <v/>
      </c>
      <c r="AF72" s="194" t="str">
        <f t="shared" ref="AF72" si="108">IFERROR((AF71-AF70)/AF71*100%,"")</f>
        <v/>
      </c>
      <c r="AG72" s="194" t="str">
        <f t="shared" ref="AG72" si="109">IFERROR((AG71-AG70)/AG71*100%,"")</f>
        <v/>
      </c>
      <c r="AH72" s="194" t="str">
        <f t="shared" ref="AH72" si="110">IFERROR((AH71-AH70)/AH71*100%,"")</f>
        <v/>
      </c>
      <c r="AI72" s="194" t="str">
        <f t="shared" ref="AI72" si="111">IFERROR((AI71-AI70)/AI71*100%,"")</f>
        <v/>
      </c>
      <c r="AJ72" s="194" t="str">
        <f t="shared" ref="AJ72" si="112">IFERROR((AJ71-AJ70)/AJ71*100%,"")</f>
        <v/>
      </c>
      <c r="AK72" s="194" t="str">
        <f t="shared" ref="AK72" si="113">IFERROR((AK71-AK70)/AK71*100%,"")</f>
        <v/>
      </c>
      <c r="AL72" s="194" t="str">
        <f t="shared" ref="AL72" si="114">IFERROR((AL71-AL70)/AL71*100%,"")</f>
        <v/>
      </c>
      <c r="AM72" s="227" t="str">
        <f>IFERROR((AM71-AM69)/AM71*100%,"")</f>
        <v/>
      </c>
    </row>
    <row r="73" spans="1:39" customFormat="1" outlineLevel="1">
      <c r="A73" t="str">
        <f>B62&amp;C73</f>
        <v>Surname, Forename7</v>
      </c>
      <c r="B73" s="256"/>
      <c r="C73" s="27">
        <v>7</v>
      </c>
      <c r="D73" s="26" t="s">
        <v>22</v>
      </c>
      <c r="E73" s="103"/>
      <c r="F73" s="103"/>
      <c r="G73" s="103"/>
      <c r="H73" s="15"/>
      <c r="I73" s="16"/>
      <c r="J73" s="17"/>
      <c r="K73" s="94"/>
      <c r="L73" s="94"/>
      <c r="M73" s="94"/>
      <c r="N73" s="94"/>
      <c r="O73" s="94"/>
      <c r="P73" s="94"/>
      <c r="Q73" s="17" t="str">
        <f>IF(SUM(K73:P73)=0,"",SUM(K73:P73))</f>
        <v/>
      </c>
      <c r="R73" s="94"/>
      <c r="S73" s="94"/>
      <c r="T73" s="17" t="str">
        <f>IF(SUM(R73:S73)=0,"",SUM(R73:S73))</f>
        <v/>
      </c>
      <c r="U73" s="17"/>
      <c r="V73" s="94"/>
      <c r="W73" s="17"/>
      <c r="X73" s="94" t="str">
        <f>IFERROR(AVERAGE(V73:W73),"")</f>
        <v/>
      </c>
      <c r="Y73" s="17"/>
      <c r="Z73" s="17"/>
      <c r="AA73" s="71"/>
      <c r="AB73" s="17"/>
      <c r="AC73" s="190" t="str">
        <f>IF(J73="","",IF(J73&lt;&gt;0,INT(25.4347*POWER((18-J73),1.81)),0))</f>
        <v/>
      </c>
      <c r="AD73" s="190" t="str">
        <f>IFERROR(IF(Q73&lt;&gt;0,INT(0.14354*POWER(((10*Q73)-220),1.4)),0),"")</f>
        <v/>
      </c>
      <c r="AE73" s="190" t="str">
        <f>IFERROR(IF(T73&lt;&gt;0,INT(51.39*POWER((T73-1.5),1.05)),0),"")</f>
        <v/>
      </c>
      <c r="AF73" s="190">
        <f>IF(U73&lt;&gt;0,INT(0.8465*POWER(((100*U73)-75),1.42)),0)</f>
        <v>0</v>
      </c>
      <c r="AG73" s="190" t="str">
        <f>IFERROR(IF(X73&lt;&gt;0,INT(1.53775*POWER((82-X73),1.81)),0),"")</f>
        <v/>
      </c>
      <c r="AH73" s="190" t="str">
        <f>IF(Y73="","",IF(Y73&lt;&gt;0,INT(5.74352*POWER((28.5-Y73),1.92)),0))</f>
        <v/>
      </c>
      <c r="AI73" s="190">
        <f>IF(Z73&lt;&gt;0,INT(12.91*POWER((Z73-4),1.1)),0)</f>
        <v>0</v>
      </c>
      <c r="AJ73" s="190" t="str">
        <f>IF(AA73="","",IF(AA73&lt;&gt;0,INT(0.2797*POWER(((100*AA73)),1.35)),0))</f>
        <v/>
      </c>
      <c r="AK73" s="191" t="str">
        <f>IF(AB73="","",IF(AB73&lt;&gt;0,INT(100.14*POWER((AB73-1),1.08)),0))</f>
        <v/>
      </c>
      <c r="AL73" s="192">
        <f>COUNT(J73,Q73,T73,X73,Y73,AA73,AB73)</f>
        <v>0</v>
      </c>
      <c r="AM73" s="193" t="str">
        <f>IF(AL73=0,"",SUM(AC73:AK73))</f>
        <v/>
      </c>
    </row>
    <row r="74" spans="1:39" customFormat="1" outlineLevel="1">
      <c r="B74" s="256"/>
      <c r="C74" s="106" t="s">
        <v>65</v>
      </c>
      <c r="D74" s="103"/>
      <c r="E74" s="103"/>
      <c r="F74" s="103"/>
      <c r="G74" s="103"/>
      <c r="H74" s="104"/>
      <c r="I74" s="105"/>
      <c r="J74" s="107" t="str">
        <f>IFERROR((J71-J73)/J73*100%,"")</f>
        <v/>
      </c>
      <c r="K74" s="107" t="str">
        <f t="shared" ref="K74:T74" si="115">IFERROR((K73-K71)/K73*100%,"")</f>
        <v/>
      </c>
      <c r="L74" s="107" t="str">
        <f t="shared" si="115"/>
        <v/>
      </c>
      <c r="M74" s="107" t="str">
        <f t="shared" si="115"/>
        <v/>
      </c>
      <c r="N74" s="107" t="str">
        <f t="shared" si="115"/>
        <v/>
      </c>
      <c r="O74" s="107" t="str">
        <f t="shared" si="115"/>
        <v/>
      </c>
      <c r="P74" s="107" t="str">
        <f t="shared" si="115"/>
        <v/>
      </c>
      <c r="Q74" s="107" t="str">
        <f t="shared" si="115"/>
        <v/>
      </c>
      <c r="R74" s="107" t="str">
        <f t="shared" si="115"/>
        <v/>
      </c>
      <c r="S74" s="107" t="str">
        <f t="shared" si="115"/>
        <v/>
      </c>
      <c r="T74" s="107" t="str">
        <f t="shared" si="115"/>
        <v/>
      </c>
      <c r="U74" s="107" t="str">
        <f t="shared" ref="U74" si="116">IFERROR((U73-U72)/U73*100%,"")</f>
        <v/>
      </c>
      <c r="V74" s="107" t="str">
        <f>IFERROR((V71-V73)/V73*100%,"")</f>
        <v/>
      </c>
      <c r="W74" s="107" t="str">
        <f>IFERROR((W71-W73)/W73*100%,"")</f>
        <v/>
      </c>
      <c r="X74" s="107" t="str">
        <f>IFERROR((X71-X73)/X73*100%,"")</f>
        <v/>
      </c>
      <c r="Y74" s="107" t="str">
        <f>IFERROR((Y71-Y73)/Y73*100%,"")</f>
        <v/>
      </c>
      <c r="Z74" s="107" t="str">
        <f t="shared" ref="Z74" si="117">IFERROR((Z73-Z72)/Z73*100%,"")</f>
        <v/>
      </c>
      <c r="AA74" s="107" t="str">
        <f>IFERROR((AA73-AA71)/AA73*100%,"")</f>
        <v/>
      </c>
      <c r="AB74" s="107" t="str">
        <f>IFERROR((AB73-AB71)/AB73*100%,"")</f>
        <v/>
      </c>
      <c r="AC74" s="194" t="str">
        <f t="shared" ref="AC74" si="118">IFERROR((AC73-AC72)/AC73*100%,"")</f>
        <v/>
      </c>
      <c r="AD74" s="194" t="str">
        <f t="shared" ref="AD74" si="119">IFERROR((AD73-AD72)/AD73*100%,"")</f>
        <v/>
      </c>
      <c r="AE74" s="194" t="str">
        <f t="shared" ref="AE74" si="120">IFERROR((AE73-AE72)/AE73*100%,"")</f>
        <v/>
      </c>
      <c r="AF74" s="194" t="str">
        <f t="shared" ref="AF74" si="121">IFERROR((AF73-AF72)/AF73*100%,"")</f>
        <v/>
      </c>
      <c r="AG74" s="194" t="str">
        <f t="shared" ref="AG74" si="122">IFERROR((AG73-AG72)/AG73*100%,"")</f>
        <v/>
      </c>
      <c r="AH74" s="194" t="str">
        <f t="shared" ref="AH74" si="123">IFERROR((AH73-AH72)/AH73*100%,"")</f>
        <v/>
      </c>
      <c r="AI74" s="194" t="str">
        <f t="shared" ref="AI74" si="124">IFERROR((AI73-AI72)/AI73*100%,"")</f>
        <v/>
      </c>
      <c r="AJ74" s="194" t="str">
        <f t="shared" ref="AJ74" si="125">IFERROR((AJ73-AJ72)/AJ73*100%,"")</f>
        <v/>
      </c>
      <c r="AK74" s="194" t="str">
        <f t="shared" ref="AK74" si="126">IFERROR((AK73-AK72)/AK73*100%,"")</f>
        <v/>
      </c>
      <c r="AL74" s="194" t="str">
        <f t="shared" ref="AL74" si="127">IFERROR((AL73-AL72)/AL73*100%,"")</f>
        <v/>
      </c>
      <c r="AM74" s="227" t="str">
        <f>IFERROR((AM73-AM71)/AM73*100%,"")</f>
        <v/>
      </c>
    </row>
    <row r="75" spans="1:39" customFormat="1" outlineLevel="1">
      <c r="A75" t="str">
        <f>B62&amp;C75</f>
        <v>Surname, Forename8</v>
      </c>
      <c r="B75" s="256"/>
      <c r="C75" s="27">
        <v>8</v>
      </c>
      <c r="D75" s="26" t="s">
        <v>22</v>
      </c>
      <c r="E75" s="103"/>
      <c r="F75" s="103"/>
      <c r="G75" s="103"/>
      <c r="H75" s="15"/>
      <c r="I75" s="16"/>
      <c r="J75" s="17"/>
      <c r="K75" s="94"/>
      <c r="L75" s="94"/>
      <c r="M75" s="94"/>
      <c r="N75" s="94"/>
      <c r="O75" s="94"/>
      <c r="P75" s="94"/>
      <c r="Q75" s="17" t="str">
        <f>IF(SUM(K75:P75)=0,"",SUM(K75:P75))</f>
        <v/>
      </c>
      <c r="R75" s="94"/>
      <c r="S75" s="94"/>
      <c r="T75" s="17" t="str">
        <f>IF(SUM(R75:S75)=0,"",SUM(R75:S75))</f>
        <v/>
      </c>
      <c r="U75" s="17"/>
      <c r="V75" s="94"/>
      <c r="W75" s="17"/>
      <c r="X75" s="94" t="str">
        <f>IFERROR(AVERAGE(V75:W75),"")</f>
        <v/>
      </c>
      <c r="Y75" s="17"/>
      <c r="Z75" s="17"/>
      <c r="AA75" s="71"/>
      <c r="AB75" s="17"/>
      <c r="AC75" s="190" t="str">
        <f>IF(J75="","",IF(J75&lt;&gt;0,INT(25.4347*POWER((18-J75),1.81)),0))</f>
        <v/>
      </c>
      <c r="AD75" s="190" t="str">
        <f>IFERROR(IF(Q75&lt;&gt;0,INT(0.14354*POWER(((10*Q75)-220),1.4)),0),"")</f>
        <v/>
      </c>
      <c r="AE75" s="190" t="str">
        <f>IFERROR(IF(T75&lt;&gt;0,INT(51.39*POWER((T75-1.5),1.05)),0),"")</f>
        <v/>
      </c>
      <c r="AF75" s="190">
        <f>IF(U75&lt;&gt;0,INT(0.8465*POWER(((100*U75)-75),1.42)),0)</f>
        <v>0</v>
      </c>
      <c r="AG75" s="190" t="str">
        <f>IFERROR(IF(X75&lt;&gt;0,INT(1.53775*POWER((82-X75),1.81)),0),"")</f>
        <v/>
      </c>
      <c r="AH75" s="190" t="str">
        <f>IF(Y75="","",IF(Y75&lt;&gt;0,INT(5.74352*POWER((28.5-Y75),1.92)),0))</f>
        <v/>
      </c>
      <c r="AI75" s="190">
        <f>IF(Z75&lt;&gt;0,INT(12.91*POWER((Z75-4),1.1)),0)</f>
        <v>0</v>
      </c>
      <c r="AJ75" s="190" t="str">
        <f>IF(AA75="","",IF(AA75&lt;&gt;0,INT(0.2797*POWER(((100*AA75)),1.35)),0))</f>
        <v/>
      </c>
      <c r="AK75" s="191" t="str">
        <f>IF(AB75="","",IF(AB75&lt;&gt;0,INT(100.14*POWER((AB75-1),1.08)),0))</f>
        <v/>
      </c>
      <c r="AL75" s="192">
        <f>COUNT(J75,Q75,T75,X75,Y75,AA75,AB75)</f>
        <v>0</v>
      </c>
      <c r="AM75" s="193" t="str">
        <f>IF(AL75=0,"",SUM(AC75:AK75))</f>
        <v/>
      </c>
    </row>
    <row r="76" spans="1:39" customFormat="1" outlineLevel="1">
      <c r="B76" s="256"/>
      <c r="C76" s="106" t="s">
        <v>65</v>
      </c>
      <c r="D76" s="103"/>
      <c r="E76" s="103"/>
      <c r="F76" s="103"/>
      <c r="G76" s="103"/>
      <c r="H76" s="104"/>
      <c r="I76" s="105"/>
      <c r="J76" s="107" t="str">
        <f>IFERROR((J73-J75)/J75*100%,"")</f>
        <v/>
      </c>
      <c r="K76" s="107" t="str">
        <f t="shared" ref="K76:T76" si="128">IFERROR((K75-K73)/K75*100%,"")</f>
        <v/>
      </c>
      <c r="L76" s="107" t="str">
        <f t="shared" si="128"/>
        <v/>
      </c>
      <c r="M76" s="107" t="str">
        <f t="shared" si="128"/>
        <v/>
      </c>
      <c r="N76" s="107" t="str">
        <f t="shared" si="128"/>
        <v/>
      </c>
      <c r="O76" s="107" t="str">
        <f t="shared" si="128"/>
        <v/>
      </c>
      <c r="P76" s="107" t="str">
        <f t="shared" si="128"/>
        <v/>
      </c>
      <c r="Q76" s="107" t="str">
        <f t="shared" si="128"/>
        <v/>
      </c>
      <c r="R76" s="107" t="str">
        <f t="shared" si="128"/>
        <v/>
      </c>
      <c r="S76" s="107" t="str">
        <f t="shared" si="128"/>
        <v/>
      </c>
      <c r="T76" s="107" t="str">
        <f t="shared" si="128"/>
        <v/>
      </c>
      <c r="U76" s="107" t="str">
        <f t="shared" ref="U76" si="129">IFERROR((U75-U74)/U75*100%,"")</f>
        <v/>
      </c>
      <c r="V76" s="107" t="str">
        <f>IFERROR((V73-V75)/V75*100%,"")</f>
        <v/>
      </c>
      <c r="W76" s="107" t="str">
        <f>IFERROR((W73-W75)/W75*100%,"")</f>
        <v/>
      </c>
      <c r="X76" s="107" t="str">
        <f>IFERROR((X73-X75)/X75*100%,"")</f>
        <v/>
      </c>
      <c r="Y76" s="107" t="str">
        <f>IFERROR((Y73-Y75)/Y75*100%,"")</f>
        <v/>
      </c>
      <c r="Z76" s="107" t="str">
        <f t="shared" ref="Z76" si="130">IFERROR((Z75-Z74)/Z75*100%,"")</f>
        <v/>
      </c>
      <c r="AA76" s="107" t="str">
        <f>IFERROR((AA75-AA73)/AA75*100%,"")</f>
        <v/>
      </c>
      <c r="AB76" s="107" t="str">
        <f>IFERROR((AB75-AB73)/AB75*100%,"")</f>
        <v/>
      </c>
      <c r="AC76" s="194" t="str">
        <f t="shared" ref="AC76" si="131">IFERROR((AC75-AC74)/AC75*100%,"")</f>
        <v/>
      </c>
      <c r="AD76" s="194" t="str">
        <f t="shared" ref="AD76" si="132">IFERROR((AD75-AD74)/AD75*100%,"")</f>
        <v/>
      </c>
      <c r="AE76" s="194" t="str">
        <f t="shared" ref="AE76" si="133">IFERROR((AE75-AE74)/AE75*100%,"")</f>
        <v/>
      </c>
      <c r="AF76" s="194" t="str">
        <f t="shared" ref="AF76" si="134">IFERROR((AF75-AF74)/AF75*100%,"")</f>
        <v/>
      </c>
      <c r="AG76" s="194" t="str">
        <f t="shared" ref="AG76" si="135">IFERROR((AG75-AG74)/AG75*100%,"")</f>
        <v/>
      </c>
      <c r="AH76" s="194" t="str">
        <f t="shared" ref="AH76" si="136">IFERROR((AH75-AH74)/AH75*100%,"")</f>
        <v/>
      </c>
      <c r="AI76" s="194" t="str">
        <f t="shared" ref="AI76" si="137">IFERROR((AI75-AI74)/AI75*100%,"")</f>
        <v/>
      </c>
      <c r="AJ76" s="194" t="str">
        <f t="shared" ref="AJ76" si="138">IFERROR((AJ75-AJ74)/AJ75*100%,"")</f>
        <v/>
      </c>
      <c r="AK76" s="194" t="str">
        <f t="shared" ref="AK76" si="139">IFERROR((AK75-AK74)/AK75*100%,"")</f>
        <v/>
      </c>
      <c r="AL76" s="194" t="str">
        <f t="shared" ref="AL76" si="140">IFERROR((AL75-AL74)/AL75*100%,"")</f>
        <v/>
      </c>
      <c r="AM76" s="227" t="str">
        <f>IFERROR((AM75-AM73)/AM75*100%,"")</f>
        <v/>
      </c>
    </row>
    <row r="77" spans="1:39" customFormat="1" outlineLevel="1">
      <c r="A77" t="str">
        <f>B62&amp;C77</f>
        <v>Surname, Forename9</v>
      </c>
      <c r="B77" s="256"/>
      <c r="C77" s="27">
        <v>9</v>
      </c>
      <c r="D77" s="26" t="s">
        <v>22</v>
      </c>
      <c r="E77" s="103"/>
      <c r="F77" s="103"/>
      <c r="G77" s="103"/>
      <c r="H77" s="15"/>
      <c r="I77" s="16"/>
      <c r="J77" s="17"/>
      <c r="K77" s="94"/>
      <c r="L77" s="94"/>
      <c r="M77" s="94"/>
      <c r="N77" s="94"/>
      <c r="O77" s="94"/>
      <c r="P77" s="94"/>
      <c r="Q77" s="17" t="str">
        <f>IF(SUM(K77:P77)=0,"",SUM(K77:P77))</f>
        <v/>
      </c>
      <c r="R77" s="94"/>
      <c r="S77" s="94"/>
      <c r="T77" s="17" t="str">
        <f>IF(SUM(R77:S77)=0,"",SUM(R77:S77))</f>
        <v/>
      </c>
      <c r="U77" s="17"/>
      <c r="V77" s="94"/>
      <c r="W77" s="17"/>
      <c r="X77" s="94" t="str">
        <f>IFERROR(AVERAGE(V77:W77),"")</f>
        <v/>
      </c>
      <c r="Y77" s="17"/>
      <c r="Z77" s="17"/>
      <c r="AA77" s="71"/>
      <c r="AB77" s="17"/>
      <c r="AC77" s="190" t="str">
        <f>IF(J77="","",IF(J77&lt;&gt;0,INT(25.4347*POWER((18-J77),1.81)),0))</f>
        <v/>
      </c>
      <c r="AD77" s="190" t="str">
        <f>IFERROR(IF(Q77&lt;&gt;0,INT(0.14354*POWER(((10*Q77)-220),1.4)),0),"")</f>
        <v/>
      </c>
      <c r="AE77" s="190" t="str">
        <f>IFERROR(IF(T77&lt;&gt;0,INT(51.39*POWER((T77-1.5),1.05)),0),"")</f>
        <v/>
      </c>
      <c r="AF77" s="190">
        <f>IF(U77&lt;&gt;0,INT(0.8465*POWER(((100*U77)-75),1.42)),0)</f>
        <v>0</v>
      </c>
      <c r="AG77" s="190" t="str">
        <f>IFERROR(IF(X77&lt;&gt;0,INT(1.53775*POWER((82-X77),1.81)),0),"")</f>
        <v/>
      </c>
      <c r="AH77" s="190" t="str">
        <f>IF(Y77="","",IF(Y77&lt;&gt;0,INT(5.74352*POWER((28.5-Y77),1.92)),0))</f>
        <v/>
      </c>
      <c r="AI77" s="190">
        <f>IF(Z77&lt;&gt;0,INT(12.91*POWER((Z77-4),1.1)),0)</f>
        <v>0</v>
      </c>
      <c r="AJ77" s="190" t="str">
        <f>IF(AA77="","",IF(AA77&lt;&gt;0,INT(0.2797*POWER(((100*AA77)),1.35)),0))</f>
        <v/>
      </c>
      <c r="AK77" s="191" t="str">
        <f>IF(AB77="","",IF(AB77&lt;&gt;0,INT(100.14*POWER((AB77-1),1.08)),0))</f>
        <v/>
      </c>
      <c r="AL77" s="192">
        <f>COUNT(J77,Q77,T77,X77,Y77,AA77,AB77)</f>
        <v>0</v>
      </c>
      <c r="AM77" s="193" t="str">
        <f>IF(AL77=0,"",SUM(AC77:AK77))</f>
        <v/>
      </c>
    </row>
    <row r="78" spans="1:39" customFormat="1" outlineLevel="1">
      <c r="B78" s="256"/>
      <c r="C78" s="106" t="s">
        <v>65</v>
      </c>
      <c r="D78" s="33"/>
      <c r="E78" s="33"/>
      <c r="F78" s="33"/>
      <c r="G78" s="33"/>
      <c r="H78" s="18"/>
      <c r="I78" s="44"/>
      <c r="J78" s="107" t="str">
        <f>IFERROR((J75-J77)/J77*100%,"")</f>
        <v/>
      </c>
      <c r="K78" s="107" t="str">
        <f t="shared" ref="K78:T78" si="141">IFERROR((K77-K75)/K77*100%,"")</f>
        <v/>
      </c>
      <c r="L78" s="107" t="str">
        <f t="shared" si="141"/>
        <v/>
      </c>
      <c r="M78" s="107" t="str">
        <f t="shared" si="141"/>
        <v/>
      </c>
      <c r="N78" s="107" t="str">
        <f t="shared" si="141"/>
        <v/>
      </c>
      <c r="O78" s="107" t="str">
        <f t="shared" si="141"/>
        <v/>
      </c>
      <c r="P78" s="107" t="str">
        <f t="shared" si="141"/>
        <v/>
      </c>
      <c r="Q78" s="107" t="str">
        <f t="shared" si="141"/>
        <v/>
      </c>
      <c r="R78" s="107" t="str">
        <f t="shared" si="141"/>
        <v/>
      </c>
      <c r="S78" s="107" t="str">
        <f t="shared" si="141"/>
        <v/>
      </c>
      <c r="T78" s="107" t="str">
        <f t="shared" si="141"/>
        <v/>
      </c>
      <c r="U78" s="107" t="str">
        <f t="shared" ref="U78" si="142">IFERROR((U77-U76)/U77*100%,"")</f>
        <v/>
      </c>
      <c r="V78" s="107" t="str">
        <f>IFERROR((V75-V77)/V77*100%,"")</f>
        <v/>
      </c>
      <c r="W78" s="107" t="str">
        <f>IFERROR((W75-W77)/W77*100%,"")</f>
        <v/>
      </c>
      <c r="X78" s="107" t="str">
        <f>IFERROR((X75-X77)/X77*100%,"")</f>
        <v/>
      </c>
      <c r="Y78" s="107" t="str">
        <f>IFERROR((Y75-Y77)/Y77*100%,"")</f>
        <v/>
      </c>
      <c r="Z78" s="107" t="str">
        <f t="shared" ref="Z78" si="143">IFERROR((Z77-Z76)/Z77*100%,"")</f>
        <v/>
      </c>
      <c r="AA78" s="107" t="str">
        <f>IFERROR((AA77-AA75)/AA77*100%,"")</f>
        <v/>
      </c>
      <c r="AB78" s="107" t="str">
        <f>IFERROR((AB77-AB75)/AB77*100%,"")</f>
        <v/>
      </c>
      <c r="AC78" s="194" t="str">
        <f t="shared" ref="AC78" si="144">IFERROR((AC77-AC76)/AC77*100%,"")</f>
        <v/>
      </c>
      <c r="AD78" s="194" t="str">
        <f t="shared" ref="AD78" si="145">IFERROR((AD77-AD76)/AD77*100%,"")</f>
        <v/>
      </c>
      <c r="AE78" s="194" t="str">
        <f t="shared" ref="AE78" si="146">IFERROR((AE77-AE76)/AE77*100%,"")</f>
        <v/>
      </c>
      <c r="AF78" s="194" t="str">
        <f t="shared" ref="AF78" si="147">IFERROR((AF77-AF76)/AF77*100%,"")</f>
        <v/>
      </c>
      <c r="AG78" s="194" t="str">
        <f t="shared" ref="AG78" si="148">IFERROR((AG77-AG76)/AG77*100%,"")</f>
        <v/>
      </c>
      <c r="AH78" s="194" t="str">
        <f t="shared" ref="AH78" si="149">IFERROR((AH77-AH76)/AH77*100%,"")</f>
        <v/>
      </c>
      <c r="AI78" s="194" t="str">
        <f t="shared" ref="AI78" si="150">IFERROR((AI77-AI76)/AI77*100%,"")</f>
        <v/>
      </c>
      <c r="AJ78" s="194" t="str">
        <f t="shared" ref="AJ78" si="151">IFERROR((AJ77-AJ76)/AJ77*100%,"")</f>
        <v/>
      </c>
      <c r="AK78" s="194" t="str">
        <f t="shared" ref="AK78" si="152">IFERROR((AK77-AK76)/AK77*100%,"")</f>
        <v/>
      </c>
      <c r="AL78" s="194" t="str">
        <f t="shared" ref="AL78" si="153">IFERROR((AL77-AL76)/AL77*100%,"")</f>
        <v/>
      </c>
      <c r="AM78" s="227" t="str">
        <f>IFERROR((AM77-AM75)/AM77*100%,"")</f>
        <v/>
      </c>
    </row>
    <row r="79" spans="1:39" s="6" customFormat="1" outlineLevel="1">
      <c r="A79" t="str">
        <f>B62&amp;C79</f>
        <v>Surname, Forename10</v>
      </c>
      <c r="B79" s="256"/>
      <c r="C79" s="32">
        <v>10</v>
      </c>
      <c r="D79" s="33" t="s">
        <v>22</v>
      </c>
      <c r="E79" s="33"/>
      <c r="F79" s="33"/>
      <c r="G79" s="33"/>
      <c r="H79" s="18"/>
      <c r="I79" s="44"/>
      <c r="J79" s="34"/>
      <c r="K79" s="34"/>
      <c r="L79" s="34"/>
      <c r="M79" s="34"/>
      <c r="N79" s="34"/>
      <c r="O79" s="34"/>
      <c r="P79" s="34"/>
      <c r="Q79" s="17" t="str">
        <f>IF(SUM(K79:P79)=0,"",SUM(K79:P79))</f>
        <v/>
      </c>
      <c r="R79" s="94"/>
      <c r="S79" s="94"/>
      <c r="T79" s="17" t="str">
        <f>IF(SUM(R79:S79)=0,"",SUM(R79:S79))</f>
        <v/>
      </c>
      <c r="U79" s="17"/>
      <c r="V79" s="94"/>
      <c r="W79" s="17"/>
      <c r="X79" s="94" t="str">
        <f>IFERROR(AVERAGE(V79:W79),"")</f>
        <v/>
      </c>
      <c r="Y79" s="17"/>
      <c r="Z79" s="17"/>
      <c r="AA79" s="71"/>
      <c r="AB79" s="17"/>
      <c r="AC79" s="190" t="str">
        <f>IF(J79="","",IF(J79&lt;&gt;0,INT(25.4347*POWER((18-J79),1.81)),0))</f>
        <v/>
      </c>
      <c r="AD79" s="190" t="str">
        <f>IFERROR(IF(Q79&lt;&gt;0,INT(0.14354*POWER(((10*Q79)-220),1.4)),0),"")</f>
        <v/>
      </c>
      <c r="AE79" s="190" t="str">
        <f>IFERROR(IF(T79&lt;&gt;0,INT(51.39*POWER((T79-1.5),1.05)),0),"")</f>
        <v/>
      </c>
      <c r="AF79" s="190">
        <f>IF(U79&lt;&gt;0,INT(0.8465*POWER(((100*U79)-75),1.42)),0)</f>
        <v>0</v>
      </c>
      <c r="AG79" s="190" t="str">
        <f>IFERROR(IF(X79&lt;&gt;0,INT(1.53775*POWER((82-X79),1.81)),0),"")</f>
        <v/>
      </c>
      <c r="AH79" s="190" t="str">
        <f>IF(Y79="","",IF(Y79&lt;&gt;0,INT(5.74352*POWER((28.5-Y79),1.92)),0))</f>
        <v/>
      </c>
      <c r="AI79" s="190">
        <f>IF(Z79&lt;&gt;0,INT(12.91*POWER((Z79-4),1.1)),0)</f>
        <v>0</v>
      </c>
      <c r="AJ79" s="190" t="str">
        <f>IF(AA79="","",IF(AA79&lt;&gt;0,INT(0.2797*POWER(((100*AA79)),1.35)),0))</f>
        <v/>
      </c>
      <c r="AK79" s="191" t="str">
        <f>IF(AB79="","",IF(AB79&lt;&gt;0,INT(100.14*POWER((AB79-1),1.08)),0))</f>
        <v/>
      </c>
      <c r="AL79" s="192">
        <f>COUNT(J79,Q79,T79,X79,Y79,AA79,AB79)</f>
        <v>0</v>
      </c>
      <c r="AM79" s="193" t="str">
        <f>IF(AL79=0,"",SUM(AC79:AK79))</f>
        <v/>
      </c>
    </row>
    <row r="80" spans="1:39" s="6" customFormat="1" outlineLevel="1">
      <c r="A80"/>
      <c r="B80" s="257"/>
      <c r="C80" s="106" t="s">
        <v>65</v>
      </c>
      <c r="D80" s="33"/>
      <c r="E80" s="33"/>
      <c r="F80" s="33"/>
      <c r="G80" s="33"/>
      <c r="H80" s="18"/>
      <c r="I80" s="44"/>
      <c r="J80" s="107" t="str">
        <f>IFERROR((J77-J79)/J79*100%,"")</f>
        <v/>
      </c>
      <c r="K80" s="107" t="str">
        <f t="shared" ref="K80:T80" si="154">IFERROR((K79-K77)/K79*100%,"")</f>
        <v/>
      </c>
      <c r="L80" s="107" t="str">
        <f t="shared" si="154"/>
        <v/>
      </c>
      <c r="M80" s="107" t="str">
        <f t="shared" si="154"/>
        <v/>
      </c>
      <c r="N80" s="107" t="str">
        <f t="shared" si="154"/>
        <v/>
      </c>
      <c r="O80" s="107" t="str">
        <f t="shared" si="154"/>
        <v/>
      </c>
      <c r="P80" s="107" t="str">
        <f t="shared" si="154"/>
        <v/>
      </c>
      <c r="Q80" s="107" t="str">
        <f t="shared" si="154"/>
        <v/>
      </c>
      <c r="R80" s="107" t="str">
        <f t="shared" si="154"/>
        <v/>
      </c>
      <c r="S80" s="107" t="str">
        <f t="shared" si="154"/>
        <v/>
      </c>
      <c r="T80" s="107" t="str">
        <f t="shared" si="154"/>
        <v/>
      </c>
      <c r="U80" s="107" t="str">
        <f t="shared" ref="U80" si="155">IFERROR((U79-U78)/U79*100%,"")</f>
        <v/>
      </c>
      <c r="V80" s="107" t="str">
        <f>IFERROR((V77-V79)/V79*100%,"")</f>
        <v/>
      </c>
      <c r="W80" s="107" t="str">
        <f>IFERROR((W77-W79)/W79*100%,"")</f>
        <v/>
      </c>
      <c r="X80" s="107" t="str">
        <f>IFERROR((X77-X79)/X79*100%,"")</f>
        <v/>
      </c>
      <c r="Y80" s="107" t="str">
        <f>IFERROR((Y77-Y79)/Y79*100%,"")</f>
        <v/>
      </c>
      <c r="Z80" s="107" t="str">
        <f t="shared" ref="Z80" si="156">IFERROR((Z79-Z78)/Z79*100%,"")</f>
        <v/>
      </c>
      <c r="AA80" s="107" t="str">
        <f>IFERROR((AA79-AA77)/AA79*100%,"")</f>
        <v/>
      </c>
      <c r="AB80" s="107" t="str">
        <f>IFERROR((AB79-AB77)/AB79*100%,"")</f>
        <v/>
      </c>
      <c r="AC80" s="194" t="str">
        <f t="shared" ref="AC80" si="157">IFERROR((AC79-AC78)/AC79*100%,"")</f>
        <v/>
      </c>
      <c r="AD80" s="194" t="str">
        <f t="shared" ref="AD80" si="158">IFERROR((AD79-AD78)/AD79*100%,"")</f>
        <v/>
      </c>
      <c r="AE80" s="194" t="str">
        <f t="shared" ref="AE80" si="159">IFERROR((AE79-AE78)/AE79*100%,"")</f>
        <v/>
      </c>
      <c r="AF80" s="194" t="str">
        <f t="shared" ref="AF80" si="160">IFERROR((AF79-AF78)/AF79*100%,"")</f>
        <v/>
      </c>
      <c r="AG80" s="194" t="str">
        <f t="shared" ref="AG80" si="161">IFERROR((AG79-AG78)/AG79*100%,"")</f>
        <v/>
      </c>
      <c r="AH80" s="194" t="str">
        <f t="shared" ref="AH80" si="162">IFERROR((AH79-AH78)/AH79*100%,"")</f>
        <v/>
      </c>
      <c r="AI80" s="194" t="str">
        <f t="shared" ref="AI80" si="163">IFERROR((AI79-AI78)/AI79*100%,"")</f>
        <v/>
      </c>
      <c r="AJ80" s="194" t="str">
        <f t="shared" ref="AJ80" si="164">IFERROR((AJ79-AJ78)/AJ79*100%,"")</f>
        <v/>
      </c>
      <c r="AK80" s="194" t="str">
        <f t="shared" ref="AK80" si="165">IFERROR((AK79-AK78)/AK79*100%,"")</f>
        <v/>
      </c>
      <c r="AL80" s="194" t="str">
        <f t="shared" ref="AL80" si="166">IFERROR((AL79-AL78)/AL79*100%,"")</f>
        <v/>
      </c>
      <c r="AM80" s="227" t="str">
        <f>IFERROR((AM79-AM77)/AM79*100%,"")</f>
        <v/>
      </c>
    </row>
    <row r="81" spans="1:39" s="45" customFormat="1" outlineLevel="1">
      <c r="B81" s="115"/>
      <c r="C81" s="32"/>
      <c r="D81" s="33"/>
      <c r="E81" s="33"/>
      <c r="F81" s="33"/>
      <c r="G81" s="33"/>
      <c r="H81" s="18"/>
      <c r="I81" s="44"/>
      <c r="J81" s="34"/>
      <c r="K81" s="34"/>
      <c r="L81" s="34"/>
      <c r="M81" s="34"/>
      <c r="N81" s="34"/>
      <c r="O81" s="34"/>
      <c r="P81" s="34"/>
      <c r="Q81" s="34"/>
      <c r="R81" s="34"/>
      <c r="S81" s="34"/>
      <c r="T81" s="34"/>
      <c r="U81" s="34"/>
      <c r="V81" s="34"/>
      <c r="W81" s="34"/>
      <c r="X81" s="34"/>
      <c r="Y81" s="34"/>
      <c r="Z81" s="34"/>
      <c r="AA81" s="34"/>
      <c r="AB81" s="34"/>
      <c r="AC81" s="195"/>
      <c r="AD81" s="196"/>
      <c r="AE81" s="196"/>
      <c r="AF81" s="196"/>
      <c r="AG81" s="196"/>
      <c r="AH81" s="196"/>
      <c r="AI81" s="196"/>
      <c r="AJ81" s="196"/>
      <c r="AK81" s="197"/>
      <c r="AL81" s="196"/>
      <c r="AM81" s="198"/>
    </row>
    <row r="82" spans="1:39" s="6" customFormat="1" outlineLevel="1">
      <c r="B82" s="116"/>
      <c r="C82" s="35"/>
      <c r="D82" s="36"/>
      <c r="E82" s="36"/>
      <c r="F82" s="36"/>
      <c r="G82" s="36"/>
      <c r="H82" s="37"/>
      <c r="I82" s="38" t="s">
        <v>24</v>
      </c>
      <c r="J82" s="21" t="e">
        <f>AVERAGE(J62:J63,J65,J67,J69,J71,J73,J75,J77,J79)</f>
        <v>#DIV/0!</v>
      </c>
      <c r="K82" s="21" t="e">
        <f t="shared" ref="K82:AB82" si="167">AVERAGE(K62:K63,K65,K67,K69,K71,K73,K75,K77,K79)</f>
        <v>#DIV/0!</v>
      </c>
      <c r="L82" s="21" t="e">
        <f t="shared" si="167"/>
        <v>#DIV/0!</v>
      </c>
      <c r="M82" s="21" t="e">
        <f t="shared" si="167"/>
        <v>#DIV/0!</v>
      </c>
      <c r="N82" s="21" t="e">
        <f t="shared" si="167"/>
        <v>#DIV/0!</v>
      </c>
      <c r="O82" s="21" t="e">
        <f t="shared" si="167"/>
        <v>#DIV/0!</v>
      </c>
      <c r="P82" s="21" t="e">
        <f t="shared" si="167"/>
        <v>#DIV/0!</v>
      </c>
      <c r="Q82" s="21" t="e">
        <f t="shared" si="167"/>
        <v>#DIV/0!</v>
      </c>
      <c r="R82" s="21" t="e">
        <f t="shared" si="167"/>
        <v>#DIV/0!</v>
      </c>
      <c r="S82" s="21" t="e">
        <f t="shared" si="167"/>
        <v>#DIV/0!</v>
      </c>
      <c r="T82" s="21" t="e">
        <f t="shared" si="167"/>
        <v>#DIV/0!</v>
      </c>
      <c r="U82" s="21" t="e">
        <f t="shared" si="167"/>
        <v>#DIV/0!</v>
      </c>
      <c r="V82" s="21" t="e">
        <f t="shared" si="167"/>
        <v>#DIV/0!</v>
      </c>
      <c r="W82" s="21" t="e">
        <f t="shared" si="167"/>
        <v>#DIV/0!</v>
      </c>
      <c r="X82" s="21" t="e">
        <f t="shared" si="167"/>
        <v>#DIV/0!</v>
      </c>
      <c r="Y82" s="21" t="e">
        <f t="shared" si="167"/>
        <v>#DIV/0!</v>
      </c>
      <c r="Z82" s="21" t="e">
        <f t="shared" si="167"/>
        <v>#DIV/0!</v>
      </c>
      <c r="AA82" s="21" t="e">
        <f t="shared" si="167"/>
        <v>#DIV/0!</v>
      </c>
      <c r="AB82" s="21" t="e">
        <f t="shared" si="167"/>
        <v>#DIV/0!</v>
      </c>
      <c r="AC82" s="199"/>
      <c r="AD82" s="200"/>
      <c r="AE82" s="200"/>
      <c r="AF82" s="200"/>
      <c r="AG82" s="200"/>
      <c r="AH82" s="200"/>
      <c r="AI82" s="200"/>
      <c r="AJ82" s="200"/>
      <c r="AK82" s="201"/>
      <c r="AL82" s="200"/>
      <c r="AM82" s="202"/>
    </row>
    <row r="83" spans="1:39" s="6" customFormat="1" outlineLevel="1">
      <c r="B83" s="116"/>
      <c r="C83" s="35"/>
      <c r="D83" s="36"/>
      <c r="E83" s="36"/>
      <c r="F83" s="36"/>
      <c r="G83" s="36"/>
      <c r="H83" s="37"/>
      <c r="I83" s="38" t="s">
        <v>26</v>
      </c>
      <c r="J83" s="21">
        <f>MIN(J62:J63,J65,J67,J69,J71,J73,J75,J77,J79)</f>
        <v>0</v>
      </c>
      <c r="K83" s="21">
        <f t="shared" ref="K83:AB83" si="168">MIN(K62:K63,K65,K67,K69,K71,K73,K75,K77,K79)</f>
        <v>0</v>
      </c>
      <c r="L83" s="21">
        <f t="shared" si="168"/>
        <v>0</v>
      </c>
      <c r="M83" s="21">
        <f t="shared" si="168"/>
        <v>0</v>
      </c>
      <c r="N83" s="21">
        <f t="shared" si="168"/>
        <v>0</v>
      </c>
      <c r="O83" s="21">
        <f t="shared" si="168"/>
        <v>0</v>
      </c>
      <c r="P83" s="21">
        <f t="shared" si="168"/>
        <v>0</v>
      </c>
      <c r="Q83" s="21">
        <f t="shared" si="168"/>
        <v>0</v>
      </c>
      <c r="R83" s="21">
        <f t="shared" si="168"/>
        <v>0</v>
      </c>
      <c r="S83" s="21">
        <f t="shared" si="168"/>
        <v>0</v>
      </c>
      <c r="T83" s="21">
        <f t="shared" si="168"/>
        <v>0</v>
      </c>
      <c r="U83" s="21">
        <f t="shared" si="168"/>
        <v>0</v>
      </c>
      <c r="V83" s="21">
        <f t="shared" si="168"/>
        <v>0</v>
      </c>
      <c r="W83" s="21">
        <f t="shared" si="168"/>
        <v>0</v>
      </c>
      <c r="X83" s="21">
        <f t="shared" si="168"/>
        <v>0</v>
      </c>
      <c r="Y83" s="21">
        <f t="shared" si="168"/>
        <v>0</v>
      </c>
      <c r="Z83" s="21">
        <f t="shared" si="168"/>
        <v>0</v>
      </c>
      <c r="AA83" s="21">
        <f t="shared" si="168"/>
        <v>0</v>
      </c>
      <c r="AB83" s="21">
        <f t="shared" si="168"/>
        <v>0</v>
      </c>
      <c r="AC83" s="199"/>
      <c r="AD83" s="200"/>
      <c r="AE83" s="200"/>
      <c r="AF83" s="200"/>
      <c r="AG83" s="200"/>
      <c r="AH83" s="200"/>
      <c r="AI83" s="200"/>
      <c r="AJ83" s="200"/>
      <c r="AK83" s="201"/>
      <c r="AL83" s="200"/>
      <c r="AM83" s="202"/>
    </row>
    <row r="84" spans="1:39" s="6" customFormat="1" outlineLevel="1">
      <c r="B84" s="116"/>
      <c r="C84" s="35"/>
      <c r="D84" s="36"/>
      <c r="E84" s="36"/>
      <c r="F84" s="36"/>
      <c r="G84" s="36"/>
      <c r="H84" s="37"/>
      <c r="I84" s="38" t="s">
        <v>25</v>
      </c>
      <c r="J84" s="21">
        <f>MAX(J62:J63,J65,J67,J69,J71,J73,J75,J77,J79)</f>
        <v>0</v>
      </c>
      <c r="K84" s="21">
        <f t="shared" ref="K84:AB84" si="169">MAX(K62:K63,K65,K67,K69,K71,K73,K75,K77,K79)</f>
        <v>0</v>
      </c>
      <c r="L84" s="21">
        <f t="shared" si="169"/>
        <v>0</v>
      </c>
      <c r="M84" s="21">
        <f t="shared" si="169"/>
        <v>0</v>
      </c>
      <c r="N84" s="21">
        <f t="shared" si="169"/>
        <v>0</v>
      </c>
      <c r="O84" s="21">
        <f t="shared" si="169"/>
        <v>0</v>
      </c>
      <c r="P84" s="21">
        <f t="shared" si="169"/>
        <v>0</v>
      </c>
      <c r="Q84" s="21">
        <f t="shared" si="169"/>
        <v>0</v>
      </c>
      <c r="R84" s="21">
        <f t="shared" si="169"/>
        <v>0</v>
      </c>
      <c r="S84" s="21">
        <f t="shared" si="169"/>
        <v>0</v>
      </c>
      <c r="T84" s="21">
        <f t="shared" si="169"/>
        <v>0</v>
      </c>
      <c r="U84" s="21">
        <f t="shared" si="169"/>
        <v>0</v>
      </c>
      <c r="V84" s="21">
        <f t="shared" si="169"/>
        <v>0</v>
      </c>
      <c r="W84" s="21">
        <f t="shared" si="169"/>
        <v>0</v>
      </c>
      <c r="X84" s="21">
        <f t="shared" si="169"/>
        <v>0</v>
      </c>
      <c r="Y84" s="21">
        <f t="shared" si="169"/>
        <v>0</v>
      </c>
      <c r="Z84" s="21">
        <f t="shared" si="169"/>
        <v>0</v>
      </c>
      <c r="AA84" s="21">
        <f t="shared" si="169"/>
        <v>0</v>
      </c>
      <c r="AB84" s="21">
        <f t="shared" si="169"/>
        <v>0</v>
      </c>
      <c r="AC84" s="199"/>
      <c r="AD84" s="200"/>
      <c r="AE84" s="200"/>
      <c r="AF84" s="200"/>
      <c r="AG84" s="200"/>
      <c r="AH84" s="200"/>
      <c r="AI84" s="200"/>
      <c r="AJ84" s="200"/>
      <c r="AK84" s="201"/>
      <c r="AL84" s="200"/>
      <c r="AM84" s="202"/>
    </row>
    <row r="85" spans="1:39" s="6" customFormat="1" outlineLevel="1">
      <c r="B85" s="116"/>
      <c r="C85" s="35"/>
      <c r="D85" s="36"/>
      <c r="E85" s="36"/>
      <c r="F85" s="36"/>
      <c r="G85" s="36"/>
      <c r="H85" s="37"/>
      <c r="I85" s="38"/>
      <c r="J85" s="21"/>
      <c r="K85" s="21"/>
      <c r="L85" s="21"/>
      <c r="M85" s="21"/>
      <c r="N85" s="21"/>
      <c r="O85" s="21"/>
      <c r="P85" s="21"/>
      <c r="Q85" s="21"/>
      <c r="R85" s="21"/>
      <c r="S85" s="21"/>
      <c r="T85" s="21"/>
      <c r="U85" s="21"/>
      <c r="V85" s="21"/>
      <c r="W85" s="21"/>
      <c r="X85" s="21"/>
      <c r="Y85" s="21"/>
      <c r="Z85" s="21"/>
      <c r="AA85" s="21"/>
      <c r="AB85" s="21"/>
      <c r="AC85" s="200"/>
      <c r="AD85" s="200"/>
      <c r="AE85" s="200"/>
      <c r="AF85" s="200"/>
      <c r="AG85" s="200"/>
      <c r="AH85" s="200"/>
      <c r="AI85" s="200"/>
      <c r="AJ85" s="200"/>
      <c r="AK85" s="200"/>
      <c r="AL85" s="200"/>
      <c r="AM85" s="202"/>
    </row>
    <row r="86" spans="1:39" s="31" customFormat="1" ht="16.5" outlineLevel="1" thickBot="1">
      <c r="B86" s="117"/>
      <c r="C86" s="39"/>
      <c r="D86" s="40"/>
      <c r="E86" s="40"/>
      <c r="F86" s="40"/>
      <c r="G86" s="40"/>
      <c r="H86" s="41"/>
      <c r="I86" s="42"/>
      <c r="J86" s="43"/>
      <c r="K86" s="43"/>
      <c r="L86" s="43"/>
      <c r="M86" s="43"/>
      <c r="N86" s="43"/>
      <c r="O86" s="43"/>
      <c r="P86" s="43"/>
      <c r="Q86" s="43"/>
      <c r="R86" s="43"/>
      <c r="S86" s="43"/>
      <c r="T86" s="43"/>
      <c r="U86" s="43"/>
      <c r="V86" s="43"/>
      <c r="W86" s="43"/>
      <c r="X86" s="43"/>
      <c r="Y86" s="43"/>
      <c r="Z86" s="43"/>
      <c r="AA86" s="43"/>
      <c r="AB86" s="43"/>
      <c r="AC86" s="204"/>
      <c r="AD86" s="204"/>
      <c r="AE86" s="204"/>
      <c r="AF86" s="204"/>
      <c r="AG86" s="204"/>
      <c r="AH86" s="204"/>
      <c r="AI86" s="204"/>
      <c r="AJ86" s="204"/>
      <c r="AK86" s="204"/>
      <c r="AL86" s="204"/>
      <c r="AM86" s="205"/>
    </row>
    <row r="87" spans="1:39" customFormat="1">
      <c r="B87" s="118"/>
      <c r="C87" s="28"/>
      <c r="D87" s="19"/>
      <c r="E87" s="19"/>
      <c r="F87" s="19"/>
      <c r="G87" s="19"/>
      <c r="H87" s="29"/>
      <c r="I87" s="20"/>
      <c r="J87" s="30"/>
      <c r="K87" s="30"/>
      <c r="L87" s="30"/>
      <c r="M87" s="30"/>
      <c r="N87" s="30"/>
      <c r="O87" s="30"/>
      <c r="P87" s="30"/>
      <c r="Q87" s="30"/>
      <c r="R87" s="30"/>
      <c r="S87" s="30"/>
      <c r="T87" s="30"/>
      <c r="U87" s="30"/>
      <c r="V87" s="30"/>
      <c r="W87" s="30"/>
      <c r="X87" s="30"/>
      <c r="Y87" s="30"/>
      <c r="Z87" s="30"/>
      <c r="AA87" s="30"/>
      <c r="AB87" s="30"/>
      <c r="AC87" s="206"/>
      <c r="AD87" s="206"/>
      <c r="AE87" s="206"/>
      <c r="AF87" s="206"/>
      <c r="AG87" s="206"/>
      <c r="AH87" s="206"/>
      <c r="AI87" s="206"/>
      <c r="AJ87" s="206"/>
      <c r="AK87" s="206"/>
      <c r="AL87" s="206"/>
      <c r="AM87" s="207"/>
    </row>
    <row r="88" spans="1:39" customFormat="1" outlineLevel="1">
      <c r="B88" s="114" t="s">
        <v>41</v>
      </c>
      <c r="C88" s="28"/>
      <c r="D88" s="19"/>
      <c r="E88" s="19"/>
      <c r="F88" s="19"/>
      <c r="G88" s="19"/>
      <c r="H88" s="29"/>
      <c r="I88" s="20"/>
      <c r="J88" s="30"/>
      <c r="K88" s="30"/>
      <c r="L88" s="30"/>
      <c r="M88" s="30"/>
      <c r="N88" s="30"/>
      <c r="O88" s="30"/>
      <c r="P88" s="30"/>
      <c r="Q88" s="30"/>
      <c r="R88" s="30"/>
      <c r="S88" s="30"/>
      <c r="T88" s="30"/>
      <c r="U88" s="30"/>
      <c r="V88" s="30"/>
      <c r="W88" s="30"/>
      <c r="X88" s="30"/>
      <c r="Y88" s="30"/>
      <c r="Z88" s="30"/>
      <c r="AA88" s="30"/>
      <c r="AB88" s="30"/>
      <c r="AC88" s="206"/>
      <c r="AD88" s="206"/>
      <c r="AE88" s="206"/>
      <c r="AF88" s="206"/>
      <c r="AG88" s="206"/>
      <c r="AH88" s="206"/>
      <c r="AI88" s="206"/>
      <c r="AJ88" s="206"/>
      <c r="AK88" s="206"/>
      <c r="AL88" s="206"/>
      <c r="AM88" s="207"/>
    </row>
    <row r="89" spans="1:39" customFormat="1" outlineLevel="1">
      <c r="A89" t="str">
        <f>B89&amp;C89</f>
        <v>Surname, Forename1</v>
      </c>
      <c r="B89" s="255" t="s">
        <v>28</v>
      </c>
      <c r="C89" s="27">
        <v>1</v>
      </c>
      <c r="D89" s="26" t="s">
        <v>22</v>
      </c>
      <c r="E89" s="103"/>
      <c r="F89" s="103"/>
      <c r="G89" s="103"/>
      <c r="H89" s="16"/>
      <c r="I89" s="16"/>
      <c r="J89" s="17"/>
      <c r="K89" s="94"/>
      <c r="L89" s="94"/>
      <c r="M89" s="94"/>
      <c r="N89" s="94"/>
      <c r="O89" s="94"/>
      <c r="P89" s="94"/>
      <c r="Q89" s="17"/>
      <c r="R89" s="94"/>
      <c r="S89" s="94"/>
      <c r="T89" s="17"/>
      <c r="U89" s="17"/>
      <c r="V89" s="94"/>
      <c r="W89" s="17"/>
      <c r="X89" s="94"/>
      <c r="Y89" s="17"/>
      <c r="Z89" s="17"/>
      <c r="AA89" s="17"/>
      <c r="AB89" s="17"/>
      <c r="AC89" s="190">
        <f>IF(J89&lt;&gt;0,INT(25.4347*POWER((18-J89),1.81)),0)</f>
        <v>0</v>
      </c>
      <c r="AD89" s="190">
        <f>IF(Q89&lt;&gt;0,INT(0.14354*POWER(((10*Q89)-220),1.4)),0)</f>
        <v>0</v>
      </c>
      <c r="AE89" s="190">
        <f>IF(T89&lt;&gt;0,INT(51.39*POWER((T89-1.5),1.05)),0)</f>
        <v>0</v>
      </c>
      <c r="AF89" s="190">
        <f>IF(U89&lt;&gt;0,INT(0.8465*POWER(((100*U89)-75),1.42)),0)</f>
        <v>0</v>
      </c>
      <c r="AG89" s="190">
        <f>IF(X89&lt;&gt;0,INT(1.53775*POWER((82-X89),1.81)),0)</f>
        <v>0</v>
      </c>
      <c r="AH89" s="190">
        <f>IF(Y89&lt;&gt;0,INT(5.74352*POWER((28.5-Y89),1.92)),0)</f>
        <v>0</v>
      </c>
      <c r="AI89" s="190">
        <f>IF(Z89&lt;&gt;0,INT(12.91*POWER((Z89-4),1.1)),0)</f>
        <v>0</v>
      </c>
      <c r="AJ89" s="190">
        <f>IF(AA89&lt;&gt;0,INT(0.2797*POWER(((100*AA89)),1.35)),0)</f>
        <v>0</v>
      </c>
      <c r="AK89" s="191">
        <f>IF(AB89&lt;&gt;0,INT(100.14*POWER((AB89-1),1.08)),0)</f>
        <v>0</v>
      </c>
      <c r="AL89" s="208">
        <v>7</v>
      </c>
      <c r="AM89" s="193">
        <f>SUM(AC89:AK89)</f>
        <v>0</v>
      </c>
    </row>
    <row r="90" spans="1:39" customFormat="1" outlineLevel="1">
      <c r="A90" t="str">
        <f>B89&amp;C90</f>
        <v>Surname, Forename2</v>
      </c>
      <c r="B90" s="256"/>
      <c r="C90" s="27">
        <v>2</v>
      </c>
      <c r="D90" s="26" t="s">
        <v>22</v>
      </c>
      <c r="E90" s="103"/>
      <c r="F90" s="103"/>
      <c r="G90" s="103"/>
      <c r="H90" s="15"/>
      <c r="I90" s="16"/>
      <c r="J90" s="17"/>
      <c r="K90" s="94"/>
      <c r="L90" s="94"/>
      <c r="M90" s="94"/>
      <c r="N90" s="94"/>
      <c r="O90" s="94"/>
      <c r="P90" s="94"/>
      <c r="Q90" s="17" t="str">
        <f>IF(SUM(K90:P90)=0,"",SUM(K90:P90))</f>
        <v/>
      </c>
      <c r="R90" s="94"/>
      <c r="S90" s="94"/>
      <c r="T90" s="17" t="str">
        <f>IF(SUM(R90:S90)=0,"",SUM(R90:S90))</f>
        <v/>
      </c>
      <c r="U90" s="17"/>
      <c r="V90" s="94"/>
      <c r="W90" s="17"/>
      <c r="X90" s="94" t="str">
        <f>IFERROR(AVERAGE(V90:W90),"")</f>
        <v/>
      </c>
      <c r="Y90" s="17"/>
      <c r="Z90" s="17"/>
      <c r="AA90" s="71"/>
      <c r="AB90" s="17"/>
      <c r="AC90" s="190" t="str">
        <f>IF(J90="","",IF(J90&lt;&gt;0,INT(25.4347*POWER((18-J90),1.81)),0))</f>
        <v/>
      </c>
      <c r="AD90" s="190" t="str">
        <f>IFERROR(IF(Q90&lt;&gt;0,INT(0.14354*POWER(((10*Q90)-220),1.4)),0),"")</f>
        <v/>
      </c>
      <c r="AE90" s="190" t="str">
        <f>IFERROR(IF(T90&lt;&gt;0,INT(51.39*POWER((T90-1.5),1.05)),0),"")</f>
        <v/>
      </c>
      <c r="AF90" s="190">
        <f>IF(U90&lt;&gt;0,INT(0.8465*POWER(((100*U90)-75),1.42)),0)</f>
        <v>0</v>
      </c>
      <c r="AG90" s="190" t="str">
        <f>IFERROR(IF(X90&lt;&gt;0,INT(1.53775*POWER((82-X90),1.81)),0),"")</f>
        <v/>
      </c>
      <c r="AH90" s="190" t="str">
        <f>IF(Y90="","",IF(Y90&lt;&gt;0,INT(5.74352*POWER((28.5-Y90),1.92)),0))</f>
        <v/>
      </c>
      <c r="AI90" s="190">
        <f>IF(Z90&lt;&gt;0,INT(12.91*POWER((Z90-4),1.1)),0)</f>
        <v>0</v>
      </c>
      <c r="AJ90" s="190" t="str">
        <f>IF(AA90="","",IF(AA90&lt;&gt;0,INT(0.2797*POWER(((100*AA90)),1.35)),0))</f>
        <v/>
      </c>
      <c r="AK90" s="191" t="str">
        <f>IF(AB90="","",IF(AB90&lt;&gt;0,INT(100.14*POWER((AB90-1),1.08)),0))</f>
        <v/>
      </c>
      <c r="AL90" s="192">
        <f>COUNT(J90,Q90,T90,X90,Y90,AA90,AB90)</f>
        <v>0</v>
      </c>
      <c r="AM90" s="193" t="str">
        <f>IF(AL90=0,"",SUM(AC90:AK90))</f>
        <v/>
      </c>
    </row>
    <row r="91" spans="1:39" customFormat="1" outlineLevel="1">
      <c r="B91" s="256"/>
      <c r="C91" s="106" t="s">
        <v>65</v>
      </c>
      <c r="D91" s="103"/>
      <c r="E91" s="103"/>
      <c r="F91" s="103"/>
      <c r="G91" s="103"/>
      <c r="H91" s="104"/>
      <c r="I91" s="105"/>
      <c r="J91" s="107" t="str">
        <f>IFERROR((J89-J90)/J90*100%,"")</f>
        <v/>
      </c>
      <c r="K91" s="107" t="str">
        <f>IFERROR((K90-K89)/K90*100%,"")</f>
        <v/>
      </c>
      <c r="L91" s="107" t="str">
        <f t="shared" ref="L91:S91" si="170">IFERROR((L90-L89)/L90*100%,"")</f>
        <v/>
      </c>
      <c r="M91" s="107" t="str">
        <f t="shared" si="170"/>
        <v/>
      </c>
      <c r="N91" s="107" t="str">
        <f t="shared" si="170"/>
        <v/>
      </c>
      <c r="O91" s="107" t="str">
        <f t="shared" si="170"/>
        <v/>
      </c>
      <c r="P91" s="107" t="str">
        <f t="shared" si="170"/>
        <v/>
      </c>
      <c r="Q91" s="107" t="str">
        <f t="shared" si="170"/>
        <v/>
      </c>
      <c r="R91" s="107" t="str">
        <f t="shared" si="170"/>
        <v/>
      </c>
      <c r="S91" s="107" t="str">
        <f t="shared" si="170"/>
        <v/>
      </c>
      <c r="T91" s="107" t="str">
        <f>IFERROR((T90-T89)/T90*100%,"")</f>
        <v/>
      </c>
      <c r="U91" s="107" t="str">
        <f t="shared" ref="U91" si="171">IFERROR((U90-U89)/U90*100%,"")</f>
        <v/>
      </c>
      <c r="V91" s="107" t="str">
        <f>IFERROR((V89-V90)/V90*100%,"")</f>
        <v/>
      </c>
      <c r="W91" s="107" t="str">
        <f>IFERROR((W89-W90)/W90*100%,"")</f>
        <v/>
      </c>
      <c r="X91" s="107" t="str">
        <f>IFERROR((X89-X90)/X90*100%,"")</f>
        <v/>
      </c>
      <c r="Y91" s="107" t="str">
        <f>IFERROR((Y89-Y90)/Y90*100%,"")</f>
        <v/>
      </c>
      <c r="Z91" s="107" t="str">
        <f t="shared" ref="Z91:AB91" si="172">IFERROR((Z90-Z89)/Z90*100%,"")</f>
        <v/>
      </c>
      <c r="AA91" s="107" t="str">
        <f t="shared" si="172"/>
        <v/>
      </c>
      <c r="AB91" s="107" t="str">
        <f t="shared" si="172"/>
        <v/>
      </c>
      <c r="AC91" s="194" t="str">
        <f t="shared" ref="AC91" si="173">IFERROR((AC90-AC89)/AC90*100%,"")</f>
        <v/>
      </c>
      <c r="AD91" s="194" t="str">
        <f t="shared" ref="AD91" si="174">IFERROR((AD90-AD89)/AD90*100%,"")</f>
        <v/>
      </c>
      <c r="AE91" s="194" t="str">
        <f t="shared" ref="AE91" si="175">IFERROR((AE90-AE89)/AE90*100%,"")</f>
        <v/>
      </c>
      <c r="AF91" s="194" t="str">
        <f t="shared" ref="AF91" si="176">IFERROR((AF90-AF89)/AF90*100%,"")</f>
        <v/>
      </c>
      <c r="AG91" s="194" t="str">
        <f t="shared" ref="AG91" si="177">IFERROR((AG90-AG89)/AG90*100%,"")</f>
        <v/>
      </c>
      <c r="AH91" s="194" t="str">
        <f t="shared" ref="AH91" si="178">IFERROR((AH90-AH89)/AH90*100%,"")</f>
        <v/>
      </c>
      <c r="AI91" s="194" t="str">
        <f t="shared" ref="AI91" si="179">IFERROR((AI90-AI89)/AI90*100%,"")</f>
        <v/>
      </c>
      <c r="AJ91" s="194" t="str">
        <f t="shared" ref="AJ91" si="180">IFERROR((AJ90-AJ89)/AJ90*100%,"")</f>
        <v/>
      </c>
      <c r="AK91" s="194" t="str">
        <f t="shared" ref="AK91" si="181">IFERROR((AK90-AK89)/AK90*100%,"")</f>
        <v/>
      </c>
      <c r="AL91" s="194" t="str">
        <f t="shared" ref="AL91:AM91" si="182">IFERROR((AL90-AL89)/AL90*100%,"")</f>
        <v/>
      </c>
      <c r="AM91" s="228" t="str">
        <f t="shared" si="182"/>
        <v/>
      </c>
    </row>
    <row r="92" spans="1:39" customFormat="1" outlineLevel="1">
      <c r="A92" t="str">
        <f>B89&amp;C92</f>
        <v>Surname, Forename3</v>
      </c>
      <c r="B92" s="256"/>
      <c r="C92" s="27">
        <v>3</v>
      </c>
      <c r="D92" s="26" t="s">
        <v>22</v>
      </c>
      <c r="E92" s="103"/>
      <c r="F92" s="103"/>
      <c r="G92" s="103"/>
      <c r="H92" s="15"/>
      <c r="I92" s="16"/>
      <c r="J92" s="17"/>
      <c r="K92" s="94"/>
      <c r="L92" s="94"/>
      <c r="M92" s="94"/>
      <c r="N92" s="94"/>
      <c r="O92" s="94"/>
      <c r="P92" s="94"/>
      <c r="Q92" s="17" t="str">
        <f>IF(SUM(K92:P92)=0,"",SUM(K92:P92))</f>
        <v/>
      </c>
      <c r="R92" s="94"/>
      <c r="S92" s="94"/>
      <c r="T92" s="17" t="str">
        <f>IF(SUM(R92:S92)=0,"",SUM(R92:S92))</f>
        <v/>
      </c>
      <c r="U92" s="17"/>
      <c r="V92" s="94"/>
      <c r="W92" s="17"/>
      <c r="X92" s="94" t="str">
        <f>IFERROR(AVERAGE(V92:W92),"")</f>
        <v/>
      </c>
      <c r="Y92" s="17"/>
      <c r="Z92" s="17"/>
      <c r="AA92" s="71"/>
      <c r="AB92" s="17"/>
      <c r="AC92" s="190" t="str">
        <f>IF(J92="","",IF(J92&lt;&gt;0,INT(25.4347*POWER((18-J92),1.81)),0))</f>
        <v/>
      </c>
      <c r="AD92" s="190" t="str">
        <f>IFERROR(IF(Q92&lt;&gt;0,INT(0.14354*POWER(((10*Q92)-220),1.4)),0),"")</f>
        <v/>
      </c>
      <c r="AE92" s="190" t="str">
        <f>IFERROR(IF(T92&lt;&gt;0,INT(51.39*POWER((T92-1.5),1.05)),0),"")</f>
        <v/>
      </c>
      <c r="AF92" s="190">
        <f>IF(U92&lt;&gt;0,INT(0.8465*POWER(((100*U92)-75),1.42)),0)</f>
        <v>0</v>
      </c>
      <c r="AG92" s="190" t="str">
        <f>IFERROR(IF(X92&lt;&gt;0,INT(1.53775*POWER((82-X92),1.81)),0),"")</f>
        <v/>
      </c>
      <c r="AH92" s="190" t="str">
        <f>IF(Y92="","",IF(Y92&lt;&gt;0,INT(5.74352*POWER((28.5-Y92),1.92)),0))</f>
        <v/>
      </c>
      <c r="AI92" s="190">
        <f>IF(Z92&lt;&gt;0,INT(12.91*POWER((Z92-4),1.1)),0)</f>
        <v>0</v>
      </c>
      <c r="AJ92" s="190" t="str">
        <f>IF(AA92="","",IF(AA92&lt;&gt;0,INT(0.2797*POWER(((100*AA92)),1.35)),0))</f>
        <v/>
      </c>
      <c r="AK92" s="191" t="str">
        <f>IF(AB92="","",IF(AB92&lt;&gt;0,INT(100.14*POWER((AB92-1),1.08)),0))</f>
        <v/>
      </c>
      <c r="AL92" s="192">
        <f>COUNT(J92,Q92,T92,X92,Y92,AA92,AB92)</f>
        <v>0</v>
      </c>
      <c r="AM92" s="193" t="str">
        <f>IF(AL92=0,"",SUM(AC92:AK92))</f>
        <v/>
      </c>
    </row>
    <row r="93" spans="1:39" customFormat="1" outlineLevel="1">
      <c r="B93" s="256"/>
      <c r="C93" s="106" t="s">
        <v>65</v>
      </c>
      <c r="D93" s="103"/>
      <c r="E93" s="103"/>
      <c r="F93" s="103"/>
      <c r="G93" s="103"/>
      <c r="H93" s="104"/>
      <c r="I93" s="105"/>
      <c r="J93" s="107" t="str">
        <f>IFERROR((J90-J92)/J92*100%,"")</f>
        <v/>
      </c>
      <c r="K93" s="107" t="str">
        <f t="shared" ref="K93:T93" si="183">IFERROR((K92-K90)/K92*100%,"")</f>
        <v/>
      </c>
      <c r="L93" s="107" t="str">
        <f t="shared" si="183"/>
        <v/>
      </c>
      <c r="M93" s="107" t="str">
        <f t="shared" si="183"/>
        <v/>
      </c>
      <c r="N93" s="107" t="str">
        <f t="shared" si="183"/>
        <v/>
      </c>
      <c r="O93" s="107" t="str">
        <f t="shared" si="183"/>
        <v/>
      </c>
      <c r="P93" s="107" t="str">
        <f t="shared" si="183"/>
        <v/>
      </c>
      <c r="Q93" s="107" t="str">
        <f t="shared" si="183"/>
        <v/>
      </c>
      <c r="R93" s="107" t="str">
        <f t="shared" si="183"/>
        <v/>
      </c>
      <c r="S93" s="107" t="str">
        <f t="shared" si="183"/>
        <v/>
      </c>
      <c r="T93" s="107" t="str">
        <f t="shared" si="183"/>
        <v/>
      </c>
      <c r="U93" s="107" t="str">
        <f t="shared" ref="U93" si="184">IFERROR((U92-U91)/U92*100%,"")</f>
        <v/>
      </c>
      <c r="V93" s="107" t="str">
        <f>IFERROR((V90-V92)/V92*100%,"")</f>
        <v/>
      </c>
      <c r="W93" s="107" t="str">
        <f>IFERROR((W90-W92)/W92*100%,"")</f>
        <v/>
      </c>
      <c r="X93" s="107" t="str">
        <f>IFERROR((X90-X92)/X92*100%,"")</f>
        <v/>
      </c>
      <c r="Y93" s="107" t="str">
        <f>IFERROR((Y90-Y92)/Y92*100%,"")</f>
        <v/>
      </c>
      <c r="Z93" s="107" t="str">
        <f t="shared" ref="Z93" si="185">IFERROR((Z92-Z91)/Z92*100%,"")</f>
        <v/>
      </c>
      <c r="AA93" s="107" t="str">
        <f>IFERROR((AA92-AA90)/AA92*100%,"")</f>
        <v/>
      </c>
      <c r="AB93" s="107" t="str">
        <f>IFERROR((AB92-AB90)/AB92*100%,"")</f>
        <v/>
      </c>
      <c r="AC93" s="194" t="str">
        <f t="shared" ref="AC93" si="186">IFERROR((AC92-AC91)/AC92*100%,"")</f>
        <v/>
      </c>
      <c r="AD93" s="194" t="str">
        <f t="shared" ref="AD93" si="187">IFERROR((AD92-AD91)/AD92*100%,"")</f>
        <v/>
      </c>
      <c r="AE93" s="194" t="str">
        <f t="shared" ref="AE93" si="188">IFERROR((AE92-AE91)/AE92*100%,"")</f>
        <v/>
      </c>
      <c r="AF93" s="194" t="str">
        <f t="shared" ref="AF93" si="189">IFERROR((AF92-AF91)/AF92*100%,"")</f>
        <v/>
      </c>
      <c r="AG93" s="194" t="str">
        <f t="shared" ref="AG93" si="190">IFERROR((AG92-AG91)/AG92*100%,"")</f>
        <v/>
      </c>
      <c r="AH93" s="194" t="str">
        <f t="shared" ref="AH93" si="191">IFERROR((AH92-AH91)/AH92*100%,"")</f>
        <v/>
      </c>
      <c r="AI93" s="194" t="str">
        <f t="shared" ref="AI93" si="192">IFERROR((AI92-AI91)/AI92*100%,"")</f>
        <v/>
      </c>
      <c r="AJ93" s="194" t="str">
        <f t="shared" ref="AJ93" si="193">IFERROR((AJ92-AJ91)/AJ92*100%,"")</f>
        <v/>
      </c>
      <c r="AK93" s="194" t="str">
        <f t="shared" ref="AK93" si="194">IFERROR((AK92-AK91)/AK92*100%,"")</f>
        <v/>
      </c>
      <c r="AL93" s="194" t="str">
        <f t="shared" ref="AL93" si="195">IFERROR((AL92-AL91)/AL92*100%,"")</f>
        <v/>
      </c>
      <c r="AM93" s="227" t="str">
        <f>IFERROR((AM92-AM90)/AM92*100%,"")</f>
        <v/>
      </c>
    </row>
    <row r="94" spans="1:39" customFormat="1" outlineLevel="1">
      <c r="A94" t="str">
        <f>B89&amp;C94</f>
        <v>Surname, Forename4</v>
      </c>
      <c r="B94" s="256"/>
      <c r="C94" s="27">
        <v>4</v>
      </c>
      <c r="D94" s="26" t="s">
        <v>22</v>
      </c>
      <c r="E94" s="103"/>
      <c r="F94" s="103"/>
      <c r="G94" s="103"/>
      <c r="H94" s="15"/>
      <c r="I94" s="16"/>
      <c r="J94" s="17"/>
      <c r="K94" s="94"/>
      <c r="L94" s="94"/>
      <c r="M94" s="94"/>
      <c r="N94" s="94"/>
      <c r="O94" s="94"/>
      <c r="P94" s="94"/>
      <c r="Q94" s="17" t="str">
        <f>IF(SUM(K94:P94)=0,"",SUM(K94:P94))</f>
        <v/>
      </c>
      <c r="R94" s="94"/>
      <c r="S94" s="94"/>
      <c r="T94" s="17" t="str">
        <f>IF(SUM(R94:S94)=0,"",SUM(R94:S94))</f>
        <v/>
      </c>
      <c r="U94" s="17"/>
      <c r="V94" s="94"/>
      <c r="W94" s="17"/>
      <c r="X94" s="94" t="str">
        <f>IFERROR(AVERAGE(V94:W94),"")</f>
        <v/>
      </c>
      <c r="Y94" s="17"/>
      <c r="Z94" s="17"/>
      <c r="AA94" s="71"/>
      <c r="AB94" s="17"/>
      <c r="AC94" s="190" t="str">
        <f>IF(J94="","",IF(J94&lt;&gt;0,INT(25.4347*POWER((18-J94),1.81)),0))</f>
        <v/>
      </c>
      <c r="AD94" s="190" t="str">
        <f>IFERROR(IF(Q94&lt;&gt;0,INT(0.14354*POWER(((10*Q94)-220),1.4)),0),"")</f>
        <v/>
      </c>
      <c r="AE94" s="190" t="str">
        <f>IFERROR(IF(T94&lt;&gt;0,INT(51.39*POWER((T94-1.5),1.05)),0),"")</f>
        <v/>
      </c>
      <c r="AF94" s="190">
        <f>IF(U94&lt;&gt;0,INT(0.8465*POWER(((100*U94)-75),1.42)),0)</f>
        <v>0</v>
      </c>
      <c r="AG94" s="190" t="str">
        <f>IFERROR(IF(X94&lt;&gt;0,INT(1.53775*POWER((82-X94),1.81)),0),"")</f>
        <v/>
      </c>
      <c r="AH94" s="190" t="str">
        <f>IF(Y94="","",IF(Y94&lt;&gt;0,INT(5.74352*POWER((28.5-Y94),1.92)),0))</f>
        <v/>
      </c>
      <c r="AI94" s="190">
        <f>IF(Z94&lt;&gt;0,INT(12.91*POWER((Z94-4),1.1)),0)</f>
        <v>0</v>
      </c>
      <c r="AJ94" s="190" t="str">
        <f>IF(AA94="","",IF(AA94&lt;&gt;0,INT(0.2797*POWER(((100*AA94)),1.35)),0))</f>
        <v/>
      </c>
      <c r="AK94" s="191" t="str">
        <f>IF(AB94="","",IF(AB94&lt;&gt;0,INT(100.14*POWER((AB94-1),1.08)),0))</f>
        <v/>
      </c>
      <c r="AL94" s="192">
        <f>COUNT(J94,Q94,T94,X94,Y94,AA94,AB94)</f>
        <v>0</v>
      </c>
      <c r="AM94" s="193" t="str">
        <f>IF(AL94=0,"",SUM(AC94:AK94))</f>
        <v/>
      </c>
    </row>
    <row r="95" spans="1:39" customFormat="1" outlineLevel="1">
      <c r="B95" s="256"/>
      <c r="C95" s="106" t="s">
        <v>65</v>
      </c>
      <c r="D95" s="103"/>
      <c r="E95" s="103"/>
      <c r="F95" s="103"/>
      <c r="G95" s="103"/>
      <c r="H95" s="104"/>
      <c r="I95" s="105"/>
      <c r="J95" s="107" t="str">
        <f>IFERROR((J92-J94)/J94*100%,"")</f>
        <v/>
      </c>
      <c r="K95" s="107" t="str">
        <f t="shared" ref="K95:T95" si="196">IFERROR((K94-K92)/K94*100%,"")</f>
        <v/>
      </c>
      <c r="L95" s="107" t="str">
        <f t="shared" si="196"/>
        <v/>
      </c>
      <c r="M95" s="107" t="str">
        <f t="shared" si="196"/>
        <v/>
      </c>
      <c r="N95" s="107" t="str">
        <f t="shared" si="196"/>
        <v/>
      </c>
      <c r="O95" s="107" t="str">
        <f t="shared" si="196"/>
        <v/>
      </c>
      <c r="P95" s="107" t="str">
        <f t="shared" si="196"/>
        <v/>
      </c>
      <c r="Q95" s="107" t="str">
        <f t="shared" si="196"/>
        <v/>
      </c>
      <c r="R95" s="107" t="str">
        <f t="shared" si="196"/>
        <v/>
      </c>
      <c r="S95" s="107" t="str">
        <f t="shared" si="196"/>
        <v/>
      </c>
      <c r="T95" s="107" t="str">
        <f t="shared" si="196"/>
        <v/>
      </c>
      <c r="U95" s="107" t="str">
        <f t="shared" ref="U95" si="197">IFERROR((U94-U93)/U94*100%,"")</f>
        <v/>
      </c>
      <c r="V95" s="107" t="str">
        <f>IFERROR((V92-V94)/V94*100%,"")</f>
        <v/>
      </c>
      <c r="W95" s="107" t="str">
        <f>IFERROR((W92-W94)/W94*100%,"")</f>
        <v/>
      </c>
      <c r="X95" s="107" t="str">
        <f>IFERROR((X92-X94)/X94*100%,"")</f>
        <v/>
      </c>
      <c r="Y95" s="107" t="str">
        <f>IFERROR((Y92-Y94)/Y94*100%,"")</f>
        <v/>
      </c>
      <c r="Z95" s="107" t="str">
        <f t="shared" ref="Z95" si="198">IFERROR((Z94-Z93)/Z94*100%,"")</f>
        <v/>
      </c>
      <c r="AA95" s="107" t="str">
        <f>IFERROR((AA94-AA92)/AA94*100%,"")</f>
        <v/>
      </c>
      <c r="AB95" s="107" t="str">
        <f>IFERROR((AB94-AB92)/AB94*100%,"")</f>
        <v/>
      </c>
      <c r="AC95" s="194" t="str">
        <f t="shared" ref="AC95" si="199">IFERROR((AC94-AC93)/AC94*100%,"")</f>
        <v/>
      </c>
      <c r="AD95" s="194" t="str">
        <f t="shared" ref="AD95" si="200">IFERROR((AD94-AD93)/AD94*100%,"")</f>
        <v/>
      </c>
      <c r="AE95" s="194" t="str">
        <f t="shared" ref="AE95" si="201">IFERROR((AE94-AE93)/AE94*100%,"")</f>
        <v/>
      </c>
      <c r="AF95" s="194" t="str">
        <f t="shared" ref="AF95" si="202">IFERROR((AF94-AF93)/AF94*100%,"")</f>
        <v/>
      </c>
      <c r="AG95" s="194" t="str">
        <f t="shared" ref="AG95" si="203">IFERROR((AG94-AG93)/AG94*100%,"")</f>
        <v/>
      </c>
      <c r="AH95" s="194" t="str">
        <f t="shared" ref="AH95" si="204">IFERROR((AH94-AH93)/AH94*100%,"")</f>
        <v/>
      </c>
      <c r="AI95" s="194" t="str">
        <f t="shared" ref="AI95" si="205">IFERROR((AI94-AI93)/AI94*100%,"")</f>
        <v/>
      </c>
      <c r="AJ95" s="194" t="str">
        <f t="shared" ref="AJ95" si="206">IFERROR((AJ94-AJ93)/AJ94*100%,"")</f>
        <v/>
      </c>
      <c r="AK95" s="194" t="str">
        <f t="shared" ref="AK95" si="207">IFERROR((AK94-AK93)/AK94*100%,"")</f>
        <v/>
      </c>
      <c r="AL95" s="194" t="str">
        <f t="shared" ref="AL95" si="208">IFERROR((AL94-AL93)/AL94*100%,"")</f>
        <v/>
      </c>
      <c r="AM95" s="227" t="str">
        <f>IFERROR((AM94-AM92)/AM94*100%,"")</f>
        <v/>
      </c>
    </row>
    <row r="96" spans="1:39" customFormat="1" outlineLevel="1">
      <c r="A96" t="str">
        <f>B89&amp;C96</f>
        <v>Surname, Forename5</v>
      </c>
      <c r="B96" s="256"/>
      <c r="C96" s="27">
        <v>5</v>
      </c>
      <c r="D96" s="26" t="s">
        <v>22</v>
      </c>
      <c r="E96" s="103"/>
      <c r="F96" s="103"/>
      <c r="G96" s="103"/>
      <c r="H96" s="15"/>
      <c r="I96" s="16"/>
      <c r="J96" s="17"/>
      <c r="K96" s="94"/>
      <c r="L96" s="94"/>
      <c r="M96" s="94"/>
      <c r="N96" s="94"/>
      <c r="O96" s="94"/>
      <c r="P96" s="94"/>
      <c r="Q96" s="17" t="str">
        <f>IF(SUM(K96:P96)=0,"",SUM(K96:P96))</f>
        <v/>
      </c>
      <c r="R96" s="94"/>
      <c r="S96" s="94"/>
      <c r="T96" s="17" t="str">
        <f>IF(SUM(R96:S96)=0,"",SUM(R96:S96))</f>
        <v/>
      </c>
      <c r="U96" s="17"/>
      <c r="V96" s="94"/>
      <c r="W96" s="17"/>
      <c r="X96" s="94" t="str">
        <f>IFERROR(AVERAGE(V96:W96),"")</f>
        <v/>
      </c>
      <c r="Y96" s="17"/>
      <c r="Z96" s="17"/>
      <c r="AA96" s="71"/>
      <c r="AB96" s="17"/>
      <c r="AC96" s="190" t="str">
        <f>IF(J96="","",IF(J96&lt;&gt;0,INT(25.4347*POWER((18-J96),1.81)),0))</f>
        <v/>
      </c>
      <c r="AD96" s="190" t="str">
        <f>IFERROR(IF(Q96&lt;&gt;0,INT(0.14354*POWER(((10*Q96)-220),1.4)),0),"")</f>
        <v/>
      </c>
      <c r="AE96" s="190" t="str">
        <f>IFERROR(IF(T96&lt;&gt;0,INT(51.39*POWER((T96-1.5),1.05)),0),"")</f>
        <v/>
      </c>
      <c r="AF96" s="190">
        <f>IF(U96&lt;&gt;0,INT(0.8465*POWER(((100*U96)-75),1.42)),0)</f>
        <v>0</v>
      </c>
      <c r="AG96" s="190" t="str">
        <f>IFERROR(IF(X96&lt;&gt;0,INT(1.53775*POWER((82-X96),1.81)),0),"")</f>
        <v/>
      </c>
      <c r="AH96" s="190" t="str">
        <f>IF(Y96="","",IF(Y96&lt;&gt;0,INT(5.74352*POWER((28.5-Y96),1.92)),0))</f>
        <v/>
      </c>
      <c r="AI96" s="190">
        <f>IF(Z96&lt;&gt;0,INT(12.91*POWER((Z96-4),1.1)),0)</f>
        <v>0</v>
      </c>
      <c r="AJ96" s="190" t="str">
        <f>IF(AA96="","",IF(AA96&lt;&gt;0,INT(0.2797*POWER(((100*AA96)),1.35)),0))</f>
        <v/>
      </c>
      <c r="AK96" s="191" t="str">
        <f>IF(AB96="","",IF(AB96&lt;&gt;0,INT(100.14*POWER((AB96-1),1.08)),0))</f>
        <v/>
      </c>
      <c r="AL96" s="192">
        <f>COUNT(J96,Q96,T96,X96,Y96,AA96,AB96)</f>
        <v>0</v>
      </c>
      <c r="AM96" s="193" t="str">
        <f>IF(AL96=0,"",SUM(AC96:AK96))</f>
        <v/>
      </c>
    </row>
    <row r="97" spans="1:39" customFormat="1" outlineLevel="1">
      <c r="B97" s="256"/>
      <c r="C97" s="106" t="s">
        <v>65</v>
      </c>
      <c r="D97" s="103"/>
      <c r="E97" s="103"/>
      <c r="F97" s="103"/>
      <c r="G97" s="103"/>
      <c r="H97" s="104"/>
      <c r="I97" s="105"/>
      <c r="J97" s="107" t="str">
        <f>IFERROR((J94-J96)/J96*100%,"")</f>
        <v/>
      </c>
      <c r="K97" s="107" t="str">
        <f t="shared" ref="K97:T97" si="209">IFERROR((K96-K94)/K96*100%,"")</f>
        <v/>
      </c>
      <c r="L97" s="107" t="str">
        <f t="shared" si="209"/>
        <v/>
      </c>
      <c r="M97" s="107" t="str">
        <f t="shared" si="209"/>
        <v/>
      </c>
      <c r="N97" s="107" t="str">
        <f t="shared" si="209"/>
        <v/>
      </c>
      <c r="O97" s="107" t="str">
        <f t="shared" si="209"/>
        <v/>
      </c>
      <c r="P97" s="107" t="str">
        <f t="shared" si="209"/>
        <v/>
      </c>
      <c r="Q97" s="107" t="str">
        <f t="shared" si="209"/>
        <v/>
      </c>
      <c r="R97" s="107" t="str">
        <f t="shared" si="209"/>
        <v/>
      </c>
      <c r="S97" s="107" t="str">
        <f t="shared" si="209"/>
        <v/>
      </c>
      <c r="T97" s="107" t="str">
        <f t="shared" si="209"/>
        <v/>
      </c>
      <c r="U97" s="107" t="str">
        <f t="shared" ref="U97" si="210">IFERROR((U96-U95)/U96*100%,"")</f>
        <v/>
      </c>
      <c r="V97" s="107" t="str">
        <f>IFERROR((V94-V96)/V96*100%,"")</f>
        <v/>
      </c>
      <c r="W97" s="107" t="str">
        <f>IFERROR((W94-W96)/W96*100%,"")</f>
        <v/>
      </c>
      <c r="X97" s="107" t="str">
        <f>IFERROR((X94-X96)/X96*100%,"")</f>
        <v/>
      </c>
      <c r="Y97" s="107" t="str">
        <f>IFERROR((Y94-Y96)/Y96*100%,"")</f>
        <v/>
      </c>
      <c r="Z97" s="107" t="str">
        <f t="shared" ref="Z97" si="211">IFERROR((Z96-Z95)/Z96*100%,"")</f>
        <v/>
      </c>
      <c r="AA97" s="107" t="str">
        <f>IFERROR((AA96-AA94)/AA96*100%,"")</f>
        <v/>
      </c>
      <c r="AB97" s="107" t="str">
        <f>IFERROR((AB96-AB94)/AB96*100%,"")</f>
        <v/>
      </c>
      <c r="AC97" s="194" t="str">
        <f t="shared" ref="AC97" si="212">IFERROR((AC96-AC95)/AC96*100%,"")</f>
        <v/>
      </c>
      <c r="AD97" s="194" t="str">
        <f t="shared" ref="AD97" si="213">IFERROR((AD96-AD95)/AD96*100%,"")</f>
        <v/>
      </c>
      <c r="AE97" s="194" t="str">
        <f t="shared" ref="AE97" si="214">IFERROR((AE96-AE95)/AE96*100%,"")</f>
        <v/>
      </c>
      <c r="AF97" s="194" t="str">
        <f t="shared" ref="AF97" si="215">IFERROR((AF96-AF95)/AF96*100%,"")</f>
        <v/>
      </c>
      <c r="AG97" s="194" t="str">
        <f t="shared" ref="AG97" si="216">IFERROR((AG96-AG95)/AG96*100%,"")</f>
        <v/>
      </c>
      <c r="AH97" s="194" t="str">
        <f t="shared" ref="AH97" si="217">IFERROR((AH96-AH95)/AH96*100%,"")</f>
        <v/>
      </c>
      <c r="AI97" s="194" t="str">
        <f t="shared" ref="AI97" si="218">IFERROR((AI96-AI95)/AI96*100%,"")</f>
        <v/>
      </c>
      <c r="AJ97" s="194" t="str">
        <f t="shared" ref="AJ97" si="219">IFERROR((AJ96-AJ95)/AJ96*100%,"")</f>
        <v/>
      </c>
      <c r="AK97" s="194" t="str">
        <f t="shared" ref="AK97" si="220">IFERROR((AK96-AK95)/AK96*100%,"")</f>
        <v/>
      </c>
      <c r="AL97" s="194" t="str">
        <f t="shared" ref="AL97" si="221">IFERROR((AL96-AL95)/AL96*100%,"")</f>
        <v/>
      </c>
      <c r="AM97" s="227" t="str">
        <f>IFERROR((AM96-AM94)/AM96*100%,"")</f>
        <v/>
      </c>
    </row>
    <row r="98" spans="1:39" customFormat="1" outlineLevel="1">
      <c r="A98" t="str">
        <f>B89&amp;C98</f>
        <v>Surname, Forename6</v>
      </c>
      <c r="B98" s="256"/>
      <c r="C98" s="27">
        <v>6</v>
      </c>
      <c r="D98" s="26" t="s">
        <v>22</v>
      </c>
      <c r="E98" s="103"/>
      <c r="F98" s="103"/>
      <c r="G98" s="103"/>
      <c r="H98" s="15"/>
      <c r="I98" s="16"/>
      <c r="J98" s="17"/>
      <c r="K98" s="94"/>
      <c r="L98" s="94"/>
      <c r="M98" s="94"/>
      <c r="N98" s="94"/>
      <c r="O98" s="94"/>
      <c r="P98" s="94"/>
      <c r="Q98" s="17" t="str">
        <f>IF(SUM(K98:P98)=0,"",SUM(K98:P98))</f>
        <v/>
      </c>
      <c r="R98" s="94"/>
      <c r="S98" s="94"/>
      <c r="T98" s="17" t="str">
        <f>IF(SUM(R98:S98)=0,"",SUM(R98:S98))</f>
        <v/>
      </c>
      <c r="U98" s="17"/>
      <c r="V98" s="94"/>
      <c r="W98" s="17"/>
      <c r="X98" s="94" t="str">
        <f>IFERROR(AVERAGE(V98:W98),"")</f>
        <v/>
      </c>
      <c r="Y98" s="17"/>
      <c r="Z98" s="17"/>
      <c r="AA98" s="71"/>
      <c r="AB98" s="17"/>
      <c r="AC98" s="190" t="str">
        <f>IF(J98="","",IF(J98&lt;&gt;0,INT(25.4347*POWER((18-J98),1.81)),0))</f>
        <v/>
      </c>
      <c r="AD98" s="190" t="str">
        <f>IFERROR(IF(Q98&lt;&gt;0,INT(0.14354*POWER(((10*Q98)-220),1.4)),0),"")</f>
        <v/>
      </c>
      <c r="AE98" s="190" t="str">
        <f>IFERROR(IF(T98&lt;&gt;0,INT(51.39*POWER((T98-1.5),1.05)),0),"")</f>
        <v/>
      </c>
      <c r="AF98" s="190">
        <f>IF(U98&lt;&gt;0,INT(0.8465*POWER(((100*U98)-75),1.42)),0)</f>
        <v>0</v>
      </c>
      <c r="AG98" s="190" t="str">
        <f>IFERROR(IF(X98&lt;&gt;0,INT(1.53775*POWER((82-X98),1.81)),0),"")</f>
        <v/>
      </c>
      <c r="AH98" s="190" t="str">
        <f>IF(Y98="","",IF(Y98&lt;&gt;0,INT(5.74352*POWER((28.5-Y98),1.92)),0))</f>
        <v/>
      </c>
      <c r="AI98" s="190">
        <f>IF(Z98&lt;&gt;0,INT(12.91*POWER((Z98-4),1.1)),0)</f>
        <v>0</v>
      </c>
      <c r="AJ98" s="190" t="str">
        <f>IF(AA98="","",IF(AA98&lt;&gt;0,INT(0.2797*POWER(((100*AA98)),1.35)),0))</f>
        <v/>
      </c>
      <c r="AK98" s="191" t="str">
        <f>IF(AB98="","",IF(AB98&lt;&gt;0,INT(100.14*POWER((AB98-1),1.08)),0))</f>
        <v/>
      </c>
      <c r="AL98" s="192">
        <f>COUNT(J98,Q98,T98,X98,Y98,AA98,AB98)</f>
        <v>0</v>
      </c>
      <c r="AM98" s="193" t="str">
        <f>IF(AL98=0,"",SUM(AC98:AK98))</f>
        <v/>
      </c>
    </row>
    <row r="99" spans="1:39" customFormat="1" outlineLevel="1">
      <c r="B99" s="256"/>
      <c r="C99" s="106" t="s">
        <v>65</v>
      </c>
      <c r="D99" s="103"/>
      <c r="E99" s="103"/>
      <c r="F99" s="103"/>
      <c r="G99" s="103"/>
      <c r="H99" s="104"/>
      <c r="I99" s="105"/>
      <c r="J99" s="107" t="str">
        <f>IFERROR((J96-J98)/J98*100%,"")</f>
        <v/>
      </c>
      <c r="K99" s="107" t="str">
        <f t="shared" ref="K99:T99" si="222">IFERROR((K98-K96)/K98*100%,"")</f>
        <v/>
      </c>
      <c r="L99" s="107" t="str">
        <f t="shared" si="222"/>
        <v/>
      </c>
      <c r="M99" s="107" t="str">
        <f t="shared" si="222"/>
        <v/>
      </c>
      <c r="N99" s="107" t="str">
        <f t="shared" si="222"/>
        <v/>
      </c>
      <c r="O99" s="107" t="str">
        <f t="shared" si="222"/>
        <v/>
      </c>
      <c r="P99" s="107" t="str">
        <f t="shared" si="222"/>
        <v/>
      </c>
      <c r="Q99" s="107" t="str">
        <f t="shared" si="222"/>
        <v/>
      </c>
      <c r="R99" s="107" t="str">
        <f t="shared" si="222"/>
        <v/>
      </c>
      <c r="S99" s="107" t="str">
        <f t="shared" si="222"/>
        <v/>
      </c>
      <c r="T99" s="107" t="str">
        <f t="shared" si="222"/>
        <v/>
      </c>
      <c r="U99" s="107" t="str">
        <f t="shared" ref="U99" si="223">IFERROR((U98-U97)/U98*100%,"")</f>
        <v/>
      </c>
      <c r="V99" s="107" t="str">
        <f>IFERROR((V96-V98)/V98*100%,"")</f>
        <v/>
      </c>
      <c r="W99" s="107" t="str">
        <f>IFERROR((W96-W98)/W98*100%,"")</f>
        <v/>
      </c>
      <c r="X99" s="107" t="str">
        <f>IFERROR((X96-X98)/X98*100%,"")</f>
        <v/>
      </c>
      <c r="Y99" s="107" t="str">
        <f>IFERROR((Y96-Y98)/Y98*100%,"")</f>
        <v/>
      </c>
      <c r="Z99" s="107" t="str">
        <f t="shared" ref="Z99" si="224">IFERROR((Z98-Z97)/Z98*100%,"")</f>
        <v/>
      </c>
      <c r="AA99" s="107" t="str">
        <f>IFERROR((AA98-AA96)/AA98*100%,"")</f>
        <v/>
      </c>
      <c r="AB99" s="107" t="str">
        <f>IFERROR((AB98-AB96)/AB98*100%,"")</f>
        <v/>
      </c>
      <c r="AC99" s="194" t="str">
        <f t="shared" ref="AC99" si="225">IFERROR((AC98-AC97)/AC98*100%,"")</f>
        <v/>
      </c>
      <c r="AD99" s="194" t="str">
        <f t="shared" ref="AD99" si="226">IFERROR((AD98-AD97)/AD98*100%,"")</f>
        <v/>
      </c>
      <c r="AE99" s="194" t="str">
        <f t="shared" ref="AE99" si="227">IFERROR((AE98-AE97)/AE98*100%,"")</f>
        <v/>
      </c>
      <c r="AF99" s="194" t="str">
        <f t="shared" ref="AF99" si="228">IFERROR((AF98-AF97)/AF98*100%,"")</f>
        <v/>
      </c>
      <c r="AG99" s="194" t="str">
        <f t="shared" ref="AG99" si="229">IFERROR((AG98-AG97)/AG98*100%,"")</f>
        <v/>
      </c>
      <c r="AH99" s="194" t="str">
        <f t="shared" ref="AH99" si="230">IFERROR((AH98-AH97)/AH98*100%,"")</f>
        <v/>
      </c>
      <c r="AI99" s="194" t="str">
        <f t="shared" ref="AI99" si="231">IFERROR((AI98-AI97)/AI98*100%,"")</f>
        <v/>
      </c>
      <c r="AJ99" s="194" t="str">
        <f t="shared" ref="AJ99" si="232">IFERROR((AJ98-AJ97)/AJ98*100%,"")</f>
        <v/>
      </c>
      <c r="AK99" s="194" t="str">
        <f t="shared" ref="AK99" si="233">IFERROR((AK98-AK97)/AK98*100%,"")</f>
        <v/>
      </c>
      <c r="AL99" s="194" t="str">
        <f t="shared" ref="AL99" si="234">IFERROR((AL98-AL97)/AL98*100%,"")</f>
        <v/>
      </c>
      <c r="AM99" s="227" t="str">
        <f>IFERROR((AM98-AM96)/AM98*100%,"")</f>
        <v/>
      </c>
    </row>
    <row r="100" spans="1:39" customFormat="1" outlineLevel="1">
      <c r="A100" t="str">
        <f>B89&amp;C100</f>
        <v>Surname, Forename7</v>
      </c>
      <c r="B100" s="256"/>
      <c r="C100" s="27">
        <v>7</v>
      </c>
      <c r="D100" s="26" t="s">
        <v>22</v>
      </c>
      <c r="E100" s="103"/>
      <c r="F100" s="103"/>
      <c r="G100" s="103"/>
      <c r="H100" s="15"/>
      <c r="I100" s="16"/>
      <c r="J100" s="17"/>
      <c r="K100" s="94"/>
      <c r="L100" s="94"/>
      <c r="M100" s="94"/>
      <c r="N100" s="94"/>
      <c r="O100" s="94"/>
      <c r="P100" s="94"/>
      <c r="Q100" s="17" t="str">
        <f>IF(SUM(K100:P100)=0,"",SUM(K100:P100))</f>
        <v/>
      </c>
      <c r="R100" s="94"/>
      <c r="S100" s="94"/>
      <c r="T100" s="17" t="str">
        <f>IF(SUM(R100:S100)=0,"",SUM(R100:S100))</f>
        <v/>
      </c>
      <c r="U100" s="17"/>
      <c r="V100" s="94"/>
      <c r="W100" s="17"/>
      <c r="X100" s="94" t="str">
        <f>IFERROR(AVERAGE(V100:W100),"")</f>
        <v/>
      </c>
      <c r="Y100" s="17"/>
      <c r="Z100" s="17"/>
      <c r="AA100" s="71"/>
      <c r="AB100" s="17"/>
      <c r="AC100" s="190" t="str">
        <f>IF(J100="","",IF(J100&lt;&gt;0,INT(25.4347*POWER((18-J100),1.81)),0))</f>
        <v/>
      </c>
      <c r="AD100" s="190" t="str">
        <f>IFERROR(IF(Q100&lt;&gt;0,INT(0.14354*POWER(((10*Q100)-220),1.4)),0),"")</f>
        <v/>
      </c>
      <c r="AE100" s="190" t="str">
        <f>IFERROR(IF(T100&lt;&gt;0,INT(51.39*POWER((T100-1.5),1.05)),0),"")</f>
        <v/>
      </c>
      <c r="AF100" s="190">
        <f>IF(U100&lt;&gt;0,INT(0.8465*POWER(((100*U100)-75),1.42)),0)</f>
        <v>0</v>
      </c>
      <c r="AG100" s="190" t="str">
        <f>IFERROR(IF(X100&lt;&gt;0,INT(1.53775*POWER((82-X100),1.81)),0),"")</f>
        <v/>
      </c>
      <c r="AH100" s="190" t="str">
        <f>IF(Y100="","",IF(Y100&lt;&gt;0,INT(5.74352*POWER((28.5-Y100),1.92)),0))</f>
        <v/>
      </c>
      <c r="AI100" s="190">
        <f>IF(Z100&lt;&gt;0,INT(12.91*POWER((Z100-4),1.1)),0)</f>
        <v>0</v>
      </c>
      <c r="AJ100" s="190" t="str">
        <f>IF(AA100="","",IF(AA100&lt;&gt;0,INT(0.2797*POWER(((100*AA100)),1.35)),0))</f>
        <v/>
      </c>
      <c r="AK100" s="191" t="str">
        <f>IF(AB100="","",IF(AB100&lt;&gt;0,INT(100.14*POWER((AB100-1),1.08)),0))</f>
        <v/>
      </c>
      <c r="AL100" s="192">
        <f>COUNT(J100,Q100,T100,X100,Y100,AA100,AB100)</f>
        <v>0</v>
      </c>
      <c r="AM100" s="193" t="str">
        <f>IF(AL100=0,"",SUM(AC100:AK100))</f>
        <v/>
      </c>
    </row>
    <row r="101" spans="1:39" customFormat="1" outlineLevel="1">
      <c r="B101" s="256"/>
      <c r="C101" s="106" t="s">
        <v>65</v>
      </c>
      <c r="D101" s="103"/>
      <c r="E101" s="103"/>
      <c r="F101" s="103"/>
      <c r="G101" s="103"/>
      <c r="H101" s="104"/>
      <c r="I101" s="105"/>
      <c r="J101" s="107" t="str">
        <f>IFERROR((J98-J100)/J100*100%,"")</f>
        <v/>
      </c>
      <c r="K101" s="107" t="str">
        <f t="shared" ref="K101:T101" si="235">IFERROR((K100-K98)/K100*100%,"")</f>
        <v/>
      </c>
      <c r="L101" s="107" t="str">
        <f t="shared" si="235"/>
        <v/>
      </c>
      <c r="M101" s="107" t="str">
        <f t="shared" si="235"/>
        <v/>
      </c>
      <c r="N101" s="107" t="str">
        <f t="shared" si="235"/>
        <v/>
      </c>
      <c r="O101" s="107" t="str">
        <f t="shared" si="235"/>
        <v/>
      </c>
      <c r="P101" s="107" t="str">
        <f t="shared" si="235"/>
        <v/>
      </c>
      <c r="Q101" s="107" t="str">
        <f t="shared" si="235"/>
        <v/>
      </c>
      <c r="R101" s="107" t="str">
        <f t="shared" si="235"/>
        <v/>
      </c>
      <c r="S101" s="107" t="str">
        <f t="shared" si="235"/>
        <v/>
      </c>
      <c r="T101" s="107" t="str">
        <f t="shared" si="235"/>
        <v/>
      </c>
      <c r="U101" s="107" t="str">
        <f t="shared" ref="U101" si="236">IFERROR((U100-U99)/U100*100%,"")</f>
        <v/>
      </c>
      <c r="V101" s="107" t="str">
        <f>IFERROR((V98-V100)/V100*100%,"")</f>
        <v/>
      </c>
      <c r="W101" s="107" t="str">
        <f>IFERROR((W98-W100)/W100*100%,"")</f>
        <v/>
      </c>
      <c r="X101" s="107" t="str">
        <f>IFERROR((X98-X100)/X100*100%,"")</f>
        <v/>
      </c>
      <c r="Y101" s="107" t="str">
        <f>IFERROR((Y98-Y100)/Y100*100%,"")</f>
        <v/>
      </c>
      <c r="Z101" s="107" t="str">
        <f t="shared" ref="Z101" si="237">IFERROR((Z100-Z99)/Z100*100%,"")</f>
        <v/>
      </c>
      <c r="AA101" s="107" t="str">
        <f>IFERROR((AA100-AA98)/AA100*100%,"")</f>
        <v/>
      </c>
      <c r="AB101" s="107" t="str">
        <f>IFERROR((AB100-AB98)/AB100*100%,"")</f>
        <v/>
      </c>
      <c r="AC101" s="194" t="str">
        <f t="shared" ref="AC101" si="238">IFERROR((AC100-AC99)/AC100*100%,"")</f>
        <v/>
      </c>
      <c r="AD101" s="194" t="str">
        <f t="shared" ref="AD101" si="239">IFERROR((AD100-AD99)/AD100*100%,"")</f>
        <v/>
      </c>
      <c r="AE101" s="194" t="str">
        <f t="shared" ref="AE101" si="240">IFERROR((AE100-AE99)/AE100*100%,"")</f>
        <v/>
      </c>
      <c r="AF101" s="194" t="str">
        <f t="shared" ref="AF101" si="241">IFERROR((AF100-AF99)/AF100*100%,"")</f>
        <v/>
      </c>
      <c r="AG101" s="194" t="str">
        <f t="shared" ref="AG101" si="242">IFERROR((AG100-AG99)/AG100*100%,"")</f>
        <v/>
      </c>
      <c r="AH101" s="194" t="str">
        <f t="shared" ref="AH101" si="243">IFERROR((AH100-AH99)/AH100*100%,"")</f>
        <v/>
      </c>
      <c r="AI101" s="194" t="str">
        <f t="shared" ref="AI101" si="244">IFERROR((AI100-AI99)/AI100*100%,"")</f>
        <v/>
      </c>
      <c r="AJ101" s="194" t="str">
        <f t="shared" ref="AJ101" si="245">IFERROR((AJ100-AJ99)/AJ100*100%,"")</f>
        <v/>
      </c>
      <c r="AK101" s="194" t="str">
        <f t="shared" ref="AK101" si="246">IFERROR((AK100-AK99)/AK100*100%,"")</f>
        <v/>
      </c>
      <c r="AL101" s="194" t="str">
        <f t="shared" ref="AL101" si="247">IFERROR((AL100-AL99)/AL100*100%,"")</f>
        <v/>
      </c>
      <c r="AM101" s="227" t="str">
        <f>IFERROR((AM100-AM98)/AM100*100%,"")</f>
        <v/>
      </c>
    </row>
    <row r="102" spans="1:39" customFormat="1" outlineLevel="1">
      <c r="A102" t="str">
        <f>B89&amp;C102</f>
        <v>Surname, Forename8</v>
      </c>
      <c r="B102" s="256"/>
      <c r="C102" s="27">
        <v>8</v>
      </c>
      <c r="D102" s="26" t="s">
        <v>22</v>
      </c>
      <c r="E102" s="103"/>
      <c r="F102" s="103"/>
      <c r="G102" s="103"/>
      <c r="H102" s="15"/>
      <c r="I102" s="16"/>
      <c r="J102" s="17"/>
      <c r="K102" s="94"/>
      <c r="L102" s="94"/>
      <c r="M102" s="94"/>
      <c r="N102" s="94"/>
      <c r="O102" s="94"/>
      <c r="P102" s="94"/>
      <c r="Q102" s="17" t="str">
        <f>IF(SUM(K102:P102)=0,"",SUM(K102:P102))</f>
        <v/>
      </c>
      <c r="R102" s="94"/>
      <c r="S102" s="94"/>
      <c r="T102" s="17" t="str">
        <f>IF(SUM(R102:S102)=0,"",SUM(R102:S102))</f>
        <v/>
      </c>
      <c r="U102" s="17"/>
      <c r="V102" s="94"/>
      <c r="W102" s="17"/>
      <c r="X102" s="94" t="str">
        <f>IFERROR(AVERAGE(V102:W102),"")</f>
        <v/>
      </c>
      <c r="Y102" s="17"/>
      <c r="Z102" s="17"/>
      <c r="AA102" s="71"/>
      <c r="AB102" s="17"/>
      <c r="AC102" s="190" t="str">
        <f>IF(J102="","",IF(J102&lt;&gt;0,INT(25.4347*POWER((18-J102),1.81)),0))</f>
        <v/>
      </c>
      <c r="AD102" s="190" t="str">
        <f>IFERROR(IF(Q102&lt;&gt;0,INT(0.14354*POWER(((10*Q102)-220),1.4)),0),"")</f>
        <v/>
      </c>
      <c r="AE102" s="190" t="str">
        <f>IFERROR(IF(T102&lt;&gt;0,INT(51.39*POWER((T102-1.5),1.05)),0),"")</f>
        <v/>
      </c>
      <c r="AF102" s="190">
        <f>IF(U102&lt;&gt;0,INT(0.8465*POWER(((100*U102)-75),1.42)),0)</f>
        <v>0</v>
      </c>
      <c r="AG102" s="190" t="str">
        <f>IFERROR(IF(X102&lt;&gt;0,INT(1.53775*POWER((82-X102),1.81)),0),"")</f>
        <v/>
      </c>
      <c r="AH102" s="190" t="str">
        <f>IF(Y102="","",IF(Y102&lt;&gt;0,INT(5.74352*POWER((28.5-Y102),1.92)),0))</f>
        <v/>
      </c>
      <c r="AI102" s="190">
        <f>IF(Z102&lt;&gt;0,INT(12.91*POWER((Z102-4),1.1)),0)</f>
        <v>0</v>
      </c>
      <c r="AJ102" s="190" t="str">
        <f>IF(AA102="","",IF(AA102&lt;&gt;0,INT(0.2797*POWER(((100*AA102)),1.35)),0))</f>
        <v/>
      </c>
      <c r="AK102" s="191" t="str">
        <f>IF(AB102="","",IF(AB102&lt;&gt;0,INT(100.14*POWER((AB102-1),1.08)),0))</f>
        <v/>
      </c>
      <c r="AL102" s="192">
        <f>COUNT(J102,Q102,T102,X102,Y102,AA102,AB102)</f>
        <v>0</v>
      </c>
      <c r="AM102" s="193" t="str">
        <f>IF(AL102=0,"",SUM(AC102:AK102))</f>
        <v/>
      </c>
    </row>
    <row r="103" spans="1:39" customFormat="1" outlineLevel="1">
      <c r="B103" s="256"/>
      <c r="C103" s="106" t="s">
        <v>65</v>
      </c>
      <c r="D103" s="103"/>
      <c r="E103" s="103"/>
      <c r="F103" s="103"/>
      <c r="G103" s="103"/>
      <c r="H103" s="104"/>
      <c r="I103" s="105"/>
      <c r="J103" s="107" t="str">
        <f>IFERROR((J100-J102)/J102*100%,"")</f>
        <v/>
      </c>
      <c r="K103" s="107" t="str">
        <f t="shared" ref="K103:T103" si="248">IFERROR((K102-K100)/K102*100%,"")</f>
        <v/>
      </c>
      <c r="L103" s="107" t="str">
        <f t="shared" si="248"/>
        <v/>
      </c>
      <c r="M103" s="107" t="str">
        <f t="shared" si="248"/>
        <v/>
      </c>
      <c r="N103" s="107" t="str">
        <f t="shared" si="248"/>
        <v/>
      </c>
      <c r="O103" s="107" t="str">
        <f t="shared" si="248"/>
        <v/>
      </c>
      <c r="P103" s="107" t="str">
        <f t="shared" si="248"/>
        <v/>
      </c>
      <c r="Q103" s="107" t="str">
        <f t="shared" si="248"/>
        <v/>
      </c>
      <c r="R103" s="107" t="str">
        <f t="shared" si="248"/>
        <v/>
      </c>
      <c r="S103" s="107" t="str">
        <f t="shared" si="248"/>
        <v/>
      </c>
      <c r="T103" s="107" t="str">
        <f t="shared" si="248"/>
        <v/>
      </c>
      <c r="U103" s="107" t="str">
        <f t="shared" ref="U103" si="249">IFERROR((U102-U101)/U102*100%,"")</f>
        <v/>
      </c>
      <c r="V103" s="107" t="str">
        <f>IFERROR((V100-V102)/V102*100%,"")</f>
        <v/>
      </c>
      <c r="W103" s="107" t="str">
        <f>IFERROR((W100-W102)/W102*100%,"")</f>
        <v/>
      </c>
      <c r="X103" s="107" t="str">
        <f>IFERROR((X100-X102)/X102*100%,"")</f>
        <v/>
      </c>
      <c r="Y103" s="107" t="str">
        <f>IFERROR((Y100-Y102)/Y102*100%,"")</f>
        <v/>
      </c>
      <c r="Z103" s="107" t="str">
        <f t="shared" ref="Z103" si="250">IFERROR((Z102-Z101)/Z102*100%,"")</f>
        <v/>
      </c>
      <c r="AA103" s="107" t="str">
        <f>IFERROR((AA102-AA100)/AA102*100%,"")</f>
        <v/>
      </c>
      <c r="AB103" s="107" t="str">
        <f>IFERROR((AB102-AB100)/AB102*100%,"")</f>
        <v/>
      </c>
      <c r="AC103" s="194" t="str">
        <f t="shared" ref="AC103" si="251">IFERROR((AC102-AC101)/AC102*100%,"")</f>
        <v/>
      </c>
      <c r="AD103" s="194" t="str">
        <f t="shared" ref="AD103" si="252">IFERROR((AD102-AD101)/AD102*100%,"")</f>
        <v/>
      </c>
      <c r="AE103" s="194" t="str">
        <f t="shared" ref="AE103" si="253">IFERROR((AE102-AE101)/AE102*100%,"")</f>
        <v/>
      </c>
      <c r="AF103" s="194" t="str">
        <f t="shared" ref="AF103" si="254">IFERROR((AF102-AF101)/AF102*100%,"")</f>
        <v/>
      </c>
      <c r="AG103" s="194" t="str">
        <f t="shared" ref="AG103" si="255">IFERROR((AG102-AG101)/AG102*100%,"")</f>
        <v/>
      </c>
      <c r="AH103" s="194" t="str">
        <f t="shared" ref="AH103" si="256">IFERROR((AH102-AH101)/AH102*100%,"")</f>
        <v/>
      </c>
      <c r="AI103" s="194" t="str">
        <f t="shared" ref="AI103" si="257">IFERROR((AI102-AI101)/AI102*100%,"")</f>
        <v/>
      </c>
      <c r="AJ103" s="194" t="str">
        <f t="shared" ref="AJ103" si="258">IFERROR((AJ102-AJ101)/AJ102*100%,"")</f>
        <v/>
      </c>
      <c r="AK103" s="194" t="str">
        <f t="shared" ref="AK103" si="259">IFERROR((AK102-AK101)/AK102*100%,"")</f>
        <v/>
      </c>
      <c r="AL103" s="194" t="str">
        <f t="shared" ref="AL103" si="260">IFERROR((AL102-AL101)/AL102*100%,"")</f>
        <v/>
      </c>
      <c r="AM103" s="227" t="str">
        <f>IFERROR((AM102-AM100)/AM102*100%,"")</f>
        <v/>
      </c>
    </row>
    <row r="104" spans="1:39" customFormat="1" outlineLevel="1">
      <c r="A104" t="str">
        <f>B89&amp;C104</f>
        <v>Surname, Forename9</v>
      </c>
      <c r="B104" s="256"/>
      <c r="C104" s="27">
        <v>9</v>
      </c>
      <c r="D104" s="26" t="s">
        <v>22</v>
      </c>
      <c r="E104" s="103"/>
      <c r="F104" s="103"/>
      <c r="G104" s="103"/>
      <c r="H104" s="15"/>
      <c r="I104" s="16"/>
      <c r="J104" s="17"/>
      <c r="K104" s="94"/>
      <c r="L104" s="94"/>
      <c r="M104" s="94"/>
      <c r="N104" s="94"/>
      <c r="O104" s="94"/>
      <c r="P104" s="94"/>
      <c r="Q104" s="17" t="str">
        <f>IF(SUM(K104:P104)=0,"",SUM(K104:P104))</f>
        <v/>
      </c>
      <c r="R104" s="94"/>
      <c r="S104" s="94"/>
      <c r="T104" s="17" t="str">
        <f>IF(SUM(R104:S104)=0,"",SUM(R104:S104))</f>
        <v/>
      </c>
      <c r="U104" s="17"/>
      <c r="V104" s="94"/>
      <c r="W104" s="17"/>
      <c r="X104" s="94" t="str">
        <f>IFERROR(AVERAGE(V104:W104),"")</f>
        <v/>
      </c>
      <c r="Y104" s="17"/>
      <c r="Z104" s="17"/>
      <c r="AA104" s="71"/>
      <c r="AB104" s="17"/>
      <c r="AC104" s="190" t="str">
        <f>IF(J104="","",IF(J104&lt;&gt;0,INT(25.4347*POWER((18-J104),1.81)),0))</f>
        <v/>
      </c>
      <c r="AD104" s="190" t="str">
        <f>IFERROR(IF(Q104&lt;&gt;0,INT(0.14354*POWER(((10*Q104)-220),1.4)),0),"")</f>
        <v/>
      </c>
      <c r="AE104" s="190" t="str">
        <f>IFERROR(IF(T104&lt;&gt;0,INT(51.39*POWER((T104-1.5),1.05)),0),"")</f>
        <v/>
      </c>
      <c r="AF104" s="190">
        <f>IF(U104&lt;&gt;0,INT(0.8465*POWER(((100*U104)-75),1.42)),0)</f>
        <v>0</v>
      </c>
      <c r="AG104" s="190" t="str">
        <f>IFERROR(IF(X104&lt;&gt;0,INT(1.53775*POWER((82-X104),1.81)),0),"")</f>
        <v/>
      </c>
      <c r="AH104" s="190" t="str">
        <f>IF(Y104="","",IF(Y104&lt;&gt;0,INT(5.74352*POWER((28.5-Y104),1.92)),0))</f>
        <v/>
      </c>
      <c r="AI104" s="190">
        <f>IF(Z104&lt;&gt;0,INT(12.91*POWER((Z104-4),1.1)),0)</f>
        <v>0</v>
      </c>
      <c r="AJ104" s="190" t="str">
        <f>IF(AA104="","",IF(AA104&lt;&gt;0,INT(0.2797*POWER(((100*AA104)),1.35)),0))</f>
        <v/>
      </c>
      <c r="AK104" s="191" t="str">
        <f>IF(AB104="","",IF(AB104&lt;&gt;0,INT(100.14*POWER((AB104-1),1.08)),0))</f>
        <v/>
      </c>
      <c r="AL104" s="192">
        <f>COUNT(J104,Q104,T104,X104,Y104,AA104,AB104)</f>
        <v>0</v>
      </c>
      <c r="AM104" s="193" t="str">
        <f>IF(AL104=0,"",SUM(AC104:AK104))</f>
        <v/>
      </c>
    </row>
    <row r="105" spans="1:39" customFormat="1" outlineLevel="1">
      <c r="B105" s="256"/>
      <c r="C105" s="106" t="s">
        <v>65</v>
      </c>
      <c r="D105" s="33"/>
      <c r="E105" s="33"/>
      <c r="F105" s="33"/>
      <c r="G105" s="33"/>
      <c r="H105" s="18"/>
      <c r="I105" s="44"/>
      <c r="J105" s="107" t="str">
        <f>IFERROR((J102-J104)/J104*100%,"")</f>
        <v/>
      </c>
      <c r="K105" s="107" t="str">
        <f t="shared" ref="K105:T105" si="261">IFERROR((K104-K102)/K104*100%,"")</f>
        <v/>
      </c>
      <c r="L105" s="107" t="str">
        <f t="shared" si="261"/>
        <v/>
      </c>
      <c r="M105" s="107" t="str">
        <f t="shared" si="261"/>
        <v/>
      </c>
      <c r="N105" s="107" t="str">
        <f t="shared" si="261"/>
        <v/>
      </c>
      <c r="O105" s="107" t="str">
        <f t="shared" si="261"/>
        <v/>
      </c>
      <c r="P105" s="107" t="str">
        <f t="shared" si="261"/>
        <v/>
      </c>
      <c r="Q105" s="107" t="str">
        <f t="shared" si="261"/>
        <v/>
      </c>
      <c r="R105" s="107" t="str">
        <f t="shared" si="261"/>
        <v/>
      </c>
      <c r="S105" s="107" t="str">
        <f t="shared" si="261"/>
        <v/>
      </c>
      <c r="T105" s="107" t="str">
        <f t="shared" si="261"/>
        <v/>
      </c>
      <c r="U105" s="107" t="str">
        <f t="shared" ref="U105" si="262">IFERROR((U104-U103)/U104*100%,"")</f>
        <v/>
      </c>
      <c r="V105" s="107" t="str">
        <f>IFERROR((V102-V104)/V104*100%,"")</f>
        <v/>
      </c>
      <c r="W105" s="107" t="str">
        <f>IFERROR((W102-W104)/W104*100%,"")</f>
        <v/>
      </c>
      <c r="X105" s="107" t="str">
        <f>IFERROR((X102-X104)/X104*100%,"")</f>
        <v/>
      </c>
      <c r="Y105" s="107" t="str">
        <f>IFERROR((Y102-Y104)/Y104*100%,"")</f>
        <v/>
      </c>
      <c r="Z105" s="107" t="str">
        <f t="shared" ref="Z105" si="263">IFERROR((Z104-Z103)/Z104*100%,"")</f>
        <v/>
      </c>
      <c r="AA105" s="107" t="str">
        <f>IFERROR((AA104-AA102)/AA104*100%,"")</f>
        <v/>
      </c>
      <c r="AB105" s="107" t="str">
        <f>IFERROR((AB104-AB102)/AB104*100%,"")</f>
        <v/>
      </c>
      <c r="AC105" s="194" t="str">
        <f t="shared" ref="AC105" si="264">IFERROR((AC104-AC103)/AC104*100%,"")</f>
        <v/>
      </c>
      <c r="AD105" s="194" t="str">
        <f t="shared" ref="AD105" si="265">IFERROR((AD104-AD103)/AD104*100%,"")</f>
        <v/>
      </c>
      <c r="AE105" s="194" t="str">
        <f t="shared" ref="AE105" si="266">IFERROR((AE104-AE103)/AE104*100%,"")</f>
        <v/>
      </c>
      <c r="AF105" s="194" t="str">
        <f t="shared" ref="AF105" si="267">IFERROR((AF104-AF103)/AF104*100%,"")</f>
        <v/>
      </c>
      <c r="AG105" s="194" t="str">
        <f t="shared" ref="AG105" si="268">IFERROR((AG104-AG103)/AG104*100%,"")</f>
        <v/>
      </c>
      <c r="AH105" s="194" t="str">
        <f t="shared" ref="AH105" si="269">IFERROR((AH104-AH103)/AH104*100%,"")</f>
        <v/>
      </c>
      <c r="AI105" s="194" t="str">
        <f t="shared" ref="AI105" si="270">IFERROR((AI104-AI103)/AI104*100%,"")</f>
        <v/>
      </c>
      <c r="AJ105" s="194" t="str">
        <f t="shared" ref="AJ105" si="271">IFERROR((AJ104-AJ103)/AJ104*100%,"")</f>
        <v/>
      </c>
      <c r="AK105" s="194" t="str">
        <f t="shared" ref="AK105" si="272">IFERROR((AK104-AK103)/AK104*100%,"")</f>
        <v/>
      </c>
      <c r="AL105" s="194" t="str">
        <f t="shared" ref="AL105" si="273">IFERROR((AL104-AL103)/AL104*100%,"")</f>
        <v/>
      </c>
      <c r="AM105" s="227" t="str">
        <f>IFERROR((AM104-AM102)/AM104*100%,"")</f>
        <v/>
      </c>
    </row>
    <row r="106" spans="1:39" s="6" customFormat="1" outlineLevel="1">
      <c r="A106" t="str">
        <f>B89&amp;C106</f>
        <v>Surname, Forename10</v>
      </c>
      <c r="B106" s="256"/>
      <c r="C106" s="32">
        <v>10</v>
      </c>
      <c r="D106" s="33" t="s">
        <v>22</v>
      </c>
      <c r="E106" s="33"/>
      <c r="F106" s="33"/>
      <c r="G106" s="33"/>
      <c r="H106" s="18"/>
      <c r="I106" s="44"/>
      <c r="J106" s="34"/>
      <c r="K106" s="34"/>
      <c r="L106" s="34"/>
      <c r="M106" s="34"/>
      <c r="N106" s="34"/>
      <c r="O106" s="34"/>
      <c r="P106" s="34"/>
      <c r="Q106" s="17" t="str">
        <f>IF(SUM(K106:P106)=0,"",SUM(K106:P106))</f>
        <v/>
      </c>
      <c r="R106" s="94"/>
      <c r="S106" s="94"/>
      <c r="T106" s="17" t="str">
        <f>IF(SUM(R106:S106)=0,"",SUM(R106:S106))</f>
        <v/>
      </c>
      <c r="U106" s="17"/>
      <c r="V106" s="94"/>
      <c r="W106" s="17"/>
      <c r="X106" s="94" t="str">
        <f>IFERROR(AVERAGE(V106:W106),"")</f>
        <v/>
      </c>
      <c r="Y106" s="17"/>
      <c r="Z106" s="17"/>
      <c r="AA106" s="71"/>
      <c r="AB106" s="17"/>
      <c r="AC106" s="190" t="str">
        <f>IF(J106="","",IF(J106&lt;&gt;0,INT(25.4347*POWER((18-J106),1.81)),0))</f>
        <v/>
      </c>
      <c r="AD106" s="190" t="str">
        <f>IFERROR(IF(Q106&lt;&gt;0,INT(0.14354*POWER(((10*Q106)-220),1.4)),0),"")</f>
        <v/>
      </c>
      <c r="AE106" s="190" t="str">
        <f>IFERROR(IF(T106&lt;&gt;0,INT(51.39*POWER((T106-1.5),1.05)),0),"")</f>
        <v/>
      </c>
      <c r="AF106" s="190">
        <f>IF(U106&lt;&gt;0,INT(0.8465*POWER(((100*U106)-75),1.42)),0)</f>
        <v>0</v>
      </c>
      <c r="AG106" s="190" t="str">
        <f>IFERROR(IF(X106&lt;&gt;0,INT(1.53775*POWER((82-X106),1.81)),0),"")</f>
        <v/>
      </c>
      <c r="AH106" s="190" t="str">
        <f>IF(Y106="","",IF(Y106&lt;&gt;0,INT(5.74352*POWER((28.5-Y106),1.92)),0))</f>
        <v/>
      </c>
      <c r="AI106" s="190">
        <f>IF(Z106&lt;&gt;0,INT(12.91*POWER((Z106-4),1.1)),0)</f>
        <v>0</v>
      </c>
      <c r="AJ106" s="190" t="str">
        <f>IF(AA106="","",IF(AA106&lt;&gt;0,INT(0.2797*POWER(((100*AA106)),1.35)),0))</f>
        <v/>
      </c>
      <c r="AK106" s="191" t="str">
        <f>IF(AB106="","",IF(AB106&lt;&gt;0,INT(100.14*POWER((AB106-1),1.08)),0))</f>
        <v/>
      </c>
      <c r="AL106" s="192">
        <f>COUNT(J106,Q106,T106,X106,Y106,AA106,AB106)</f>
        <v>0</v>
      </c>
      <c r="AM106" s="193" t="str">
        <f>IF(AL106=0,"",SUM(AC106:AK106))</f>
        <v/>
      </c>
    </row>
    <row r="107" spans="1:39" s="6" customFormat="1" outlineLevel="1">
      <c r="A107"/>
      <c r="B107" s="257"/>
      <c r="C107" s="106" t="s">
        <v>65</v>
      </c>
      <c r="D107" s="33"/>
      <c r="E107" s="33"/>
      <c r="F107" s="33"/>
      <c r="G107" s="33"/>
      <c r="H107" s="18"/>
      <c r="I107" s="44"/>
      <c r="J107" s="107" t="str">
        <f>IFERROR((J104-J106)/J106*100%,"")</f>
        <v/>
      </c>
      <c r="K107" s="107" t="str">
        <f t="shared" ref="K107:T107" si="274">IFERROR((K106-K104)/K106*100%,"")</f>
        <v/>
      </c>
      <c r="L107" s="107" t="str">
        <f t="shared" si="274"/>
        <v/>
      </c>
      <c r="M107" s="107" t="str">
        <f t="shared" si="274"/>
        <v/>
      </c>
      <c r="N107" s="107" t="str">
        <f t="shared" si="274"/>
        <v/>
      </c>
      <c r="O107" s="107" t="str">
        <f t="shared" si="274"/>
        <v/>
      </c>
      <c r="P107" s="107" t="str">
        <f t="shared" si="274"/>
        <v/>
      </c>
      <c r="Q107" s="107" t="str">
        <f t="shared" si="274"/>
        <v/>
      </c>
      <c r="R107" s="107" t="str">
        <f t="shared" si="274"/>
        <v/>
      </c>
      <c r="S107" s="107" t="str">
        <f t="shared" si="274"/>
        <v/>
      </c>
      <c r="T107" s="107" t="str">
        <f t="shared" si="274"/>
        <v/>
      </c>
      <c r="U107" s="107" t="str">
        <f t="shared" ref="U107" si="275">IFERROR((U106-U105)/U106*100%,"")</f>
        <v/>
      </c>
      <c r="V107" s="107" t="str">
        <f>IFERROR((V104-V106)/V106*100%,"")</f>
        <v/>
      </c>
      <c r="W107" s="107" t="str">
        <f>IFERROR((W104-W106)/W106*100%,"")</f>
        <v/>
      </c>
      <c r="X107" s="107" t="str">
        <f>IFERROR((X104-X106)/X106*100%,"")</f>
        <v/>
      </c>
      <c r="Y107" s="107" t="str">
        <f>IFERROR((Y104-Y106)/Y106*100%,"")</f>
        <v/>
      </c>
      <c r="Z107" s="107" t="str">
        <f t="shared" ref="Z107" si="276">IFERROR((Z106-Z105)/Z106*100%,"")</f>
        <v/>
      </c>
      <c r="AA107" s="107" t="str">
        <f>IFERROR((AA106-AA104)/AA106*100%,"")</f>
        <v/>
      </c>
      <c r="AB107" s="107" t="str">
        <f>IFERROR((AB106-AB104)/AB106*100%,"")</f>
        <v/>
      </c>
      <c r="AC107" s="194" t="str">
        <f t="shared" ref="AC107" si="277">IFERROR((AC106-AC105)/AC106*100%,"")</f>
        <v/>
      </c>
      <c r="AD107" s="194" t="str">
        <f t="shared" ref="AD107" si="278">IFERROR((AD106-AD105)/AD106*100%,"")</f>
        <v/>
      </c>
      <c r="AE107" s="194" t="str">
        <f t="shared" ref="AE107" si="279">IFERROR((AE106-AE105)/AE106*100%,"")</f>
        <v/>
      </c>
      <c r="AF107" s="194" t="str">
        <f t="shared" ref="AF107" si="280">IFERROR((AF106-AF105)/AF106*100%,"")</f>
        <v/>
      </c>
      <c r="AG107" s="194" t="str">
        <f t="shared" ref="AG107" si="281">IFERROR((AG106-AG105)/AG106*100%,"")</f>
        <v/>
      </c>
      <c r="AH107" s="194" t="str">
        <f t="shared" ref="AH107" si="282">IFERROR((AH106-AH105)/AH106*100%,"")</f>
        <v/>
      </c>
      <c r="AI107" s="194" t="str">
        <f t="shared" ref="AI107" si="283">IFERROR((AI106-AI105)/AI106*100%,"")</f>
        <v/>
      </c>
      <c r="AJ107" s="194" t="str">
        <f t="shared" ref="AJ107" si="284">IFERROR((AJ106-AJ105)/AJ106*100%,"")</f>
        <v/>
      </c>
      <c r="AK107" s="194" t="str">
        <f t="shared" ref="AK107" si="285">IFERROR((AK106-AK105)/AK106*100%,"")</f>
        <v/>
      </c>
      <c r="AL107" s="194" t="str">
        <f t="shared" ref="AL107" si="286">IFERROR((AL106-AL105)/AL106*100%,"")</f>
        <v/>
      </c>
      <c r="AM107" s="227" t="str">
        <f>IFERROR((AM106-AM104)/AM106*100%,"")</f>
        <v/>
      </c>
    </row>
    <row r="108" spans="1:39" s="45" customFormat="1" outlineLevel="1">
      <c r="B108" s="115"/>
      <c r="C108" s="32"/>
      <c r="D108" s="33"/>
      <c r="E108" s="33"/>
      <c r="F108" s="33"/>
      <c r="G108" s="33"/>
      <c r="H108" s="18"/>
      <c r="I108" s="44"/>
      <c r="J108" s="34"/>
      <c r="K108" s="34"/>
      <c r="L108" s="34"/>
      <c r="M108" s="34"/>
      <c r="N108" s="34"/>
      <c r="O108" s="34"/>
      <c r="P108" s="34"/>
      <c r="Q108" s="34"/>
      <c r="R108" s="34"/>
      <c r="S108" s="34"/>
      <c r="T108" s="34"/>
      <c r="U108" s="34"/>
      <c r="V108" s="34"/>
      <c r="W108" s="34"/>
      <c r="X108" s="34"/>
      <c r="Y108" s="34"/>
      <c r="Z108" s="34"/>
      <c r="AA108" s="34"/>
      <c r="AB108" s="34"/>
      <c r="AC108" s="195"/>
      <c r="AD108" s="196"/>
      <c r="AE108" s="196"/>
      <c r="AF108" s="196"/>
      <c r="AG108" s="196"/>
      <c r="AH108" s="196"/>
      <c r="AI108" s="196"/>
      <c r="AJ108" s="196"/>
      <c r="AK108" s="197"/>
      <c r="AL108" s="196"/>
      <c r="AM108" s="198"/>
    </row>
    <row r="109" spans="1:39" s="6" customFormat="1" outlineLevel="1">
      <c r="B109" s="116"/>
      <c r="C109" s="35"/>
      <c r="D109" s="36"/>
      <c r="E109" s="36"/>
      <c r="F109" s="36"/>
      <c r="G109" s="36"/>
      <c r="H109" s="37"/>
      <c r="I109" s="38" t="s">
        <v>24</v>
      </c>
      <c r="J109" s="21" t="e">
        <f>AVERAGE(J89:J90,J92,J94,J96,J98,J100,J102,J104,J106)</f>
        <v>#DIV/0!</v>
      </c>
      <c r="K109" s="21" t="e">
        <f t="shared" ref="K109:AB109" si="287">AVERAGE(K89:K90,K92,K94,K96,K98,K100,K102,K104,K106)</f>
        <v>#DIV/0!</v>
      </c>
      <c r="L109" s="21" t="e">
        <f t="shared" si="287"/>
        <v>#DIV/0!</v>
      </c>
      <c r="M109" s="21" t="e">
        <f t="shared" si="287"/>
        <v>#DIV/0!</v>
      </c>
      <c r="N109" s="21" t="e">
        <f t="shared" si="287"/>
        <v>#DIV/0!</v>
      </c>
      <c r="O109" s="21" t="e">
        <f t="shared" si="287"/>
        <v>#DIV/0!</v>
      </c>
      <c r="P109" s="21" t="e">
        <f t="shared" si="287"/>
        <v>#DIV/0!</v>
      </c>
      <c r="Q109" s="21" t="e">
        <f t="shared" si="287"/>
        <v>#DIV/0!</v>
      </c>
      <c r="R109" s="21" t="e">
        <f t="shared" si="287"/>
        <v>#DIV/0!</v>
      </c>
      <c r="S109" s="21" t="e">
        <f t="shared" si="287"/>
        <v>#DIV/0!</v>
      </c>
      <c r="T109" s="21" t="e">
        <f t="shared" si="287"/>
        <v>#DIV/0!</v>
      </c>
      <c r="U109" s="21" t="e">
        <f t="shared" si="287"/>
        <v>#DIV/0!</v>
      </c>
      <c r="V109" s="21" t="e">
        <f t="shared" si="287"/>
        <v>#DIV/0!</v>
      </c>
      <c r="W109" s="21" t="e">
        <f t="shared" si="287"/>
        <v>#DIV/0!</v>
      </c>
      <c r="X109" s="21" t="e">
        <f t="shared" si="287"/>
        <v>#DIV/0!</v>
      </c>
      <c r="Y109" s="21" t="e">
        <f t="shared" si="287"/>
        <v>#DIV/0!</v>
      </c>
      <c r="Z109" s="21" t="e">
        <f t="shared" si="287"/>
        <v>#DIV/0!</v>
      </c>
      <c r="AA109" s="21" t="e">
        <f t="shared" si="287"/>
        <v>#DIV/0!</v>
      </c>
      <c r="AB109" s="21" t="e">
        <f t="shared" si="287"/>
        <v>#DIV/0!</v>
      </c>
      <c r="AC109" s="199"/>
      <c r="AD109" s="200"/>
      <c r="AE109" s="200"/>
      <c r="AF109" s="200"/>
      <c r="AG109" s="200"/>
      <c r="AH109" s="200"/>
      <c r="AI109" s="200"/>
      <c r="AJ109" s="200"/>
      <c r="AK109" s="201"/>
      <c r="AL109" s="200"/>
      <c r="AM109" s="202"/>
    </row>
    <row r="110" spans="1:39" s="6" customFormat="1" outlineLevel="1">
      <c r="B110" s="116"/>
      <c r="C110" s="35"/>
      <c r="D110" s="36"/>
      <c r="E110" s="36"/>
      <c r="F110" s="36"/>
      <c r="G110" s="36"/>
      <c r="H110" s="37"/>
      <c r="I110" s="38" t="s">
        <v>26</v>
      </c>
      <c r="J110" s="21">
        <f>MIN(J89:J90,J92,J94,J96,J98,J100,J102,J104,J106)</f>
        <v>0</v>
      </c>
      <c r="K110" s="21">
        <f t="shared" ref="K110:AB110" si="288">MIN(K89:K90,K92,K94,K96,K98,K100,K102,K104,K106)</f>
        <v>0</v>
      </c>
      <c r="L110" s="21">
        <f t="shared" si="288"/>
        <v>0</v>
      </c>
      <c r="M110" s="21">
        <f t="shared" si="288"/>
        <v>0</v>
      </c>
      <c r="N110" s="21">
        <f t="shared" si="288"/>
        <v>0</v>
      </c>
      <c r="O110" s="21">
        <f t="shared" si="288"/>
        <v>0</v>
      </c>
      <c r="P110" s="21">
        <f t="shared" si="288"/>
        <v>0</v>
      </c>
      <c r="Q110" s="21">
        <f t="shared" si="288"/>
        <v>0</v>
      </c>
      <c r="R110" s="21">
        <f t="shared" si="288"/>
        <v>0</v>
      </c>
      <c r="S110" s="21">
        <f t="shared" si="288"/>
        <v>0</v>
      </c>
      <c r="T110" s="21">
        <f t="shared" si="288"/>
        <v>0</v>
      </c>
      <c r="U110" s="21">
        <f t="shared" si="288"/>
        <v>0</v>
      </c>
      <c r="V110" s="21">
        <f t="shared" si="288"/>
        <v>0</v>
      </c>
      <c r="W110" s="21">
        <f t="shared" si="288"/>
        <v>0</v>
      </c>
      <c r="X110" s="21">
        <f t="shared" si="288"/>
        <v>0</v>
      </c>
      <c r="Y110" s="21">
        <f t="shared" si="288"/>
        <v>0</v>
      </c>
      <c r="Z110" s="21">
        <f t="shared" si="288"/>
        <v>0</v>
      </c>
      <c r="AA110" s="21">
        <f t="shared" si="288"/>
        <v>0</v>
      </c>
      <c r="AB110" s="21">
        <f t="shared" si="288"/>
        <v>0</v>
      </c>
      <c r="AC110" s="199"/>
      <c r="AD110" s="200"/>
      <c r="AE110" s="200"/>
      <c r="AF110" s="200"/>
      <c r="AG110" s="200"/>
      <c r="AH110" s="200"/>
      <c r="AI110" s="200"/>
      <c r="AJ110" s="200"/>
      <c r="AK110" s="201"/>
      <c r="AL110" s="200"/>
      <c r="AM110" s="202"/>
    </row>
    <row r="111" spans="1:39" s="6" customFormat="1" outlineLevel="1">
      <c r="B111" s="116"/>
      <c r="C111" s="35"/>
      <c r="D111" s="36"/>
      <c r="E111" s="36"/>
      <c r="F111" s="36"/>
      <c r="G111" s="36"/>
      <c r="H111" s="37"/>
      <c r="I111" s="38" t="s">
        <v>25</v>
      </c>
      <c r="J111" s="21">
        <f>MAX(J89:J90,J92,J94,J96,J98,J100,J102,J104,J106)</f>
        <v>0</v>
      </c>
      <c r="K111" s="21">
        <f t="shared" ref="K111:AB111" si="289">MAX(K89:K90,K92,K94,K96,K98,K100,K102,K104,K106)</f>
        <v>0</v>
      </c>
      <c r="L111" s="21">
        <f t="shared" si="289"/>
        <v>0</v>
      </c>
      <c r="M111" s="21">
        <f t="shared" si="289"/>
        <v>0</v>
      </c>
      <c r="N111" s="21">
        <f t="shared" si="289"/>
        <v>0</v>
      </c>
      <c r="O111" s="21">
        <f t="shared" si="289"/>
        <v>0</v>
      </c>
      <c r="P111" s="21">
        <f t="shared" si="289"/>
        <v>0</v>
      </c>
      <c r="Q111" s="21">
        <f t="shared" si="289"/>
        <v>0</v>
      </c>
      <c r="R111" s="21">
        <f t="shared" si="289"/>
        <v>0</v>
      </c>
      <c r="S111" s="21">
        <f t="shared" si="289"/>
        <v>0</v>
      </c>
      <c r="T111" s="21">
        <f t="shared" si="289"/>
        <v>0</v>
      </c>
      <c r="U111" s="21">
        <f t="shared" si="289"/>
        <v>0</v>
      </c>
      <c r="V111" s="21">
        <f t="shared" si="289"/>
        <v>0</v>
      </c>
      <c r="W111" s="21">
        <f t="shared" si="289"/>
        <v>0</v>
      </c>
      <c r="X111" s="21">
        <f t="shared" si="289"/>
        <v>0</v>
      </c>
      <c r="Y111" s="21">
        <f t="shared" si="289"/>
        <v>0</v>
      </c>
      <c r="Z111" s="21">
        <f t="shared" si="289"/>
        <v>0</v>
      </c>
      <c r="AA111" s="21">
        <f t="shared" si="289"/>
        <v>0</v>
      </c>
      <c r="AB111" s="21">
        <f t="shared" si="289"/>
        <v>0</v>
      </c>
      <c r="AC111" s="199"/>
      <c r="AD111" s="200"/>
      <c r="AE111" s="200"/>
      <c r="AF111" s="200"/>
      <c r="AG111" s="200"/>
      <c r="AH111" s="200"/>
      <c r="AI111" s="200"/>
      <c r="AJ111" s="200"/>
      <c r="AK111" s="201"/>
      <c r="AL111" s="200"/>
      <c r="AM111" s="202"/>
    </row>
    <row r="112" spans="1:39" s="6" customFormat="1" outlineLevel="1">
      <c r="B112" s="116"/>
      <c r="C112" s="35"/>
      <c r="D112" s="36"/>
      <c r="E112" s="36"/>
      <c r="F112" s="36"/>
      <c r="G112" s="36"/>
      <c r="H112" s="37"/>
      <c r="I112" s="38"/>
      <c r="J112" s="21"/>
      <c r="K112" s="21"/>
      <c r="L112" s="21"/>
      <c r="M112" s="21"/>
      <c r="N112" s="21"/>
      <c r="O112" s="21"/>
      <c r="P112" s="21"/>
      <c r="Q112" s="21"/>
      <c r="R112" s="21"/>
      <c r="S112" s="21"/>
      <c r="T112" s="21"/>
      <c r="U112" s="21"/>
      <c r="V112" s="21"/>
      <c r="W112" s="21"/>
      <c r="X112" s="21"/>
      <c r="Y112" s="21"/>
      <c r="Z112" s="21"/>
      <c r="AA112" s="21"/>
      <c r="AB112" s="21"/>
      <c r="AC112" s="200"/>
      <c r="AD112" s="200"/>
      <c r="AE112" s="200"/>
      <c r="AF112" s="200"/>
      <c r="AG112" s="200"/>
      <c r="AH112" s="200"/>
      <c r="AI112" s="200"/>
      <c r="AJ112" s="200"/>
      <c r="AK112" s="200"/>
      <c r="AL112" s="200"/>
      <c r="AM112" s="202"/>
    </row>
    <row r="113" spans="1:39" s="31" customFormat="1" ht="16.5" outlineLevel="1" thickBot="1">
      <c r="B113" s="117"/>
      <c r="C113" s="39"/>
      <c r="D113" s="40"/>
      <c r="E113" s="40"/>
      <c r="F113" s="40"/>
      <c r="G113" s="40"/>
      <c r="H113" s="41"/>
      <c r="I113" s="42"/>
      <c r="J113" s="43"/>
      <c r="K113" s="43"/>
      <c r="L113" s="43"/>
      <c r="M113" s="43"/>
      <c r="N113" s="43"/>
      <c r="O113" s="43"/>
      <c r="P113" s="43"/>
      <c r="Q113" s="43"/>
      <c r="R113" s="43"/>
      <c r="S113" s="43"/>
      <c r="T113" s="43"/>
      <c r="U113" s="43"/>
      <c r="V113" s="43"/>
      <c r="W113" s="43"/>
      <c r="X113" s="43"/>
      <c r="Y113" s="43"/>
      <c r="Z113" s="43"/>
      <c r="AA113" s="43"/>
      <c r="AB113" s="43"/>
      <c r="AC113" s="204"/>
      <c r="AD113" s="204"/>
      <c r="AE113" s="204"/>
      <c r="AF113" s="204"/>
      <c r="AG113" s="204"/>
      <c r="AH113" s="204"/>
      <c r="AI113" s="204"/>
      <c r="AJ113" s="204"/>
      <c r="AK113" s="204"/>
      <c r="AL113" s="204"/>
      <c r="AM113" s="205"/>
    </row>
    <row r="114" spans="1:39" customFormat="1">
      <c r="B114" s="118"/>
      <c r="C114" s="28"/>
      <c r="D114" s="19"/>
      <c r="E114" s="19"/>
      <c r="F114" s="19"/>
      <c r="G114" s="19"/>
      <c r="H114" s="29"/>
      <c r="I114" s="20"/>
      <c r="J114" s="30"/>
      <c r="K114" s="30"/>
      <c r="L114" s="30"/>
      <c r="M114" s="30"/>
      <c r="N114" s="30"/>
      <c r="O114" s="30"/>
      <c r="P114" s="30"/>
      <c r="Q114" s="30"/>
      <c r="R114" s="30"/>
      <c r="S114" s="30"/>
      <c r="T114" s="30"/>
      <c r="U114" s="30"/>
      <c r="V114" s="30"/>
      <c r="W114" s="30"/>
      <c r="X114" s="30"/>
      <c r="Y114" s="30"/>
      <c r="Z114" s="30"/>
      <c r="AA114" s="30"/>
      <c r="AB114" s="30"/>
      <c r="AC114" s="206"/>
      <c r="AD114" s="206"/>
      <c r="AE114" s="206"/>
      <c r="AF114" s="206"/>
      <c r="AG114" s="206"/>
      <c r="AH114" s="206"/>
      <c r="AI114" s="206"/>
      <c r="AJ114" s="206"/>
      <c r="AK114" s="206"/>
      <c r="AL114" s="206"/>
      <c r="AM114" s="207"/>
    </row>
    <row r="115" spans="1:39" customFormat="1" outlineLevel="1">
      <c r="B115" s="114" t="s">
        <v>41</v>
      </c>
      <c r="C115" s="28"/>
      <c r="D115" s="19"/>
      <c r="E115" s="19"/>
      <c r="F115" s="19"/>
      <c r="G115" s="19"/>
      <c r="H115" s="29"/>
      <c r="I115" s="20"/>
      <c r="J115" s="30"/>
      <c r="K115" s="30"/>
      <c r="L115" s="30"/>
      <c r="M115" s="30"/>
      <c r="N115" s="30"/>
      <c r="O115" s="30"/>
      <c r="P115" s="30"/>
      <c r="Q115" s="30"/>
      <c r="R115" s="30"/>
      <c r="S115" s="30"/>
      <c r="T115" s="30"/>
      <c r="U115" s="30"/>
      <c r="V115" s="30"/>
      <c r="W115" s="30"/>
      <c r="X115" s="30"/>
      <c r="Y115" s="30"/>
      <c r="Z115" s="30"/>
      <c r="AA115" s="30"/>
      <c r="AB115" s="30"/>
      <c r="AC115" s="206"/>
      <c r="AD115" s="206"/>
      <c r="AE115" s="206"/>
      <c r="AF115" s="206"/>
      <c r="AG115" s="206"/>
      <c r="AH115" s="206"/>
      <c r="AI115" s="206"/>
      <c r="AJ115" s="206"/>
      <c r="AK115" s="206"/>
      <c r="AL115" s="206"/>
      <c r="AM115" s="207"/>
    </row>
    <row r="116" spans="1:39" customFormat="1" outlineLevel="1">
      <c r="A116" t="str">
        <f>B116&amp;C116</f>
        <v>Surname, Forename1</v>
      </c>
      <c r="B116" s="255" t="s">
        <v>28</v>
      </c>
      <c r="C116" s="27">
        <v>1</v>
      </c>
      <c r="D116" s="26" t="s">
        <v>22</v>
      </c>
      <c r="E116" s="103"/>
      <c r="F116" s="103"/>
      <c r="G116" s="103"/>
      <c r="H116" s="16"/>
      <c r="I116" s="16"/>
      <c r="J116" s="17"/>
      <c r="K116" s="94"/>
      <c r="L116" s="94"/>
      <c r="M116" s="94"/>
      <c r="N116" s="94"/>
      <c r="O116" s="94"/>
      <c r="P116" s="94"/>
      <c r="Q116" s="17"/>
      <c r="R116" s="94"/>
      <c r="S116" s="94"/>
      <c r="T116" s="17"/>
      <c r="U116" s="17"/>
      <c r="V116" s="94"/>
      <c r="W116" s="17"/>
      <c r="X116" s="94"/>
      <c r="Y116" s="17"/>
      <c r="Z116" s="17"/>
      <c r="AA116" s="17"/>
      <c r="AB116" s="17"/>
      <c r="AC116" s="190">
        <f>IF(J116&lt;&gt;0,INT(25.4347*POWER((18-J116),1.81)),0)</f>
        <v>0</v>
      </c>
      <c r="AD116" s="190">
        <f>IF(Q116&lt;&gt;0,INT(0.14354*POWER(((10*Q116)-220),1.4)),0)</f>
        <v>0</v>
      </c>
      <c r="AE116" s="190">
        <f>IF(T116&lt;&gt;0,INT(51.39*POWER((T116-1.5),1.05)),0)</f>
        <v>0</v>
      </c>
      <c r="AF116" s="190">
        <f>IF(U116&lt;&gt;0,INT(0.8465*POWER(((100*U116)-75),1.42)),0)</f>
        <v>0</v>
      </c>
      <c r="AG116" s="190">
        <f>IF(X116&lt;&gt;0,INT(1.53775*POWER((82-X116),1.81)),0)</f>
        <v>0</v>
      </c>
      <c r="AH116" s="190">
        <f>IF(Y116&lt;&gt;0,INT(5.74352*POWER((28.5-Y116),1.92)),0)</f>
        <v>0</v>
      </c>
      <c r="AI116" s="190">
        <f>IF(Z116&lt;&gt;0,INT(12.91*POWER((Z116-4),1.1)),0)</f>
        <v>0</v>
      </c>
      <c r="AJ116" s="190">
        <f>IF(AA116&lt;&gt;0,INT(0.2797*POWER(((100*AA116)),1.35)),0)</f>
        <v>0</v>
      </c>
      <c r="AK116" s="191">
        <f>IF(AB116&lt;&gt;0,INT(100.14*POWER((AB116-1),1.08)),0)</f>
        <v>0</v>
      </c>
      <c r="AL116" s="208">
        <v>7</v>
      </c>
      <c r="AM116" s="193">
        <f>SUM(AC116:AK116)</f>
        <v>0</v>
      </c>
    </row>
    <row r="117" spans="1:39" customFormat="1" outlineLevel="1">
      <c r="A117" t="str">
        <f>B116&amp;C117</f>
        <v>Surname, Forename2</v>
      </c>
      <c r="B117" s="256"/>
      <c r="C117" s="27">
        <v>2</v>
      </c>
      <c r="D117" s="26" t="s">
        <v>22</v>
      </c>
      <c r="E117" s="103"/>
      <c r="F117" s="103"/>
      <c r="G117" s="103"/>
      <c r="H117" s="15"/>
      <c r="I117" s="16"/>
      <c r="J117" s="17"/>
      <c r="K117" s="94"/>
      <c r="L117" s="94"/>
      <c r="M117" s="94"/>
      <c r="N117" s="94"/>
      <c r="O117" s="94"/>
      <c r="P117" s="94"/>
      <c r="Q117" s="17" t="str">
        <f>IF(SUM(K117:P117)=0,"",SUM(K117:P117))</f>
        <v/>
      </c>
      <c r="R117" s="94"/>
      <c r="S117" s="94"/>
      <c r="T117" s="17" t="str">
        <f>IF(SUM(R117:S117)=0,"",SUM(R117:S117))</f>
        <v/>
      </c>
      <c r="U117" s="17"/>
      <c r="V117" s="94"/>
      <c r="W117" s="17"/>
      <c r="X117" s="94" t="str">
        <f>IFERROR(AVERAGE(V117:W117),"")</f>
        <v/>
      </c>
      <c r="Y117" s="17"/>
      <c r="Z117" s="17"/>
      <c r="AA117" s="71"/>
      <c r="AB117" s="17"/>
      <c r="AC117" s="190" t="str">
        <f>IF(J117="","",IF(J117&lt;&gt;0,INT(25.4347*POWER((18-J117),1.81)),0))</f>
        <v/>
      </c>
      <c r="AD117" s="190" t="str">
        <f>IFERROR(IF(Q117&lt;&gt;0,INT(0.14354*POWER(((10*Q117)-220),1.4)),0),"")</f>
        <v/>
      </c>
      <c r="AE117" s="190" t="str">
        <f>IFERROR(IF(T117&lt;&gt;0,INT(51.39*POWER((T117-1.5),1.05)),0),"")</f>
        <v/>
      </c>
      <c r="AF117" s="190">
        <f>IF(U117&lt;&gt;0,INT(0.8465*POWER(((100*U117)-75),1.42)),0)</f>
        <v>0</v>
      </c>
      <c r="AG117" s="190" t="str">
        <f>IFERROR(IF(X117&lt;&gt;0,INT(1.53775*POWER((82-X117),1.81)),0),"")</f>
        <v/>
      </c>
      <c r="AH117" s="190" t="str">
        <f>IF(Y117="","",IF(Y117&lt;&gt;0,INT(5.74352*POWER((28.5-Y117),1.92)),0))</f>
        <v/>
      </c>
      <c r="AI117" s="190">
        <f>IF(Z117&lt;&gt;0,INT(12.91*POWER((Z117-4),1.1)),0)</f>
        <v>0</v>
      </c>
      <c r="AJ117" s="190" t="str">
        <f>IF(AA117="","",IF(AA117&lt;&gt;0,INT(0.2797*POWER(((100*AA117)),1.35)),0))</f>
        <v/>
      </c>
      <c r="AK117" s="191" t="str">
        <f>IF(AB117="","",IF(AB117&lt;&gt;0,INT(100.14*POWER((AB117-1),1.08)),0))</f>
        <v/>
      </c>
      <c r="AL117" s="192">
        <f>COUNT(J117,Q117,T117,X117,Y117,AA117,AB117)</f>
        <v>0</v>
      </c>
      <c r="AM117" s="193" t="str">
        <f>IF(AL117=0,"",SUM(AC117:AK117))</f>
        <v/>
      </c>
    </row>
    <row r="118" spans="1:39" customFormat="1" outlineLevel="1">
      <c r="B118" s="256"/>
      <c r="C118" s="106" t="s">
        <v>65</v>
      </c>
      <c r="D118" s="103"/>
      <c r="E118" s="103"/>
      <c r="F118" s="103"/>
      <c r="G118" s="103"/>
      <c r="H118" s="104"/>
      <c r="I118" s="105"/>
      <c r="J118" s="107" t="str">
        <f>IFERROR((J116-J117)/J117*100%,"")</f>
        <v/>
      </c>
      <c r="K118" s="107" t="str">
        <f>IFERROR((K117-K116)/K117*100%,"")</f>
        <v/>
      </c>
      <c r="L118" s="107" t="str">
        <f t="shared" ref="L118:S118" si="290">IFERROR((L117-L116)/L117*100%,"")</f>
        <v/>
      </c>
      <c r="M118" s="107" t="str">
        <f t="shared" si="290"/>
        <v/>
      </c>
      <c r="N118" s="107" t="str">
        <f t="shared" si="290"/>
        <v/>
      </c>
      <c r="O118" s="107" t="str">
        <f t="shared" si="290"/>
        <v/>
      </c>
      <c r="P118" s="107" t="str">
        <f t="shared" si="290"/>
        <v/>
      </c>
      <c r="Q118" s="107" t="str">
        <f t="shared" si="290"/>
        <v/>
      </c>
      <c r="R118" s="107" t="str">
        <f t="shared" si="290"/>
        <v/>
      </c>
      <c r="S118" s="107" t="str">
        <f t="shared" si="290"/>
        <v/>
      </c>
      <c r="T118" s="107" t="str">
        <f>IFERROR((T117-T116)/T117*100%,"")</f>
        <v/>
      </c>
      <c r="U118" s="107" t="str">
        <f t="shared" ref="U118" si="291">IFERROR((U117-U116)/U117*100%,"")</f>
        <v/>
      </c>
      <c r="V118" s="107" t="str">
        <f>IFERROR((V116-V117)/V117*100%,"")</f>
        <v/>
      </c>
      <c r="W118" s="107" t="str">
        <f>IFERROR((W116-W117)/W117*100%,"")</f>
        <v/>
      </c>
      <c r="X118" s="107" t="str">
        <f>IFERROR((X116-X117)/X117*100%,"")</f>
        <v/>
      </c>
      <c r="Y118" s="107" t="str">
        <f>IFERROR((Y116-Y117)/Y117*100%,"")</f>
        <v/>
      </c>
      <c r="Z118" s="107" t="str">
        <f t="shared" ref="Z118:AB118" si="292">IFERROR((Z117-Z116)/Z117*100%,"")</f>
        <v/>
      </c>
      <c r="AA118" s="107" t="str">
        <f t="shared" si="292"/>
        <v/>
      </c>
      <c r="AB118" s="107" t="str">
        <f t="shared" si="292"/>
        <v/>
      </c>
      <c r="AC118" s="194" t="str">
        <f t="shared" ref="AC118" si="293">IFERROR((AC117-AC116)/AC117*100%,"")</f>
        <v/>
      </c>
      <c r="AD118" s="194" t="str">
        <f t="shared" ref="AD118" si="294">IFERROR((AD117-AD116)/AD117*100%,"")</f>
        <v/>
      </c>
      <c r="AE118" s="194" t="str">
        <f t="shared" ref="AE118" si="295">IFERROR((AE117-AE116)/AE117*100%,"")</f>
        <v/>
      </c>
      <c r="AF118" s="194" t="str">
        <f t="shared" ref="AF118" si="296">IFERROR((AF117-AF116)/AF117*100%,"")</f>
        <v/>
      </c>
      <c r="AG118" s="194" t="str">
        <f t="shared" ref="AG118" si="297">IFERROR((AG117-AG116)/AG117*100%,"")</f>
        <v/>
      </c>
      <c r="AH118" s="194" t="str">
        <f t="shared" ref="AH118" si="298">IFERROR((AH117-AH116)/AH117*100%,"")</f>
        <v/>
      </c>
      <c r="AI118" s="194" t="str">
        <f t="shared" ref="AI118" si="299">IFERROR((AI117-AI116)/AI117*100%,"")</f>
        <v/>
      </c>
      <c r="AJ118" s="194" t="str">
        <f t="shared" ref="AJ118" si="300">IFERROR((AJ117-AJ116)/AJ117*100%,"")</f>
        <v/>
      </c>
      <c r="AK118" s="194" t="str">
        <f t="shared" ref="AK118" si="301">IFERROR((AK117-AK116)/AK117*100%,"")</f>
        <v/>
      </c>
      <c r="AL118" s="194" t="str">
        <f t="shared" ref="AL118:AM118" si="302">IFERROR((AL117-AL116)/AL117*100%,"")</f>
        <v/>
      </c>
      <c r="AM118" s="228" t="str">
        <f t="shared" si="302"/>
        <v/>
      </c>
    </row>
    <row r="119" spans="1:39" customFormat="1" outlineLevel="1">
      <c r="A119" t="str">
        <f>B116&amp;C119</f>
        <v>Surname, Forename3</v>
      </c>
      <c r="B119" s="256"/>
      <c r="C119" s="27">
        <v>3</v>
      </c>
      <c r="D119" s="26" t="s">
        <v>22</v>
      </c>
      <c r="E119" s="103"/>
      <c r="F119" s="103"/>
      <c r="G119" s="103"/>
      <c r="H119" s="15"/>
      <c r="I119" s="16"/>
      <c r="J119" s="17"/>
      <c r="K119" s="94"/>
      <c r="L119" s="94"/>
      <c r="M119" s="94"/>
      <c r="N119" s="94"/>
      <c r="O119" s="94"/>
      <c r="P119" s="94"/>
      <c r="Q119" s="17" t="str">
        <f>IF(SUM(K119:P119)=0,"",SUM(K119:P119))</f>
        <v/>
      </c>
      <c r="R119" s="94"/>
      <c r="S119" s="94"/>
      <c r="T119" s="17" t="str">
        <f>IF(SUM(R119:S119)=0,"",SUM(R119:S119))</f>
        <v/>
      </c>
      <c r="U119" s="17"/>
      <c r="V119" s="94"/>
      <c r="W119" s="17"/>
      <c r="X119" s="94" t="str">
        <f>IFERROR(AVERAGE(V119:W119),"")</f>
        <v/>
      </c>
      <c r="Y119" s="17"/>
      <c r="Z119" s="17"/>
      <c r="AA119" s="71"/>
      <c r="AB119" s="17"/>
      <c r="AC119" s="190" t="str">
        <f>IF(J119="","",IF(J119&lt;&gt;0,INT(25.4347*POWER((18-J119),1.81)),0))</f>
        <v/>
      </c>
      <c r="AD119" s="190" t="str">
        <f>IFERROR(IF(Q119&lt;&gt;0,INT(0.14354*POWER(((10*Q119)-220),1.4)),0),"")</f>
        <v/>
      </c>
      <c r="AE119" s="190" t="str">
        <f>IFERROR(IF(T119&lt;&gt;0,INT(51.39*POWER((T119-1.5),1.05)),0),"")</f>
        <v/>
      </c>
      <c r="AF119" s="190">
        <f>IF(U119&lt;&gt;0,INT(0.8465*POWER(((100*U119)-75),1.42)),0)</f>
        <v>0</v>
      </c>
      <c r="AG119" s="190" t="str">
        <f>IFERROR(IF(X119&lt;&gt;0,INT(1.53775*POWER((82-X119),1.81)),0),"")</f>
        <v/>
      </c>
      <c r="AH119" s="190" t="str">
        <f>IF(Y119="","",IF(Y119&lt;&gt;0,INT(5.74352*POWER((28.5-Y119),1.92)),0))</f>
        <v/>
      </c>
      <c r="AI119" s="190">
        <f>IF(Z119&lt;&gt;0,INT(12.91*POWER((Z119-4),1.1)),0)</f>
        <v>0</v>
      </c>
      <c r="AJ119" s="190" t="str">
        <f>IF(AA119="","",IF(AA119&lt;&gt;0,INT(0.2797*POWER(((100*AA119)),1.35)),0))</f>
        <v/>
      </c>
      <c r="AK119" s="191" t="str">
        <f>IF(AB119="","",IF(AB119&lt;&gt;0,INT(100.14*POWER((AB119-1),1.08)),0))</f>
        <v/>
      </c>
      <c r="AL119" s="192">
        <f>COUNT(J119,Q119,T119,X119,Y119,AA119,AB119)</f>
        <v>0</v>
      </c>
      <c r="AM119" s="193" t="str">
        <f>IF(AL119=0,"",SUM(AC119:AK119))</f>
        <v/>
      </c>
    </row>
    <row r="120" spans="1:39" customFormat="1" outlineLevel="1">
      <c r="B120" s="256"/>
      <c r="C120" s="106" t="s">
        <v>65</v>
      </c>
      <c r="D120" s="103"/>
      <c r="E120" s="103"/>
      <c r="F120" s="103"/>
      <c r="G120" s="103"/>
      <c r="H120" s="104"/>
      <c r="I120" s="105"/>
      <c r="J120" s="107" t="str">
        <f>IFERROR((J117-J119)/J119*100%,"")</f>
        <v/>
      </c>
      <c r="K120" s="107" t="str">
        <f t="shared" ref="K120:T120" si="303">IFERROR((K119-K117)/K119*100%,"")</f>
        <v/>
      </c>
      <c r="L120" s="107" t="str">
        <f t="shared" si="303"/>
        <v/>
      </c>
      <c r="M120" s="107" t="str">
        <f t="shared" si="303"/>
        <v/>
      </c>
      <c r="N120" s="107" t="str">
        <f t="shared" si="303"/>
        <v/>
      </c>
      <c r="O120" s="107" t="str">
        <f t="shared" si="303"/>
        <v/>
      </c>
      <c r="P120" s="107" t="str">
        <f t="shared" si="303"/>
        <v/>
      </c>
      <c r="Q120" s="107" t="str">
        <f t="shared" si="303"/>
        <v/>
      </c>
      <c r="R120" s="107" t="str">
        <f t="shared" si="303"/>
        <v/>
      </c>
      <c r="S120" s="107" t="str">
        <f t="shared" si="303"/>
        <v/>
      </c>
      <c r="T120" s="107" t="str">
        <f t="shared" si="303"/>
        <v/>
      </c>
      <c r="U120" s="107" t="str">
        <f t="shared" ref="U120" si="304">IFERROR((U119-U118)/U119*100%,"")</f>
        <v/>
      </c>
      <c r="V120" s="107" t="str">
        <f>IFERROR((V117-V119)/V119*100%,"")</f>
        <v/>
      </c>
      <c r="W120" s="107" t="str">
        <f>IFERROR((W117-W119)/W119*100%,"")</f>
        <v/>
      </c>
      <c r="X120" s="107" t="str">
        <f>IFERROR((X117-X119)/X119*100%,"")</f>
        <v/>
      </c>
      <c r="Y120" s="107" t="str">
        <f>IFERROR((Y117-Y119)/Y119*100%,"")</f>
        <v/>
      </c>
      <c r="Z120" s="107" t="str">
        <f t="shared" ref="Z120" si="305">IFERROR((Z119-Z118)/Z119*100%,"")</f>
        <v/>
      </c>
      <c r="AA120" s="107" t="str">
        <f>IFERROR((AA119-AA117)/AA119*100%,"")</f>
        <v/>
      </c>
      <c r="AB120" s="107" t="str">
        <f>IFERROR((AB119-AB117)/AB119*100%,"")</f>
        <v/>
      </c>
      <c r="AC120" s="194" t="str">
        <f t="shared" ref="AC120" si="306">IFERROR((AC119-AC118)/AC119*100%,"")</f>
        <v/>
      </c>
      <c r="AD120" s="194" t="str">
        <f t="shared" ref="AD120" si="307">IFERROR((AD119-AD118)/AD119*100%,"")</f>
        <v/>
      </c>
      <c r="AE120" s="194" t="str">
        <f t="shared" ref="AE120" si="308">IFERROR((AE119-AE118)/AE119*100%,"")</f>
        <v/>
      </c>
      <c r="AF120" s="194" t="str">
        <f t="shared" ref="AF120" si="309">IFERROR((AF119-AF118)/AF119*100%,"")</f>
        <v/>
      </c>
      <c r="AG120" s="194" t="str">
        <f t="shared" ref="AG120" si="310">IFERROR((AG119-AG118)/AG119*100%,"")</f>
        <v/>
      </c>
      <c r="AH120" s="194" t="str">
        <f t="shared" ref="AH120" si="311">IFERROR((AH119-AH118)/AH119*100%,"")</f>
        <v/>
      </c>
      <c r="AI120" s="194" t="str">
        <f t="shared" ref="AI120" si="312">IFERROR((AI119-AI118)/AI119*100%,"")</f>
        <v/>
      </c>
      <c r="AJ120" s="194" t="str">
        <f t="shared" ref="AJ120" si="313">IFERROR((AJ119-AJ118)/AJ119*100%,"")</f>
        <v/>
      </c>
      <c r="AK120" s="194" t="str">
        <f t="shared" ref="AK120" si="314">IFERROR((AK119-AK118)/AK119*100%,"")</f>
        <v/>
      </c>
      <c r="AL120" s="194" t="str">
        <f t="shared" ref="AL120" si="315">IFERROR((AL119-AL118)/AL119*100%,"")</f>
        <v/>
      </c>
      <c r="AM120" s="227" t="str">
        <f>IFERROR((AM119-AM117)/AM119*100%,"")</f>
        <v/>
      </c>
    </row>
    <row r="121" spans="1:39" customFormat="1" outlineLevel="1">
      <c r="A121" t="str">
        <f>B116&amp;C121</f>
        <v>Surname, Forename4</v>
      </c>
      <c r="B121" s="256"/>
      <c r="C121" s="27">
        <v>4</v>
      </c>
      <c r="D121" s="26" t="s">
        <v>22</v>
      </c>
      <c r="E121" s="103"/>
      <c r="F121" s="103"/>
      <c r="G121" s="103"/>
      <c r="H121" s="15"/>
      <c r="I121" s="16"/>
      <c r="J121" s="17"/>
      <c r="K121" s="94"/>
      <c r="L121" s="94"/>
      <c r="M121" s="94"/>
      <c r="N121" s="94"/>
      <c r="O121" s="94"/>
      <c r="P121" s="94"/>
      <c r="Q121" s="17" t="str">
        <f>IF(SUM(K121:P121)=0,"",SUM(K121:P121))</f>
        <v/>
      </c>
      <c r="R121" s="94"/>
      <c r="S121" s="94"/>
      <c r="T121" s="17" t="str">
        <f>IF(SUM(R121:S121)=0,"",SUM(R121:S121))</f>
        <v/>
      </c>
      <c r="U121" s="17"/>
      <c r="V121" s="94"/>
      <c r="W121" s="17"/>
      <c r="X121" s="94" t="str">
        <f>IFERROR(AVERAGE(V121:W121),"")</f>
        <v/>
      </c>
      <c r="Y121" s="17"/>
      <c r="Z121" s="17"/>
      <c r="AA121" s="71"/>
      <c r="AB121" s="17"/>
      <c r="AC121" s="190" t="str">
        <f>IF(J121="","",IF(J121&lt;&gt;0,INT(25.4347*POWER((18-J121),1.81)),0))</f>
        <v/>
      </c>
      <c r="AD121" s="190" t="str">
        <f>IFERROR(IF(Q121&lt;&gt;0,INT(0.14354*POWER(((10*Q121)-220),1.4)),0),"")</f>
        <v/>
      </c>
      <c r="AE121" s="190" t="str">
        <f>IFERROR(IF(T121&lt;&gt;0,INT(51.39*POWER((T121-1.5),1.05)),0),"")</f>
        <v/>
      </c>
      <c r="AF121" s="190">
        <f>IF(U121&lt;&gt;0,INT(0.8465*POWER(((100*U121)-75),1.42)),0)</f>
        <v>0</v>
      </c>
      <c r="AG121" s="190" t="str">
        <f>IFERROR(IF(X121&lt;&gt;0,INT(1.53775*POWER((82-X121),1.81)),0),"")</f>
        <v/>
      </c>
      <c r="AH121" s="190" t="str">
        <f>IF(Y121="","",IF(Y121&lt;&gt;0,INT(5.74352*POWER((28.5-Y121),1.92)),0))</f>
        <v/>
      </c>
      <c r="AI121" s="190">
        <f>IF(Z121&lt;&gt;0,INT(12.91*POWER((Z121-4),1.1)),0)</f>
        <v>0</v>
      </c>
      <c r="AJ121" s="190" t="str">
        <f>IF(AA121="","",IF(AA121&lt;&gt;0,INT(0.2797*POWER(((100*AA121)),1.35)),0))</f>
        <v/>
      </c>
      <c r="AK121" s="191" t="str">
        <f>IF(AB121="","",IF(AB121&lt;&gt;0,INT(100.14*POWER((AB121-1),1.08)),0))</f>
        <v/>
      </c>
      <c r="AL121" s="192">
        <f>COUNT(J121,Q121,T121,X121,Y121,AA121,AB121)</f>
        <v>0</v>
      </c>
      <c r="AM121" s="193" t="str">
        <f>IF(AL121=0,"",SUM(AC121:AK121))</f>
        <v/>
      </c>
    </row>
    <row r="122" spans="1:39" customFormat="1" outlineLevel="1">
      <c r="B122" s="256"/>
      <c r="C122" s="106" t="s">
        <v>65</v>
      </c>
      <c r="D122" s="103"/>
      <c r="E122" s="103"/>
      <c r="F122" s="103"/>
      <c r="G122" s="103"/>
      <c r="H122" s="104"/>
      <c r="I122" s="105"/>
      <c r="J122" s="107" t="str">
        <f>IFERROR((J119-J121)/J121*100%,"")</f>
        <v/>
      </c>
      <c r="K122" s="107" t="str">
        <f t="shared" ref="K122:T122" si="316">IFERROR((K121-K119)/K121*100%,"")</f>
        <v/>
      </c>
      <c r="L122" s="107" t="str">
        <f t="shared" si="316"/>
        <v/>
      </c>
      <c r="M122" s="107" t="str">
        <f t="shared" si="316"/>
        <v/>
      </c>
      <c r="N122" s="107" t="str">
        <f t="shared" si="316"/>
        <v/>
      </c>
      <c r="O122" s="107" t="str">
        <f t="shared" si="316"/>
        <v/>
      </c>
      <c r="P122" s="107" t="str">
        <f t="shared" si="316"/>
        <v/>
      </c>
      <c r="Q122" s="107" t="str">
        <f t="shared" si="316"/>
        <v/>
      </c>
      <c r="R122" s="107" t="str">
        <f t="shared" si="316"/>
        <v/>
      </c>
      <c r="S122" s="107" t="str">
        <f t="shared" si="316"/>
        <v/>
      </c>
      <c r="T122" s="107" t="str">
        <f t="shared" si="316"/>
        <v/>
      </c>
      <c r="U122" s="107" t="str">
        <f t="shared" ref="U122" si="317">IFERROR((U121-U120)/U121*100%,"")</f>
        <v/>
      </c>
      <c r="V122" s="107" t="str">
        <f>IFERROR((V119-V121)/V121*100%,"")</f>
        <v/>
      </c>
      <c r="W122" s="107" t="str">
        <f>IFERROR((W119-W121)/W121*100%,"")</f>
        <v/>
      </c>
      <c r="X122" s="107" t="str">
        <f>IFERROR((X119-X121)/X121*100%,"")</f>
        <v/>
      </c>
      <c r="Y122" s="107" t="str">
        <f>IFERROR((Y119-Y121)/Y121*100%,"")</f>
        <v/>
      </c>
      <c r="Z122" s="107" t="str">
        <f t="shared" ref="Z122" si="318">IFERROR((Z121-Z120)/Z121*100%,"")</f>
        <v/>
      </c>
      <c r="AA122" s="107" t="str">
        <f>IFERROR((AA121-AA119)/AA121*100%,"")</f>
        <v/>
      </c>
      <c r="AB122" s="107" t="str">
        <f>IFERROR((AB121-AB119)/AB121*100%,"")</f>
        <v/>
      </c>
      <c r="AC122" s="194" t="str">
        <f t="shared" ref="AC122" si="319">IFERROR((AC121-AC120)/AC121*100%,"")</f>
        <v/>
      </c>
      <c r="AD122" s="194" t="str">
        <f t="shared" ref="AD122" si="320">IFERROR((AD121-AD120)/AD121*100%,"")</f>
        <v/>
      </c>
      <c r="AE122" s="194" t="str">
        <f t="shared" ref="AE122" si="321">IFERROR((AE121-AE120)/AE121*100%,"")</f>
        <v/>
      </c>
      <c r="AF122" s="194" t="str">
        <f t="shared" ref="AF122" si="322">IFERROR((AF121-AF120)/AF121*100%,"")</f>
        <v/>
      </c>
      <c r="AG122" s="194" t="str">
        <f t="shared" ref="AG122" si="323">IFERROR((AG121-AG120)/AG121*100%,"")</f>
        <v/>
      </c>
      <c r="AH122" s="194" t="str">
        <f t="shared" ref="AH122" si="324">IFERROR((AH121-AH120)/AH121*100%,"")</f>
        <v/>
      </c>
      <c r="AI122" s="194" t="str">
        <f t="shared" ref="AI122" si="325">IFERROR((AI121-AI120)/AI121*100%,"")</f>
        <v/>
      </c>
      <c r="AJ122" s="194" t="str">
        <f t="shared" ref="AJ122" si="326">IFERROR((AJ121-AJ120)/AJ121*100%,"")</f>
        <v/>
      </c>
      <c r="AK122" s="194" t="str">
        <f t="shared" ref="AK122" si="327">IFERROR((AK121-AK120)/AK121*100%,"")</f>
        <v/>
      </c>
      <c r="AL122" s="194" t="str">
        <f t="shared" ref="AL122" si="328">IFERROR((AL121-AL120)/AL121*100%,"")</f>
        <v/>
      </c>
      <c r="AM122" s="227" t="str">
        <f>IFERROR((AM121-AM119)/AM121*100%,"")</f>
        <v/>
      </c>
    </row>
    <row r="123" spans="1:39" customFormat="1" outlineLevel="1">
      <c r="A123" t="str">
        <f>B116&amp;C123</f>
        <v>Surname, Forename5</v>
      </c>
      <c r="B123" s="256"/>
      <c r="C123" s="27">
        <v>5</v>
      </c>
      <c r="D123" s="26" t="s">
        <v>22</v>
      </c>
      <c r="E123" s="103"/>
      <c r="F123" s="103"/>
      <c r="G123" s="103"/>
      <c r="H123" s="15"/>
      <c r="I123" s="16"/>
      <c r="J123" s="17"/>
      <c r="K123" s="94"/>
      <c r="L123" s="94"/>
      <c r="M123" s="94"/>
      <c r="N123" s="94"/>
      <c r="O123" s="94"/>
      <c r="P123" s="94"/>
      <c r="Q123" s="17" t="str">
        <f>IF(SUM(K123:P123)=0,"",SUM(K123:P123))</f>
        <v/>
      </c>
      <c r="R123" s="94"/>
      <c r="S123" s="94"/>
      <c r="T123" s="17" t="str">
        <f>IF(SUM(R123:S123)=0,"",SUM(R123:S123))</f>
        <v/>
      </c>
      <c r="U123" s="17"/>
      <c r="V123" s="94"/>
      <c r="W123" s="17"/>
      <c r="X123" s="94" t="str">
        <f>IFERROR(AVERAGE(V123:W123),"")</f>
        <v/>
      </c>
      <c r="Y123" s="17"/>
      <c r="Z123" s="17"/>
      <c r="AA123" s="71"/>
      <c r="AB123" s="17"/>
      <c r="AC123" s="190" t="str">
        <f>IF(J123="","",IF(J123&lt;&gt;0,INT(25.4347*POWER((18-J123),1.81)),0))</f>
        <v/>
      </c>
      <c r="AD123" s="190" t="str">
        <f>IFERROR(IF(Q123&lt;&gt;0,INT(0.14354*POWER(((10*Q123)-220),1.4)),0),"")</f>
        <v/>
      </c>
      <c r="AE123" s="190" t="str">
        <f>IFERROR(IF(T123&lt;&gt;0,INT(51.39*POWER((T123-1.5),1.05)),0),"")</f>
        <v/>
      </c>
      <c r="AF123" s="190">
        <f>IF(U123&lt;&gt;0,INT(0.8465*POWER(((100*U123)-75),1.42)),0)</f>
        <v>0</v>
      </c>
      <c r="AG123" s="190" t="str">
        <f>IFERROR(IF(X123&lt;&gt;0,INT(1.53775*POWER((82-X123),1.81)),0),"")</f>
        <v/>
      </c>
      <c r="AH123" s="190" t="str">
        <f>IF(Y123="","",IF(Y123&lt;&gt;0,INT(5.74352*POWER((28.5-Y123),1.92)),0))</f>
        <v/>
      </c>
      <c r="AI123" s="190">
        <f>IF(Z123&lt;&gt;0,INT(12.91*POWER((Z123-4),1.1)),0)</f>
        <v>0</v>
      </c>
      <c r="AJ123" s="190" t="str">
        <f>IF(AA123="","",IF(AA123&lt;&gt;0,INT(0.2797*POWER(((100*AA123)),1.35)),0))</f>
        <v/>
      </c>
      <c r="AK123" s="191" t="str">
        <f>IF(AB123="","",IF(AB123&lt;&gt;0,INT(100.14*POWER((AB123-1),1.08)),0))</f>
        <v/>
      </c>
      <c r="AL123" s="192">
        <f>COUNT(J123,Q123,T123,X123,Y123,AA123,AB123)</f>
        <v>0</v>
      </c>
      <c r="AM123" s="193" t="str">
        <f>IF(AL123=0,"",SUM(AC123:AK123))</f>
        <v/>
      </c>
    </row>
    <row r="124" spans="1:39" customFormat="1" outlineLevel="1">
      <c r="B124" s="256"/>
      <c r="C124" s="106" t="s">
        <v>65</v>
      </c>
      <c r="D124" s="103"/>
      <c r="E124" s="103"/>
      <c r="F124" s="103"/>
      <c r="G124" s="103"/>
      <c r="H124" s="104"/>
      <c r="I124" s="105"/>
      <c r="J124" s="107" t="str">
        <f>IFERROR((J121-J123)/J123*100%,"")</f>
        <v/>
      </c>
      <c r="K124" s="107" t="str">
        <f t="shared" ref="K124:T124" si="329">IFERROR((K123-K121)/K123*100%,"")</f>
        <v/>
      </c>
      <c r="L124" s="107" t="str">
        <f t="shared" si="329"/>
        <v/>
      </c>
      <c r="M124" s="107" t="str">
        <f t="shared" si="329"/>
        <v/>
      </c>
      <c r="N124" s="107" t="str">
        <f t="shared" si="329"/>
        <v/>
      </c>
      <c r="O124" s="107" t="str">
        <f t="shared" si="329"/>
        <v/>
      </c>
      <c r="P124" s="107" t="str">
        <f t="shared" si="329"/>
        <v/>
      </c>
      <c r="Q124" s="107" t="str">
        <f t="shared" si="329"/>
        <v/>
      </c>
      <c r="R124" s="107" t="str">
        <f t="shared" si="329"/>
        <v/>
      </c>
      <c r="S124" s="107" t="str">
        <f t="shared" si="329"/>
        <v/>
      </c>
      <c r="T124" s="107" t="str">
        <f t="shared" si="329"/>
        <v/>
      </c>
      <c r="U124" s="107" t="str">
        <f t="shared" ref="U124" si="330">IFERROR((U123-U122)/U123*100%,"")</f>
        <v/>
      </c>
      <c r="V124" s="107" t="str">
        <f>IFERROR((V121-V123)/V123*100%,"")</f>
        <v/>
      </c>
      <c r="W124" s="107" t="str">
        <f>IFERROR((W121-W123)/W123*100%,"")</f>
        <v/>
      </c>
      <c r="X124" s="107" t="str">
        <f>IFERROR((X121-X123)/X123*100%,"")</f>
        <v/>
      </c>
      <c r="Y124" s="107" t="str">
        <f>IFERROR((Y121-Y123)/Y123*100%,"")</f>
        <v/>
      </c>
      <c r="Z124" s="107" t="str">
        <f t="shared" ref="Z124" si="331">IFERROR((Z123-Z122)/Z123*100%,"")</f>
        <v/>
      </c>
      <c r="AA124" s="107" t="str">
        <f>IFERROR((AA123-AA121)/AA123*100%,"")</f>
        <v/>
      </c>
      <c r="AB124" s="107" t="str">
        <f>IFERROR((AB123-AB121)/AB123*100%,"")</f>
        <v/>
      </c>
      <c r="AC124" s="194" t="str">
        <f t="shared" ref="AC124" si="332">IFERROR((AC123-AC122)/AC123*100%,"")</f>
        <v/>
      </c>
      <c r="AD124" s="194" t="str">
        <f t="shared" ref="AD124" si="333">IFERROR((AD123-AD122)/AD123*100%,"")</f>
        <v/>
      </c>
      <c r="AE124" s="194" t="str">
        <f t="shared" ref="AE124" si="334">IFERROR((AE123-AE122)/AE123*100%,"")</f>
        <v/>
      </c>
      <c r="AF124" s="194" t="str">
        <f t="shared" ref="AF124" si="335">IFERROR((AF123-AF122)/AF123*100%,"")</f>
        <v/>
      </c>
      <c r="AG124" s="194" t="str">
        <f t="shared" ref="AG124" si="336">IFERROR((AG123-AG122)/AG123*100%,"")</f>
        <v/>
      </c>
      <c r="AH124" s="194" t="str">
        <f t="shared" ref="AH124" si="337">IFERROR((AH123-AH122)/AH123*100%,"")</f>
        <v/>
      </c>
      <c r="AI124" s="194" t="str">
        <f t="shared" ref="AI124" si="338">IFERROR((AI123-AI122)/AI123*100%,"")</f>
        <v/>
      </c>
      <c r="AJ124" s="194" t="str">
        <f t="shared" ref="AJ124" si="339">IFERROR((AJ123-AJ122)/AJ123*100%,"")</f>
        <v/>
      </c>
      <c r="AK124" s="194" t="str">
        <f t="shared" ref="AK124" si="340">IFERROR((AK123-AK122)/AK123*100%,"")</f>
        <v/>
      </c>
      <c r="AL124" s="194" t="str">
        <f t="shared" ref="AL124" si="341">IFERROR((AL123-AL122)/AL123*100%,"")</f>
        <v/>
      </c>
      <c r="AM124" s="227" t="str">
        <f>IFERROR((AM123-AM121)/AM123*100%,"")</f>
        <v/>
      </c>
    </row>
    <row r="125" spans="1:39" customFormat="1" outlineLevel="1">
      <c r="A125" t="str">
        <f>B116&amp;C125</f>
        <v>Surname, Forename6</v>
      </c>
      <c r="B125" s="256"/>
      <c r="C125" s="27">
        <v>6</v>
      </c>
      <c r="D125" s="26" t="s">
        <v>22</v>
      </c>
      <c r="E125" s="103"/>
      <c r="F125" s="103"/>
      <c r="G125" s="103"/>
      <c r="H125" s="15"/>
      <c r="I125" s="16"/>
      <c r="J125" s="17"/>
      <c r="K125" s="94"/>
      <c r="L125" s="94"/>
      <c r="M125" s="94"/>
      <c r="N125" s="94"/>
      <c r="O125" s="94"/>
      <c r="P125" s="94"/>
      <c r="Q125" s="17" t="str">
        <f>IF(SUM(K125:P125)=0,"",SUM(K125:P125))</f>
        <v/>
      </c>
      <c r="R125" s="94"/>
      <c r="S125" s="94"/>
      <c r="T125" s="17" t="str">
        <f>IF(SUM(R125:S125)=0,"",SUM(R125:S125))</f>
        <v/>
      </c>
      <c r="U125" s="17"/>
      <c r="V125" s="94"/>
      <c r="W125" s="17"/>
      <c r="X125" s="94" t="str">
        <f>IFERROR(AVERAGE(V125:W125),"")</f>
        <v/>
      </c>
      <c r="Y125" s="17"/>
      <c r="Z125" s="17"/>
      <c r="AA125" s="71"/>
      <c r="AB125" s="17"/>
      <c r="AC125" s="190" t="str">
        <f>IF(J125="","",IF(J125&lt;&gt;0,INT(25.4347*POWER((18-J125),1.81)),0))</f>
        <v/>
      </c>
      <c r="AD125" s="190" t="str">
        <f>IFERROR(IF(Q125&lt;&gt;0,INT(0.14354*POWER(((10*Q125)-220),1.4)),0),"")</f>
        <v/>
      </c>
      <c r="AE125" s="190" t="str">
        <f>IFERROR(IF(T125&lt;&gt;0,INT(51.39*POWER((T125-1.5),1.05)),0),"")</f>
        <v/>
      </c>
      <c r="AF125" s="190">
        <f>IF(U125&lt;&gt;0,INT(0.8465*POWER(((100*U125)-75),1.42)),0)</f>
        <v>0</v>
      </c>
      <c r="AG125" s="190" t="str">
        <f>IFERROR(IF(X125&lt;&gt;0,INT(1.53775*POWER((82-X125),1.81)),0),"")</f>
        <v/>
      </c>
      <c r="AH125" s="190" t="str">
        <f>IF(Y125="","",IF(Y125&lt;&gt;0,INT(5.74352*POWER((28.5-Y125),1.92)),0))</f>
        <v/>
      </c>
      <c r="AI125" s="190">
        <f>IF(Z125&lt;&gt;0,INT(12.91*POWER((Z125-4),1.1)),0)</f>
        <v>0</v>
      </c>
      <c r="AJ125" s="190" t="str">
        <f>IF(AA125="","",IF(AA125&lt;&gt;0,INT(0.2797*POWER(((100*AA125)),1.35)),0))</f>
        <v/>
      </c>
      <c r="AK125" s="191" t="str">
        <f>IF(AB125="","",IF(AB125&lt;&gt;0,INT(100.14*POWER((AB125-1),1.08)),0))</f>
        <v/>
      </c>
      <c r="AL125" s="192">
        <f>COUNT(J125,Q125,T125,X125,Y125,AA125,AB125)</f>
        <v>0</v>
      </c>
      <c r="AM125" s="193" t="str">
        <f>IF(AL125=0,"",SUM(AC125:AK125))</f>
        <v/>
      </c>
    </row>
    <row r="126" spans="1:39" customFormat="1" outlineLevel="1">
      <c r="B126" s="256"/>
      <c r="C126" s="106" t="s">
        <v>65</v>
      </c>
      <c r="D126" s="103"/>
      <c r="E126" s="103"/>
      <c r="F126" s="103"/>
      <c r="G126" s="103"/>
      <c r="H126" s="104"/>
      <c r="I126" s="105"/>
      <c r="J126" s="107" t="str">
        <f>IFERROR((J123-J125)/J125*100%,"")</f>
        <v/>
      </c>
      <c r="K126" s="107" t="str">
        <f t="shared" ref="K126:T126" si="342">IFERROR((K125-K123)/K125*100%,"")</f>
        <v/>
      </c>
      <c r="L126" s="107" t="str">
        <f t="shared" si="342"/>
        <v/>
      </c>
      <c r="M126" s="107" t="str">
        <f t="shared" si="342"/>
        <v/>
      </c>
      <c r="N126" s="107" t="str">
        <f t="shared" si="342"/>
        <v/>
      </c>
      <c r="O126" s="107" t="str">
        <f t="shared" si="342"/>
        <v/>
      </c>
      <c r="P126" s="107" t="str">
        <f t="shared" si="342"/>
        <v/>
      </c>
      <c r="Q126" s="107" t="str">
        <f t="shared" si="342"/>
        <v/>
      </c>
      <c r="R126" s="107" t="str">
        <f t="shared" si="342"/>
        <v/>
      </c>
      <c r="S126" s="107" t="str">
        <f t="shared" si="342"/>
        <v/>
      </c>
      <c r="T126" s="107" t="str">
        <f t="shared" si="342"/>
        <v/>
      </c>
      <c r="U126" s="107" t="str">
        <f t="shared" ref="U126" si="343">IFERROR((U125-U124)/U125*100%,"")</f>
        <v/>
      </c>
      <c r="V126" s="107" t="str">
        <f>IFERROR((V123-V125)/V125*100%,"")</f>
        <v/>
      </c>
      <c r="W126" s="107" t="str">
        <f>IFERROR((W123-W125)/W125*100%,"")</f>
        <v/>
      </c>
      <c r="X126" s="107" t="str">
        <f>IFERROR((X123-X125)/X125*100%,"")</f>
        <v/>
      </c>
      <c r="Y126" s="107" t="str">
        <f>IFERROR((Y123-Y125)/Y125*100%,"")</f>
        <v/>
      </c>
      <c r="Z126" s="107" t="str">
        <f t="shared" ref="Z126" si="344">IFERROR((Z125-Z124)/Z125*100%,"")</f>
        <v/>
      </c>
      <c r="AA126" s="107" t="str">
        <f>IFERROR((AA125-AA123)/AA125*100%,"")</f>
        <v/>
      </c>
      <c r="AB126" s="107" t="str">
        <f>IFERROR((AB125-AB123)/AB125*100%,"")</f>
        <v/>
      </c>
      <c r="AC126" s="194" t="str">
        <f t="shared" ref="AC126" si="345">IFERROR((AC125-AC124)/AC125*100%,"")</f>
        <v/>
      </c>
      <c r="AD126" s="194" t="str">
        <f t="shared" ref="AD126" si="346">IFERROR((AD125-AD124)/AD125*100%,"")</f>
        <v/>
      </c>
      <c r="AE126" s="194" t="str">
        <f t="shared" ref="AE126" si="347">IFERROR((AE125-AE124)/AE125*100%,"")</f>
        <v/>
      </c>
      <c r="AF126" s="194" t="str">
        <f t="shared" ref="AF126" si="348">IFERROR((AF125-AF124)/AF125*100%,"")</f>
        <v/>
      </c>
      <c r="AG126" s="194" t="str">
        <f t="shared" ref="AG126" si="349">IFERROR((AG125-AG124)/AG125*100%,"")</f>
        <v/>
      </c>
      <c r="AH126" s="194" t="str">
        <f t="shared" ref="AH126" si="350">IFERROR((AH125-AH124)/AH125*100%,"")</f>
        <v/>
      </c>
      <c r="AI126" s="194" t="str">
        <f t="shared" ref="AI126" si="351">IFERROR((AI125-AI124)/AI125*100%,"")</f>
        <v/>
      </c>
      <c r="AJ126" s="194" t="str">
        <f t="shared" ref="AJ126" si="352">IFERROR((AJ125-AJ124)/AJ125*100%,"")</f>
        <v/>
      </c>
      <c r="AK126" s="194" t="str">
        <f t="shared" ref="AK126" si="353">IFERROR((AK125-AK124)/AK125*100%,"")</f>
        <v/>
      </c>
      <c r="AL126" s="194" t="str">
        <f t="shared" ref="AL126" si="354">IFERROR((AL125-AL124)/AL125*100%,"")</f>
        <v/>
      </c>
      <c r="AM126" s="227" t="str">
        <f>IFERROR((AM125-AM123)/AM125*100%,"")</f>
        <v/>
      </c>
    </row>
    <row r="127" spans="1:39" customFormat="1" outlineLevel="1">
      <c r="A127" t="str">
        <f>B116&amp;C127</f>
        <v>Surname, Forename7</v>
      </c>
      <c r="B127" s="256"/>
      <c r="C127" s="27">
        <v>7</v>
      </c>
      <c r="D127" s="26" t="s">
        <v>22</v>
      </c>
      <c r="E127" s="103"/>
      <c r="F127" s="103"/>
      <c r="G127" s="103"/>
      <c r="H127" s="15"/>
      <c r="I127" s="16"/>
      <c r="J127" s="17"/>
      <c r="K127" s="94"/>
      <c r="L127" s="94"/>
      <c r="M127" s="94"/>
      <c r="N127" s="94"/>
      <c r="O127" s="94"/>
      <c r="P127" s="94"/>
      <c r="Q127" s="17" t="str">
        <f>IF(SUM(K127:P127)=0,"",SUM(K127:P127))</f>
        <v/>
      </c>
      <c r="R127" s="94"/>
      <c r="S127" s="94"/>
      <c r="T127" s="17" t="str">
        <f>IF(SUM(R127:S127)=0,"",SUM(R127:S127))</f>
        <v/>
      </c>
      <c r="U127" s="17"/>
      <c r="V127" s="94"/>
      <c r="W127" s="17"/>
      <c r="X127" s="94" t="str">
        <f>IFERROR(AVERAGE(V127:W127),"")</f>
        <v/>
      </c>
      <c r="Y127" s="17"/>
      <c r="Z127" s="17"/>
      <c r="AA127" s="71"/>
      <c r="AB127" s="17"/>
      <c r="AC127" s="190" t="str">
        <f>IF(J127="","",IF(J127&lt;&gt;0,INT(25.4347*POWER((18-J127),1.81)),0))</f>
        <v/>
      </c>
      <c r="AD127" s="190" t="str">
        <f>IFERROR(IF(Q127&lt;&gt;0,INT(0.14354*POWER(((10*Q127)-220),1.4)),0),"")</f>
        <v/>
      </c>
      <c r="AE127" s="190" t="str">
        <f>IFERROR(IF(T127&lt;&gt;0,INT(51.39*POWER((T127-1.5),1.05)),0),"")</f>
        <v/>
      </c>
      <c r="AF127" s="190">
        <f>IF(U127&lt;&gt;0,INT(0.8465*POWER(((100*U127)-75),1.42)),0)</f>
        <v>0</v>
      </c>
      <c r="AG127" s="190" t="str">
        <f>IFERROR(IF(X127&lt;&gt;0,INT(1.53775*POWER((82-X127),1.81)),0),"")</f>
        <v/>
      </c>
      <c r="AH127" s="190" t="str">
        <f>IF(Y127="","",IF(Y127&lt;&gt;0,INT(5.74352*POWER((28.5-Y127),1.92)),0))</f>
        <v/>
      </c>
      <c r="AI127" s="190">
        <f>IF(Z127&lt;&gt;0,INT(12.91*POWER((Z127-4),1.1)),0)</f>
        <v>0</v>
      </c>
      <c r="AJ127" s="190" t="str">
        <f>IF(AA127="","",IF(AA127&lt;&gt;0,INT(0.2797*POWER(((100*AA127)),1.35)),0))</f>
        <v/>
      </c>
      <c r="AK127" s="191" t="str">
        <f>IF(AB127="","",IF(AB127&lt;&gt;0,INT(100.14*POWER((AB127-1),1.08)),0))</f>
        <v/>
      </c>
      <c r="AL127" s="192">
        <f>COUNT(J127,Q127,T127,X127,Y127,AA127,AB127)</f>
        <v>0</v>
      </c>
      <c r="AM127" s="193" t="str">
        <f>IF(AL127=0,"",SUM(AC127:AK127))</f>
        <v/>
      </c>
    </row>
    <row r="128" spans="1:39" customFormat="1" outlineLevel="1">
      <c r="B128" s="256"/>
      <c r="C128" s="106" t="s">
        <v>65</v>
      </c>
      <c r="D128" s="103"/>
      <c r="E128" s="103"/>
      <c r="F128" s="103"/>
      <c r="G128" s="103"/>
      <c r="H128" s="104"/>
      <c r="I128" s="105"/>
      <c r="J128" s="107" t="str">
        <f>IFERROR((J125-J127)/J127*100%,"")</f>
        <v/>
      </c>
      <c r="K128" s="107" t="str">
        <f t="shared" ref="K128:T128" si="355">IFERROR((K127-K125)/K127*100%,"")</f>
        <v/>
      </c>
      <c r="L128" s="107" t="str">
        <f t="shared" si="355"/>
        <v/>
      </c>
      <c r="M128" s="107" t="str">
        <f t="shared" si="355"/>
        <v/>
      </c>
      <c r="N128" s="107" t="str">
        <f t="shared" si="355"/>
        <v/>
      </c>
      <c r="O128" s="107" t="str">
        <f t="shared" si="355"/>
        <v/>
      </c>
      <c r="P128" s="107" t="str">
        <f t="shared" si="355"/>
        <v/>
      </c>
      <c r="Q128" s="107" t="str">
        <f t="shared" si="355"/>
        <v/>
      </c>
      <c r="R128" s="107" t="str">
        <f t="shared" si="355"/>
        <v/>
      </c>
      <c r="S128" s="107" t="str">
        <f t="shared" si="355"/>
        <v/>
      </c>
      <c r="T128" s="107" t="str">
        <f t="shared" si="355"/>
        <v/>
      </c>
      <c r="U128" s="107" t="str">
        <f t="shared" ref="U128" si="356">IFERROR((U127-U126)/U127*100%,"")</f>
        <v/>
      </c>
      <c r="V128" s="107" t="str">
        <f>IFERROR((V125-V127)/V127*100%,"")</f>
        <v/>
      </c>
      <c r="W128" s="107" t="str">
        <f>IFERROR((W125-W127)/W127*100%,"")</f>
        <v/>
      </c>
      <c r="X128" s="107" t="str">
        <f>IFERROR((X125-X127)/X127*100%,"")</f>
        <v/>
      </c>
      <c r="Y128" s="107" t="str">
        <f>IFERROR((Y125-Y127)/Y127*100%,"")</f>
        <v/>
      </c>
      <c r="Z128" s="107" t="str">
        <f t="shared" ref="Z128" si="357">IFERROR((Z127-Z126)/Z127*100%,"")</f>
        <v/>
      </c>
      <c r="AA128" s="107" t="str">
        <f>IFERROR((AA127-AA125)/AA127*100%,"")</f>
        <v/>
      </c>
      <c r="AB128" s="107" t="str">
        <f>IFERROR((AB127-AB125)/AB127*100%,"")</f>
        <v/>
      </c>
      <c r="AC128" s="194" t="str">
        <f t="shared" ref="AC128" si="358">IFERROR((AC127-AC126)/AC127*100%,"")</f>
        <v/>
      </c>
      <c r="AD128" s="194" t="str">
        <f t="shared" ref="AD128" si="359">IFERROR((AD127-AD126)/AD127*100%,"")</f>
        <v/>
      </c>
      <c r="AE128" s="194" t="str">
        <f t="shared" ref="AE128" si="360">IFERROR((AE127-AE126)/AE127*100%,"")</f>
        <v/>
      </c>
      <c r="AF128" s="194" t="str">
        <f t="shared" ref="AF128" si="361">IFERROR((AF127-AF126)/AF127*100%,"")</f>
        <v/>
      </c>
      <c r="AG128" s="194" t="str">
        <f t="shared" ref="AG128" si="362">IFERROR((AG127-AG126)/AG127*100%,"")</f>
        <v/>
      </c>
      <c r="AH128" s="194" t="str">
        <f t="shared" ref="AH128" si="363">IFERROR((AH127-AH126)/AH127*100%,"")</f>
        <v/>
      </c>
      <c r="AI128" s="194" t="str">
        <f t="shared" ref="AI128" si="364">IFERROR((AI127-AI126)/AI127*100%,"")</f>
        <v/>
      </c>
      <c r="AJ128" s="194" t="str">
        <f t="shared" ref="AJ128" si="365">IFERROR((AJ127-AJ126)/AJ127*100%,"")</f>
        <v/>
      </c>
      <c r="AK128" s="194" t="str">
        <f t="shared" ref="AK128" si="366">IFERROR((AK127-AK126)/AK127*100%,"")</f>
        <v/>
      </c>
      <c r="AL128" s="194" t="str">
        <f t="shared" ref="AL128" si="367">IFERROR((AL127-AL126)/AL127*100%,"")</f>
        <v/>
      </c>
      <c r="AM128" s="227" t="str">
        <f>IFERROR((AM127-AM125)/AM127*100%,"")</f>
        <v/>
      </c>
    </row>
    <row r="129" spans="1:39" customFormat="1" outlineLevel="1">
      <c r="A129" t="str">
        <f>B116&amp;C129</f>
        <v>Surname, Forename8</v>
      </c>
      <c r="B129" s="256"/>
      <c r="C129" s="27">
        <v>8</v>
      </c>
      <c r="D129" s="26" t="s">
        <v>22</v>
      </c>
      <c r="E129" s="103"/>
      <c r="F129" s="103"/>
      <c r="G129" s="103"/>
      <c r="H129" s="15"/>
      <c r="I129" s="16"/>
      <c r="J129" s="17"/>
      <c r="K129" s="94"/>
      <c r="L129" s="94"/>
      <c r="M129" s="94"/>
      <c r="N129" s="94"/>
      <c r="O129" s="94"/>
      <c r="P129" s="94"/>
      <c r="Q129" s="17" t="str">
        <f>IF(SUM(K129:P129)=0,"",SUM(K129:P129))</f>
        <v/>
      </c>
      <c r="R129" s="94"/>
      <c r="S129" s="94"/>
      <c r="T129" s="17" t="str">
        <f>IF(SUM(R129:S129)=0,"",SUM(R129:S129))</f>
        <v/>
      </c>
      <c r="U129" s="17"/>
      <c r="V129" s="94"/>
      <c r="W129" s="17"/>
      <c r="X129" s="94" t="str">
        <f>IFERROR(AVERAGE(V129:W129),"")</f>
        <v/>
      </c>
      <c r="Y129" s="17"/>
      <c r="Z129" s="17"/>
      <c r="AA129" s="71"/>
      <c r="AB129" s="17"/>
      <c r="AC129" s="190" t="str">
        <f>IF(J129="","",IF(J129&lt;&gt;0,INT(25.4347*POWER((18-J129),1.81)),0))</f>
        <v/>
      </c>
      <c r="AD129" s="190" t="str">
        <f>IFERROR(IF(Q129&lt;&gt;0,INT(0.14354*POWER(((10*Q129)-220),1.4)),0),"")</f>
        <v/>
      </c>
      <c r="AE129" s="190" t="str">
        <f>IFERROR(IF(T129&lt;&gt;0,INT(51.39*POWER((T129-1.5),1.05)),0),"")</f>
        <v/>
      </c>
      <c r="AF129" s="190">
        <f>IF(U129&lt;&gt;0,INT(0.8465*POWER(((100*U129)-75),1.42)),0)</f>
        <v>0</v>
      </c>
      <c r="AG129" s="190" t="str">
        <f>IFERROR(IF(X129&lt;&gt;0,INT(1.53775*POWER((82-X129),1.81)),0),"")</f>
        <v/>
      </c>
      <c r="AH129" s="190" t="str">
        <f>IF(Y129="","",IF(Y129&lt;&gt;0,INT(5.74352*POWER((28.5-Y129),1.92)),0))</f>
        <v/>
      </c>
      <c r="AI129" s="190">
        <f>IF(Z129&lt;&gt;0,INT(12.91*POWER((Z129-4),1.1)),0)</f>
        <v>0</v>
      </c>
      <c r="AJ129" s="190" t="str">
        <f>IF(AA129="","",IF(AA129&lt;&gt;0,INT(0.2797*POWER(((100*AA129)),1.35)),0))</f>
        <v/>
      </c>
      <c r="AK129" s="191" t="str">
        <f>IF(AB129="","",IF(AB129&lt;&gt;0,INT(100.14*POWER((AB129-1),1.08)),0))</f>
        <v/>
      </c>
      <c r="AL129" s="192">
        <f>COUNT(J129,Q129,T129,X129,Y129,AA129,AB129)</f>
        <v>0</v>
      </c>
      <c r="AM129" s="193" t="str">
        <f>IF(AL129=0,"",SUM(AC129:AK129))</f>
        <v/>
      </c>
    </row>
    <row r="130" spans="1:39" customFormat="1" outlineLevel="1">
      <c r="B130" s="256"/>
      <c r="C130" s="106" t="s">
        <v>65</v>
      </c>
      <c r="D130" s="103"/>
      <c r="E130" s="103"/>
      <c r="F130" s="103"/>
      <c r="G130" s="103"/>
      <c r="H130" s="104"/>
      <c r="I130" s="105"/>
      <c r="J130" s="107" t="str">
        <f>IFERROR((J127-J129)/J129*100%,"")</f>
        <v/>
      </c>
      <c r="K130" s="107" t="str">
        <f t="shared" ref="K130:T130" si="368">IFERROR((K129-K127)/K129*100%,"")</f>
        <v/>
      </c>
      <c r="L130" s="107" t="str">
        <f t="shared" si="368"/>
        <v/>
      </c>
      <c r="M130" s="107" t="str">
        <f t="shared" si="368"/>
        <v/>
      </c>
      <c r="N130" s="107" t="str">
        <f t="shared" si="368"/>
        <v/>
      </c>
      <c r="O130" s="107" t="str">
        <f t="shared" si="368"/>
        <v/>
      </c>
      <c r="P130" s="107" t="str">
        <f t="shared" si="368"/>
        <v/>
      </c>
      <c r="Q130" s="107" t="str">
        <f t="shared" si="368"/>
        <v/>
      </c>
      <c r="R130" s="107" t="str">
        <f t="shared" si="368"/>
        <v/>
      </c>
      <c r="S130" s="107" t="str">
        <f t="shared" si="368"/>
        <v/>
      </c>
      <c r="T130" s="107" t="str">
        <f t="shared" si="368"/>
        <v/>
      </c>
      <c r="U130" s="107" t="str">
        <f t="shared" ref="U130" si="369">IFERROR((U129-U128)/U129*100%,"")</f>
        <v/>
      </c>
      <c r="V130" s="107" t="str">
        <f>IFERROR((V127-V129)/V129*100%,"")</f>
        <v/>
      </c>
      <c r="W130" s="107" t="str">
        <f>IFERROR((W127-W129)/W129*100%,"")</f>
        <v/>
      </c>
      <c r="X130" s="107" t="str">
        <f>IFERROR((X127-X129)/X129*100%,"")</f>
        <v/>
      </c>
      <c r="Y130" s="107" t="str">
        <f>IFERROR((Y127-Y129)/Y129*100%,"")</f>
        <v/>
      </c>
      <c r="Z130" s="107" t="str">
        <f t="shared" ref="Z130" si="370">IFERROR((Z129-Z128)/Z129*100%,"")</f>
        <v/>
      </c>
      <c r="AA130" s="107" t="str">
        <f>IFERROR((AA129-AA127)/AA129*100%,"")</f>
        <v/>
      </c>
      <c r="AB130" s="107" t="str">
        <f>IFERROR((AB129-AB127)/AB129*100%,"")</f>
        <v/>
      </c>
      <c r="AC130" s="194" t="str">
        <f t="shared" ref="AC130" si="371">IFERROR((AC129-AC128)/AC129*100%,"")</f>
        <v/>
      </c>
      <c r="AD130" s="194" t="str">
        <f t="shared" ref="AD130" si="372">IFERROR((AD129-AD128)/AD129*100%,"")</f>
        <v/>
      </c>
      <c r="AE130" s="194" t="str">
        <f t="shared" ref="AE130" si="373">IFERROR((AE129-AE128)/AE129*100%,"")</f>
        <v/>
      </c>
      <c r="AF130" s="194" t="str">
        <f t="shared" ref="AF130" si="374">IFERROR((AF129-AF128)/AF129*100%,"")</f>
        <v/>
      </c>
      <c r="AG130" s="194" t="str">
        <f t="shared" ref="AG130" si="375">IFERROR((AG129-AG128)/AG129*100%,"")</f>
        <v/>
      </c>
      <c r="AH130" s="194" t="str">
        <f t="shared" ref="AH130" si="376">IFERROR((AH129-AH128)/AH129*100%,"")</f>
        <v/>
      </c>
      <c r="AI130" s="194" t="str">
        <f t="shared" ref="AI130" si="377">IFERROR((AI129-AI128)/AI129*100%,"")</f>
        <v/>
      </c>
      <c r="AJ130" s="194" t="str">
        <f t="shared" ref="AJ130" si="378">IFERROR((AJ129-AJ128)/AJ129*100%,"")</f>
        <v/>
      </c>
      <c r="AK130" s="194" t="str">
        <f t="shared" ref="AK130" si="379">IFERROR((AK129-AK128)/AK129*100%,"")</f>
        <v/>
      </c>
      <c r="AL130" s="194" t="str">
        <f t="shared" ref="AL130" si="380">IFERROR((AL129-AL128)/AL129*100%,"")</f>
        <v/>
      </c>
      <c r="AM130" s="227" t="str">
        <f>IFERROR((AM129-AM127)/AM129*100%,"")</f>
        <v/>
      </c>
    </row>
    <row r="131" spans="1:39" customFormat="1" outlineLevel="1">
      <c r="A131" t="str">
        <f>B116&amp;C131</f>
        <v>Surname, Forename9</v>
      </c>
      <c r="B131" s="256"/>
      <c r="C131" s="27">
        <v>9</v>
      </c>
      <c r="D131" s="26" t="s">
        <v>22</v>
      </c>
      <c r="E131" s="103"/>
      <c r="F131" s="103"/>
      <c r="G131" s="103"/>
      <c r="H131" s="15"/>
      <c r="I131" s="16"/>
      <c r="J131" s="17"/>
      <c r="K131" s="94"/>
      <c r="L131" s="94"/>
      <c r="M131" s="94"/>
      <c r="N131" s="94"/>
      <c r="O131" s="94"/>
      <c r="P131" s="94"/>
      <c r="Q131" s="17" t="str">
        <f>IF(SUM(K131:P131)=0,"",SUM(K131:P131))</f>
        <v/>
      </c>
      <c r="R131" s="94"/>
      <c r="S131" s="94"/>
      <c r="T131" s="17" t="str">
        <f>IF(SUM(R131:S131)=0,"",SUM(R131:S131))</f>
        <v/>
      </c>
      <c r="U131" s="17"/>
      <c r="V131" s="94"/>
      <c r="W131" s="17"/>
      <c r="X131" s="94" t="str">
        <f>IFERROR(AVERAGE(V131:W131),"")</f>
        <v/>
      </c>
      <c r="Y131" s="17"/>
      <c r="Z131" s="17"/>
      <c r="AA131" s="71"/>
      <c r="AB131" s="17"/>
      <c r="AC131" s="190" t="str">
        <f>IF(J131="","",IF(J131&lt;&gt;0,INT(25.4347*POWER((18-J131),1.81)),0))</f>
        <v/>
      </c>
      <c r="AD131" s="190" t="str">
        <f>IFERROR(IF(Q131&lt;&gt;0,INT(0.14354*POWER(((10*Q131)-220),1.4)),0),"")</f>
        <v/>
      </c>
      <c r="AE131" s="190" t="str">
        <f>IFERROR(IF(T131&lt;&gt;0,INT(51.39*POWER((T131-1.5),1.05)),0),"")</f>
        <v/>
      </c>
      <c r="AF131" s="190">
        <f>IF(U131&lt;&gt;0,INT(0.8465*POWER(((100*U131)-75),1.42)),0)</f>
        <v>0</v>
      </c>
      <c r="AG131" s="190" t="str">
        <f>IFERROR(IF(X131&lt;&gt;0,INT(1.53775*POWER((82-X131),1.81)),0),"")</f>
        <v/>
      </c>
      <c r="AH131" s="190" t="str">
        <f>IF(Y131="","",IF(Y131&lt;&gt;0,INT(5.74352*POWER((28.5-Y131),1.92)),0))</f>
        <v/>
      </c>
      <c r="AI131" s="190">
        <f>IF(Z131&lt;&gt;0,INT(12.91*POWER((Z131-4),1.1)),0)</f>
        <v>0</v>
      </c>
      <c r="AJ131" s="190" t="str">
        <f>IF(AA131="","",IF(AA131&lt;&gt;0,INT(0.2797*POWER(((100*AA131)),1.35)),0))</f>
        <v/>
      </c>
      <c r="AK131" s="191" t="str">
        <f>IF(AB131="","",IF(AB131&lt;&gt;0,INT(100.14*POWER((AB131-1),1.08)),0))</f>
        <v/>
      </c>
      <c r="AL131" s="192">
        <f>COUNT(J131,Q131,T131,X131,Y131,AA131,AB131)</f>
        <v>0</v>
      </c>
      <c r="AM131" s="193" t="str">
        <f>IF(AL131=0,"",SUM(AC131:AK131))</f>
        <v/>
      </c>
    </row>
    <row r="132" spans="1:39" customFormat="1" outlineLevel="1">
      <c r="B132" s="256"/>
      <c r="C132" s="106" t="s">
        <v>65</v>
      </c>
      <c r="D132" s="33"/>
      <c r="E132" s="33"/>
      <c r="F132" s="33"/>
      <c r="G132" s="33"/>
      <c r="H132" s="18"/>
      <c r="I132" s="44"/>
      <c r="J132" s="107" t="str">
        <f>IFERROR((J129-J131)/J131*100%,"")</f>
        <v/>
      </c>
      <c r="K132" s="107" t="str">
        <f t="shared" ref="K132:T132" si="381">IFERROR((K131-K129)/K131*100%,"")</f>
        <v/>
      </c>
      <c r="L132" s="107" t="str">
        <f t="shared" si="381"/>
        <v/>
      </c>
      <c r="M132" s="107" t="str">
        <f t="shared" si="381"/>
        <v/>
      </c>
      <c r="N132" s="107" t="str">
        <f t="shared" si="381"/>
        <v/>
      </c>
      <c r="O132" s="107" t="str">
        <f t="shared" si="381"/>
        <v/>
      </c>
      <c r="P132" s="107" t="str">
        <f t="shared" si="381"/>
        <v/>
      </c>
      <c r="Q132" s="107" t="str">
        <f t="shared" si="381"/>
        <v/>
      </c>
      <c r="R132" s="107" t="str">
        <f t="shared" si="381"/>
        <v/>
      </c>
      <c r="S132" s="107" t="str">
        <f t="shared" si="381"/>
        <v/>
      </c>
      <c r="T132" s="107" t="str">
        <f t="shared" si="381"/>
        <v/>
      </c>
      <c r="U132" s="107" t="str">
        <f t="shared" ref="U132" si="382">IFERROR((U131-U130)/U131*100%,"")</f>
        <v/>
      </c>
      <c r="V132" s="107" t="str">
        <f>IFERROR((V129-V131)/V131*100%,"")</f>
        <v/>
      </c>
      <c r="W132" s="107" t="str">
        <f>IFERROR((W129-W131)/W131*100%,"")</f>
        <v/>
      </c>
      <c r="X132" s="107" t="str">
        <f>IFERROR((X129-X131)/X131*100%,"")</f>
        <v/>
      </c>
      <c r="Y132" s="107" t="str">
        <f>IFERROR((Y129-Y131)/Y131*100%,"")</f>
        <v/>
      </c>
      <c r="Z132" s="107" t="str">
        <f t="shared" ref="Z132" si="383">IFERROR((Z131-Z130)/Z131*100%,"")</f>
        <v/>
      </c>
      <c r="AA132" s="107" t="str">
        <f>IFERROR((AA131-AA129)/AA131*100%,"")</f>
        <v/>
      </c>
      <c r="AB132" s="107" t="str">
        <f>IFERROR((AB131-AB129)/AB131*100%,"")</f>
        <v/>
      </c>
      <c r="AC132" s="194" t="str">
        <f t="shared" ref="AC132" si="384">IFERROR((AC131-AC130)/AC131*100%,"")</f>
        <v/>
      </c>
      <c r="AD132" s="194" t="str">
        <f t="shared" ref="AD132" si="385">IFERROR((AD131-AD130)/AD131*100%,"")</f>
        <v/>
      </c>
      <c r="AE132" s="194" t="str">
        <f t="shared" ref="AE132" si="386">IFERROR((AE131-AE130)/AE131*100%,"")</f>
        <v/>
      </c>
      <c r="AF132" s="194" t="str">
        <f t="shared" ref="AF132" si="387">IFERROR((AF131-AF130)/AF131*100%,"")</f>
        <v/>
      </c>
      <c r="AG132" s="194" t="str">
        <f t="shared" ref="AG132" si="388">IFERROR((AG131-AG130)/AG131*100%,"")</f>
        <v/>
      </c>
      <c r="AH132" s="194" t="str">
        <f t="shared" ref="AH132" si="389">IFERROR((AH131-AH130)/AH131*100%,"")</f>
        <v/>
      </c>
      <c r="AI132" s="194" t="str">
        <f t="shared" ref="AI132" si="390">IFERROR((AI131-AI130)/AI131*100%,"")</f>
        <v/>
      </c>
      <c r="AJ132" s="194" t="str">
        <f t="shared" ref="AJ132" si="391">IFERROR((AJ131-AJ130)/AJ131*100%,"")</f>
        <v/>
      </c>
      <c r="AK132" s="194" t="str">
        <f t="shared" ref="AK132" si="392">IFERROR((AK131-AK130)/AK131*100%,"")</f>
        <v/>
      </c>
      <c r="AL132" s="194" t="str">
        <f t="shared" ref="AL132" si="393">IFERROR((AL131-AL130)/AL131*100%,"")</f>
        <v/>
      </c>
      <c r="AM132" s="227" t="str">
        <f>IFERROR((AM131-AM129)/AM131*100%,"")</f>
        <v/>
      </c>
    </row>
    <row r="133" spans="1:39" s="6" customFormat="1" outlineLevel="1">
      <c r="A133" t="str">
        <f>B116&amp;C133</f>
        <v>Surname, Forename10</v>
      </c>
      <c r="B133" s="256"/>
      <c r="C133" s="32">
        <v>10</v>
      </c>
      <c r="D133" s="33" t="s">
        <v>22</v>
      </c>
      <c r="E133" s="33"/>
      <c r="F133" s="33"/>
      <c r="G133" s="33"/>
      <c r="H133" s="18"/>
      <c r="I133" s="44"/>
      <c r="J133" s="34"/>
      <c r="K133" s="34"/>
      <c r="L133" s="34"/>
      <c r="M133" s="34"/>
      <c r="N133" s="34"/>
      <c r="O133" s="34"/>
      <c r="P133" s="34"/>
      <c r="Q133" s="17" t="str">
        <f>IF(SUM(K133:P133)=0,"",SUM(K133:P133))</f>
        <v/>
      </c>
      <c r="R133" s="94"/>
      <c r="S133" s="94"/>
      <c r="T133" s="17" t="str">
        <f>IF(SUM(R133:S133)=0,"",SUM(R133:S133))</f>
        <v/>
      </c>
      <c r="U133" s="17"/>
      <c r="V133" s="94"/>
      <c r="W133" s="17"/>
      <c r="X133" s="94" t="str">
        <f>IFERROR(AVERAGE(V133:W133),"")</f>
        <v/>
      </c>
      <c r="Y133" s="17"/>
      <c r="Z133" s="17"/>
      <c r="AA133" s="71"/>
      <c r="AB133" s="17"/>
      <c r="AC133" s="190" t="str">
        <f>IF(J133="","",IF(J133&lt;&gt;0,INT(25.4347*POWER((18-J133),1.81)),0))</f>
        <v/>
      </c>
      <c r="AD133" s="190" t="str">
        <f>IFERROR(IF(Q133&lt;&gt;0,INT(0.14354*POWER(((10*Q133)-220),1.4)),0),"")</f>
        <v/>
      </c>
      <c r="AE133" s="190" t="str">
        <f>IFERROR(IF(T133&lt;&gt;0,INT(51.39*POWER((T133-1.5),1.05)),0),"")</f>
        <v/>
      </c>
      <c r="AF133" s="190">
        <f>IF(U133&lt;&gt;0,INT(0.8465*POWER(((100*U133)-75),1.42)),0)</f>
        <v>0</v>
      </c>
      <c r="AG133" s="190" t="str">
        <f>IFERROR(IF(X133&lt;&gt;0,INT(1.53775*POWER((82-X133),1.81)),0),"")</f>
        <v/>
      </c>
      <c r="AH133" s="190" t="str">
        <f>IF(Y133="","",IF(Y133&lt;&gt;0,INT(5.74352*POWER((28.5-Y133),1.92)),0))</f>
        <v/>
      </c>
      <c r="AI133" s="190">
        <f>IF(Z133&lt;&gt;0,INT(12.91*POWER((Z133-4),1.1)),0)</f>
        <v>0</v>
      </c>
      <c r="AJ133" s="190" t="str">
        <f>IF(AA133="","",IF(AA133&lt;&gt;0,INT(0.2797*POWER(((100*AA133)),1.35)),0))</f>
        <v/>
      </c>
      <c r="AK133" s="191" t="str">
        <f>IF(AB133="","",IF(AB133&lt;&gt;0,INT(100.14*POWER((AB133-1),1.08)),0))</f>
        <v/>
      </c>
      <c r="AL133" s="192">
        <f>COUNT(J133,Q133,T133,X133,Y133,AA133,AB133)</f>
        <v>0</v>
      </c>
      <c r="AM133" s="193" t="str">
        <f>IF(AL133=0,"",SUM(AC133:AK133))</f>
        <v/>
      </c>
    </row>
    <row r="134" spans="1:39" s="6" customFormat="1" outlineLevel="1">
      <c r="A134"/>
      <c r="B134" s="257"/>
      <c r="C134" s="106" t="s">
        <v>65</v>
      </c>
      <c r="D134" s="33"/>
      <c r="E134" s="33"/>
      <c r="F134" s="33"/>
      <c r="G134" s="33"/>
      <c r="H134" s="18"/>
      <c r="I134" s="44"/>
      <c r="J134" s="107" t="str">
        <f>IFERROR((J131-J133)/J133*100%,"")</f>
        <v/>
      </c>
      <c r="K134" s="107" t="str">
        <f t="shared" ref="K134:T134" si="394">IFERROR((K133-K131)/K133*100%,"")</f>
        <v/>
      </c>
      <c r="L134" s="107" t="str">
        <f t="shared" si="394"/>
        <v/>
      </c>
      <c r="M134" s="107" t="str">
        <f t="shared" si="394"/>
        <v/>
      </c>
      <c r="N134" s="107" t="str">
        <f t="shared" si="394"/>
        <v/>
      </c>
      <c r="O134" s="107" t="str">
        <f t="shared" si="394"/>
        <v/>
      </c>
      <c r="P134" s="107" t="str">
        <f t="shared" si="394"/>
        <v/>
      </c>
      <c r="Q134" s="107" t="str">
        <f t="shared" si="394"/>
        <v/>
      </c>
      <c r="R134" s="107" t="str">
        <f t="shared" si="394"/>
        <v/>
      </c>
      <c r="S134" s="107" t="str">
        <f t="shared" si="394"/>
        <v/>
      </c>
      <c r="T134" s="107" t="str">
        <f t="shared" si="394"/>
        <v/>
      </c>
      <c r="U134" s="107" t="str">
        <f t="shared" ref="U134" si="395">IFERROR((U133-U132)/U133*100%,"")</f>
        <v/>
      </c>
      <c r="V134" s="107" t="str">
        <f>IFERROR((V131-V133)/V133*100%,"")</f>
        <v/>
      </c>
      <c r="W134" s="107" t="str">
        <f>IFERROR((W131-W133)/W133*100%,"")</f>
        <v/>
      </c>
      <c r="X134" s="107" t="str">
        <f>IFERROR((X131-X133)/X133*100%,"")</f>
        <v/>
      </c>
      <c r="Y134" s="107" t="str">
        <f>IFERROR((Y131-Y133)/Y133*100%,"")</f>
        <v/>
      </c>
      <c r="Z134" s="107" t="str">
        <f t="shared" ref="Z134" si="396">IFERROR((Z133-Z132)/Z133*100%,"")</f>
        <v/>
      </c>
      <c r="AA134" s="107" t="str">
        <f>IFERROR((AA133-AA131)/AA133*100%,"")</f>
        <v/>
      </c>
      <c r="AB134" s="107" t="str">
        <f>IFERROR((AB133-AB131)/AB133*100%,"")</f>
        <v/>
      </c>
      <c r="AC134" s="194" t="str">
        <f t="shared" ref="AC134" si="397">IFERROR((AC133-AC132)/AC133*100%,"")</f>
        <v/>
      </c>
      <c r="AD134" s="194" t="str">
        <f t="shared" ref="AD134" si="398">IFERROR((AD133-AD132)/AD133*100%,"")</f>
        <v/>
      </c>
      <c r="AE134" s="194" t="str">
        <f t="shared" ref="AE134" si="399">IFERROR((AE133-AE132)/AE133*100%,"")</f>
        <v/>
      </c>
      <c r="AF134" s="194" t="str">
        <f t="shared" ref="AF134" si="400">IFERROR((AF133-AF132)/AF133*100%,"")</f>
        <v/>
      </c>
      <c r="AG134" s="194" t="str">
        <f t="shared" ref="AG134" si="401">IFERROR((AG133-AG132)/AG133*100%,"")</f>
        <v/>
      </c>
      <c r="AH134" s="194" t="str">
        <f t="shared" ref="AH134" si="402">IFERROR((AH133-AH132)/AH133*100%,"")</f>
        <v/>
      </c>
      <c r="AI134" s="194" t="str">
        <f t="shared" ref="AI134" si="403">IFERROR((AI133-AI132)/AI133*100%,"")</f>
        <v/>
      </c>
      <c r="AJ134" s="194" t="str">
        <f t="shared" ref="AJ134" si="404">IFERROR((AJ133-AJ132)/AJ133*100%,"")</f>
        <v/>
      </c>
      <c r="AK134" s="194" t="str">
        <f t="shared" ref="AK134" si="405">IFERROR((AK133-AK132)/AK133*100%,"")</f>
        <v/>
      </c>
      <c r="AL134" s="194" t="str">
        <f t="shared" ref="AL134" si="406">IFERROR((AL133-AL132)/AL133*100%,"")</f>
        <v/>
      </c>
      <c r="AM134" s="227" t="str">
        <f>IFERROR((AM133-AM131)/AM133*100%,"")</f>
        <v/>
      </c>
    </row>
    <row r="135" spans="1:39" s="45" customFormat="1" outlineLevel="1">
      <c r="B135" s="115"/>
      <c r="C135" s="32"/>
      <c r="D135" s="33"/>
      <c r="E135" s="33"/>
      <c r="F135" s="33"/>
      <c r="G135" s="33"/>
      <c r="H135" s="18"/>
      <c r="I135" s="44"/>
      <c r="J135" s="34"/>
      <c r="K135" s="34"/>
      <c r="L135" s="34"/>
      <c r="M135" s="34"/>
      <c r="N135" s="34"/>
      <c r="O135" s="34"/>
      <c r="P135" s="34"/>
      <c r="Q135" s="34"/>
      <c r="R135" s="34"/>
      <c r="S135" s="34"/>
      <c r="T135" s="34"/>
      <c r="U135" s="34"/>
      <c r="V135" s="34"/>
      <c r="W135" s="34"/>
      <c r="X135" s="34"/>
      <c r="Y135" s="34"/>
      <c r="Z135" s="34"/>
      <c r="AA135" s="34"/>
      <c r="AB135" s="34"/>
      <c r="AC135" s="195"/>
      <c r="AD135" s="196"/>
      <c r="AE135" s="196"/>
      <c r="AF135" s="196"/>
      <c r="AG135" s="196"/>
      <c r="AH135" s="196"/>
      <c r="AI135" s="196"/>
      <c r="AJ135" s="196"/>
      <c r="AK135" s="197"/>
      <c r="AL135" s="196"/>
      <c r="AM135" s="198"/>
    </row>
    <row r="136" spans="1:39" s="6" customFormat="1" outlineLevel="1">
      <c r="B136" s="116"/>
      <c r="C136" s="35"/>
      <c r="D136" s="36"/>
      <c r="E136" s="36"/>
      <c r="F136" s="36"/>
      <c r="G136" s="36"/>
      <c r="H136" s="37"/>
      <c r="I136" s="38" t="s">
        <v>24</v>
      </c>
      <c r="J136" s="21" t="e">
        <f>AVERAGE(J116:J117,J119,J121,J123,J125,J127,J129,J131,J133)</f>
        <v>#DIV/0!</v>
      </c>
      <c r="K136" s="21" t="e">
        <f t="shared" ref="K136:AB136" si="407">AVERAGE(K116:K117,K119,K121,K123,K125,K127,K129,K131,K133)</f>
        <v>#DIV/0!</v>
      </c>
      <c r="L136" s="21" t="e">
        <f t="shared" si="407"/>
        <v>#DIV/0!</v>
      </c>
      <c r="M136" s="21" t="e">
        <f t="shared" si="407"/>
        <v>#DIV/0!</v>
      </c>
      <c r="N136" s="21" t="e">
        <f t="shared" si="407"/>
        <v>#DIV/0!</v>
      </c>
      <c r="O136" s="21" t="e">
        <f t="shared" si="407"/>
        <v>#DIV/0!</v>
      </c>
      <c r="P136" s="21" t="e">
        <f t="shared" si="407"/>
        <v>#DIV/0!</v>
      </c>
      <c r="Q136" s="21" t="e">
        <f t="shared" si="407"/>
        <v>#DIV/0!</v>
      </c>
      <c r="R136" s="21" t="e">
        <f t="shared" si="407"/>
        <v>#DIV/0!</v>
      </c>
      <c r="S136" s="21" t="e">
        <f t="shared" si="407"/>
        <v>#DIV/0!</v>
      </c>
      <c r="T136" s="21" t="e">
        <f t="shared" si="407"/>
        <v>#DIV/0!</v>
      </c>
      <c r="U136" s="21" t="e">
        <f t="shared" si="407"/>
        <v>#DIV/0!</v>
      </c>
      <c r="V136" s="21" t="e">
        <f t="shared" si="407"/>
        <v>#DIV/0!</v>
      </c>
      <c r="W136" s="21" t="e">
        <f t="shared" si="407"/>
        <v>#DIV/0!</v>
      </c>
      <c r="X136" s="21" t="e">
        <f t="shared" si="407"/>
        <v>#DIV/0!</v>
      </c>
      <c r="Y136" s="21" t="e">
        <f t="shared" si="407"/>
        <v>#DIV/0!</v>
      </c>
      <c r="Z136" s="21" t="e">
        <f t="shared" si="407"/>
        <v>#DIV/0!</v>
      </c>
      <c r="AA136" s="21" t="e">
        <f t="shared" si="407"/>
        <v>#DIV/0!</v>
      </c>
      <c r="AB136" s="21" t="e">
        <f t="shared" si="407"/>
        <v>#DIV/0!</v>
      </c>
      <c r="AC136" s="199"/>
      <c r="AD136" s="200"/>
      <c r="AE136" s="200"/>
      <c r="AF136" s="200"/>
      <c r="AG136" s="200"/>
      <c r="AH136" s="200"/>
      <c r="AI136" s="200"/>
      <c r="AJ136" s="200"/>
      <c r="AK136" s="201"/>
      <c r="AL136" s="200"/>
      <c r="AM136" s="202"/>
    </row>
    <row r="137" spans="1:39" s="6" customFormat="1" outlineLevel="1">
      <c r="B137" s="116"/>
      <c r="C137" s="35"/>
      <c r="D137" s="36"/>
      <c r="E137" s="36"/>
      <c r="F137" s="36"/>
      <c r="G137" s="36"/>
      <c r="H137" s="37"/>
      <c r="I137" s="38" t="s">
        <v>26</v>
      </c>
      <c r="J137" s="21">
        <f>MIN(J116:J117,J119,J121,J123,J125,J127,J129,J131,J133)</f>
        <v>0</v>
      </c>
      <c r="K137" s="21">
        <f t="shared" ref="K137:AB137" si="408">MIN(K116:K117,K119,K121,K123,K125,K127,K129,K131,K133)</f>
        <v>0</v>
      </c>
      <c r="L137" s="21">
        <f t="shared" si="408"/>
        <v>0</v>
      </c>
      <c r="M137" s="21">
        <f t="shared" si="408"/>
        <v>0</v>
      </c>
      <c r="N137" s="21">
        <f t="shared" si="408"/>
        <v>0</v>
      </c>
      <c r="O137" s="21">
        <f t="shared" si="408"/>
        <v>0</v>
      </c>
      <c r="P137" s="21">
        <f t="shared" si="408"/>
        <v>0</v>
      </c>
      <c r="Q137" s="21">
        <f t="shared" si="408"/>
        <v>0</v>
      </c>
      <c r="R137" s="21">
        <f t="shared" si="408"/>
        <v>0</v>
      </c>
      <c r="S137" s="21">
        <f t="shared" si="408"/>
        <v>0</v>
      </c>
      <c r="T137" s="21">
        <f t="shared" si="408"/>
        <v>0</v>
      </c>
      <c r="U137" s="21">
        <f t="shared" si="408"/>
        <v>0</v>
      </c>
      <c r="V137" s="21">
        <f t="shared" si="408"/>
        <v>0</v>
      </c>
      <c r="W137" s="21">
        <f t="shared" si="408"/>
        <v>0</v>
      </c>
      <c r="X137" s="21">
        <f t="shared" si="408"/>
        <v>0</v>
      </c>
      <c r="Y137" s="21">
        <f t="shared" si="408"/>
        <v>0</v>
      </c>
      <c r="Z137" s="21">
        <f t="shared" si="408"/>
        <v>0</v>
      </c>
      <c r="AA137" s="21">
        <f t="shared" si="408"/>
        <v>0</v>
      </c>
      <c r="AB137" s="21">
        <f t="shared" si="408"/>
        <v>0</v>
      </c>
      <c r="AC137" s="199"/>
      <c r="AD137" s="200"/>
      <c r="AE137" s="200"/>
      <c r="AF137" s="200"/>
      <c r="AG137" s="200"/>
      <c r="AH137" s="200"/>
      <c r="AI137" s="200"/>
      <c r="AJ137" s="200"/>
      <c r="AK137" s="201"/>
      <c r="AL137" s="200"/>
      <c r="AM137" s="202"/>
    </row>
    <row r="138" spans="1:39" s="6" customFormat="1" outlineLevel="1">
      <c r="B138" s="116"/>
      <c r="C138" s="35"/>
      <c r="D138" s="36"/>
      <c r="E138" s="36"/>
      <c r="F138" s="36"/>
      <c r="G138" s="36"/>
      <c r="H138" s="37"/>
      <c r="I138" s="38" t="s">
        <v>25</v>
      </c>
      <c r="J138" s="21">
        <f>MAX(J116:J117,J119,J121,J123,J125,J127,J129,J131,J133)</f>
        <v>0</v>
      </c>
      <c r="K138" s="21">
        <f t="shared" ref="K138:AB138" si="409">MAX(K116:K117,K119,K121,K123,K125,K127,K129,K131,K133)</f>
        <v>0</v>
      </c>
      <c r="L138" s="21">
        <f t="shared" si="409"/>
        <v>0</v>
      </c>
      <c r="M138" s="21">
        <f t="shared" si="409"/>
        <v>0</v>
      </c>
      <c r="N138" s="21">
        <f t="shared" si="409"/>
        <v>0</v>
      </c>
      <c r="O138" s="21">
        <f t="shared" si="409"/>
        <v>0</v>
      </c>
      <c r="P138" s="21">
        <f t="shared" si="409"/>
        <v>0</v>
      </c>
      <c r="Q138" s="21">
        <f t="shared" si="409"/>
        <v>0</v>
      </c>
      <c r="R138" s="21">
        <f t="shared" si="409"/>
        <v>0</v>
      </c>
      <c r="S138" s="21">
        <f t="shared" si="409"/>
        <v>0</v>
      </c>
      <c r="T138" s="21">
        <f t="shared" si="409"/>
        <v>0</v>
      </c>
      <c r="U138" s="21">
        <f t="shared" si="409"/>
        <v>0</v>
      </c>
      <c r="V138" s="21">
        <f t="shared" si="409"/>
        <v>0</v>
      </c>
      <c r="W138" s="21">
        <f t="shared" si="409"/>
        <v>0</v>
      </c>
      <c r="X138" s="21">
        <f t="shared" si="409"/>
        <v>0</v>
      </c>
      <c r="Y138" s="21">
        <f t="shared" si="409"/>
        <v>0</v>
      </c>
      <c r="Z138" s="21">
        <f t="shared" si="409"/>
        <v>0</v>
      </c>
      <c r="AA138" s="21">
        <f t="shared" si="409"/>
        <v>0</v>
      </c>
      <c r="AB138" s="21">
        <f t="shared" si="409"/>
        <v>0</v>
      </c>
      <c r="AC138" s="199"/>
      <c r="AD138" s="200"/>
      <c r="AE138" s="200"/>
      <c r="AF138" s="200"/>
      <c r="AG138" s="200"/>
      <c r="AH138" s="200"/>
      <c r="AI138" s="200"/>
      <c r="AJ138" s="200"/>
      <c r="AK138" s="201"/>
      <c r="AL138" s="200"/>
      <c r="AM138" s="202"/>
    </row>
    <row r="139" spans="1:39" s="6" customFormat="1" outlineLevel="1">
      <c r="B139" s="116"/>
      <c r="C139" s="35"/>
      <c r="D139" s="36"/>
      <c r="E139" s="36"/>
      <c r="F139" s="36"/>
      <c r="G139" s="36"/>
      <c r="H139" s="37"/>
      <c r="I139" s="38"/>
      <c r="J139" s="21"/>
      <c r="K139" s="21"/>
      <c r="L139" s="21"/>
      <c r="M139" s="21"/>
      <c r="N139" s="21"/>
      <c r="O139" s="21"/>
      <c r="P139" s="21"/>
      <c r="Q139" s="21"/>
      <c r="R139" s="21"/>
      <c r="S139" s="21"/>
      <c r="T139" s="21"/>
      <c r="U139" s="21"/>
      <c r="V139" s="21"/>
      <c r="W139" s="21"/>
      <c r="X139" s="21"/>
      <c r="Y139" s="21"/>
      <c r="Z139" s="21"/>
      <c r="AA139" s="21"/>
      <c r="AB139" s="21"/>
      <c r="AC139" s="200"/>
      <c r="AD139" s="200"/>
      <c r="AE139" s="200"/>
      <c r="AF139" s="200"/>
      <c r="AG139" s="200"/>
      <c r="AH139" s="200"/>
      <c r="AI139" s="200"/>
      <c r="AJ139" s="200"/>
      <c r="AK139" s="200"/>
      <c r="AL139" s="200"/>
      <c r="AM139" s="202"/>
    </row>
    <row r="140" spans="1:39" s="31" customFormat="1" ht="16.5" outlineLevel="1" thickBot="1">
      <c r="B140" s="117"/>
      <c r="C140" s="39"/>
      <c r="D140" s="40"/>
      <c r="E140" s="40"/>
      <c r="F140" s="40"/>
      <c r="G140" s="40"/>
      <c r="H140" s="41"/>
      <c r="I140" s="42"/>
      <c r="J140" s="43"/>
      <c r="K140" s="43"/>
      <c r="L140" s="43"/>
      <c r="M140" s="43"/>
      <c r="N140" s="43"/>
      <c r="O140" s="43"/>
      <c r="P140" s="43"/>
      <c r="Q140" s="43"/>
      <c r="R140" s="43"/>
      <c r="S140" s="43"/>
      <c r="T140" s="43"/>
      <c r="U140" s="43"/>
      <c r="V140" s="43"/>
      <c r="W140" s="43"/>
      <c r="X140" s="43"/>
      <c r="Y140" s="43"/>
      <c r="Z140" s="43"/>
      <c r="AA140" s="43"/>
      <c r="AB140" s="43"/>
      <c r="AC140" s="204"/>
      <c r="AD140" s="204"/>
      <c r="AE140" s="204"/>
      <c r="AF140" s="204"/>
      <c r="AG140" s="204"/>
      <c r="AH140" s="204"/>
      <c r="AI140" s="204"/>
      <c r="AJ140" s="204"/>
      <c r="AK140" s="204"/>
      <c r="AL140" s="204"/>
      <c r="AM140" s="205"/>
    </row>
    <row r="141" spans="1:39" customFormat="1">
      <c r="B141" s="118"/>
      <c r="C141" s="28"/>
      <c r="D141" s="19"/>
      <c r="E141" s="19"/>
      <c r="F141" s="19"/>
      <c r="G141" s="19"/>
      <c r="H141" s="29"/>
      <c r="I141" s="20"/>
      <c r="J141" s="30"/>
      <c r="K141" s="30"/>
      <c r="L141" s="30"/>
      <c r="M141" s="30"/>
      <c r="N141" s="30"/>
      <c r="O141" s="30"/>
      <c r="P141" s="30"/>
      <c r="Q141" s="30"/>
      <c r="R141" s="30"/>
      <c r="S141" s="30"/>
      <c r="T141" s="30"/>
      <c r="U141" s="30"/>
      <c r="V141" s="30"/>
      <c r="W141" s="30"/>
      <c r="X141" s="30"/>
      <c r="Y141" s="30"/>
      <c r="Z141" s="30"/>
      <c r="AA141" s="30"/>
      <c r="AB141" s="30"/>
      <c r="AC141" s="206"/>
      <c r="AD141" s="206"/>
      <c r="AE141" s="206"/>
      <c r="AF141" s="206"/>
      <c r="AG141" s="206"/>
      <c r="AH141" s="206"/>
      <c r="AI141" s="206"/>
      <c r="AJ141" s="206"/>
      <c r="AK141" s="206"/>
      <c r="AL141" s="206"/>
      <c r="AM141" s="207"/>
    </row>
    <row r="142" spans="1:39" customFormat="1" outlineLevel="1">
      <c r="B142" s="114" t="s">
        <v>41</v>
      </c>
      <c r="C142" s="28"/>
      <c r="D142" s="19"/>
      <c r="E142" s="19"/>
      <c r="F142" s="19"/>
      <c r="G142" s="19"/>
      <c r="H142" s="29"/>
      <c r="I142" s="20"/>
      <c r="J142" s="30"/>
      <c r="K142" s="30"/>
      <c r="L142" s="30"/>
      <c r="M142" s="30"/>
      <c r="N142" s="30"/>
      <c r="O142" s="30"/>
      <c r="P142" s="30"/>
      <c r="Q142" s="30"/>
      <c r="R142" s="30"/>
      <c r="S142" s="30"/>
      <c r="T142" s="30"/>
      <c r="U142" s="30"/>
      <c r="V142" s="30"/>
      <c r="W142" s="30"/>
      <c r="X142" s="30"/>
      <c r="Y142" s="30"/>
      <c r="Z142" s="30"/>
      <c r="AA142" s="30"/>
      <c r="AB142" s="30"/>
      <c r="AC142" s="206"/>
      <c r="AD142" s="206"/>
      <c r="AE142" s="206"/>
      <c r="AF142" s="206"/>
      <c r="AG142" s="206"/>
      <c r="AH142" s="206"/>
      <c r="AI142" s="206"/>
      <c r="AJ142" s="206"/>
      <c r="AK142" s="206"/>
      <c r="AL142" s="206"/>
      <c r="AM142" s="207"/>
    </row>
    <row r="143" spans="1:39" customFormat="1" outlineLevel="1">
      <c r="A143" t="str">
        <f>B143&amp;C143</f>
        <v>Surname, Forename1</v>
      </c>
      <c r="B143" s="255" t="s">
        <v>28</v>
      </c>
      <c r="C143" s="27">
        <v>1</v>
      </c>
      <c r="D143" s="26" t="s">
        <v>22</v>
      </c>
      <c r="E143" s="103"/>
      <c r="F143" s="103"/>
      <c r="G143" s="103"/>
      <c r="H143" s="16"/>
      <c r="I143" s="16"/>
      <c r="J143" s="17"/>
      <c r="K143" s="94"/>
      <c r="L143" s="94"/>
      <c r="M143" s="94"/>
      <c r="N143" s="94"/>
      <c r="O143" s="94"/>
      <c r="P143" s="94"/>
      <c r="Q143" s="17"/>
      <c r="R143" s="94"/>
      <c r="S143" s="94"/>
      <c r="T143" s="17"/>
      <c r="U143" s="17"/>
      <c r="V143" s="94"/>
      <c r="W143" s="17"/>
      <c r="X143" s="94"/>
      <c r="Y143" s="17"/>
      <c r="Z143" s="17"/>
      <c r="AA143" s="17"/>
      <c r="AB143" s="17"/>
      <c r="AC143" s="190">
        <f>IF(J143&lt;&gt;0,INT(25.4347*POWER((18-J143),1.81)),0)</f>
        <v>0</v>
      </c>
      <c r="AD143" s="190">
        <f>IF(Q143&lt;&gt;0,INT(0.14354*POWER(((10*Q143)-220),1.4)),0)</f>
        <v>0</v>
      </c>
      <c r="AE143" s="190">
        <f>IF(T143&lt;&gt;0,INT(51.39*POWER((T143-1.5),1.05)),0)</f>
        <v>0</v>
      </c>
      <c r="AF143" s="190">
        <f>IF(U143&lt;&gt;0,INT(0.8465*POWER(((100*U143)-75),1.42)),0)</f>
        <v>0</v>
      </c>
      <c r="AG143" s="190">
        <f>IF(X143&lt;&gt;0,INT(1.53775*POWER((82-X143),1.81)),0)</f>
        <v>0</v>
      </c>
      <c r="AH143" s="190">
        <f>IF(Y143&lt;&gt;0,INT(5.74352*POWER((28.5-Y143),1.92)),0)</f>
        <v>0</v>
      </c>
      <c r="AI143" s="190">
        <f>IF(Z143&lt;&gt;0,INT(12.91*POWER((Z143-4),1.1)),0)</f>
        <v>0</v>
      </c>
      <c r="AJ143" s="190">
        <f>IF(AA143&lt;&gt;0,INT(0.2797*POWER(((100*AA143)),1.35)),0)</f>
        <v>0</v>
      </c>
      <c r="AK143" s="191">
        <f>IF(AB143&lt;&gt;0,INT(100.14*POWER((AB143-1),1.08)),0)</f>
        <v>0</v>
      </c>
      <c r="AL143" s="208">
        <v>7</v>
      </c>
      <c r="AM143" s="193">
        <f>SUM(AC143:AK143)</f>
        <v>0</v>
      </c>
    </row>
    <row r="144" spans="1:39" customFormat="1" outlineLevel="1">
      <c r="A144" t="str">
        <f>B143&amp;C144</f>
        <v>Surname, Forename2</v>
      </c>
      <c r="B144" s="256"/>
      <c r="C144" s="27">
        <v>2</v>
      </c>
      <c r="D144" s="26" t="s">
        <v>22</v>
      </c>
      <c r="E144" s="103"/>
      <c r="F144" s="103"/>
      <c r="G144" s="103"/>
      <c r="H144" s="15"/>
      <c r="I144" s="16"/>
      <c r="J144" s="17"/>
      <c r="K144" s="94"/>
      <c r="L144" s="94"/>
      <c r="M144" s="94"/>
      <c r="N144" s="94"/>
      <c r="O144" s="94"/>
      <c r="P144" s="94"/>
      <c r="Q144" s="17" t="str">
        <f>IF(SUM(K144:P144)=0,"",SUM(K144:P144))</f>
        <v/>
      </c>
      <c r="R144" s="94"/>
      <c r="S144" s="94"/>
      <c r="T144" s="17" t="str">
        <f>IF(SUM(R144:S144)=0,"",SUM(R144:S144))</f>
        <v/>
      </c>
      <c r="U144" s="17"/>
      <c r="V144" s="94"/>
      <c r="W144" s="17"/>
      <c r="X144" s="94" t="str">
        <f>IFERROR(AVERAGE(V144:W144),"")</f>
        <v/>
      </c>
      <c r="Y144" s="17"/>
      <c r="Z144" s="17"/>
      <c r="AA144" s="71"/>
      <c r="AB144" s="17"/>
      <c r="AC144" s="190" t="str">
        <f>IF(J144="","",IF(J144&lt;&gt;0,INT(25.4347*POWER((18-J144),1.81)),0))</f>
        <v/>
      </c>
      <c r="AD144" s="190" t="str">
        <f>IFERROR(IF(Q144&lt;&gt;0,INT(0.14354*POWER(((10*Q144)-220),1.4)),0),"")</f>
        <v/>
      </c>
      <c r="AE144" s="190" t="str">
        <f>IFERROR(IF(T144&lt;&gt;0,INT(51.39*POWER((T144-1.5),1.05)),0),"")</f>
        <v/>
      </c>
      <c r="AF144" s="190">
        <f>IF(U144&lt;&gt;0,INT(0.8465*POWER(((100*U144)-75),1.42)),0)</f>
        <v>0</v>
      </c>
      <c r="AG144" s="190" t="str">
        <f>IFERROR(IF(X144&lt;&gt;0,INT(1.53775*POWER((82-X144),1.81)),0),"")</f>
        <v/>
      </c>
      <c r="AH144" s="190" t="str">
        <f>IF(Y144="","",IF(Y144&lt;&gt;0,INT(5.74352*POWER((28.5-Y144),1.92)),0))</f>
        <v/>
      </c>
      <c r="AI144" s="190">
        <f>IF(Z144&lt;&gt;0,INT(12.91*POWER((Z144-4),1.1)),0)</f>
        <v>0</v>
      </c>
      <c r="AJ144" s="190" t="str">
        <f>IF(AA144="","",IF(AA144&lt;&gt;0,INT(0.2797*POWER(((100*AA144)),1.35)),0))</f>
        <v/>
      </c>
      <c r="AK144" s="191" t="str">
        <f>IF(AB144="","",IF(AB144&lt;&gt;0,INT(100.14*POWER((AB144-1),1.08)),0))</f>
        <v/>
      </c>
      <c r="AL144" s="192">
        <f>COUNT(J144,Q144,T144,X144,Y144,AA144,AB144)</f>
        <v>0</v>
      </c>
      <c r="AM144" s="193" t="str">
        <f>IF(AL144=0,"",SUM(AC144:AK144))</f>
        <v/>
      </c>
    </row>
    <row r="145" spans="1:39" customFormat="1" outlineLevel="1">
      <c r="B145" s="256"/>
      <c r="C145" s="106" t="s">
        <v>65</v>
      </c>
      <c r="D145" s="103"/>
      <c r="E145" s="103"/>
      <c r="F145" s="103"/>
      <c r="G145" s="103"/>
      <c r="H145" s="104"/>
      <c r="I145" s="105"/>
      <c r="J145" s="107" t="str">
        <f>IFERROR((J143-J144)/J144*100%,"")</f>
        <v/>
      </c>
      <c r="K145" s="107" t="str">
        <f>IFERROR((K144-K143)/K144*100%,"")</f>
        <v/>
      </c>
      <c r="L145" s="107" t="str">
        <f t="shared" ref="L145:S145" si="410">IFERROR((L144-L143)/L144*100%,"")</f>
        <v/>
      </c>
      <c r="M145" s="107" t="str">
        <f t="shared" si="410"/>
        <v/>
      </c>
      <c r="N145" s="107" t="str">
        <f t="shared" si="410"/>
        <v/>
      </c>
      <c r="O145" s="107" t="str">
        <f t="shared" si="410"/>
        <v/>
      </c>
      <c r="P145" s="107" t="str">
        <f t="shared" si="410"/>
        <v/>
      </c>
      <c r="Q145" s="107" t="str">
        <f t="shared" si="410"/>
        <v/>
      </c>
      <c r="R145" s="107" t="str">
        <f t="shared" si="410"/>
        <v/>
      </c>
      <c r="S145" s="107" t="str">
        <f t="shared" si="410"/>
        <v/>
      </c>
      <c r="T145" s="107" t="str">
        <f>IFERROR((T144-T143)/T144*100%,"")</f>
        <v/>
      </c>
      <c r="U145" s="107" t="str">
        <f t="shared" ref="U145" si="411">IFERROR((U144-U143)/U144*100%,"")</f>
        <v/>
      </c>
      <c r="V145" s="107" t="str">
        <f>IFERROR((V143-V144)/V144*100%,"")</f>
        <v/>
      </c>
      <c r="W145" s="107" t="str">
        <f>IFERROR((W143-W144)/W144*100%,"")</f>
        <v/>
      </c>
      <c r="X145" s="107" t="str">
        <f>IFERROR((X143-X144)/X144*100%,"")</f>
        <v/>
      </c>
      <c r="Y145" s="107" t="str">
        <f>IFERROR((Y143-Y144)/Y144*100%,"")</f>
        <v/>
      </c>
      <c r="Z145" s="107" t="str">
        <f t="shared" ref="Z145:AB145" si="412">IFERROR((Z144-Z143)/Z144*100%,"")</f>
        <v/>
      </c>
      <c r="AA145" s="107" t="str">
        <f t="shared" si="412"/>
        <v/>
      </c>
      <c r="AB145" s="107" t="str">
        <f t="shared" si="412"/>
        <v/>
      </c>
      <c r="AC145" s="194" t="str">
        <f t="shared" ref="AC145" si="413">IFERROR((AC144-AC143)/AC144*100%,"")</f>
        <v/>
      </c>
      <c r="AD145" s="194" t="str">
        <f t="shared" ref="AD145" si="414">IFERROR((AD144-AD143)/AD144*100%,"")</f>
        <v/>
      </c>
      <c r="AE145" s="194" t="str">
        <f t="shared" ref="AE145" si="415">IFERROR((AE144-AE143)/AE144*100%,"")</f>
        <v/>
      </c>
      <c r="AF145" s="194" t="str">
        <f t="shared" ref="AF145" si="416">IFERROR((AF144-AF143)/AF144*100%,"")</f>
        <v/>
      </c>
      <c r="AG145" s="194" t="str">
        <f t="shared" ref="AG145" si="417">IFERROR((AG144-AG143)/AG144*100%,"")</f>
        <v/>
      </c>
      <c r="AH145" s="194" t="str">
        <f t="shared" ref="AH145" si="418">IFERROR((AH144-AH143)/AH144*100%,"")</f>
        <v/>
      </c>
      <c r="AI145" s="194" t="str">
        <f t="shared" ref="AI145" si="419">IFERROR((AI144-AI143)/AI144*100%,"")</f>
        <v/>
      </c>
      <c r="AJ145" s="194" t="str">
        <f t="shared" ref="AJ145" si="420">IFERROR((AJ144-AJ143)/AJ144*100%,"")</f>
        <v/>
      </c>
      <c r="AK145" s="194" t="str">
        <f t="shared" ref="AK145" si="421">IFERROR((AK144-AK143)/AK144*100%,"")</f>
        <v/>
      </c>
      <c r="AL145" s="194" t="str">
        <f t="shared" ref="AL145:AM145" si="422">IFERROR((AL144-AL143)/AL144*100%,"")</f>
        <v/>
      </c>
      <c r="AM145" s="228" t="str">
        <f t="shared" si="422"/>
        <v/>
      </c>
    </row>
    <row r="146" spans="1:39" customFormat="1" outlineLevel="1">
      <c r="A146" t="str">
        <f>B143&amp;C146</f>
        <v>Surname, Forename3</v>
      </c>
      <c r="B146" s="256"/>
      <c r="C146" s="27">
        <v>3</v>
      </c>
      <c r="D146" s="26" t="s">
        <v>22</v>
      </c>
      <c r="E146" s="103"/>
      <c r="F146" s="103"/>
      <c r="G146" s="103"/>
      <c r="H146" s="15"/>
      <c r="I146" s="16"/>
      <c r="J146" s="17"/>
      <c r="K146" s="94"/>
      <c r="L146" s="94"/>
      <c r="M146" s="94"/>
      <c r="N146" s="94"/>
      <c r="O146" s="94"/>
      <c r="P146" s="94"/>
      <c r="Q146" s="17" t="str">
        <f>IF(SUM(K146:P146)=0,"",SUM(K146:P146))</f>
        <v/>
      </c>
      <c r="R146" s="94"/>
      <c r="S146" s="94"/>
      <c r="T146" s="17" t="str">
        <f>IF(SUM(R146:S146)=0,"",SUM(R146:S146))</f>
        <v/>
      </c>
      <c r="U146" s="17"/>
      <c r="V146" s="94"/>
      <c r="W146" s="17"/>
      <c r="X146" s="94" t="str">
        <f>IFERROR(AVERAGE(V146:W146),"")</f>
        <v/>
      </c>
      <c r="Y146" s="17"/>
      <c r="Z146" s="17"/>
      <c r="AA146" s="71"/>
      <c r="AB146" s="17"/>
      <c r="AC146" s="190" t="str">
        <f>IF(J146="","",IF(J146&lt;&gt;0,INT(25.4347*POWER((18-J146),1.81)),0))</f>
        <v/>
      </c>
      <c r="AD146" s="190" t="str">
        <f>IFERROR(IF(Q146&lt;&gt;0,INT(0.14354*POWER(((10*Q146)-220),1.4)),0),"")</f>
        <v/>
      </c>
      <c r="AE146" s="190" t="str">
        <f>IFERROR(IF(T146&lt;&gt;0,INT(51.39*POWER((T146-1.5),1.05)),0),"")</f>
        <v/>
      </c>
      <c r="AF146" s="190">
        <f>IF(U146&lt;&gt;0,INT(0.8465*POWER(((100*U146)-75),1.42)),0)</f>
        <v>0</v>
      </c>
      <c r="AG146" s="190" t="str">
        <f>IFERROR(IF(X146&lt;&gt;0,INT(1.53775*POWER((82-X146),1.81)),0),"")</f>
        <v/>
      </c>
      <c r="AH146" s="190" t="str">
        <f>IF(Y146="","",IF(Y146&lt;&gt;0,INT(5.74352*POWER((28.5-Y146),1.92)),0))</f>
        <v/>
      </c>
      <c r="AI146" s="190">
        <f>IF(Z146&lt;&gt;0,INT(12.91*POWER((Z146-4),1.1)),0)</f>
        <v>0</v>
      </c>
      <c r="AJ146" s="190" t="str">
        <f>IF(AA146="","",IF(AA146&lt;&gt;0,INT(0.2797*POWER(((100*AA146)),1.35)),0))</f>
        <v/>
      </c>
      <c r="AK146" s="191" t="str">
        <f>IF(AB146="","",IF(AB146&lt;&gt;0,INT(100.14*POWER((AB146-1),1.08)),0))</f>
        <v/>
      </c>
      <c r="AL146" s="192">
        <f>COUNT(J146,Q146,T146,X146,Y146,AA146,AB146)</f>
        <v>0</v>
      </c>
      <c r="AM146" s="193" t="str">
        <f>IF(AL146=0,"",SUM(AC146:AK146))</f>
        <v/>
      </c>
    </row>
    <row r="147" spans="1:39" customFormat="1" outlineLevel="1">
      <c r="B147" s="256"/>
      <c r="C147" s="106" t="s">
        <v>65</v>
      </c>
      <c r="D147" s="103"/>
      <c r="E147" s="103"/>
      <c r="F147" s="103"/>
      <c r="G147" s="103"/>
      <c r="H147" s="104"/>
      <c r="I147" s="105"/>
      <c r="J147" s="107" t="str">
        <f>IFERROR((J144-J146)/J146*100%,"")</f>
        <v/>
      </c>
      <c r="K147" s="107" t="str">
        <f t="shared" ref="K147:T147" si="423">IFERROR((K146-K144)/K146*100%,"")</f>
        <v/>
      </c>
      <c r="L147" s="107" t="str">
        <f t="shared" si="423"/>
        <v/>
      </c>
      <c r="M147" s="107" t="str">
        <f t="shared" si="423"/>
        <v/>
      </c>
      <c r="N147" s="107" t="str">
        <f t="shared" si="423"/>
        <v/>
      </c>
      <c r="O147" s="107" t="str">
        <f t="shared" si="423"/>
        <v/>
      </c>
      <c r="P147" s="107" t="str">
        <f t="shared" si="423"/>
        <v/>
      </c>
      <c r="Q147" s="107" t="str">
        <f t="shared" si="423"/>
        <v/>
      </c>
      <c r="R147" s="107" t="str">
        <f t="shared" si="423"/>
        <v/>
      </c>
      <c r="S147" s="107" t="str">
        <f t="shared" si="423"/>
        <v/>
      </c>
      <c r="T147" s="107" t="str">
        <f t="shared" si="423"/>
        <v/>
      </c>
      <c r="U147" s="107" t="str">
        <f t="shared" ref="U147" si="424">IFERROR((U146-U145)/U146*100%,"")</f>
        <v/>
      </c>
      <c r="V147" s="107" t="str">
        <f>IFERROR((V144-V146)/V146*100%,"")</f>
        <v/>
      </c>
      <c r="W147" s="107" t="str">
        <f>IFERROR((W144-W146)/W146*100%,"")</f>
        <v/>
      </c>
      <c r="X147" s="107" t="str">
        <f>IFERROR((X144-X146)/X146*100%,"")</f>
        <v/>
      </c>
      <c r="Y147" s="107" t="str">
        <f>IFERROR((Y144-Y146)/Y146*100%,"")</f>
        <v/>
      </c>
      <c r="Z147" s="107" t="str">
        <f t="shared" ref="Z147" si="425">IFERROR((Z146-Z145)/Z146*100%,"")</f>
        <v/>
      </c>
      <c r="AA147" s="107" t="str">
        <f>IFERROR((AA146-AA144)/AA146*100%,"")</f>
        <v/>
      </c>
      <c r="AB147" s="107" t="str">
        <f>IFERROR((AB146-AB144)/AB146*100%,"")</f>
        <v/>
      </c>
      <c r="AC147" s="194" t="str">
        <f t="shared" ref="AC147" si="426">IFERROR((AC146-AC145)/AC146*100%,"")</f>
        <v/>
      </c>
      <c r="AD147" s="194" t="str">
        <f t="shared" ref="AD147" si="427">IFERROR((AD146-AD145)/AD146*100%,"")</f>
        <v/>
      </c>
      <c r="AE147" s="194" t="str">
        <f t="shared" ref="AE147" si="428">IFERROR((AE146-AE145)/AE146*100%,"")</f>
        <v/>
      </c>
      <c r="AF147" s="194" t="str">
        <f t="shared" ref="AF147" si="429">IFERROR((AF146-AF145)/AF146*100%,"")</f>
        <v/>
      </c>
      <c r="AG147" s="194" t="str">
        <f t="shared" ref="AG147" si="430">IFERROR((AG146-AG145)/AG146*100%,"")</f>
        <v/>
      </c>
      <c r="AH147" s="194" t="str">
        <f t="shared" ref="AH147" si="431">IFERROR((AH146-AH145)/AH146*100%,"")</f>
        <v/>
      </c>
      <c r="AI147" s="194" t="str">
        <f t="shared" ref="AI147" si="432">IFERROR((AI146-AI145)/AI146*100%,"")</f>
        <v/>
      </c>
      <c r="AJ147" s="194" t="str">
        <f t="shared" ref="AJ147" si="433">IFERROR((AJ146-AJ145)/AJ146*100%,"")</f>
        <v/>
      </c>
      <c r="AK147" s="194" t="str">
        <f t="shared" ref="AK147" si="434">IFERROR((AK146-AK145)/AK146*100%,"")</f>
        <v/>
      </c>
      <c r="AL147" s="194" t="str">
        <f t="shared" ref="AL147" si="435">IFERROR((AL146-AL145)/AL146*100%,"")</f>
        <v/>
      </c>
      <c r="AM147" s="227" t="str">
        <f>IFERROR((AM146-AM144)/AM146*100%,"")</f>
        <v/>
      </c>
    </row>
    <row r="148" spans="1:39" customFormat="1" outlineLevel="1">
      <c r="A148" t="str">
        <f>B143&amp;C148</f>
        <v>Surname, Forename4</v>
      </c>
      <c r="B148" s="256"/>
      <c r="C148" s="27">
        <v>4</v>
      </c>
      <c r="D148" s="26" t="s">
        <v>22</v>
      </c>
      <c r="E148" s="103"/>
      <c r="F148" s="103"/>
      <c r="G148" s="103"/>
      <c r="H148" s="15"/>
      <c r="I148" s="16"/>
      <c r="J148" s="17"/>
      <c r="K148" s="94"/>
      <c r="L148" s="94"/>
      <c r="M148" s="94"/>
      <c r="N148" s="94"/>
      <c r="O148" s="94"/>
      <c r="P148" s="94"/>
      <c r="Q148" s="17" t="str">
        <f>IF(SUM(K148:P148)=0,"",SUM(K148:P148))</f>
        <v/>
      </c>
      <c r="R148" s="94"/>
      <c r="S148" s="94"/>
      <c r="T148" s="17" t="str">
        <f>IF(SUM(R148:S148)=0,"",SUM(R148:S148))</f>
        <v/>
      </c>
      <c r="U148" s="17"/>
      <c r="V148" s="94"/>
      <c r="W148" s="17"/>
      <c r="X148" s="94" t="str">
        <f>IFERROR(AVERAGE(V148:W148),"")</f>
        <v/>
      </c>
      <c r="Y148" s="17"/>
      <c r="Z148" s="17"/>
      <c r="AA148" s="71"/>
      <c r="AB148" s="17"/>
      <c r="AC148" s="190" t="str">
        <f>IF(J148="","",IF(J148&lt;&gt;0,INT(25.4347*POWER((18-J148),1.81)),0))</f>
        <v/>
      </c>
      <c r="AD148" s="190" t="str">
        <f>IFERROR(IF(Q148&lt;&gt;0,INT(0.14354*POWER(((10*Q148)-220),1.4)),0),"")</f>
        <v/>
      </c>
      <c r="AE148" s="190" t="str">
        <f>IFERROR(IF(T148&lt;&gt;0,INT(51.39*POWER((T148-1.5),1.05)),0),"")</f>
        <v/>
      </c>
      <c r="AF148" s="190">
        <f>IF(U148&lt;&gt;0,INT(0.8465*POWER(((100*U148)-75),1.42)),0)</f>
        <v>0</v>
      </c>
      <c r="AG148" s="190" t="str">
        <f>IFERROR(IF(X148&lt;&gt;0,INT(1.53775*POWER((82-X148),1.81)),0),"")</f>
        <v/>
      </c>
      <c r="AH148" s="190" t="str">
        <f>IF(Y148="","",IF(Y148&lt;&gt;0,INT(5.74352*POWER((28.5-Y148),1.92)),0))</f>
        <v/>
      </c>
      <c r="AI148" s="190">
        <f>IF(Z148&lt;&gt;0,INT(12.91*POWER((Z148-4),1.1)),0)</f>
        <v>0</v>
      </c>
      <c r="AJ148" s="190" t="str">
        <f>IF(AA148="","",IF(AA148&lt;&gt;0,INT(0.2797*POWER(((100*AA148)),1.35)),0))</f>
        <v/>
      </c>
      <c r="AK148" s="191" t="str">
        <f>IF(AB148="","",IF(AB148&lt;&gt;0,INT(100.14*POWER((AB148-1),1.08)),0))</f>
        <v/>
      </c>
      <c r="AL148" s="192">
        <f>COUNT(J148,Q148,T148,X148,Y148,AA148,AB148)</f>
        <v>0</v>
      </c>
      <c r="AM148" s="193" t="str">
        <f>IF(AL148=0,"",SUM(AC148:AK148))</f>
        <v/>
      </c>
    </row>
    <row r="149" spans="1:39" customFormat="1" outlineLevel="1">
      <c r="B149" s="256"/>
      <c r="C149" s="106" t="s">
        <v>65</v>
      </c>
      <c r="D149" s="103"/>
      <c r="E149" s="103"/>
      <c r="F149" s="103"/>
      <c r="G149" s="103"/>
      <c r="H149" s="104"/>
      <c r="I149" s="105"/>
      <c r="J149" s="107" t="str">
        <f>IFERROR((J146-J148)/J148*100%,"")</f>
        <v/>
      </c>
      <c r="K149" s="107" t="str">
        <f t="shared" ref="K149:T149" si="436">IFERROR((K148-K146)/K148*100%,"")</f>
        <v/>
      </c>
      <c r="L149" s="107" t="str">
        <f t="shared" si="436"/>
        <v/>
      </c>
      <c r="M149" s="107" t="str">
        <f t="shared" si="436"/>
        <v/>
      </c>
      <c r="N149" s="107" t="str">
        <f t="shared" si="436"/>
        <v/>
      </c>
      <c r="O149" s="107" t="str">
        <f t="shared" si="436"/>
        <v/>
      </c>
      <c r="P149" s="107" t="str">
        <f t="shared" si="436"/>
        <v/>
      </c>
      <c r="Q149" s="107" t="str">
        <f t="shared" si="436"/>
        <v/>
      </c>
      <c r="R149" s="107" t="str">
        <f t="shared" si="436"/>
        <v/>
      </c>
      <c r="S149" s="107" t="str">
        <f t="shared" si="436"/>
        <v/>
      </c>
      <c r="T149" s="107" t="str">
        <f t="shared" si="436"/>
        <v/>
      </c>
      <c r="U149" s="107" t="str">
        <f t="shared" ref="U149" si="437">IFERROR((U148-U147)/U148*100%,"")</f>
        <v/>
      </c>
      <c r="V149" s="107" t="str">
        <f>IFERROR((V146-V148)/V148*100%,"")</f>
        <v/>
      </c>
      <c r="W149" s="107" t="str">
        <f>IFERROR((W146-W148)/W148*100%,"")</f>
        <v/>
      </c>
      <c r="X149" s="107" t="str">
        <f>IFERROR((X146-X148)/X148*100%,"")</f>
        <v/>
      </c>
      <c r="Y149" s="107" t="str">
        <f>IFERROR((Y146-Y148)/Y148*100%,"")</f>
        <v/>
      </c>
      <c r="Z149" s="107" t="str">
        <f t="shared" ref="Z149" si="438">IFERROR((Z148-Z147)/Z148*100%,"")</f>
        <v/>
      </c>
      <c r="AA149" s="107" t="str">
        <f>IFERROR((AA148-AA146)/AA148*100%,"")</f>
        <v/>
      </c>
      <c r="AB149" s="107" t="str">
        <f>IFERROR((AB148-AB146)/AB148*100%,"")</f>
        <v/>
      </c>
      <c r="AC149" s="194" t="str">
        <f t="shared" ref="AC149" si="439">IFERROR((AC148-AC147)/AC148*100%,"")</f>
        <v/>
      </c>
      <c r="AD149" s="194" t="str">
        <f t="shared" ref="AD149" si="440">IFERROR((AD148-AD147)/AD148*100%,"")</f>
        <v/>
      </c>
      <c r="AE149" s="194" t="str">
        <f t="shared" ref="AE149" si="441">IFERROR((AE148-AE147)/AE148*100%,"")</f>
        <v/>
      </c>
      <c r="AF149" s="194" t="str">
        <f t="shared" ref="AF149" si="442">IFERROR((AF148-AF147)/AF148*100%,"")</f>
        <v/>
      </c>
      <c r="AG149" s="194" t="str">
        <f t="shared" ref="AG149" si="443">IFERROR((AG148-AG147)/AG148*100%,"")</f>
        <v/>
      </c>
      <c r="AH149" s="194" t="str">
        <f t="shared" ref="AH149" si="444">IFERROR((AH148-AH147)/AH148*100%,"")</f>
        <v/>
      </c>
      <c r="AI149" s="194" t="str">
        <f t="shared" ref="AI149" si="445">IFERROR((AI148-AI147)/AI148*100%,"")</f>
        <v/>
      </c>
      <c r="AJ149" s="194" t="str">
        <f t="shared" ref="AJ149" si="446">IFERROR((AJ148-AJ147)/AJ148*100%,"")</f>
        <v/>
      </c>
      <c r="AK149" s="194" t="str">
        <f t="shared" ref="AK149" si="447">IFERROR((AK148-AK147)/AK148*100%,"")</f>
        <v/>
      </c>
      <c r="AL149" s="194" t="str">
        <f t="shared" ref="AL149" si="448">IFERROR((AL148-AL147)/AL148*100%,"")</f>
        <v/>
      </c>
      <c r="AM149" s="227" t="str">
        <f>IFERROR((AM148-AM146)/AM148*100%,"")</f>
        <v/>
      </c>
    </row>
    <row r="150" spans="1:39" customFormat="1" outlineLevel="1">
      <c r="A150" t="str">
        <f>B143&amp;C150</f>
        <v>Surname, Forename5</v>
      </c>
      <c r="B150" s="256"/>
      <c r="C150" s="27">
        <v>5</v>
      </c>
      <c r="D150" s="26" t="s">
        <v>22</v>
      </c>
      <c r="E150" s="103"/>
      <c r="F150" s="103"/>
      <c r="G150" s="103"/>
      <c r="H150" s="15"/>
      <c r="I150" s="16"/>
      <c r="J150" s="17"/>
      <c r="K150" s="94"/>
      <c r="L150" s="94"/>
      <c r="M150" s="94"/>
      <c r="N150" s="94"/>
      <c r="O150" s="94"/>
      <c r="P150" s="94"/>
      <c r="Q150" s="17" t="str">
        <f>IF(SUM(K150:P150)=0,"",SUM(K150:P150))</f>
        <v/>
      </c>
      <c r="R150" s="94"/>
      <c r="S150" s="94"/>
      <c r="T150" s="17" t="str">
        <f>IF(SUM(R150:S150)=0,"",SUM(R150:S150))</f>
        <v/>
      </c>
      <c r="U150" s="17"/>
      <c r="V150" s="94"/>
      <c r="W150" s="17"/>
      <c r="X150" s="94" t="str">
        <f>IFERROR(AVERAGE(V150:W150),"")</f>
        <v/>
      </c>
      <c r="Y150" s="17"/>
      <c r="Z150" s="17"/>
      <c r="AA150" s="71"/>
      <c r="AB150" s="17"/>
      <c r="AC150" s="190" t="str">
        <f>IF(J150="","",IF(J150&lt;&gt;0,INT(25.4347*POWER((18-J150),1.81)),0))</f>
        <v/>
      </c>
      <c r="AD150" s="190" t="str">
        <f>IFERROR(IF(Q150&lt;&gt;0,INT(0.14354*POWER(((10*Q150)-220),1.4)),0),"")</f>
        <v/>
      </c>
      <c r="AE150" s="190" t="str">
        <f>IFERROR(IF(T150&lt;&gt;0,INT(51.39*POWER((T150-1.5),1.05)),0),"")</f>
        <v/>
      </c>
      <c r="AF150" s="190">
        <f>IF(U150&lt;&gt;0,INT(0.8465*POWER(((100*U150)-75),1.42)),0)</f>
        <v>0</v>
      </c>
      <c r="AG150" s="190" t="str">
        <f>IFERROR(IF(X150&lt;&gt;0,INT(1.53775*POWER((82-X150),1.81)),0),"")</f>
        <v/>
      </c>
      <c r="AH150" s="190" t="str">
        <f>IF(Y150="","",IF(Y150&lt;&gt;0,INT(5.74352*POWER((28.5-Y150),1.92)),0))</f>
        <v/>
      </c>
      <c r="AI150" s="190">
        <f>IF(Z150&lt;&gt;0,INT(12.91*POWER((Z150-4),1.1)),0)</f>
        <v>0</v>
      </c>
      <c r="AJ150" s="190" t="str">
        <f>IF(AA150="","",IF(AA150&lt;&gt;0,INT(0.2797*POWER(((100*AA150)),1.35)),0))</f>
        <v/>
      </c>
      <c r="AK150" s="191" t="str">
        <f>IF(AB150="","",IF(AB150&lt;&gt;0,INT(100.14*POWER((AB150-1),1.08)),0))</f>
        <v/>
      </c>
      <c r="AL150" s="192">
        <f>COUNT(J150,Q150,T150,X150,Y150,AA150,AB150)</f>
        <v>0</v>
      </c>
      <c r="AM150" s="193" t="str">
        <f>IF(AL150=0,"",SUM(AC150:AK150))</f>
        <v/>
      </c>
    </row>
    <row r="151" spans="1:39" customFormat="1" outlineLevel="1">
      <c r="B151" s="256"/>
      <c r="C151" s="106" t="s">
        <v>65</v>
      </c>
      <c r="D151" s="103"/>
      <c r="E151" s="103"/>
      <c r="F151" s="103"/>
      <c r="G151" s="103"/>
      <c r="H151" s="104"/>
      <c r="I151" s="105"/>
      <c r="J151" s="107" t="str">
        <f>IFERROR((J148-J150)/J150*100%,"")</f>
        <v/>
      </c>
      <c r="K151" s="107" t="str">
        <f t="shared" ref="K151:T151" si="449">IFERROR((K150-K148)/K150*100%,"")</f>
        <v/>
      </c>
      <c r="L151" s="107" t="str">
        <f t="shared" si="449"/>
        <v/>
      </c>
      <c r="M151" s="107" t="str">
        <f t="shared" si="449"/>
        <v/>
      </c>
      <c r="N151" s="107" t="str">
        <f t="shared" si="449"/>
        <v/>
      </c>
      <c r="O151" s="107" t="str">
        <f t="shared" si="449"/>
        <v/>
      </c>
      <c r="P151" s="107" t="str">
        <f t="shared" si="449"/>
        <v/>
      </c>
      <c r="Q151" s="107" t="str">
        <f t="shared" si="449"/>
        <v/>
      </c>
      <c r="R151" s="107" t="str">
        <f t="shared" si="449"/>
        <v/>
      </c>
      <c r="S151" s="107" t="str">
        <f t="shared" si="449"/>
        <v/>
      </c>
      <c r="T151" s="107" t="str">
        <f t="shared" si="449"/>
        <v/>
      </c>
      <c r="U151" s="107" t="str">
        <f t="shared" ref="U151" si="450">IFERROR((U150-U149)/U150*100%,"")</f>
        <v/>
      </c>
      <c r="V151" s="107" t="str">
        <f>IFERROR((V148-V150)/V150*100%,"")</f>
        <v/>
      </c>
      <c r="W151" s="107" t="str">
        <f>IFERROR((W148-W150)/W150*100%,"")</f>
        <v/>
      </c>
      <c r="X151" s="107" t="str">
        <f>IFERROR((X148-X150)/X150*100%,"")</f>
        <v/>
      </c>
      <c r="Y151" s="107" t="str">
        <f>IFERROR((Y148-Y150)/Y150*100%,"")</f>
        <v/>
      </c>
      <c r="Z151" s="107" t="str">
        <f t="shared" ref="Z151" si="451">IFERROR((Z150-Z149)/Z150*100%,"")</f>
        <v/>
      </c>
      <c r="AA151" s="107" t="str">
        <f>IFERROR((AA150-AA148)/AA150*100%,"")</f>
        <v/>
      </c>
      <c r="AB151" s="107" t="str">
        <f>IFERROR((AB150-AB148)/AB150*100%,"")</f>
        <v/>
      </c>
      <c r="AC151" s="194" t="str">
        <f t="shared" ref="AC151" si="452">IFERROR((AC150-AC149)/AC150*100%,"")</f>
        <v/>
      </c>
      <c r="AD151" s="194" t="str">
        <f t="shared" ref="AD151" si="453">IFERROR((AD150-AD149)/AD150*100%,"")</f>
        <v/>
      </c>
      <c r="AE151" s="194" t="str">
        <f t="shared" ref="AE151" si="454">IFERROR((AE150-AE149)/AE150*100%,"")</f>
        <v/>
      </c>
      <c r="AF151" s="194" t="str">
        <f t="shared" ref="AF151" si="455">IFERROR((AF150-AF149)/AF150*100%,"")</f>
        <v/>
      </c>
      <c r="AG151" s="194" t="str">
        <f t="shared" ref="AG151" si="456">IFERROR((AG150-AG149)/AG150*100%,"")</f>
        <v/>
      </c>
      <c r="AH151" s="194" t="str">
        <f t="shared" ref="AH151" si="457">IFERROR((AH150-AH149)/AH150*100%,"")</f>
        <v/>
      </c>
      <c r="AI151" s="194" t="str">
        <f t="shared" ref="AI151" si="458">IFERROR((AI150-AI149)/AI150*100%,"")</f>
        <v/>
      </c>
      <c r="AJ151" s="194" t="str">
        <f t="shared" ref="AJ151" si="459">IFERROR((AJ150-AJ149)/AJ150*100%,"")</f>
        <v/>
      </c>
      <c r="AK151" s="194" t="str">
        <f t="shared" ref="AK151" si="460">IFERROR((AK150-AK149)/AK150*100%,"")</f>
        <v/>
      </c>
      <c r="AL151" s="194" t="str">
        <f t="shared" ref="AL151" si="461">IFERROR((AL150-AL149)/AL150*100%,"")</f>
        <v/>
      </c>
      <c r="AM151" s="227" t="str">
        <f>IFERROR((AM150-AM148)/AM150*100%,"")</f>
        <v/>
      </c>
    </row>
    <row r="152" spans="1:39" customFormat="1" outlineLevel="1">
      <c r="A152" t="str">
        <f>B143&amp;C152</f>
        <v>Surname, Forename6</v>
      </c>
      <c r="B152" s="256"/>
      <c r="C152" s="27">
        <v>6</v>
      </c>
      <c r="D152" s="26" t="s">
        <v>22</v>
      </c>
      <c r="E152" s="103"/>
      <c r="F152" s="103"/>
      <c r="G152" s="103"/>
      <c r="H152" s="15"/>
      <c r="I152" s="16"/>
      <c r="J152" s="17"/>
      <c r="K152" s="94"/>
      <c r="L152" s="94"/>
      <c r="M152" s="94"/>
      <c r="N152" s="94"/>
      <c r="O152" s="94"/>
      <c r="P152" s="94"/>
      <c r="Q152" s="17" t="str">
        <f>IF(SUM(K152:P152)=0,"",SUM(K152:P152))</f>
        <v/>
      </c>
      <c r="R152" s="94"/>
      <c r="S152" s="94"/>
      <c r="T152" s="17" t="str">
        <f>IF(SUM(R152:S152)=0,"",SUM(R152:S152))</f>
        <v/>
      </c>
      <c r="U152" s="17"/>
      <c r="V152" s="94"/>
      <c r="W152" s="17"/>
      <c r="X152" s="94" t="str">
        <f>IFERROR(AVERAGE(V152:W152),"")</f>
        <v/>
      </c>
      <c r="Y152" s="17"/>
      <c r="Z152" s="17"/>
      <c r="AA152" s="71"/>
      <c r="AB152" s="17"/>
      <c r="AC152" s="190" t="str">
        <f>IF(J152="","",IF(J152&lt;&gt;0,INT(25.4347*POWER((18-J152),1.81)),0))</f>
        <v/>
      </c>
      <c r="AD152" s="190" t="str">
        <f>IFERROR(IF(Q152&lt;&gt;0,INT(0.14354*POWER(((10*Q152)-220),1.4)),0),"")</f>
        <v/>
      </c>
      <c r="AE152" s="190" t="str">
        <f>IFERROR(IF(T152&lt;&gt;0,INT(51.39*POWER((T152-1.5),1.05)),0),"")</f>
        <v/>
      </c>
      <c r="AF152" s="190">
        <f>IF(U152&lt;&gt;0,INT(0.8465*POWER(((100*U152)-75),1.42)),0)</f>
        <v>0</v>
      </c>
      <c r="AG152" s="190" t="str">
        <f>IFERROR(IF(X152&lt;&gt;0,INT(1.53775*POWER((82-X152),1.81)),0),"")</f>
        <v/>
      </c>
      <c r="AH152" s="190" t="str">
        <f>IF(Y152="","",IF(Y152&lt;&gt;0,INT(5.74352*POWER((28.5-Y152),1.92)),0))</f>
        <v/>
      </c>
      <c r="AI152" s="190">
        <f>IF(Z152&lt;&gt;0,INT(12.91*POWER((Z152-4),1.1)),0)</f>
        <v>0</v>
      </c>
      <c r="AJ152" s="190" t="str">
        <f>IF(AA152="","",IF(AA152&lt;&gt;0,INT(0.2797*POWER(((100*AA152)),1.35)),0))</f>
        <v/>
      </c>
      <c r="AK152" s="191" t="str">
        <f>IF(AB152="","",IF(AB152&lt;&gt;0,INT(100.14*POWER((AB152-1),1.08)),0))</f>
        <v/>
      </c>
      <c r="AL152" s="192">
        <f>COUNT(J152,Q152,T152,X152,Y152,AA152,AB152)</f>
        <v>0</v>
      </c>
      <c r="AM152" s="193" t="str">
        <f>IF(AL152=0,"",SUM(AC152:AK152))</f>
        <v/>
      </c>
    </row>
    <row r="153" spans="1:39" customFormat="1" outlineLevel="1">
      <c r="B153" s="256"/>
      <c r="C153" s="106" t="s">
        <v>65</v>
      </c>
      <c r="D153" s="103"/>
      <c r="E153" s="103"/>
      <c r="F153" s="103"/>
      <c r="G153" s="103"/>
      <c r="H153" s="104"/>
      <c r="I153" s="105"/>
      <c r="J153" s="107" t="str">
        <f>IFERROR((J150-J152)/J152*100%,"")</f>
        <v/>
      </c>
      <c r="K153" s="107" t="str">
        <f t="shared" ref="K153:T153" si="462">IFERROR((K152-K150)/K152*100%,"")</f>
        <v/>
      </c>
      <c r="L153" s="107" t="str">
        <f t="shared" si="462"/>
        <v/>
      </c>
      <c r="M153" s="107" t="str">
        <f t="shared" si="462"/>
        <v/>
      </c>
      <c r="N153" s="107" t="str">
        <f t="shared" si="462"/>
        <v/>
      </c>
      <c r="O153" s="107" t="str">
        <f t="shared" si="462"/>
        <v/>
      </c>
      <c r="P153" s="107" t="str">
        <f t="shared" si="462"/>
        <v/>
      </c>
      <c r="Q153" s="107" t="str">
        <f t="shared" si="462"/>
        <v/>
      </c>
      <c r="R153" s="107" t="str">
        <f t="shared" si="462"/>
        <v/>
      </c>
      <c r="S153" s="107" t="str">
        <f t="shared" si="462"/>
        <v/>
      </c>
      <c r="T153" s="107" t="str">
        <f t="shared" si="462"/>
        <v/>
      </c>
      <c r="U153" s="107" t="str">
        <f t="shared" ref="U153" si="463">IFERROR((U152-U151)/U152*100%,"")</f>
        <v/>
      </c>
      <c r="V153" s="107" t="str">
        <f>IFERROR((V150-V152)/V152*100%,"")</f>
        <v/>
      </c>
      <c r="W153" s="107" t="str">
        <f>IFERROR((W150-W152)/W152*100%,"")</f>
        <v/>
      </c>
      <c r="X153" s="107" t="str">
        <f>IFERROR((X150-X152)/X152*100%,"")</f>
        <v/>
      </c>
      <c r="Y153" s="107" t="str">
        <f>IFERROR((Y150-Y152)/Y152*100%,"")</f>
        <v/>
      </c>
      <c r="Z153" s="107" t="str">
        <f t="shared" ref="Z153" si="464">IFERROR((Z152-Z151)/Z152*100%,"")</f>
        <v/>
      </c>
      <c r="AA153" s="107" t="str">
        <f>IFERROR((AA152-AA150)/AA152*100%,"")</f>
        <v/>
      </c>
      <c r="AB153" s="107" t="str">
        <f>IFERROR((AB152-AB150)/AB152*100%,"")</f>
        <v/>
      </c>
      <c r="AC153" s="194" t="str">
        <f t="shared" ref="AC153" si="465">IFERROR((AC152-AC151)/AC152*100%,"")</f>
        <v/>
      </c>
      <c r="AD153" s="194" t="str">
        <f t="shared" ref="AD153" si="466">IFERROR((AD152-AD151)/AD152*100%,"")</f>
        <v/>
      </c>
      <c r="AE153" s="194" t="str">
        <f t="shared" ref="AE153" si="467">IFERROR((AE152-AE151)/AE152*100%,"")</f>
        <v/>
      </c>
      <c r="AF153" s="194" t="str">
        <f t="shared" ref="AF153" si="468">IFERROR((AF152-AF151)/AF152*100%,"")</f>
        <v/>
      </c>
      <c r="AG153" s="194" t="str">
        <f t="shared" ref="AG153" si="469">IFERROR((AG152-AG151)/AG152*100%,"")</f>
        <v/>
      </c>
      <c r="AH153" s="194" t="str">
        <f t="shared" ref="AH153" si="470">IFERROR((AH152-AH151)/AH152*100%,"")</f>
        <v/>
      </c>
      <c r="AI153" s="194" t="str">
        <f t="shared" ref="AI153" si="471">IFERROR((AI152-AI151)/AI152*100%,"")</f>
        <v/>
      </c>
      <c r="AJ153" s="194" t="str">
        <f t="shared" ref="AJ153" si="472">IFERROR((AJ152-AJ151)/AJ152*100%,"")</f>
        <v/>
      </c>
      <c r="AK153" s="194" t="str">
        <f t="shared" ref="AK153" si="473">IFERROR((AK152-AK151)/AK152*100%,"")</f>
        <v/>
      </c>
      <c r="AL153" s="194" t="str">
        <f t="shared" ref="AL153" si="474">IFERROR((AL152-AL151)/AL152*100%,"")</f>
        <v/>
      </c>
      <c r="AM153" s="227" t="str">
        <f>IFERROR((AM152-AM150)/AM152*100%,"")</f>
        <v/>
      </c>
    </row>
    <row r="154" spans="1:39" customFormat="1" outlineLevel="1">
      <c r="A154" t="str">
        <f>B143&amp;C154</f>
        <v>Surname, Forename7</v>
      </c>
      <c r="B154" s="256"/>
      <c r="C154" s="27">
        <v>7</v>
      </c>
      <c r="D154" s="26" t="s">
        <v>22</v>
      </c>
      <c r="E154" s="103"/>
      <c r="F154" s="103"/>
      <c r="G154" s="103"/>
      <c r="H154" s="15"/>
      <c r="I154" s="16"/>
      <c r="J154" s="17"/>
      <c r="K154" s="94"/>
      <c r="L154" s="94"/>
      <c r="M154" s="94"/>
      <c r="N154" s="94"/>
      <c r="O154" s="94"/>
      <c r="P154" s="94"/>
      <c r="Q154" s="17" t="str">
        <f>IF(SUM(K154:P154)=0,"",SUM(K154:P154))</f>
        <v/>
      </c>
      <c r="R154" s="94"/>
      <c r="S154" s="94"/>
      <c r="T154" s="17" t="str">
        <f>IF(SUM(R154:S154)=0,"",SUM(R154:S154))</f>
        <v/>
      </c>
      <c r="U154" s="17"/>
      <c r="V154" s="94"/>
      <c r="W154" s="17"/>
      <c r="X154" s="94" t="str">
        <f>IFERROR(AVERAGE(V154:W154),"")</f>
        <v/>
      </c>
      <c r="Y154" s="17"/>
      <c r="Z154" s="17"/>
      <c r="AA154" s="71"/>
      <c r="AB154" s="17"/>
      <c r="AC154" s="190" t="str">
        <f>IF(J154="","",IF(J154&lt;&gt;0,INT(25.4347*POWER((18-J154),1.81)),0))</f>
        <v/>
      </c>
      <c r="AD154" s="190" t="str">
        <f>IFERROR(IF(Q154&lt;&gt;0,INT(0.14354*POWER(((10*Q154)-220),1.4)),0),"")</f>
        <v/>
      </c>
      <c r="AE154" s="190" t="str">
        <f>IFERROR(IF(T154&lt;&gt;0,INT(51.39*POWER((T154-1.5),1.05)),0),"")</f>
        <v/>
      </c>
      <c r="AF154" s="190">
        <f>IF(U154&lt;&gt;0,INT(0.8465*POWER(((100*U154)-75),1.42)),0)</f>
        <v>0</v>
      </c>
      <c r="AG154" s="190" t="str">
        <f>IFERROR(IF(X154&lt;&gt;0,INT(1.53775*POWER((82-X154),1.81)),0),"")</f>
        <v/>
      </c>
      <c r="AH154" s="190" t="str">
        <f>IF(Y154="","",IF(Y154&lt;&gt;0,INT(5.74352*POWER((28.5-Y154),1.92)),0))</f>
        <v/>
      </c>
      <c r="AI154" s="190">
        <f>IF(Z154&lt;&gt;0,INT(12.91*POWER((Z154-4),1.1)),0)</f>
        <v>0</v>
      </c>
      <c r="AJ154" s="190" t="str">
        <f>IF(AA154="","",IF(AA154&lt;&gt;0,INT(0.2797*POWER(((100*AA154)),1.35)),0))</f>
        <v/>
      </c>
      <c r="AK154" s="191" t="str">
        <f>IF(AB154="","",IF(AB154&lt;&gt;0,INT(100.14*POWER((AB154-1),1.08)),0))</f>
        <v/>
      </c>
      <c r="AL154" s="192">
        <f>COUNT(J154,Q154,T154,X154,Y154,AA154,AB154)</f>
        <v>0</v>
      </c>
      <c r="AM154" s="193" t="str">
        <f>IF(AL154=0,"",SUM(AC154:AK154))</f>
        <v/>
      </c>
    </row>
    <row r="155" spans="1:39" customFormat="1" outlineLevel="1">
      <c r="B155" s="256"/>
      <c r="C155" s="106" t="s">
        <v>65</v>
      </c>
      <c r="D155" s="103"/>
      <c r="E155" s="103"/>
      <c r="F155" s="103"/>
      <c r="G155" s="103"/>
      <c r="H155" s="104"/>
      <c r="I155" s="105"/>
      <c r="J155" s="107" t="str">
        <f>IFERROR((J152-J154)/J154*100%,"")</f>
        <v/>
      </c>
      <c r="K155" s="107" t="str">
        <f t="shared" ref="K155:T155" si="475">IFERROR((K154-K152)/K154*100%,"")</f>
        <v/>
      </c>
      <c r="L155" s="107" t="str">
        <f t="shared" si="475"/>
        <v/>
      </c>
      <c r="M155" s="107" t="str">
        <f t="shared" si="475"/>
        <v/>
      </c>
      <c r="N155" s="107" t="str">
        <f t="shared" si="475"/>
        <v/>
      </c>
      <c r="O155" s="107" t="str">
        <f t="shared" si="475"/>
        <v/>
      </c>
      <c r="P155" s="107" t="str">
        <f t="shared" si="475"/>
        <v/>
      </c>
      <c r="Q155" s="107" t="str">
        <f t="shared" si="475"/>
        <v/>
      </c>
      <c r="R155" s="107" t="str">
        <f t="shared" si="475"/>
        <v/>
      </c>
      <c r="S155" s="107" t="str">
        <f t="shared" si="475"/>
        <v/>
      </c>
      <c r="T155" s="107" t="str">
        <f t="shared" si="475"/>
        <v/>
      </c>
      <c r="U155" s="107" t="str">
        <f t="shared" ref="U155" si="476">IFERROR((U154-U153)/U154*100%,"")</f>
        <v/>
      </c>
      <c r="V155" s="107" t="str">
        <f>IFERROR((V152-V154)/V154*100%,"")</f>
        <v/>
      </c>
      <c r="W155" s="107" t="str">
        <f>IFERROR((W152-W154)/W154*100%,"")</f>
        <v/>
      </c>
      <c r="X155" s="107" t="str">
        <f>IFERROR((X152-X154)/X154*100%,"")</f>
        <v/>
      </c>
      <c r="Y155" s="107" t="str">
        <f>IFERROR((Y152-Y154)/Y154*100%,"")</f>
        <v/>
      </c>
      <c r="Z155" s="107" t="str">
        <f t="shared" ref="Z155" si="477">IFERROR((Z154-Z153)/Z154*100%,"")</f>
        <v/>
      </c>
      <c r="AA155" s="107" t="str">
        <f>IFERROR((AA154-AA152)/AA154*100%,"")</f>
        <v/>
      </c>
      <c r="AB155" s="107" t="str">
        <f>IFERROR((AB154-AB152)/AB154*100%,"")</f>
        <v/>
      </c>
      <c r="AC155" s="194" t="str">
        <f t="shared" ref="AC155" si="478">IFERROR((AC154-AC153)/AC154*100%,"")</f>
        <v/>
      </c>
      <c r="AD155" s="194" t="str">
        <f t="shared" ref="AD155" si="479">IFERROR((AD154-AD153)/AD154*100%,"")</f>
        <v/>
      </c>
      <c r="AE155" s="194" t="str">
        <f t="shared" ref="AE155" si="480">IFERROR((AE154-AE153)/AE154*100%,"")</f>
        <v/>
      </c>
      <c r="AF155" s="194" t="str">
        <f t="shared" ref="AF155" si="481">IFERROR((AF154-AF153)/AF154*100%,"")</f>
        <v/>
      </c>
      <c r="AG155" s="194" t="str">
        <f t="shared" ref="AG155" si="482">IFERROR((AG154-AG153)/AG154*100%,"")</f>
        <v/>
      </c>
      <c r="AH155" s="194" t="str">
        <f t="shared" ref="AH155" si="483">IFERROR((AH154-AH153)/AH154*100%,"")</f>
        <v/>
      </c>
      <c r="AI155" s="194" t="str">
        <f t="shared" ref="AI155" si="484">IFERROR((AI154-AI153)/AI154*100%,"")</f>
        <v/>
      </c>
      <c r="AJ155" s="194" t="str">
        <f t="shared" ref="AJ155" si="485">IFERROR((AJ154-AJ153)/AJ154*100%,"")</f>
        <v/>
      </c>
      <c r="AK155" s="194" t="str">
        <f t="shared" ref="AK155" si="486">IFERROR((AK154-AK153)/AK154*100%,"")</f>
        <v/>
      </c>
      <c r="AL155" s="194" t="str">
        <f t="shared" ref="AL155" si="487">IFERROR((AL154-AL153)/AL154*100%,"")</f>
        <v/>
      </c>
      <c r="AM155" s="227" t="str">
        <f>IFERROR((AM154-AM152)/AM154*100%,"")</f>
        <v/>
      </c>
    </row>
    <row r="156" spans="1:39" customFormat="1" outlineLevel="1">
      <c r="A156" t="str">
        <f>B143&amp;C156</f>
        <v>Surname, Forename8</v>
      </c>
      <c r="B156" s="256"/>
      <c r="C156" s="27">
        <v>8</v>
      </c>
      <c r="D156" s="26" t="s">
        <v>22</v>
      </c>
      <c r="E156" s="103"/>
      <c r="F156" s="103"/>
      <c r="G156" s="103"/>
      <c r="H156" s="15"/>
      <c r="I156" s="16"/>
      <c r="J156" s="17"/>
      <c r="K156" s="94"/>
      <c r="L156" s="94"/>
      <c r="M156" s="94"/>
      <c r="N156" s="94"/>
      <c r="O156" s="94"/>
      <c r="P156" s="94"/>
      <c r="Q156" s="17" t="str">
        <f>IF(SUM(K156:P156)=0,"",SUM(K156:P156))</f>
        <v/>
      </c>
      <c r="R156" s="94"/>
      <c r="S156" s="94"/>
      <c r="T156" s="17" t="str">
        <f>IF(SUM(R156:S156)=0,"",SUM(R156:S156))</f>
        <v/>
      </c>
      <c r="U156" s="17"/>
      <c r="V156" s="94"/>
      <c r="W156" s="17"/>
      <c r="X156" s="94" t="str">
        <f>IFERROR(AVERAGE(V156:W156),"")</f>
        <v/>
      </c>
      <c r="Y156" s="17"/>
      <c r="Z156" s="17"/>
      <c r="AA156" s="71"/>
      <c r="AB156" s="17"/>
      <c r="AC156" s="190" t="str">
        <f>IF(J156="","",IF(J156&lt;&gt;0,INT(25.4347*POWER((18-J156),1.81)),0))</f>
        <v/>
      </c>
      <c r="AD156" s="190" t="str">
        <f>IFERROR(IF(Q156&lt;&gt;0,INT(0.14354*POWER(((10*Q156)-220),1.4)),0),"")</f>
        <v/>
      </c>
      <c r="AE156" s="190" t="str">
        <f>IFERROR(IF(T156&lt;&gt;0,INT(51.39*POWER((T156-1.5),1.05)),0),"")</f>
        <v/>
      </c>
      <c r="AF156" s="190">
        <f>IF(U156&lt;&gt;0,INT(0.8465*POWER(((100*U156)-75),1.42)),0)</f>
        <v>0</v>
      </c>
      <c r="AG156" s="190" t="str">
        <f>IFERROR(IF(X156&lt;&gt;0,INT(1.53775*POWER((82-X156),1.81)),0),"")</f>
        <v/>
      </c>
      <c r="AH156" s="190" t="str">
        <f>IF(Y156="","",IF(Y156&lt;&gt;0,INT(5.74352*POWER((28.5-Y156),1.92)),0))</f>
        <v/>
      </c>
      <c r="AI156" s="190">
        <f>IF(Z156&lt;&gt;0,INT(12.91*POWER((Z156-4),1.1)),0)</f>
        <v>0</v>
      </c>
      <c r="AJ156" s="190" t="str">
        <f>IF(AA156="","",IF(AA156&lt;&gt;0,INT(0.2797*POWER(((100*AA156)),1.35)),0))</f>
        <v/>
      </c>
      <c r="AK156" s="191" t="str">
        <f>IF(AB156="","",IF(AB156&lt;&gt;0,INT(100.14*POWER((AB156-1),1.08)),0))</f>
        <v/>
      </c>
      <c r="AL156" s="192">
        <f>COUNT(J156,Q156,T156,X156,Y156,AA156,AB156)</f>
        <v>0</v>
      </c>
      <c r="AM156" s="193" t="str">
        <f>IF(AL156=0,"",SUM(AC156:AK156))</f>
        <v/>
      </c>
    </row>
    <row r="157" spans="1:39" customFormat="1" outlineLevel="1">
      <c r="B157" s="256"/>
      <c r="C157" s="106" t="s">
        <v>65</v>
      </c>
      <c r="D157" s="103"/>
      <c r="E157" s="103"/>
      <c r="F157" s="103"/>
      <c r="G157" s="103"/>
      <c r="H157" s="104"/>
      <c r="I157" s="105"/>
      <c r="J157" s="107" t="str">
        <f>IFERROR((J154-J156)/J156*100%,"")</f>
        <v/>
      </c>
      <c r="K157" s="107" t="str">
        <f t="shared" ref="K157:T157" si="488">IFERROR((K156-K154)/K156*100%,"")</f>
        <v/>
      </c>
      <c r="L157" s="107" t="str">
        <f t="shared" si="488"/>
        <v/>
      </c>
      <c r="M157" s="107" t="str">
        <f t="shared" si="488"/>
        <v/>
      </c>
      <c r="N157" s="107" t="str">
        <f t="shared" si="488"/>
        <v/>
      </c>
      <c r="O157" s="107" t="str">
        <f t="shared" si="488"/>
        <v/>
      </c>
      <c r="P157" s="107" t="str">
        <f t="shared" si="488"/>
        <v/>
      </c>
      <c r="Q157" s="107" t="str">
        <f t="shared" si="488"/>
        <v/>
      </c>
      <c r="R157" s="107" t="str">
        <f t="shared" si="488"/>
        <v/>
      </c>
      <c r="S157" s="107" t="str">
        <f t="shared" si="488"/>
        <v/>
      </c>
      <c r="T157" s="107" t="str">
        <f t="shared" si="488"/>
        <v/>
      </c>
      <c r="U157" s="107" t="str">
        <f t="shared" ref="U157" si="489">IFERROR((U156-U155)/U156*100%,"")</f>
        <v/>
      </c>
      <c r="V157" s="107" t="str">
        <f>IFERROR((V154-V156)/V156*100%,"")</f>
        <v/>
      </c>
      <c r="W157" s="107" t="str">
        <f>IFERROR((W154-W156)/W156*100%,"")</f>
        <v/>
      </c>
      <c r="X157" s="107" t="str">
        <f>IFERROR((X154-X156)/X156*100%,"")</f>
        <v/>
      </c>
      <c r="Y157" s="107" t="str">
        <f>IFERROR((Y154-Y156)/Y156*100%,"")</f>
        <v/>
      </c>
      <c r="Z157" s="107" t="str">
        <f t="shared" ref="Z157" si="490">IFERROR((Z156-Z155)/Z156*100%,"")</f>
        <v/>
      </c>
      <c r="AA157" s="107" t="str">
        <f>IFERROR((AA156-AA154)/AA156*100%,"")</f>
        <v/>
      </c>
      <c r="AB157" s="107" t="str">
        <f>IFERROR((AB156-AB154)/AB156*100%,"")</f>
        <v/>
      </c>
      <c r="AC157" s="194" t="str">
        <f t="shared" ref="AC157" si="491">IFERROR((AC156-AC155)/AC156*100%,"")</f>
        <v/>
      </c>
      <c r="AD157" s="194" t="str">
        <f t="shared" ref="AD157" si="492">IFERROR((AD156-AD155)/AD156*100%,"")</f>
        <v/>
      </c>
      <c r="AE157" s="194" t="str">
        <f t="shared" ref="AE157" si="493">IFERROR((AE156-AE155)/AE156*100%,"")</f>
        <v/>
      </c>
      <c r="AF157" s="194" t="str">
        <f t="shared" ref="AF157" si="494">IFERROR((AF156-AF155)/AF156*100%,"")</f>
        <v/>
      </c>
      <c r="AG157" s="194" t="str">
        <f t="shared" ref="AG157" si="495">IFERROR((AG156-AG155)/AG156*100%,"")</f>
        <v/>
      </c>
      <c r="AH157" s="194" t="str">
        <f t="shared" ref="AH157" si="496">IFERROR((AH156-AH155)/AH156*100%,"")</f>
        <v/>
      </c>
      <c r="AI157" s="194" t="str">
        <f t="shared" ref="AI157" si="497">IFERROR((AI156-AI155)/AI156*100%,"")</f>
        <v/>
      </c>
      <c r="AJ157" s="194" t="str">
        <f t="shared" ref="AJ157" si="498">IFERROR((AJ156-AJ155)/AJ156*100%,"")</f>
        <v/>
      </c>
      <c r="AK157" s="194" t="str">
        <f t="shared" ref="AK157" si="499">IFERROR((AK156-AK155)/AK156*100%,"")</f>
        <v/>
      </c>
      <c r="AL157" s="194" t="str">
        <f t="shared" ref="AL157" si="500">IFERROR((AL156-AL155)/AL156*100%,"")</f>
        <v/>
      </c>
      <c r="AM157" s="227" t="str">
        <f>IFERROR((AM156-AM154)/AM156*100%,"")</f>
        <v/>
      </c>
    </row>
    <row r="158" spans="1:39" customFormat="1" outlineLevel="1">
      <c r="A158" t="str">
        <f>B143&amp;C158</f>
        <v>Surname, Forename9</v>
      </c>
      <c r="B158" s="256"/>
      <c r="C158" s="27">
        <v>9</v>
      </c>
      <c r="D158" s="26" t="s">
        <v>22</v>
      </c>
      <c r="E158" s="103"/>
      <c r="F158" s="103"/>
      <c r="G158" s="103"/>
      <c r="H158" s="15"/>
      <c r="I158" s="16"/>
      <c r="J158" s="17"/>
      <c r="K158" s="94"/>
      <c r="L158" s="94"/>
      <c r="M158" s="94"/>
      <c r="N158" s="94"/>
      <c r="O158" s="94"/>
      <c r="P158" s="94"/>
      <c r="Q158" s="17" t="str">
        <f>IF(SUM(K158:P158)=0,"",SUM(K158:P158))</f>
        <v/>
      </c>
      <c r="R158" s="94"/>
      <c r="S158" s="94"/>
      <c r="T158" s="17" t="str">
        <f>IF(SUM(R158:S158)=0,"",SUM(R158:S158))</f>
        <v/>
      </c>
      <c r="U158" s="17"/>
      <c r="V158" s="94"/>
      <c r="W158" s="17"/>
      <c r="X158" s="94" t="str">
        <f>IFERROR(AVERAGE(V158:W158),"")</f>
        <v/>
      </c>
      <c r="Y158" s="17"/>
      <c r="Z158" s="17"/>
      <c r="AA158" s="71"/>
      <c r="AB158" s="17"/>
      <c r="AC158" s="190" t="str">
        <f>IF(J158="","",IF(J158&lt;&gt;0,INT(25.4347*POWER((18-J158),1.81)),0))</f>
        <v/>
      </c>
      <c r="AD158" s="190" t="str">
        <f>IFERROR(IF(Q158&lt;&gt;0,INT(0.14354*POWER(((10*Q158)-220),1.4)),0),"")</f>
        <v/>
      </c>
      <c r="AE158" s="190" t="str">
        <f>IFERROR(IF(T158&lt;&gt;0,INT(51.39*POWER((T158-1.5),1.05)),0),"")</f>
        <v/>
      </c>
      <c r="AF158" s="190">
        <f>IF(U158&lt;&gt;0,INT(0.8465*POWER(((100*U158)-75),1.42)),0)</f>
        <v>0</v>
      </c>
      <c r="AG158" s="190" t="str">
        <f>IFERROR(IF(X158&lt;&gt;0,INT(1.53775*POWER((82-X158),1.81)),0),"")</f>
        <v/>
      </c>
      <c r="AH158" s="190" t="str">
        <f>IF(Y158="","",IF(Y158&lt;&gt;0,INT(5.74352*POWER((28.5-Y158),1.92)),0))</f>
        <v/>
      </c>
      <c r="AI158" s="190">
        <f>IF(Z158&lt;&gt;0,INT(12.91*POWER((Z158-4),1.1)),0)</f>
        <v>0</v>
      </c>
      <c r="AJ158" s="190" t="str">
        <f>IF(AA158="","",IF(AA158&lt;&gt;0,INT(0.2797*POWER(((100*AA158)),1.35)),0))</f>
        <v/>
      </c>
      <c r="AK158" s="191" t="str">
        <f>IF(AB158="","",IF(AB158&lt;&gt;0,INT(100.14*POWER((AB158-1),1.08)),0))</f>
        <v/>
      </c>
      <c r="AL158" s="192">
        <f>COUNT(J158,Q158,T158,X158,Y158,AA158,AB158)</f>
        <v>0</v>
      </c>
      <c r="AM158" s="193" t="str">
        <f>IF(AL158=0,"",SUM(AC158:AK158))</f>
        <v/>
      </c>
    </row>
    <row r="159" spans="1:39" customFormat="1" outlineLevel="1">
      <c r="B159" s="256"/>
      <c r="C159" s="106" t="s">
        <v>65</v>
      </c>
      <c r="D159" s="33"/>
      <c r="E159" s="33"/>
      <c r="F159" s="33"/>
      <c r="G159" s="33"/>
      <c r="H159" s="18"/>
      <c r="I159" s="44"/>
      <c r="J159" s="107" t="str">
        <f>IFERROR((J156-J158)/J158*100%,"")</f>
        <v/>
      </c>
      <c r="K159" s="107" t="str">
        <f t="shared" ref="K159:T159" si="501">IFERROR((K158-K156)/K158*100%,"")</f>
        <v/>
      </c>
      <c r="L159" s="107" t="str">
        <f t="shared" si="501"/>
        <v/>
      </c>
      <c r="M159" s="107" t="str">
        <f t="shared" si="501"/>
        <v/>
      </c>
      <c r="N159" s="107" t="str">
        <f t="shared" si="501"/>
        <v/>
      </c>
      <c r="O159" s="107" t="str">
        <f t="shared" si="501"/>
        <v/>
      </c>
      <c r="P159" s="107" t="str">
        <f t="shared" si="501"/>
        <v/>
      </c>
      <c r="Q159" s="107" t="str">
        <f t="shared" si="501"/>
        <v/>
      </c>
      <c r="R159" s="107" t="str">
        <f t="shared" si="501"/>
        <v/>
      </c>
      <c r="S159" s="107" t="str">
        <f t="shared" si="501"/>
        <v/>
      </c>
      <c r="T159" s="107" t="str">
        <f t="shared" si="501"/>
        <v/>
      </c>
      <c r="U159" s="107" t="str">
        <f t="shared" ref="U159" si="502">IFERROR((U158-U157)/U158*100%,"")</f>
        <v/>
      </c>
      <c r="V159" s="107" t="str">
        <f>IFERROR((V156-V158)/V158*100%,"")</f>
        <v/>
      </c>
      <c r="W159" s="107" t="str">
        <f>IFERROR((W156-W158)/W158*100%,"")</f>
        <v/>
      </c>
      <c r="X159" s="107" t="str">
        <f>IFERROR((X156-X158)/X158*100%,"")</f>
        <v/>
      </c>
      <c r="Y159" s="107" t="str">
        <f>IFERROR((Y156-Y158)/Y158*100%,"")</f>
        <v/>
      </c>
      <c r="Z159" s="107" t="str">
        <f t="shared" ref="Z159" si="503">IFERROR((Z158-Z157)/Z158*100%,"")</f>
        <v/>
      </c>
      <c r="AA159" s="107" t="str">
        <f>IFERROR((AA158-AA156)/AA158*100%,"")</f>
        <v/>
      </c>
      <c r="AB159" s="107" t="str">
        <f>IFERROR((AB158-AB156)/AB158*100%,"")</f>
        <v/>
      </c>
      <c r="AC159" s="194" t="str">
        <f t="shared" ref="AC159" si="504">IFERROR((AC158-AC157)/AC158*100%,"")</f>
        <v/>
      </c>
      <c r="AD159" s="194" t="str">
        <f t="shared" ref="AD159" si="505">IFERROR((AD158-AD157)/AD158*100%,"")</f>
        <v/>
      </c>
      <c r="AE159" s="194" t="str">
        <f t="shared" ref="AE159" si="506">IFERROR((AE158-AE157)/AE158*100%,"")</f>
        <v/>
      </c>
      <c r="AF159" s="194" t="str">
        <f t="shared" ref="AF159" si="507">IFERROR((AF158-AF157)/AF158*100%,"")</f>
        <v/>
      </c>
      <c r="AG159" s="194" t="str">
        <f t="shared" ref="AG159" si="508">IFERROR((AG158-AG157)/AG158*100%,"")</f>
        <v/>
      </c>
      <c r="AH159" s="194" t="str">
        <f t="shared" ref="AH159" si="509">IFERROR((AH158-AH157)/AH158*100%,"")</f>
        <v/>
      </c>
      <c r="AI159" s="194" t="str">
        <f t="shared" ref="AI159" si="510">IFERROR((AI158-AI157)/AI158*100%,"")</f>
        <v/>
      </c>
      <c r="AJ159" s="194" t="str">
        <f t="shared" ref="AJ159" si="511">IFERROR((AJ158-AJ157)/AJ158*100%,"")</f>
        <v/>
      </c>
      <c r="AK159" s="194" t="str">
        <f t="shared" ref="AK159" si="512">IFERROR((AK158-AK157)/AK158*100%,"")</f>
        <v/>
      </c>
      <c r="AL159" s="194" t="str">
        <f t="shared" ref="AL159" si="513">IFERROR((AL158-AL157)/AL158*100%,"")</f>
        <v/>
      </c>
      <c r="AM159" s="227" t="str">
        <f>IFERROR((AM158-AM156)/AM158*100%,"")</f>
        <v/>
      </c>
    </row>
    <row r="160" spans="1:39" s="6" customFormat="1" outlineLevel="1">
      <c r="A160" t="str">
        <f>B143&amp;C160</f>
        <v>Surname, Forename10</v>
      </c>
      <c r="B160" s="256"/>
      <c r="C160" s="32">
        <v>10</v>
      </c>
      <c r="D160" s="33" t="s">
        <v>22</v>
      </c>
      <c r="E160" s="33"/>
      <c r="F160" s="33"/>
      <c r="G160" s="33"/>
      <c r="H160" s="18"/>
      <c r="I160" s="44"/>
      <c r="J160" s="34"/>
      <c r="K160" s="34"/>
      <c r="L160" s="34"/>
      <c r="M160" s="34"/>
      <c r="N160" s="34"/>
      <c r="O160" s="34"/>
      <c r="P160" s="34"/>
      <c r="Q160" s="17" t="str">
        <f>IF(SUM(K160:P160)=0,"",SUM(K160:P160))</f>
        <v/>
      </c>
      <c r="R160" s="94"/>
      <c r="S160" s="94"/>
      <c r="T160" s="17" t="str">
        <f>IF(SUM(R160:S160)=0,"",SUM(R160:S160))</f>
        <v/>
      </c>
      <c r="U160" s="17"/>
      <c r="V160" s="94"/>
      <c r="W160" s="17"/>
      <c r="X160" s="94" t="str">
        <f>IFERROR(AVERAGE(V160:W160),"")</f>
        <v/>
      </c>
      <c r="Y160" s="17"/>
      <c r="Z160" s="17"/>
      <c r="AA160" s="71"/>
      <c r="AB160" s="17"/>
      <c r="AC160" s="190" t="str">
        <f>IF(J160="","",IF(J160&lt;&gt;0,INT(25.4347*POWER((18-J160),1.81)),0))</f>
        <v/>
      </c>
      <c r="AD160" s="190" t="str">
        <f>IFERROR(IF(Q160&lt;&gt;0,INT(0.14354*POWER(((10*Q160)-220),1.4)),0),"")</f>
        <v/>
      </c>
      <c r="AE160" s="190" t="str">
        <f>IFERROR(IF(T160&lt;&gt;0,INT(51.39*POWER((T160-1.5),1.05)),0),"")</f>
        <v/>
      </c>
      <c r="AF160" s="190">
        <f>IF(U160&lt;&gt;0,INT(0.8465*POWER(((100*U160)-75),1.42)),0)</f>
        <v>0</v>
      </c>
      <c r="AG160" s="190" t="str">
        <f>IFERROR(IF(X160&lt;&gt;0,INT(1.53775*POWER((82-X160),1.81)),0),"")</f>
        <v/>
      </c>
      <c r="AH160" s="190" t="str">
        <f>IF(Y160="","",IF(Y160&lt;&gt;0,INT(5.74352*POWER((28.5-Y160),1.92)),0))</f>
        <v/>
      </c>
      <c r="AI160" s="190">
        <f>IF(Z160&lt;&gt;0,INT(12.91*POWER((Z160-4),1.1)),0)</f>
        <v>0</v>
      </c>
      <c r="AJ160" s="190" t="str">
        <f>IF(AA160="","",IF(AA160&lt;&gt;0,INT(0.2797*POWER(((100*AA160)),1.35)),0))</f>
        <v/>
      </c>
      <c r="AK160" s="191" t="str">
        <f>IF(AB160="","",IF(AB160&lt;&gt;0,INT(100.14*POWER((AB160-1),1.08)),0))</f>
        <v/>
      </c>
      <c r="AL160" s="192">
        <f>COUNT(J160,Q160,T160,X160,Y160,AA160,AB160)</f>
        <v>0</v>
      </c>
      <c r="AM160" s="193" t="str">
        <f>IF(AL160=0,"",SUM(AC160:AK160))</f>
        <v/>
      </c>
    </row>
    <row r="161" spans="1:39" s="6" customFormat="1" outlineLevel="1">
      <c r="A161"/>
      <c r="B161" s="257"/>
      <c r="C161" s="106" t="s">
        <v>65</v>
      </c>
      <c r="D161" s="33"/>
      <c r="E161" s="33"/>
      <c r="F161" s="33"/>
      <c r="G161" s="33"/>
      <c r="H161" s="18"/>
      <c r="I161" s="44"/>
      <c r="J161" s="107" t="str">
        <f>IFERROR((J158-J160)/J160*100%,"")</f>
        <v/>
      </c>
      <c r="K161" s="107" t="str">
        <f t="shared" ref="K161:T161" si="514">IFERROR((K160-K158)/K160*100%,"")</f>
        <v/>
      </c>
      <c r="L161" s="107" t="str">
        <f t="shared" si="514"/>
        <v/>
      </c>
      <c r="M161" s="107" t="str">
        <f t="shared" si="514"/>
        <v/>
      </c>
      <c r="N161" s="107" t="str">
        <f t="shared" si="514"/>
        <v/>
      </c>
      <c r="O161" s="107" t="str">
        <f t="shared" si="514"/>
        <v/>
      </c>
      <c r="P161" s="107" t="str">
        <f t="shared" si="514"/>
        <v/>
      </c>
      <c r="Q161" s="107" t="str">
        <f t="shared" si="514"/>
        <v/>
      </c>
      <c r="R161" s="107" t="str">
        <f t="shared" si="514"/>
        <v/>
      </c>
      <c r="S161" s="107" t="str">
        <f t="shared" si="514"/>
        <v/>
      </c>
      <c r="T161" s="107" t="str">
        <f t="shared" si="514"/>
        <v/>
      </c>
      <c r="U161" s="107" t="str">
        <f t="shared" ref="U161" si="515">IFERROR((U160-U159)/U160*100%,"")</f>
        <v/>
      </c>
      <c r="V161" s="107" t="str">
        <f>IFERROR((V158-V160)/V160*100%,"")</f>
        <v/>
      </c>
      <c r="W161" s="107" t="str">
        <f>IFERROR((W158-W160)/W160*100%,"")</f>
        <v/>
      </c>
      <c r="X161" s="107" t="str">
        <f>IFERROR((X158-X160)/X160*100%,"")</f>
        <v/>
      </c>
      <c r="Y161" s="107" t="str">
        <f>IFERROR((Y158-Y160)/Y160*100%,"")</f>
        <v/>
      </c>
      <c r="Z161" s="107" t="str">
        <f t="shared" ref="Z161" si="516">IFERROR((Z160-Z159)/Z160*100%,"")</f>
        <v/>
      </c>
      <c r="AA161" s="107" t="str">
        <f>IFERROR((AA160-AA158)/AA160*100%,"")</f>
        <v/>
      </c>
      <c r="AB161" s="107" t="str">
        <f>IFERROR((AB160-AB158)/AB160*100%,"")</f>
        <v/>
      </c>
      <c r="AC161" s="194" t="str">
        <f t="shared" ref="AC161" si="517">IFERROR((AC160-AC159)/AC160*100%,"")</f>
        <v/>
      </c>
      <c r="AD161" s="194" t="str">
        <f t="shared" ref="AD161" si="518">IFERROR((AD160-AD159)/AD160*100%,"")</f>
        <v/>
      </c>
      <c r="AE161" s="194" t="str">
        <f t="shared" ref="AE161" si="519">IFERROR((AE160-AE159)/AE160*100%,"")</f>
        <v/>
      </c>
      <c r="AF161" s="194" t="str">
        <f t="shared" ref="AF161" si="520">IFERROR((AF160-AF159)/AF160*100%,"")</f>
        <v/>
      </c>
      <c r="AG161" s="194" t="str">
        <f t="shared" ref="AG161" si="521">IFERROR((AG160-AG159)/AG160*100%,"")</f>
        <v/>
      </c>
      <c r="AH161" s="194" t="str">
        <f t="shared" ref="AH161" si="522">IFERROR((AH160-AH159)/AH160*100%,"")</f>
        <v/>
      </c>
      <c r="AI161" s="194" t="str">
        <f t="shared" ref="AI161" si="523">IFERROR((AI160-AI159)/AI160*100%,"")</f>
        <v/>
      </c>
      <c r="AJ161" s="194" t="str">
        <f t="shared" ref="AJ161" si="524">IFERROR((AJ160-AJ159)/AJ160*100%,"")</f>
        <v/>
      </c>
      <c r="AK161" s="194" t="str">
        <f t="shared" ref="AK161" si="525">IFERROR((AK160-AK159)/AK160*100%,"")</f>
        <v/>
      </c>
      <c r="AL161" s="194" t="str">
        <f t="shared" ref="AL161" si="526">IFERROR((AL160-AL159)/AL160*100%,"")</f>
        <v/>
      </c>
      <c r="AM161" s="227" t="str">
        <f>IFERROR((AM160-AM158)/AM160*100%,"")</f>
        <v/>
      </c>
    </row>
    <row r="162" spans="1:39" s="45" customFormat="1" outlineLevel="1">
      <c r="B162" s="115"/>
      <c r="C162" s="32"/>
      <c r="D162" s="33"/>
      <c r="E162" s="33"/>
      <c r="F162" s="33"/>
      <c r="G162" s="33"/>
      <c r="H162" s="18"/>
      <c r="I162" s="44"/>
      <c r="J162" s="34"/>
      <c r="K162" s="34"/>
      <c r="L162" s="34"/>
      <c r="M162" s="34"/>
      <c r="N162" s="34"/>
      <c r="O162" s="34"/>
      <c r="P162" s="34"/>
      <c r="Q162" s="34"/>
      <c r="R162" s="34"/>
      <c r="S162" s="34"/>
      <c r="T162" s="34"/>
      <c r="U162" s="34"/>
      <c r="V162" s="34"/>
      <c r="W162" s="34"/>
      <c r="X162" s="34"/>
      <c r="Y162" s="34"/>
      <c r="Z162" s="34"/>
      <c r="AA162" s="34"/>
      <c r="AB162" s="34"/>
      <c r="AC162" s="195"/>
      <c r="AD162" s="196"/>
      <c r="AE162" s="196"/>
      <c r="AF162" s="196"/>
      <c r="AG162" s="196"/>
      <c r="AH162" s="196"/>
      <c r="AI162" s="196"/>
      <c r="AJ162" s="196"/>
      <c r="AK162" s="197"/>
      <c r="AL162" s="196"/>
      <c r="AM162" s="198"/>
    </row>
    <row r="163" spans="1:39" s="6" customFormat="1" outlineLevel="1">
      <c r="B163" s="116"/>
      <c r="C163" s="35"/>
      <c r="D163" s="36"/>
      <c r="E163" s="36"/>
      <c r="F163" s="36"/>
      <c r="G163" s="36"/>
      <c r="H163" s="37"/>
      <c r="I163" s="38" t="s">
        <v>24</v>
      </c>
      <c r="J163" s="21" t="e">
        <f>AVERAGE(J143:J144,J146,J148,J150,J152,J154,J156,J158,J160)</f>
        <v>#DIV/0!</v>
      </c>
      <c r="K163" s="21" t="e">
        <f t="shared" ref="K163:AB163" si="527">AVERAGE(K143:K144,K146,K148,K150,K152,K154,K156,K158,K160)</f>
        <v>#DIV/0!</v>
      </c>
      <c r="L163" s="21" t="e">
        <f t="shared" si="527"/>
        <v>#DIV/0!</v>
      </c>
      <c r="M163" s="21" t="e">
        <f t="shared" si="527"/>
        <v>#DIV/0!</v>
      </c>
      <c r="N163" s="21" t="e">
        <f t="shared" si="527"/>
        <v>#DIV/0!</v>
      </c>
      <c r="O163" s="21" t="e">
        <f t="shared" si="527"/>
        <v>#DIV/0!</v>
      </c>
      <c r="P163" s="21" t="e">
        <f t="shared" si="527"/>
        <v>#DIV/0!</v>
      </c>
      <c r="Q163" s="21" t="e">
        <f t="shared" si="527"/>
        <v>#DIV/0!</v>
      </c>
      <c r="R163" s="21" t="e">
        <f t="shared" si="527"/>
        <v>#DIV/0!</v>
      </c>
      <c r="S163" s="21" t="e">
        <f t="shared" si="527"/>
        <v>#DIV/0!</v>
      </c>
      <c r="T163" s="21" t="e">
        <f t="shared" si="527"/>
        <v>#DIV/0!</v>
      </c>
      <c r="U163" s="21" t="e">
        <f t="shared" si="527"/>
        <v>#DIV/0!</v>
      </c>
      <c r="V163" s="21" t="e">
        <f t="shared" si="527"/>
        <v>#DIV/0!</v>
      </c>
      <c r="W163" s="21" t="e">
        <f t="shared" si="527"/>
        <v>#DIV/0!</v>
      </c>
      <c r="X163" s="21" t="e">
        <f t="shared" si="527"/>
        <v>#DIV/0!</v>
      </c>
      <c r="Y163" s="21" t="e">
        <f t="shared" si="527"/>
        <v>#DIV/0!</v>
      </c>
      <c r="Z163" s="21" t="e">
        <f t="shared" si="527"/>
        <v>#DIV/0!</v>
      </c>
      <c r="AA163" s="21" t="e">
        <f t="shared" si="527"/>
        <v>#DIV/0!</v>
      </c>
      <c r="AB163" s="21" t="e">
        <f t="shared" si="527"/>
        <v>#DIV/0!</v>
      </c>
      <c r="AC163" s="199"/>
      <c r="AD163" s="200"/>
      <c r="AE163" s="200"/>
      <c r="AF163" s="200"/>
      <c r="AG163" s="200"/>
      <c r="AH163" s="200"/>
      <c r="AI163" s="200"/>
      <c r="AJ163" s="200"/>
      <c r="AK163" s="201"/>
      <c r="AL163" s="200"/>
      <c r="AM163" s="202"/>
    </row>
    <row r="164" spans="1:39" s="6" customFormat="1" outlineLevel="1">
      <c r="B164" s="116"/>
      <c r="C164" s="35"/>
      <c r="D164" s="36"/>
      <c r="E164" s="36"/>
      <c r="F164" s="36"/>
      <c r="G164" s="36"/>
      <c r="H164" s="37"/>
      <c r="I164" s="38" t="s">
        <v>26</v>
      </c>
      <c r="J164" s="21">
        <f>MIN(J143:J144,J146,J148,J150,J152,J154,J156,J158,J160)</f>
        <v>0</v>
      </c>
      <c r="K164" s="21">
        <f t="shared" ref="K164:AB164" si="528">MIN(K143:K144,K146,K148,K150,K152,K154,K156,K158,K160)</f>
        <v>0</v>
      </c>
      <c r="L164" s="21">
        <f t="shared" si="528"/>
        <v>0</v>
      </c>
      <c r="M164" s="21">
        <f t="shared" si="528"/>
        <v>0</v>
      </c>
      <c r="N164" s="21">
        <f t="shared" si="528"/>
        <v>0</v>
      </c>
      <c r="O164" s="21">
        <f t="shared" si="528"/>
        <v>0</v>
      </c>
      <c r="P164" s="21">
        <f t="shared" si="528"/>
        <v>0</v>
      </c>
      <c r="Q164" s="21">
        <f t="shared" si="528"/>
        <v>0</v>
      </c>
      <c r="R164" s="21">
        <f t="shared" si="528"/>
        <v>0</v>
      </c>
      <c r="S164" s="21">
        <f t="shared" si="528"/>
        <v>0</v>
      </c>
      <c r="T164" s="21">
        <f t="shared" si="528"/>
        <v>0</v>
      </c>
      <c r="U164" s="21">
        <f t="shared" si="528"/>
        <v>0</v>
      </c>
      <c r="V164" s="21">
        <f t="shared" si="528"/>
        <v>0</v>
      </c>
      <c r="W164" s="21">
        <f t="shared" si="528"/>
        <v>0</v>
      </c>
      <c r="X164" s="21">
        <f t="shared" si="528"/>
        <v>0</v>
      </c>
      <c r="Y164" s="21">
        <f t="shared" si="528"/>
        <v>0</v>
      </c>
      <c r="Z164" s="21">
        <f t="shared" si="528"/>
        <v>0</v>
      </c>
      <c r="AA164" s="21">
        <f t="shared" si="528"/>
        <v>0</v>
      </c>
      <c r="AB164" s="21">
        <f t="shared" si="528"/>
        <v>0</v>
      </c>
      <c r="AC164" s="199"/>
      <c r="AD164" s="200"/>
      <c r="AE164" s="200"/>
      <c r="AF164" s="200"/>
      <c r="AG164" s="200"/>
      <c r="AH164" s="200"/>
      <c r="AI164" s="200"/>
      <c r="AJ164" s="200"/>
      <c r="AK164" s="201"/>
      <c r="AL164" s="200"/>
      <c r="AM164" s="202"/>
    </row>
    <row r="165" spans="1:39" s="6" customFormat="1" outlineLevel="1">
      <c r="B165" s="116"/>
      <c r="C165" s="35"/>
      <c r="D165" s="36"/>
      <c r="E165" s="36"/>
      <c r="F165" s="36"/>
      <c r="G165" s="36"/>
      <c r="H165" s="37"/>
      <c r="I165" s="38" t="s">
        <v>25</v>
      </c>
      <c r="J165" s="21">
        <f>MAX(J143:J144,J146,J148,J150,J152,J154,J156,J158,J160)</f>
        <v>0</v>
      </c>
      <c r="K165" s="21">
        <f t="shared" ref="K165:AB165" si="529">MAX(K143:K144,K146,K148,K150,K152,K154,K156,K158,K160)</f>
        <v>0</v>
      </c>
      <c r="L165" s="21">
        <f t="shared" si="529"/>
        <v>0</v>
      </c>
      <c r="M165" s="21">
        <f t="shared" si="529"/>
        <v>0</v>
      </c>
      <c r="N165" s="21">
        <f t="shared" si="529"/>
        <v>0</v>
      </c>
      <c r="O165" s="21">
        <f t="shared" si="529"/>
        <v>0</v>
      </c>
      <c r="P165" s="21">
        <f t="shared" si="529"/>
        <v>0</v>
      </c>
      <c r="Q165" s="21">
        <f t="shared" si="529"/>
        <v>0</v>
      </c>
      <c r="R165" s="21">
        <f t="shared" si="529"/>
        <v>0</v>
      </c>
      <c r="S165" s="21">
        <f t="shared" si="529"/>
        <v>0</v>
      </c>
      <c r="T165" s="21">
        <f t="shared" si="529"/>
        <v>0</v>
      </c>
      <c r="U165" s="21">
        <f t="shared" si="529"/>
        <v>0</v>
      </c>
      <c r="V165" s="21">
        <f t="shared" si="529"/>
        <v>0</v>
      </c>
      <c r="W165" s="21">
        <f t="shared" si="529"/>
        <v>0</v>
      </c>
      <c r="X165" s="21">
        <f t="shared" si="529"/>
        <v>0</v>
      </c>
      <c r="Y165" s="21">
        <f t="shared" si="529"/>
        <v>0</v>
      </c>
      <c r="Z165" s="21">
        <f t="shared" si="529"/>
        <v>0</v>
      </c>
      <c r="AA165" s="21">
        <f t="shared" si="529"/>
        <v>0</v>
      </c>
      <c r="AB165" s="21">
        <f t="shared" si="529"/>
        <v>0</v>
      </c>
      <c r="AC165" s="199"/>
      <c r="AD165" s="200"/>
      <c r="AE165" s="200"/>
      <c r="AF165" s="200"/>
      <c r="AG165" s="200"/>
      <c r="AH165" s="200"/>
      <c r="AI165" s="200"/>
      <c r="AJ165" s="200"/>
      <c r="AK165" s="201"/>
      <c r="AL165" s="200"/>
      <c r="AM165" s="202"/>
    </row>
    <row r="166" spans="1:39" s="6" customFormat="1" outlineLevel="1">
      <c r="B166" s="116"/>
      <c r="C166" s="35"/>
      <c r="D166" s="36"/>
      <c r="E166" s="36"/>
      <c r="F166" s="36"/>
      <c r="G166" s="36"/>
      <c r="H166" s="37"/>
      <c r="I166" s="38"/>
      <c r="J166" s="21"/>
      <c r="K166" s="21"/>
      <c r="L166" s="21"/>
      <c r="M166" s="21"/>
      <c r="N166" s="21"/>
      <c r="O166" s="21"/>
      <c r="P166" s="21"/>
      <c r="Q166" s="21"/>
      <c r="R166" s="21"/>
      <c r="S166" s="21"/>
      <c r="T166" s="21"/>
      <c r="U166" s="21"/>
      <c r="V166" s="21"/>
      <c r="W166" s="21"/>
      <c r="X166" s="21"/>
      <c r="Y166" s="21"/>
      <c r="Z166" s="21"/>
      <c r="AA166" s="21"/>
      <c r="AB166" s="21"/>
      <c r="AC166" s="200"/>
      <c r="AD166" s="200"/>
      <c r="AE166" s="200"/>
      <c r="AF166" s="200"/>
      <c r="AG166" s="200"/>
      <c r="AH166" s="200"/>
      <c r="AI166" s="200"/>
      <c r="AJ166" s="200"/>
      <c r="AK166" s="200"/>
      <c r="AL166" s="200"/>
      <c r="AM166" s="202"/>
    </row>
    <row r="167" spans="1:39" s="31" customFormat="1" ht="16.5" outlineLevel="1" thickBot="1">
      <c r="B167" s="117"/>
      <c r="C167" s="39"/>
      <c r="D167" s="40"/>
      <c r="E167" s="40"/>
      <c r="F167" s="40"/>
      <c r="G167" s="40"/>
      <c r="H167" s="41"/>
      <c r="I167" s="42"/>
      <c r="J167" s="43"/>
      <c r="K167" s="43"/>
      <c r="L167" s="43"/>
      <c r="M167" s="43"/>
      <c r="N167" s="43"/>
      <c r="O167" s="43"/>
      <c r="P167" s="43"/>
      <c r="Q167" s="43"/>
      <c r="R167" s="43"/>
      <c r="S167" s="43"/>
      <c r="T167" s="43"/>
      <c r="U167" s="43"/>
      <c r="V167" s="43"/>
      <c r="W167" s="43"/>
      <c r="X167" s="43"/>
      <c r="Y167" s="43"/>
      <c r="Z167" s="43"/>
      <c r="AA167" s="43"/>
      <c r="AB167" s="43"/>
      <c r="AC167" s="204"/>
      <c r="AD167" s="204"/>
      <c r="AE167" s="204"/>
      <c r="AF167" s="204"/>
      <c r="AG167" s="204"/>
      <c r="AH167" s="204"/>
      <c r="AI167" s="204"/>
      <c r="AJ167" s="204"/>
      <c r="AK167" s="204"/>
      <c r="AL167" s="204"/>
      <c r="AM167" s="205"/>
    </row>
    <row r="168" spans="1:39" customFormat="1">
      <c r="B168" s="118"/>
      <c r="C168" s="28"/>
      <c r="D168" s="19"/>
      <c r="E168" s="19"/>
      <c r="F168" s="19"/>
      <c r="G168" s="19"/>
      <c r="H168" s="29"/>
      <c r="I168" s="20"/>
      <c r="J168" s="30"/>
      <c r="K168" s="30"/>
      <c r="L168" s="30"/>
      <c r="M168" s="30"/>
      <c r="N168" s="30"/>
      <c r="O168" s="30"/>
      <c r="P168" s="30"/>
      <c r="Q168" s="30"/>
      <c r="R168" s="30"/>
      <c r="S168" s="30"/>
      <c r="T168" s="30"/>
      <c r="U168" s="30"/>
      <c r="V168" s="30"/>
      <c r="W168" s="30"/>
      <c r="X168" s="30"/>
      <c r="Y168" s="30"/>
      <c r="Z168" s="30"/>
      <c r="AA168" s="30"/>
      <c r="AB168" s="30"/>
      <c r="AC168" s="206"/>
      <c r="AD168" s="206"/>
      <c r="AE168" s="206"/>
      <c r="AF168" s="206"/>
      <c r="AG168" s="206"/>
      <c r="AH168" s="206"/>
      <c r="AI168" s="206"/>
      <c r="AJ168" s="206"/>
      <c r="AK168" s="206"/>
      <c r="AL168" s="206"/>
      <c r="AM168" s="207"/>
    </row>
    <row r="169" spans="1:39" customFormat="1" outlineLevel="1">
      <c r="B169" s="114" t="s">
        <v>41</v>
      </c>
      <c r="C169" s="28"/>
      <c r="D169" s="19"/>
      <c r="E169" s="19"/>
      <c r="F169" s="19"/>
      <c r="G169" s="19"/>
      <c r="H169" s="29"/>
      <c r="I169" s="20"/>
      <c r="J169" s="30"/>
      <c r="K169" s="30"/>
      <c r="L169" s="30"/>
      <c r="M169" s="30"/>
      <c r="N169" s="30"/>
      <c r="O169" s="30"/>
      <c r="P169" s="30"/>
      <c r="Q169" s="30"/>
      <c r="R169" s="30"/>
      <c r="S169" s="30"/>
      <c r="T169" s="30"/>
      <c r="U169" s="30"/>
      <c r="V169" s="30"/>
      <c r="W169" s="30"/>
      <c r="X169" s="30"/>
      <c r="Y169" s="30"/>
      <c r="Z169" s="30"/>
      <c r="AA169" s="30"/>
      <c r="AB169" s="30"/>
      <c r="AC169" s="206"/>
      <c r="AD169" s="206"/>
      <c r="AE169" s="206"/>
      <c r="AF169" s="206"/>
      <c r="AG169" s="206"/>
      <c r="AH169" s="206"/>
      <c r="AI169" s="206"/>
      <c r="AJ169" s="206"/>
      <c r="AK169" s="206"/>
      <c r="AL169" s="206"/>
      <c r="AM169" s="207"/>
    </row>
    <row r="170" spans="1:39" customFormat="1" outlineLevel="1">
      <c r="A170" t="str">
        <f>B170&amp;C170</f>
        <v>Surname, Forename1</v>
      </c>
      <c r="B170" s="255" t="s">
        <v>28</v>
      </c>
      <c r="C170" s="27">
        <v>1</v>
      </c>
      <c r="D170" s="26" t="s">
        <v>22</v>
      </c>
      <c r="E170" s="103"/>
      <c r="F170" s="103"/>
      <c r="G170" s="103"/>
      <c r="H170" s="16"/>
      <c r="I170" s="16"/>
      <c r="J170" s="17"/>
      <c r="K170" s="94"/>
      <c r="L170" s="94"/>
      <c r="M170" s="94"/>
      <c r="N170" s="94"/>
      <c r="O170" s="94"/>
      <c r="P170" s="94"/>
      <c r="Q170" s="17"/>
      <c r="R170" s="94"/>
      <c r="S170" s="94"/>
      <c r="T170" s="17"/>
      <c r="U170" s="17"/>
      <c r="V170" s="94"/>
      <c r="W170" s="17"/>
      <c r="X170" s="94"/>
      <c r="Y170" s="17"/>
      <c r="Z170" s="17"/>
      <c r="AA170" s="17"/>
      <c r="AB170" s="17"/>
      <c r="AC170" s="190">
        <f>IF(J170&lt;&gt;0,INT(25.4347*POWER((18-J170),1.81)),0)</f>
        <v>0</v>
      </c>
      <c r="AD170" s="190">
        <f>IF(Q170&lt;&gt;0,INT(0.14354*POWER(((10*Q170)-220),1.4)),0)</f>
        <v>0</v>
      </c>
      <c r="AE170" s="190">
        <f>IF(T170&lt;&gt;0,INT(51.39*POWER((T170-1.5),1.05)),0)</f>
        <v>0</v>
      </c>
      <c r="AF170" s="190">
        <f>IF(U170&lt;&gt;0,INT(0.8465*POWER(((100*U170)-75),1.42)),0)</f>
        <v>0</v>
      </c>
      <c r="AG170" s="190">
        <f>IF(X170&lt;&gt;0,INT(1.53775*POWER((82-X170),1.81)),0)</f>
        <v>0</v>
      </c>
      <c r="AH170" s="190">
        <f>IF(Y170&lt;&gt;0,INT(5.74352*POWER((28.5-Y170),1.92)),0)</f>
        <v>0</v>
      </c>
      <c r="AI170" s="190">
        <f>IF(Z170&lt;&gt;0,INT(12.91*POWER((Z170-4),1.1)),0)</f>
        <v>0</v>
      </c>
      <c r="AJ170" s="190">
        <f>IF(AA170&lt;&gt;0,INT(0.2797*POWER(((100*AA170)),1.35)),0)</f>
        <v>0</v>
      </c>
      <c r="AK170" s="191">
        <f>IF(AB170&lt;&gt;0,INT(100.14*POWER((AB170-1),1.08)),0)</f>
        <v>0</v>
      </c>
      <c r="AL170" s="208">
        <v>7</v>
      </c>
      <c r="AM170" s="193">
        <f>SUM(AC170:AK170)</f>
        <v>0</v>
      </c>
    </row>
    <row r="171" spans="1:39" customFormat="1" outlineLevel="1">
      <c r="A171" t="str">
        <f>B170&amp;C171</f>
        <v>Surname, Forename2</v>
      </c>
      <c r="B171" s="256"/>
      <c r="C171" s="27">
        <v>2</v>
      </c>
      <c r="D171" s="26" t="s">
        <v>22</v>
      </c>
      <c r="E171" s="103"/>
      <c r="F171" s="103"/>
      <c r="G171" s="103"/>
      <c r="H171" s="15"/>
      <c r="I171" s="16"/>
      <c r="J171" s="17"/>
      <c r="K171" s="94"/>
      <c r="L171" s="94"/>
      <c r="M171" s="94"/>
      <c r="N171" s="94"/>
      <c r="O171" s="94"/>
      <c r="P171" s="94"/>
      <c r="Q171" s="17" t="str">
        <f>IF(SUM(K171:P171)=0,"",SUM(K171:P171))</f>
        <v/>
      </c>
      <c r="R171" s="94"/>
      <c r="S171" s="94"/>
      <c r="T171" s="17" t="str">
        <f>IF(SUM(R171:S171)=0,"",SUM(R171:S171))</f>
        <v/>
      </c>
      <c r="U171" s="17"/>
      <c r="V171" s="94"/>
      <c r="W171" s="17"/>
      <c r="X171" s="94" t="str">
        <f>IFERROR(AVERAGE(V171:W171),"")</f>
        <v/>
      </c>
      <c r="Y171" s="17"/>
      <c r="Z171" s="17"/>
      <c r="AA171" s="71"/>
      <c r="AB171" s="17"/>
      <c r="AC171" s="190" t="str">
        <f>IF(J171="","",IF(J171&lt;&gt;0,INT(25.4347*POWER((18-J171),1.81)),0))</f>
        <v/>
      </c>
      <c r="AD171" s="190" t="str">
        <f>IFERROR(IF(Q171&lt;&gt;0,INT(0.14354*POWER(((10*Q171)-220),1.4)),0),"")</f>
        <v/>
      </c>
      <c r="AE171" s="190" t="str">
        <f>IFERROR(IF(T171&lt;&gt;0,INT(51.39*POWER((T171-1.5),1.05)),0),"")</f>
        <v/>
      </c>
      <c r="AF171" s="190">
        <f>IF(U171&lt;&gt;0,INT(0.8465*POWER(((100*U171)-75),1.42)),0)</f>
        <v>0</v>
      </c>
      <c r="AG171" s="190" t="str">
        <f>IFERROR(IF(X171&lt;&gt;0,INT(1.53775*POWER((82-X171),1.81)),0),"")</f>
        <v/>
      </c>
      <c r="AH171" s="190" t="str">
        <f>IF(Y171="","",IF(Y171&lt;&gt;0,INT(5.74352*POWER((28.5-Y171),1.92)),0))</f>
        <v/>
      </c>
      <c r="AI171" s="190">
        <f>IF(Z171&lt;&gt;0,INT(12.91*POWER((Z171-4),1.1)),0)</f>
        <v>0</v>
      </c>
      <c r="AJ171" s="190" t="str">
        <f>IF(AA171="","",IF(AA171&lt;&gt;0,INT(0.2797*POWER(((100*AA171)),1.35)),0))</f>
        <v/>
      </c>
      <c r="AK171" s="191" t="str">
        <f>IF(AB171="","",IF(AB171&lt;&gt;0,INT(100.14*POWER((AB171-1),1.08)),0))</f>
        <v/>
      </c>
      <c r="AL171" s="192">
        <f>COUNT(J171,Q171,T171,X171,Y171,AA171,AB171)</f>
        <v>0</v>
      </c>
      <c r="AM171" s="193" t="str">
        <f>IF(AL171=0,"",SUM(AC171:AK171))</f>
        <v/>
      </c>
    </row>
    <row r="172" spans="1:39" customFormat="1" outlineLevel="1">
      <c r="B172" s="256"/>
      <c r="C172" s="106" t="s">
        <v>65</v>
      </c>
      <c r="D172" s="103"/>
      <c r="E172" s="103"/>
      <c r="F172" s="103"/>
      <c r="G172" s="103"/>
      <c r="H172" s="104"/>
      <c r="I172" s="105"/>
      <c r="J172" s="107" t="str">
        <f>IFERROR((J170-J171)/J171*100%,"")</f>
        <v/>
      </c>
      <c r="K172" s="107" t="str">
        <f>IFERROR((K171-K170)/K171*100%,"")</f>
        <v/>
      </c>
      <c r="L172" s="107" t="str">
        <f t="shared" ref="L172:S172" si="530">IFERROR((L171-L170)/L171*100%,"")</f>
        <v/>
      </c>
      <c r="M172" s="107" t="str">
        <f t="shared" si="530"/>
        <v/>
      </c>
      <c r="N172" s="107" t="str">
        <f t="shared" si="530"/>
        <v/>
      </c>
      <c r="O172" s="107" t="str">
        <f t="shared" si="530"/>
        <v/>
      </c>
      <c r="P172" s="107" t="str">
        <f t="shared" si="530"/>
        <v/>
      </c>
      <c r="Q172" s="107" t="str">
        <f t="shared" si="530"/>
        <v/>
      </c>
      <c r="R172" s="107" t="str">
        <f t="shared" si="530"/>
        <v/>
      </c>
      <c r="S172" s="107" t="str">
        <f t="shared" si="530"/>
        <v/>
      </c>
      <c r="T172" s="107" t="str">
        <f>IFERROR((T171-T170)/T171*100%,"")</f>
        <v/>
      </c>
      <c r="U172" s="107" t="str">
        <f t="shared" ref="U172" si="531">IFERROR((U171-U170)/U171*100%,"")</f>
        <v/>
      </c>
      <c r="V172" s="107" t="str">
        <f>IFERROR((V170-V171)/V171*100%,"")</f>
        <v/>
      </c>
      <c r="W172" s="107" t="str">
        <f>IFERROR((W170-W171)/W171*100%,"")</f>
        <v/>
      </c>
      <c r="X172" s="107" t="str">
        <f>IFERROR((X170-X171)/X171*100%,"")</f>
        <v/>
      </c>
      <c r="Y172" s="107" t="str">
        <f>IFERROR((Y170-Y171)/Y171*100%,"")</f>
        <v/>
      </c>
      <c r="Z172" s="107" t="str">
        <f t="shared" ref="Z172:AB172" si="532">IFERROR((Z171-Z170)/Z171*100%,"")</f>
        <v/>
      </c>
      <c r="AA172" s="107" t="str">
        <f t="shared" si="532"/>
        <v/>
      </c>
      <c r="AB172" s="107" t="str">
        <f t="shared" si="532"/>
        <v/>
      </c>
      <c r="AC172" s="194" t="str">
        <f t="shared" ref="AC172" si="533">IFERROR((AC171-AC170)/AC171*100%,"")</f>
        <v/>
      </c>
      <c r="AD172" s="194" t="str">
        <f t="shared" ref="AD172" si="534">IFERROR((AD171-AD170)/AD171*100%,"")</f>
        <v/>
      </c>
      <c r="AE172" s="194" t="str">
        <f t="shared" ref="AE172" si="535">IFERROR((AE171-AE170)/AE171*100%,"")</f>
        <v/>
      </c>
      <c r="AF172" s="194" t="str">
        <f t="shared" ref="AF172" si="536">IFERROR((AF171-AF170)/AF171*100%,"")</f>
        <v/>
      </c>
      <c r="AG172" s="194" t="str">
        <f t="shared" ref="AG172" si="537">IFERROR((AG171-AG170)/AG171*100%,"")</f>
        <v/>
      </c>
      <c r="AH172" s="194" t="str">
        <f t="shared" ref="AH172" si="538">IFERROR((AH171-AH170)/AH171*100%,"")</f>
        <v/>
      </c>
      <c r="AI172" s="194" t="str">
        <f t="shared" ref="AI172" si="539">IFERROR((AI171-AI170)/AI171*100%,"")</f>
        <v/>
      </c>
      <c r="AJ172" s="194" t="str">
        <f t="shared" ref="AJ172" si="540">IFERROR((AJ171-AJ170)/AJ171*100%,"")</f>
        <v/>
      </c>
      <c r="AK172" s="194" t="str">
        <f t="shared" ref="AK172" si="541">IFERROR((AK171-AK170)/AK171*100%,"")</f>
        <v/>
      </c>
      <c r="AL172" s="194" t="str">
        <f t="shared" ref="AL172:AM172" si="542">IFERROR((AL171-AL170)/AL171*100%,"")</f>
        <v/>
      </c>
      <c r="AM172" s="228" t="str">
        <f t="shared" si="542"/>
        <v/>
      </c>
    </row>
    <row r="173" spans="1:39" customFormat="1" outlineLevel="1">
      <c r="A173" t="str">
        <f>B170&amp;C173</f>
        <v>Surname, Forename3</v>
      </c>
      <c r="B173" s="256"/>
      <c r="C173" s="27">
        <v>3</v>
      </c>
      <c r="D173" s="26" t="s">
        <v>22</v>
      </c>
      <c r="E173" s="103"/>
      <c r="F173" s="103"/>
      <c r="G173" s="103"/>
      <c r="H173" s="15"/>
      <c r="I173" s="16"/>
      <c r="J173" s="17"/>
      <c r="K173" s="94"/>
      <c r="L173" s="94"/>
      <c r="M173" s="94"/>
      <c r="N173" s="94"/>
      <c r="O173" s="94"/>
      <c r="P173" s="94"/>
      <c r="Q173" s="17" t="str">
        <f>IF(SUM(K173:P173)=0,"",SUM(K173:P173))</f>
        <v/>
      </c>
      <c r="R173" s="94"/>
      <c r="S173" s="94"/>
      <c r="T173" s="17" t="str">
        <f>IF(SUM(R173:S173)=0,"",SUM(R173:S173))</f>
        <v/>
      </c>
      <c r="U173" s="17"/>
      <c r="V173" s="94"/>
      <c r="W173" s="17"/>
      <c r="X173" s="94" t="str">
        <f>IFERROR(AVERAGE(V173:W173),"")</f>
        <v/>
      </c>
      <c r="Y173" s="17"/>
      <c r="Z173" s="17"/>
      <c r="AA173" s="71"/>
      <c r="AB173" s="17"/>
      <c r="AC173" s="190" t="str">
        <f>IF(J173="","",IF(J173&lt;&gt;0,INT(25.4347*POWER((18-J173),1.81)),0))</f>
        <v/>
      </c>
      <c r="AD173" s="190" t="str">
        <f>IFERROR(IF(Q173&lt;&gt;0,INT(0.14354*POWER(((10*Q173)-220),1.4)),0),"")</f>
        <v/>
      </c>
      <c r="AE173" s="190" t="str">
        <f>IFERROR(IF(T173&lt;&gt;0,INT(51.39*POWER((T173-1.5),1.05)),0),"")</f>
        <v/>
      </c>
      <c r="AF173" s="190">
        <f>IF(U173&lt;&gt;0,INT(0.8465*POWER(((100*U173)-75),1.42)),0)</f>
        <v>0</v>
      </c>
      <c r="AG173" s="190" t="str">
        <f>IFERROR(IF(X173&lt;&gt;0,INT(1.53775*POWER((82-X173),1.81)),0),"")</f>
        <v/>
      </c>
      <c r="AH173" s="190" t="str">
        <f>IF(Y173="","",IF(Y173&lt;&gt;0,INT(5.74352*POWER((28.5-Y173),1.92)),0))</f>
        <v/>
      </c>
      <c r="AI173" s="190">
        <f>IF(Z173&lt;&gt;0,INT(12.91*POWER((Z173-4),1.1)),0)</f>
        <v>0</v>
      </c>
      <c r="AJ173" s="190" t="str">
        <f>IF(AA173="","",IF(AA173&lt;&gt;0,INT(0.2797*POWER(((100*AA173)),1.35)),0))</f>
        <v/>
      </c>
      <c r="AK173" s="191" t="str">
        <f>IF(AB173="","",IF(AB173&lt;&gt;0,INT(100.14*POWER((AB173-1),1.08)),0))</f>
        <v/>
      </c>
      <c r="AL173" s="192">
        <f>COUNT(J173,Q173,T173,X173,Y173,AA173,AB173)</f>
        <v>0</v>
      </c>
      <c r="AM173" s="193" t="str">
        <f>IF(AL173=0,"",SUM(AC173:AK173))</f>
        <v/>
      </c>
    </row>
    <row r="174" spans="1:39" customFormat="1" outlineLevel="1">
      <c r="B174" s="256"/>
      <c r="C174" s="106" t="s">
        <v>65</v>
      </c>
      <c r="D174" s="103"/>
      <c r="E174" s="103"/>
      <c r="F174" s="103"/>
      <c r="G174" s="103"/>
      <c r="H174" s="104"/>
      <c r="I174" s="105"/>
      <c r="J174" s="107" t="str">
        <f>IFERROR((J171-J173)/J173*100%,"")</f>
        <v/>
      </c>
      <c r="K174" s="107" t="str">
        <f t="shared" ref="K174:T174" si="543">IFERROR((K173-K171)/K173*100%,"")</f>
        <v/>
      </c>
      <c r="L174" s="107" t="str">
        <f t="shared" si="543"/>
        <v/>
      </c>
      <c r="M174" s="107" t="str">
        <f t="shared" si="543"/>
        <v/>
      </c>
      <c r="N174" s="107" t="str">
        <f t="shared" si="543"/>
        <v/>
      </c>
      <c r="O174" s="107" t="str">
        <f t="shared" si="543"/>
        <v/>
      </c>
      <c r="P174" s="107" t="str">
        <f t="shared" si="543"/>
        <v/>
      </c>
      <c r="Q174" s="107" t="str">
        <f t="shared" si="543"/>
        <v/>
      </c>
      <c r="R174" s="107" t="str">
        <f t="shared" si="543"/>
        <v/>
      </c>
      <c r="S174" s="107" t="str">
        <f t="shared" si="543"/>
        <v/>
      </c>
      <c r="T174" s="107" t="str">
        <f t="shared" si="543"/>
        <v/>
      </c>
      <c r="U174" s="107" t="str">
        <f t="shared" ref="U174" si="544">IFERROR((U173-U172)/U173*100%,"")</f>
        <v/>
      </c>
      <c r="V174" s="107" t="str">
        <f>IFERROR((V171-V173)/V173*100%,"")</f>
        <v/>
      </c>
      <c r="W174" s="107" t="str">
        <f>IFERROR((W171-W173)/W173*100%,"")</f>
        <v/>
      </c>
      <c r="X174" s="107" t="str">
        <f>IFERROR((X171-X173)/X173*100%,"")</f>
        <v/>
      </c>
      <c r="Y174" s="107" t="str">
        <f>IFERROR((Y171-Y173)/Y173*100%,"")</f>
        <v/>
      </c>
      <c r="Z174" s="107" t="str">
        <f t="shared" ref="Z174" si="545">IFERROR((Z173-Z172)/Z173*100%,"")</f>
        <v/>
      </c>
      <c r="AA174" s="107" t="str">
        <f>IFERROR((AA173-AA171)/AA173*100%,"")</f>
        <v/>
      </c>
      <c r="AB174" s="107" t="str">
        <f>IFERROR((AB173-AB171)/AB173*100%,"")</f>
        <v/>
      </c>
      <c r="AC174" s="194" t="str">
        <f t="shared" ref="AC174" si="546">IFERROR((AC173-AC172)/AC173*100%,"")</f>
        <v/>
      </c>
      <c r="AD174" s="194" t="str">
        <f t="shared" ref="AD174" si="547">IFERROR((AD173-AD172)/AD173*100%,"")</f>
        <v/>
      </c>
      <c r="AE174" s="194" t="str">
        <f t="shared" ref="AE174" si="548">IFERROR((AE173-AE172)/AE173*100%,"")</f>
        <v/>
      </c>
      <c r="AF174" s="194" t="str">
        <f t="shared" ref="AF174" si="549">IFERROR((AF173-AF172)/AF173*100%,"")</f>
        <v/>
      </c>
      <c r="AG174" s="194" t="str">
        <f t="shared" ref="AG174" si="550">IFERROR((AG173-AG172)/AG173*100%,"")</f>
        <v/>
      </c>
      <c r="AH174" s="194" t="str">
        <f t="shared" ref="AH174" si="551">IFERROR((AH173-AH172)/AH173*100%,"")</f>
        <v/>
      </c>
      <c r="AI174" s="194" t="str">
        <f t="shared" ref="AI174" si="552">IFERROR((AI173-AI172)/AI173*100%,"")</f>
        <v/>
      </c>
      <c r="AJ174" s="194" t="str">
        <f t="shared" ref="AJ174" si="553">IFERROR((AJ173-AJ172)/AJ173*100%,"")</f>
        <v/>
      </c>
      <c r="AK174" s="194" t="str">
        <f t="shared" ref="AK174" si="554">IFERROR((AK173-AK172)/AK173*100%,"")</f>
        <v/>
      </c>
      <c r="AL174" s="194" t="str">
        <f t="shared" ref="AL174" si="555">IFERROR((AL173-AL172)/AL173*100%,"")</f>
        <v/>
      </c>
      <c r="AM174" s="227" t="str">
        <f>IFERROR((AM173-AM171)/AM173*100%,"")</f>
        <v/>
      </c>
    </row>
    <row r="175" spans="1:39" customFormat="1" outlineLevel="1">
      <c r="A175" t="str">
        <f>B170&amp;C175</f>
        <v>Surname, Forename4</v>
      </c>
      <c r="B175" s="256"/>
      <c r="C175" s="27">
        <v>4</v>
      </c>
      <c r="D175" s="26" t="s">
        <v>22</v>
      </c>
      <c r="E175" s="103"/>
      <c r="F175" s="103"/>
      <c r="G175" s="103"/>
      <c r="H175" s="15"/>
      <c r="I175" s="16"/>
      <c r="J175" s="17"/>
      <c r="K175" s="94"/>
      <c r="L175" s="94"/>
      <c r="M175" s="94"/>
      <c r="N175" s="94"/>
      <c r="O175" s="94"/>
      <c r="P175" s="94"/>
      <c r="Q175" s="17" t="str">
        <f>IF(SUM(K175:P175)=0,"",SUM(K175:P175))</f>
        <v/>
      </c>
      <c r="R175" s="94"/>
      <c r="S175" s="94"/>
      <c r="T175" s="17" t="str">
        <f>IF(SUM(R175:S175)=0,"",SUM(R175:S175))</f>
        <v/>
      </c>
      <c r="U175" s="17"/>
      <c r="V175" s="94"/>
      <c r="W175" s="17"/>
      <c r="X175" s="94" t="str">
        <f>IFERROR(AVERAGE(V175:W175),"")</f>
        <v/>
      </c>
      <c r="Y175" s="17"/>
      <c r="Z175" s="17"/>
      <c r="AA175" s="71"/>
      <c r="AB175" s="17"/>
      <c r="AC175" s="190" t="str">
        <f>IF(J175="","",IF(J175&lt;&gt;0,INT(25.4347*POWER((18-J175),1.81)),0))</f>
        <v/>
      </c>
      <c r="AD175" s="190" t="str">
        <f>IFERROR(IF(Q175&lt;&gt;0,INT(0.14354*POWER(((10*Q175)-220),1.4)),0),"")</f>
        <v/>
      </c>
      <c r="AE175" s="190" t="str">
        <f>IFERROR(IF(T175&lt;&gt;0,INT(51.39*POWER((T175-1.5),1.05)),0),"")</f>
        <v/>
      </c>
      <c r="AF175" s="190">
        <f>IF(U175&lt;&gt;0,INT(0.8465*POWER(((100*U175)-75),1.42)),0)</f>
        <v>0</v>
      </c>
      <c r="AG175" s="190" t="str">
        <f>IFERROR(IF(X175&lt;&gt;0,INT(1.53775*POWER((82-X175),1.81)),0),"")</f>
        <v/>
      </c>
      <c r="AH175" s="190" t="str">
        <f>IF(Y175="","",IF(Y175&lt;&gt;0,INT(5.74352*POWER((28.5-Y175),1.92)),0))</f>
        <v/>
      </c>
      <c r="AI175" s="190">
        <f>IF(Z175&lt;&gt;0,INT(12.91*POWER((Z175-4),1.1)),0)</f>
        <v>0</v>
      </c>
      <c r="AJ175" s="190" t="str">
        <f>IF(AA175="","",IF(AA175&lt;&gt;0,INT(0.2797*POWER(((100*AA175)),1.35)),0))</f>
        <v/>
      </c>
      <c r="AK175" s="191" t="str">
        <f>IF(AB175="","",IF(AB175&lt;&gt;0,INT(100.14*POWER((AB175-1),1.08)),0))</f>
        <v/>
      </c>
      <c r="AL175" s="192">
        <f>COUNT(J175,Q175,T175,X175,Y175,AA175,AB175)</f>
        <v>0</v>
      </c>
      <c r="AM175" s="193" t="str">
        <f>IF(AL175=0,"",SUM(AC175:AK175))</f>
        <v/>
      </c>
    </row>
    <row r="176" spans="1:39" customFormat="1" outlineLevel="1">
      <c r="B176" s="256"/>
      <c r="C176" s="106" t="s">
        <v>65</v>
      </c>
      <c r="D176" s="103"/>
      <c r="E176" s="103"/>
      <c r="F176" s="103"/>
      <c r="G176" s="103"/>
      <c r="H176" s="104"/>
      <c r="I176" s="105"/>
      <c r="J176" s="107" t="str">
        <f>IFERROR((J173-J175)/J175*100%,"")</f>
        <v/>
      </c>
      <c r="K176" s="107" t="str">
        <f t="shared" ref="K176:T176" si="556">IFERROR((K175-K173)/K175*100%,"")</f>
        <v/>
      </c>
      <c r="L176" s="107" t="str">
        <f t="shared" si="556"/>
        <v/>
      </c>
      <c r="M176" s="107" t="str">
        <f t="shared" si="556"/>
        <v/>
      </c>
      <c r="N176" s="107" t="str">
        <f t="shared" si="556"/>
        <v/>
      </c>
      <c r="O176" s="107" t="str">
        <f t="shared" si="556"/>
        <v/>
      </c>
      <c r="P176" s="107" t="str">
        <f t="shared" si="556"/>
        <v/>
      </c>
      <c r="Q176" s="107" t="str">
        <f t="shared" si="556"/>
        <v/>
      </c>
      <c r="R176" s="107" t="str">
        <f t="shared" si="556"/>
        <v/>
      </c>
      <c r="S176" s="107" t="str">
        <f t="shared" si="556"/>
        <v/>
      </c>
      <c r="T176" s="107" t="str">
        <f t="shared" si="556"/>
        <v/>
      </c>
      <c r="U176" s="107" t="str">
        <f t="shared" ref="U176" si="557">IFERROR((U175-U174)/U175*100%,"")</f>
        <v/>
      </c>
      <c r="V176" s="107" t="str">
        <f>IFERROR((V173-V175)/V175*100%,"")</f>
        <v/>
      </c>
      <c r="W176" s="107" t="str">
        <f>IFERROR((W173-W175)/W175*100%,"")</f>
        <v/>
      </c>
      <c r="X176" s="107" t="str">
        <f>IFERROR((X173-X175)/X175*100%,"")</f>
        <v/>
      </c>
      <c r="Y176" s="107" t="str">
        <f>IFERROR((Y173-Y175)/Y175*100%,"")</f>
        <v/>
      </c>
      <c r="Z176" s="107" t="str">
        <f t="shared" ref="Z176" si="558">IFERROR((Z175-Z174)/Z175*100%,"")</f>
        <v/>
      </c>
      <c r="AA176" s="107" t="str">
        <f>IFERROR((AA175-AA173)/AA175*100%,"")</f>
        <v/>
      </c>
      <c r="AB176" s="107" t="str">
        <f>IFERROR((AB175-AB173)/AB175*100%,"")</f>
        <v/>
      </c>
      <c r="AC176" s="194" t="str">
        <f t="shared" ref="AC176" si="559">IFERROR((AC175-AC174)/AC175*100%,"")</f>
        <v/>
      </c>
      <c r="AD176" s="194" t="str">
        <f t="shared" ref="AD176" si="560">IFERROR((AD175-AD174)/AD175*100%,"")</f>
        <v/>
      </c>
      <c r="AE176" s="194" t="str">
        <f t="shared" ref="AE176" si="561">IFERROR((AE175-AE174)/AE175*100%,"")</f>
        <v/>
      </c>
      <c r="AF176" s="194" t="str">
        <f t="shared" ref="AF176" si="562">IFERROR((AF175-AF174)/AF175*100%,"")</f>
        <v/>
      </c>
      <c r="AG176" s="194" t="str">
        <f t="shared" ref="AG176" si="563">IFERROR((AG175-AG174)/AG175*100%,"")</f>
        <v/>
      </c>
      <c r="AH176" s="194" t="str">
        <f t="shared" ref="AH176" si="564">IFERROR((AH175-AH174)/AH175*100%,"")</f>
        <v/>
      </c>
      <c r="AI176" s="194" t="str">
        <f t="shared" ref="AI176" si="565">IFERROR((AI175-AI174)/AI175*100%,"")</f>
        <v/>
      </c>
      <c r="AJ176" s="194" t="str">
        <f t="shared" ref="AJ176" si="566">IFERROR((AJ175-AJ174)/AJ175*100%,"")</f>
        <v/>
      </c>
      <c r="AK176" s="194" t="str">
        <f t="shared" ref="AK176" si="567">IFERROR((AK175-AK174)/AK175*100%,"")</f>
        <v/>
      </c>
      <c r="AL176" s="194" t="str">
        <f t="shared" ref="AL176" si="568">IFERROR((AL175-AL174)/AL175*100%,"")</f>
        <v/>
      </c>
      <c r="AM176" s="227" t="str">
        <f>IFERROR((AM175-AM173)/AM175*100%,"")</f>
        <v/>
      </c>
    </row>
    <row r="177" spans="1:39" customFormat="1" outlineLevel="1">
      <c r="A177" t="str">
        <f>B170&amp;C177</f>
        <v>Surname, Forename5</v>
      </c>
      <c r="B177" s="256"/>
      <c r="C177" s="27">
        <v>5</v>
      </c>
      <c r="D177" s="26" t="s">
        <v>22</v>
      </c>
      <c r="E177" s="103"/>
      <c r="F177" s="103"/>
      <c r="G177" s="103"/>
      <c r="H177" s="15"/>
      <c r="I177" s="16"/>
      <c r="J177" s="17"/>
      <c r="K177" s="94"/>
      <c r="L177" s="94"/>
      <c r="M177" s="94"/>
      <c r="N177" s="94"/>
      <c r="O177" s="94"/>
      <c r="P177" s="94"/>
      <c r="Q177" s="17" t="str">
        <f>IF(SUM(K177:P177)=0,"",SUM(K177:P177))</f>
        <v/>
      </c>
      <c r="R177" s="94"/>
      <c r="S177" s="94"/>
      <c r="T177" s="17" t="str">
        <f>IF(SUM(R177:S177)=0,"",SUM(R177:S177))</f>
        <v/>
      </c>
      <c r="U177" s="17"/>
      <c r="V177" s="94"/>
      <c r="W177" s="17"/>
      <c r="X177" s="94" t="str">
        <f>IFERROR(AVERAGE(V177:W177),"")</f>
        <v/>
      </c>
      <c r="Y177" s="17"/>
      <c r="Z177" s="17"/>
      <c r="AA177" s="71"/>
      <c r="AB177" s="17"/>
      <c r="AC177" s="190" t="str">
        <f>IF(J177="","",IF(J177&lt;&gt;0,INT(25.4347*POWER((18-J177),1.81)),0))</f>
        <v/>
      </c>
      <c r="AD177" s="190" t="str">
        <f>IFERROR(IF(Q177&lt;&gt;0,INT(0.14354*POWER(((10*Q177)-220),1.4)),0),"")</f>
        <v/>
      </c>
      <c r="AE177" s="190" t="str">
        <f>IFERROR(IF(T177&lt;&gt;0,INT(51.39*POWER((T177-1.5),1.05)),0),"")</f>
        <v/>
      </c>
      <c r="AF177" s="190">
        <f>IF(U177&lt;&gt;0,INT(0.8465*POWER(((100*U177)-75),1.42)),0)</f>
        <v>0</v>
      </c>
      <c r="AG177" s="190" t="str">
        <f>IFERROR(IF(X177&lt;&gt;0,INT(1.53775*POWER((82-X177),1.81)),0),"")</f>
        <v/>
      </c>
      <c r="AH177" s="190" t="str">
        <f>IF(Y177="","",IF(Y177&lt;&gt;0,INT(5.74352*POWER((28.5-Y177),1.92)),0))</f>
        <v/>
      </c>
      <c r="AI177" s="190">
        <f>IF(Z177&lt;&gt;0,INT(12.91*POWER((Z177-4),1.1)),0)</f>
        <v>0</v>
      </c>
      <c r="AJ177" s="190" t="str">
        <f>IF(AA177="","",IF(AA177&lt;&gt;0,INT(0.2797*POWER(((100*AA177)),1.35)),0))</f>
        <v/>
      </c>
      <c r="AK177" s="191" t="str">
        <f>IF(AB177="","",IF(AB177&lt;&gt;0,INT(100.14*POWER((AB177-1),1.08)),0))</f>
        <v/>
      </c>
      <c r="AL177" s="192">
        <f>COUNT(J177,Q177,T177,X177,Y177,AA177,AB177)</f>
        <v>0</v>
      </c>
      <c r="AM177" s="193" t="str">
        <f>IF(AL177=0,"",SUM(AC177:AK177))</f>
        <v/>
      </c>
    </row>
    <row r="178" spans="1:39" customFormat="1" outlineLevel="1">
      <c r="B178" s="256"/>
      <c r="C178" s="106" t="s">
        <v>65</v>
      </c>
      <c r="D178" s="103"/>
      <c r="E178" s="103"/>
      <c r="F178" s="103"/>
      <c r="G178" s="103"/>
      <c r="H178" s="104"/>
      <c r="I178" s="105"/>
      <c r="J178" s="107" t="str">
        <f>IFERROR((J175-J177)/J177*100%,"")</f>
        <v/>
      </c>
      <c r="K178" s="107" t="str">
        <f t="shared" ref="K178:T178" si="569">IFERROR((K177-K175)/K177*100%,"")</f>
        <v/>
      </c>
      <c r="L178" s="107" t="str">
        <f t="shared" si="569"/>
        <v/>
      </c>
      <c r="M178" s="107" t="str">
        <f t="shared" si="569"/>
        <v/>
      </c>
      <c r="N178" s="107" t="str">
        <f t="shared" si="569"/>
        <v/>
      </c>
      <c r="O178" s="107" t="str">
        <f t="shared" si="569"/>
        <v/>
      </c>
      <c r="P178" s="107" t="str">
        <f t="shared" si="569"/>
        <v/>
      </c>
      <c r="Q178" s="107" t="str">
        <f t="shared" si="569"/>
        <v/>
      </c>
      <c r="R178" s="107" t="str">
        <f t="shared" si="569"/>
        <v/>
      </c>
      <c r="S178" s="107" t="str">
        <f t="shared" si="569"/>
        <v/>
      </c>
      <c r="T178" s="107" t="str">
        <f t="shared" si="569"/>
        <v/>
      </c>
      <c r="U178" s="107" t="str">
        <f t="shared" ref="U178" si="570">IFERROR((U177-U176)/U177*100%,"")</f>
        <v/>
      </c>
      <c r="V178" s="107" t="str">
        <f>IFERROR((V175-V177)/V177*100%,"")</f>
        <v/>
      </c>
      <c r="W178" s="107" t="str">
        <f>IFERROR((W175-W177)/W177*100%,"")</f>
        <v/>
      </c>
      <c r="X178" s="107" t="str">
        <f>IFERROR((X175-X177)/X177*100%,"")</f>
        <v/>
      </c>
      <c r="Y178" s="107" t="str">
        <f>IFERROR((Y175-Y177)/Y177*100%,"")</f>
        <v/>
      </c>
      <c r="Z178" s="107" t="str">
        <f t="shared" ref="Z178" si="571">IFERROR((Z177-Z176)/Z177*100%,"")</f>
        <v/>
      </c>
      <c r="AA178" s="107" t="str">
        <f>IFERROR((AA177-AA175)/AA177*100%,"")</f>
        <v/>
      </c>
      <c r="AB178" s="107" t="str">
        <f>IFERROR((AB177-AB175)/AB177*100%,"")</f>
        <v/>
      </c>
      <c r="AC178" s="194" t="str">
        <f t="shared" ref="AC178" si="572">IFERROR((AC177-AC176)/AC177*100%,"")</f>
        <v/>
      </c>
      <c r="AD178" s="194" t="str">
        <f t="shared" ref="AD178" si="573">IFERROR((AD177-AD176)/AD177*100%,"")</f>
        <v/>
      </c>
      <c r="AE178" s="194" t="str">
        <f t="shared" ref="AE178" si="574">IFERROR((AE177-AE176)/AE177*100%,"")</f>
        <v/>
      </c>
      <c r="AF178" s="194" t="str">
        <f t="shared" ref="AF178" si="575">IFERROR((AF177-AF176)/AF177*100%,"")</f>
        <v/>
      </c>
      <c r="AG178" s="194" t="str">
        <f t="shared" ref="AG178" si="576">IFERROR((AG177-AG176)/AG177*100%,"")</f>
        <v/>
      </c>
      <c r="AH178" s="194" t="str">
        <f t="shared" ref="AH178" si="577">IFERROR((AH177-AH176)/AH177*100%,"")</f>
        <v/>
      </c>
      <c r="AI178" s="194" t="str">
        <f t="shared" ref="AI178" si="578">IFERROR((AI177-AI176)/AI177*100%,"")</f>
        <v/>
      </c>
      <c r="AJ178" s="194" t="str">
        <f t="shared" ref="AJ178" si="579">IFERROR((AJ177-AJ176)/AJ177*100%,"")</f>
        <v/>
      </c>
      <c r="AK178" s="194" t="str">
        <f t="shared" ref="AK178" si="580">IFERROR((AK177-AK176)/AK177*100%,"")</f>
        <v/>
      </c>
      <c r="AL178" s="194" t="str">
        <f t="shared" ref="AL178" si="581">IFERROR((AL177-AL176)/AL177*100%,"")</f>
        <v/>
      </c>
      <c r="AM178" s="227" t="str">
        <f>IFERROR((AM177-AM175)/AM177*100%,"")</f>
        <v/>
      </c>
    </row>
    <row r="179" spans="1:39" customFormat="1" outlineLevel="1">
      <c r="A179" t="str">
        <f>B170&amp;C179</f>
        <v>Surname, Forename6</v>
      </c>
      <c r="B179" s="256"/>
      <c r="C179" s="27">
        <v>6</v>
      </c>
      <c r="D179" s="26" t="s">
        <v>22</v>
      </c>
      <c r="E179" s="103"/>
      <c r="F179" s="103"/>
      <c r="G179" s="103"/>
      <c r="H179" s="15"/>
      <c r="I179" s="16"/>
      <c r="J179" s="17"/>
      <c r="K179" s="94"/>
      <c r="L179" s="94"/>
      <c r="M179" s="94"/>
      <c r="N179" s="94"/>
      <c r="O179" s="94"/>
      <c r="P179" s="94"/>
      <c r="Q179" s="17" t="str">
        <f>IF(SUM(K179:P179)=0,"",SUM(K179:P179))</f>
        <v/>
      </c>
      <c r="R179" s="94"/>
      <c r="S179" s="94"/>
      <c r="T179" s="17" t="str">
        <f>IF(SUM(R179:S179)=0,"",SUM(R179:S179))</f>
        <v/>
      </c>
      <c r="U179" s="17"/>
      <c r="V179" s="94"/>
      <c r="W179" s="17"/>
      <c r="X179" s="94" t="str">
        <f>IFERROR(AVERAGE(V179:W179),"")</f>
        <v/>
      </c>
      <c r="Y179" s="17"/>
      <c r="Z179" s="17"/>
      <c r="AA179" s="71"/>
      <c r="AB179" s="17"/>
      <c r="AC179" s="190" t="str">
        <f>IF(J179="","",IF(J179&lt;&gt;0,INT(25.4347*POWER((18-J179),1.81)),0))</f>
        <v/>
      </c>
      <c r="AD179" s="190" t="str">
        <f>IFERROR(IF(Q179&lt;&gt;0,INT(0.14354*POWER(((10*Q179)-220),1.4)),0),"")</f>
        <v/>
      </c>
      <c r="AE179" s="190" t="str">
        <f>IFERROR(IF(T179&lt;&gt;0,INT(51.39*POWER((T179-1.5),1.05)),0),"")</f>
        <v/>
      </c>
      <c r="AF179" s="190">
        <f>IF(U179&lt;&gt;0,INT(0.8465*POWER(((100*U179)-75),1.42)),0)</f>
        <v>0</v>
      </c>
      <c r="AG179" s="190" t="str">
        <f>IFERROR(IF(X179&lt;&gt;0,INT(1.53775*POWER((82-X179),1.81)),0),"")</f>
        <v/>
      </c>
      <c r="AH179" s="190" t="str">
        <f>IF(Y179="","",IF(Y179&lt;&gt;0,INT(5.74352*POWER((28.5-Y179),1.92)),0))</f>
        <v/>
      </c>
      <c r="AI179" s="190">
        <f>IF(Z179&lt;&gt;0,INT(12.91*POWER((Z179-4),1.1)),0)</f>
        <v>0</v>
      </c>
      <c r="AJ179" s="190" t="str">
        <f>IF(AA179="","",IF(AA179&lt;&gt;0,INT(0.2797*POWER(((100*AA179)),1.35)),0))</f>
        <v/>
      </c>
      <c r="AK179" s="191" t="str">
        <f>IF(AB179="","",IF(AB179&lt;&gt;0,INT(100.14*POWER((AB179-1),1.08)),0))</f>
        <v/>
      </c>
      <c r="AL179" s="192">
        <f>COUNT(J179,Q179,T179,X179,Y179,AA179,AB179)</f>
        <v>0</v>
      </c>
      <c r="AM179" s="193" t="str">
        <f>IF(AL179=0,"",SUM(AC179:AK179))</f>
        <v/>
      </c>
    </row>
    <row r="180" spans="1:39" customFormat="1" outlineLevel="1">
      <c r="B180" s="256"/>
      <c r="C180" s="106" t="s">
        <v>65</v>
      </c>
      <c r="D180" s="103"/>
      <c r="E180" s="103"/>
      <c r="F180" s="103"/>
      <c r="G180" s="103"/>
      <c r="H180" s="104"/>
      <c r="I180" s="105"/>
      <c r="J180" s="107" t="str">
        <f>IFERROR((J177-J179)/J179*100%,"")</f>
        <v/>
      </c>
      <c r="K180" s="107" t="str">
        <f t="shared" ref="K180:T180" si="582">IFERROR((K179-K177)/K179*100%,"")</f>
        <v/>
      </c>
      <c r="L180" s="107" t="str">
        <f t="shared" si="582"/>
        <v/>
      </c>
      <c r="M180" s="107" t="str">
        <f t="shared" si="582"/>
        <v/>
      </c>
      <c r="N180" s="107" t="str">
        <f t="shared" si="582"/>
        <v/>
      </c>
      <c r="O180" s="107" t="str">
        <f t="shared" si="582"/>
        <v/>
      </c>
      <c r="P180" s="107" t="str">
        <f t="shared" si="582"/>
        <v/>
      </c>
      <c r="Q180" s="107" t="str">
        <f t="shared" si="582"/>
        <v/>
      </c>
      <c r="R180" s="107" t="str">
        <f t="shared" si="582"/>
        <v/>
      </c>
      <c r="S180" s="107" t="str">
        <f t="shared" si="582"/>
        <v/>
      </c>
      <c r="T180" s="107" t="str">
        <f t="shared" si="582"/>
        <v/>
      </c>
      <c r="U180" s="107" t="str">
        <f t="shared" ref="U180" si="583">IFERROR((U179-U178)/U179*100%,"")</f>
        <v/>
      </c>
      <c r="V180" s="107" t="str">
        <f>IFERROR((V177-V179)/V179*100%,"")</f>
        <v/>
      </c>
      <c r="W180" s="107" t="str">
        <f>IFERROR((W177-W179)/W179*100%,"")</f>
        <v/>
      </c>
      <c r="X180" s="107" t="str">
        <f>IFERROR((X177-X179)/X179*100%,"")</f>
        <v/>
      </c>
      <c r="Y180" s="107" t="str">
        <f>IFERROR((Y177-Y179)/Y179*100%,"")</f>
        <v/>
      </c>
      <c r="Z180" s="107" t="str">
        <f t="shared" ref="Z180" si="584">IFERROR((Z179-Z178)/Z179*100%,"")</f>
        <v/>
      </c>
      <c r="AA180" s="107" t="str">
        <f>IFERROR((AA179-AA177)/AA179*100%,"")</f>
        <v/>
      </c>
      <c r="AB180" s="107" t="str">
        <f>IFERROR((AB179-AB177)/AB179*100%,"")</f>
        <v/>
      </c>
      <c r="AC180" s="194" t="str">
        <f t="shared" ref="AC180" si="585">IFERROR((AC179-AC178)/AC179*100%,"")</f>
        <v/>
      </c>
      <c r="AD180" s="194" t="str">
        <f t="shared" ref="AD180" si="586">IFERROR((AD179-AD178)/AD179*100%,"")</f>
        <v/>
      </c>
      <c r="AE180" s="194" t="str">
        <f t="shared" ref="AE180" si="587">IFERROR((AE179-AE178)/AE179*100%,"")</f>
        <v/>
      </c>
      <c r="AF180" s="194" t="str">
        <f t="shared" ref="AF180" si="588">IFERROR((AF179-AF178)/AF179*100%,"")</f>
        <v/>
      </c>
      <c r="AG180" s="194" t="str">
        <f t="shared" ref="AG180" si="589">IFERROR((AG179-AG178)/AG179*100%,"")</f>
        <v/>
      </c>
      <c r="AH180" s="194" t="str">
        <f t="shared" ref="AH180" si="590">IFERROR((AH179-AH178)/AH179*100%,"")</f>
        <v/>
      </c>
      <c r="AI180" s="194" t="str">
        <f t="shared" ref="AI180" si="591">IFERROR((AI179-AI178)/AI179*100%,"")</f>
        <v/>
      </c>
      <c r="AJ180" s="194" t="str">
        <f t="shared" ref="AJ180" si="592">IFERROR((AJ179-AJ178)/AJ179*100%,"")</f>
        <v/>
      </c>
      <c r="AK180" s="194" t="str">
        <f t="shared" ref="AK180" si="593">IFERROR((AK179-AK178)/AK179*100%,"")</f>
        <v/>
      </c>
      <c r="AL180" s="194" t="str">
        <f t="shared" ref="AL180" si="594">IFERROR((AL179-AL178)/AL179*100%,"")</f>
        <v/>
      </c>
      <c r="AM180" s="227" t="str">
        <f>IFERROR((AM179-AM177)/AM179*100%,"")</f>
        <v/>
      </c>
    </row>
    <row r="181" spans="1:39" customFormat="1" outlineLevel="1">
      <c r="A181" t="str">
        <f>B170&amp;C181</f>
        <v>Surname, Forename7</v>
      </c>
      <c r="B181" s="256"/>
      <c r="C181" s="27">
        <v>7</v>
      </c>
      <c r="D181" s="26" t="s">
        <v>22</v>
      </c>
      <c r="E181" s="103"/>
      <c r="F181" s="103"/>
      <c r="G181" s="103"/>
      <c r="H181" s="15"/>
      <c r="I181" s="16"/>
      <c r="J181" s="17"/>
      <c r="K181" s="94"/>
      <c r="L181" s="94"/>
      <c r="M181" s="94"/>
      <c r="N181" s="94"/>
      <c r="O181" s="94"/>
      <c r="P181" s="94"/>
      <c r="Q181" s="17" t="str">
        <f>IF(SUM(K181:P181)=0,"",SUM(K181:P181))</f>
        <v/>
      </c>
      <c r="R181" s="94"/>
      <c r="S181" s="94"/>
      <c r="T181" s="17" t="str">
        <f>IF(SUM(R181:S181)=0,"",SUM(R181:S181))</f>
        <v/>
      </c>
      <c r="U181" s="17"/>
      <c r="V181" s="94"/>
      <c r="W181" s="17"/>
      <c r="X181" s="94" t="str">
        <f>IFERROR(AVERAGE(V181:W181),"")</f>
        <v/>
      </c>
      <c r="Y181" s="17"/>
      <c r="Z181" s="17"/>
      <c r="AA181" s="71"/>
      <c r="AB181" s="17"/>
      <c r="AC181" s="190" t="str">
        <f>IF(J181="","",IF(J181&lt;&gt;0,INT(25.4347*POWER((18-J181),1.81)),0))</f>
        <v/>
      </c>
      <c r="AD181" s="190" t="str">
        <f>IFERROR(IF(Q181&lt;&gt;0,INT(0.14354*POWER(((10*Q181)-220),1.4)),0),"")</f>
        <v/>
      </c>
      <c r="AE181" s="190" t="str">
        <f>IFERROR(IF(T181&lt;&gt;0,INT(51.39*POWER((T181-1.5),1.05)),0),"")</f>
        <v/>
      </c>
      <c r="AF181" s="190">
        <f>IF(U181&lt;&gt;0,INT(0.8465*POWER(((100*U181)-75),1.42)),0)</f>
        <v>0</v>
      </c>
      <c r="AG181" s="190" t="str">
        <f>IFERROR(IF(X181&lt;&gt;0,INT(1.53775*POWER((82-X181),1.81)),0),"")</f>
        <v/>
      </c>
      <c r="AH181" s="190" t="str">
        <f>IF(Y181="","",IF(Y181&lt;&gt;0,INT(5.74352*POWER((28.5-Y181),1.92)),0))</f>
        <v/>
      </c>
      <c r="AI181" s="190">
        <f>IF(Z181&lt;&gt;0,INT(12.91*POWER((Z181-4),1.1)),0)</f>
        <v>0</v>
      </c>
      <c r="AJ181" s="190" t="str">
        <f>IF(AA181="","",IF(AA181&lt;&gt;0,INT(0.2797*POWER(((100*AA181)),1.35)),0))</f>
        <v/>
      </c>
      <c r="AK181" s="191" t="str">
        <f>IF(AB181="","",IF(AB181&lt;&gt;0,INT(100.14*POWER((AB181-1),1.08)),0))</f>
        <v/>
      </c>
      <c r="AL181" s="192">
        <f>COUNT(J181,Q181,T181,X181,Y181,AA181,AB181)</f>
        <v>0</v>
      </c>
      <c r="AM181" s="193" t="str">
        <f>IF(AL181=0,"",SUM(AC181:AK181))</f>
        <v/>
      </c>
    </row>
    <row r="182" spans="1:39" customFormat="1" outlineLevel="1">
      <c r="B182" s="256"/>
      <c r="C182" s="106" t="s">
        <v>65</v>
      </c>
      <c r="D182" s="103"/>
      <c r="E182" s="103"/>
      <c r="F182" s="103"/>
      <c r="G182" s="103"/>
      <c r="H182" s="104"/>
      <c r="I182" s="105"/>
      <c r="J182" s="107" t="str">
        <f>IFERROR((J179-J181)/J181*100%,"")</f>
        <v/>
      </c>
      <c r="K182" s="107" t="str">
        <f t="shared" ref="K182:T182" si="595">IFERROR((K181-K179)/K181*100%,"")</f>
        <v/>
      </c>
      <c r="L182" s="107" t="str">
        <f t="shared" si="595"/>
        <v/>
      </c>
      <c r="M182" s="107" t="str">
        <f t="shared" si="595"/>
        <v/>
      </c>
      <c r="N182" s="107" t="str">
        <f t="shared" si="595"/>
        <v/>
      </c>
      <c r="O182" s="107" t="str">
        <f t="shared" si="595"/>
        <v/>
      </c>
      <c r="P182" s="107" t="str">
        <f t="shared" si="595"/>
        <v/>
      </c>
      <c r="Q182" s="107" t="str">
        <f t="shared" si="595"/>
        <v/>
      </c>
      <c r="R182" s="107" t="str">
        <f t="shared" si="595"/>
        <v/>
      </c>
      <c r="S182" s="107" t="str">
        <f t="shared" si="595"/>
        <v/>
      </c>
      <c r="T182" s="107" t="str">
        <f t="shared" si="595"/>
        <v/>
      </c>
      <c r="U182" s="107" t="str">
        <f t="shared" ref="U182" si="596">IFERROR((U181-U180)/U181*100%,"")</f>
        <v/>
      </c>
      <c r="V182" s="107" t="str">
        <f>IFERROR((V179-V181)/V181*100%,"")</f>
        <v/>
      </c>
      <c r="W182" s="107" t="str">
        <f>IFERROR((W179-W181)/W181*100%,"")</f>
        <v/>
      </c>
      <c r="X182" s="107" t="str">
        <f>IFERROR((X179-X181)/X181*100%,"")</f>
        <v/>
      </c>
      <c r="Y182" s="107" t="str">
        <f>IFERROR((Y179-Y181)/Y181*100%,"")</f>
        <v/>
      </c>
      <c r="Z182" s="107" t="str">
        <f t="shared" ref="Z182" si="597">IFERROR((Z181-Z180)/Z181*100%,"")</f>
        <v/>
      </c>
      <c r="AA182" s="107" t="str">
        <f>IFERROR((AA181-AA179)/AA181*100%,"")</f>
        <v/>
      </c>
      <c r="AB182" s="107" t="str">
        <f>IFERROR((AB181-AB179)/AB181*100%,"")</f>
        <v/>
      </c>
      <c r="AC182" s="194" t="str">
        <f t="shared" ref="AC182" si="598">IFERROR((AC181-AC180)/AC181*100%,"")</f>
        <v/>
      </c>
      <c r="AD182" s="194" t="str">
        <f t="shared" ref="AD182" si="599">IFERROR((AD181-AD180)/AD181*100%,"")</f>
        <v/>
      </c>
      <c r="AE182" s="194" t="str">
        <f t="shared" ref="AE182" si="600">IFERROR((AE181-AE180)/AE181*100%,"")</f>
        <v/>
      </c>
      <c r="AF182" s="194" t="str">
        <f t="shared" ref="AF182" si="601">IFERROR((AF181-AF180)/AF181*100%,"")</f>
        <v/>
      </c>
      <c r="AG182" s="194" t="str">
        <f t="shared" ref="AG182" si="602">IFERROR((AG181-AG180)/AG181*100%,"")</f>
        <v/>
      </c>
      <c r="AH182" s="194" t="str">
        <f t="shared" ref="AH182" si="603">IFERROR((AH181-AH180)/AH181*100%,"")</f>
        <v/>
      </c>
      <c r="AI182" s="194" t="str">
        <f t="shared" ref="AI182" si="604">IFERROR((AI181-AI180)/AI181*100%,"")</f>
        <v/>
      </c>
      <c r="AJ182" s="194" t="str">
        <f t="shared" ref="AJ182" si="605">IFERROR((AJ181-AJ180)/AJ181*100%,"")</f>
        <v/>
      </c>
      <c r="AK182" s="194" t="str">
        <f t="shared" ref="AK182" si="606">IFERROR((AK181-AK180)/AK181*100%,"")</f>
        <v/>
      </c>
      <c r="AL182" s="194" t="str">
        <f t="shared" ref="AL182" si="607">IFERROR((AL181-AL180)/AL181*100%,"")</f>
        <v/>
      </c>
      <c r="AM182" s="227" t="str">
        <f>IFERROR((AM181-AM179)/AM181*100%,"")</f>
        <v/>
      </c>
    </row>
    <row r="183" spans="1:39" customFormat="1" outlineLevel="1">
      <c r="A183" t="str">
        <f>B170&amp;C183</f>
        <v>Surname, Forename8</v>
      </c>
      <c r="B183" s="256"/>
      <c r="C183" s="27">
        <v>8</v>
      </c>
      <c r="D183" s="26" t="s">
        <v>22</v>
      </c>
      <c r="E183" s="103"/>
      <c r="F183" s="103"/>
      <c r="G183" s="103"/>
      <c r="H183" s="15"/>
      <c r="I183" s="16"/>
      <c r="J183" s="17"/>
      <c r="K183" s="94"/>
      <c r="L183" s="94"/>
      <c r="M183" s="94"/>
      <c r="N183" s="94"/>
      <c r="O183" s="94"/>
      <c r="P183" s="94"/>
      <c r="Q183" s="17" t="str">
        <f>IF(SUM(K183:P183)=0,"",SUM(K183:P183))</f>
        <v/>
      </c>
      <c r="R183" s="94"/>
      <c r="S183" s="94"/>
      <c r="T183" s="17" t="str">
        <f>IF(SUM(R183:S183)=0,"",SUM(R183:S183))</f>
        <v/>
      </c>
      <c r="U183" s="17"/>
      <c r="V183" s="94"/>
      <c r="W183" s="17"/>
      <c r="X183" s="94" t="str">
        <f>IFERROR(AVERAGE(V183:W183),"")</f>
        <v/>
      </c>
      <c r="Y183" s="17"/>
      <c r="Z183" s="17"/>
      <c r="AA183" s="71"/>
      <c r="AB183" s="17"/>
      <c r="AC183" s="190" t="str">
        <f>IF(J183="","",IF(J183&lt;&gt;0,INT(25.4347*POWER((18-J183),1.81)),0))</f>
        <v/>
      </c>
      <c r="AD183" s="190" t="str">
        <f>IFERROR(IF(Q183&lt;&gt;0,INT(0.14354*POWER(((10*Q183)-220),1.4)),0),"")</f>
        <v/>
      </c>
      <c r="AE183" s="190" t="str">
        <f>IFERROR(IF(T183&lt;&gt;0,INT(51.39*POWER((T183-1.5),1.05)),0),"")</f>
        <v/>
      </c>
      <c r="AF183" s="190">
        <f>IF(U183&lt;&gt;0,INT(0.8465*POWER(((100*U183)-75),1.42)),0)</f>
        <v>0</v>
      </c>
      <c r="AG183" s="190" t="str">
        <f>IFERROR(IF(X183&lt;&gt;0,INT(1.53775*POWER((82-X183),1.81)),0),"")</f>
        <v/>
      </c>
      <c r="AH183" s="190" t="str">
        <f>IF(Y183="","",IF(Y183&lt;&gt;0,INT(5.74352*POWER((28.5-Y183),1.92)),0))</f>
        <v/>
      </c>
      <c r="AI183" s="190">
        <f>IF(Z183&lt;&gt;0,INT(12.91*POWER((Z183-4),1.1)),0)</f>
        <v>0</v>
      </c>
      <c r="AJ183" s="190" t="str">
        <f>IF(AA183="","",IF(AA183&lt;&gt;0,INT(0.2797*POWER(((100*AA183)),1.35)),0))</f>
        <v/>
      </c>
      <c r="AK183" s="191" t="str">
        <f>IF(AB183="","",IF(AB183&lt;&gt;0,INT(100.14*POWER((AB183-1),1.08)),0))</f>
        <v/>
      </c>
      <c r="AL183" s="192">
        <f>COUNT(J183,Q183,T183,X183,Y183,AA183,AB183)</f>
        <v>0</v>
      </c>
      <c r="AM183" s="193" t="str">
        <f>IF(AL183=0,"",SUM(AC183:AK183))</f>
        <v/>
      </c>
    </row>
    <row r="184" spans="1:39" customFormat="1" outlineLevel="1">
      <c r="B184" s="256"/>
      <c r="C184" s="106" t="s">
        <v>65</v>
      </c>
      <c r="D184" s="103"/>
      <c r="E184" s="103"/>
      <c r="F184" s="103"/>
      <c r="G184" s="103"/>
      <c r="H184" s="104"/>
      <c r="I184" s="105"/>
      <c r="J184" s="107" t="str">
        <f>IFERROR((J181-J183)/J183*100%,"")</f>
        <v/>
      </c>
      <c r="K184" s="107" t="str">
        <f t="shared" ref="K184:T184" si="608">IFERROR((K183-K181)/K183*100%,"")</f>
        <v/>
      </c>
      <c r="L184" s="107" t="str">
        <f t="shared" si="608"/>
        <v/>
      </c>
      <c r="M184" s="107" t="str">
        <f t="shared" si="608"/>
        <v/>
      </c>
      <c r="N184" s="107" t="str">
        <f t="shared" si="608"/>
        <v/>
      </c>
      <c r="O184" s="107" t="str">
        <f t="shared" si="608"/>
        <v/>
      </c>
      <c r="P184" s="107" t="str">
        <f t="shared" si="608"/>
        <v/>
      </c>
      <c r="Q184" s="107" t="str">
        <f t="shared" si="608"/>
        <v/>
      </c>
      <c r="R184" s="107" t="str">
        <f t="shared" si="608"/>
        <v/>
      </c>
      <c r="S184" s="107" t="str">
        <f t="shared" si="608"/>
        <v/>
      </c>
      <c r="T184" s="107" t="str">
        <f t="shared" si="608"/>
        <v/>
      </c>
      <c r="U184" s="107" t="str">
        <f t="shared" ref="U184" si="609">IFERROR((U183-U182)/U183*100%,"")</f>
        <v/>
      </c>
      <c r="V184" s="107" t="str">
        <f>IFERROR((V181-V183)/V183*100%,"")</f>
        <v/>
      </c>
      <c r="W184" s="107" t="str">
        <f>IFERROR((W181-W183)/W183*100%,"")</f>
        <v/>
      </c>
      <c r="X184" s="107" t="str">
        <f>IFERROR((X181-X183)/X183*100%,"")</f>
        <v/>
      </c>
      <c r="Y184" s="107" t="str">
        <f>IFERROR((Y181-Y183)/Y183*100%,"")</f>
        <v/>
      </c>
      <c r="Z184" s="107" t="str">
        <f t="shared" ref="Z184" si="610">IFERROR((Z183-Z182)/Z183*100%,"")</f>
        <v/>
      </c>
      <c r="AA184" s="107" t="str">
        <f>IFERROR((AA183-AA181)/AA183*100%,"")</f>
        <v/>
      </c>
      <c r="AB184" s="107" t="str">
        <f>IFERROR((AB183-AB181)/AB183*100%,"")</f>
        <v/>
      </c>
      <c r="AC184" s="194" t="str">
        <f t="shared" ref="AC184" si="611">IFERROR((AC183-AC182)/AC183*100%,"")</f>
        <v/>
      </c>
      <c r="AD184" s="194" t="str">
        <f t="shared" ref="AD184" si="612">IFERROR((AD183-AD182)/AD183*100%,"")</f>
        <v/>
      </c>
      <c r="AE184" s="194" t="str">
        <f t="shared" ref="AE184" si="613">IFERROR((AE183-AE182)/AE183*100%,"")</f>
        <v/>
      </c>
      <c r="AF184" s="194" t="str">
        <f t="shared" ref="AF184" si="614">IFERROR((AF183-AF182)/AF183*100%,"")</f>
        <v/>
      </c>
      <c r="AG184" s="194" t="str">
        <f t="shared" ref="AG184" si="615">IFERROR((AG183-AG182)/AG183*100%,"")</f>
        <v/>
      </c>
      <c r="AH184" s="194" t="str">
        <f t="shared" ref="AH184" si="616">IFERROR((AH183-AH182)/AH183*100%,"")</f>
        <v/>
      </c>
      <c r="AI184" s="194" t="str">
        <f t="shared" ref="AI184" si="617">IFERROR((AI183-AI182)/AI183*100%,"")</f>
        <v/>
      </c>
      <c r="AJ184" s="194" t="str">
        <f t="shared" ref="AJ184" si="618">IFERROR((AJ183-AJ182)/AJ183*100%,"")</f>
        <v/>
      </c>
      <c r="AK184" s="194" t="str">
        <f t="shared" ref="AK184" si="619">IFERROR((AK183-AK182)/AK183*100%,"")</f>
        <v/>
      </c>
      <c r="AL184" s="194" t="str">
        <f t="shared" ref="AL184" si="620">IFERROR((AL183-AL182)/AL183*100%,"")</f>
        <v/>
      </c>
      <c r="AM184" s="227" t="str">
        <f>IFERROR((AM183-AM181)/AM183*100%,"")</f>
        <v/>
      </c>
    </row>
    <row r="185" spans="1:39" customFormat="1" outlineLevel="1">
      <c r="A185" t="str">
        <f>B170&amp;C185</f>
        <v>Surname, Forename9</v>
      </c>
      <c r="B185" s="256"/>
      <c r="C185" s="27">
        <v>9</v>
      </c>
      <c r="D185" s="26" t="s">
        <v>22</v>
      </c>
      <c r="E185" s="103"/>
      <c r="F185" s="103"/>
      <c r="G185" s="103"/>
      <c r="H185" s="15"/>
      <c r="I185" s="16"/>
      <c r="J185" s="17"/>
      <c r="K185" s="94"/>
      <c r="L185" s="94"/>
      <c r="M185" s="94"/>
      <c r="N185" s="94"/>
      <c r="O185" s="94"/>
      <c r="P185" s="94"/>
      <c r="Q185" s="17" t="str">
        <f>IF(SUM(K185:P185)=0,"",SUM(K185:P185))</f>
        <v/>
      </c>
      <c r="R185" s="94"/>
      <c r="S185" s="94"/>
      <c r="T185" s="17" t="str">
        <f>IF(SUM(R185:S185)=0,"",SUM(R185:S185))</f>
        <v/>
      </c>
      <c r="U185" s="17"/>
      <c r="V185" s="94"/>
      <c r="W185" s="17"/>
      <c r="X185" s="94" t="str">
        <f>IFERROR(AVERAGE(V185:W185),"")</f>
        <v/>
      </c>
      <c r="Y185" s="17"/>
      <c r="Z185" s="17"/>
      <c r="AA185" s="71"/>
      <c r="AB185" s="17"/>
      <c r="AC185" s="190" t="str">
        <f>IF(J185="","",IF(J185&lt;&gt;0,INT(25.4347*POWER((18-J185),1.81)),0))</f>
        <v/>
      </c>
      <c r="AD185" s="190" t="str">
        <f>IFERROR(IF(Q185&lt;&gt;0,INT(0.14354*POWER(((10*Q185)-220),1.4)),0),"")</f>
        <v/>
      </c>
      <c r="AE185" s="190" t="str">
        <f>IFERROR(IF(T185&lt;&gt;0,INT(51.39*POWER((T185-1.5),1.05)),0),"")</f>
        <v/>
      </c>
      <c r="AF185" s="190">
        <f>IF(U185&lt;&gt;0,INT(0.8465*POWER(((100*U185)-75),1.42)),0)</f>
        <v>0</v>
      </c>
      <c r="AG185" s="190" t="str">
        <f>IFERROR(IF(X185&lt;&gt;0,INT(1.53775*POWER((82-X185),1.81)),0),"")</f>
        <v/>
      </c>
      <c r="AH185" s="190" t="str">
        <f>IF(Y185="","",IF(Y185&lt;&gt;0,INT(5.74352*POWER((28.5-Y185),1.92)),0))</f>
        <v/>
      </c>
      <c r="AI185" s="190">
        <f>IF(Z185&lt;&gt;0,INT(12.91*POWER((Z185-4),1.1)),0)</f>
        <v>0</v>
      </c>
      <c r="AJ185" s="190" t="str">
        <f>IF(AA185="","",IF(AA185&lt;&gt;0,INT(0.2797*POWER(((100*AA185)),1.35)),0))</f>
        <v/>
      </c>
      <c r="AK185" s="191" t="str">
        <f>IF(AB185="","",IF(AB185&lt;&gt;0,INT(100.14*POWER((AB185-1),1.08)),0))</f>
        <v/>
      </c>
      <c r="AL185" s="192">
        <f>COUNT(J185,Q185,T185,X185,Y185,AA185,AB185)</f>
        <v>0</v>
      </c>
      <c r="AM185" s="193" t="str">
        <f>IF(AL185=0,"",SUM(AC185:AK185))</f>
        <v/>
      </c>
    </row>
    <row r="186" spans="1:39" customFormat="1" outlineLevel="1">
      <c r="B186" s="256"/>
      <c r="C186" s="106" t="s">
        <v>65</v>
      </c>
      <c r="D186" s="33"/>
      <c r="E186" s="33"/>
      <c r="F186" s="33"/>
      <c r="G186" s="33"/>
      <c r="H186" s="18"/>
      <c r="I186" s="44"/>
      <c r="J186" s="107" t="str">
        <f>IFERROR((J183-J185)/J185*100%,"")</f>
        <v/>
      </c>
      <c r="K186" s="107" t="str">
        <f t="shared" ref="K186:T186" si="621">IFERROR((K185-K183)/K185*100%,"")</f>
        <v/>
      </c>
      <c r="L186" s="107" t="str">
        <f t="shared" si="621"/>
        <v/>
      </c>
      <c r="M186" s="107" t="str">
        <f t="shared" si="621"/>
        <v/>
      </c>
      <c r="N186" s="107" t="str">
        <f t="shared" si="621"/>
        <v/>
      </c>
      <c r="O186" s="107" t="str">
        <f t="shared" si="621"/>
        <v/>
      </c>
      <c r="P186" s="107" t="str">
        <f t="shared" si="621"/>
        <v/>
      </c>
      <c r="Q186" s="107" t="str">
        <f t="shared" si="621"/>
        <v/>
      </c>
      <c r="R186" s="107" t="str">
        <f t="shared" si="621"/>
        <v/>
      </c>
      <c r="S186" s="107" t="str">
        <f t="shared" si="621"/>
        <v/>
      </c>
      <c r="T186" s="107" t="str">
        <f t="shared" si="621"/>
        <v/>
      </c>
      <c r="U186" s="107" t="str">
        <f t="shared" ref="U186" si="622">IFERROR((U185-U184)/U185*100%,"")</f>
        <v/>
      </c>
      <c r="V186" s="107" t="str">
        <f>IFERROR((V183-V185)/V185*100%,"")</f>
        <v/>
      </c>
      <c r="W186" s="107" t="str">
        <f>IFERROR((W183-W185)/W185*100%,"")</f>
        <v/>
      </c>
      <c r="X186" s="107" t="str">
        <f>IFERROR((X183-X185)/X185*100%,"")</f>
        <v/>
      </c>
      <c r="Y186" s="107" t="str">
        <f>IFERROR((Y183-Y185)/Y185*100%,"")</f>
        <v/>
      </c>
      <c r="Z186" s="107" t="str">
        <f t="shared" ref="Z186" si="623">IFERROR((Z185-Z184)/Z185*100%,"")</f>
        <v/>
      </c>
      <c r="AA186" s="107" t="str">
        <f>IFERROR((AA185-AA183)/AA185*100%,"")</f>
        <v/>
      </c>
      <c r="AB186" s="107" t="str">
        <f>IFERROR((AB185-AB183)/AB185*100%,"")</f>
        <v/>
      </c>
      <c r="AC186" s="194" t="str">
        <f t="shared" ref="AC186" si="624">IFERROR((AC185-AC184)/AC185*100%,"")</f>
        <v/>
      </c>
      <c r="AD186" s="194" t="str">
        <f t="shared" ref="AD186" si="625">IFERROR((AD185-AD184)/AD185*100%,"")</f>
        <v/>
      </c>
      <c r="AE186" s="194" t="str">
        <f t="shared" ref="AE186" si="626">IFERROR((AE185-AE184)/AE185*100%,"")</f>
        <v/>
      </c>
      <c r="AF186" s="194" t="str">
        <f t="shared" ref="AF186" si="627">IFERROR((AF185-AF184)/AF185*100%,"")</f>
        <v/>
      </c>
      <c r="AG186" s="194" t="str">
        <f t="shared" ref="AG186" si="628">IFERROR((AG185-AG184)/AG185*100%,"")</f>
        <v/>
      </c>
      <c r="AH186" s="194" t="str">
        <f t="shared" ref="AH186" si="629">IFERROR((AH185-AH184)/AH185*100%,"")</f>
        <v/>
      </c>
      <c r="AI186" s="194" t="str">
        <f t="shared" ref="AI186" si="630">IFERROR((AI185-AI184)/AI185*100%,"")</f>
        <v/>
      </c>
      <c r="AJ186" s="194" t="str">
        <f t="shared" ref="AJ186" si="631">IFERROR((AJ185-AJ184)/AJ185*100%,"")</f>
        <v/>
      </c>
      <c r="AK186" s="194" t="str">
        <f t="shared" ref="AK186" si="632">IFERROR((AK185-AK184)/AK185*100%,"")</f>
        <v/>
      </c>
      <c r="AL186" s="194" t="str">
        <f t="shared" ref="AL186" si="633">IFERROR((AL185-AL184)/AL185*100%,"")</f>
        <v/>
      </c>
      <c r="AM186" s="227" t="str">
        <f>IFERROR((AM185-AM183)/AM185*100%,"")</f>
        <v/>
      </c>
    </row>
    <row r="187" spans="1:39" s="6" customFormat="1" outlineLevel="1">
      <c r="A187" t="str">
        <f>B170&amp;C187</f>
        <v>Surname, Forename10</v>
      </c>
      <c r="B187" s="256"/>
      <c r="C187" s="32">
        <v>10</v>
      </c>
      <c r="D187" s="33" t="s">
        <v>22</v>
      </c>
      <c r="E187" s="33"/>
      <c r="F187" s="33"/>
      <c r="G187" s="33"/>
      <c r="H187" s="18"/>
      <c r="I187" s="44"/>
      <c r="J187" s="34"/>
      <c r="K187" s="34"/>
      <c r="L187" s="34"/>
      <c r="M187" s="34"/>
      <c r="N187" s="34"/>
      <c r="O187" s="34"/>
      <c r="P187" s="34"/>
      <c r="Q187" s="17" t="str">
        <f>IF(SUM(K187:P187)=0,"",SUM(K187:P187))</f>
        <v/>
      </c>
      <c r="R187" s="94"/>
      <c r="S187" s="94"/>
      <c r="T187" s="17" t="str">
        <f>IF(SUM(R187:S187)=0,"",SUM(R187:S187))</f>
        <v/>
      </c>
      <c r="U187" s="17"/>
      <c r="V187" s="94"/>
      <c r="W187" s="17"/>
      <c r="X187" s="94" t="str">
        <f>IFERROR(AVERAGE(V187:W187),"")</f>
        <v/>
      </c>
      <c r="Y187" s="17"/>
      <c r="Z187" s="17"/>
      <c r="AA187" s="71"/>
      <c r="AB187" s="17"/>
      <c r="AC187" s="190" t="str">
        <f>IF(J187="","",IF(J187&lt;&gt;0,INT(25.4347*POWER((18-J187),1.81)),0))</f>
        <v/>
      </c>
      <c r="AD187" s="190" t="str">
        <f>IFERROR(IF(Q187&lt;&gt;0,INT(0.14354*POWER(((10*Q187)-220),1.4)),0),"")</f>
        <v/>
      </c>
      <c r="AE187" s="190" t="str">
        <f>IFERROR(IF(T187&lt;&gt;0,INT(51.39*POWER((T187-1.5),1.05)),0),"")</f>
        <v/>
      </c>
      <c r="AF187" s="190">
        <f>IF(U187&lt;&gt;0,INT(0.8465*POWER(((100*U187)-75),1.42)),0)</f>
        <v>0</v>
      </c>
      <c r="AG187" s="190" t="str">
        <f>IFERROR(IF(X187&lt;&gt;0,INT(1.53775*POWER((82-X187),1.81)),0),"")</f>
        <v/>
      </c>
      <c r="AH187" s="190" t="str">
        <f>IF(Y187="","",IF(Y187&lt;&gt;0,INT(5.74352*POWER((28.5-Y187),1.92)),0))</f>
        <v/>
      </c>
      <c r="AI187" s="190">
        <f>IF(Z187&lt;&gt;0,INT(12.91*POWER((Z187-4),1.1)),0)</f>
        <v>0</v>
      </c>
      <c r="AJ187" s="190" t="str">
        <f>IF(AA187="","",IF(AA187&lt;&gt;0,INT(0.2797*POWER(((100*AA187)),1.35)),0))</f>
        <v/>
      </c>
      <c r="AK187" s="191" t="str">
        <f>IF(AB187="","",IF(AB187&lt;&gt;0,INT(100.14*POWER((AB187-1),1.08)),0))</f>
        <v/>
      </c>
      <c r="AL187" s="192">
        <f>COUNT(J187,Q187,T187,X187,Y187,AA187,AB187)</f>
        <v>0</v>
      </c>
      <c r="AM187" s="193" t="str">
        <f>IF(AL187=0,"",SUM(AC187:AK187))</f>
        <v/>
      </c>
    </row>
    <row r="188" spans="1:39" s="6" customFormat="1" outlineLevel="1">
      <c r="A188"/>
      <c r="B188" s="257"/>
      <c r="C188" s="106" t="s">
        <v>65</v>
      </c>
      <c r="D188" s="33"/>
      <c r="E188" s="33"/>
      <c r="F188" s="33"/>
      <c r="G188" s="33"/>
      <c r="H188" s="18"/>
      <c r="I188" s="44"/>
      <c r="J188" s="107" t="str">
        <f>IFERROR((J185-J187)/J187*100%,"")</f>
        <v/>
      </c>
      <c r="K188" s="107" t="str">
        <f t="shared" ref="K188:T188" si="634">IFERROR((K187-K185)/K187*100%,"")</f>
        <v/>
      </c>
      <c r="L188" s="107" t="str">
        <f t="shared" si="634"/>
        <v/>
      </c>
      <c r="M188" s="107" t="str">
        <f t="shared" si="634"/>
        <v/>
      </c>
      <c r="N188" s="107" t="str">
        <f t="shared" si="634"/>
        <v/>
      </c>
      <c r="O188" s="107" t="str">
        <f t="shared" si="634"/>
        <v/>
      </c>
      <c r="P188" s="107" t="str">
        <f t="shared" si="634"/>
        <v/>
      </c>
      <c r="Q188" s="107" t="str">
        <f t="shared" si="634"/>
        <v/>
      </c>
      <c r="R188" s="107" t="str">
        <f t="shared" si="634"/>
        <v/>
      </c>
      <c r="S188" s="107" t="str">
        <f t="shared" si="634"/>
        <v/>
      </c>
      <c r="T188" s="107" t="str">
        <f t="shared" si="634"/>
        <v/>
      </c>
      <c r="U188" s="107" t="str">
        <f t="shared" ref="U188" si="635">IFERROR((U187-U186)/U187*100%,"")</f>
        <v/>
      </c>
      <c r="V188" s="107" t="str">
        <f>IFERROR((V185-V187)/V187*100%,"")</f>
        <v/>
      </c>
      <c r="W188" s="107" t="str">
        <f>IFERROR((W185-W187)/W187*100%,"")</f>
        <v/>
      </c>
      <c r="X188" s="107" t="str">
        <f>IFERROR((X185-X187)/X187*100%,"")</f>
        <v/>
      </c>
      <c r="Y188" s="107" t="str">
        <f>IFERROR((Y185-Y187)/Y187*100%,"")</f>
        <v/>
      </c>
      <c r="Z188" s="107" t="str">
        <f t="shared" ref="Z188" si="636">IFERROR((Z187-Z186)/Z187*100%,"")</f>
        <v/>
      </c>
      <c r="AA188" s="107" t="str">
        <f>IFERROR((AA187-AA185)/AA187*100%,"")</f>
        <v/>
      </c>
      <c r="AB188" s="107" t="str">
        <f>IFERROR((AB187-AB185)/AB187*100%,"")</f>
        <v/>
      </c>
      <c r="AC188" s="194" t="str">
        <f t="shared" ref="AC188" si="637">IFERROR((AC187-AC186)/AC187*100%,"")</f>
        <v/>
      </c>
      <c r="AD188" s="194" t="str">
        <f t="shared" ref="AD188" si="638">IFERROR((AD187-AD186)/AD187*100%,"")</f>
        <v/>
      </c>
      <c r="AE188" s="194" t="str">
        <f t="shared" ref="AE188" si="639">IFERROR((AE187-AE186)/AE187*100%,"")</f>
        <v/>
      </c>
      <c r="AF188" s="194" t="str">
        <f t="shared" ref="AF188" si="640">IFERROR((AF187-AF186)/AF187*100%,"")</f>
        <v/>
      </c>
      <c r="AG188" s="194" t="str">
        <f t="shared" ref="AG188" si="641">IFERROR((AG187-AG186)/AG187*100%,"")</f>
        <v/>
      </c>
      <c r="AH188" s="194" t="str">
        <f t="shared" ref="AH188" si="642">IFERROR((AH187-AH186)/AH187*100%,"")</f>
        <v/>
      </c>
      <c r="AI188" s="194" t="str">
        <f t="shared" ref="AI188" si="643">IFERROR((AI187-AI186)/AI187*100%,"")</f>
        <v/>
      </c>
      <c r="AJ188" s="194" t="str">
        <f t="shared" ref="AJ188" si="644">IFERROR((AJ187-AJ186)/AJ187*100%,"")</f>
        <v/>
      </c>
      <c r="AK188" s="194" t="str">
        <f t="shared" ref="AK188" si="645">IFERROR((AK187-AK186)/AK187*100%,"")</f>
        <v/>
      </c>
      <c r="AL188" s="194" t="str">
        <f t="shared" ref="AL188" si="646">IFERROR((AL187-AL186)/AL187*100%,"")</f>
        <v/>
      </c>
      <c r="AM188" s="227" t="str">
        <f>IFERROR((AM187-AM185)/AM187*100%,"")</f>
        <v/>
      </c>
    </row>
    <row r="189" spans="1:39" s="45" customFormat="1" outlineLevel="1">
      <c r="B189" s="115"/>
      <c r="C189" s="32"/>
      <c r="D189" s="33"/>
      <c r="E189" s="33"/>
      <c r="F189" s="33"/>
      <c r="G189" s="33"/>
      <c r="H189" s="18"/>
      <c r="I189" s="44"/>
      <c r="J189" s="34"/>
      <c r="K189" s="34"/>
      <c r="L189" s="34"/>
      <c r="M189" s="34"/>
      <c r="N189" s="34"/>
      <c r="O189" s="34"/>
      <c r="P189" s="34"/>
      <c r="Q189" s="34"/>
      <c r="R189" s="34"/>
      <c r="S189" s="34"/>
      <c r="T189" s="34"/>
      <c r="U189" s="34"/>
      <c r="V189" s="34"/>
      <c r="W189" s="34"/>
      <c r="X189" s="34"/>
      <c r="Y189" s="34"/>
      <c r="Z189" s="34"/>
      <c r="AA189" s="34"/>
      <c r="AB189" s="34"/>
      <c r="AC189" s="195"/>
      <c r="AD189" s="196"/>
      <c r="AE189" s="196"/>
      <c r="AF189" s="196"/>
      <c r="AG189" s="196"/>
      <c r="AH189" s="196"/>
      <c r="AI189" s="196"/>
      <c r="AJ189" s="196"/>
      <c r="AK189" s="197"/>
      <c r="AL189" s="196"/>
      <c r="AM189" s="198"/>
    </row>
    <row r="190" spans="1:39" s="6" customFormat="1" outlineLevel="1">
      <c r="B190" s="116"/>
      <c r="C190" s="35"/>
      <c r="D190" s="36"/>
      <c r="E190" s="36"/>
      <c r="F190" s="36"/>
      <c r="G190" s="36"/>
      <c r="H190" s="37"/>
      <c r="I190" s="38" t="s">
        <v>24</v>
      </c>
      <c r="J190" s="21" t="e">
        <f>AVERAGE(J170:J171,J173,J175,J177,J179,J181,J183,J185,J187)</f>
        <v>#DIV/0!</v>
      </c>
      <c r="K190" s="21" t="e">
        <f t="shared" ref="K190:AB190" si="647">AVERAGE(K170:K171,K173,K175,K177,K179,K181,K183,K185,K187)</f>
        <v>#DIV/0!</v>
      </c>
      <c r="L190" s="21" t="e">
        <f t="shared" si="647"/>
        <v>#DIV/0!</v>
      </c>
      <c r="M190" s="21" t="e">
        <f t="shared" si="647"/>
        <v>#DIV/0!</v>
      </c>
      <c r="N190" s="21" t="e">
        <f t="shared" si="647"/>
        <v>#DIV/0!</v>
      </c>
      <c r="O190" s="21" t="e">
        <f t="shared" si="647"/>
        <v>#DIV/0!</v>
      </c>
      <c r="P190" s="21" t="e">
        <f t="shared" si="647"/>
        <v>#DIV/0!</v>
      </c>
      <c r="Q190" s="21" t="e">
        <f t="shared" si="647"/>
        <v>#DIV/0!</v>
      </c>
      <c r="R190" s="21" t="e">
        <f t="shared" si="647"/>
        <v>#DIV/0!</v>
      </c>
      <c r="S190" s="21" t="e">
        <f t="shared" si="647"/>
        <v>#DIV/0!</v>
      </c>
      <c r="T190" s="21" t="e">
        <f t="shared" si="647"/>
        <v>#DIV/0!</v>
      </c>
      <c r="U190" s="21" t="e">
        <f t="shared" si="647"/>
        <v>#DIV/0!</v>
      </c>
      <c r="V190" s="21" t="e">
        <f t="shared" si="647"/>
        <v>#DIV/0!</v>
      </c>
      <c r="W190" s="21" t="e">
        <f t="shared" si="647"/>
        <v>#DIV/0!</v>
      </c>
      <c r="X190" s="21" t="e">
        <f t="shared" si="647"/>
        <v>#DIV/0!</v>
      </c>
      <c r="Y190" s="21" t="e">
        <f t="shared" si="647"/>
        <v>#DIV/0!</v>
      </c>
      <c r="Z190" s="21" t="e">
        <f t="shared" si="647"/>
        <v>#DIV/0!</v>
      </c>
      <c r="AA190" s="21" t="e">
        <f t="shared" si="647"/>
        <v>#DIV/0!</v>
      </c>
      <c r="AB190" s="21" t="e">
        <f t="shared" si="647"/>
        <v>#DIV/0!</v>
      </c>
      <c r="AC190" s="199"/>
      <c r="AD190" s="200"/>
      <c r="AE190" s="200"/>
      <c r="AF190" s="200"/>
      <c r="AG190" s="200"/>
      <c r="AH190" s="200"/>
      <c r="AI190" s="200"/>
      <c r="AJ190" s="200"/>
      <c r="AK190" s="201"/>
      <c r="AL190" s="200"/>
      <c r="AM190" s="202"/>
    </row>
    <row r="191" spans="1:39" s="6" customFormat="1" outlineLevel="1">
      <c r="B191" s="116"/>
      <c r="C191" s="35"/>
      <c r="D191" s="36"/>
      <c r="E191" s="36"/>
      <c r="F191" s="36"/>
      <c r="G191" s="36"/>
      <c r="H191" s="37"/>
      <c r="I191" s="38" t="s">
        <v>26</v>
      </c>
      <c r="J191" s="21">
        <f>MIN(J170:J171,J173,J175,J177,J179,J181,J183,J185,J187)</f>
        <v>0</v>
      </c>
      <c r="K191" s="21">
        <f t="shared" ref="K191:AB191" si="648">MIN(K170:K171,K173,K175,K177,K179,K181,K183,K185,K187)</f>
        <v>0</v>
      </c>
      <c r="L191" s="21">
        <f t="shared" si="648"/>
        <v>0</v>
      </c>
      <c r="M191" s="21">
        <f t="shared" si="648"/>
        <v>0</v>
      </c>
      <c r="N191" s="21">
        <f t="shared" si="648"/>
        <v>0</v>
      </c>
      <c r="O191" s="21">
        <f t="shared" si="648"/>
        <v>0</v>
      </c>
      <c r="P191" s="21">
        <f t="shared" si="648"/>
        <v>0</v>
      </c>
      <c r="Q191" s="21">
        <f t="shared" si="648"/>
        <v>0</v>
      </c>
      <c r="R191" s="21">
        <f t="shared" si="648"/>
        <v>0</v>
      </c>
      <c r="S191" s="21">
        <f t="shared" si="648"/>
        <v>0</v>
      </c>
      <c r="T191" s="21">
        <f t="shared" si="648"/>
        <v>0</v>
      </c>
      <c r="U191" s="21">
        <f t="shared" si="648"/>
        <v>0</v>
      </c>
      <c r="V191" s="21">
        <f t="shared" si="648"/>
        <v>0</v>
      </c>
      <c r="W191" s="21">
        <f t="shared" si="648"/>
        <v>0</v>
      </c>
      <c r="X191" s="21">
        <f t="shared" si="648"/>
        <v>0</v>
      </c>
      <c r="Y191" s="21">
        <f t="shared" si="648"/>
        <v>0</v>
      </c>
      <c r="Z191" s="21">
        <f t="shared" si="648"/>
        <v>0</v>
      </c>
      <c r="AA191" s="21">
        <f t="shared" si="648"/>
        <v>0</v>
      </c>
      <c r="AB191" s="21">
        <f t="shared" si="648"/>
        <v>0</v>
      </c>
      <c r="AC191" s="199"/>
      <c r="AD191" s="200"/>
      <c r="AE191" s="200"/>
      <c r="AF191" s="200"/>
      <c r="AG191" s="200"/>
      <c r="AH191" s="200"/>
      <c r="AI191" s="200"/>
      <c r="AJ191" s="200"/>
      <c r="AK191" s="201"/>
      <c r="AL191" s="200"/>
      <c r="AM191" s="202"/>
    </row>
    <row r="192" spans="1:39" s="6" customFormat="1" outlineLevel="1">
      <c r="B192" s="116"/>
      <c r="C192" s="35"/>
      <c r="D192" s="36"/>
      <c r="E192" s="36"/>
      <c r="F192" s="36"/>
      <c r="G192" s="36"/>
      <c r="H192" s="37"/>
      <c r="I192" s="38" t="s">
        <v>25</v>
      </c>
      <c r="J192" s="21">
        <f>MAX(J170:J171,J173,J175,J177,J179,J181,J183,J185,J187)</f>
        <v>0</v>
      </c>
      <c r="K192" s="21">
        <f t="shared" ref="K192:AB192" si="649">MAX(K170:K171,K173,K175,K177,K179,K181,K183,K185,K187)</f>
        <v>0</v>
      </c>
      <c r="L192" s="21">
        <f t="shared" si="649"/>
        <v>0</v>
      </c>
      <c r="M192" s="21">
        <f t="shared" si="649"/>
        <v>0</v>
      </c>
      <c r="N192" s="21">
        <f t="shared" si="649"/>
        <v>0</v>
      </c>
      <c r="O192" s="21">
        <f t="shared" si="649"/>
        <v>0</v>
      </c>
      <c r="P192" s="21">
        <f t="shared" si="649"/>
        <v>0</v>
      </c>
      <c r="Q192" s="21">
        <f t="shared" si="649"/>
        <v>0</v>
      </c>
      <c r="R192" s="21">
        <f t="shared" si="649"/>
        <v>0</v>
      </c>
      <c r="S192" s="21">
        <f t="shared" si="649"/>
        <v>0</v>
      </c>
      <c r="T192" s="21">
        <f t="shared" si="649"/>
        <v>0</v>
      </c>
      <c r="U192" s="21">
        <f t="shared" si="649"/>
        <v>0</v>
      </c>
      <c r="V192" s="21">
        <f t="shared" si="649"/>
        <v>0</v>
      </c>
      <c r="W192" s="21">
        <f t="shared" si="649"/>
        <v>0</v>
      </c>
      <c r="X192" s="21">
        <f t="shared" si="649"/>
        <v>0</v>
      </c>
      <c r="Y192" s="21">
        <f t="shared" si="649"/>
        <v>0</v>
      </c>
      <c r="Z192" s="21">
        <f t="shared" si="649"/>
        <v>0</v>
      </c>
      <c r="AA192" s="21">
        <f t="shared" si="649"/>
        <v>0</v>
      </c>
      <c r="AB192" s="21">
        <f t="shared" si="649"/>
        <v>0</v>
      </c>
      <c r="AC192" s="199"/>
      <c r="AD192" s="200"/>
      <c r="AE192" s="200"/>
      <c r="AF192" s="200"/>
      <c r="AG192" s="200"/>
      <c r="AH192" s="200"/>
      <c r="AI192" s="200"/>
      <c r="AJ192" s="200"/>
      <c r="AK192" s="201"/>
      <c r="AL192" s="200"/>
      <c r="AM192" s="202"/>
    </row>
    <row r="193" spans="1:39" s="6" customFormat="1" outlineLevel="1">
      <c r="B193" s="116"/>
      <c r="C193" s="35"/>
      <c r="D193" s="36"/>
      <c r="E193" s="36"/>
      <c r="F193" s="36"/>
      <c r="G193" s="36"/>
      <c r="H193" s="37"/>
      <c r="I193" s="38"/>
      <c r="J193" s="21"/>
      <c r="K193" s="21"/>
      <c r="L193" s="21"/>
      <c r="M193" s="21"/>
      <c r="N193" s="21"/>
      <c r="O193" s="21"/>
      <c r="P193" s="21"/>
      <c r="Q193" s="21"/>
      <c r="R193" s="21"/>
      <c r="S193" s="21"/>
      <c r="T193" s="21"/>
      <c r="U193" s="21"/>
      <c r="V193" s="21"/>
      <c r="W193" s="21"/>
      <c r="X193" s="21"/>
      <c r="Y193" s="21"/>
      <c r="Z193" s="21"/>
      <c r="AA193" s="21"/>
      <c r="AB193" s="21"/>
      <c r="AC193" s="200"/>
      <c r="AD193" s="200"/>
      <c r="AE193" s="200"/>
      <c r="AF193" s="200"/>
      <c r="AG193" s="200"/>
      <c r="AH193" s="200"/>
      <c r="AI193" s="200"/>
      <c r="AJ193" s="200"/>
      <c r="AK193" s="200"/>
      <c r="AL193" s="200"/>
      <c r="AM193" s="202"/>
    </row>
    <row r="194" spans="1:39" s="31" customFormat="1" ht="16.5" outlineLevel="1" thickBot="1">
      <c r="B194" s="117"/>
      <c r="C194" s="39"/>
      <c r="D194" s="40"/>
      <c r="E194" s="40"/>
      <c r="F194" s="40"/>
      <c r="G194" s="40"/>
      <c r="H194" s="41"/>
      <c r="I194" s="42"/>
      <c r="J194" s="43"/>
      <c r="K194" s="43"/>
      <c r="L194" s="43"/>
      <c r="M194" s="43"/>
      <c r="N194" s="43"/>
      <c r="O194" s="43"/>
      <c r="P194" s="43"/>
      <c r="Q194" s="43"/>
      <c r="R194" s="43"/>
      <c r="S194" s="43"/>
      <c r="T194" s="43"/>
      <c r="U194" s="43"/>
      <c r="V194" s="43"/>
      <c r="W194" s="43"/>
      <c r="X194" s="43"/>
      <c r="Y194" s="43"/>
      <c r="Z194" s="43"/>
      <c r="AA194" s="43"/>
      <c r="AB194" s="43"/>
      <c r="AC194" s="204"/>
      <c r="AD194" s="204"/>
      <c r="AE194" s="204"/>
      <c r="AF194" s="204"/>
      <c r="AG194" s="204"/>
      <c r="AH194" s="204"/>
      <c r="AI194" s="204"/>
      <c r="AJ194" s="204"/>
      <c r="AK194" s="204"/>
      <c r="AL194" s="204"/>
      <c r="AM194" s="205"/>
    </row>
    <row r="195" spans="1:39" customFormat="1">
      <c r="B195" s="118"/>
      <c r="C195" s="28"/>
      <c r="D195" s="19"/>
      <c r="E195" s="19"/>
      <c r="F195" s="19"/>
      <c r="G195" s="19"/>
      <c r="H195" s="29"/>
      <c r="I195" s="20"/>
      <c r="J195" s="30"/>
      <c r="K195" s="30"/>
      <c r="L195" s="30"/>
      <c r="M195" s="30"/>
      <c r="N195" s="30"/>
      <c r="O195" s="30"/>
      <c r="P195" s="30"/>
      <c r="Q195" s="30"/>
      <c r="R195" s="30"/>
      <c r="S195" s="30"/>
      <c r="T195" s="30"/>
      <c r="U195" s="30"/>
      <c r="V195" s="30"/>
      <c r="W195" s="30"/>
      <c r="X195" s="30"/>
      <c r="Y195" s="30"/>
      <c r="Z195" s="30"/>
      <c r="AA195" s="30"/>
      <c r="AB195" s="30"/>
      <c r="AC195" s="206"/>
      <c r="AD195" s="206"/>
      <c r="AE195" s="206"/>
      <c r="AF195" s="206"/>
      <c r="AG195" s="206"/>
      <c r="AH195" s="206"/>
      <c r="AI195" s="206"/>
      <c r="AJ195" s="206"/>
      <c r="AK195" s="206"/>
      <c r="AL195" s="206"/>
      <c r="AM195" s="207"/>
    </row>
    <row r="196" spans="1:39" customFormat="1" outlineLevel="1">
      <c r="B196" s="114" t="s">
        <v>41</v>
      </c>
      <c r="C196" s="28"/>
      <c r="D196" s="19"/>
      <c r="E196" s="19"/>
      <c r="F196" s="19"/>
      <c r="G196" s="19"/>
      <c r="H196" s="29"/>
      <c r="I196" s="20"/>
      <c r="J196" s="30"/>
      <c r="K196" s="30"/>
      <c r="L196" s="30"/>
      <c r="M196" s="30"/>
      <c r="N196" s="30"/>
      <c r="O196" s="30"/>
      <c r="P196" s="30"/>
      <c r="Q196" s="30"/>
      <c r="R196" s="30"/>
      <c r="S196" s="30"/>
      <c r="T196" s="30"/>
      <c r="U196" s="30"/>
      <c r="V196" s="30"/>
      <c r="W196" s="30"/>
      <c r="X196" s="30"/>
      <c r="Y196" s="30"/>
      <c r="Z196" s="30"/>
      <c r="AA196" s="30"/>
      <c r="AB196" s="30"/>
      <c r="AC196" s="206"/>
      <c r="AD196" s="206"/>
      <c r="AE196" s="206"/>
      <c r="AF196" s="206"/>
      <c r="AG196" s="206"/>
      <c r="AH196" s="206"/>
      <c r="AI196" s="206"/>
      <c r="AJ196" s="206"/>
      <c r="AK196" s="206"/>
      <c r="AL196" s="206"/>
      <c r="AM196" s="207"/>
    </row>
    <row r="197" spans="1:39" customFormat="1" outlineLevel="1">
      <c r="A197" t="str">
        <f>B197&amp;C197</f>
        <v>Surname, Forename1</v>
      </c>
      <c r="B197" s="255" t="s">
        <v>28</v>
      </c>
      <c r="C197" s="27">
        <v>1</v>
      </c>
      <c r="D197" s="26" t="s">
        <v>22</v>
      </c>
      <c r="E197" s="103"/>
      <c r="F197" s="103"/>
      <c r="G197" s="103"/>
      <c r="H197" s="16"/>
      <c r="I197" s="16"/>
      <c r="J197" s="17"/>
      <c r="K197" s="94"/>
      <c r="L197" s="94"/>
      <c r="M197" s="94"/>
      <c r="N197" s="94"/>
      <c r="O197" s="94"/>
      <c r="P197" s="94"/>
      <c r="Q197" s="17"/>
      <c r="R197" s="94"/>
      <c r="S197" s="94"/>
      <c r="T197" s="17"/>
      <c r="U197" s="17"/>
      <c r="V197" s="94"/>
      <c r="W197" s="17"/>
      <c r="X197" s="94"/>
      <c r="Y197" s="17"/>
      <c r="Z197" s="17"/>
      <c r="AA197" s="17"/>
      <c r="AB197" s="17"/>
      <c r="AC197" s="190">
        <f>IF(J197&lt;&gt;0,INT(25.4347*POWER((18-J197),1.81)),0)</f>
        <v>0</v>
      </c>
      <c r="AD197" s="190">
        <f>IF(Q197&lt;&gt;0,INT(0.14354*POWER(((10*Q197)-220),1.4)),0)</f>
        <v>0</v>
      </c>
      <c r="AE197" s="190">
        <f>IF(T197&lt;&gt;0,INT(51.39*POWER((T197-1.5),1.05)),0)</f>
        <v>0</v>
      </c>
      <c r="AF197" s="190">
        <f>IF(U197&lt;&gt;0,INT(0.8465*POWER(((100*U197)-75),1.42)),0)</f>
        <v>0</v>
      </c>
      <c r="AG197" s="190">
        <f>IF(X197&lt;&gt;0,INT(1.53775*POWER((82-X197),1.81)),0)</f>
        <v>0</v>
      </c>
      <c r="AH197" s="190">
        <f>IF(Y197&lt;&gt;0,INT(5.74352*POWER((28.5-Y197),1.92)),0)</f>
        <v>0</v>
      </c>
      <c r="AI197" s="190">
        <f>IF(Z197&lt;&gt;0,INT(12.91*POWER((Z197-4),1.1)),0)</f>
        <v>0</v>
      </c>
      <c r="AJ197" s="190">
        <f>IF(AA197&lt;&gt;0,INT(0.2797*POWER(((100*AA197)),1.35)),0)</f>
        <v>0</v>
      </c>
      <c r="AK197" s="191">
        <f>IF(AB197&lt;&gt;0,INT(100.14*POWER((AB197-1),1.08)),0)</f>
        <v>0</v>
      </c>
      <c r="AL197" s="208">
        <v>7</v>
      </c>
      <c r="AM197" s="193">
        <f>SUM(AC197:AK197)</f>
        <v>0</v>
      </c>
    </row>
    <row r="198" spans="1:39" customFormat="1" outlineLevel="1">
      <c r="A198" t="str">
        <f>B197&amp;C198</f>
        <v>Surname, Forename2</v>
      </c>
      <c r="B198" s="256"/>
      <c r="C198" s="27">
        <v>2</v>
      </c>
      <c r="D198" s="26" t="s">
        <v>22</v>
      </c>
      <c r="E198" s="103"/>
      <c r="F198" s="103"/>
      <c r="G198" s="103"/>
      <c r="H198" s="15"/>
      <c r="I198" s="16"/>
      <c r="J198" s="17"/>
      <c r="K198" s="94"/>
      <c r="L198" s="94"/>
      <c r="M198" s="94"/>
      <c r="N198" s="94"/>
      <c r="O198" s="94"/>
      <c r="P198" s="94"/>
      <c r="Q198" s="17" t="str">
        <f>IF(SUM(K198:P198)=0,"",SUM(K198:P198))</f>
        <v/>
      </c>
      <c r="R198" s="94"/>
      <c r="S198" s="94"/>
      <c r="T198" s="17" t="str">
        <f>IF(SUM(R198:S198)=0,"",SUM(R198:S198))</f>
        <v/>
      </c>
      <c r="U198" s="17"/>
      <c r="V198" s="94"/>
      <c r="W198" s="17"/>
      <c r="X198" s="94" t="str">
        <f>IFERROR(AVERAGE(V198:W198),"")</f>
        <v/>
      </c>
      <c r="Y198" s="17"/>
      <c r="Z198" s="17"/>
      <c r="AA198" s="71"/>
      <c r="AB198" s="17"/>
      <c r="AC198" s="190" t="str">
        <f>IF(J198="","",IF(J198&lt;&gt;0,INT(25.4347*POWER((18-J198),1.81)),0))</f>
        <v/>
      </c>
      <c r="AD198" s="190" t="str">
        <f>IFERROR(IF(Q198&lt;&gt;0,INT(0.14354*POWER(((10*Q198)-220),1.4)),0),"")</f>
        <v/>
      </c>
      <c r="AE198" s="190" t="str">
        <f>IFERROR(IF(T198&lt;&gt;0,INT(51.39*POWER((T198-1.5),1.05)),0),"")</f>
        <v/>
      </c>
      <c r="AF198" s="190">
        <f>IF(U198&lt;&gt;0,INT(0.8465*POWER(((100*U198)-75),1.42)),0)</f>
        <v>0</v>
      </c>
      <c r="AG198" s="190" t="str">
        <f>IFERROR(IF(X198&lt;&gt;0,INT(1.53775*POWER((82-X198),1.81)),0),"")</f>
        <v/>
      </c>
      <c r="AH198" s="190" t="str">
        <f>IF(Y198="","",IF(Y198&lt;&gt;0,INT(5.74352*POWER((28.5-Y198),1.92)),0))</f>
        <v/>
      </c>
      <c r="AI198" s="190">
        <f>IF(Z198&lt;&gt;0,INT(12.91*POWER((Z198-4),1.1)),0)</f>
        <v>0</v>
      </c>
      <c r="AJ198" s="190" t="str">
        <f>IF(AA198="","",IF(AA198&lt;&gt;0,INT(0.2797*POWER(((100*AA198)),1.35)),0))</f>
        <v/>
      </c>
      <c r="AK198" s="191" t="str">
        <f>IF(AB198="","",IF(AB198&lt;&gt;0,INT(100.14*POWER((AB198-1),1.08)),0))</f>
        <v/>
      </c>
      <c r="AL198" s="192">
        <f>COUNT(J198,Q198,T198,X198,Y198,AA198,AB198)</f>
        <v>0</v>
      </c>
      <c r="AM198" s="193" t="str">
        <f>IF(AL198=0,"",SUM(AC198:AK198))</f>
        <v/>
      </c>
    </row>
    <row r="199" spans="1:39" customFormat="1" outlineLevel="1">
      <c r="B199" s="256"/>
      <c r="C199" s="106" t="s">
        <v>65</v>
      </c>
      <c r="D199" s="103"/>
      <c r="E199" s="103"/>
      <c r="F199" s="103"/>
      <c r="G199" s="103"/>
      <c r="H199" s="104"/>
      <c r="I199" s="105"/>
      <c r="J199" s="107" t="str">
        <f>IFERROR((J197-J198)/J198*100%,"")</f>
        <v/>
      </c>
      <c r="K199" s="107" t="str">
        <f>IFERROR((K198-K197)/K198*100%,"")</f>
        <v/>
      </c>
      <c r="L199" s="107" t="str">
        <f t="shared" ref="L199:S199" si="650">IFERROR((L198-L197)/L198*100%,"")</f>
        <v/>
      </c>
      <c r="M199" s="107" t="str">
        <f t="shared" si="650"/>
        <v/>
      </c>
      <c r="N199" s="107" t="str">
        <f t="shared" si="650"/>
        <v/>
      </c>
      <c r="O199" s="107" t="str">
        <f t="shared" si="650"/>
        <v/>
      </c>
      <c r="P199" s="107" t="str">
        <f t="shared" si="650"/>
        <v/>
      </c>
      <c r="Q199" s="107" t="str">
        <f t="shared" si="650"/>
        <v/>
      </c>
      <c r="R199" s="107" t="str">
        <f t="shared" si="650"/>
        <v/>
      </c>
      <c r="S199" s="107" t="str">
        <f t="shared" si="650"/>
        <v/>
      </c>
      <c r="T199" s="107" t="str">
        <f>IFERROR((T198-T197)/T198*100%,"")</f>
        <v/>
      </c>
      <c r="U199" s="107" t="str">
        <f t="shared" ref="U199" si="651">IFERROR((U198-U197)/U198*100%,"")</f>
        <v/>
      </c>
      <c r="V199" s="107" t="str">
        <f>IFERROR((V197-V198)/V198*100%,"")</f>
        <v/>
      </c>
      <c r="W199" s="107" t="str">
        <f>IFERROR((W197-W198)/W198*100%,"")</f>
        <v/>
      </c>
      <c r="X199" s="107" t="str">
        <f>IFERROR((X197-X198)/X198*100%,"")</f>
        <v/>
      </c>
      <c r="Y199" s="107" t="str">
        <f>IFERROR((Y197-Y198)/Y198*100%,"")</f>
        <v/>
      </c>
      <c r="Z199" s="107" t="str">
        <f t="shared" ref="Z199:AB199" si="652">IFERROR((Z198-Z197)/Z198*100%,"")</f>
        <v/>
      </c>
      <c r="AA199" s="107" t="str">
        <f t="shared" si="652"/>
        <v/>
      </c>
      <c r="AB199" s="107" t="str">
        <f t="shared" si="652"/>
        <v/>
      </c>
      <c r="AC199" s="194" t="str">
        <f t="shared" ref="AC199" si="653">IFERROR((AC198-AC197)/AC198*100%,"")</f>
        <v/>
      </c>
      <c r="AD199" s="194" t="str">
        <f t="shared" ref="AD199" si="654">IFERROR((AD198-AD197)/AD198*100%,"")</f>
        <v/>
      </c>
      <c r="AE199" s="194" t="str">
        <f t="shared" ref="AE199" si="655">IFERROR((AE198-AE197)/AE198*100%,"")</f>
        <v/>
      </c>
      <c r="AF199" s="194" t="str">
        <f t="shared" ref="AF199" si="656">IFERROR((AF198-AF197)/AF198*100%,"")</f>
        <v/>
      </c>
      <c r="AG199" s="194" t="str">
        <f t="shared" ref="AG199" si="657">IFERROR((AG198-AG197)/AG198*100%,"")</f>
        <v/>
      </c>
      <c r="AH199" s="194" t="str">
        <f t="shared" ref="AH199" si="658">IFERROR((AH198-AH197)/AH198*100%,"")</f>
        <v/>
      </c>
      <c r="AI199" s="194" t="str">
        <f t="shared" ref="AI199" si="659">IFERROR((AI198-AI197)/AI198*100%,"")</f>
        <v/>
      </c>
      <c r="AJ199" s="194" t="str">
        <f t="shared" ref="AJ199" si="660">IFERROR((AJ198-AJ197)/AJ198*100%,"")</f>
        <v/>
      </c>
      <c r="AK199" s="194" t="str">
        <f t="shared" ref="AK199" si="661">IFERROR((AK198-AK197)/AK198*100%,"")</f>
        <v/>
      </c>
      <c r="AL199" s="194" t="str">
        <f t="shared" ref="AL199:AM199" si="662">IFERROR((AL198-AL197)/AL198*100%,"")</f>
        <v/>
      </c>
      <c r="AM199" s="228" t="str">
        <f t="shared" si="662"/>
        <v/>
      </c>
    </row>
    <row r="200" spans="1:39" customFormat="1" outlineLevel="1">
      <c r="A200" t="str">
        <f>B197&amp;C200</f>
        <v>Surname, Forename3</v>
      </c>
      <c r="B200" s="256"/>
      <c r="C200" s="27">
        <v>3</v>
      </c>
      <c r="D200" s="26" t="s">
        <v>22</v>
      </c>
      <c r="E200" s="103"/>
      <c r="F200" s="103"/>
      <c r="G200" s="103"/>
      <c r="H200" s="15"/>
      <c r="I200" s="16"/>
      <c r="J200" s="17"/>
      <c r="K200" s="94"/>
      <c r="L200" s="94"/>
      <c r="M200" s="94"/>
      <c r="N200" s="94"/>
      <c r="O200" s="94"/>
      <c r="P200" s="94"/>
      <c r="Q200" s="17" t="str">
        <f>IF(SUM(K200:P200)=0,"",SUM(K200:P200))</f>
        <v/>
      </c>
      <c r="R200" s="94"/>
      <c r="S200" s="94"/>
      <c r="T200" s="17" t="str">
        <f>IF(SUM(R200:S200)=0,"",SUM(R200:S200))</f>
        <v/>
      </c>
      <c r="U200" s="17"/>
      <c r="V200" s="94"/>
      <c r="W200" s="17"/>
      <c r="X200" s="94" t="str">
        <f>IFERROR(AVERAGE(V200:W200),"")</f>
        <v/>
      </c>
      <c r="Y200" s="17"/>
      <c r="Z200" s="17"/>
      <c r="AA200" s="71"/>
      <c r="AB200" s="17"/>
      <c r="AC200" s="190" t="str">
        <f>IF(J200="","",IF(J200&lt;&gt;0,INT(25.4347*POWER((18-J200),1.81)),0))</f>
        <v/>
      </c>
      <c r="AD200" s="190" t="str">
        <f>IFERROR(IF(Q200&lt;&gt;0,INT(0.14354*POWER(((10*Q200)-220),1.4)),0),"")</f>
        <v/>
      </c>
      <c r="AE200" s="190" t="str">
        <f>IFERROR(IF(T200&lt;&gt;0,INT(51.39*POWER((T200-1.5),1.05)),0),"")</f>
        <v/>
      </c>
      <c r="AF200" s="190">
        <f>IF(U200&lt;&gt;0,INT(0.8465*POWER(((100*U200)-75),1.42)),0)</f>
        <v>0</v>
      </c>
      <c r="AG200" s="190" t="str">
        <f>IFERROR(IF(X200&lt;&gt;0,INT(1.53775*POWER((82-X200),1.81)),0),"")</f>
        <v/>
      </c>
      <c r="AH200" s="190" t="str">
        <f>IF(Y200="","",IF(Y200&lt;&gt;0,INT(5.74352*POWER((28.5-Y200),1.92)),0))</f>
        <v/>
      </c>
      <c r="AI200" s="190">
        <f>IF(Z200&lt;&gt;0,INT(12.91*POWER((Z200-4),1.1)),0)</f>
        <v>0</v>
      </c>
      <c r="AJ200" s="190" t="str">
        <f>IF(AA200="","",IF(AA200&lt;&gt;0,INT(0.2797*POWER(((100*AA200)),1.35)),0))</f>
        <v/>
      </c>
      <c r="AK200" s="191" t="str">
        <f>IF(AB200="","",IF(AB200&lt;&gt;0,INT(100.14*POWER((AB200-1),1.08)),0))</f>
        <v/>
      </c>
      <c r="AL200" s="192">
        <f>COUNT(J200,Q200,T200,X200,Y200,AA200,AB200)</f>
        <v>0</v>
      </c>
      <c r="AM200" s="193" t="str">
        <f>IF(AL200=0,"",SUM(AC200:AK200))</f>
        <v/>
      </c>
    </row>
    <row r="201" spans="1:39" customFormat="1" outlineLevel="1">
      <c r="B201" s="256"/>
      <c r="C201" s="106" t="s">
        <v>65</v>
      </c>
      <c r="D201" s="103"/>
      <c r="E201" s="103"/>
      <c r="F201" s="103"/>
      <c r="G201" s="103"/>
      <c r="H201" s="104"/>
      <c r="I201" s="105"/>
      <c r="J201" s="107" t="str">
        <f>IFERROR((J198-J200)/J200*100%,"")</f>
        <v/>
      </c>
      <c r="K201" s="107" t="str">
        <f t="shared" ref="K201:T201" si="663">IFERROR((K200-K198)/K200*100%,"")</f>
        <v/>
      </c>
      <c r="L201" s="107" t="str">
        <f t="shared" si="663"/>
        <v/>
      </c>
      <c r="M201" s="107" t="str">
        <f t="shared" si="663"/>
        <v/>
      </c>
      <c r="N201" s="107" t="str">
        <f t="shared" si="663"/>
        <v/>
      </c>
      <c r="O201" s="107" t="str">
        <f t="shared" si="663"/>
        <v/>
      </c>
      <c r="P201" s="107" t="str">
        <f t="shared" si="663"/>
        <v/>
      </c>
      <c r="Q201" s="107" t="str">
        <f t="shared" si="663"/>
        <v/>
      </c>
      <c r="R201" s="107" t="str">
        <f t="shared" si="663"/>
        <v/>
      </c>
      <c r="S201" s="107" t="str">
        <f t="shared" si="663"/>
        <v/>
      </c>
      <c r="T201" s="107" t="str">
        <f t="shared" si="663"/>
        <v/>
      </c>
      <c r="U201" s="107" t="str">
        <f t="shared" ref="U201" si="664">IFERROR((U200-U199)/U200*100%,"")</f>
        <v/>
      </c>
      <c r="V201" s="107" t="str">
        <f>IFERROR((V198-V200)/V200*100%,"")</f>
        <v/>
      </c>
      <c r="W201" s="107" t="str">
        <f>IFERROR((W198-W200)/W200*100%,"")</f>
        <v/>
      </c>
      <c r="X201" s="107" t="str">
        <f>IFERROR((X198-X200)/X200*100%,"")</f>
        <v/>
      </c>
      <c r="Y201" s="107" t="str">
        <f>IFERROR((Y198-Y200)/Y200*100%,"")</f>
        <v/>
      </c>
      <c r="Z201" s="107" t="str">
        <f t="shared" ref="Z201" si="665">IFERROR((Z200-Z199)/Z200*100%,"")</f>
        <v/>
      </c>
      <c r="AA201" s="107" t="str">
        <f>IFERROR((AA200-AA198)/AA200*100%,"")</f>
        <v/>
      </c>
      <c r="AB201" s="107" t="str">
        <f>IFERROR((AB200-AB198)/AB200*100%,"")</f>
        <v/>
      </c>
      <c r="AC201" s="194" t="str">
        <f t="shared" ref="AC201" si="666">IFERROR((AC200-AC199)/AC200*100%,"")</f>
        <v/>
      </c>
      <c r="AD201" s="194" t="str">
        <f t="shared" ref="AD201" si="667">IFERROR((AD200-AD199)/AD200*100%,"")</f>
        <v/>
      </c>
      <c r="AE201" s="194" t="str">
        <f t="shared" ref="AE201" si="668">IFERROR((AE200-AE199)/AE200*100%,"")</f>
        <v/>
      </c>
      <c r="AF201" s="194" t="str">
        <f t="shared" ref="AF201" si="669">IFERROR((AF200-AF199)/AF200*100%,"")</f>
        <v/>
      </c>
      <c r="AG201" s="194" t="str">
        <f t="shared" ref="AG201" si="670">IFERROR((AG200-AG199)/AG200*100%,"")</f>
        <v/>
      </c>
      <c r="AH201" s="194" t="str">
        <f t="shared" ref="AH201" si="671">IFERROR((AH200-AH199)/AH200*100%,"")</f>
        <v/>
      </c>
      <c r="AI201" s="194" t="str">
        <f t="shared" ref="AI201" si="672">IFERROR((AI200-AI199)/AI200*100%,"")</f>
        <v/>
      </c>
      <c r="AJ201" s="194" t="str">
        <f t="shared" ref="AJ201" si="673">IFERROR((AJ200-AJ199)/AJ200*100%,"")</f>
        <v/>
      </c>
      <c r="AK201" s="194" t="str">
        <f t="shared" ref="AK201" si="674">IFERROR((AK200-AK199)/AK200*100%,"")</f>
        <v/>
      </c>
      <c r="AL201" s="194" t="str">
        <f t="shared" ref="AL201" si="675">IFERROR((AL200-AL199)/AL200*100%,"")</f>
        <v/>
      </c>
      <c r="AM201" s="227" t="str">
        <f>IFERROR((AM200-AM198)/AM200*100%,"")</f>
        <v/>
      </c>
    </row>
    <row r="202" spans="1:39" customFormat="1" outlineLevel="1">
      <c r="A202" t="str">
        <f>B197&amp;C202</f>
        <v>Surname, Forename4</v>
      </c>
      <c r="B202" s="256"/>
      <c r="C202" s="27">
        <v>4</v>
      </c>
      <c r="D202" s="26" t="s">
        <v>22</v>
      </c>
      <c r="E202" s="103"/>
      <c r="F202" s="103"/>
      <c r="G202" s="103"/>
      <c r="H202" s="15"/>
      <c r="I202" s="16"/>
      <c r="J202" s="17"/>
      <c r="K202" s="94"/>
      <c r="L202" s="94"/>
      <c r="M202" s="94"/>
      <c r="N202" s="94"/>
      <c r="O202" s="94"/>
      <c r="P202" s="94"/>
      <c r="Q202" s="17" t="str">
        <f>IF(SUM(K202:P202)=0,"",SUM(K202:P202))</f>
        <v/>
      </c>
      <c r="R202" s="94"/>
      <c r="S202" s="94"/>
      <c r="T202" s="17" t="str">
        <f>IF(SUM(R202:S202)=0,"",SUM(R202:S202))</f>
        <v/>
      </c>
      <c r="U202" s="17"/>
      <c r="V202" s="94"/>
      <c r="W202" s="17"/>
      <c r="X202" s="94" t="str">
        <f>IFERROR(AVERAGE(V202:W202),"")</f>
        <v/>
      </c>
      <c r="Y202" s="17"/>
      <c r="Z202" s="17"/>
      <c r="AA202" s="71"/>
      <c r="AB202" s="17"/>
      <c r="AC202" s="190" t="str">
        <f>IF(J202="","",IF(J202&lt;&gt;0,INT(25.4347*POWER((18-J202),1.81)),0))</f>
        <v/>
      </c>
      <c r="AD202" s="190" t="str">
        <f>IFERROR(IF(Q202&lt;&gt;0,INT(0.14354*POWER(((10*Q202)-220),1.4)),0),"")</f>
        <v/>
      </c>
      <c r="AE202" s="190" t="str">
        <f>IFERROR(IF(T202&lt;&gt;0,INT(51.39*POWER((T202-1.5),1.05)),0),"")</f>
        <v/>
      </c>
      <c r="AF202" s="190">
        <f>IF(U202&lt;&gt;0,INT(0.8465*POWER(((100*U202)-75),1.42)),0)</f>
        <v>0</v>
      </c>
      <c r="AG202" s="190" t="str">
        <f>IFERROR(IF(X202&lt;&gt;0,INT(1.53775*POWER((82-X202),1.81)),0),"")</f>
        <v/>
      </c>
      <c r="AH202" s="190" t="str">
        <f>IF(Y202="","",IF(Y202&lt;&gt;0,INT(5.74352*POWER((28.5-Y202),1.92)),0))</f>
        <v/>
      </c>
      <c r="AI202" s="190">
        <f>IF(Z202&lt;&gt;0,INT(12.91*POWER((Z202-4),1.1)),0)</f>
        <v>0</v>
      </c>
      <c r="AJ202" s="190" t="str">
        <f>IF(AA202="","",IF(AA202&lt;&gt;0,INT(0.2797*POWER(((100*AA202)),1.35)),0))</f>
        <v/>
      </c>
      <c r="AK202" s="191" t="str">
        <f>IF(AB202="","",IF(AB202&lt;&gt;0,INT(100.14*POWER((AB202-1),1.08)),0))</f>
        <v/>
      </c>
      <c r="AL202" s="192">
        <f>COUNT(J202,Q202,T202,X202,Y202,AA202,AB202)</f>
        <v>0</v>
      </c>
      <c r="AM202" s="193" t="str">
        <f>IF(AL202=0,"",SUM(AC202:AK202))</f>
        <v/>
      </c>
    </row>
    <row r="203" spans="1:39" customFormat="1" outlineLevel="1">
      <c r="B203" s="256"/>
      <c r="C203" s="106" t="s">
        <v>65</v>
      </c>
      <c r="D203" s="103"/>
      <c r="E203" s="103"/>
      <c r="F203" s="103"/>
      <c r="G203" s="103"/>
      <c r="H203" s="104"/>
      <c r="I203" s="105"/>
      <c r="J203" s="107" t="str">
        <f>IFERROR((J200-J202)/J202*100%,"")</f>
        <v/>
      </c>
      <c r="K203" s="107" t="str">
        <f t="shared" ref="K203:T203" si="676">IFERROR((K202-K200)/K202*100%,"")</f>
        <v/>
      </c>
      <c r="L203" s="107" t="str">
        <f t="shared" si="676"/>
        <v/>
      </c>
      <c r="M203" s="107" t="str">
        <f t="shared" si="676"/>
        <v/>
      </c>
      <c r="N203" s="107" t="str">
        <f t="shared" si="676"/>
        <v/>
      </c>
      <c r="O203" s="107" t="str">
        <f t="shared" si="676"/>
        <v/>
      </c>
      <c r="P203" s="107" t="str">
        <f t="shared" si="676"/>
        <v/>
      </c>
      <c r="Q203" s="107" t="str">
        <f t="shared" si="676"/>
        <v/>
      </c>
      <c r="R203" s="107" t="str">
        <f t="shared" si="676"/>
        <v/>
      </c>
      <c r="S203" s="107" t="str">
        <f t="shared" si="676"/>
        <v/>
      </c>
      <c r="T203" s="107" t="str">
        <f t="shared" si="676"/>
        <v/>
      </c>
      <c r="U203" s="107" t="str">
        <f t="shared" ref="U203" si="677">IFERROR((U202-U201)/U202*100%,"")</f>
        <v/>
      </c>
      <c r="V203" s="107" t="str">
        <f>IFERROR((V200-V202)/V202*100%,"")</f>
        <v/>
      </c>
      <c r="W203" s="107" t="str">
        <f>IFERROR((W200-W202)/W202*100%,"")</f>
        <v/>
      </c>
      <c r="X203" s="107" t="str">
        <f>IFERROR((X200-X202)/X202*100%,"")</f>
        <v/>
      </c>
      <c r="Y203" s="107" t="str">
        <f>IFERROR((Y200-Y202)/Y202*100%,"")</f>
        <v/>
      </c>
      <c r="Z203" s="107" t="str">
        <f t="shared" ref="Z203" si="678">IFERROR((Z202-Z201)/Z202*100%,"")</f>
        <v/>
      </c>
      <c r="AA203" s="107" t="str">
        <f>IFERROR((AA202-AA200)/AA202*100%,"")</f>
        <v/>
      </c>
      <c r="AB203" s="107" t="str">
        <f>IFERROR((AB202-AB200)/AB202*100%,"")</f>
        <v/>
      </c>
      <c r="AC203" s="194" t="str">
        <f t="shared" ref="AC203" si="679">IFERROR((AC202-AC201)/AC202*100%,"")</f>
        <v/>
      </c>
      <c r="AD203" s="194" t="str">
        <f t="shared" ref="AD203" si="680">IFERROR((AD202-AD201)/AD202*100%,"")</f>
        <v/>
      </c>
      <c r="AE203" s="194" t="str">
        <f t="shared" ref="AE203" si="681">IFERROR((AE202-AE201)/AE202*100%,"")</f>
        <v/>
      </c>
      <c r="AF203" s="194" t="str">
        <f t="shared" ref="AF203" si="682">IFERROR((AF202-AF201)/AF202*100%,"")</f>
        <v/>
      </c>
      <c r="AG203" s="194" t="str">
        <f t="shared" ref="AG203" si="683">IFERROR((AG202-AG201)/AG202*100%,"")</f>
        <v/>
      </c>
      <c r="AH203" s="194" t="str">
        <f t="shared" ref="AH203" si="684">IFERROR((AH202-AH201)/AH202*100%,"")</f>
        <v/>
      </c>
      <c r="AI203" s="194" t="str">
        <f t="shared" ref="AI203" si="685">IFERROR((AI202-AI201)/AI202*100%,"")</f>
        <v/>
      </c>
      <c r="AJ203" s="194" t="str">
        <f t="shared" ref="AJ203" si="686">IFERROR((AJ202-AJ201)/AJ202*100%,"")</f>
        <v/>
      </c>
      <c r="AK203" s="194" t="str">
        <f t="shared" ref="AK203" si="687">IFERROR((AK202-AK201)/AK202*100%,"")</f>
        <v/>
      </c>
      <c r="AL203" s="194" t="str">
        <f t="shared" ref="AL203" si="688">IFERROR((AL202-AL201)/AL202*100%,"")</f>
        <v/>
      </c>
      <c r="AM203" s="227" t="str">
        <f>IFERROR((AM202-AM200)/AM202*100%,"")</f>
        <v/>
      </c>
    </row>
    <row r="204" spans="1:39" customFormat="1" outlineLevel="1">
      <c r="A204" t="str">
        <f>B197&amp;C204</f>
        <v>Surname, Forename5</v>
      </c>
      <c r="B204" s="256"/>
      <c r="C204" s="27">
        <v>5</v>
      </c>
      <c r="D204" s="26" t="s">
        <v>22</v>
      </c>
      <c r="E204" s="103"/>
      <c r="F204" s="103"/>
      <c r="G204" s="103"/>
      <c r="H204" s="15"/>
      <c r="I204" s="16"/>
      <c r="J204" s="17"/>
      <c r="K204" s="94"/>
      <c r="L204" s="94"/>
      <c r="M204" s="94"/>
      <c r="N204" s="94"/>
      <c r="O204" s="94"/>
      <c r="P204" s="94"/>
      <c r="Q204" s="17" t="str">
        <f>IF(SUM(K204:P204)=0,"",SUM(K204:P204))</f>
        <v/>
      </c>
      <c r="R204" s="94"/>
      <c r="S204" s="94"/>
      <c r="T204" s="17" t="str">
        <f>IF(SUM(R204:S204)=0,"",SUM(R204:S204))</f>
        <v/>
      </c>
      <c r="U204" s="17"/>
      <c r="V204" s="94"/>
      <c r="W204" s="17"/>
      <c r="X204" s="94" t="str">
        <f>IFERROR(AVERAGE(V204:W204),"")</f>
        <v/>
      </c>
      <c r="Y204" s="17"/>
      <c r="Z204" s="17"/>
      <c r="AA204" s="71"/>
      <c r="AB204" s="17"/>
      <c r="AC204" s="190" t="str">
        <f>IF(J204="","",IF(J204&lt;&gt;0,INT(25.4347*POWER((18-J204),1.81)),0))</f>
        <v/>
      </c>
      <c r="AD204" s="190" t="str">
        <f>IFERROR(IF(Q204&lt;&gt;0,INT(0.14354*POWER(((10*Q204)-220),1.4)),0),"")</f>
        <v/>
      </c>
      <c r="AE204" s="190" t="str">
        <f>IFERROR(IF(T204&lt;&gt;0,INT(51.39*POWER((T204-1.5),1.05)),0),"")</f>
        <v/>
      </c>
      <c r="AF204" s="190">
        <f>IF(U204&lt;&gt;0,INT(0.8465*POWER(((100*U204)-75),1.42)),0)</f>
        <v>0</v>
      </c>
      <c r="AG204" s="190" t="str">
        <f>IFERROR(IF(X204&lt;&gt;0,INT(1.53775*POWER((82-X204),1.81)),0),"")</f>
        <v/>
      </c>
      <c r="AH204" s="190" t="str">
        <f>IF(Y204="","",IF(Y204&lt;&gt;0,INT(5.74352*POWER((28.5-Y204),1.92)),0))</f>
        <v/>
      </c>
      <c r="AI204" s="190">
        <f>IF(Z204&lt;&gt;0,INT(12.91*POWER((Z204-4),1.1)),0)</f>
        <v>0</v>
      </c>
      <c r="AJ204" s="190" t="str">
        <f>IF(AA204="","",IF(AA204&lt;&gt;0,INT(0.2797*POWER(((100*AA204)),1.35)),0))</f>
        <v/>
      </c>
      <c r="AK204" s="191" t="str">
        <f>IF(AB204="","",IF(AB204&lt;&gt;0,INT(100.14*POWER((AB204-1),1.08)),0))</f>
        <v/>
      </c>
      <c r="AL204" s="192">
        <f>COUNT(J204,Q204,T204,X204,Y204,AA204,AB204)</f>
        <v>0</v>
      </c>
      <c r="AM204" s="193" t="str">
        <f>IF(AL204=0,"",SUM(AC204:AK204))</f>
        <v/>
      </c>
    </row>
    <row r="205" spans="1:39" customFormat="1" outlineLevel="1">
      <c r="B205" s="256"/>
      <c r="C205" s="106" t="s">
        <v>65</v>
      </c>
      <c r="D205" s="103"/>
      <c r="E205" s="103"/>
      <c r="F205" s="103"/>
      <c r="G205" s="103"/>
      <c r="H205" s="104"/>
      <c r="I205" s="105"/>
      <c r="J205" s="107" t="str">
        <f>IFERROR((J202-J204)/J204*100%,"")</f>
        <v/>
      </c>
      <c r="K205" s="107" t="str">
        <f t="shared" ref="K205:T205" si="689">IFERROR((K204-K202)/K204*100%,"")</f>
        <v/>
      </c>
      <c r="L205" s="107" t="str">
        <f t="shared" si="689"/>
        <v/>
      </c>
      <c r="M205" s="107" t="str">
        <f t="shared" si="689"/>
        <v/>
      </c>
      <c r="N205" s="107" t="str">
        <f t="shared" si="689"/>
        <v/>
      </c>
      <c r="O205" s="107" t="str">
        <f t="shared" si="689"/>
        <v/>
      </c>
      <c r="P205" s="107" t="str">
        <f t="shared" si="689"/>
        <v/>
      </c>
      <c r="Q205" s="107" t="str">
        <f t="shared" si="689"/>
        <v/>
      </c>
      <c r="R205" s="107" t="str">
        <f t="shared" si="689"/>
        <v/>
      </c>
      <c r="S205" s="107" t="str">
        <f t="shared" si="689"/>
        <v/>
      </c>
      <c r="T205" s="107" t="str">
        <f t="shared" si="689"/>
        <v/>
      </c>
      <c r="U205" s="107" t="str">
        <f t="shared" ref="U205" si="690">IFERROR((U204-U203)/U204*100%,"")</f>
        <v/>
      </c>
      <c r="V205" s="107" t="str">
        <f>IFERROR((V202-V204)/V204*100%,"")</f>
        <v/>
      </c>
      <c r="W205" s="107" t="str">
        <f>IFERROR((W202-W204)/W204*100%,"")</f>
        <v/>
      </c>
      <c r="X205" s="107" t="str">
        <f>IFERROR((X202-X204)/X204*100%,"")</f>
        <v/>
      </c>
      <c r="Y205" s="107" t="str">
        <f>IFERROR((Y202-Y204)/Y204*100%,"")</f>
        <v/>
      </c>
      <c r="Z205" s="107" t="str">
        <f t="shared" ref="Z205" si="691">IFERROR((Z204-Z203)/Z204*100%,"")</f>
        <v/>
      </c>
      <c r="AA205" s="107" t="str">
        <f>IFERROR((AA204-AA202)/AA204*100%,"")</f>
        <v/>
      </c>
      <c r="AB205" s="107" t="str">
        <f>IFERROR((AB204-AB202)/AB204*100%,"")</f>
        <v/>
      </c>
      <c r="AC205" s="194" t="str">
        <f t="shared" ref="AC205" si="692">IFERROR((AC204-AC203)/AC204*100%,"")</f>
        <v/>
      </c>
      <c r="AD205" s="194" t="str">
        <f t="shared" ref="AD205" si="693">IFERROR((AD204-AD203)/AD204*100%,"")</f>
        <v/>
      </c>
      <c r="AE205" s="194" t="str">
        <f t="shared" ref="AE205" si="694">IFERROR((AE204-AE203)/AE204*100%,"")</f>
        <v/>
      </c>
      <c r="AF205" s="194" t="str">
        <f t="shared" ref="AF205" si="695">IFERROR((AF204-AF203)/AF204*100%,"")</f>
        <v/>
      </c>
      <c r="AG205" s="194" t="str">
        <f t="shared" ref="AG205" si="696">IFERROR((AG204-AG203)/AG204*100%,"")</f>
        <v/>
      </c>
      <c r="AH205" s="194" t="str">
        <f t="shared" ref="AH205" si="697">IFERROR((AH204-AH203)/AH204*100%,"")</f>
        <v/>
      </c>
      <c r="AI205" s="194" t="str">
        <f t="shared" ref="AI205" si="698">IFERROR((AI204-AI203)/AI204*100%,"")</f>
        <v/>
      </c>
      <c r="AJ205" s="194" t="str">
        <f t="shared" ref="AJ205" si="699">IFERROR((AJ204-AJ203)/AJ204*100%,"")</f>
        <v/>
      </c>
      <c r="AK205" s="194" t="str">
        <f t="shared" ref="AK205" si="700">IFERROR((AK204-AK203)/AK204*100%,"")</f>
        <v/>
      </c>
      <c r="AL205" s="194" t="str">
        <f t="shared" ref="AL205" si="701">IFERROR((AL204-AL203)/AL204*100%,"")</f>
        <v/>
      </c>
      <c r="AM205" s="227" t="str">
        <f>IFERROR((AM204-AM202)/AM204*100%,"")</f>
        <v/>
      </c>
    </row>
    <row r="206" spans="1:39" customFormat="1" outlineLevel="1">
      <c r="A206" t="str">
        <f>B197&amp;C206</f>
        <v>Surname, Forename6</v>
      </c>
      <c r="B206" s="256"/>
      <c r="C206" s="27">
        <v>6</v>
      </c>
      <c r="D206" s="26" t="s">
        <v>22</v>
      </c>
      <c r="E206" s="103"/>
      <c r="F206" s="103"/>
      <c r="G206" s="103"/>
      <c r="H206" s="15"/>
      <c r="I206" s="16"/>
      <c r="J206" s="17"/>
      <c r="K206" s="94"/>
      <c r="L206" s="94"/>
      <c r="M206" s="94"/>
      <c r="N206" s="94"/>
      <c r="O206" s="94"/>
      <c r="P206" s="94"/>
      <c r="Q206" s="17" t="str">
        <f>IF(SUM(K206:P206)=0,"",SUM(K206:P206))</f>
        <v/>
      </c>
      <c r="R206" s="94"/>
      <c r="S206" s="94"/>
      <c r="T206" s="17" t="str">
        <f>IF(SUM(R206:S206)=0,"",SUM(R206:S206))</f>
        <v/>
      </c>
      <c r="U206" s="17"/>
      <c r="V206" s="94"/>
      <c r="W206" s="17"/>
      <c r="X206" s="94" t="str">
        <f>IFERROR(AVERAGE(V206:W206),"")</f>
        <v/>
      </c>
      <c r="Y206" s="17"/>
      <c r="Z206" s="17"/>
      <c r="AA206" s="71"/>
      <c r="AB206" s="17"/>
      <c r="AC206" s="190" t="str">
        <f>IF(J206="","",IF(J206&lt;&gt;0,INT(25.4347*POWER((18-J206),1.81)),0))</f>
        <v/>
      </c>
      <c r="AD206" s="190" t="str">
        <f>IFERROR(IF(Q206&lt;&gt;0,INT(0.14354*POWER(((10*Q206)-220),1.4)),0),"")</f>
        <v/>
      </c>
      <c r="AE206" s="190" t="str">
        <f>IFERROR(IF(T206&lt;&gt;0,INT(51.39*POWER((T206-1.5),1.05)),0),"")</f>
        <v/>
      </c>
      <c r="AF206" s="190">
        <f>IF(U206&lt;&gt;0,INT(0.8465*POWER(((100*U206)-75),1.42)),0)</f>
        <v>0</v>
      </c>
      <c r="AG206" s="190" t="str">
        <f>IFERROR(IF(X206&lt;&gt;0,INT(1.53775*POWER((82-X206),1.81)),0),"")</f>
        <v/>
      </c>
      <c r="AH206" s="190" t="str">
        <f>IF(Y206="","",IF(Y206&lt;&gt;0,INT(5.74352*POWER((28.5-Y206),1.92)),0))</f>
        <v/>
      </c>
      <c r="AI206" s="190">
        <f>IF(Z206&lt;&gt;0,INT(12.91*POWER((Z206-4),1.1)),0)</f>
        <v>0</v>
      </c>
      <c r="AJ206" s="190" t="str">
        <f>IF(AA206="","",IF(AA206&lt;&gt;0,INT(0.2797*POWER(((100*AA206)),1.35)),0))</f>
        <v/>
      </c>
      <c r="AK206" s="191" t="str">
        <f>IF(AB206="","",IF(AB206&lt;&gt;0,INT(100.14*POWER((AB206-1),1.08)),0))</f>
        <v/>
      </c>
      <c r="AL206" s="192">
        <f>COUNT(J206,Q206,T206,X206,Y206,AA206,AB206)</f>
        <v>0</v>
      </c>
      <c r="AM206" s="193" t="str">
        <f>IF(AL206=0,"",SUM(AC206:AK206))</f>
        <v/>
      </c>
    </row>
    <row r="207" spans="1:39" customFormat="1" outlineLevel="1">
      <c r="B207" s="256"/>
      <c r="C207" s="106" t="s">
        <v>65</v>
      </c>
      <c r="D207" s="103"/>
      <c r="E207" s="103"/>
      <c r="F207" s="103"/>
      <c r="G207" s="103"/>
      <c r="H207" s="104"/>
      <c r="I207" s="105"/>
      <c r="J207" s="107" t="str">
        <f>IFERROR((J204-J206)/J206*100%,"")</f>
        <v/>
      </c>
      <c r="K207" s="107" t="str">
        <f t="shared" ref="K207:T207" si="702">IFERROR((K206-K204)/K206*100%,"")</f>
        <v/>
      </c>
      <c r="L207" s="107" t="str">
        <f t="shared" si="702"/>
        <v/>
      </c>
      <c r="M207" s="107" t="str">
        <f t="shared" si="702"/>
        <v/>
      </c>
      <c r="N207" s="107" t="str">
        <f t="shared" si="702"/>
        <v/>
      </c>
      <c r="O207" s="107" t="str">
        <f t="shared" si="702"/>
        <v/>
      </c>
      <c r="P207" s="107" t="str">
        <f t="shared" si="702"/>
        <v/>
      </c>
      <c r="Q207" s="107" t="str">
        <f t="shared" si="702"/>
        <v/>
      </c>
      <c r="R207" s="107" t="str">
        <f t="shared" si="702"/>
        <v/>
      </c>
      <c r="S207" s="107" t="str">
        <f t="shared" si="702"/>
        <v/>
      </c>
      <c r="T207" s="107" t="str">
        <f t="shared" si="702"/>
        <v/>
      </c>
      <c r="U207" s="107" t="str">
        <f t="shared" ref="U207" si="703">IFERROR((U206-U205)/U206*100%,"")</f>
        <v/>
      </c>
      <c r="V207" s="107" t="str">
        <f>IFERROR((V204-V206)/V206*100%,"")</f>
        <v/>
      </c>
      <c r="W207" s="107" t="str">
        <f>IFERROR((W204-W206)/W206*100%,"")</f>
        <v/>
      </c>
      <c r="X207" s="107" t="str">
        <f>IFERROR((X204-X206)/X206*100%,"")</f>
        <v/>
      </c>
      <c r="Y207" s="107" t="str">
        <f>IFERROR((Y204-Y206)/Y206*100%,"")</f>
        <v/>
      </c>
      <c r="Z207" s="107" t="str">
        <f t="shared" ref="Z207" si="704">IFERROR((Z206-Z205)/Z206*100%,"")</f>
        <v/>
      </c>
      <c r="AA207" s="107" t="str">
        <f>IFERROR((AA206-AA204)/AA206*100%,"")</f>
        <v/>
      </c>
      <c r="AB207" s="107" t="str">
        <f>IFERROR((AB206-AB204)/AB206*100%,"")</f>
        <v/>
      </c>
      <c r="AC207" s="194" t="str">
        <f t="shared" ref="AC207" si="705">IFERROR((AC206-AC205)/AC206*100%,"")</f>
        <v/>
      </c>
      <c r="AD207" s="194" t="str">
        <f t="shared" ref="AD207" si="706">IFERROR((AD206-AD205)/AD206*100%,"")</f>
        <v/>
      </c>
      <c r="AE207" s="194" t="str">
        <f t="shared" ref="AE207" si="707">IFERROR((AE206-AE205)/AE206*100%,"")</f>
        <v/>
      </c>
      <c r="AF207" s="194" t="str">
        <f t="shared" ref="AF207" si="708">IFERROR((AF206-AF205)/AF206*100%,"")</f>
        <v/>
      </c>
      <c r="AG207" s="194" t="str">
        <f t="shared" ref="AG207" si="709">IFERROR((AG206-AG205)/AG206*100%,"")</f>
        <v/>
      </c>
      <c r="AH207" s="194" t="str">
        <f t="shared" ref="AH207" si="710">IFERROR((AH206-AH205)/AH206*100%,"")</f>
        <v/>
      </c>
      <c r="AI207" s="194" t="str">
        <f t="shared" ref="AI207" si="711">IFERROR((AI206-AI205)/AI206*100%,"")</f>
        <v/>
      </c>
      <c r="AJ207" s="194" t="str">
        <f t="shared" ref="AJ207" si="712">IFERROR((AJ206-AJ205)/AJ206*100%,"")</f>
        <v/>
      </c>
      <c r="AK207" s="194" t="str">
        <f t="shared" ref="AK207" si="713">IFERROR((AK206-AK205)/AK206*100%,"")</f>
        <v/>
      </c>
      <c r="AL207" s="194" t="str">
        <f t="shared" ref="AL207" si="714">IFERROR((AL206-AL205)/AL206*100%,"")</f>
        <v/>
      </c>
      <c r="AM207" s="227" t="str">
        <f>IFERROR((AM206-AM204)/AM206*100%,"")</f>
        <v/>
      </c>
    </row>
    <row r="208" spans="1:39" customFormat="1" outlineLevel="1">
      <c r="A208" t="str">
        <f>B197&amp;C208</f>
        <v>Surname, Forename7</v>
      </c>
      <c r="B208" s="256"/>
      <c r="C208" s="27">
        <v>7</v>
      </c>
      <c r="D208" s="26" t="s">
        <v>22</v>
      </c>
      <c r="E208" s="103"/>
      <c r="F208" s="103"/>
      <c r="G208" s="103"/>
      <c r="H208" s="15"/>
      <c r="I208" s="16"/>
      <c r="J208" s="17"/>
      <c r="K208" s="94"/>
      <c r="L208" s="94"/>
      <c r="M208" s="94"/>
      <c r="N208" s="94"/>
      <c r="O208" s="94"/>
      <c r="P208" s="94"/>
      <c r="Q208" s="17" t="str">
        <f>IF(SUM(K208:P208)=0,"",SUM(K208:P208))</f>
        <v/>
      </c>
      <c r="R208" s="94"/>
      <c r="S208" s="94"/>
      <c r="T208" s="17" t="str">
        <f>IF(SUM(R208:S208)=0,"",SUM(R208:S208))</f>
        <v/>
      </c>
      <c r="U208" s="17"/>
      <c r="V208" s="94"/>
      <c r="W208" s="17"/>
      <c r="X208" s="94" t="str">
        <f>IFERROR(AVERAGE(V208:W208),"")</f>
        <v/>
      </c>
      <c r="Y208" s="17"/>
      <c r="Z208" s="17"/>
      <c r="AA208" s="71"/>
      <c r="AB208" s="17"/>
      <c r="AC208" s="190" t="str">
        <f>IF(J208="","",IF(J208&lt;&gt;0,INT(25.4347*POWER((18-J208),1.81)),0))</f>
        <v/>
      </c>
      <c r="AD208" s="190" t="str">
        <f>IFERROR(IF(Q208&lt;&gt;0,INT(0.14354*POWER(((10*Q208)-220),1.4)),0),"")</f>
        <v/>
      </c>
      <c r="AE208" s="190" t="str">
        <f>IFERROR(IF(T208&lt;&gt;0,INT(51.39*POWER((T208-1.5),1.05)),0),"")</f>
        <v/>
      </c>
      <c r="AF208" s="190">
        <f>IF(U208&lt;&gt;0,INT(0.8465*POWER(((100*U208)-75),1.42)),0)</f>
        <v>0</v>
      </c>
      <c r="AG208" s="190" t="str">
        <f>IFERROR(IF(X208&lt;&gt;0,INT(1.53775*POWER((82-X208),1.81)),0),"")</f>
        <v/>
      </c>
      <c r="AH208" s="190" t="str">
        <f>IF(Y208="","",IF(Y208&lt;&gt;0,INT(5.74352*POWER((28.5-Y208),1.92)),0))</f>
        <v/>
      </c>
      <c r="AI208" s="190">
        <f>IF(Z208&lt;&gt;0,INT(12.91*POWER((Z208-4),1.1)),0)</f>
        <v>0</v>
      </c>
      <c r="AJ208" s="190" t="str">
        <f>IF(AA208="","",IF(AA208&lt;&gt;0,INT(0.2797*POWER(((100*AA208)),1.35)),0))</f>
        <v/>
      </c>
      <c r="AK208" s="191" t="str">
        <f>IF(AB208="","",IF(AB208&lt;&gt;0,INT(100.14*POWER((AB208-1),1.08)),0))</f>
        <v/>
      </c>
      <c r="AL208" s="192">
        <f>COUNT(J208,Q208,T208,X208,Y208,AA208,AB208)</f>
        <v>0</v>
      </c>
      <c r="AM208" s="193" t="str">
        <f>IF(AL208=0,"",SUM(AC208:AK208))</f>
        <v/>
      </c>
    </row>
    <row r="209" spans="1:39" customFormat="1" outlineLevel="1">
      <c r="B209" s="256"/>
      <c r="C209" s="106" t="s">
        <v>65</v>
      </c>
      <c r="D209" s="103"/>
      <c r="E209" s="103"/>
      <c r="F209" s="103"/>
      <c r="G209" s="103"/>
      <c r="H209" s="104"/>
      <c r="I209" s="105"/>
      <c r="J209" s="107" t="str">
        <f>IFERROR((J206-J208)/J208*100%,"")</f>
        <v/>
      </c>
      <c r="K209" s="107" t="str">
        <f t="shared" ref="K209:T209" si="715">IFERROR((K208-K206)/K208*100%,"")</f>
        <v/>
      </c>
      <c r="L209" s="107" t="str">
        <f t="shared" si="715"/>
        <v/>
      </c>
      <c r="M209" s="107" t="str">
        <f t="shared" si="715"/>
        <v/>
      </c>
      <c r="N209" s="107" t="str">
        <f t="shared" si="715"/>
        <v/>
      </c>
      <c r="O209" s="107" t="str">
        <f t="shared" si="715"/>
        <v/>
      </c>
      <c r="P209" s="107" t="str">
        <f t="shared" si="715"/>
        <v/>
      </c>
      <c r="Q209" s="107" t="str">
        <f t="shared" si="715"/>
        <v/>
      </c>
      <c r="R209" s="107" t="str">
        <f t="shared" si="715"/>
        <v/>
      </c>
      <c r="S209" s="107" t="str">
        <f t="shared" si="715"/>
        <v/>
      </c>
      <c r="T209" s="107" t="str">
        <f t="shared" si="715"/>
        <v/>
      </c>
      <c r="U209" s="107" t="str">
        <f t="shared" ref="U209" si="716">IFERROR((U208-U207)/U208*100%,"")</f>
        <v/>
      </c>
      <c r="V209" s="107" t="str">
        <f>IFERROR((V206-V208)/V208*100%,"")</f>
        <v/>
      </c>
      <c r="W209" s="107" t="str">
        <f>IFERROR((W206-W208)/W208*100%,"")</f>
        <v/>
      </c>
      <c r="X209" s="107" t="str">
        <f>IFERROR((X206-X208)/X208*100%,"")</f>
        <v/>
      </c>
      <c r="Y209" s="107" t="str">
        <f>IFERROR((Y206-Y208)/Y208*100%,"")</f>
        <v/>
      </c>
      <c r="Z209" s="107" t="str">
        <f t="shared" ref="Z209" si="717">IFERROR((Z208-Z207)/Z208*100%,"")</f>
        <v/>
      </c>
      <c r="AA209" s="107" t="str">
        <f>IFERROR((AA208-AA206)/AA208*100%,"")</f>
        <v/>
      </c>
      <c r="AB209" s="107" t="str">
        <f>IFERROR((AB208-AB206)/AB208*100%,"")</f>
        <v/>
      </c>
      <c r="AC209" s="194" t="str">
        <f t="shared" ref="AC209" si="718">IFERROR((AC208-AC207)/AC208*100%,"")</f>
        <v/>
      </c>
      <c r="AD209" s="194" t="str">
        <f t="shared" ref="AD209" si="719">IFERROR((AD208-AD207)/AD208*100%,"")</f>
        <v/>
      </c>
      <c r="AE209" s="194" t="str">
        <f t="shared" ref="AE209" si="720">IFERROR((AE208-AE207)/AE208*100%,"")</f>
        <v/>
      </c>
      <c r="AF209" s="194" t="str">
        <f t="shared" ref="AF209" si="721">IFERROR((AF208-AF207)/AF208*100%,"")</f>
        <v/>
      </c>
      <c r="AG209" s="194" t="str">
        <f t="shared" ref="AG209" si="722">IFERROR((AG208-AG207)/AG208*100%,"")</f>
        <v/>
      </c>
      <c r="AH209" s="194" t="str">
        <f t="shared" ref="AH209" si="723">IFERROR((AH208-AH207)/AH208*100%,"")</f>
        <v/>
      </c>
      <c r="AI209" s="194" t="str">
        <f t="shared" ref="AI209" si="724">IFERROR((AI208-AI207)/AI208*100%,"")</f>
        <v/>
      </c>
      <c r="AJ209" s="194" t="str">
        <f t="shared" ref="AJ209" si="725">IFERROR((AJ208-AJ207)/AJ208*100%,"")</f>
        <v/>
      </c>
      <c r="AK209" s="194" t="str">
        <f t="shared" ref="AK209" si="726">IFERROR((AK208-AK207)/AK208*100%,"")</f>
        <v/>
      </c>
      <c r="AL209" s="194" t="str">
        <f t="shared" ref="AL209" si="727">IFERROR((AL208-AL207)/AL208*100%,"")</f>
        <v/>
      </c>
      <c r="AM209" s="227" t="str">
        <f>IFERROR((AM208-AM206)/AM208*100%,"")</f>
        <v/>
      </c>
    </row>
    <row r="210" spans="1:39" customFormat="1" outlineLevel="1">
      <c r="A210" t="str">
        <f>B197&amp;C210</f>
        <v>Surname, Forename8</v>
      </c>
      <c r="B210" s="256"/>
      <c r="C210" s="27">
        <v>8</v>
      </c>
      <c r="D210" s="26" t="s">
        <v>22</v>
      </c>
      <c r="E210" s="103"/>
      <c r="F210" s="103"/>
      <c r="G210" s="103"/>
      <c r="H210" s="15"/>
      <c r="I210" s="16"/>
      <c r="J210" s="17"/>
      <c r="K210" s="94"/>
      <c r="L210" s="94"/>
      <c r="M210" s="94"/>
      <c r="N210" s="94"/>
      <c r="O210" s="94"/>
      <c r="P210" s="94"/>
      <c r="Q210" s="17" t="str">
        <f>IF(SUM(K210:P210)=0,"",SUM(K210:P210))</f>
        <v/>
      </c>
      <c r="R210" s="94"/>
      <c r="S210" s="94"/>
      <c r="T210" s="17" t="str">
        <f>IF(SUM(R210:S210)=0,"",SUM(R210:S210))</f>
        <v/>
      </c>
      <c r="U210" s="17"/>
      <c r="V210" s="94"/>
      <c r="W210" s="17"/>
      <c r="X210" s="94" t="str">
        <f>IFERROR(AVERAGE(V210:W210),"")</f>
        <v/>
      </c>
      <c r="Y210" s="17"/>
      <c r="Z210" s="17"/>
      <c r="AA210" s="71"/>
      <c r="AB210" s="17"/>
      <c r="AC210" s="190" t="str">
        <f>IF(J210="","",IF(J210&lt;&gt;0,INT(25.4347*POWER((18-J210),1.81)),0))</f>
        <v/>
      </c>
      <c r="AD210" s="190" t="str">
        <f>IFERROR(IF(Q210&lt;&gt;0,INT(0.14354*POWER(((10*Q210)-220),1.4)),0),"")</f>
        <v/>
      </c>
      <c r="AE210" s="190" t="str">
        <f>IFERROR(IF(T210&lt;&gt;0,INT(51.39*POWER((T210-1.5),1.05)),0),"")</f>
        <v/>
      </c>
      <c r="AF210" s="190">
        <f>IF(U210&lt;&gt;0,INT(0.8465*POWER(((100*U210)-75),1.42)),0)</f>
        <v>0</v>
      </c>
      <c r="AG210" s="190" t="str">
        <f>IFERROR(IF(X210&lt;&gt;0,INT(1.53775*POWER((82-X210),1.81)),0),"")</f>
        <v/>
      </c>
      <c r="AH210" s="190" t="str">
        <f>IF(Y210="","",IF(Y210&lt;&gt;0,INT(5.74352*POWER((28.5-Y210),1.92)),0))</f>
        <v/>
      </c>
      <c r="AI210" s="190">
        <f>IF(Z210&lt;&gt;0,INT(12.91*POWER((Z210-4),1.1)),0)</f>
        <v>0</v>
      </c>
      <c r="AJ210" s="190" t="str">
        <f>IF(AA210="","",IF(AA210&lt;&gt;0,INT(0.2797*POWER(((100*AA210)),1.35)),0))</f>
        <v/>
      </c>
      <c r="AK210" s="191" t="str">
        <f>IF(AB210="","",IF(AB210&lt;&gt;0,INT(100.14*POWER((AB210-1),1.08)),0))</f>
        <v/>
      </c>
      <c r="AL210" s="192">
        <f>COUNT(J210,Q210,T210,X210,Y210,AA210,AB210)</f>
        <v>0</v>
      </c>
      <c r="AM210" s="193" t="str">
        <f>IF(AL210=0,"",SUM(AC210:AK210))</f>
        <v/>
      </c>
    </row>
    <row r="211" spans="1:39" customFormat="1" outlineLevel="1">
      <c r="B211" s="256"/>
      <c r="C211" s="106" t="s">
        <v>65</v>
      </c>
      <c r="D211" s="103"/>
      <c r="E211" s="103"/>
      <c r="F211" s="103"/>
      <c r="G211" s="103"/>
      <c r="H211" s="104"/>
      <c r="I211" s="105"/>
      <c r="J211" s="107" t="str">
        <f>IFERROR((J208-J210)/J210*100%,"")</f>
        <v/>
      </c>
      <c r="K211" s="107" t="str">
        <f t="shared" ref="K211:T211" si="728">IFERROR((K210-K208)/K210*100%,"")</f>
        <v/>
      </c>
      <c r="L211" s="107" t="str">
        <f t="shared" si="728"/>
        <v/>
      </c>
      <c r="M211" s="107" t="str">
        <f t="shared" si="728"/>
        <v/>
      </c>
      <c r="N211" s="107" t="str">
        <f t="shared" si="728"/>
        <v/>
      </c>
      <c r="O211" s="107" t="str">
        <f t="shared" si="728"/>
        <v/>
      </c>
      <c r="P211" s="107" t="str">
        <f t="shared" si="728"/>
        <v/>
      </c>
      <c r="Q211" s="107" t="str">
        <f t="shared" si="728"/>
        <v/>
      </c>
      <c r="R211" s="107" t="str">
        <f t="shared" si="728"/>
        <v/>
      </c>
      <c r="S211" s="107" t="str">
        <f t="shared" si="728"/>
        <v/>
      </c>
      <c r="T211" s="107" t="str">
        <f t="shared" si="728"/>
        <v/>
      </c>
      <c r="U211" s="107" t="str">
        <f t="shared" ref="U211" si="729">IFERROR((U210-U209)/U210*100%,"")</f>
        <v/>
      </c>
      <c r="V211" s="107" t="str">
        <f>IFERROR((V208-V210)/V210*100%,"")</f>
        <v/>
      </c>
      <c r="W211" s="107" t="str">
        <f>IFERROR((W208-W210)/W210*100%,"")</f>
        <v/>
      </c>
      <c r="X211" s="107" t="str">
        <f>IFERROR((X208-X210)/X210*100%,"")</f>
        <v/>
      </c>
      <c r="Y211" s="107" t="str">
        <f>IFERROR((Y208-Y210)/Y210*100%,"")</f>
        <v/>
      </c>
      <c r="Z211" s="107" t="str">
        <f t="shared" ref="Z211" si="730">IFERROR((Z210-Z209)/Z210*100%,"")</f>
        <v/>
      </c>
      <c r="AA211" s="107" t="str">
        <f>IFERROR((AA210-AA208)/AA210*100%,"")</f>
        <v/>
      </c>
      <c r="AB211" s="107" t="str">
        <f>IFERROR((AB210-AB208)/AB210*100%,"")</f>
        <v/>
      </c>
      <c r="AC211" s="194" t="str">
        <f t="shared" ref="AC211" si="731">IFERROR((AC210-AC209)/AC210*100%,"")</f>
        <v/>
      </c>
      <c r="AD211" s="194" t="str">
        <f t="shared" ref="AD211" si="732">IFERROR((AD210-AD209)/AD210*100%,"")</f>
        <v/>
      </c>
      <c r="AE211" s="194" t="str">
        <f t="shared" ref="AE211" si="733">IFERROR((AE210-AE209)/AE210*100%,"")</f>
        <v/>
      </c>
      <c r="AF211" s="194" t="str">
        <f t="shared" ref="AF211" si="734">IFERROR((AF210-AF209)/AF210*100%,"")</f>
        <v/>
      </c>
      <c r="AG211" s="194" t="str">
        <f t="shared" ref="AG211" si="735">IFERROR((AG210-AG209)/AG210*100%,"")</f>
        <v/>
      </c>
      <c r="AH211" s="194" t="str">
        <f t="shared" ref="AH211" si="736">IFERROR((AH210-AH209)/AH210*100%,"")</f>
        <v/>
      </c>
      <c r="AI211" s="194" t="str">
        <f t="shared" ref="AI211" si="737">IFERROR((AI210-AI209)/AI210*100%,"")</f>
        <v/>
      </c>
      <c r="AJ211" s="194" t="str">
        <f t="shared" ref="AJ211" si="738">IFERROR((AJ210-AJ209)/AJ210*100%,"")</f>
        <v/>
      </c>
      <c r="AK211" s="194" t="str">
        <f t="shared" ref="AK211" si="739">IFERROR((AK210-AK209)/AK210*100%,"")</f>
        <v/>
      </c>
      <c r="AL211" s="194" t="str">
        <f t="shared" ref="AL211" si="740">IFERROR((AL210-AL209)/AL210*100%,"")</f>
        <v/>
      </c>
      <c r="AM211" s="227" t="str">
        <f>IFERROR((AM210-AM208)/AM210*100%,"")</f>
        <v/>
      </c>
    </row>
    <row r="212" spans="1:39" customFormat="1" outlineLevel="1">
      <c r="A212" t="str">
        <f>B197&amp;C212</f>
        <v>Surname, Forename9</v>
      </c>
      <c r="B212" s="256"/>
      <c r="C212" s="27">
        <v>9</v>
      </c>
      <c r="D212" s="26" t="s">
        <v>22</v>
      </c>
      <c r="E212" s="103"/>
      <c r="F212" s="103"/>
      <c r="G212" s="103"/>
      <c r="H212" s="15"/>
      <c r="I212" s="16"/>
      <c r="J212" s="17"/>
      <c r="K212" s="94"/>
      <c r="L212" s="94"/>
      <c r="M212" s="94"/>
      <c r="N212" s="94"/>
      <c r="O212" s="94"/>
      <c r="P212" s="94"/>
      <c r="Q212" s="17" t="str">
        <f>IF(SUM(K212:P212)=0,"",SUM(K212:P212))</f>
        <v/>
      </c>
      <c r="R212" s="94"/>
      <c r="S212" s="94"/>
      <c r="T212" s="17" t="str">
        <f>IF(SUM(R212:S212)=0,"",SUM(R212:S212))</f>
        <v/>
      </c>
      <c r="U212" s="17"/>
      <c r="V212" s="94"/>
      <c r="W212" s="17"/>
      <c r="X212" s="94" t="str">
        <f>IFERROR(AVERAGE(V212:W212),"")</f>
        <v/>
      </c>
      <c r="Y212" s="17"/>
      <c r="Z212" s="17"/>
      <c r="AA212" s="71"/>
      <c r="AB212" s="17"/>
      <c r="AC212" s="190" t="str">
        <f>IF(J212="","",IF(J212&lt;&gt;0,INT(25.4347*POWER((18-J212),1.81)),0))</f>
        <v/>
      </c>
      <c r="AD212" s="190" t="str">
        <f>IFERROR(IF(Q212&lt;&gt;0,INT(0.14354*POWER(((10*Q212)-220),1.4)),0),"")</f>
        <v/>
      </c>
      <c r="AE212" s="190" t="str">
        <f>IFERROR(IF(T212&lt;&gt;0,INT(51.39*POWER((T212-1.5),1.05)),0),"")</f>
        <v/>
      </c>
      <c r="AF212" s="190">
        <f>IF(U212&lt;&gt;0,INT(0.8465*POWER(((100*U212)-75),1.42)),0)</f>
        <v>0</v>
      </c>
      <c r="AG212" s="190" t="str">
        <f>IFERROR(IF(X212&lt;&gt;0,INT(1.53775*POWER((82-X212),1.81)),0),"")</f>
        <v/>
      </c>
      <c r="AH212" s="190" t="str">
        <f>IF(Y212="","",IF(Y212&lt;&gt;0,INT(5.74352*POWER((28.5-Y212),1.92)),0))</f>
        <v/>
      </c>
      <c r="AI212" s="190">
        <f>IF(Z212&lt;&gt;0,INT(12.91*POWER((Z212-4),1.1)),0)</f>
        <v>0</v>
      </c>
      <c r="AJ212" s="190" t="str">
        <f>IF(AA212="","",IF(AA212&lt;&gt;0,INT(0.2797*POWER(((100*AA212)),1.35)),0))</f>
        <v/>
      </c>
      <c r="AK212" s="191" t="str">
        <f>IF(AB212="","",IF(AB212&lt;&gt;0,INT(100.14*POWER((AB212-1),1.08)),0))</f>
        <v/>
      </c>
      <c r="AL212" s="192">
        <f>COUNT(J212,Q212,T212,X212,Y212,AA212,AB212)</f>
        <v>0</v>
      </c>
      <c r="AM212" s="193" t="str">
        <f>IF(AL212=0,"",SUM(AC212:AK212))</f>
        <v/>
      </c>
    </row>
    <row r="213" spans="1:39" customFormat="1" outlineLevel="1">
      <c r="B213" s="256"/>
      <c r="C213" s="106" t="s">
        <v>65</v>
      </c>
      <c r="D213" s="33"/>
      <c r="E213" s="33"/>
      <c r="F213" s="33"/>
      <c r="G213" s="33"/>
      <c r="H213" s="18"/>
      <c r="I213" s="44"/>
      <c r="J213" s="107" t="str">
        <f>IFERROR((J210-J212)/J212*100%,"")</f>
        <v/>
      </c>
      <c r="K213" s="107" t="str">
        <f t="shared" ref="K213:T213" si="741">IFERROR((K212-K210)/K212*100%,"")</f>
        <v/>
      </c>
      <c r="L213" s="107" t="str">
        <f t="shared" si="741"/>
        <v/>
      </c>
      <c r="M213" s="107" t="str">
        <f t="shared" si="741"/>
        <v/>
      </c>
      <c r="N213" s="107" t="str">
        <f t="shared" si="741"/>
        <v/>
      </c>
      <c r="O213" s="107" t="str">
        <f t="shared" si="741"/>
        <v/>
      </c>
      <c r="P213" s="107" t="str">
        <f t="shared" si="741"/>
        <v/>
      </c>
      <c r="Q213" s="107" t="str">
        <f t="shared" si="741"/>
        <v/>
      </c>
      <c r="R213" s="107" t="str">
        <f t="shared" si="741"/>
        <v/>
      </c>
      <c r="S213" s="107" t="str">
        <f t="shared" si="741"/>
        <v/>
      </c>
      <c r="T213" s="107" t="str">
        <f t="shared" si="741"/>
        <v/>
      </c>
      <c r="U213" s="107" t="str">
        <f t="shared" ref="U213" si="742">IFERROR((U212-U211)/U212*100%,"")</f>
        <v/>
      </c>
      <c r="V213" s="107" t="str">
        <f>IFERROR((V210-V212)/V212*100%,"")</f>
        <v/>
      </c>
      <c r="W213" s="107" t="str">
        <f>IFERROR((W210-W212)/W212*100%,"")</f>
        <v/>
      </c>
      <c r="X213" s="107" t="str">
        <f>IFERROR((X210-X212)/X212*100%,"")</f>
        <v/>
      </c>
      <c r="Y213" s="107" t="str">
        <f>IFERROR((Y210-Y212)/Y212*100%,"")</f>
        <v/>
      </c>
      <c r="Z213" s="107" t="str">
        <f t="shared" ref="Z213" si="743">IFERROR((Z212-Z211)/Z212*100%,"")</f>
        <v/>
      </c>
      <c r="AA213" s="107" t="str">
        <f>IFERROR((AA212-AA210)/AA212*100%,"")</f>
        <v/>
      </c>
      <c r="AB213" s="107" t="str">
        <f>IFERROR((AB212-AB210)/AB212*100%,"")</f>
        <v/>
      </c>
      <c r="AC213" s="194" t="str">
        <f t="shared" ref="AC213" si="744">IFERROR((AC212-AC211)/AC212*100%,"")</f>
        <v/>
      </c>
      <c r="AD213" s="194" t="str">
        <f t="shared" ref="AD213" si="745">IFERROR((AD212-AD211)/AD212*100%,"")</f>
        <v/>
      </c>
      <c r="AE213" s="194" t="str">
        <f t="shared" ref="AE213" si="746">IFERROR((AE212-AE211)/AE212*100%,"")</f>
        <v/>
      </c>
      <c r="AF213" s="194" t="str">
        <f t="shared" ref="AF213" si="747">IFERROR((AF212-AF211)/AF212*100%,"")</f>
        <v/>
      </c>
      <c r="AG213" s="194" t="str">
        <f t="shared" ref="AG213" si="748">IFERROR((AG212-AG211)/AG212*100%,"")</f>
        <v/>
      </c>
      <c r="AH213" s="194" t="str">
        <f t="shared" ref="AH213" si="749">IFERROR((AH212-AH211)/AH212*100%,"")</f>
        <v/>
      </c>
      <c r="AI213" s="194" t="str">
        <f t="shared" ref="AI213" si="750">IFERROR((AI212-AI211)/AI212*100%,"")</f>
        <v/>
      </c>
      <c r="AJ213" s="194" t="str">
        <f t="shared" ref="AJ213" si="751">IFERROR((AJ212-AJ211)/AJ212*100%,"")</f>
        <v/>
      </c>
      <c r="AK213" s="194" t="str">
        <f t="shared" ref="AK213" si="752">IFERROR((AK212-AK211)/AK212*100%,"")</f>
        <v/>
      </c>
      <c r="AL213" s="194" t="str">
        <f t="shared" ref="AL213" si="753">IFERROR((AL212-AL211)/AL212*100%,"")</f>
        <v/>
      </c>
      <c r="AM213" s="227" t="str">
        <f>IFERROR((AM212-AM210)/AM212*100%,"")</f>
        <v/>
      </c>
    </row>
    <row r="214" spans="1:39" s="6" customFormat="1" outlineLevel="1">
      <c r="A214" t="str">
        <f>B197&amp;C214</f>
        <v>Surname, Forename10</v>
      </c>
      <c r="B214" s="256"/>
      <c r="C214" s="32">
        <v>10</v>
      </c>
      <c r="D214" s="33" t="s">
        <v>22</v>
      </c>
      <c r="E214" s="33"/>
      <c r="F214" s="33"/>
      <c r="G214" s="33"/>
      <c r="H214" s="18"/>
      <c r="I214" s="44"/>
      <c r="J214" s="34"/>
      <c r="K214" s="34"/>
      <c r="L214" s="34"/>
      <c r="M214" s="34"/>
      <c r="N214" s="34"/>
      <c r="O214" s="34"/>
      <c r="P214" s="34"/>
      <c r="Q214" s="17" t="str">
        <f>IF(SUM(K214:P214)=0,"",SUM(K214:P214))</f>
        <v/>
      </c>
      <c r="R214" s="94"/>
      <c r="S214" s="94"/>
      <c r="T214" s="17" t="str">
        <f>IF(SUM(R214:S214)=0,"",SUM(R214:S214))</f>
        <v/>
      </c>
      <c r="U214" s="17"/>
      <c r="V214" s="94"/>
      <c r="W214" s="17"/>
      <c r="X214" s="94" t="str">
        <f>IFERROR(AVERAGE(V214:W214),"")</f>
        <v/>
      </c>
      <c r="Y214" s="17"/>
      <c r="Z214" s="17"/>
      <c r="AA214" s="71"/>
      <c r="AB214" s="17"/>
      <c r="AC214" s="190" t="str">
        <f>IF(J214="","",IF(J214&lt;&gt;0,INT(25.4347*POWER((18-J214),1.81)),0))</f>
        <v/>
      </c>
      <c r="AD214" s="190" t="str">
        <f>IFERROR(IF(Q214&lt;&gt;0,INT(0.14354*POWER(((10*Q214)-220),1.4)),0),"")</f>
        <v/>
      </c>
      <c r="AE214" s="190" t="str">
        <f>IFERROR(IF(T214&lt;&gt;0,INT(51.39*POWER((T214-1.5),1.05)),0),"")</f>
        <v/>
      </c>
      <c r="AF214" s="190">
        <f>IF(U214&lt;&gt;0,INT(0.8465*POWER(((100*U214)-75),1.42)),0)</f>
        <v>0</v>
      </c>
      <c r="AG214" s="190" t="str">
        <f>IFERROR(IF(X214&lt;&gt;0,INT(1.53775*POWER((82-X214),1.81)),0),"")</f>
        <v/>
      </c>
      <c r="AH214" s="190" t="str">
        <f>IF(Y214="","",IF(Y214&lt;&gt;0,INT(5.74352*POWER((28.5-Y214),1.92)),0))</f>
        <v/>
      </c>
      <c r="AI214" s="190">
        <f>IF(Z214&lt;&gt;0,INT(12.91*POWER((Z214-4),1.1)),0)</f>
        <v>0</v>
      </c>
      <c r="AJ214" s="190" t="str">
        <f>IF(AA214="","",IF(AA214&lt;&gt;0,INT(0.2797*POWER(((100*AA214)),1.35)),0))</f>
        <v/>
      </c>
      <c r="AK214" s="191" t="str">
        <f>IF(AB214="","",IF(AB214&lt;&gt;0,INT(100.14*POWER((AB214-1),1.08)),0))</f>
        <v/>
      </c>
      <c r="AL214" s="192">
        <f>COUNT(J214,Q214,T214,X214,Y214,AA214,AB214)</f>
        <v>0</v>
      </c>
      <c r="AM214" s="193" t="str">
        <f>IF(AL214=0,"",SUM(AC214:AK214))</f>
        <v/>
      </c>
    </row>
    <row r="215" spans="1:39" s="6" customFormat="1" outlineLevel="1">
      <c r="A215"/>
      <c r="B215" s="257"/>
      <c r="C215" s="106" t="s">
        <v>65</v>
      </c>
      <c r="D215" s="33"/>
      <c r="E215" s="33"/>
      <c r="F215" s="33"/>
      <c r="G215" s="33"/>
      <c r="H215" s="18"/>
      <c r="I215" s="44"/>
      <c r="J215" s="107" t="str">
        <f>IFERROR((J212-J214)/J214*100%,"")</f>
        <v/>
      </c>
      <c r="K215" s="107" t="str">
        <f t="shared" ref="K215:T215" si="754">IFERROR((K214-K212)/K214*100%,"")</f>
        <v/>
      </c>
      <c r="L215" s="107" t="str">
        <f t="shared" si="754"/>
        <v/>
      </c>
      <c r="M215" s="107" t="str">
        <f t="shared" si="754"/>
        <v/>
      </c>
      <c r="N215" s="107" t="str">
        <f t="shared" si="754"/>
        <v/>
      </c>
      <c r="O215" s="107" t="str">
        <f t="shared" si="754"/>
        <v/>
      </c>
      <c r="P215" s="107" t="str">
        <f t="shared" si="754"/>
        <v/>
      </c>
      <c r="Q215" s="107" t="str">
        <f t="shared" si="754"/>
        <v/>
      </c>
      <c r="R215" s="107" t="str">
        <f t="shared" si="754"/>
        <v/>
      </c>
      <c r="S215" s="107" t="str">
        <f t="shared" si="754"/>
        <v/>
      </c>
      <c r="T215" s="107" t="str">
        <f t="shared" si="754"/>
        <v/>
      </c>
      <c r="U215" s="107" t="str">
        <f t="shared" ref="U215" si="755">IFERROR((U214-U213)/U214*100%,"")</f>
        <v/>
      </c>
      <c r="V215" s="107" t="str">
        <f>IFERROR((V212-V214)/V214*100%,"")</f>
        <v/>
      </c>
      <c r="W215" s="107" t="str">
        <f>IFERROR((W212-W214)/W214*100%,"")</f>
        <v/>
      </c>
      <c r="X215" s="107" t="str">
        <f>IFERROR((X212-X214)/X214*100%,"")</f>
        <v/>
      </c>
      <c r="Y215" s="107" t="str">
        <f>IFERROR((Y212-Y214)/Y214*100%,"")</f>
        <v/>
      </c>
      <c r="Z215" s="107" t="str">
        <f t="shared" ref="Z215" si="756">IFERROR((Z214-Z213)/Z214*100%,"")</f>
        <v/>
      </c>
      <c r="AA215" s="107" t="str">
        <f>IFERROR((AA214-AA212)/AA214*100%,"")</f>
        <v/>
      </c>
      <c r="AB215" s="107" t="str">
        <f>IFERROR((AB214-AB212)/AB214*100%,"")</f>
        <v/>
      </c>
      <c r="AC215" s="194" t="str">
        <f t="shared" ref="AC215" si="757">IFERROR((AC214-AC213)/AC214*100%,"")</f>
        <v/>
      </c>
      <c r="AD215" s="194" t="str">
        <f t="shared" ref="AD215" si="758">IFERROR((AD214-AD213)/AD214*100%,"")</f>
        <v/>
      </c>
      <c r="AE215" s="194" t="str">
        <f t="shared" ref="AE215" si="759">IFERROR((AE214-AE213)/AE214*100%,"")</f>
        <v/>
      </c>
      <c r="AF215" s="194" t="str">
        <f t="shared" ref="AF215" si="760">IFERROR((AF214-AF213)/AF214*100%,"")</f>
        <v/>
      </c>
      <c r="AG215" s="194" t="str">
        <f t="shared" ref="AG215" si="761">IFERROR((AG214-AG213)/AG214*100%,"")</f>
        <v/>
      </c>
      <c r="AH215" s="194" t="str">
        <f t="shared" ref="AH215" si="762">IFERROR((AH214-AH213)/AH214*100%,"")</f>
        <v/>
      </c>
      <c r="AI215" s="194" t="str">
        <f t="shared" ref="AI215" si="763">IFERROR((AI214-AI213)/AI214*100%,"")</f>
        <v/>
      </c>
      <c r="AJ215" s="194" t="str">
        <f t="shared" ref="AJ215" si="764">IFERROR((AJ214-AJ213)/AJ214*100%,"")</f>
        <v/>
      </c>
      <c r="AK215" s="194" t="str">
        <f t="shared" ref="AK215" si="765">IFERROR((AK214-AK213)/AK214*100%,"")</f>
        <v/>
      </c>
      <c r="AL215" s="194" t="str">
        <f t="shared" ref="AL215" si="766">IFERROR((AL214-AL213)/AL214*100%,"")</f>
        <v/>
      </c>
      <c r="AM215" s="227" t="str">
        <f>IFERROR((AM214-AM212)/AM214*100%,"")</f>
        <v/>
      </c>
    </row>
    <row r="216" spans="1:39" s="45" customFormat="1" outlineLevel="1">
      <c r="B216" s="115"/>
      <c r="C216" s="32"/>
      <c r="D216" s="33"/>
      <c r="E216" s="33"/>
      <c r="F216" s="33"/>
      <c r="G216" s="33"/>
      <c r="H216" s="18"/>
      <c r="I216" s="44"/>
      <c r="J216" s="34"/>
      <c r="K216" s="34"/>
      <c r="L216" s="34"/>
      <c r="M216" s="34"/>
      <c r="N216" s="34"/>
      <c r="O216" s="34"/>
      <c r="P216" s="34"/>
      <c r="Q216" s="34"/>
      <c r="R216" s="34"/>
      <c r="S216" s="34"/>
      <c r="T216" s="34"/>
      <c r="U216" s="34"/>
      <c r="V216" s="34"/>
      <c r="W216" s="34"/>
      <c r="X216" s="34"/>
      <c r="Y216" s="34"/>
      <c r="Z216" s="34"/>
      <c r="AA216" s="34"/>
      <c r="AB216" s="34"/>
      <c r="AC216" s="195"/>
      <c r="AD216" s="196"/>
      <c r="AE216" s="196"/>
      <c r="AF216" s="196"/>
      <c r="AG216" s="196"/>
      <c r="AH216" s="196"/>
      <c r="AI216" s="196"/>
      <c r="AJ216" s="196"/>
      <c r="AK216" s="197"/>
      <c r="AL216" s="196"/>
      <c r="AM216" s="198"/>
    </row>
    <row r="217" spans="1:39" s="6" customFormat="1" outlineLevel="1">
      <c r="B217" s="116"/>
      <c r="C217" s="35"/>
      <c r="D217" s="36"/>
      <c r="E217" s="36"/>
      <c r="F217" s="36"/>
      <c r="G217" s="36"/>
      <c r="H217" s="37"/>
      <c r="I217" s="38" t="s">
        <v>24</v>
      </c>
      <c r="J217" s="21" t="e">
        <f>AVERAGE(J197:J198,J200,J202,J204,J206,J208,J210,J212,J214)</f>
        <v>#DIV/0!</v>
      </c>
      <c r="K217" s="21" t="e">
        <f t="shared" ref="K217:AB217" si="767">AVERAGE(K197:K198,K200,K202,K204,K206,K208,K210,K212,K214)</f>
        <v>#DIV/0!</v>
      </c>
      <c r="L217" s="21" t="e">
        <f t="shared" si="767"/>
        <v>#DIV/0!</v>
      </c>
      <c r="M217" s="21" t="e">
        <f t="shared" si="767"/>
        <v>#DIV/0!</v>
      </c>
      <c r="N217" s="21" t="e">
        <f t="shared" si="767"/>
        <v>#DIV/0!</v>
      </c>
      <c r="O217" s="21" t="e">
        <f t="shared" si="767"/>
        <v>#DIV/0!</v>
      </c>
      <c r="P217" s="21" t="e">
        <f t="shared" si="767"/>
        <v>#DIV/0!</v>
      </c>
      <c r="Q217" s="21" t="e">
        <f t="shared" si="767"/>
        <v>#DIV/0!</v>
      </c>
      <c r="R217" s="21" t="e">
        <f t="shared" si="767"/>
        <v>#DIV/0!</v>
      </c>
      <c r="S217" s="21" t="e">
        <f t="shared" si="767"/>
        <v>#DIV/0!</v>
      </c>
      <c r="T217" s="21" t="e">
        <f t="shared" si="767"/>
        <v>#DIV/0!</v>
      </c>
      <c r="U217" s="21" t="e">
        <f t="shared" si="767"/>
        <v>#DIV/0!</v>
      </c>
      <c r="V217" s="21" t="e">
        <f t="shared" si="767"/>
        <v>#DIV/0!</v>
      </c>
      <c r="W217" s="21" t="e">
        <f t="shared" si="767"/>
        <v>#DIV/0!</v>
      </c>
      <c r="X217" s="21" t="e">
        <f t="shared" si="767"/>
        <v>#DIV/0!</v>
      </c>
      <c r="Y217" s="21" t="e">
        <f t="shared" si="767"/>
        <v>#DIV/0!</v>
      </c>
      <c r="Z217" s="21" t="e">
        <f t="shared" si="767"/>
        <v>#DIV/0!</v>
      </c>
      <c r="AA217" s="21" t="e">
        <f t="shared" si="767"/>
        <v>#DIV/0!</v>
      </c>
      <c r="AB217" s="21" t="e">
        <f t="shared" si="767"/>
        <v>#DIV/0!</v>
      </c>
      <c r="AC217" s="199"/>
      <c r="AD217" s="200"/>
      <c r="AE217" s="200"/>
      <c r="AF217" s="200"/>
      <c r="AG217" s="200"/>
      <c r="AH217" s="200"/>
      <c r="AI217" s="200"/>
      <c r="AJ217" s="200"/>
      <c r="AK217" s="201"/>
      <c r="AL217" s="200"/>
      <c r="AM217" s="202"/>
    </row>
    <row r="218" spans="1:39" s="6" customFormat="1" outlineLevel="1">
      <c r="B218" s="116"/>
      <c r="C218" s="35"/>
      <c r="D218" s="36"/>
      <c r="E218" s="36"/>
      <c r="F218" s="36"/>
      <c r="G218" s="36"/>
      <c r="H218" s="37"/>
      <c r="I218" s="38" t="s">
        <v>26</v>
      </c>
      <c r="J218" s="21">
        <f>MIN(J197:J198,J200,J202,J204,J206,J208,J210,J212,J214)</f>
        <v>0</v>
      </c>
      <c r="K218" s="21">
        <f t="shared" ref="K218:AB218" si="768">MIN(K197:K198,K200,K202,K204,K206,K208,K210,K212,K214)</f>
        <v>0</v>
      </c>
      <c r="L218" s="21">
        <f t="shared" si="768"/>
        <v>0</v>
      </c>
      <c r="M218" s="21">
        <f t="shared" si="768"/>
        <v>0</v>
      </c>
      <c r="N218" s="21">
        <f t="shared" si="768"/>
        <v>0</v>
      </c>
      <c r="O218" s="21">
        <f t="shared" si="768"/>
        <v>0</v>
      </c>
      <c r="P218" s="21">
        <f t="shared" si="768"/>
        <v>0</v>
      </c>
      <c r="Q218" s="21">
        <f t="shared" si="768"/>
        <v>0</v>
      </c>
      <c r="R218" s="21">
        <f t="shared" si="768"/>
        <v>0</v>
      </c>
      <c r="S218" s="21">
        <f t="shared" si="768"/>
        <v>0</v>
      </c>
      <c r="T218" s="21">
        <f t="shared" si="768"/>
        <v>0</v>
      </c>
      <c r="U218" s="21">
        <f t="shared" si="768"/>
        <v>0</v>
      </c>
      <c r="V218" s="21">
        <f t="shared" si="768"/>
        <v>0</v>
      </c>
      <c r="W218" s="21">
        <f t="shared" si="768"/>
        <v>0</v>
      </c>
      <c r="X218" s="21">
        <f t="shared" si="768"/>
        <v>0</v>
      </c>
      <c r="Y218" s="21">
        <f t="shared" si="768"/>
        <v>0</v>
      </c>
      <c r="Z218" s="21">
        <f t="shared" si="768"/>
        <v>0</v>
      </c>
      <c r="AA218" s="21">
        <f t="shared" si="768"/>
        <v>0</v>
      </c>
      <c r="AB218" s="21">
        <f t="shared" si="768"/>
        <v>0</v>
      </c>
      <c r="AC218" s="199"/>
      <c r="AD218" s="200"/>
      <c r="AE218" s="200"/>
      <c r="AF218" s="200"/>
      <c r="AG218" s="200"/>
      <c r="AH218" s="200"/>
      <c r="AI218" s="200"/>
      <c r="AJ218" s="200"/>
      <c r="AK218" s="201"/>
      <c r="AL218" s="200"/>
      <c r="AM218" s="202"/>
    </row>
    <row r="219" spans="1:39" s="6" customFormat="1" outlineLevel="1">
      <c r="B219" s="116"/>
      <c r="C219" s="35"/>
      <c r="D219" s="36"/>
      <c r="E219" s="36"/>
      <c r="F219" s="36"/>
      <c r="G219" s="36"/>
      <c r="H219" s="37"/>
      <c r="I219" s="38" t="s">
        <v>25</v>
      </c>
      <c r="J219" s="21">
        <f>MAX(J197:J198,J200,J202,J204,J206,J208,J210,J212,J214)</f>
        <v>0</v>
      </c>
      <c r="K219" s="21">
        <f t="shared" ref="K219:AB219" si="769">MAX(K197:K198,K200,K202,K204,K206,K208,K210,K212,K214)</f>
        <v>0</v>
      </c>
      <c r="L219" s="21">
        <f t="shared" si="769"/>
        <v>0</v>
      </c>
      <c r="M219" s="21">
        <f t="shared" si="769"/>
        <v>0</v>
      </c>
      <c r="N219" s="21">
        <f t="shared" si="769"/>
        <v>0</v>
      </c>
      <c r="O219" s="21">
        <f t="shared" si="769"/>
        <v>0</v>
      </c>
      <c r="P219" s="21">
        <f t="shared" si="769"/>
        <v>0</v>
      </c>
      <c r="Q219" s="21">
        <f t="shared" si="769"/>
        <v>0</v>
      </c>
      <c r="R219" s="21">
        <f t="shared" si="769"/>
        <v>0</v>
      </c>
      <c r="S219" s="21">
        <f t="shared" si="769"/>
        <v>0</v>
      </c>
      <c r="T219" s="21">
        <f t="shared" si="769"/>
        <v>0</v>
      </c>
      <c r="U219" s="21">
        <f t="shared" si="769"/>
        <v>0</v>
      </c>
      <c r="V219" s="21">
        <f t="shared" si="769"/>
        <v>0</v>
      </c>
      <c r="W219" s="21">
        <f t="shared" si="769"/>
        <v>0</v>
      </c>
      <c r="X219" s="21">
        <f t="shared" si="769"/>
        <v>0</v>
      </c>
      <c r="Y219" s="21">
        <f t="shared" si="769"/>
        <v>0</v>
      </c>
      <c r="Z219" s="21">
        <f t="shared" si="769"/>
        <v>0</v>
      </c>
      <c r="AA219" s="21">
        <f t="shared" si="769"/>
        <v>0</v>
      </c>
      <c r="AB219" s="21">
        <f t="shared" si="769"/>
        <v>0</v>
      </c>
      <c r="AC219" s="199"/>
      <c r="AD219" s="200"/>
      <c r="AE219" s="200"/>
      <c r="AF219" s="200"/>
      <c r="AG219" s="200"/>
      <c r="AH219" s="200"/>
      <c r="AI219" s="200"/>
      <c r="AJ219" s="200"/>
      <c r="AK219" s="201"/>
      <c r="AL219" s="200"/>
      <c r="AM219" s="202"/>
    </row>
    <row r="220" spans="1:39" s="6" customFormat="1" outlineLevel="1">
      <c r="B220" s="116"/>
      <c r="C220" s="35"/>
      <c r="D220" s="36"/>
      <c r="E220" s="36"/>
      <c r="F220" s="36"/>
      <c r="G220" s="36"/>
      <c r="H220" s="37"/>
      <c r="I220" s="38"/>
      <c r="J220" s="21"/>
      <c r="K220" s="21"/>
      <c r="L220" s="21"/>
      <c r="M220" s="21"/>
      <c r="N220" s="21"/>
      <c r="O220" s="21"/>
      <c r="P220" s="21"/>
      <c r="Q220" s="21"/>
      <c r="R220" s="21"/>
      <c r="S220" s="21"/>
      <c r="T220" s="21"/>
      <c r="U220" s="21"/>
      <c r="V220" s="21"/>
      <c r="W220" s="21"/>
      <c r="X220" s="21"/>
      <c r="Y220" s="21"/>
      <c r="Z220" s="21"/>
      <c r="AA220" s="21"/>
      <c r="AB220" s="21"/>
      <c r="AC220" s="200"/>
      <c r="AD220" s="200"/>
      <c r="AE220" s="200"/>
      <c r="AF220" s="200"/>
      <c r="AG220" s="200"/>
      <c r="AH220" s="200"/>
      <c r="AI220" s="200"/>
      <c r="AJ220" s="200"/>
      <c r="AK220" s="200"/>
      <c r="AL220" s="200"/>
      <c r="AM220" s="202"/>
    </row>
    <row r="221" spans="1:39" s="31" customFormat="1" ht="16.5" outlineLevel="1" thickBot="1">
      <c r="B221" s="117"/>
      <c r="C221" s="39"/>
      <c r="D221" s="40"/>
      <c r="E221" s="40"/>
      <c r="F221" s="40"/>
      <c r="G221" s="40"/>
      <c r="H221" s="41"/>
      <c r="I221" s="42"/>
      <c r="J221" s="43"/>
      <c r="K221" s="43"/>
      <c r="L221" s="43"/>
      <c r="M221" s="43"/>
      <c r="N221" s="43"/>
      <c r="O221" s="43"/>
      <c r="P221" s="43"/>
      <c r="Q221" s="43"/>
      <c r="R221" s="43"/>
      <c r="S221" s="43"/>
      <c r="T221" s="43"/>
      <c r="U221" s="43"/>
      <c r="V221" s="43"/>
      <c r="W221" s="43"/>
      <c r="X221" s="43"/>
      <c r="Y221" s="43"/>
      <c r="Z221" s="43"/>
      <c r="AA221" s="43"/>
      <c r="AB221" s="43"/>
      <c r="AC221" s="204"/>
      <c r="AD221" s="204"/>
      <c r="AE221" s="204"/>
      <c r="AF221" s="204"/>
      <c r="AG221" s="204"/>
      <c r="AH221" s="204"/>
      <c r="AI221" s="204"/>
      <c r="AJ221" s="204"/>
      <c r="AK221" s="204"/>
      <c r="AL221" s="204"/>
      <c r="AM221" s="205"/>
    </row>
    <row r="222" spans="1:39" customFormat="1">
      <c r="B222" s="118"/>
      <c r="C222" s="28"/>
      <c r="D222" s="19"/>
      <c r="E222" s="19"/>
      <c r="F222" s="19"/>
      <c r="G222" s="19"/>
      <c r="H222" s="29"/>
      <c r="I222" s="20"/>
      <c r="J222" s="30"/>
      <c r="K222" s="30"/>
      <c r="L222" s="30"/>
      <c r="M222" s="30"/>
      <c r="N222" s="30"/>
      <c r="O222" s="30"/>
      <c r="P222" s="30"/>
      <c r="Q222" s="30"/>
      <c r="R222" s="30"/>
      <c r="S222" s="30"/>
      <c r="T222" s="30"/>
      <c r="U222" s="30"/>
      <c r="V222" s="30"/>
      <c r="W222" s="30"/>
      <c r="X222" s="30"/>
      <c r="Y222" s="30"/>
      <c r="Z222" s="30"/>
      <c r="AA222" s="30"/>
      <c r="AB222" s="30"/>
      <c r="AC222" s="206"/>
      <c r="AD222" s="206"/>
      <c r="AE222" s="206"/>
      <c r="AF222" s="206"/>
      <c r="AG222" s="206"/>
      <c r="AH222" s="206"/>
      <c r="AI222" s="206"/>
      <c r="AJ222" s="206"/>
      <c r="AK222" s="206"/>
      <c r="AL222" s="206"/>
      <c r="AM222" s="207"/>
    </row>
    <row r="223" spans="1:39" customFormat="1" outlineLevel="1">
      <c r="B223" s="114" t="s">
        <v>41</v>
      </c>
      <c r="C223" s="28"/>
      <c r="D223" s="19"/>
      <c r="E223" s="19"/>
      <c r="F223" s="19"/>
      <c r="G223" s="19"/>
      <c r="H223" s="29"/>
      <c r="I223" s="20"/>
      <c r="J223" s="30"/>
      <c r="K223" s="30"/>
      <c r="L223" s="30"/>
      <c r="M223" s="30"/>
      <c r="N223" s="30"/>
      <c r="O223" s="30"/>
      <c r="P223" s="30"/>
      <c r="Q223" s="30"/>
      <c r="R223" s="30"/>
      <c r="S223" s="30"/>
      <c r="T223" s="30"/>
      <c r="U223" s="30"/>
      <c r="V223" s="30"/>
      <c r="W223" s="30"/>
      <c r="X223" s="30"/>
      <c r="Y223" s="30"/>
      <c r="Z223" s="30"/>
      <c r="AA223" s="30"/>
      <c r="AB223" s="30"/>
      <c r="AC223" s="206"/>
      <c r="AD223" s="206"/>
      <c r="AE223" s="206"/>
      <c r="AF223" s="206"/>
      <c r="AG223" s="206"/>
      <c r="AH223" s="206"/>
      <c r="AI223" s="206"/>
      <c r="AJ223" s="206"/>
      <c r="AK223" s="206"/>
      <c r="AL223" s="206"/>
      <c r="AM223" s="207"/>
    </row>
    <row r="224" spans="1:39" customFormat="1" outlineLevel="1">
      <c r="A224" t="str">
        <f>B224&amp;C224</f>
        <v>Surname, Forename1</v>
      </c>
      <c r="B224" s="255" t="s">
        <v>28</v>
      </c>
      <c r="C224" s="27">
        <v>1</v>
      </c>
      <c r="D224" s="26" t="s">
        <v>22</v>
      </c>
      <c r="E224" s="103"/>
      <c r="F224" s="103"/>
      <c r="G224" s="103"/>
      <c r="H224" s="16"/>
      <c r="I224" s="16"/>
      <c r="J224" s="17"/>
      <c r="K224" s="94"/>
      <c r="L224" s="94"/>
      <c r="M224" s="94"/>
      <c r="N224" s="94"/>
      <c r="O224" s="94"/>
      <c r="P224" s="94"/>
      <c r="Q224" s="17"/>
      <c r="R224" s="94"/>
      <c r="S224" s="94"/>
      <c r="T224" s="17"/>
      <c r="U224" s="17"/>
      <c r="V224" s="94"/>
      <c r="W224" s="17"/>
      <c r="X224" s="94"/>
      <c r="Y224" s="17"/>
      <c r="Z224" s="17"/>
      <c r="AA224" s="17"/>
      <c r="AB224" s="17"/>
      <c r="AC224" s="190">
        <f>IF(J224&lt;&gt;0,INT(25.4347*POWER((18-J224),1.81)),0)</f>
        <v>0</v>
      </c>
      <c r="AD224" s="190">
        <f>IF(Q224&lt;&gt;0,INT(0.14354*POWER(((10*Q224)-220),1.4)),0)</f>
        <v>0</v>
      </c>
      <c r="AE224" s="190">
        <f>IF(T224&lt;&gt;0,INT(51.39*POWER((T224-1.5),1.05)),0)</f>
        <v>0</v>
      </c>
      <c r="AF224" s="190">
        <f>IF(U224&lt;&gt;0,INT(0.8465*POWER(((100*U224)-75),1.42)),0)</f>
        <v>0</v>
      </c>
      <c r="AG224" s="190">
        <f>IF(X224&lt;&gt;0,INT(1.53775*POWER((82-X224),1.81)),0)</f>
        <v>0</v>
      </c>
      <c r="AH224" s="190">
        <f>IF(Y224&lt;&gt;0,INT(5.74352*POWER((28.5-Y224),1.92)),0)</f>
        <v>0</v>
      </c>
      <c r="AI224" s="190">
        <f>IF(Z224&lt;&gt;0,INT(12.91*POWER((Z224-4),1.1)),0)</f>
        <v>0</v>
      </c>
      <c r="AJ224" s="190">
        <f>IF(AA224&lt;&gt;0,INT(0.2797*POWER(((100*AA224)),1.35)),0)</f>
        <v>0</v>
      </c>
      <c r="AK224" s="191">
        <f>IF(AB224&lt;&gt;0,INT(100.14*POWER((AB224-1),1.08)),0)</f>
        <v>0</v>
      </c>
      <c r="AL224" s="208">
        <v>7</v>
      </c>
      <c r="AM224" s="193">
        <f>SUM(AC224:AK224)</f>
        <v>0</v>
      </c>
    </row>
    <row r="225" spans="1:39" customFormat="1" outlineLevel="1">
      <c r="A225" t="str">
        <f>B224&amp;C225</f>
        <v>Surname, Forename2</v>
      </c>
      <c r="B225" s="256"/>
      <c r="C225" s="27">
        <v>2</v>
      </c>
      <c r="D225" s="26" t="s">
        <v>22</v>
      </c>
      <c r="E225" s="103"/>
      <c r="F225" s="103"/>
      <c r="G225" s="103"/>
      <c r="H225" s="15"/>
      <c r="I225" s="16"/>
      <c r="J225" s="17"/>
      <c r="K225" s="94"/>
      <c r="L225" s="94"/>
      <c r="M225" s="94"/>
      <c r="N225" s="94"/>
      <c r="O225" s="94"/>
      <c r="P225" s="94"/>
      <c r="Q225" s="17" t="str">
        <f>IF(SUM(K225:P225)=0,"",SUM(K225:P225))</f>
        <v/>
      </c>
      <c r="R225" s="94"/>
      <c r="S225" s="94"/>
      <c r="T225" s="17" t="str">
        <f>IF(SUM(R225:S225)=0,"",SUM(R225:S225))</f>
        <v/>
      </c>
      <c r="U225" s="17"/>
      <c r="V225" s="94"/>
      <c r="W225" s="17"/>
      <c r="X225" s="94" t="str">
        <f>IFERROR(AVERAGE(V225:W225),"")</f>
        <v/>
      </c>
      <c r="Y225" s="17"/>
      <c r="Z225" s="17"/>
      <c r="AA225" s="71"/>
      <c r="AB225" s="17"/>
      <c r="AC225" s="190" t="str">
        <f>IF(J225="","",IF(J225&lt;&gt;0,INT(25.4347*POWER((18-J225),1.81)),0))</f>
        <v/>
      </c>
      <c r="AD225" s="190" t="str">
        <f>IFERROR(IF(Q225&lt;&gt;0,INT(0.14354*POWER(((10*Q225)-220),1.4)),0),"")</f>
        <v/>
      </c>
      <c r="AE225" s="190" t="str">
        <f>IFERROR(IF(T225&lt;&gt;0,INT(51.39*POWER((T225-1.5),1.05)),0),"")</f>
        <v/>
      </c>
      <c r="AF225" s="190">
        <f>IF(U225&lt;&gt;0,INT(0.8465*POWER(((100*U225)-75),1.42)),0)</f>
        <v>0</v>
      </c>
      <c r="AG225" s="190" t="str">
        <f>IFERROR(IF(X225&lt;&gt;0,INT(1.53775*POWER((82-X225),1.81)),0),"")</f>
        <v/>
      </c>
      <c r="AH225" s="190" t="str">
        <f>IF(Y225="","",IF(Y225&lt;&gt;0,INT(5.74352*POWER((28.5-Y225),1.92)),0))</f>
        <v/>
      </c>
      <c r="AI225" s="190">
        <f>IF(Z225&lt;&gt;0,INT(12.91*POWER((Z225-4),1.1)),0)</f>
        <v>0</v>
      </c>
      <c r="AJ225" s="190" t="str">
        <f>IF(AA225="","",IF(AA225&lt;&gt;0,INT(0.2797*POWER(((100*AA225)),1.35)),0))</f>
        <v/>
      </c>
      <c r="AK225" s="191" t="str">
        <f>IF(AB225="","",IF(AB225&lt;&gt;0,INT(100.14*POWER((AB225-1),1.08)),0))</f>
        <v/>
      </c>
      <c r="AL225" s="192">
        <f>COUNT(J225,Q225,T225,X225,Y225,AA225,AB225)</f>
        <v>0</v>
      </c>
      <c r="AM225" s="193" t="str">
        <f>IF(AL225=0,"",SUM(AC225:AK225))</f>
        <v/>
      </c>
    </row>
    <row r="226" spans="1:39" customFormat="1" outlineLevel="1">
      <c r="B226" s="256"/>
      <c r="C226" s="106" t="s">
        <v>65</v>
      </c>
      <c r="D226" s="103"/>
      <c r="E226" s="103"/>
      <c r="F226" s="103"/>
      <c r="G226" s="103"/>
      <c r="H226" s="104"/>
      <c r="I226" s="105"/>
      <c r="J226" s="107" t="str">
        <f>IFERROR((J224-J225)/J225*100%,"")</f>
        <v/>
      </c>
      <c r="K226" s="107" t="str">
        <f>IFERROR((K225-K224)/K225*100%,"")</f>
        <v/>
      </c>
      <c r="L226" s="107" t="str">
        <f t="shared" ref="L226:S226" si="770">IFERROR((L225-L224)/L225*100%,"")</f>
        <v/>
      </c>
      <c r="M226" s="107" t="str">
        <f t="shared" si="770"/>
        <v/>
      </c>
      <c r="N226" s="107" t="str">
        <f t="shared" si="770"/>
        <v/>
      </c>
      <c r="O226" s="107" t="str">
        <f t="shared" si="770"/>
        <v/>
      </c>
      <c r="P226" s="107" t="str">
        <f t="shared" si="770"/>
        <v/>
      </c>
      <c r="Q226" s="107" t="str">
        <f t="shared" si="770"/>
        <v/>
      </c>
      <c r="R226" s="107" t="str">
        <f t="shared" si="770"/>
        <v/>
      </c>
      <c r="S226" s="107" t="str">
        <f t="shared" si="770"/>
        <v/>
      </c>
      <c r="T226" s="107" t="str">
        <f>IFERROR((T225-T224)/T225*100%,"")</f>
        <v/>
      </c>
      <c r="U226" s="107" t="str">
        <f t="shared" ref="U226" si="771">IFERROR((U225-U224)/U225*100%,"")</f>
        <v/>
      </c>
      <c r="V226" s="107" t="str">
        <f>IFERROR((V224-V225)/V225*100%,"")</f>
        <v/>
      </c>
      <c r="W226" s="107" t="str">
        <f>IFERROR((W224-W225)/W225*100%,"")</f>
        <v/>
      </c>
      <c r="X226" s="107" t="str">
        <f>IFERROR((X224-X225)/X225*100%,"")</f>
        <v/>
      </c>
      <c r="Y226" s="107" t="str">
        <f>IFERROR((Y224-Y225)/Y225*100%,"")</f>
        <v/>
      </c>
      <c r="Z226" s="107" t="str">
        <f t="shared" ref="Z226:AB226" si="772">IFERROR((Z225-Z224)/Z225*100%,"")</f>
        <v/>
      </c>
      <c r="AA226" s="107" t="str">
        <f t="shared" si="772"/>
        <v/>
      </c>
      <c r="AB226" s="107" t="str">
        <f t="shared" si="772"/>
        <v/>
      </c>
      <c r="AC226" s="194" t="str">
        <f t="shared" ref="AC226" si="773">IFERROR((AC225-AC224)/AC225*100%,"")</f>
        <v/>
      </c>
      <c r="AD226" s="194" t="str">
        <f t="shared" ref="AD226" si="774">IFERROR((AD225-AD224)/AD225*100%,"")</f>
        <v/>
      </c>
      <c r="AE226" s="194" t="str">
        <f t="shared" ref="AE226" si="775">IFERROR((AE225-AE224)/AE225*100%,"")</f>
        <v/>
      </c>
      <c r="AF226" s="194" t="str">
        <f t="shared" ref="AF226" si="776">IFERROR((AF225-AF224)/AF225*100%,"")</f>
        <v/>
      </c>
      <c r="AG226" s="194" t="str">
        <f t="shared" ref="AG226" si="777">IFERROR((AG225-AG224)/AG225*100%,"")</f>
        <v/>
      </c>
      <c r="AH226" s="194" t="str">
        <f t="shared" ref="AH226" si="778">IFERROR((AH225-AH224)/AH225*100%,"")</f>
        <v/>
      </c>
      <c r="AI226" s="194" t="str">
        <f t="shared" ref="AI226" si="779">IFERROR((AI225-AI224)/AI225*100%,"")</f>
        <v/>
      </c>
      <c r="AJ226" s="194" t="str">
        <f t="shared" ref="AJ226" si="780">IFERROR((AJ225-AJ224)/AJ225*100%,"")</f>
        <v/>
      </c>
      <c r="AK226" s="194" t="str">
        <f t="shared" ref="AK226" si="781">IFERROR((AK225-AK224)/AK225*100%,"")</f>
        <v/>
      </c>
      <c r="AL226" s="194" t="str">
        <f t="shared" ref="AL226:AM226" si="782">IFERROR((AL225-AL224)/AL225*100%,"")</f>
        <v/>
      </c>
      <c r="AM226" s="228" t="str">
        <f t="shared" si="782"/>
        <v/>
      </c>
    </row>
    <row r="227" spans="1:39" customFormat="1" outlineLevel="1">
      <c r="A227" t="str">
        <f>B224&amp;C227</f>
        <v>Surname, Forename3</v>
      </c>
      <c r="B227" s="256"/>
      <c r="C227" s="27">
        <v>3</v>
      </c>
      <c r="D227" s="26" t="s">
        <v>22</v>
      </c>
      <c r="E227" s="103"/>
      <c r="F227" s="103"/>
      <c r="G227" s="103"/>
      <c r="H227" s="15"/>
      <c r="I227" s="16"/>
      <c r="J227" s="17"/>
      <c r="K227" s="94"/>
      <c r="L227" s="94"/>
      <c r="M227" s="94"/>
      <c r="N227" s="94"/>
      <c r="O227" s="94"/>
      <c r="P227" s="94"/>
      <c r="Q227" s="17" t="str">
        <f>IF(SUM(K227:P227)=0,"",SUM(K227:P227))</f>
        <v/>
      </c>
      <c r="R227" s="94"/>
      <c r="S227" s="94"/>
      <c r="T227" s="17" t="str">
        <f>IF(SUM(R227:S227)=0,"",SUM(R227:S227))</f>
        <v/>
      </c>
      <c r="U227" s="17"/>
      <c r="V227" s="94"/>
      <c r="W227" s="17"/>
      <c r="X227" s="94" t="str">
        <f>IFERROR(AVERAGE(V227:W227),"")</f>
        <v/>
      </c>
      <c r="Y227" s="17"/>
      <c r="Z227" s="17"/>
      <c r="AA227" s="71"/>
      <c r="AB227" s="17"/>
      <c r="AC227" s="190" t="str">
        <f>IF(J227="","",IF(J227&lt;&gt;0,INT(25.4347*POWER((18-J227),1.81)),0))</f>
        <v/>
      </c>
      <c r="AD227" s="190" t="str">
        <f>IFERROR(IF(Q227&lt;&gt;0,INT(0.14354*POWER(((10*Q227)-220),1.4)),0),"")</f>
        <v/>
      </c>
      <c r="AE227" s="190" t="str">
        <f>IFERROR(IF(T227&lt;&gt;0,INT(51.39*POWER((T227-1.5),1.05)),0),"")</f>
        <v/>
      </c>
      <c r="AF227" s="190">
        <f>IF(U227&lt;&gt;0,INT(0.8465*POWER(((100*U227)-75),1.42)),0)</f>
        <v>0</v>
      </c>
      <c r="AG227" s="190" t="str">
        <f>IFERROR(IF(X227&lt;&gt;0,INT(1.53775*POWER((82-X227),1.81)),0),"")</f>
        <v/>
      </c>
      <c r="AH227" s="190" t="str">
        <f>IF(Y227="","",IF(Y227&lt;&gt;0,INT(5.74352*POWER((28.5-Y227),1.92)),0))</f>
        <v/>
      </c>
      <c r="AI227" s="190">
        <f>IF(Z227&lt;&gt;0,INT(12.91*POWER((Z227-4),1.1)),0)</f>
        <v>0</v>
      </c>
      <c r="AJ227" s="190" t="str">
        <f>IF(AA227="","",IF(AA227&lt;&gt;0,INT(0.2797*POWER(((100*AA227)),1.35)),0))</f>
        <v/>
      </c>
      <c r="AK227" s="191" t="str">
        <f>IF(AB227="","",IF(AB227&lt;&gt;0,INT(100.14*POWER((AB227-1),1.08)),0))</f>
        <v/>
      </c>
      <c r="AL227" s="192">
        <f>COUNT(J227,Q227,T227,X227,Y227,AA227,AB227)</f>
        <v>0</v>
      </c>
      <c r="AM227" s="193" t="str">
        <f>IF(AL227=0,"",SUM(AC227:AK227))</f>
        <v/>
      </c>
    </row>
    <row r="228" spans="1:39" customFormat="1" outlineLevel="1">
      <c r="B228" s="256"/>
      <c r="C228" s="106" t="s">
        <v>65</v>
      </c>
      <c r="D228" s="103"/>
      <c r="E228" s="103"/>
      <c r="F228" s="103"/>
      <c r="G228" s="103"/>
      <c r="H228" s="104"/>
      <c r="I228" s="105"/>
      <c r="J228" s="107" t="str">
        <f>IFERROR((J225-J227)/J227*100%,"")</f>
        <v/>
      </c>
      <c r="K228" s="107" t="str">
        <f t="shared" ref="K228:T228" si="783">IFERROR((K227-K225)/K227*100%,"")</f>
        <v/>
      </c>
      <c r="L228" s="107" t="str">
        <f t="shared" si="783"/>
        <v/>
      </c>
      <c r="M228" s="107" t="str">
        <f t="shared" si="783"/>
        <v/>
      </c>
      <c r="N228" s="107" t="str">
        <f t="shared" si="783"/>
        <v/>
      </c>
      <c r="O228" s="107" t="str">
        <f t="shared" si="783"/>
        <v/>
      </c>
      <c r="P228" s="107" t="str">
        <f t="shared" si="783"/>
        <v/>
      </c>
      <c r="Q228" s="107" t="str">
        <f t="shared" si="783"/>
        <v/>
      </c>
      <c r="R228" s="107" t="str">
        <f t="shared" si="783"/>
        <v/>
      </c>
      <c r="S228" s="107" t="str">
        <f t="shared" si="783"/>
        <v/>
      </c>
      <c r="T228" s="107" t="str">
        <f t="shared" si="783"/>
        <v/>
      </c>
      <c r="U228" s="107" t="str">
        <f t="shared" ref="U228" si="784">IFERROR((U227-U226)/U227*100%,"")</f>
        <v/>
      </c>
      <c r="V228" s="107" t="str">
        <f>IFERROR((V225-V227)/V227*100%,"")</f>
        <v/>
      </c>
      <c r="W228" s="107" t="str">
        <f>IFERROR((W225-W227)/W227*100%,"")</f>
        <v/>
      </c>
      <c r="X228" s="107" t="str">
        <f>IFERROR((X225-X227)/X227*100%,"")</f>
        <v/>
      </c>
      <c r="Y228" s="107" t="str">
        <f>IFERROR((Y225-Y227)/Y227*100%,"")</f>
        <v/>
      </c>
      <c r="Z228" s="107" t="str">
        <f t="shared" ref="Z228" si="785">IFERROR((Z227-Z226)/Z227*100%,"")</f>
        <v/>
      </c>
      <c r="AA228" s="107" t="str">
        <f>IFERROR((AA227-AA225)/AA227*100%,"")</f>
        <v/>
      </c>
      <c r="AB228" s="107" t="str">
        <f>IFERROR((AB227-AB225)/AB227*100%,"")</f>
        <v/>
      </c>
      <c r="AC228" s="194" t="str">
        <f t="shared" ref="AC228" si="786">IFERROR((AC227-AC226)/AC227*100%,"")</f>
        <v/>
      </c>
      <c r="AD228" s="194" t="str">
        <f t="shared" ref="AD228" si="787">IFERROR((AD227-AD226)/AD227*100%,"")</f>
        <v/>
      </c>
      <c r="AE228" s="194" t="str">
        <f t="shared" ref="AE228" si="788">IFERROR((AE227-AE226)/AE227*100%,"")</f>
        <v/>
      </c>
      <c r="AF228" s="194" t="str">
        <f t="shared" ref="AF228" si="789">IFERROR((AF227-AF226)/AF227*100%,"")</f>
        <v/>
      </c>
      <c r="AG228" s="194" t="str">
        <f t="shared" ref="AG228" si="790">IFERROR((AG227-AG226)/AG227*100%,"")</f>
        <v/>
      </c>
      <c r="AH228" s="194" t="str">
        <f t="shared" ref="AH228" si="791">IFERROR((AH227-AH226)/AH227*100%,"")</f>
        <v/>
      </c>
      <c r="AI228" s="194" t="str">
        <f t="shared" ref="AI228" si="792">IFERROR((AI227-AI226)/AI227*100%,"")</f>
        <v/>
      </c>
      <c r="AJ228" s="194" t="str">
        <f t="shared" ref="AJ228" si="793">IFERROR((AJ227-AJ226)/AJ227*100%,"")</f>
        <v/>
      </c>
      <c r="AK228" s="194" t="str">
        <f t="shared" ref="AK228" si="794">IFERROR((AK227-AK226)/AK227*100%,"")</f>
        <v/>
      </c>
      <c r="AL228" s="194" t="str">
        <f t="shared" ref="AL228" si="795">IFERROR((AL227-AL226)/AL227*100%,"")</f>
        <v/>
      </c>
      <c r="AM228" s="227" t="str">
        <f>IFERROR((AM227-AM225)/AM227*100%,"")</f>
        <v/>
      </c>
    </row>
    <row r="229" spans="1:39" customFormat="1" outlineLevel="1">
      <c r="A229" t="str">
        <f>B224&amp;C229</f>
        <v>Surname, Forename4</v>
      </c>
      <c r="B229" s="256"/>
      <c r="C229" s="27">
        <v>4</v>
      </c>
      <c r="D229" s="26" t="s">
        <v>22</v>
      </c>
      <c r="E229" s="103"/>
      <c r="F229" s="103"/>
      <c r="G229" s="103"/>
      <c r="H229" s="15"/>
      <c r="I229" s="16"/>
      <c r="J229" s="17"/>
      <c r="K229" s="94"/>
      <c r="L229" s="94"/>
      <c r="M229" s="94"/>
      <c r="N229" s="94"/>
      <c r="O229" s="94"/>
      <c r="P229" s="94"/>
      <c r="Q229" s="17" t="str">
        <f>IF(SUM(K229:P229)=0,"",SUM(K229:P229))</f>
        <v/>
      </c>
      <c r="R229" s="94"/>
      <c r="S229" s="94"/>
      <c r="T229" s="17" t="str">
        <f>IF(SUM(R229:S229)=0,"",SUM(R229:S229))</f>
        <v/>
      </c>
      <c r="U229" s="17"/>
      <c r="V229" s="94"/>
      <c r="W229" s="17"/>
      <c r="X229" s="94" t="str">
        <f>IFERROR(AVERAGE(V229:W229),"")</f>
        <v/>
      </c>
      <c r="Y229" s="17"/>
      <c r="Z229" s="17"/>
      <c r="AA229" s="71"/>
      <c r="AB229" s="17"/>
      <c r="AC229" s="190" t="str">
        <f>IF(J229="","",IF(J229&lt;&gt;0,INT(25.4347*POWER((18-J229),1.81)),0))</f>
        <v/>
      </c>
      <c r="AD229" s="190" t="str">
        <f>IFERROR(IF(Q229&lt;&gt;0,INT(0.14354*POWER(((10*Q229)-220),1.4)),0),"")</f>
        <v/>
      </c>
      <c r="AE229" s="190" t="str">
        <f>IFERROR(IF(T229&lt;&gt;0,INT(51.39*POWER((T229-1.5),1.05)),0),"")</f>
        <v/>
      </c>
      <c r="AF229" s="190">
        <f>IF(U229&lt;&gt;0,INT(0.8465*POWER(((100*U229)-75),1.42)),0)</f>
        <v>0</v>
      </c>
      <c r="AG229" s="190" t="str">
        <f>IFERROR(IF(X229&lt;&gt;0,INT(1.53775*POWER((82-X229),1.81)),0),"")</f>
        <v/>
      </c>
      <c r="AH229" s="190" t="str">
        <f>IF(Y229="","",IF(Y229&lt;&gt;0,INT(5.74352*POWER((28.5-Y229),1.92)),0))</f>
        <v/>
      </c>
      <c r="AI229" s="190">
        <f>IF(Z229&lt;&gt;0,INT(12.91*POWER((Z229-4),1.1)),0)</f>
        <v>0</v>
      </c>
      <c r="AJ229" s="190" t="str">
        <f>IF(AA229="","",IF(AA229&lt;&gt;0,INT(0.2797*POWER(((100*AA229)),1.35)),0))</f>
        <v/>
      </c>
      <c r="AK229" s="191" t="str">
        <f>IF(AB229="","",IF(AB229&lt;&gt;0,INT(100.14*POWER((AB229-1),1.08)),0))</f>
        <v/>
      </c>
      <c r="AL229" s="192">
        <f>COUNT(J229,Q229,T229,X229,Y229,AA229,AB229)</f>
        <v>0</v>
      </c>
      <c r="AM229" s="193" t="str">
        <f>IF(AL229=0,"",SUM(AC229:AK229))</f>
        <v/>
      </c>
    </row>
    <row r="230" spans="1:39" customFormat="1" outlineLevel="1">
      <c r="B230" s="256"/>
      <c r="C230" s="106" t="s">
        <v>65</v>
      </c>
      <c r="D230" s="103"/>
      <c r="E230" s="103"/>
      <c r="F230" s="103"/>
      <c r="G230" s="103"/>
      <c r="H230" s="104"/>
      <c r="I230" s="105"/>
      <c r="J230" s="107" t="str">
        <f>IFERROR((J227-J229)/J229*100%,"")</f>
        <v/>
      </c>
      <c r="K230" s="107" t="str">
        <f t="shared" ref="K230:T230" si="796">IFERROR((K229-K227)/K229*100%,"")</f>
        <v/>
      </c>
      <c r="L230" s="107" t="str">
        <f t="shared" si="796"/>
        <v/>
      </c>
      <c r="M230" s="107" t="str">
        <f t="shared" si="796"/>
        <v/>
      </c>
      <c r="N230" s="107" t="str">
        <f t="shared" si="796"/>
        <v/>
      </c>
      <c r="O230" s="107" t="str">
        <f t="shared" si="796"/>
        <v/>
      </c>
      <c r="P230" s="107" t="str">
        <f t="shared" si="796"/>
        <v/>
      </c>
      <c r="Q230" s="107" t="str">
        <f t="shared" si="796"/>
        <v/>
      </c>
      <c r="R230" s="107" t="str">
        <f t="shared" si="796"/>
        <v/>
      </c>
      <c r="S230" s="107" t="str">
        <f t="shared" si="796"/>
        <v/>
      </c>
      <c r="T230" s="107" t="str">
        <f t="shared" si="796"/>
        <v/>
      </c>
      <c r="U230" s="107" t="str">
        <f t="shared" ref="U230" si="797">IFERROR((U229-U228)/U229*100%,"")</f>
        <v/>
      </c>
      <c r="V230" s="107" t="str">
        <f>IFERROR((V227-V229)/V229*100%,"")</f>
        <v/>
      </c>
      <c r="W230" s="107" t="str">
        <f>IFERROR((W227-W229)/W229*100%,"")</f>
        <v/>
      </c>
      <c r="X230" s="107" t="str">
        <f>IFERROR((X227-X229)/X229*100%,"")</f>
        <v/>
      </c>
      <c r="Y230" s="107" t="str">
        <f>IFERROR((Y227-Y229)/Y229*100%,"")</f>
        <v/>
      </c>
      <c r="Z230" s="107" t="str">
        <f t="shared" ref="Z230" si="798">IFERROR((Z229-Z228)/Z229*100%,"")</f>
        <v/>
      </c>
      <c r="AA230" s="107" t="str">
        <f>IFERROR((AA229-AA227)/AA229*100%,"")</f>
        <v/>
      </c>
      <c r="AB230" s="107" t="str">
        <f>IFERROR((AB229-AB227)/AB229*100%,"")</f>
        <v/>
      </c>
      <c r="AC230" s="194" t="str">
        <f t="shared" ref="AC230" si="799">IFERROR((AC229-AC228)/AC229*100%,"")</f>
        <v/>
      </c>
      <c r="AD230" s="194" t="str">
        <f t="shared" ref="AD230" si="800">IFERROR((AD229-AD228)/AD229*100%,"")</f>
        <v/>
      </c>
      <c r="AE230" s="194" t="str">
        <f t="shared" ref="AE230" si="801">IFERROR((AE229-AE228)/AE229*100%,"")</f>
        <v/>
      </c>
      <c r="AF230" s="194" t="str">
        <f t="shared" ref="AF230" si="802">IFERROR((AF229-AF228)/AF229*100%,"")</f>
        <v/>
      </c>
      <c r="AG230" s="194" t="str">
        <f t="shared" ref="AG230" si="803">IFERROR((AG229-AG228)/AG229*100%,"")</f>
        <v/>
      </c>
      <c r="AH230" s="194" t="str">
        <f t="shared" ref="AH230" si="804">IFERROR((AH229-AH228)/AH229*100%,"")</f>
        <v/>
      </c>
      <c r="AI230" s="194" t="str">
        <f t="shared" ref="AI230" si="805">IFERROR((AI229-AI228)/AI229*100%,"")</f>
        <v/>
      </c>
      <c r="AJ230" s="194" t="str">
        <f t="shared" ref="AJ230" si="806">IFERROR((AJ229-AJ228)/AJ229*100%,"")</f>
        <v/>
      </c>
      <c r="AK230" s="194" t="str">
        <f t="shared" ref="AK230" si="807">IFERROR((AK229-AK228)/AK229*100%,"")</f>
        <v/>
      </c>
      <c r="AL230" s="194" t="str">
        <f t="shared" ref="AL230" si="808">IFERROR((AL229-AL228)/AL229*100%,"")</f>
        <v/>
      </c>
      <c r="AM230" s="227" t="str">
        <f>IFERROR((AM229-AM227)/AM229*100%,"")</f>
        <v/>
      </c>
    </row>
    <row r="231" spans="1:39" customFormat="1" outlineLevel="1">
      <c r="A231" t="str">
        <f>B224&amp;C231</f>
        <v>Surname, Forename5</v>
      </c>
      <c r="B231" s="256"/>
      <c r="C231" s="27">
        <v>5</v>
      </c>
      <c r="D231" s="26" t="s">
        <v>22</v>
      </c>
      <c r="E231" s="103"/>
      <c r="F231" s="103"/>
      <c r="G231" s="103"/>
      <c r="H231" s="15"/>
      <c r="I231" s="16"/>
      <c r="J231" s="17"/>
      <c r="K231" s="94"/>
      <c r="L231" s="94"/>
      <c r="M231" s="94"/>
      <c r="N231" s="94"/>
      <c r="O231" s="94"/>
      <c r="P231" s="94"/>
      <c r="Q231" s="17" t="str">
        <f>IF(SUM(K231:P231)=0,"",SUM(K231:P231))</f>
        <v/>
      </c>
      <c r="R231" s="94"/>
      <c r="S231" s="94"/>
      <c r="T231" s="17" t="str">
        <f>IF(SUM(R231:S231)=0,"",SUM(R231:S231))</f>
        <v/>
      </c>
      <c r="U231" s="17"/>
      <c r="V231" s="94"/>
      <c r="W231" s="17"/>
      <c r="X231" s="94" t="str">
        <f>IFERROR(AVERAGE(V231:W231),"")</f>
        <v/>
      </c>
      <c r="Y231" s="17"/>
      <c r="Z231" s="17"/>
      <c r="AA231" s="71"/>
      <c r="AB231" s="17"/>
      <c r="AC231" s="190" t="str">
        <f>IF(J231="","",IF(J231&lt;&gt;0,INT(25.4347*POWER((18-J231),1.81)),0))</f>
        <v/>
      </c>
      <c r="AD231" s="190" t="str">
        <f>IFERROR(IF(Q231&lt;&gt;0,INT(0.14354*POWER(((10*Q231)-220),1.4)),0),"")</f>
        <v/>
      </c>
      <c r="AE231" s="190" t="str">
        <f>IFERROR(IF(T231&lt;&gt;0,INT(51.39*POWER((T231-1.5),1.05)),0),"")</f>
        <v/>
      </c>
      <c r="AF231" s="190">
        <f>IF(U231&lt;&gt;0,INT(0.8465*POWER(((100*U231)-75),1.42)),0)</f>
        <v>0</v>
      </c>
      <c r="AG231" s="190" t="str">
        <f>IFERROR(IF(X231&lt;&gt;0,INT(1.53775*POWER((82-X231),1.81)),0),"")</f>
        <v/>
      </c>
      <c r="AH231" s="190" t="str">
        <f>IF(Y231="","",IF(Y231&lt;&gt;0,INT(5.74352*POWER((28.5-Y231),1.92)),0))</f>
        <v/>
      </c>
      <c r="AI231" s="190">
        <f>IF(Z231&lt;&gt;0,INT(12.91*POWER((Z231-4),1.1)),0)</f>
        <v>0</v>
      </c>
      <c r="AJ231" s="190" t="str">
        <f>IF(AA231="","",IF(AA231&lt;&gt;0,INT(0.2797*POWER(((100*AA231)),1.35)),0))</f>
        <v/>
      </c>
      <c r="AK231" s="191" t="str">
        <f>IF(AB231="","",IF(AB231&lt;&gt;0,INT(100.14*POWER((AB231-1),1.08)),0))</f>
        <v/>
      </c>
      <c r="AL231" s="192">
        <f>COUNT(J231,Q231,T231,X231,Y231,AA231,AB231)</f>
        <v>0</v>
      </c>
      <c r="AM231" s="193" t="str">
        <f>IF(AL231=0,"",SUM(AC231:AK231))</f>
        <v/>
      </c>
    </row>
    <row r="232" spans="1:39" customFormat="1" outlineLevel="1">
      <c r="B232" s="256"/>
      <c r="C232" s="106" t="s">
        <v>65</v>
      </c>
      <c r="D232" s="103"/>
      <c r="E232" s="103"/>
      <c r="F232" s="103"/>
      <c r="G232" s="103"/>
      <c r="H232" s="104"/>
      <c r="I232" s="105"/>
      <c r="J232" s="107" t="str">
        <f>IFERROR((J229-J231)/J231*100%,"")</f>
        <v/>
      </c>
      <c r="K232" s="107" t="str">
        <f t="shared" ref="K232:T232" si="809">IFERROR((K231-K229)/K231*100%,"")</f>
        <v/>
      </c>
      <c r="L232" s="107" t="str">
        <f t="shared" si="809"/>
        <v/>
      </c>
      <c r="M232" s="107" t="str">
        <f t="shared" si="809"/>
        <v/>
      </c>
      <c r="N232" s="107" t="str">
        <f t="shared" si="809"/>
        <v/>
      </c>
      <c r="O232" s="107" t="str">
        <f t="shared" si="809"/>
        <v/>
      </c>
      <c r="P232" s="107" t="str">
        <f t="shared" si="809"/>
        <v/>
      </c>
      <c r="Q232" s="107" t="str">
        <f t="shared" si="809"/>
        <v/>
      </c>
      <c r="R232" s="107" t="str">
        <f t="shared" si="809"/>
        <v/>
      </c>
      <c r="S232" s="107" t="str">
        <f t="shared" si="809"/>
        <v/>
      </c>
      <c r="T232" s="107" t="str">
        <f t="shared" si="809"/>
        <v/>
      </c>
      <c r="U232" s="107" t="str">
        <f t="shared" ref="U232" si="810">IFERROR((U231-U230)/U231*100%,"")</f>
        <v/>
      </c>
      <c r="V232" s="107" t="str">
        <f>IFERROR((V229-V231)/V231*100%,"")</f>
        <v/>
      </c>
      <c r="W232" s="107" t="str">
        <f>IFERROR((W229-W231)/W231*100%,"")</f>
        <v/>
      </c>
      <c r="X232" s="107" t="str">
        <f>IFERROR((X229-X231)/X231*100%,"")</f>
        <v/>
      </c>
      <c r="Y232" s="107" t="str">
        <f>IFERROR((Y229-Y231)/Y231*100%,"")</f>
        <v/>
      </c>
      <c r="Z232" s="107" t="str">
        <f t="shared" ref="Z232" si="811">IFERROR((Z231-Z230)/Z231*100%,"")</f>
        <v/>
      </c>
      <c r="AA232" s="107" t="str">
        <f>IFERROR((AA231-AA229)/AA231*100%,"")</f>
        <v/>
      </c>
      <c r="AB232" s="107" t="str">
        <f>IFERROR((AB231-AB229)/AB231*100%,"")</f>
        <v/>
      </c>
      <c r="AC232" s="194" t="str">
        <f t="shared" ref="AC232" si="812">IFERROR((AC231-AC230)/AC231*100%,"")</f>
        <v/>
      </c>
      <c r="AD232" s="194" t="str">
        <f t="shared" ref="AD232" si="813">IFERROR((AD231-AD230)/AD231*100%,"")</f>
        <v/>
      </c>
      <c r="AE232" s="194" t="str">
        <f t="shared" ref="AE232" si="814">IFERROR((AE231-AE230)/AE231*100%,"")</f>
        <v/>
      </c>
      <c r="AF232" s="194" t="str">
        <f t="shared" ref="AF232" si="815">IFERROR((AF231-AF230)/AF231*100%,"")</f>
        <v/>
      </c>
      <c r="AG232" s="194" t="str">
        <f t="shared" ref="AG232" si="816">IFERROR((AG231-AG230)/AG231*100%,"")</f>
        <v/>
      </c>
      <c r="AH232" s="194" t="str">
        <f t="shared" ref="AH232" si="817">IFERROR((AH231-AH230)/AH231*100%,"")</f>
        <v/>
      </c>
      <c r="AI232" s="194" t="str">
        <f t="shared" ref="AI232" si="818">IFERROR((AI231-AI230)/AI231*100%,"")</f>
        <v/>
      </c>
      <c r="AJ232" s="194" t="str">
        <f t="shared" ref="AJ232" si="819">IFERROR((AJ231-AJ230)/AJ231*100%,"")</f>
        <v/>
      </c>
      <c r="AK232" s="194" t="str">
        <f t="shared" ref="AK232" si="820">IFERROR((AK231-AK230)/AK231*100%,"")</f>
        <v/>
      </c>
      <c r="AL232" s="194" t="str">
        <f t="shared" ref="AL232" si="821">IFERROR((AL231-AL230)/AL231*100%,"")</f>
        <v/>
      </c>
      <c r="AM232" s="227" t="str">
        <f>IFERROR((AM231-AM229)/AM231*100%,"")</f>
        <v/>
      </c>
    </row>
    <row r="233" spans="1:39" customFormat="1" outlineLevel="1">
      <c r="A233" t="str">
        <f>B224&amp;C233</f>
        <v>Surname, Forename6</v>
      </c>
      <c r="B233" s="256"/>
      <c r="C233" s="27">
        <v>6</v>
      </c>
      <c r="D233" s="26" t="s">
        <v>22</v>
      </c>
      <c r="E233" s="103"/>
      <c r="F233" s="103"/>
      <c r="G233" s="103"/>
      <c r="H233" s="15"/>
      <c r="I233" s="16"/>
      <c r="J233" s="17"/>
      <c r="K233" s="94"/>
      <c r="L233" s="94"/>
      <c r="M233" s="94"/>
      <c r="N233" s="94"/>
      <c r="O233" s="94"/>
      <c r="P233" s="94"/>
      <c r="Q233" s="17" t="str">
        <f>IF(SUM(K233:P233)=0,"",SUM(K233:P233))</f>
        <v/>
      </c>
      <c r="R233" s="94"/>
      <c r="S233" s="94"/>
      <c r="T233" s="17" t="str">
        <f>IF(SUM(R233:S233)=0,"",SUM(R233:S233))</f>
        <v/>
      </c>
      <c r="U233" s="17"/>
      <c r="V233" s="94"/>
      <c r="W233" s="17"/>
      <c r="X233" s="94" t="str">
        <f>IFERROR(AVERAGE(V233:W233),"")</f>
        <v/>
      </c>
      <c r="Y233" s="17"/>
      <c r="Z233" s="17"/>
      <c r="AA233" s="71"/>
      <c r="AB233" s="17"/>
      <c r="AC233" s="190" t="str">
        <f>IF(J233="","",IF(J233&lt;&gt;0,INT(25.4347*POWER((18-J233),1.81)),0))</f>
        <v/>
      </c>
      <c r="AD233" s="190" t="str">
        <f>IFERROR(IF(Q233&lt;&gt;0,INT(0.14354*POWER(((10*Q233)-220),1.4)),0),"")</f>
        <v/>
      </c>
      <c r="AE233" s="190" t="str">
        <f>IFERROR(IF(T233&lt;&gt;0,INT(51.39*POWER((T233-1.5),1.05)),0),"")</f>
        <v/>
      </c>
      <c r="AF233" s="190">
        <f>IF(U233&lt;&gt;0,INT(0.8465*POWER(((100*U233)-75),1.42)),0)</f>
        <v>0</v>
      </c>
      <c r="AG233" s="190" t="str">
        <f>IFERROR(IF(X233&lt;&gt;0,INT(1.53775*POWER((82-X233),1.81)),0),"")</f>
        <v/>
      </c>
      <c r="AH233" s="190" t="str">
        <f>IF(Y233="","",IF(Y233&lt;&gt;0,INT(5.74352*POWER((28.5-Y233),1.92)),0))</f>
        <v/>
      </c>
      <c r="AI233" s="190">
        <f>IF(Z233&lt;&gt;0,INT(12.91*POWER((Z233-4),1.1)),0)</f>
        <v>0</v>
      </c>
      <c r="AJ233" s="190" t="str">
        <f>IF(AA233="","",IF(AA233&lt;&gt;0,INT(0.2797*POWER(((100*AA233)),1.35)),0))</f>
        <v/>
      </c>
      <c r="AK233" s="191" t="str">
        <f>IF(AB233="","",IF(AB233&lt;&gt;0,INT(100.14*POWER((AB233-1),1.08)),0))</f>
        <v/>
      </c>
      <c r="AL233" s="192">
        <f>COUNT(J233,Q233,T233,X233,Y233,AA233,AB233)</f>
        <v>0</v>
      </c>
      <c r="AM233" s="193" t="str">
        <f>IF(AL233=0,"",SUM(AC233:AK233))</f>
        <v/>
      </c>
    </row>
    <row r="234" spans="1:39" customFormat="1" outlineLevel="1">
      <c r="B234" s="256"/>
      <c r="C234" s="106" t="s">
        <v>65</v>
      </c>
      <c r="D234" s="103"/>
      <c r="E234" s="103"/>
      <c r="F234" s="103"/>
      <c r="G234" s="103"/>
      <c r="H234" s="104"/>
      <c r="I234" s="105"/>
      <c r="J234" s="107" t="str">
        <f>IFERROR((J231-J233)/J233*100%,"")</f>
        <v/>
      </c>
      <c r="K234" s="107" t="str">
        <f t="shared" ref="K234:T234" si="822">IFERROR((K233-K231)/K233*100%,"")</f>
        <v/>
      </c>
      <c r="L234" s="107" t="str">
        <f t="shared" si="822"/>
        <v/>
      </c>
      <c r="M234" s="107" t="str">
        <f t="shared" si="822"/>
        <v/>
      </c>
      <c r="N234" s="107" t="str">
        <f t="shared" si="822"/>
        <v/>
      </c>
      <c r="O234" s="107" t="str">
        <f t="shared" si="822"/>
        <v/>
      </c>
      <c r="P234" s="107" t="str">
        <f t="shared" si="822"/>
        <v/>
      </c>
      <c r="Q234" s="107" t="str">
        <f t="shared" si="822"/>
        <v/>
      </c>
      <c r="R234" s="107" t="str">
        <f t="shared" si="822"/>
        <v/>
      </c>
      <c r="S234" s="107" t="str">
        <f t="shared" si="822"/>
        <v/>
      </c>
      <c r="T234" s="107" t="str">
        <f t="shared" si="822"/>
        <v/>
      </c>
      <c r="U234" s="107" t="str">
        <f t="shared" ref="U234" si="823">IFERROR((U233-U232)/U233*100%,"")</f>
        <v/>
      </c>
      <c r="V234" s="107" t="str">
        <f>IFERROR((V231-V233)/V233*100%,"")</f>
        <v/>
      </c>
      <c r="W234" s="107" t="str">
        <f>IFERROR((W231-W233)/W233*100%,"")</f>
        <v/>
      </c>
      <c r="X234" s="107" t="str">
        <f>IFERROR((X231-X233)/X233*100%,"")</f>
        <v/>
      </c>
      <c r="Y234" s="107" t="str">
        <f>IFERROR((Y231-Y233)/Y233*100%,"")</f>
        <v/>
      </c>
      <c r="Z234" s="107" t="str">
        <f t="shared" ref="Z234" si="824">IFERROR((Z233-Z232)/Z233*100%,"")</f>
        <v/>
      </c>
      <c r="AA234" s="107" t="str">
        <f>IFERROR((AA233-AA231)/AA233*100%,"")</f>
        <v/>
      </c>
      <c r="AB234" s="107" t="str">
        <f>IFERROR((AB233-AB231)/AB233*100%,"")</f>
        <v/>
      </c>
      <c r="AC234" s="194" t="str">
        <f t="shared" ref="AC234" si="825">IFERROR((AC233-AC232)/AC233*100%,"")</f>
        <v/>
      </c>
      <c r="AD234" s="194" t="str">
        <f t="shared" ref="AD234" si="826">IFERROR((AD233-AD232)/AD233*100%,"")</f>
        <v/>
      </c>
      <c r="AE234" s="194" t="str">
        <f t="shared" ref="AE234" si="827">IFERROR((AE233-AE232)/AE233*100%,"")</f>
        <v/>
      </c>
      <c r="AF234" s="194" t="str">
        <f t="shared" ref="AF234" si="828">IFERROR((AF233-AF232)/AF233*100%,"")</f>
        <v/>
      </c>
      <c r="AG234" s="194" t="str">
        <f t="shared" ref="AG234" si="829">IFERROR((AG233-AG232)/AG233*100%,"")</f>
        <v/>
      </c>
      <c r="AH234" s="194" t="str">
        <f t="shared" ref="AH234" si="830">IFERROR((AH233-AH232)/AH233*100%,"")</f>
        <v/>
      </c>
      <c r="AI234" s="194" t="str">
        <f t="shared" ref="AI234" si="831">IFERROR((AI233-AI232)/AI233*100%,"")</f>
        <v/>
      </c>
      <c r="AJ234" s="194" t="str">
        <f t="shared" ref="AJ234" si="832">IFERROR((AJ233-AJ232)/AJ233*100%,"")</f>
        <v/>
      </c>
      <c r="AK234" s="194" t="str">
        <f t="shared" ref="AK234" si="833">IFERROR((AK233-AK232)/AK233*100%,"")</f>
        <v/>
      </c>
      <c r="AL234" s="194" t="str">
        <f t="shared" ref="AL234" si="834">IFERROR((AL233-AL232)/AL233*100%,"")</f>
        <v/>
      </c>
      <c r="AM234" s="227" t="str">
        <f>IFERROR((AM233-AM231)/AM233*100%,"")</f>
        <v/>
      </c>
    </row>
    <row r="235" spans="1:39" customFormat="1" outlineLevel="1">
      <c r="A235" t="str">
        <f>B224&amp;C235</f>
        <v>Surname, Forename7</v>
      </c>
      <c r="B235" s="256"/>
      <c r="C235" s="27">
        <v>7</v>
      </c>
      <c r="D235" s="26" t="s">
        <v>22</v>
      </c>
      <c r="E235" s="103"/>
      <c r="F235" s="103"/>
      <c r="G235" s="103"/>
      <c r="H235" s="15"/>
      <c r="I235" s="16"/>
      <c r="J235" s="17"/>
      <c r="K235" s="94"/>
      <c r="L235" s="94"/>
      <c r="M235" s="94"/>
      <c r="N235" s="94"/>
      <c r="O235" s="94"/>
      <c r="P235" s="94"/>
      <c r="Q235" s="17" t="str">
        <f>IF(SUM(K235:P235)=0,"",SUM(K235:P235))</f>
        <v/>
      </c>
      <c r="R235" s="94"/>
      <c r="S235" s="94"/>
      <c r="T235" s="17" t="str">
        <f>IF(SUM(R235:S235)=0,"",SUM(R235:S235))</f>
        <v/>
      </c>
      <c r="U235" s="17"/>
      <c r="V235" s="94"/>
      <c r="W235" s="17"/>
      <c r="X235" s="94" t="str">
        <f>IFERROR(AVERAGE(V235:W235),"")</f>
        <v/>
      </c>
      <c r="Y235" s="17"/>
      <c r="Z235" s="17"/>
      <c r="AA235" s="71"/>
      <c r="AB235" s="17"/>
      <c r="AC235" s="190" t="str">
        <f>IF(J235="","",IF(J235&lt;&gt;0,INT(25.4347*POWER((18-J235),1.81)),0))</f>
        <v/>
      </c>
      <c r="AD235" s="190" t="str">
        <f>IFERROR(IF(Q235&lt;&gt;0,INT(0.14354*POWER(((10*Q235)-220),1.4)),0),"")</f>
        <v/>
      </c>
      <c r="AE235" s="190" t="str">
        <f>IFERROR(IF(T235&lt;&gt;0,INT(51.39*POWER((T235-1.5),1.05)),0),"")</f>
        <v/>
      </c>
      <c r="AF235" s="190">
        <f>IF(U235&lt;&gt;0,INT(0.8465*POWER(((100*U235)-75),1.42)),0)</f>
        <v>0</v>
      </c>
      <c r="AG235" s="190" t="str">
        <f>IFERROR(IF(X235&lt;&gt;0,INT(1.53775*POWER((82-X235),1.81)),0),"")</f>
        <v/>
      </c>
      <c r="AH235" s="190" t="str">
        <f>IF(Y235="","",IF(Y235&lt;&gt;0,INT(5.74352*POWER((28.5-Y235),1.92)),0))</f>
        <v/>
      </c>
      <c r="AI235" s="190">
        <f>IF(Z235&lt;&gt;0,INT(12.91*POWER((Z235-4),1.1)),0)</f>
        <v>0</v>
      </c>
      <c r="AJ235" s="190" t="str">
        <f>IF(AA235="","",IF(AA235&lt;&gt;0,INT(0.2797*POWER(((100*AA235)),1.35)),0))</f>
        <v/>
      </c>
      <c r="AK235" s="191" t="str">
        <f>IF(AB235="","",IF(AB235&lt;&gt;0,INT(100.14*POWER((AB235-1),1.08)),0))</f>
        <v/>
      </c>
      <c r="AL235" s="192">
        <f>COUNT(J235,Q235,T235,X235,Y235,AA235,AB235)</f>
        <v>0</v>
      </c>
      <c r="AM235" s="193" t="str">
        <f>IF(AL235=0,"",SUM(AC235:AK235))</f>
        <v/>
      </c>
    </row>
    <row r="236" spans="1:39" customFormat="1" outlineLevel="1">
      <c r="B236" s="256"/>
      <c r="C236" s="106" t="s">
        <v>65</v>
      </c>
      <c r="D236" s="103"/>
      <c r="E236" s="103"/>
      <c r="F236" s="103"/>
      <c r="G236" s="103"/>
      <c r="H236" s="104"/>
      <c r="I236" s="105"/>
      <c r="J236" s="107" t="str">
        <f>IFERROR((J233-J235)/J235*100%,"")</f>
        <v/>
      </c>
      <c r="K236" s="107" t="str">
        <f t="shared" ref="K236:T236" si="835">IFERROR((K235-K233)/K235*100%,"")</f>
        <v/>
      </c>
      <c r="L236" s="107" t="str">
        <f t="shared" si="835"/>
        <v/>
      </c>
      <c r="M236" s="107" t="str">
        <f t="shared" si="835"/>
        <v/>
      </c>
      <c r="N236" s="107" t="str">
        <f t="shared" si="835"/>
        <v/>
      </c>
      <c r="O236" s="107" t="str">
        <f t="shared" si="835"/>
        <v/>
      </c>
      <c r="P236" s="107" t="str">
        <f t="shared" si="835"/>
        <v/>
      </c>
      <c r="Q236" s="107" t="str">
        <f t="shared" si="835"/>
        <v/>
      </c>
      <c r="R236" s="107" t="str">
        <f t="shared" si="835"/>
        <v/>
      </c>
      <c r="S236" s="107" t="str">
        <f t="shared" si="835"/>
        <v/>
      </c>
      <c r="T236" s="107" t="str">
        <f t="shared" si="835"/>
        <v/>
      </c>
      <c r="U236" s="107" t="str">
        <f t="shared" ref="U236" si="836">IFERROR((U235-U234)/U235*100%,"")</f>
        <v/>
      </c>
      <c r="V236" s="107" t="str">
        <f>IFERROR((V233-V235)/V235*100%,"")</f>
        <v/>
      </c>
      <c r="W236" s="107" t="str">
        <f>IFERROR((W233-W235)/W235*100%,"")</f>
        <v/>
      </c>
      <c r="X236" s="107" t="str">
        <f>IFERROR((X233-X235)/X235*100%,"")</f>
        <v/>
      </c>
      <c r="Y236" s="107" t="str">
        <f>IFERROR((Y233-Y235)/Y235*100%,"")</f>
        <v/>
      </c>
      <c r="Z236" s="107" t="str">
        <f t="shared" ref="Z236" si="837">IFERROR((Z235-Z234)/Z235*100%,"")</f>
        <v/>
      </c>
      <c r="AA236" s="107" t="str">
        <f>IFERROR((AA235-AA233)/AA235*100%,"")</f>
        <v/>
      </c>
      <c r="AB236" s="107" t="str">
        <f>IFERROR((AB235-AB233)/AB235*100%,"")</f>
        <v/>
      </c>
      <c r="AC236" s="194" t="str">
        <f t="shared" ref="AC236" si="838">IFERROR((AC235-AC234)/AC235*100%,"")</f>
        <v/>
      </c>
      <c r="AD236" s="194" t="str">
        <f t="shared" ref="AD236" si="839">IFERROR((AD235-AD234)/AD235*100%,"")</f>
        <v/>
      </c>
      <c r="AE236" s="194" t="str">
        <f t="shared" ref="AE236" si="840">IFERROR((AE235-AE234)/AE235*100%,"")</f>
        <v/>
      </c>
      <c r="AF236" s="194" t="str">
        <f t="shared" ref="AF236" si="841">IFERROR((AF235-AF234)/AF235*100%,"")</f>
        <v/>
      </c>
      <c r="AG236" s="194" t="str">
        <f t="shared" ref="AG236" si="842">IFERROR((AG235-AG234)/AG235*100%,"")</f>
        <v/>
      </c>
      <c r="AH236" s="194" t="str">
        <f t="shared" ref="AH236" si="843">IFERROR((AH235-AH234)/AH235*100%,"")</f>
        <v/>
      </c>
      <c r="AI236" s="194" t="str">
        <f t="shared" ref="AI236" si="844">IFERROR((AI235-AI234)/AI235*100%,"")</f>
        <v/>
      </c>
      <c r="AJ236" s="194" t="str">
        <f t="shared" ref="AJ236" si="845">IFERROR((AJ235-AJ234)/AJ235*100%,"")</f>
        <v/>
      </c>
      <c r="AK236" s="194" t="str">
        <f t="shared" ref="AK236" si="846">IFERROR((AK235-AK234)/AK235*100%,"")</f>
        <v/>
      </c>
      <c r="AL236" s="194" t="str">
        <f t="shared" ref="AL236" si="847">IFERROR((AL235-AL234)/AL235*100%,"")</f>
        <v/>
      </c>
      <c r="AM236" s="227" t="str">
        <f>IFERROR((AM235-AM233)/AM235*100%,"")</f>
        <v/>
      </c>
    </row>
    <row r="237" spans="1:39" customFormat="1" outlineLevel="1">
      <c r="A237" t="str">
        <f>B224&amp;C237</f>
        <v>Surname, Forename8</v>
      </c>
      <c r="B237" s="256"/>
      <c r="C237" s="27">
        <v>8</v>
      </c>
      <c r="D237" s="26" t="s">
        <v>22</v>
      </c>
      <c r="E237" s="103"/>
      <c r="F237" s="103"/>
      <c r="G237" s="103"/>
      <c r="H237" s="15"/>
      <c r="I237" s="16"/>
      <c r="J237" s="17"/>
      <c r="K237" s="94"/>
      <c r="L237" s="94"/>
      <c r="M237" s="94"/>
      <c r="N237" s="94"/>
      <c r="O237" s="94"/>
      <c r="P237" s="94"/>
      <c r="Q237" s="17" t="str">
        <f>IF(SUM(K237:P237)=0,"",SUM(K237:P237))</f>
        <v/>
      </c>
      <c r="R237" s="94"/>
      <c r="S237" s="94"/>
      <c r="T237" s="17" t="str">
        <f>IF(SUM(R237:S237)=0,"",SUM(R237:S237))</f>
        <v/>
      </c>
      <c r="U237" s="17"/>
      <c r="V237" s="94"/>
      <c r="W237" s="17"/>
      <c r="X237" s="94" t="str">
        <f>IFERROR(AVERAGE(V237:W237),"")</f>
        <v/>
      </c>
      <c r="Y237" s="17"/>
      <c r="Z237" s="17"/>
      <c r="AA237" s="71"/>
      <c r="AB237" s="17"/>
      <c r="AC237" s="190" t="str">
        <f>IF(J237="","",IF(J237&lt;&gt;0,INT(25.4347*POWER((18-J237),1.81)),0))</f>
        <v/>
      </c>
      <c r="AD237" s="190" t="str">
        <f>IFERROR(IF(Q237&lt;&gt;0,INT(0.14354*POWER(((10*Q237)-220),1.4)),0),"")</f>
        <v/>
      </c>
      <c r="AE237" s="190" t="str">
        <f>IFERROR(IF(T237&lt;&gt;0,INT(51.39*POWER((T237-1.5),1.05)),0),"")</f>
        <v/>
      </c>
      <c r="AF237" s="190">
        <f>IF(U237&lt;&gt;0,INT(0.8465*POWER(((100*U237)-75),1.42)),0)</f>
        <v>0</v>
      </c>
      <c r="AG237" s="190" t="str">
        <f>IFERROR(IF(X237&lt;&gt;0,INT(1.53775*POWER((82-X237),1.81)),0),"")</f>
        <v/>
      </c>
      <c r="AH237" s="190" t="str">
        <f>IF(Y237="","",IF(Y237&lt;&gt;0,INT(5.74352*POWER((28.5-Y237),1.92)),0))</f>
        <v/>
      </c>
      <c r="AI237" s="190">
        <f>IF(Z237&lt;&gt;0,INT(12.91*POWER((Z237-4),1.1)),0)</f>
        <v>0</v>
      </c>
      <c r="AJ237" s="190" t="str">
        <f>IF(AA237="","",IF(AA237&lt;&gt;0,INT(0.2797*POWER(((100*AA237)),1.35)),0))</f>
        <v/>
      </c>
      <c r="AK237" s="191" t="str">
        <f>IF(AB237="","",IF(AB237&lt;&gt;0,INT(100.14*POWER((AB237-1),1.08)),0))</f>
        <v/>
      </c>
      <c r="AL237" s="192">
        <f>COUNT(J237,Q237,T237,X237,Y237,AA237,AB237)</f>
        <v>0</v>
      </c>
      <c r="AM237" s="193" t="str">
        <f>IF(AL237=0,"",SUM(AC237:AK237))</f>
        <v/>
      </c>
    </row>
    <row r="238" spans="1:39" customFormat="1" outlineLevel="1">
      <c r="B238" s="256"/>
      <c r="C238" s="106" t="s">
        <v>65</v>
      </c>
      <c r="D238" s="103"/>
      <c r="E238" s="103"/>
      <c r="F238" s="103"/>
      <c r="G238" s="103"/>
      <c r="H238" s="104"/>
      <c r="I238" s="105"/>
      <c r="J238" s="107" t="str">
        <f>IFERROR((J235-J237)/J237*100%,"")</f>
        <v/>
      </c>
      <c r="K238" s="107" t="str">
        <f t="shared" ref="K238:T238" si="848">IFERROR((K237-K235)/K237*100%,"")</f>
        <v/>
      </c>
      <c r="L238" s="107" t="str">
        <f t="shared" si="848"/>
        <v/>
      </c>
      <c r="M238" s="107" t="str">
        <f t="shared" si="848"/>
        <v/>
      </c>
      <c r="N238" s="107" t="str">
        <f t="shared" si="848"/>
        <v/>
      </c>
      <c r="O238" s="107" t="str">
        <f t="shared" si="848"/>
        <v/>
      </c>
      <c r="P238" s="107" t="str">
        <f t="shared" si="848"/>
        <v/>
      </c>
      <c r="Q238" s="107" t="str">
        <f t="shared" si="848"/>
        <v/>
      </c>
      <c r="R238" s="107" t="str">
        <f t="shared" si="848"/>
        <v/>
      </c>
      <c r="S238" s="107" t="str">
        <f t="shared" si="848"/>
        <v/>
      </c>
      <c r="T238" s="107" t="str">
        <f t="shared" si="848"/>
        <v/>
      </c>
      <c r="U238" s="107" t="str">
        <f t="shared" ref="U238" si="849">IFERROR((U237-U236)/U237*100%,"")</f>
        <v/>
      </c>
      <c r="V238" s="107" t="str">
        <f>IFERROR((V235-V237)/V237*100%,"")</f>
        <v/>
      </c>
      <c r="W238" s="107" t="str">
        <f>IFERROR((W235-W237)/W237*100%,"")</f>
        <v/>
      </c>
      <c r="X238" s="107" t="str">
        <f>IFERROR((X235-X237)/X237*100%,"")</f>
        <v/>
      </c>
      <c r="Y238" s="107" t="str">
        <f>IFERROR((Y235-Y237)/Y237*100%,"")</f>
        <v/>
      </c>
      <c r="Z238" s="107" t="str">
        <f t="shared" ref="Z238" si="850">IFERROR((Z237-Z236)/Z237*100%,"")</f>
        <v/>
      </c>
      <c r="AA238" s="107" t="str">
        <f>IFERROR((AA237-AA235)/AA237*100%,"")</f>
        <v/>
      </c>
      <c r="AB238" s="107" t="str">
        <f>IFERROR((AB237-AB235)/AB237*100%,"")</f>
        <v/>
      </c>
      <c r="AC238" s="194" t="str">
        <f t="shared" ref="AC238" si="851">IFERROR((AC237-AC236)/AC237*100%,"")</f>
        <v/>
      </c>
      <c r="AD238" s="194" t="str">
        <f t="shared" ref="AD238" si="852">IFERROR((AD237-AD236)/AD237*100%,"")</f>
        <v/>
      </c>
      <c r="AE238" s="194" t="str">
        <f t="shared" ref="AE238" si="853">IFERROR((AE237-AE236)/AE237*100%,"")</f>
        <v/>
      </c>
      <c r="AF238" s="194" t="str">
        <f t="shared" ref="AF238" si="854">IFERROR((AF237-AF236)/AF237*100%,"")</f>
        <v/>
      </c>
      <c r="AG238" s="194" t="str">
        <f t="shared" ref="AG238" si="855">IFERROR((AG237-AG236)/AG237*100%,"")</f>
        <v/>
      </c>
      <c r="AH238" s="194" t="str">
        <f t="shared" ref="AH238" si="856">IFERROR((AH237-AH236)/AH237*100%,"")</f>
        <v/>
      </c>
      <c r="AI238" s="194" t="str">
        <f t="shared" ref="AI238" si="857">IFERROR((AI237-AI236)/AI237*100%,"")</f>
        <v/>
      </c>
      <c r="AJ238" s="194" t="str">
        <f t="shared" ref="AJ238" si="858">IFERROR((AJ237-AJ236)/AJ237*100%,"")</f>
        <v/>
      </c>
      <c r="AK238" s="194" t="str">
        <f t="shared" ref="AK238" si="859">IFERROR((AK237-AK236)/AK237*100%,"")</f>
        <v/>
      </c>
      <c r="AL238" s="194" t="str">
        <f t="shared" ref="AL238" si="860">IFERROR((AL237-AL236)/AL237*100%,"")</f>
        <v/>
      </c>
      <c r="AM238" s="227" t="str">
        <f>IFERROR((AM237-AM235)/AM237*100%,"")</f>
        <v/>
      </c>
    </row>
    <row r="239" spans="1:39" customFormat="1" outlineLevel="1">
      <c r="A239" t="str">
        <f>B224&amp;C239</f>
        <v>Surname, Forename9</v>
      </c>
      <c r="B239" s="256"/>
      <c r="C239" s="27">
        <v>9</v>
      </c>
      <c r="D239" s="26" t="s">
        <v>22</v>
      </c>
      <c r="E239" s="103"/>
      <c r="F239" s="103"/>
      <c r="G239" s="103"/>
      <c r="H239" s="15"/>
      <c r="I239" s="16"/>
      <c r="J239" s="17"/>
      <c r="K239" s="94"/>
      <c r="L239" s="94"/>
      <c r="M239" s="94"/>
      <c r="N239" s="94"/>
      <c r="O239" s="94"/>
      <c r="P239" s="94"/>
      <c r="Q239" s="17" t="str">
        <f>IF(SUM(K239:P239)=0,"",SUM(K239:P239))</f>
        <v/>
      </c>
      <c r="R239" s="94"/>
      <c r="S239" s="94"/>
      <c r="T239" s="17" t="str">
        <f>IF(SUM(R239:S239)=0,"",SUM(R239:S239))</f>
        <v/>
      </c>
      <c r="U239" s="17"/>
      <c r="V239" s="94"/>
      <c r="W239" s="17"/>
      <c r="X239" s="94" t="str">
        <f>IFERROR(AVERAGE(V239:W239),"")</f>
        <v/>
      </c>
      <c r="Y239" s="17"/>
      <c r="Z239" s="17"/>
      <c r="AA239" s="71"/>
      <c r="AB239" s="17"/>
      <c r="AC239" s="190" t="str">
        <f>IF(J239="","",IF(J239&lt;&gt;0,INT(25.4347*POWER((18-J239),1.81)),0))</f>
        <v/>
      </c>
      <c r="AD239" s="190" t="str">
        <f>IFERROR(IF(Q239&lt;&gt;0,INT(0.14354*POWER(((10*Q239)-220),1.4)),0),"")</f>
        <v/>
      </c>
      <c r="AE239" s="190" t="str">
        <f>IFERROR(IF(T239&lt;&gt;0,INT(51.39*POWER((T239-1.5),1.05)),0),"")</f>
        <v/>
      </c>
      <c r="AF239" s="190">
        <f>IF(U239&lt;&gt;0,INT(0.8465*POWER(((100*U239)-75),1.42)),0)</f>
        <v>0</v>
      </c>
      <c r="AG239" s="190" t="str">
        <f>IFERROR(IF(X239&lt;&gt;0,INT(1.53775*POWER((82-X239),1.81)),0),"")</f>
        <v/>
      </c>
      <c r="AH239" s="190" t="str">
        <f>IF(Y239="","",IF(Y239&lt;&gt;0,INT(5.74352*POWER((28.5-Y239),1.92)),0))</f>
        <v/>
      </c>
      <c r="AI239" s="190">
        <f>IF(Z239&lt;&gt;0,INT(12.91*POWER((Z239-4),1.1)),0)</f>
        <v>0</v>
      </c>
      <c r="AJ239" s="190" t="str">
        <f>IF(AA239="","",IF(AA239&lt;&gt;0,INT(0.2797*POWER(((100*AA239)),1.35)),0))</f>
        <v/>
      </c>
      <c r="AK239" s="191" t="str">
        <f>IF(AB239="","",IF(AB239&lt;&gt;0,INT(100.14*POWER((AB239-1),1.08)),0))</f>
        <v/>
      </c>
      <c r="AL239" s="192">
        <f>COUNT(J239,Q239,T239,X239,Y239,AA239,AB239)</f>
        <v>0</v>
      </c>
      <c r="AM239" s="193" t="str">
        <f>IF(AL239=0,"",SUM(AC239:AK239))</f>
        <v/>
      </c>
    </row>
    <row r="240" spans="1:39" customFormat="1" outlineLevel="1">
      <c r="B240" s="256"/>
      <c r="C240" s="106" t="s">
        <v>65</v>
      </c>
      <c r="D240" s="33"/>
      <c r="E240" s="33"/>
      <c r="F240" s="33"/>
      <c r="G240" s="33"/>
      <c r="H240" s="18"/>
      <c r="I240" s="44"/>
      <c r="J240" s="107" t="str">
        <f>IFERROR((J237-J239)/J239*100%,"")</f>
        <v/>
      </c>
      <c r="K240" s="107" t="str">
        <f t="shared" ref="K240:T240" si="861">IFERROR((K239-K237)/K239*100%,"")</f>
        <v/>
      </c>
      <c r="L240" s="107" t="str">
        <f t="shared" si="861"/>
        <v/>
      </c>
      <c r="M240" s="107" t="str">
        <f t="shared" si="861"/>
        <v/>
      </c>
      <c r="N240" s="107" t="str">
        <f t="shared" si="861"/>
        <v/>
      </c>
      <c r="O240" s="107" t="str">
        <f t="shared" si="861"/>
        <v/>
      </c>
      <c r="P240" s="107" t="str">
        <f t="shared" si="861"/>
        <v/>
      </c>
      <c r="Q240" s="107" t="str">
        <f t="shared" si="861"/>
        <v/>
      </c>
      <c r="R240" s="107" t="str">
        <f t="shared" si="861"/>
        <v/>
      </c>
      <c r="S240" s="107" t="str">
        <f t="shared" si="861"/>
        <v/>
      </c>
      <c r="T240" s="107" t="str">
        <f t="shared" si="861"/>
        <v/>
      </c>
      <c r="U240" s="107" t="str">
        <f t="shared" ref="U240" si="862">IFERROR((U239-U238)/U239*100%,"")</f>
        <v/>
      </c>
      <c r="V240" s="107" t="str">
        <f>IFERROR((V237-V239)/V239*100%,"")</f>
        <v/>
      </c>
      <c r="W240" s="107" t="str">
        <f>IFERROR((W237-W239)/W239*100%,"")</f>
        <v/>
      </c>
      <c r="X240" s="107" t="str">
        <f>IFERROR((X237-X239)/X239*100%,"")</f>
        <v/>
      </c>
      <c r="Y240" s="107" t="str">
        <f>IFERROR((Y237-Y239)/Y239*100%,"")</f>
        <v/>
      </c>
      <c r="Z240" s="107" t="str">
        <f t="shared" ref="Z240" si="863">IFERROR((Z239-Z238)/Z239*100%,"")</f>
        <v/>
      </c>
      <c r="AA240" s="107" t="str">
        <f>IFERROR((AA239-AA237)/AA239*100%,"")</f>
        <v/>
      </c>
      <c r="AB240" s="107" t="str">
        <f>IFERROR((AB239-AB237)/AB239*100%,"")</f>
        <v/>
      </c>
      <c r="AC240" s="194" t="str">
        <f t="shared" ref="AC240" si="864">IFERROR((AC239-AC238)/AC239*100%,"")</f>
        <v/>
      </c>
      <c r="AD240" s="194" t="str">
        <f t="shared" ref="AD240" si="865">IFERROR((AD239-AD238)/AD239*100%,"")</f>
        <v/>
      </c>
      <c r="AE240" s="194" t="str">
        <f t="shared" ref="AE240" si="866">IFERROR((AE239-AE238)/AE239*100%,"")</f>
        <v/>
      </c>
      <c r="AF240" s="194" t="str">
        <f t="shared" ref="AF240" si="867">IFERROR((AF239-AF238)/AF239*100%,"")</f>
        <v/>
      </c>
      <c r="AG240" s="194" t="str">
        <f t="shared" ref="AG240" si="868">IFERROR((AG239-AG238)/AG239*100%,"")</f>
        <v/>
      </c>
      <c r="AH240" s="194" t="str">
        <f t="shared" ref="AH240" si="869">IFERROR((AH239-AH238)/AH239*100%,"")</f>
        <v/>
      </c>
      <c r="AI240" s="194" t="str">
        <f t="shared" ref="AI240" si="870">IFERROR((AI239-AI238)/AI239*100%,"")</f>
        <v/>
      </c>
      <c r="AJ240" s="194" t="str">
        <f t="shared" ref="AJ240" si="871">IFERROR((AJ239-AJ238)/AJ239*100%,"")</f>
        <v/>
      </c>
      <c r="AK240" s="194" t="str">
        <f t="shared" ref="AK240" si="872">IFERROR((AK239-AK238)/AK239*100%,"")</f>
        <v/>
      </c>
      <c r="AL240" s="194" t="str">
        <f t="shared" ref="AL240" si="873">IFERROR((AL239-AL238)/AL239*100%,"")</f>
        <v/>
      </c>
      <c r="AM240" s="227" t="str">
        <f>IFERROR((AM239-AM237)/AM239*100%,"")</f>
        <v/>
      </c>
    </row>
    <row r="241" spans="1:39" s="6" customFormat="1" outlineLevel="1">
      <c r="A241" t="str">
        <f>B224&amp;C241</f>
        <v>Surname, Forename10</v>
      </c>
      <c r="B241" s="256"/>
      <c r="C241" s="32">
        <v>10</v>
      </c>
      <c r="D241" s="33" t="s">
        <v>22</v>
      </c>
      <c r="E241" s="33"/>
      <c r="F241" s="33"/>
      <c r="G241" s="33"/>
      <c r="H241" s="18"/>
      <c r="I241" s="44"/>
      <c r="J241" s="34"/>
      <c r="K241" s="34"/>
      <c r="L241" s="34"/>
      <c r="M241" s="34"/>
      <c r="N241" s="34"/>
      <c r="O241" s="34"/>
      <c r="P241" s="34"/>
      <c r="Q241" s="17" t="str">
        <f>IF(SUM(K241:P241)=0,"",SUM(K241:P241))</f>
        <v/>
      </c>
      <c r="R241" s="94"/>
      <c r="S241" s="94"/>
      <c r="T241" s="17" t="str">
        <f>IF(SUM(R241:S241)=0,"",SUM(R241:S241))</f>
        <v/>
      </c>
      <c r="U241" s="17"/>
      <c r="V241" s="94"/>
      <c r="W241" s="17"/>
      <c r="X241" s="94" t="str">
        <f>IFERROR(AVERAGE(V241:W241),"")</f>
        <v/>
      </c>
      <c r="Y241" s="17"/>
      <c r="Z241" s="17"/>
      <c r="AA241" s="71"/>
      <c r="AB241" s="17"/>
      <c r="AC241" s="190" t="str">
        <f>IF(J241="","",IF(J241&lt;&gt;0,INT(25.4347*POWER((18-J241),1.81)),0))</f>
        <v/>
      </c>
      <c r="AD241" s="190" t="str">
        <f>IFERROR(IF(Q241&lt;&gt;0,INT(0.14354*POWER(((10*Q241)-220),1.4)),0),"")</f>
        <v/>
      </c>
      <c r="AE241" s="190" t="str">
        <f>IFERROR(IF(T241&lt;&gt;0,INT(51.39*POWER((T241-1.5),1.05)),0),"")</f>
        <v/>
      </c>
      <c r="AF241" s="190">
        <f>IF(U241&lt;&gt;0,INT(0.8465*POWER(((100*U241)-75),1.42)),0)</f>
        <v>0</v>
      </c>
      <c r="AG241" s="190" t="str">
        <f>IFERROR(IF(X241&lt;&gt;0,INT(1.53775*POWER((82-X241),1.81)),0),"")</f>
        <v/>
      </c>
      <c r="AH241" s="190" t="str">
        <f>IF(Y241="","",IF(Y241&lt;&gt;0,INT(5.74352*POWER((28.5-Y241),1.92)),0))</f>
        <v/>
      </c>
      <c r="AI241" s="190">
        <f>IF(Z241&lt;&gt;0,INT(12.91*POWER((Z241-4),1.1)),0)</f>
        <v>0</v>
      </c>
      <c r="AJ241" s="190" t="str">
        <f>IF(AA241="","",IF(AA241&lt;&gt;0,INT(0.2797*POWER(((100*AA241)),1.35)),0))</f>
        <v/>
      </c>
      <c r="AK241" s="191" t="str">
        <f>IF(AB241="","",IF(AB241&lt;&gt;0,INT(100.14*POWER((AB241-1),1.08)),0))</f>
        <v/>
      </c>
      <c r="AL241" s="192">
        <f>COUNT(J241,Q241,T241,X241,Y241,AA241,AB241)</f>
        <v>0</v>
      </c>
      <c r="AM241" s="193" t="str">
        <f>IF(AL241=0,"",SUM(AC241:AK241))</f>
        <v/>
      </c>
    </row>
    <row r="242" spans="1:39" s="6" customFormat="1" outlineLevel="1">
      <c r="A242"/>
      <c r="B242" s="257"/>
      <c r="C242" s="106" t="s">
        <v>65</v>
      </c>
      <c r="D242" s="33"/>
      <c r="E242" s="33"/>
      <c r="F242" s="33"/>
      <c r="G242" s="33"/>
      <c r="H242" s="18"/>
      <c r="I242" s="44"/>
      <c r="J242" s="107" t="str">
        <f>IFERROR((J239-J241)/J241*100%,"")</f>
        <v/>
      </c>
      <c r="K242" s="107" t="str">
        <f t="shared" ref="K242:T242" si="874">IFERROR((K241-K239)/K241*100%,"")</f>
        <v/>
      </c>
      <c r="L242" s="107" t="str">
        <f t="shared" si="874"/>
        <v/>
      </c>
      <c r="M242" s="107" t="str">
        <f t="shared" si="874"/>
        <v/>
      </c>
      <c r="N242" s="107" t="str">
        <f t="shared" si="874"/>
        <v/>
      </c>
      <c r="O242" s="107" t="str">
        <f t="shared" si="874"/>
        <v/>
      </c>
      <c r="P242" s="107" t="str">
        <f t="shared" si="874"/>
        <v/>
      </c>
      <c r="Q242" s="107" t="str">
        <f t="shared" si="874"/>
        <v/>
      </c>
      <c r="R242" s="107" t="str">
        <f t="shared" si="874"/>
        <v/>
      </c>
      <c r="S242" s="107" t="str">
        <f t="shared" si="874"/>
        <v/>
      </c>
      <c r="T242" s="107" t="str">
        <f t="shared" si="874"/>
        <v/>
      </c>
      <c r="U242" s="107" t="str">
        <f t="shared" ref="U242" si="875">IFERROR((U241-U240)/U241*100%,"")</f>
        <v/>
      </c>
      <c r="V242" s="107" t="str">
        <f>IFERROR((V239-V241)/V241*100%,"")</f>
        <v/>
      </c>
      <c r="W242" s="107" t="str">
        <f>IFERROR((W239-W241)/W241*100%,"")</f>
        <v/>
      </c>
      <c r="X242" s="107" t="str">
        <f>IFERROR((X239-X241)/X241*100%,"")</f>
        <v/>
      </c>
      <c r="Y242" s="107" t="str">
        <f>IFERROR((Y239-Y241)/Y241*100%,"")</f>
        <v/>
      </c>
      <c r="Z242" s="107" t="str">
        <f t="shared" ref="Z242" si="876">IFERROR((Z241-Z240)/Z241*100%,"")</f>
        <v/>
      </c>
      <c r="AA242" s="107" t="str">
        <f>IFERROR((AA241-AA239)/AA241*100%,"")</f>
        <v/>
      </c>
      <c r="AB242" s="107" t="str">
        <f>IFERROR((AB241-AB239)/AB241*100%,"")</f>
        <v/>
      </c>
      <c r="AC242" s="194" t="str">
        <f t="shared" ref="AC242" si="877">IFERROR((AC241-AC240)/AC241*100%,"")</f>
        <v/>
      </c>
      <c r="AD242" s="194" t="str">
        <f t="shared" ref="AD242" si="878">IFERROR((AD241-AD240)/AD241*100%,"")</f>
        <v/>
      </c>
      <c r="AE242" s="194" t="str">
        <f t="shared" ref="AE242" si="879">IFERROR((AE241-AE240)/AE241*100%,"")</f>
        <v/>
      </c>
      <c r="AF242" s="194" t="str">
        <f t="shared" ref="AF242" si="880">IFERROR((AF241-AF240)/AF241*100%,"")</f>
        <v/>
      </c>
      <c r="AG242" s="194" t="str">
        <f t="shared" ref="AG242" si="881">IFERROR((AG241-AG240)/AG241*100%,"")</f>
        <v/>
      </c>
      <c r="AH242" s="194" t="str">
        <f t="shared" ref="AH242" si="882">IFERROR((AH241-AH240)/AH241*100%,"")</f>
        <v/>
      </c>
      <c r="AI242" s="194" t="str">
        <f t="shared" ref="AI242" si="883">IFERROR((AI241-AI240)/AI241*100%,"")</f>
        <v/>
      </c>
      <c r="AJ242" s="194" t="str">
        <f t="shared" ref="AJ242" si="884">IFERROR((AJ241-AJ240)/AJ241*100%,"")</f>
        <v/>
      </c>
      <c r="AK242" s="194" t="str">
        <f t="shared" ref="AK242" si="885">IFERROR((AK241-AK240)/AK241*100%,"")</f>
        <v/>
      </c>
      <c r="AL242" s="194" t="str">
        <f t="shared" ref="AL242" si="886">IFERROR((AL241-AL240)/AL241*100%,"")</f>
        <v/>
      </c>
      <c r="AM242" s="227" t="str">
        <f>IFERROR((AM241-AM239)/AM241*100%,"")</f>
        <v/>
      </c>
    </row>
    <row r="243" spans="1:39" s="45" customFormat="1" outlineLevel="1">
      <c r="B243" s="115"/>
      <c r="C243" s="32"/>
      <c r="D243" s="33"/>
      <c r="E243" s="33"/>
      <c r="F243" s="33"/>
      <c r="G243" s="33"/>
      <c r="H243" s="18"/>
      <c r="I243" s="44"/>
      <c r="J243" s="34"/>
      <c r="K243" s="34"/>
      <c r="L243" s="34"/>
      <c r="M243" s="34"/>
      <c r="N243" s="34"/>
      <c r="O243" s="34"/>
      <c r="P243" s="34"/>
      <c r="Q243" s="34"/>
      <c r="R243" s="34"/>
      <c r="S243" s="34"/>
      <c r="T243" s="34"/>
      <c r="U243" s="34"/>
      <c r="V243" s="34"/>
      <c r="W243" s="34"/>
      <c r="X243" s="34"/>
      <c r="Y243" s="34"/>
      <c r="Z243" s="34"/>
      <c r="AA243" s="34"/>
      <c r="AB243" s="34"/>
      <c r="AC243" s="195"/>
      <c r="AD243" s="196"/>
      <c r="AE243" s="196"/>
      <c r="AF243" s="196"/>
      <c r="AG243" s="196"/>
      <c r="AH243" s="196"/>
      <c r="AI243" s="196"/>
      <c r="AJ243" s="196"/>
      <c r="AK243" s="197"/>
      <c r="AL243" s="196"/>
      <c r="AM243" s="198"/>
    </row>
    <row r="244" spans="1:39" s="6" customFormat="1" outlineLevel="1">
      <c r="B244" s="116"/>
      <c r="C244" s="35"/>
      <c r="D244" s="36"/>
      <c r="E244" s="36"/>
      <c r="F244" s="36"/>
      <c r="G244" s="36"/>
      <c r="H244" s="37"/>
      <c r="I244" s="38" t="s">
        <v>24</v>
      </c>
      <c r="J244" s="21" t="e">
        <f>AVERAGE(J224:J225,J227,J229,J231,J233,J235,J237,J239,J241)</f>
        <v>#DIV/0!</v>
      </c>
      <c r="K244" s="21" t="e">
        <f t="shared" ref="K244:AB244" si="887">AVERAGE(K224:K225,K227,K229,K231,K233,K235,K237,K239,K241)</f>
        <v>#DIV/0!</v>
      </c>
      <c r="L244" s="21" t="e">
        <f t="shared" si="887"/>
        <v>#DIV/0!</v>
      </c>
      <c r="M244" s="21" t="e">
        <f t="shared" si="887"/>
        <v>#DIV/0!</v>
      </c>
      <c r="N244" s="21" t="e">
        <f t="shared" si="887"/>
        <v>#DIV/0!</v>
      </c>
      <c r="O244" s="21" t="e">
        <f t="shared" si="887"/>
        <v>#DIV/0!</v>
      </c>
      <c r="P244" s="21" t="e">
        <f t="shared" si="887"/>
        <v>#DIV/0!</v>
      </c>
      <c r="Q244" s="21" t="e">
        <f t="shared" si="887"/>
        <v>#DIV/0!</v>
      </c>
      <c r="R244" s="21" t="e">
        <f t="shared" si="887"/>
        <v>#DIV/0!</v>
      </c>
      <c r="S244" s="21" t="e">
        <f t="shared" si="887"/>
        <v>#DIV/0!</v>
      </c>
      <c r="T244" s="21" t="e">
        <f t="shared" si="887"/>
        <v>#DIV/0!</v>
      </c>
      <c r="U244" s="21" t="e">
        <f t="shared" si="887"/>
        <v>#DIV/0!</v>
      </c>
      <c r="V244" s="21" t="e">
        <f t="shared" si="887"/>
        <v>#DIV/0!</v>
      </c>
      <c r="W244" s="21" t="e">
        <f t="shared" si="887"/>
        <v>#DIV/0!</v>
      </c>
      <c r="X244" s="21" t="e">
        <f t="shared" si="887"/>
        <v>#DIV/0!</v>
      </c>
      <c r="Y244" s="21" t="e">
        <f t="shared" si="887"/>
        <v>#DIV/0!</v>
      </c>
      <c r="Z244" s="21" t="e">
        <f t="shared" si="887"/>
        <v>#DIV/0!</v>
      </c>
      <c r="AA244" s="21" t="e">
        <f t="shared" si="887"/>
        <v>#DIV/0!</v>
      </c>
      <c r="AB244" s="21" t="e">
        <f t="shared" si="887"/>
        <v>#DIV/0!</v>
      </c>
      <c r="AC244" s="199"/>
      <c r="AD244" s="200"/>
      <c r="AE244" s="200"/>
      <c r="AF244" s="200"/>
      <c r="AG244" s="200"/>
      <c r="AH244" s="200"/>
      <c r="AI244" s="200"/>
      <c r="AJ244" s="200"/>
      <c r="AK244" s="201"/>
      <c r="AL244" s="200"/>
      <c r="AM244" s="202"/>
    </row>
    <row r="245" spans="1:39" s="6" customFormat="1" outlineLevel="1">
      <c r="B245" s="116"/>
      <c r="C245" s="35"/>
      <c r="D245" s="36"/>
      <c r="E245" s="36"/>
      <c r="F245" s="36"/>
      <c r="G245" s="36"/>
      <c r="H245" s="37"/>
      <c r="I245" s="38" t="s">
        <v>26</v>
      </c>
      <c r="J245" s="21">
        <f>MIN(J224:J225,J227,J229,J231,J233,J235,J237,J239,J241)</f>
        <v>0</v>
      </c>
      <c r="K245" s="21">
        <f t="shared" ref="K245:AB245" si="888">MIN(K224:K225,K227,K229,K231,K233,K235,K237,K239,K241)</f>
        <v>0</v>
      </c>
      <c r="L245" s="21">
        <f t="shared" si="888"/>
        <v>0</v>
      </c>
      <c r="M245" s="21">
        <f t="shared" si="888"/>
        <v>0</v>
      </c>
      <c r="N245" s="21">
        <f t="shared" si="888"/>
        <v>0</v>
      </c>
      <c r="O245" s="21">
        <f t="shared" si="888"/>
        <v>0</v>
      </c>
      <c r="P245" s="21">
        <f t="shared" si="888"/>
        <v>0</v>
      </c>
      <c r="Q245" s="21">
        <f t="shared" si="888"/>
        <v>0</v>
      </c>
      <c r="R245" s="21">
        <f t="shared" si="888"/>
        <v>0</v>
      </c>
      <c r="S245" s="21">
        <f t="shared" si="888"/>
        <v>0</v>
      </c>
      <c r="T245" s="21">
        <f t="shared" si="888"/>
        <v>0</v>
      </c>
      <c r="U245" s="21">
        <f t="shared" si="888"/>
        <v>0</v>
      </c>
      <c r="V245" s="21">
        <f t="shared" si="888"/>
        <v>0</v>
      </c>
      <c r="W245" s="21">
        <f t="shared" si="888"/>
        <v>0</v>
      </c>
      <c r="X245" s="21">
        <f t="shared" si="888"/>
        <v>0</v>
      </c>
      <c r="Y245" s="21">
        <f t="shared" si="888"/>
        <v>0</v>
      </c>
      <c r="Z245" s="21">
        <f t="shared" si="888"/>
        <v>0</v>
      </c>
      <c r="AA245" s="21">
        <f t="shared" si="888"/>
        <v>0</v>
      </c>
      <c r="AB245" s="21">
        <f t="shared" si="888"/>
        <v>0</v>
      </c>
      <c r="AC245" s="199"/>
      <c r="AD245" s="200"/>
      <c r="AE245" s="200"/>
      <c r="AF245" s="200"/>
      <c r="AG245" s="200"/>
      <c r="AH245" s="200"/>
      <c r="AI245" s="200"/>
      <c r="AJ245" s="200"/>
      <c r="AK245" s="201"/>
      <c r="AL245" s="200"/>
      <c r="AM245" s="202"/>
    </row>
    <row r="246" spans="1:39" s="6" customFormat="1" outlineLevel="1">
      <c r="B246" s="116"/>
      <c r="C246" s="35"/>
      <c r="D246" s="36"/>
      <c r="E246" s="36"/>
      <c r="F246" s="36"/>
      <c r="G246" s="36"/>
      <c r="H246" s="37"/>
      <c r="I246" s="38" t="s">
        <v>25</v>
      </c>
      <c r="J246" s="21">
        <f>MAX(J224:J225,J227,J229,J231,J233,J235,J237,J239,J241)</f>
        <v>0</v>
      </c>
      <c r="K246" s="21">
        <f t="shared" ref="K246:AB246" si="889">MAX(K224:K225,K227,K229,K231,K233,K235,K237,K239,K241)</f>
        <v>0</v>
      </c>
      <c r="L246" s="21">
        <f t="shared" si="889"/>
        <v>0</v>
      </c>
      <c r="M246" s="21">
        <f t="shared" si="889"/>
        <v>0</v>
      </c>
      <c r="N246" s="21">
        <f t="shared" si="889"/>
        <v>0</v>
      </c>
      <c r="O246" s="21">
        <f t="shared" si="889"/>
        <v>0</v>
      </c>
      <c r="P246" s="21">
        <f t="shared" si="889"/>
        <v>0</v>
      </c>
      <c r="Q246" s="21">
        <f t="shared" si="889"/>
        <v>0</v>
      </c>
      <c r="R246" s="21">
        <f t="shared" si="889"/>
        <v>0</v>
      </c>
      <c r="S246" s="21">
        <f t="shared" si="889"/>
        <v>0</v>
      </c>
      <c r="T246" s="21">
        <f t="shared" si="889"/>
        <v>0</v>
      </c>
      <c r="U246" s="21">
        <f t="shared" si="889"/>
        <v>0</v>
      </c>
      <c r="V246" s="21">
        <f t="shared" si="889"/>
        <v>0</v>
      </c>
      <c r="W246" s="21">
        <f t="shared" si="889"/>
        <v>0</v>
      </c>
      <c r="X246" s="21">
        <f t="shared" si="889"/>
        <v>0</v>
      </c>
      <c r="Y246" s="21">
        <f t="shared" si="889"/>
        <v>0</v>
      </c>
      <c r="Z246" s="21">
        <f t="shared" si="889"/>
        <v>0</v>
      </c>
      <c r="AA246" s="21">
        <f t="shared" si="889"/>
        <v>0</v>
      </c>
      <c r="AB246" s="21">
        <f t="shared" si="889"/>
        <v>0</v>
      </c>
      <c r="AC246" s="199"/>
      <c r="AD246" s="200"/>
      <c r="AE246" s="200"/>
      <c r="AF246" s="200"/>
      <c r="AG246" s="200"/>
      <c r="AH246" s="200"/>
      <c r="AI246" s="200"/>
      <c r="AJ246" s="200"/>
      <c r="AK246" s="201"/>
      <c r="AL246" s="200"/>
      <c r="AM246" s="202"/>
    </row>
    <row r="247" spans="1:39" s="6" customFormat="1" outlineLevel="1">
      <c r="B247" s="116"/>
      <c r="C247" s="35"/>
      <c r="D247" s="36"/>
      <c r="E247" s="36"/>
      <c r="F247" s="36"/>
      <c r="G247" s="36"/>
      <c r="H247" s="37"/>
      <c r="I247" s="38"/>
      <c r="J247" s="21"/>
      <c r="K247" s="21"/>
      <c r="L247" s="21"/>
      <c r="M247" s="21"/>
      <c r="N247" s="21"/>
      <c r="O247" s="21"/>
      <c r="P247" s="21"/>
      <c r="Q247" s="21"/>
      <c r="R247" s="21"/>
      <c r="S247" s="21"/>
      <c r="T247" s="21"/>
      <c r="U247" s="21"/>
      <c r="V247" s="21"/>
      <c r="W247" s="21"/>
      <c r="X247" s="21"/>
      <c r="Y247" s="21"/>
      <c r="Z247" s="21"/>
      <c r="AA247" s="21"/>
      <c r="AB247" s="21"/>
      <c r="AC247" s="200"/>
      <c r="AD247" s="200"/>
      <c r="AE247" s="200"/>
      <c r="AF247" s="200"/>
      <c r="AG247" s="200"/>
      <c r="AH247" s="200"/>
      <c r="AI247" s="200"/>
      <c r="AJ247" s="200"/>
      <c r="AK247" s="200"/>
      <c r="AL247" s="200"/>
      <c r="AM247" s="202"/>
    </row>
    <row r="248" spans="1:39" s="31" customFormat="1" ht="16.5" outlineLevel="1" thickBot="1">
      <c r="B248" s="117"/>
      <c r="C248" s="39"/>
      <c r="D248" s="40"/>
      <c r="E248" s="40"/>
      <c r="F248" s="40"/>
      <c r="G248" s="40"/>
      <c r="H248" s="41"/>
      <c r="I248" s="42"/>
      <c r="J248" s="43"/>
      <c r="K248" s="43"/>
      <c r="L248" s="43"/>
      <c r="M248" s="43"/>
      <c r="N248" s="43"/>
      <c r="O248" s="43"/>
      <c r="P248" s="43"/>
      <c r="Q248" s="43"/>
      <c r="R248" s="43"/>
      <c r="S248" s="43"/>
      <c r="T248" s="43"/>
      <c r="U248" s="43"/>
      <c r="V248" s="43"/>
      <c r="W248" s="43"/>
      <c r="X248" s="43"/>
      <c r="Y248" s="43"/>
      <c r="Z248" s="43"/>
      <c r="AA248" s="43"/>
      <c r="AB248" s="43"/>
      <c r="AC248" s="204"/>
      <c r="AD248" s="204"/>
      <c r="AE248" s="204"/>
      <c r="AF248" s="204"/>
      <c r="AG248" s="204"/>
      <c r="AH248" s="204"/>
      <c r="AI248" s="204"/>
      <c r="AJ248" s="204"/>
      <c r="AK248" s="204"/>
      <c r="AL248" s="204"/>
      <c r="AM248" s="205"/>
    </row>
    <row r="249" spans="1:39" customFormat="1">
      <c r="B249" s="118"/>
      <c r="C249" s="28"/>
      <c r="D249" s="19"/>
      <c r="E249" s="19"/>
      <c r="F249" s="19"/>
      <c r="G249" s="19"/>
      <c r="H249" s="29"/>
      <c r="I249" s="20"/>
      <c r="J249" s="30"/>
      <c r="K249" s="30"/>
      <c r="L249" s="30"/>
      <c r="M249" s="30"/>
      <c r="N249" s="30"/>
      <c r="O249" s="30"/>
      <c r="P249" s="30"/>
      <c r="Q249" s="30"/>
      <c r="R249" s="30"/>
      <c r="S249" s="30"/>
      <c r="T249" s="30"/>
      <c r="U249" s="30"/>
      <c r="V249" s="30"/>
      <c r="W249" s="30"/>
      <c r="X249" s="30"/>
      <c r="Y249" s="30"/>
      <c r="Z249" s="30"/>
      <c r="AA249" s="30"/>
      <c r="AB249" s="30"/>
      <c r="AC249" s="206"/>
      <c r="AD249" s="206"/>
      <c r="AE249" s="206"/>
      <c r="AF249" s="206"/>
      <c r="AG249" s="206"/>
      <c r="AH249" s="206"/>
      <c r="AI249" s="206"/>
      <c r="AJ249" s="206"/>
      <c r="AK249" s="206"/>
      <c r="AL249" s="206"/>
      <c r="AM249" s="207"/>
    </row>
    <row r="250" spans="1:39" customFormat="1" outlineLevel="1">
      <c r="B250" s="114" t="s">
        <v>41</v>
      </c>
      <c r="C250" s="28"/>
      <c r="D250" s="19"/>
      <c r="E250" s="19"/>
      <c r="F250" s="19"/>
      <c r="G250" s="19"/>
      <c r="H250" s="29"/>
      <c r="I250" s="20"/>
      <c r="J250" s="30"/>
      <c r="K250" s="30"/>
      <c r="L250" s="30"/>
      <c r="M250" s="30"/>
      <c r="N250" s="30"/>
      <c r="O250" s="30"/>
      <c r="P250" s="30"/>
      <c r="Q250" s="30"/>
      <c r="R250" s="30"/>
      <c r="S250" s="30"/>
      <c r="T250" s="30"/>
      <c r="U250" s="30"/>
      <c r="V250" s="30"/>
      <c r="W250" s="30"/>
      <c r="X250" s="30"/>
      <c r="Y250" s="30"/>
      <c r="Z250" s="30"/>
      <c r="AA250" s="30"/>
      <c r="AB250" s="30"/>
      <c r="AC250" s="206"/>
      <c r="AD250" s="206"/>
      <c r="AE250" s="206"/>
      <c r="AF250" s="206"/>
      <c r="AG250" s="206"/>
      <c r="AH250" s="206"/>
      <c r="AI250" s="206"/>
      <c r="AJ250" s="206"/>
      <c r="AK250" s="206"/>
      <c r="AL250" s="206"/>
      <c r="AM250" s="207"/>
    </row>
    <row r="251" spans="1:39" customFormat="1" outlineLevel="1">
      <c r="A251" t="str">
        <f>B251&amp;C251</f>
        <v>Surname, Forename1</v>
      </c>
      <c r="B251" s="255" t="s">
        <v>28</v>
      </c>
      <c r="C251" s="27">
        <v>1</v>
      </c>
      <c r="D251" s="26" t="s">
        <v>22</v>
      </c>
      <c r="E251" s="103"/>
      <c r="F251" s="103"/>
      <c r="G251" s="103"/>
      <c r="H251" s="16"/>
      <c r="I251" s="16"/>
      <c r="J251" s="17"/>
      <c r="K251" s="94"/>
      <c r="L251" s="94"/>
      <c r="M251" s="94"/>
      <c r="N251" s="94"/>
      <c r="O251" s="94"/>
      <c r="P251" s="94"/>
      <c r="Q251" s="17"/>
      <c r="R251" s="94"/>
      <c r="S251" s="94"/>
      <c r="T251" s="17"/>
      <c r="U251" s="17"/>
      <c r="V251" s="94"/>
      <c r="W251" s="17"/>
      <c r="X251" s="94"/>
      <c r="Y251" s="17"/>
      <c r="Z251" s="17"/>
      <c r="AA251" s="17"/>
      <c r="AB251" s="17"/>
      <c r="AC251" s="190">
        <f>IF(J251&lt;&gt;0,INT(25.4347*POWER((18-J251),1.81)),0)</f>
        <v>0</v>
      </c>
      <c r="AD251" s="190">
        <f>IF(Q251&lt;&gt;0,INT(0.14354*POWER(((10*Q251)-220),1.4)),0)</f>
        <v>0</v>
      </c>
      <c r="AE251" s="190">
        <f>IF(T251&lt;&gt;0,INT(51.39*POWER((T251-1.5),1.05)),0)</f>
        <v>0</v>
      </c>
      <c r="AF251" s="190">
        <f>IF(U251&lt;&gt;0,INT(0.8465*POWER(((100*U251)-75),1.42)),0)</f>
        <v>0</v>
      </c>
      <c r="AG251" s="190">
        <f>IF(X251&lt;&gt;0,INT(1.53775*POWER((82-X251),1.81)),0)</f>
        <v>0</v>
      </c>
      <c r="AH251" s="190">
        <f>IF(Y251&lt;&gt;0,INT(5.74352*POWER((28.5-Y251),1.92)),0)</f>
        <v>0</v>
      </c>
      <c r="AI251" s="190">
        <f>IF(Z251&lt;&gt;0,INT(12.91*POWER((Z251-4),1.1)),0)</f>
        <v>0</v>
      </c>
      <c r="AJ251" s="190">
        <f>IF(AA251&lt;&gt;0,INT(0.2797*POWER(((100*AA251)),1.35)),0)</f>
        <v>0</v>
      </c>
      <c r="AK251" s="191">
        <f>IF(AB251&lt;&gt;0,INT(100.14*POWER((AB251-1),1.08)),0)</f>
        <v>0</v>
      </c>
      <c r="AL251" s="208">
        <v>7</v>
      </c>
      <c r="AM251" s="193">
        <f>SUM(AC251:AK251)</f>
        <v>0</v>
      </c>
    </row>
    <row r="252" spans="1:39" customFormat="1" outlineLevel="1">
      <c r="A252" t="str">
        <f>B251&amp;C252</f>
        <v>Surname, Forename2</v>
      </c>
      <c r="B252" s="256"/>
      <c r="C252" s="27">
        <v>2</v>
      </c>
      <c r="D252" s="26" t="s">
        <v>22</v>
      </c>
      <c r="E252" s="103"/>
      <c r="F252" s="103"/>
      <c r="G252" s="103"/>
      <c r="H252" s="15"/>
      <c r="I252" s="16"/>
      <c r="J252" s="17"/>
      <c r="K252" s="94"/>
      <c r="L252" s="94"/>
      <c r="M252" s="94"/>
      <c r="N252" s="94"/>
      <c r="O252" s="94"/>
      <c r="P252" s="94"/>
      <c r="Q252" s="17" t="str">
        <f>IF(SUM(K252:P252)=0,"",SUM(K252:P252))</f>
        <v/>
      </c>
      <c r="R252" s="94"/>
      <c r="S252" s="94"/>
      <c r="T252" s="17" t="str">
        <f>IF(SUM(R252:S252)=0,"",SUM(R252:S252))</f>
        <v/>
      </c>
      <c r="U252" s="17"/>
      <c r="V252" s="94"/>
      <c r="W252" s="17"/>
      <c r="X252" s="94" t="str">
        <f>IFERROR(AVERAGE(V252:W252),"")</f>
        <v/>
      </c>
      <c r="Y252" s="17"/>
      <c r="Z252" s="17"/>
      <c r="AA252" s="71"/>
      <c r="AB252" s="17"/>
      <c r="AC252" s="190" t="str">
        <f>IF(J252="","",IF(J252&lt;&gt;0,INT(25.4347*POWER((18-J252),1.81)),0))</f>
        <v/>
      </c>
      <c r="AD252" s="190" t="str">
        <f>IFERROR(IF(Q252&lt;&gt;0,INT(0.14354*POWER(((10*Q252)-220),1.4)),0),"")</f>
        <v/>
      </c>
      <c r="AE252" s="190" t="str">
        <f>IFERROR(IF(T252&lt;&gt;0,INT(51.39*POWER((T252-1.5),1.05)),0),"")</f>
        <v/>
      </c>
      <c r="AF252" s="190">
        <f>IF(U252&lt;&gt;0,INT(0.8465*POWER(((100*U252)-75),1.42)),0)</f>
        <v>0</v>
      </c>
      <c r="AG252" s="190" t="str">
        <f>IFERROR(IF(X252&lt;&gt;0,INT(1.53775*POWER((82-X252),1.81)),0),"")</f>
        <v/>
      </c>
      <c r="AH252" s="190" t="str">
        <f>IF(Y252="","",IF(Y252&lt;&gt;0,INT(5.74352*POWER((28.5-Y252),1.92)),0))</f>
        <v/>
      </c>
      <c r="AI252" s="190">
        <f>IF(Z252&lt;&gt;0,INT(12.91*POWER((Z252-4),1.1)),0)</f>
        <v>0</v>
      </c>
      <c r="AJ252" s="190" t="str">
        <f>IF(AA252="","",IF(AA252&lt;&gt;0,INT(0.2797*POWER(((100*AA252)),1.35)),0))</f>
        <v/>
      </c>
      <c r="AK252" s="191" t="str">
        <f>IF(AB252="","",IF(AB252&lt;&gt;0,INT(100.14*POWER((AB252-1),1.08)),0))</f>
        <v/>
      </c>
      <c r="AL252" s="192">
        <f>COUNT(J252,Q252,T252,X252,Y252,AA252,AB252)</f>
        <v>0</v>
      </c>
      <c r="AM252" s="193" t="str">
        <f>IF(AL252=0,"",SUM(AC252:AK252))</f>
        <v/>
      </c>
    </row>
    <row r="253" spans="1:39" customFormat="1" outlineLevel="1">
      <c r="B253" s="256"/>
      <c r="C253" s="106" t="s">
        <v>65</v>
      </c>
      <c r="D253" s="103"/>
      <c r="E253" s="103"/>
      <c r="F253" s="103"/>
      <c r="G253" s="103"/>
      <c r="H253" s="104"/>
      <c r="I253" s="105"/>
      <c r="J253" s="107" t="str">
        <f>IFERROR((J251-J252)/J252*100%,"")</f>
        <v/>
      </c>
      <c r="K253" s="107" t="str">
        <f>IFERROR((K252-K251)/K252*100%,"")</f>
        <v/>
      </c>
      <c r="L253" s="107" t="str">
        <f t="shared" ref="L253:S253" si="890">IFERROR((L252-L251)/L252*100%,"")</f>
        <v/>
      </c>
      <c r="M253" s="107" t="str">
        <f t="shared" si="890"/>
        <v/>
      </c>
      <c r="N253" s="107" t="str">
        <f t="shared" si="890"/>
        <v/>
      </c>
      <c r="O253" s="107" t="str">
        <f t="shared" si="890"/>
        <v/>
      </c>
      <c r="P253" s="107" t="str">
        <f t="shared" si="890"/>
        <v/>
      </c>
      <c r="Q253" s="107" t="str">
        <f t="shared" si="890"/>
        <v/>
      </c>
      <c r="R253" s="107" t="str">
        <f t="shared" si="890"/>
        <v/>
      </c>
      <c r="S253" s="107" t="str">
        <f t="shared" si="890"/>
        <v/>
      </c>
      <c r="T253" s="107" t="str">
        <f>IFERROR((T252-T251)/T252*100%,"")</f>
        <v/>
      </c>
      <c r="U253" s="107" t="str">
        <f t="shared" ref="U253" si="891">IFERROR((U252-U251)/U252*100%,"")</f>
        <v/>
      </c>
      <c r="V253" s="107" t="str">
        <f>IFERROR((V251-V252)/V252*100%,"")</f>
        <v/>
      </c>
      <c r="W253" s="107" t="str">
        <f>IFERROR((W251-W252)/W252*100%,"")</f>
        <v/>
      </c>
      <c r="X253" s="107" t="str">
        <f>IFERROR((X251-X252)/X252*100%,"")</f>
        <v/>
      </c>
      <c r="Y253" s="107" t="str">
        <f>IFERROR((Y251-Y252)/Y252*100%,"")</f>
        <v/>
      </c>
      <c r="Z253" s="107" t="str">
        <f t="shared" ref="Z253:AB253" si="892">IFERROR((Z252-Z251)/Z252*100%,"")</f>
        <v/>
      </c>
      <c r="AA253" s="107" t="str">
        <f t="shared" si="892"/>
        <v/>
      </c>
      <c r="AB253" s="107" t="str">
        <f t="shared" si="892"/>
        <v/>
      </c>
      <c r="AC253" s="194" t="str">
        <f t="shared" ref="AC253" si="893">IFERROR((AC252-AC251)/AC252*100%,"")</f>
        <v/>
      </c>
      <c r="AD253" s="194" t="str">
        <f t="shared" ref="AD253" si="894">IFERROR((AD252-AD251)/AD252*100%,"")</f>
        <v/>
      </c>
      <c r="AE253" s="194" t="str">
        <f t="shared" ref="AE253" si="895">IFERROR((AE252-AE251)/AE252*100%,"")</f>
        <v/>
      </c>
      <c r="AF253" s="194" t="str">
        <f t="shared" ref="AF253" si="896">IFERROR((AF252-AF251)/AF252*100%,"")</f>
        <v/>
      </c>
      <c r="AG253" s="194" t="str">
        <f t="shared" ref="AG253" si="897">IFERROR((AG252-AG251)/AG252*100%,"")</f>
        <v/>
      </c>
      <c r="AH253" s="194" t="str">
        <f t="shared" ref="AH253" si="898">IFERROR((AH252-AH251)/AH252*100%,"")</f>
        <v/>
      </c>
      <c r="AI253" s="194" t="str">
        <f t="shared" ref="AI253" si="899">IFERROR((AI252-AI251)/AI252*100%,"")</f>
        <v/>
      </c>
      <c r="AJ253" s="194" t="str">
        <f t="shared" ref="AJ253" si="900">IFERROR((AJ252-AJ251)/AJ252*100%,"")</f>
        <v/>
      </c>
      <c r="AK253" s="194" t="str">
        <f t="shared" ref="AK253" si="901">IFERROR((AK252-AK251)/AK252*100%,"")</f>
        <v/>
      </c>
      <c r="AL253" s="194" t="str">
        <f t="shared" ref="AL253:AM253" si="902">IFERROR((AL252-AL251)/AL252*100%,"")</f>
        <v/>
      </c>
      <c r="AM253" s="228" t="str">
        <f t="shared" si="902"/>
        <v/>
      </c>
    </row>
    <row r="254" spans="1:39" customFormat="1" outlineLevel="1">
      <c r="A254" t="str">
        <f>B251&amp;C254</f>
        <v>Surname, Forename3</v>
      </c>
      <c r="B254" s="256"/>
      <c r="C254" s="27">
        <v>3</v>
      </c>
      <c r="D254" s="26" t="s">
        <v>22</v>
      </c>
      <c r="E254" s="103"/>
      <c r="F254" s="103"/>
      <c r="G254" s="103"/>
      <c r="H254" s="15"/>
      <c r="I254" s="16"/>
      <c r="J254" s="17"/>
      <c r="K254" s="94"/>
      <c r="L254" s="94"/>
      <c r="M254" s="94"/>
      <c r="N254" s="94"/>
      <c r="O254" s="94"/>
      <c r="P254" s="94"/>
      <c r="Q254" s="17" t="str">
        <f>IF(SUM(K254:P254)=0,"",SUM(K254:P254))</f>
        <v/>
      </c>
      <c r="R254" s="94"/>
      <c r="S254" s="94"/>
      <c r="T254" s="17" t="str">
        <f>IF(SUM(R254:S254)=0,"",SUM(R254:S254))</f>
        <v/>
      </c>
      <c r="U254" s="17"/>
      <c r="V254" s="94"/>
      <c r="W254" s="17"/>
      <c r="X254" s="94" t="str">
        <f>IFERROR(AVERAGE(V254:W254),"")</f>
        <v/>
      </c>
      <c r="Y254" s="17"/>
      <c r="Z254" s="17"/>
      <c r="AA254" s="71"/>
      <c r="AB254" s="17"/>
      <c r="AC254" s="190" t="str">
        <f>IF(J254="","",IF(J254&lt;&gt;0,INT(25.4347*POWER((18-J254),1.81)),0))</f>
        <v/>
      </c>
      <c r="AD254" s="190" t="str">
        <f>IFERROR(IF(Q254&lt;&gt;0,INT(0.14354*POWER(((10*Q254)-220),1.4)),0),"")</f>
        <v/>
      </c>
      <c r="AE254" s="190" t="str">
        <f>IFERROR(IF(T254&lt;&gt;0,INT(51.39*POWER((T254-1.5),1.05)),0),"")</f>
        <v/>
      </c>
      <c r="AF254" s="190">
        <f>IF(U254&lt;&gt;0,INT(0.8465*POWER(((100*U254)-75),1.42)),0)</f>
        <v>0</v>
      </c>
      <c r="AG254" s="190" t="str">
        <f>IFERROR(IF(X254&lt;&gt;0,INT(1.53775*POWER((82-X254),1.81)),0),"")</f>
        <v/>
      </c>
      <c r="AH254" s="190" t="str">
        <f>IF(Y254="","",IF(Y254&lt;&gt;0,INT(5.74352*POWER((28.5-Y254),1.92)),0))</f>
        <v/>
      </c>
      <c r="AI254" s="190">
        <f>IF(Z254&lt;&gt;0,INT(12.91*POWER((Z254-4),1.1)),0)</f>
        <v>0</v>
      </c>
      <c r="AJ254" s="190" t="str">
        <f>IF(AA254="","",IF(AA254&lt;&gt;0,INT(0.2797*POWER(((100*AA254)),1.35)),0))</f>
        <v/>
      </c>
      <c r="AK254" s="191" t="str">
        <f>IF(AB254="","",IF(AB254&lt;&gt;0,INT(100.14*POWER((AB254-1),1.08)),0))</f>
        <v/>
      </c>
      <c r="AL254" s="192">
        <f>COUNT(J254,Q254,T254,X254,Y254,AA254,AB254)</f>
        <v>0</v>
      </c>
      <c r="AM254" s="193" t="str">
        <f>IF(AL254=0,"",SUM(AC254:AK254))</f>
        <v/>
      </c>
    </row>
    <row r="255" spans="1:39" customFormat="1" outlineLevel="1">
      <c r="B255" s="256"/>
      <c r="C255" s="106" t="s">
        <v>65</v>
      </c>
      <c r="D255" s="103"/>
      <c r="E255" s="103"/>
      <c r="F255" s="103"/>
      <c r="G255" s="103"/>
      <c r="H255" s="104"/>
      <c r="I255" s="105"/>
      <c r="J255" s="107" t="str">
        <f>IFERROR((J252-J254)/J254*100%,"")</f>
        <v/>
      </c>
      <c r="K255" s="107" t="str">
        <f t="shared" ref="K255:T255" si="903">IFERROR((K254-K252)/K254*100%,"")</f>
        <v/>
      </c>
      <c r="L255" s="107" t="str">
        <f t="shared" si="903"/>
        <v/>
      </c>
      <c r="M255" s="107" t="str">
        <f t="shared" si="903"/>
        <v/>
      </c>
      <c r="N255" s="107" t="str">
        <f t="shared" si="903"/>
        <v/>
      </c>
      <c r="O255" s="107" t="str">
        <f t="shared" si="903"/>
        <v/>
      </c>
      <c r="P255" s="107" t="str">
        <f t="shared" si="903"/>
        <v/>
      </c>
      <c r="Q255" s="107" t="str">
        <f t="shared" si="903"/>
        <v/>
      </c>
      <c r="R255" s="107" t="str">
        <f t="shared" si="903"/>
        <v/>
      </c>
      <c r="S255" s="107" t="str">
        <f t="shared" si="903"/>
        <v/>
      </c>
      <c r="T255" s="107" t="str">
        <f t="shared" si="903"/>
        <v/>
      </c>
      <c r="U255" s="107" t="str">
        <f t="shared" ref="U255" si="904">IFERROR((U254-U253)/U254*100%,"")</f>
        <v/>
      </c>
      <c r="V255" s="107" t="str">
        <f>IFERROR((V252-V254)/V254*100%,"")</f>
        <v/>
      </c>
      <c r="W255" s="107" t="str">
        <f>IFERROR((W252-W254)/W254*100%,"")</f>
        <v/>
      </c>
      <c r="X255" s="107" t="str">
        <f>IFERROR((X252-X254)/X254*100%,"")</f>
        <v/>
      </c>
      <c r="Y255" s="107" t="str">
        <f>IFERROR((Y252-Y254)/Y254*100%,"")</f>
        <v/>
      </c>
      <c r="Z255" s="107" t="str">
        <f t="shared" ref="Z255" si="905">IFERROR((Z254-Z253)/Z254*100%,"")</f>
        <v/>
      </c>
      <c r="AA255" s="107" t="str">
        <f>IFERROR((AA254-AA252)/AA254*100%,"")</f>
        <v/>
      </c>
      <c r="AB255" s="107" t="str">
        <f>IFERROR((AB254-AB252)/AB254*100%,"")</f>
        <v/>
      </c>
      <c r="AC255" s="194" t="str">
        <f t="shared" ref="AC255" si="906">IFERROR((AC254-AC253)/AC254*100%,"")</f>
        <v/>
      </c>
      <c r="AD255" s="194" t="str">
        <f t="shared" ref="AD255" si="907">IFERROR((AD254-AD253)/AD254*100%,"")</f>
        <v/>
      </c>
      <c r="AE255" s="194" t="str">
        <f t="shared" ref="AE255" si="908">IFERROR((AE254-AE253)/AE254*100%,"")</f>
        <v/>
      </c>
      <c r="AF255" s="194" t="str">
        <f t="shared" ref="AF255" si="909">IFERROR((AF254-AF253)/AF254*100%,"")</f>
        <v/>
      </c>
      <c r="AG255" s="194" t="str">
        <f t="shared" ref="AG255" si="910">IFERROR((AG254-AG253)/AG254*100%,"")</f>
        <v/>
      </c>
      <c r="AH255" s="194" t="str">
        <f t="shared" ref="AH255" si="911">IFERROR((AH254-AH253)/AH254*100%,"")</f>
        <v/>
      </c>
      <c r="AI255" s="194" t="str">
        <f t="shared" ref="AI255" si="912">IFERROR((AI254-AI253)/AI254*100%,"")</f>
        <v/>
      </c>
      <c r="AJ255" s="194" t="str">
        <f t="shared" ref="AJ255" si="913">IFERROR((AJ254-AJ253)/AJ254*100%,"")</f>
        <v/>
      </c>
      <c r="AK255" s="194" t="str">
        <f t="shared" ref="AK255" si="914">IFERROR((AK254-AK253)/AK254*100%,"")</f>
        <v/>
      </c>
      <c r="AL255" s="194" t="str">
        <f t="shared" ref="AL255" si="915">IFERROR((AL254-AL253)/AL254*100%,"")</f>
        <v/>
      </c>
      <c r="AM255" s="227" t="str">
        <f>IFERROR((AM254-AM252)/AM254*100%,"")</f>
        <v/>
      </c>
    </row>
    <row r="256" spans="1:39" customFormat="1" outlineLevel="1">
      <c r="A256" t="str">
        <f>B251&amp;C256</f>
        <v>Surname, Forename4</v>
      </c>
      <c r="B256" s="256"/>
      <c r="C256" s="27">
        <v>4</v>
      </c>
      <c r="D256" s="26" t="s">
        <v>22</v>
      </c>
      <c r="E256" s="103"/>
      <c r="F256" s="103"/>
      <c r="G256" s="103"/>
      <c r="H256" s="15"/>
      <c r="I256" s="16"/>
      <c r="J256" s="17"/>
      <c r="K256" s="94"/>
      <c r="L256" s="94"/>
      <c r="M256" s="94"/>
      <c r="N256" s="94"/>
      <c r="O256" s="94"/>
      <c r="P256" s="94"/>
      <c r="Q256" s="17" t="str">
        <f>IF(SUM(K256:P256)=0,"",SUM(K256:P256))</f>
        <v/>
      </c>
      <c r="R256" s="94"/>
      <c r="S256" s="94"/>
      <c r="T256" s="17" t="str">
        <f>IF(SUM(R256:S256)=0,"",SUM(R256:S256))</f>
        <v/>
      </c>
      <c r="U256" s="17"/>
      <c r="V256" s="94"/>
      <c r="W256" s="17"/>
      <c r="X256" s="94" t="str">
        <f>IFERROR(AVERAGE(V256:W256),"")</f>
        <v/>
      </c>
      <c r="Y256" s="17"/>
      <c r="Z256" s="17"/>
      <c r="AA256" s="71"/>
      <c r="AB256" s="17"/>
      <c r="AC256" s="190" t="str">
        <f>IF(J256="","",IF(J256&lt;&gt;0,INT(25.4347*POWER((18-J256),1.81)),0))</f>
        <v/>
      </c>
      <c r="AD256" s="190" t="str">
        <f>IFERROR(IF(Q256&lt;&gt;0,INT(0.14354*POWER(((10*Q256)-220),1.4)),0),"")</f>
        <v/>
      </c>
      <c r="AE256" s="190" t="str">
        <f>IFERROR(IF(T256&lt;&gt;0,INT(51.39*POWER((T256-1.5),1.05)),0),"")</f>
        <v/>
      </c>
      <c r="AF256" s="190">
        <f>IF(U256&lt;&gt;0,INT(0.8465*POWER(((100*U256)-75),1.42)),0)</f>
        <v>0</v>
      </c>
      <c r="AG256" s="190" t="str">
        <f>IFERROR(IF(X256&lt;&gt;0,INT(1.53775*POWER((82-X256),1.81)),0),"")</f>
        <v/>
      </c>
      <c r="AH256" s="190" t="str">
        <f>IF(Y256="","",IF(Y256&lt;&gt;0,INT(5.74352*POWER((28.5-Y256),1.92)),0))</f>
        <v/>
      </c>
      <c r="AI256" s="190">
        <f>IF(Z256&lt;&gt;0,INT(12.91*POWER((Z256-4),1.1)),0)</f>
        <v>0</v>
      </c>
      <c r="AJ256" s="190" t="str">
        <f>IF(AA256="","",IF(AA256&lt;&gt;0,INT(0.2797*POWER(((100*AA256)),1.35)),0))</f>
        <v/>
      </c>
      <c r="AK256" s="191" t="str">
        <f>IF(AB256="","",IF(AB256&lt;&gt;0,INT(100.14*POWER((AB256-1),1.08)),0))</f>
        <v/>
      </c>
      <c r="AL256" s="192">
        <f>COUNT(J256,Q256,T256,X256,Y256,AA256,AB256)</f>
        <v>0</v>
      </c>
      <c r="AM256" s="193" t="str">
        <f>IF(AL256=0,"",SUM(AC256:AK256))</f>
        <v/>
      </c>
    </row>
    <row r="257" spans="1:39" customFormat="1" outlineLevel="1">
      <c r="B257" s="256"/>
      <c r="C257" s="106" t="s">
        <v>65</v>
      </c>
      <c r="D257" s="103"/>
      <c r="E257" s="103"/>
      <c r="F257" s="103"/>
      <c r="G257" s="103"/>
      <c r="H257" s="104"/>
      <c r="I257" s="105"/>
      <c r="J257" s="107" t="str">
        <f>IFERROR((J254-J256)/J256*100%,"")</f>
        <v/>
      </c>
      <c r="K257" s="107" t="str">
        <f t="shared" ref="K257:T257" si="916">IFERROR((K256-K254)/K256*100%,"")</f>
        <v/>
      </c>
      <c r="L257" s="107" t="str">
        <f t="shared" si="916"/>
        <v/>
      </c>
      <c r="M257" s="107" t="str">
        <f t="shared" si="916"/>
        <v/>
      </c>
      <c r="N257" s="107" t="str">
        <f t="shared" si="916"/>
        <v/>
      </c>
      <c r="O257" s="107" t="str">
        <f t="shared" si="916"/>
        <v/>
      </c>
      <c r="P257" s="107" t="str">
        <f t="shared" si="916"/>
        <v/>
      </c>
      <c r="Q257" s="107" t="str">
        <f t="shared" si="916"/>
        <v/>
      </c>
      <c r="R257" s="107" t="str">
        <f t="shared" si="916"/>
        <v/>
      </c>
      <c r="S257" s="107" t="str">
        <f t="shared" si="916"/>
        <v/>
      </c>
      <c r="T257" s="107" t="str">
        <f t="shared" si="916"/>
        <v/>
      </c>
      <c r="U257" s="107" t="str">
        <f t="shared" ref="U257" si="917">IFERROR((U256-U255)/U256*100%,"")</f>
        <v/>
      </c>
      <c r="V257" s="107" t="str">
        <f>IFERROR((V254-V256)/V256*100%,"")</f>
        <v/>
      </c>
      <c r="W257" s="107" t="str">
        <f>IFERROR((W254-W256)/W256*100%,"")</f>
        <v/>
      </c>
      <c r="X257" s="107" t="str">
        <f>IFERROR((X254-X256)/X256*100%,"")</f>
        <v/>
      </c>
      <c r="Y257" s="107" t="str">
        <f>IFERROR((Y254-Y256)/Y256*100%,"")</f>
        <v/>
      </c>
      <c r="Z257" s="107" t="str">
        <f t="shared" ref="Z257" si="918">IFERROR((Z256-Z255)/Z256*100%,"")</f>
        <v/>
      </c>
      <c r="AA257" s="107" t="str">
        <f>IFERROR((AA256-AA254)/AA256*100%,"")</f>
        <v/>
      </c>
      <c r="AB257" s="107" t="str">
        <f>IFERROR((AB256-AB254)/AB256*100%,"")</f>
        <v/>
      </c>
      <c r="AC257" s="194" t="str">
        <f t="shared" ref="AC257" si="919">IFERROR((AC256-AC255)/AC256*100%,"")</f>
        <v/>
      </c>
      <c r="AD257" s="194" t="str">
        <f t="shared" ref="AD257" si="920">IFERROR((AD256-AD255)/AD256*100%,"")</f>
        <v/>
      </c>
      <c r="AE257" s="194" t="str">
        <f t="shared" ref="AE257" si="921">IFERROR((AE256-AE255)/AE256*100%,"")</f>
        <v/>
      </c>
      <c r="AF257" s="194" t="str">
        <f t="shared" ref="AF257" si="922">IFERROR((AF256-AF255)/AF256*100%,"")</f>
        <v/>
      </c>
      <c r="AG257" s="194" t="str">
        <f t="shared" ref="AG257" si="923">IFERROR((AG256-AG255)/AG256*100%,"")</f>
        <v/>
      </c>
      <c r="AH257" s="194" t="str">
        <f t="shared" ref="AH257" si="924">IFERROR((AH256-AH255)/AH256*100%,"")</f>
        <v/>
      </c>
      <c r="AI257" s="194" t="str">
        <f t="shared" ref="AI257" si="925">IFERROR((AI256-AI255)/AI256*100%,"")</f>
        <v/>
      </c>
      <c r="AJ257" s="194" t="str">
        <f t="shared" ref="AJ257" si="926">IFERROR((AJ256-AJ255)/AJ256*100%,"")</f>
        <v/>
      </c>
      <c r="AK257" s="194" t="str">
        <f t="shared" ref="AK257" si="927">IFERROR((AK256-AK255)/AK256*100%,"")</f>
        <v/>
      </c>
      <c r="AL257" s="194" t="str">
        <f t="shared" ref="AL257" si="928">IFERROR((AL256-AL255)/AL256*100%,"")</f>
        <v/>
      </c>
      <c r="AM257" s="227" t="str">
        <f>IFERROR((AM256-AM254)/AM256*100%,"")</f>
        <v/>
      </c>
    </row>
    <row r="258" spans="1:39" customFormat="1" outlineLevel="1">
      <c r="A258" t="str">
        <f>B251&amp;C258</f>
        <v>Surname, Forename5</v>
      </c>
      <c r="B258" s="256"/>
      <c r="C258" s="27">
        <v>5</v>
      </c>
      <c r="D258" s="26" t="s">
        <v>22</v>
      </c>
      <c r="E258" s="103"/>
      <c r="F258" s="103"/>
      <c r="G258" s="103"/>
      <c r="H258" s="15"/>
      <c r="I258" s="16"/>
      <c r="J258" s="17"/>
      <c r="K258" s="94"/>
      <c r="L258" s="94"/>
      <c r="M258" s="94"/>
      <c r="N258" s="94"/>
      <c r="O258" s="94"/>
      <c r="P258" s="94"/>
      <c r="Q258" s="17" t="str">
        <f>IF(SUM(K258:P258)=0,"",SUM(K258:P258))</f>
        <v/>
      </c>
      <c r="R258" s="94"/>
      <c r="S258" s="94"/>
      <c r="T258" s="17" t="str">
        <f>IF(SUM(R258:S258)=0,"",SUM(R258:S258))</f>
        <v/>
      </c>
      <c r="U258" s="17"/>
      <c r="V258" s="94"/>
      <c r="W258" s="17"/>
      <c r="X258" s="94" t="str">
        <f>IFERROR(AVERAGE(V258:W258),"")</f>
        <v/>
      </c>
      <c r="Y258" s="17"/>
      <c r="Z258" s="17"/>
      <c r="AA258" s="71"/>
      <c r="AB258" s="17"/>
      <c r="AC258" s="190" t="str">
        <f>IF(J258="","",IF(J258&lt;&gt;0,INT(25.4347*POWER((18-J258),1.81)),0))</f>
        <v/>
      </c>
      <c r="AD258" s="190" t="str">
        <f>IFERROR(IF(Q258&lt;&gt;0,INT(0.14354*POWER(((10*Q258)-220),1.4)),0),"")</f>
        <v/>
      </c>
      <c r="AE258" s="190" t="str">
        <f>IFERROR(IF(T258&lt;&gt;0,INT(51.39*POWER((T258-1.5),1.05)),0),"")</f>
        <v/>
      </c>
      <c r="AF258" s="190">
        <f>IF(U258&lt;&gt;0,INT(0.8465*POWER(((100*U258)-75),1.42)),0)</f>
        <v>0</v>
      </c>
      <c r="AG258" s="190" t="str">
        <f>IFERROR(IF(X258&lt;&gt;0,INT(1.53775*POWER((82-X258),1.81)),0),"")</f>
        <v/>
      </c>
      <c r="AH258" s="190" t="str">
        <f>IF(Y258="","",IF(Y258&lt;&gt;0,INT(5.74352*POWER((28.5-Y258),1.92)),0))</f>
        <v/>
      </c>
      <c r="AI258" s="190">
        <f>IF(Z258&lt;&gt;0,INT(12.91*POWER((Z258-4),1.1)),0)</f>
        <v>0</v>
      </c>
      <c r="AJ258" s="190" t="str">
        <f>IF(AA258="","",IF(AA258&lt;&gt;0,INT(0.2797*POWER(((100*AA258)),1.35)),0))</f>
        <v/>
      </c>
      <c r="AK258" s="191" t="str">
        <f>IF(AB258="","",IF(AB258&lt;&gt;0,INT(100.14*POWER((AB258-1),1.08)),0))</f>
        <v/>
      </c>
      <c r="AL258" s="192">
        <f>COUNT(J258,Q258,T258,X258,Y258,AA258,AB258)</f>
        <v>0</v>
      </c>
      <c r="AM258" s="193" t="str">
        <f>IF(AL258=0,"",SUM(AC258:AK258))</f>
        <v/>
      </c>
    </row>
    <row r="259" spans="1:39" customFormat="1" outlineLevel="1">
      <c r="B259" s="256"/>
      <c r="C259" s="106" t="s">
        <v>65</v>
      </c>
      <c r="D259" s="103"/>
      <c r="E259" s="103"/>
      <c r="F259" s="103"/>
      <c r="G259" s="103"/>
      <c r="H259" s="104"/>
      <c r="I259" s="105"/>
      <c r="J259" s="107" t="str">
        <f>IFERROR((J256-J258)/J258*100%,"")</f>
        <v/>
      </c>
      <c r="K259" s="107" t="str">
        <f t="shared" ref="K259:T259" si="929">IFERROR((K258-K256)/K258*100%,"")</f>
        <v/>
      </c>
      <c r="L259" s="107" t="str">
        <f t="shared" si="929"/>
        <v/>
      </c>
      <c r="M259" s="107" t="str">
        <f t="shared" si="929"/>
        <v/>
      </c>
      <c r="N259" s="107" t="str">
        <f t="shared" si="929"/>
        <v/>
      </c>
      <c r="O259" s="107" t="str">
        <f t="shared" si="929"/>
        <v/>
      </c>
      <c r="P259" s="107" t="str">
        <f t="shared" si="929"/>
        <v/>
      </c>
      <c r="Q259" s="107" t="str">
        <f t="shared" si="929"/>
        <v/>
      </c>
      <c r="R259" s="107" t="str">
        <f t="shared" si="929"/>
        <v/>
      </c>
      <c r="S259" s="107" t="str">
        <f t="shared" si="929"/>
        <v/>
      </c>
      <c r="T259" s="107" t="str">
        <f t="shared" si="929"/>
        <v/>
      </c>
      <c r="U259" s="107" t="str">
        <f t="shared" ref="U259" si="930">IFERROR((U258-U257)/U258*100%,"")</f>
        <v/>
      </c>
      <c r="V259" s="107" t="str">
        <f>IFERROR((V256-V258)/V258*100%,"")</f>
        <v/>
      </c>
      <c r="W259" s="107" t="str">
        <f>IFERROR((W256-W258)/W258*100%,"")</f>
        <v/>
      </c>
      <c r="X259" s="107" t="str">
        <f>IFERROR((X256-X258)/X258*100%,"")</f>
        <v/>
      </c>
      <c r="Y259" s="107" t="str">
        <f>IFERROR((Y256-Y258)/Y258*100%,"")</f>
        <v/>
      </c>
      <c r="Z259" s="107" t="str">
        <f t="shared" ref="Z259" si="931">IFERROR((Z258-Z257)/Z258*100%,"")</f>
        <v/>
      </c>
      <c r="AA259" s="107" t="str">
        <f>IFERROR((AA258-AA256)/AA258*100%,"")</f>
        <v/>
      </c>
      <c r="AB259" s="107" t="str">
        <f>IFERROR((AB258-AB256)/AB258*100%,"")</f>
        <v/>
      </c>
      <c r="AC259" s="194" t="str">
        <f t="shared" ref="AC259" si="932">IFERROR((AC258-AC257)/AC258*100%,"")</f>
        <v/>
      </c>
      <c r="AD259" s="194" t="str">
        <f t="shared" ref="AD259" si="933">IFERROR((AD258-AD257)/AD258*100%,"")</f>
        <v/>
      </c>
      <c r="AE259" s="194" t="str">
        <f t="shared" ref="AE259" si="934">IFERROR((AE258-AE257)/AE258*100%,"")</f>
        <v/>
      </c>
      <c r="AF259" s="194" t="str">
        <f t="shared" ref="AF259" si="935">IFERROR((AF258-AF257)/AF258*100%,"")</f>
        <v/>
      </c>
      <c r="AG259" s="194" t="str">
        <f t="shared" ref="AG259" si="936">IFERROR((AG258-AG257)/AG258*100%,"")</f>
        <v/>
      </c>
      <c r="AH259" s="194" t="str">
        <f t="shared" ref="AH259" si="937">IFERROR((AH258-AH257)/AH258*100%,"")</f>
        <v/>
      </c>
      <c r="AI259" s="194" t="str">
        <f t="shared" ref="AI259" si="938">IFERROR((AI258-AI257)/AI258*100%,"")</f>
        <v/>
      </c>
      <c r="AJ259" s="194" t="str">
        <f t="shared" ref="AJ259" si="939">IFERROR((AJ258-AJ257)/AJ258*100%,"")</f>
        <v/>
      </c>
      <c r="AK259" s="194" t="str">
        <f t="shared" ref="AK259" si="940">IFERROR((AK258-AK257)/AK258*100%,"")</f>
        <v/>
      </c>
      <c r="AL259" s="194" t="str">
        <f t="shared" ref="AL259" si="941">IFERROR((AL258-AL257)/AL258*100%,"")</f>
        <v/>
      </c>
      <c r="AM259" s="227" t="str">
        <f>IFERROR((AM258-AM256)/AM258*100%,"")</f>
        <v/>
      </c>
    </row>
    <row r="260" spans="1:39" customFormat="1" outlineLevel="1">
      <c r="A260" t="str">
        <f>B251&amp;C260</f>
        <v>Surname, Forename6</v>
      </c>
      <c r="B260" s="256"/>
      <c r="C260" s="27">
        <v>6</v>
      </c>
      <c r="D260" s="26" t="s">
        <v>22</v>
      </c>
      <c r="E260" s="103"/>
      <c r="F260" s="103"/>
      <c r="G260" s="103"/>
      <c r="H260" s="15"/>
      <c r="I260" s="16"/>
      <c r="J260" s="17"/>
      <c r="K260" s="94"/>
      <c r="L260" s="94"/>
      <c r="M260" s="94"/>
      <c r="N260" s="94"/>
      <c r="O260" s="94"/>
      <c r="P260" s="94"/>
      <c r="Q260" s="17" t="str">
        <f>IF(SUM(K260:P260)=0,"",SUM(K260:P260))</f>
        <v/>
      </c>
      <c r="R260" s="94"/>
      <c r="S260" s="94"/>
      <c r="T260" s="17" t="str">
        <f>IF(SUM(R260:S260)=0,"",SUM(R260:S260))</f>
        <v/>
      </c>
      <c r="U260" s="17"/>
      <c r="V260" s="94"/>
      <c r="W260" s="17"/>
      <c r="X260" s="94" t="str">
        <f>IFERROR(AVERAGE(V260:W260),"")</f>
        <v/>
      </c>
      <c r="Y260" s="17"/>
      <c r="Z260" s="17"/>
      <c r="AA260" s="71"/>
      <c r="AB260" s="17"/>
      <c r="AC260" s="190" t="str">
        <f>IF(J260="","",IF(J260&lt;&gt;0,INT(25.4347*POWER((18-J260),1.81)),0))</f>
        <v/>
      </c>
      <c r="AD260" s="190" t="str">
        <f>IFERROR(IF(Q260&lt;&gt;0,INT(0.14354*POWER(((10*Q260)-220),1.4)),0),"")</f>
        <v/>
      </c>
      <c r="AE260" s="190" t="str">
        <f>IFERROR(IF(T260&lt;&gt;0,INT(51.39*POWER((T260-1.5),1.05)),0),"")</f>
        <v/>
      </c>
      <c r="AF260" s="190">
        <f>IF(U260&lt;&gt;0,INT(0.8465*POWER(((100*U260)-75),1.42)),0)</f>
        <v>0</v>
      </c>
      <c r="AG260" s="190" t="str">
        <f>IFERROR(IF(X260&lt;&gt;0,INT(1.53775*POWER((82-X260),1.81)),0),"")</f>
        <v/>
      </c>
      <c r="AH260" s="190" t="str">
        <f>IF(Y260="","",IF(Y260&lt;&gt;0,INT(5.74352*POWER((28.5-Y260),1.92)),0))</f>
        <v/>
      </c>
      <c r="AI260" s="190">
        <f>IF(Z260&lt;&gt;0,INT(12.91*POWER((Z260-4),1.1)),0)</f>
        <v>0</v>
      </c>
      <c r="AJ260" s="190" t="str">
        <f>IF(AA260="","",IF(AA260&lt;&gt;0,INT(0.2797*POWER(((100*AA260)),1.35)),0))</f>
        <v/>
      </c>
      <c r="AK260" s="191" t="str">
        <f>IF(AB260="","",IF(AB260&lt;&gt;0,INT(100.14*POWER((AB260-1),1.08)),0))</f>
        <v/>
      </c>
      <c r="AL260" s="192">
        <f>COUNT(J260,Q260,T260,X260,Y260,AA260,AB260)</f>
        <v>0</v>
      </c>
      <c r="AM260" s="193" t="str">
        <f>IF(AL260=0,"",SUM(AC260:AK260))</f>
        <v/>
      </c>
    </row>
    <row r="261" spans="1:39" customFormat="1" outlineLevel="1">
      <c r="B261" s="256"/>
      <c r="C261" s="106" t="s">
        <v>65</v>
      </c>
      <c r="D261" s="103"/>
      <c r="E261" s="103"/>
      <c r="F261" s="103"/>
      <c r="G261" s="103"/>
      <c r="H261" s="104"/>
      <c r="I261" s="105"/>
      <c r="J261" s="107" t="str">
        <f>IFERROR((J258-J260)/J260*100%,"")</f>
        <v/>
      </c>
      <c r="K261" s="107" t="str">
        <f t="shared" ref="K261:T261" si="942">IFERROR((K260-K258)/K260*100%,"")</f>
        <v/>
      </c>
      <c r="L261" s="107" t="str">
        <f t="shared" si="942"/>
        <v/>
      </c>
      <c r="M261" s="107" t="str">
        <f t="shared" si="942"/>
        <v/>
      </c>
      <c r="N261" s="107" t="str">
        <f t="shared" si="942"/>
        <v/>
      </c>
      <c r="O261" s="107" t="str">
        <f t="shared" si="942"/>
        <v/>
      </c>
      <c r="P261" s="107" t="str">
        <f t="shared" si="942"/>
        <v/>
      </c>
      <c r="Q261" s="107" t="str">
        <f t="shared" si="942"/>
        <v/>
      </c>
      <c r="R261" s="107" t="str">
        <f t="shared" si="942"/>
        <v/>
      </c>
      <c r="S261" s="107" t="str">
        <f t="shared" si="942"/>
        <v/>
      </c>
      <c r="T261" s="107" t="str">
        <f t="shared" si="942"/>
        <v/>
      </c>
      <c r="U261" s="107" t="str">
        <f t="shared" ref="U261" si="943">IFERROR((U260-U259)/U260*100%,"")</f>
        <v/>
      </c>
      <c r="V261" s="107" t="str">
        <f>IFERROR((V258-V260)/V260*100%,"")</f>
        <v/>
      </c>
      <c r="W261" s="107" t="str">
        <f>IFERROR((W258-W260)/W260*100%,"")</f>
        <v/>
      </c>
      <c r="X261" s="107" t="str">
        <f>IFERROR((X258-X260)/X260*100%,"")</f>
        <v/>
      </c>
      <c r="Y261" s="107" t="str">
        <f>IFERROR((Y258-Y260)/Y260*100%,"")</f>
        <v/>
      </c>
      <c r="Z261" s="107" t="str">
        <f t="shared" ref="Z261" si="944">IFERROR((Z260-Z259)/Z260*100%,"")</f>
        <v/>
      </c>
      <c r="AA261" s="107" t="str">
        <f>IFERROR((AA260-AA258)/AA260*100%,"")</f>
        <v/>
      </c>
      <c r="AB261" s="107" t="str">
        <f>IFERROR((AB260-AB258)/AB260*100%,"")</f>
        <v/>
      </c>
      <c r="AC261" s="194" t="str">
        <f t="shared" ref="AC261" si="945">IFERROR((AC260-AC259)/AC260*100%,"")</f>
        <v/>
      </c>
      <c r="AD261" s="194" t="str">
        <f t="shared" ref="AD261" si="946">IFERROR((AD260-AD259)/AD260*100%,"")</f>
        <v/>
      </c>
      <c r="AE261" s="194" t="str">
        <f t="shared" ref="AE261" si="947">IFERROR((AE260-AE259)/AE260*100%,"")</f>
        <v/>
      </c>
      <c r="AF261" s="194" t="str">
        <f t="shared" ref="AF261" si="948">IFERROR((AF260-AF259)/AF260*100%,"")</f>
        <v/>
      </c>
      <c r="AG261" s="194" t="str">
        <f t="shared" ref="AG261" si="949">IFERROR((AG260-AG259)/AG260*100%,"")</f>
        <v/>
      </c>
      <c r="AH261" s="194" t="str">
        <f t="shared" ref="AH261" si="950">IFERROR((AH260-AH259)/AH260*100%,"")</f>
        <v/>
      </c>
      <c r="AI261" s="194" t="str">
        <f t="shared" ref="AI261" si="951">IFERROR((AI260-AI259)/AI260*100%,"")</f>
        <v/>
      </c>
      <c r="AJ261" s="194" t="str">
        <f t="shared" ref="AJ261" si="952">IFERROR((AJ260-AJ259)/AJ260*100%,"")</f>
        <v/>
      </c>
      <c r="AK261" s="194" t="str">
        <f t="shared" ref="AK261" si="953">IFERROR((AK260-AK259)/AK260*100%,"")</f>
        <v/>
      </c>
      <c r="AL261" s="194" t="str">
        <f t="shared" ref="AL261" si="954">IFERROR((AL260-AL259)/AL260*100%,"")</f>
        <v/>
      </c>
      <c r="AM261" s="227" t="str">
        <f>IFERROR((AM260-AM258)/AM260*100%,"")</f>
        <v/>
      </c>
    </row>
    <row r="262" spans="1:39" customFormat="1" outlineLevel="1">
      <c r="A262" t="str">
        <f>B251&amp;C262</f>
        <v>Surname, Forename7</v>
      </c>
      <c r="B262" s="256"/>
      <c r="C262" s="27">
        <v>7</v>
      </c>
      <c r="D262" s="26" t="s">
        <v>22</v>
      </c>
      <c r="E262" s="103"/>
      <c r="F262" s="103"/>
      <c r="G262" s="103"/>
      <c r="H262" s="15"/>
      <c r="I262" s="16"/>
      <c r="J262" s="17"/>
      <c r="K262" s="94"/>
      <c r="L262" s="94"/>
      <c r="M262" s="94"/>
      <c r="N262" s="94"/>
      <c r="O262" s="94"/>
      <c r="P262" s="94"/>
      <c r="Q262" s="17" t="str">
        <f>IF(SUM(K262:P262)=0,"",SUM(K262:P262))</f>
        <v/>
      </c>
      <c r="R262" s="94"/>
      <c r="S262" s="94"/>
      <c r="T262" s="17" t="str">
        <f>IF(SUM(R262:S262)=0,"",SUM(R262:S262))</f>
        <v/>
      </c>
      <c r="U262" s="17"/>
      <c r="V262" s="94"/>
      <c r="W262" s="17"/>
      <c r="X262" s="94" t="str">
        <f>IFERROR(AVERAGE(V262:W262),"")</f>
        <v/>
      </c>
      <c r="Y262" s="17"/>
      <c r="Z262" s="17"/>
      <c r="AA262" s="71"/>
      <c r="AB262" s="17"/>
      <c r="AC262" s="190" t="str">
        <f>IF(J262="","",IF(J262&lt;&gt;0,INT(25.4347*POWER((18-J262),1.81)),0))</f>
        <v/>
      </c>
      <c r="AD262" s="190" t="str">
        <f>IFERROR(IF(Q262&lt;&gt;0,INT(0.14354*POWER(((10*Q262)-220),1.4)),0),"")</f>
        <v/>
      </c>
      <c r="AE262" s="190" t="str">
        <f>IFERROR(IF(T262&lt;&gt;0,INT(51.39*POWER((T262-1.5),1.05)),0),"")</f>
        <v/>
      </c>
      <c r="AF262" s="190">
        <f>IF(U262&lt;&gt;0,INT(0.8465*POWER(((100*U262)-75),1.42)),0)</f>
        <v>0</v>
      </c>
      <c r="AG262" s="190" t="str">
        <f>IFERROR(IF(X262&lt;&gt;0,INT(1.53775*POWER((82-X262),1.81)),0),"")</f>
        <v/>
      </c>
      <c r="AH262" s="190" t="str">
        <f>IF(Y262="","",IF(Y262&lt;&gt;0,INT(5.74352*POWER((28.5-Y262),1.92)),0))</f>
        <v/>
      </c>
      <c r="AI262" s="190">
        <f>IF(Z262&lt;&gt;0,INT(12.91*POWER((Z262-4),1.1)),0)</f>
        <v>0</v>
      </c>
      <c r="AJ262" s="190" t="str">
        <f>IF(AA262="","",IF(AA262&lt;&gt;0,INT(0.2797*POWER(((100*AA262)),1.35)),0))</f>
        <v/>
      </c>
      <c r="AK262" s="191" t="str">
        <f>IF(AB262="","",IF(AB262&lt;&gt;0,INT(100.14*POWER((AB262-1),1.08)),0))</f>
        <v/>
      </c>
      <c r="AL262" s="192">
        <f>COUNT(J262,Q262,T262,X262,Y262,AA262,AB262)</f>
        <v>0</v>
      </c>
      <c r="AM262" s="193" t="str">
        <f>IF(AL262=0,"",SUM(AC262:AK262))</f>
        <v/>
      </c>
    </row>
    <row r="263" spans="1:39" customFormat="1" outlineLevel="1">
      <c r="B263" s="256"/>
      <c r="C263" s="106" t="s">
        <v>65</v>
      </c>
      <c r="D263" s="103"/>
      <c r="E263" s="103"/>
      <c r="F263" s="103"/>
      <c r="G263" s="103"/>
      <c r="H263" s="104"/>
      <c r="I263" s="105"/>
      <c r="J263" s="107" t="str">
        <f>IFERROR((J260-J262)/J262*100%,"")</f>
        <v/>
      </c>
      <c r="K263" s="107" t="str">
        <f t="shared" ref="K263:T263" si="955">IFERROR((K262-K260)/K262*100%,"")</f>
        <v/>
      </c>
      <c r="L263" s="107" t="str">
        <f t="shared" si="955"/>
        <v/>
      </c>
      <c r="M263" s="107" t="str">
        <f t="shared" si="955"/>
        <v/>
      </c>
      <c r="N263" s="107" t="str">
        <f t="shared" si="955"/>
        <v/>
      </c>
      <c r="O263" s="107" t="str">
        <f t="shared" si="955"/>
        <v/>
      </c>
      <c r="P263" s="107" t="str">
        <f t="shared" si="955"/>
        <v/>
      </c>
      <c r="Q263" s="107" t="str">
        <f t="shared" si="955"/>
        <v/>
      </c>
      <c r="R263" s="107" t="str">
        <f t="shared" si="955"/>
        <v/>
      </c>
      <c r="S263" s="107" t="str">
        <f t="shared" si="955"/>
        <v/>
      </c>
      <c r="T263" s="107" t="str">
        <f t="shared" si="955"/>
        <v/>
      </c>
      <c r="U263" s="107" t="str">
        <f t="shared" ref="U263" si="956">IFERROR((U262-U261)/U262*100%,"")</f>
        <v/>
      </c>
      <c r="V263" s="107" t="str">
        <f>IFERROR((V260-V262)/V262*100%,"")</f>
        <v/>
      </c>
      <c r="W263" s="107" t="str">
        <f>IFERROR((W260-W262)/W262*100%,"")</f>
        <v/>
      </c>
      <c r="X263" s="107" t="str">
        <f>IFERROR((X260-X262)/X262*100%,"")</f>
        <v/>
      </c>
      <c r="Y263" s="107" t="str">
        <f>IFERROR((Y260-Y262)/Y262*100%,"")</f>
        <v/>
      </c>
      <c r="Z263" s="107" t="str">
        <f t="shared" ref="Z263" si="957">IFERROR((Z262-Z261)/Z262*100%,"")</f>
        <v/>
      </c>
      <c r="AA263" s="107" t="str">
        <f>IFERROR((AA262-AA260)/AA262*100%,"")</f>
        <v/>
      </c>
      <c r="AB263" s="107" t="str">
        <f>IFERROR((AB262-AB260)/AB262*100%,"")</f>
        <v/>
      </c>
      <c r="AC263" s="194" t="str">
        <f t="shared" ref="AC263" si="958">IFERROR((AC262-AC261)/AC262*100%,"")</f>
        <v/>
      </c>
      <c r="AD263" s="194" t="str">
        <f t="shared" ref="AD263" si="959">IFERROR((AD262-AD261)/AD262*100%,"")</f>
        <v/>
      </c>
      <c r="AE263" s="194" t="str">
        <f t="shared" ref="AE263" si="960">IFERROR((AE262-AE261)/AE262*100%,"")</f>
        <v/>
      </c>
      <c r="AF263" s="194" t="str">
        <f t="shared" ref="AF263" si="961">IFERROR((AF262-AF261)/AF262*100%,"")</f>
        <v/>
      </c>
      <c r="AG263" s="194" t="str">
        <f t="shared" ref="AG263" si="962">IFERROR((AG262-AG261)/AG262*100%,"")</f>
        <v/>
      </c>
      <c r="AH263" s="194" t="str">
        <f t="shared" ref="AH263" si="963">IFERROR((AH262-AH261)/AH262*100%,"")</f>
        <v/>
      </c>
      <c r="AI263" s="194" t="str">
        <f t="shared" ref="AI263" si="964">IFERROR((AI262-AI261)/AI262*100%,"")</f>
        <v/>
      </c>
      <c r="AJ263" s="194" t="str">
        <f t="shared" ref="AJ263" si="965">IFERROR((AJ262-AJ261)/AJ262*100%,"")</f>
        <v/>
      </c>
      <c r="AK263" s="194" t="str">
        <f t="shared" ref="AK263" si="966">IFERROR((AK262-AK261)/AK262*100%,"")</f>
        <v/>
      </c>
      <c r="AL263" s="194" t="str">
        <f t="shared" ref="AL263" si="967">IFERROR((AL262-AL261)/AL262*100%,"")</f>
        <v/>
      </c>
      <c r="AM263" s="227" t="str">
        <f>IFERROR((AM262-AM260)/AM262*100%,"")</f>
        <v/>
      </c>
    </row>
    <row r="264" spans="1:39" customFormat="1" outlineLevel="1">
      <c r="A264" t="str">
        <f>B251&amp;C264</f>
        <v>Surname, Forename8</v>
      </c>
      <c r="B264" s="256"/>
      <c r="C264" s="27">
        <v>8</v>
      </c>
      <c r="D264" s="26" t="s">
        <v>22</v>
      </c>
      <c r="E264" s="103"/>
      <c r="F264" s="103"/>
      <c r="G264" s="103"/>
      <c r="H264" s="15"/>
      <c r="I264" s="16"/>
      <c r="J264" s="17"/>
      <c r="K264" s="94"/>
      <c r="L264" s="94"/>
      <c r="M264" s="94"/>
      <c r="N264" s="94"/>
      <c r="O264" s="94"/>
      <c r="P264" s="94"/>
      <c r="Q264" s="17" t="str">
        <f>IF(SUM(K264:P264)=0,"",SUM(K264:P264))</f>
        <v/>
      </c>
      <c r="R264" s="94"/>
      <c r="S264" s="94"/>
      <c r="T264" s="17" t="str">
        <f>IF(SUM(R264:S264)=0,"",SUM(R264:S264))</f>
        <v/>
      </c>
      <c r="U264" s="17"/>
      <c r="V264" s="94"/>
      <c r="W264" s="17"/>
      <c r="X264" s="94" t="str">
        <f>IFERROR(AVERAGE(V264:W264),"")</f>
        <v/>
      </c>
      <c r="Y264" s="17"/>
      <c r="Z264" s="17"/>
      <c r="AA264" s="71"/>
      <c r="AB264" s="17"/>
      <c r="AC264" s="190" t="str">
        <f>IF(J264="","",IF(J264&lt;&gt;0,INT(25.4347*POWER((18-J264),1.81)),0))</f>
        <v/>
      </c>
      <c r="AD264" s="190" t="str">
        <f>IFERROR(IF(Q264&lt;&gt;0,INT(0.14354*POWER(((10*Q264)-220),1.4)),0),"")</f>
        <v/>
      </c>
      <c r="AE264" s="190" t="str">
        <f>IFERROR(IF(T264&lt;&gt;0,INT(51.39*POWER((T264-1.5),1.05)),0),"")</f>
        <v/>
      </c>
      <c r="AF264" s="190">
        <f>IF(U264&lt;&gt;0,INT(0.8465*POWER(((100*U264)-75),1.42)),0)</f>
        <v>0</v>
      </c>
      <c r="AG264" s="190" t="str">
        <f>IFERROR(IF(X264&lt;&gt;0,INT(1.53775*POWER((82-X264),1.81)),0),"")</f>
        <v/>
      </c>
      <c r="AH264" s="190" t="str">
        <f>IF(Y264="","",IF(Y264&lt;&gt;0,INT(5.74352*POWER((28.5-Y264),1.92)),0))</f>
        <v/>
      </c>
      <c r="AI264" s="190">
        <f>IF(Z264&lt;&gt;0,INT(12.91*POWER((Z264-4),1.1)),0)</f>
        <v>0</v>
      </c>
      <c r="AJ264" s="190" t="str">
        <f>IF(AA264="","",IF(AA264&lt;&gt;0,INT(0.2797*POWER(((100*AA264)),1.35)),0))</f>
        <v/>
      </c>
      <c r="AK264" s="191" t="str">
        <f>IF(AB264="","",IF(AB264&lt;&gt;0,INT(100.14*POWER((AB264-1),1.08)),0))</f>
        <v/>
      </c>
      <c r="AL264" s="192">
        <f>COUNT(J264,Q264,T264,X264,Y264,AA264,AB264)</f>
        <v>0</v>
      </c>
      <c r="AM264" s="193" t="str">
        <f>IF(AL264=0,"",SUM(AC264:AK264))</f>
        <v/>
      </c>
    </row>
    <row r="265" spans="1:39" customFormat="1" outlineLevel="1">
      <c r="B265" s="256"/>
      <c r="C265" s="106" t="s">
        <v>65</v>
      </c>
      <c r="D265" s="103"/>
      <c r="E265" s="103"/>
      <c r="F265" s="103"/>
      <c r="G265" s="103"/>
      <c r="H265" s="104"/>
      <c r="I265" s="105"/>
      <c r="J265" s="107" t="str">
        <f>IFERROR((J262-J264)/J264*100%,"")</f>
        <v/>
      </c>
      <c r="K265" s="107" t="str">
        <f t="shared" ref="K265:T265" si="968">IFERROR((K264-K262)/K264*100%,"")</f>
        <v/>
      </c>
      <c r="L265" s="107" t="str">
        <f t="shared" si="968"/>
        <v/>
      </c>
      <c r="M265" s="107" t="str">
        <f t="shared" si="968"/>
        <v/>
      </c>
      <c r="N265" s="107" t="str">
        <f t="shared" si="968"/>
        <v/>
      </c>
      <c r="O265" s="107" t="str">
        <f t="shared" si="968"/>
        <v/>
      </c>
      <c r="P265" s="107" t="str">
        <f t="shared" si="968"/>
        <v/>
      </c>
      <c r="Q265" s="107" t="str">
        <f t="shared" si="968"/>
        <v/>
      </c>
      <c r="R265" s="107" t="str">
        <f t="shared" si="968"/>
        <v/>
      </c>
      <c r="S265" s="107" t="str">
        <f t="shared" si="968"/>
        <v/>
      </c>
      <c r="T265" s="107" t="str">
        <f t="shared" si="968"/>
        <v/>
      </c>
      <c r="U265" s="107" t="str">
        <f t="shared" ref="U265" si="969">IFERROR((U264-U263)/U264*100%,"")</f>
        <v/>
      </c>
      <c r="V265" s="107" t="str">
        <f>IFERROR((V262-V264)/V264*100%,"")</f>
        <v/>
      </c>
      <c r="W265" s="107" t="str">
        <f>IFERROR((W262-W264)/W264*100%,"")</f>
        <v/>
      </c>
      <c r="X265" s="107" t="str">
        <f>IFERROR((X262-X264)/X264*100%,"")</f>
        <v/>
      </c>
      <c r="Y265" s="107" t="str">
        <f>IFERROR((Y262-Y264)/Y264*100%,"")</f>
        <v/>
      </c>
      <c r="Z265" s="107" t="str">
        <f t="shared" ref="Z265" si="970">IFERROR((Z264-Z263)/Z264*100%,"")</f>
        <v/>
      </c>
      <c r="AA265" s="107" t="str">
        <f>IFERROR((AA264-AA262)/AA264*100%,"")</f>
        <v/>
      </c>
      <c r="AB265" s="107" t="str">
        <f>IFERROR((AB264-AB262)/AB264*100%,"")</f>
        <v/>
      </c>
      <c r="AC265" s="194" t="str">
        <f t="shared" ref="AC265" si="971">IFERROR((AC264-AC263)/AC264*100%,"")</f>
        <v/>
      </c>
      <c r="AD265" s="194" t="str">
        <f t="shared" ref="AD265" si="972">IFERROR((AD264-AD263)/AD264*100%,"")</f>
        <v/>
      </c>
      <c r="AE265" s="194" t="str">
        <f t="shared" ref="AE265" si="973">IFERROR((AE264-AE263)/AE264*100%,"")</f>
        <v/>
      </c>
      <c r="AF265" s="194" t="str">
        <f t="shared" ref="AF265" si="974">IFERROR((AF264-AF263)/AF264*100%,"")</f>
        <v/>
      </c>
      <c r="AG265" s="194" t="str">
        <f t="shared" ref="AG265" si="975">IFERROR((AG264-AG263)/AG264*100%,"")</f>
        <v/>
      </c>
      <c r="AH265" s="194" t="str">
        <f t="shared" ref="AH265" si="976">IFERROR((AH264-AH263)/AH264*100%,"")</f>
        <v/>
      </c>
      <c r="AI265" s="194" t="str">
        <f t="shared" ref="AI265" si="977">IFERROR((AI264-AI263)/AI264*100%,"")</f>
        <v/>
      </c>
      <c r="AJ265" s="194" t="str">
        <f t="shared" ref="AJ265" si="978">IFERROR((AJ264-AJ263)/AJ264*100%,"")</f>
        <v/>
      </c>
      <c r="AK265" s="194" t="str">
        <f t="shared" ref="AK265" si="979">IFERROR((AK264-AK263)/AK264*100%,"")</f>
        <v/>
      </c>
      <c r="AL265" s="194" t="str">
        <f t="shared" ref="AL265" si="980">IFERROR((AL264-AL263)/AL264*100%,"")</f>
        <v/>
      </c>
      <c r="AM265" s="227" t="str">
        <f>IFERROR((AM264-AM262)/AM264*100%,"")</f>
        <v/>
      </c>
    </row>
    <row r="266" spans="1:39" customFormat="1" outlineLevel="1">
      <c r="A266" t="str">
        <f>B251&amp;C266</f>
        <v>Surname, Forename9</v>
      </c>
      <c r="B266" s="256"/>
      <c r="C266" s="27">
        <v>9</v>
      </c>
      <c r="D266" s="26" t="s">
        <v>22</v>
      </c>
      <c r="E266" s="103"/>
      <c r="F266" s="103"/>
      <c r="G266" s="103"/>
      <c r="H266" s="15"/>
      <c r="I266" s="16"/>
      <c r="J266" s="17"/>
      <c r="K266" s="94"/>
      <c r="L266" s="94"/>
      <c r="M266" s="94"/>
      <c r="N266" s="94"/>
      <c r="O266" s="94"/>
      <c r="P266" s="94"/>
      <c r="Q266" s="17" t="str">
        <f>IF(SUM(K266:P266)=0,"",SUM(K266:P266))</f>
        <v/>
      </c>
      <c r="R266" s="94"/>
      <c r="S266" s="94"/>
      <c r="T266" s="17" t="str">
        <f>IF(SUM(R266:S266)=0,"",SUM(R266:S266))</f>
        <v/>
      </c>
      <c r="U266" s="17"/>
      <c r="V266" s="94"/>
      <c r="W266" s="17"/>
      <c r="X266" s="94" t="str">
        <f>IFERROR(AVERAGE(V266:W266),"")</f>
        <v/>
      </c>
      <c r="Y266" s="17"/>
      <c r="Z266" s="17"/>
      <c r="AA266" s="71"/>
      <c r="AB266" s="17"/>
      <c r="AC266" s="190" t="str">
        <f>IF(J266="","",IF(J266&lt;&gt;0,INT(25.4347*POWER((18-J266),1.81)),0))</f>
        <v/>
      </c>
      <c r="AD266" s="190" t="str">
        <f>IFERROR(IF(Q266&lt;&gt;0,INT(0.14354*POWER(((10*Q266)-220),1.4)),0),"")</f>
        <v/>
      </c>
      <c r="AE266" s="190" t="str">
        <f>IFERROR(IF(T266&lt;&gt;0,INT(51.39*POWER((T266-1.5),1.05)),0),"")</f>
        <v/>
      </c>
      <c r="AF266" s="190">
        <f>IF(U266&lt;&gt;0,INT(0.8465*POWER(((100*U266)-75),1.42)),0)</f>
        <v>0</v>
      </c>
      <c r="AG266" s="190" t="str">
        <f>IFERROR(IF(X266&lt;&gt;0,INT(1.53775*POWER((82-X266),1.81)),0),"")</f>
        <v/>
      </c>
      <c r="AH266" s="190" t="str">
        <f>IF(Y266="","",IF(Y266&lt;&gt;0,INT(5.74352*POWER((28.5-Y266),1.92)),0))</f>
        <v/>
      </c>
      <c r="AI266" s="190">
        <f>IF(Z266&lt;&gt;0,INT(12.91*POWER((Z266-4),1.1)),0)</f>
        <v>0</v>
      </c>
      <c r="AJ266" s="190" t="str">
        <f>IF(AA266="","",IF(AA266&lt;&gt;0,INT(0.2797*POWER(((100*AA266)),1.35)),0))</f>
        <v/>
      </c>
      <c r="AK266" s="191" t="str">
        <f>IF(AB266="","",IF(AB266&lt;&gt;0,INT(100.14*POWER((AB266-1),1.08)),0))</f>
        <v/>
      </c>
      <c r="AL266" s="192">
        <f>COUNT(J266,Q266,T266,X266,Y266,AA266,AB266)</f>
        <v>0</v>
      </c>
      <c r="AM266" s="193" t="str">
        <f>IF(AL266=0,"",SUM(AC266:AK266))</f>
        <v/>
      </c>
    </row>
    <row r="267" spans="1:39" customFormat="1" outlineLevel="1">
      <c r="B267" s="256"/>
      <c r="C267" s="106" t="s">
        <v>65</v>
      </c>
      <c r="D267" s="33"/>
      <c r="E267" s="33"/>
      <c r="F267" s="33"/>
      <c r="G267" s="33"/>
      <c r="H267" s="18"/>
      <c r="I267" s="44"/>
      <c r="J267" s="107" t="str">
        <f>IFERROR((J264-J266)/J266*100%,"")</f>
        <v/>
      </c>
      <c r="K267" s="107" t="str">
        <f t="shared" ref="K267:T267" si="981">IFERROR((K266-K264)/K266*100%,"")</f>
        <v/>
      </c>
      <c r="L267" s="107" t="str">
        <f t="shared" si="981"/>
        <v/>
      </c>
      <c r="M267" s="107" t="str">
        <f t="shared" si="981"/>
        <v/>
      </c>
      <c r="N267" s="107" t="str">
        <f t="shared" si="981"/>
        <v/>
      </c>
      <c r="O267" s="107" t="str">
        <f t="shared" si="981"/>
        <v/>
      </c>
      <c r="P267" s="107" t="str">
        <f t="shared" si="981"/>
        <v/>
      </c>
      <c r="Q267" s="107" t="str">
        <f t="shared" si="981"/>
        <v/>
      </c>
      <c r="R267" s="107" t="str">
        <f t="shared" si="981"/>
        <v/>
      </c>
      <c r="S267" s="107" t="str">
        <f t="shared" si="981"/>
        <v/>
      </c>
      <c r="T267" s="107" t="str">
        <f t="shared" si="981"/>
        <v/>
      </c>
      <c r="U267" s="107" t="str">
        <f t="shared" ref="U267" si="982">IFERROR((U266-U265)/U266*100%,"")</f>
        <v/>
      </c>
      <c r="V267" s="107" t="str">
        <f>IFERROR((V264-V266)/V266*100%,"")</f>
        <v/>
      </c>
      <c r="W267" s="107" t="str">
        <f>IFERROR((W264-W266)/W266*100%,"")</f>
        <v/>
      </c>
      <c r="X267" s="107" t="str">
        <f>IFERROR((X264-X266)/X266*100%,"")</f>
        <v/>
      </c>
      <c r="Y267" s="107" t="str">
        <f>IFERROR((Y264-Y266)/Y266*100%,"")</f>
        <v/>
      </c>
      <c r="Z267" s="107" t="str">
        <f t="shared" ref="Z267" si="983">IFERROR((Z266-Z265)/Z266*100%,"")</f>
        <v/>
      </c>
      <c r="AA267" s="107" t="str">
        <f>IFERROR((AA266-AA264)/AA266*100%,"")</f>
        <v/>
      </c>
      <c r="AB267" s="107" t="str">
        <f>IFERROR((AB266-AB264)/AB266*100%,"")</f>
        <v/>
      </c>
      <c r="AC267" s="194" t="str">
        <f t="shared" ref="AC267" si="984">IFERROR((AC266-AC265)/AC266*100%,"")</f>
        <v/>
      </c>
      <c r="AD267" s="194" t="str">
        <f t="shared" ref="AD267" si="985">IFERROR((AD266-AD265)/AD266*100%,"")</f>
        <v/>
      </c>
      <c r="AE267" s="194" t="str">
        <f t="shared" ref="AE267" si="986">IFERROR((AE266-AE265)/AE266*100%,"")</f>
        <v/>
      </c>
      <c r="AF267" s="194" t="str">
        <f t="shared" ref="AF267" si="987">IFERROR((AF266-AF265)/AF266*100%,"")</f>
        <v/>
      </c>
      <c r="AG267" s="194" t="str">
        <f t="shared" ref="AG267" si="988">IFERROR((AG266-AG265)/AG266*100%,"")</f>
        <v/>
      </c>
      <c r="AH267" s="194" t="str">
        <f t="shared" ref="AH267" si="989">IFERROR((AH266-AH265)/AH266*100%,"")</f>
        <v/>
      </c>
      <c r="AI267" s="194" t="str">
        <f t="shared" ref="AI267" si="990">IFERROR((AI266-AI265)/AI266*100%,"")</f>
        <v/>
      </c>
      <c r="AJ267" s="194" t="str">
        <f t="shared" ref="AJ267" si="991">IFERROR((AJ266-AJ265)/AJ266*100%,"")</f>
        <v/>
      </c>
      <c r="AK267" s="194" t="str">
        <f t="shared" ref="AK267" si="992">IFERROR((AK266-AK265)/AK266*100%,"")</f>
        <v/>
      </c>
      <c r="AL267" s="194" t="str">
        <f t="shared" ref="AL267" si="993">IFERROR((AL266-AL265)/AL266*100%,"")</f>
        <v/>
      </c>
      <c r="AM267" s="227" t="str">
        <f>IFERROR((AM266-AM264)/AM266*100%,"")</f>
        <v/>
      </c>
    </row>
    <row r="268" spans="1:39" s="6" customFormat="1" outlineLevel="1">
      <c r="A268" t="str">
        <f>B251&amp;C268</f>
        <v>Surname, Forename10</v>
      </c>
      <c r="B268" s="256"/>
      <c r="C268" s="32">
        <v>10</v>
      </c>
      <c r="D268" s="33" t="s">
        <v>22</v>
      </c>
      <c r="E268" s="33"/>
      <c r="F268" s="33"/>
      <c r="G268" s="33"/>
      <c r="H268" s="18"/>
      <c r="I268" s="44"/>
      <c r="J268" s="34"/>
      <c r="K268" s="34"/>
      <c r="L268" s="34"/>
      <c r="M268" s="34"/>
      <c r="N268" s="34"/>
      <c r="O268" s="34"/>
      <c r="P268" s="34"/>
      <c r="Q268" s="17" t="str">
        <f>IF(SUM(K268:P268)=0,"",SUM(K268:P268))</f>
        <v/>
      </c>
      <c r="R268" s="94"/>
      <c r="S268" s="94"/>
      <c r="T268" s="17" t="str">
        <f>IF(SUM(R268:S268)=0,"",SUM(R268:S268))</f>
        <v/>
      </c>
      <c r="U268" s="17"/>
      <c r="V268" s="94"/>
      <c r="W268" s="17"/>
      <c r="X268" s="94" t="str">
        <f>IFERROR(AVERAGE(V268:W268),"")</f>
        <v/>
      </c>
      <c r="Y268" s="17"/>
      <c r="Z268" s="17"/>
      <c r="AA268" s="71"/>
      <c r="AB268" s="17"/>
      <c r="AC268" s="190" t="str">
        <f>IF(J268="","",IF(J268&lt;&gt;0,INT(25.4347*POWER((18-J268),1.81)),0))</f>
        <v/>
      </c>
      <c r="AD268" s="190" t="str">
        <f>IFERROR(IF(Q268&lt;&gt;0,INT(0.14354*POWER(((10*Q268)-220),1.4)),0),"")</f>
        <v/>
      </c>
      <c r="AE268" s="190" t="str">
        <f>IFERROR(IF(T268&lt;&gt;0,INT(51.39*POWER((T268-1.5),1.05)),0),"")</f>
        <v/>
      </c>
      <c r="AF268" s="190">
        <f>IF(U268&lt;&gt;0,INT(0.8465*POWER(((100*U268)-75),1.42)),0)</f>
        <v>0</v>
      </c>
      <c r="AG268" s="190" t="str">
        <f>IFERROR(IF(X268&lt;&gt;0,INT(1.53775*POWER((82-X268),1.81)),0),"")</f>
        <v/>
      </c>
      <c r="AH268" s="190" t="str">
        <f>IF(Y268="","",IF(Y268&lt;&gt;0,INT(5.74352*POWER((28.5-Y268),1.92)),0))</f>
        <v/>
      </c>
      <c r="AI268" s="190">
        <f>IF(Z268&lt;&gt;0,INT(12.91*POWER((Z268-4),1.1)),0)</f>
        <v>0</v>
      </c>
      <c r="AJ268" s="190" t="str">
        <f>IF(AA268="","",IF(AA268&lt;&gt;0,INT(0.2797*POWER(((100*AA268)),1.35)),0))</f>
        <v/>
      </c>
      <c r="AK268" s="191" t="str">
        <f>IF(AB268="","",IF(AB268&lt;&gt;0,INT(100.14*POWER((AB268-1),1.08)),0))</f>
        <v/>
      </c>
      <c r="AL268" s="192">
        <f>COUNT(J268,Q268,T268,X268,Y268,AA268,AB268)</f>
        <v>0</v>
      </c>
      <c r="AM268" s="193" t="str">
        <f>IF(AL268=0,"",SUM(AC268:AK268))</f>
        <v/>
      </c>
    </row>
    <row r="269" spans="1:39" s="6" customFormat="1" outlineLevel="1">
      <c r="A269"/>
      <c r="B269" s="257"/>
      <c r="C269" s="106" t="s">
        <v>65</v>
      </c>
      <c r="D269" s="33"/>
      <c r="E269" s="33"/>
      <c r="F269" s="33"/>
      <c r="G269" s="33"/>
      <c r="H269" s="18"/>
      <c r="I269" s="44"/>
      <c r="J269" s="107" t="str">
        <f>IFERROR((J266-J268)/J268*100%,"")</f>
        <v/>
      </c>
      <c r="K269" s="107" t="str">
        <f t="shared" ref="K269:T269" si="994">IFERROR((K268-K266)/K268*100%,"")</f>
        <v/>
      </c>
      <c r="L269" s="107" t="str">
        <f t="shared" si="994"/>
        <v/>
      </c>
      <c r="M269" s="107" t="str">
        <f t="shared" si="994"/>
        <v/>
      </c>
      <c r="N269" s="107" t="str">
        <f t="shared" si="994"/>
        <v/>
      </c>
      <c r="O269" s="107" t="str">
        <f t="shared" si="994"/>
        <v/>
      </c>
      <c r="P269" s="107" t="str">
        <f t="shared" si="994"/>
        <v/>
      </c>
      <c r="Q269" s="107" t="str">
        <f t="shared" si="994"/>
        <v/>
      </c>
      <c r="R269" s="107" t="str">
        <f t="shared" si="994"/>
        <v/>
      </c>
      <c r="S269" s="107" t="str">
        <f t="shared" si="994"/>
        <v/>
      </c>
      <c r="T269" s="107" t="str">
        <f t="shared" si="994"/>
        <v/>
      </c>
      <c r="U269" s="107" t="str">
        <f t="shared" ref="U269" si="995">IFERROR((U268-U267)/U268*100%,"")</f>
        <v/>
      </c>
      <c r="V269" s="107" t="str">
        <f>IFERROR((V266-V268)/V268*100%,"")</f>
        <v/>
      </c>
      <c r="W269" s="107" t="str">
        <f>IFERROR((W266-W268)/W268*100%,"")</f>
        <v/>
      </c>
      <c r="X269" s="107" t="str">
        <f>IFERROR((X266-X268)/X268*100%,"")</f>
        <v/>
      </c>
      <c r="Y269" s="107" t="str">
        <f>IFERROR((Y266-Y268)/Y268*100%,"")</f>
        <v/>
      </c>
      <c r="Z269" s="107" t="str">
        <f t="shared" ref="Z269" si="996">IFERROR((Z268-Z267)/Z268*100%,"")</f>
        <v/>
      </c>
      <c r="AA269" s="107" t="str">
        <f>IFERROR((AA268-AA266)/AA268*100%,"")</f>
        <v/>
      </c>
      <c r="AB269" s="107" t="str">
        <f>IFERROR((AB268-AB266)/AB268*100%,"")</f>
        <v/>
      </c>
      <c r="AC269" s="194" t="str">
        <f t="shared" ref="AC269" si="997">IFERROR((AC268-AC267)/AC268*100%,"")</f>
        <v/>
      </c>
      <c r="AD269" s="194" t="str">
        <f t="shared" ref="AD269" si="998">IFERROR((AD268-AD267)/AD268*100%,"")</f>
        <v/>
      </c>
      <c r="AE269" s="194" t="str">
        <f t="shared" ref="AE269" si="999">IFERROR((AE268-AE267)/AE268*100%,"")</f>
        <v/>
      </c>
      <c r="AF269" s="194" t="str">
        <f t="shared" ref="AF269" si="1000">IFERROR((AF268-AF267)/AF268*100%,"")</f>
        <v/>
      </c>
      <c r="AG269" s="194" t="str">
        <f t="shared" ref="AG269" si="1001">IFERROR((AG268-AG267)/AG268*100%,"")</f>
        <v/>
      </c>
      <c r="AH269" s="194" t="str">
        <f t="shared" ref="AH269" si="1002">IFERROR((AH268-AH267)/AH268*100%,"")</f>
        <v/>
      </c>
      <c r="AI269" s="194" t="str">
        <f t="shared" ref="AI269" si="1003">IFERROR((AI268-AI267)/AI268*100%,"")</f>
        <v/>
      </c>
      <c r="AJ269" s="194" t="str">
        <f t="shared" ref="AJ269" si="1004">IFERROR((AJ268-AJ267)/AJ268*100%,"")</f>
        <v/>
      </c>
      <c r="AK269" s="194" t="str">
        <f t="shared" ref="AK269" si="1005">IFERROR((AK268-AK267)/AK268*100%,"")</f>
        <v/>
      </c>
      <c r="AL269" s="194" t="str">
        <f t="shared" ref="AL269" si="1006">IFERROR((AL268-AL267)/AL268*100%,"")</f>
        <v/>
      </c>
      <c r="AM269" s="227" t="str">
        <f>IFERROR((AM268-AM266)/AM268*100%,"")</f>
        <v/>
      </c>
    </row>
    <row r="270" spans="1:39" s="45" customFormat="1" outlineLevel="1">
      <c r="B270" s="115"/>
      <c r="C270" s="32"/>
      <c r="D270" s="33"/>
      <c r="E270" s="33"/>
      <c r="F270" s="33"/>
      <c r="G270" s="33"/>
      <c r="H270" s="18"/>
      <c r="I270" s="44"/>
      <c r="J270" s="34"/>
      <c r="K270" s="34"/>
      <c r="L270" s="34"/>
      <c r="M270" s="34"/>
      <c r="N270" s="34"/>
      <c r="O270" s="34"/>
      <c r="P270" s="34"/>
      <c r="Q270" s="34"/>
      <c r="R270" s="34"/>
      <c r="S270" s="34"/>
      <c r="T270" s="34"/>
      <c r="U270" s="34"/>
      <c r="V270" s="34"/>
      <c r="W270" s="34"/>
      <c r="X270" s="34"/>
      <c r="Y270" s="34"/>
      <c r="Z270" s="34"/>
      <c r="AA270" s="34"/>
      <c r="AB270" s="34"/>
      <c r="AC270" s="195"/>
      <c r="AD270" s="196"/>
      <c r="AE270" s="196"/>
      <c r="AF270" s="196"/>
      <c r="AG270" s="196"/>
      <c r="AH270" s="196"/>
      <c r="AI270" s="196"/>
      <c r="AJ270" s="196"/>
      <c r="AK270" s="197"/>
      <c r="AL270" s="196"/>
      <c r="AM270" s="198"/>
    </row>
    <row r="271" spans="1:39" s="6" customFormat="1" outlineLevel="1">
      <c r="B271" s="116"/>
      <c r="C271" s="35"/>
      <c r="D271" s="36"/>
      <c r="E271" s="36"/>
      <c r="F271" s="36"/>
      <c r="G271" s="36"/>
      <c r="H271" s="37"/>
      <c r="I271" s="38" t="s">
        <v>24</v>
      </c>
      <c r="J271" s="21" t="e">
        <f>AVERAGE(J251:J252,J254,J256,J258,J260,J262,J264,J266,J268)</f>
        <v>#DIV/0!</v>
      </c>
      <c r="K271" s="21" t="e">
        <f t="shared" ref="K271:AB271" si="1007">AVERAGE(K251:K252,K254,K256,K258,K260,K262,K264,K266,K268)</f>
        <v>#DIV/0!</v>
      </c>
      <c r="L271" s="21" t="e">
        <f t="shared" si="1007"/>
        <v>#DIV/0!</v>
      </c>
      <c r="M271" s="21" t="e">
        <f t="shared" si="1007"/>
        <v>#DIV/0!</v>
      </c>
      <c r="N271" s="21" t="e">
        <f t="shared" si="1007"/>
        <v>#DIV/0!</v>
      </c>
      <c r="O271" s="21" t="e">
        <f t="shared" si="1007"/>
        <v>#DIV/0!</v>
      </c>
      <c r="P271" s="21" t="e">
        <f t="shared" si="1007"/>
        <v>#DIV/0!</v>
      </c>
      <c r="Q271" s="21" t="e">
        <f t="shared" si="1007"/>
        <v>#DIV/0!</v>
      </c>
      <c r="R271" s="21" t="e">
        <f t="shared" si="1007"/>
        <v>#DIV/0!</v>
      </c>
      <c r="S271" s="21" t="e">
        <f t="shared" si="1007"/>
        <v>#DIV/0!</v>
      </c>
      <c r="T271" s="21" t="e">
        <f t="shared" si="1007"/>
        <v>#DIV/0!</v>
      </c>
      <c r="U271" s="21" t="e">
        <f t="shared" si="1007"/>
        <v>#DIV/0!</v>
      </c>
      <c r="V271" s="21" t="e">
        <f t="shared" si="1007"/>
        <v>#DIV/0!</v>
      </c>
      <c r="W271" s="21" t="e">
        <f t="shared" si="1007"/>
        <v>#DIV/0!</v>
      </c>
      <c r="X271" s="21" t="e">
        <f t="shared" si="1007"/>
        <v>#DIV/0!</v>
      </c>
      <c r="Y271" s="21" t="e">
        <f t="shared" si="1007"/>
        <v>#DIV/0!</v>
      </c>
      <c r="Z271" s="21" t="e">
        <f t="shared" si="1007"/>
        <v>#DIV/0!</v>
      </c>
      <c r="AA271" s="21" t="e">
        <f t="shared" si="1007"/>
        <v>#DIV/0!</v>
      </c>
      <c r="AB271" s="21" t="e">
        <f t="shared" si="1007"/>
        <v>#DIV/0!</v>
      </c>
      <c r="AC271" s="199"/>
      <c r="AD271" s="200"/>
      <c r="AE271" s="200"/>
      <c r="AF271" s="200"/>
      <c r="AG271" s="200"/>
      <c r="AH271" s="200"/>
      <c r="AI271" s="200"/>
      <c r="AJ271" s="200"/>
      <c r="AK271" s="201"/>
      <c r="AL271" s="200"/>
      <c r="AM271" s="202"/>
    </row>
    <row r="272" spans="1:39" s="6" customFormat="1" outlineLevel="1">
      <c r="B272" s="116"/>
      <c r="C272" s="35"/>
      <c r="D272" s="36"/>
      <c r="E272" s="36"/>
      <c r="F272" s="36"/>
      <c r="G272" s="36"/>
      <c r="H272" s="37"/>
      <c r="I272" s="38" t="s">
        <v>26</v>
      </c>
      <c r="J272" s="21">
        <f>MIN(J251:J252,J254,J256,J258,J260,J262,J264,J266,J268)</f>
        <v>0</v>
      </c>
      <c r="K272" s="21">
        <f t="shared" ref="K272:AB272" si="1008">MIN(K251:K252,K254,K256,K258,K260,K262,K264,K266,K268)</f>
        <v>0</v>
      </c>
      <c r="L272" s="21">
        <f t="shared" si="1008"/>
        <v>0</v>
      </c>
      <c r="M272" s="21">
        <f t="shared" si="1008"/>
        <v>0</v>
      </c>
      <c r="N272" s="21">
        <f t="shared" si="1008"/>
        <v>0</v>
      </c>
      <c r="O272" s="21">
        <f t="shared" si="1008"/>
        <v>0</v>
      </c>
      <c r="P272" s="21">
        <f t="shared" si="1008"/>
        <v>0</v>
      </c>
      <c r="Q272" s="21">
        <f t="shared" si="1008"/>
        <v>0</v>
      </c>
      <c r="R272" s="21">
        <f t="shared" si="1008"/>
        <v>0</v>
      </c>
      <c r="S272" s="21">
        <f t="shared" si="1008"/>
        <v>0</v>
      </c>
      <c r="T272" s="21">
        <f t="shared" si="1008"/>
        <v>0</v>
      </c>
      <c r="U272" s="21">
        <f t="shared" si="1008"/>
        <v>0</v>
      </c>
      <c r="V272" s="21">
        <f t="shared" si="1008"/>
        <v>0</v>
      </c>
      <c r="W272" s="21">
        <f t="shared" si="1008"/>
        <v>0</v>
      </c>
      <c r="X272" s="21">
        <f t="shared" si="1008"/>
        <v>0</v>
      </c>
      <c r="Y272" s="21">
        <f t="shared" si="1008"/>
        <v>0</v>
      </c>
      <c r="Z272" s="21">
        <f t="shared" si="1008"/>
        <v>0</v>
      </c>
      <c r="AA272" s="21">
        <f t="shared" si="1008"/>
        <v>0</v>
      </c>
      <c r="AB272" s="21">
        <f t="shared" si="1008"/>
        <v>0</v>
      </c>
      <c r="AC272" s="199"/>
      <c r="AD272" s="200"/>
      <c r="AE272" s="200"/>
      <c r="AF272" s="200"/>
      <c r="AG272" s="200"/>
      <c r="AH272" s="200"/>
      <c r="AI272" s="200"/>
      <c r="AJ272" s="200"/>
      <c r="AK272" s="201"/>
      <c r="AL272" s="200"/>
      <c r="AM272" s="202"/>
    </row>
    <row r="273" spans="1:39" s="6" customFormat="1" outlineLevel="1">
      <c r="B273" s="116"/>
      <c r="C273" s="35"/>
      <c r="D273" s="36"/>
      <c r="E273" s="36"/>
      <c r="F273" s="36"/>
      <c r="G273" s="36"/>
      <c r="H273" s="37"/>
      <c r="I273" s="38" t="s">
        <v>25</v>
      </c>
      <c r="J273" s="21">
        <f>MAX(J251:J252,J254,J256,J258,J260,J262,J264,J266,J268)</f>
        <v>0</v>
      </c>
      <c r="K273" s="21">
        <f t="shared" ref="K273:AB273" si="1009">MAX(K251:K252,K254,K256,K258,K260,K262,K264,K266,K268)</f>
        <v>0</v>
      </c>
      <c r="L273" s="21">
        <f t="shared" si="1009"/>
        <v>0</v>
      </c>
      <c r="M273" s="21">
        <f t="shared" si="1009"/>
        <v>0</v>
      </c>
      <c r="N273" s="21">
        <f t="shared" si="1009"/>
        <v>0</v>
      </c>
      <c r="O273" s="21">
        <f t="shared" si="1009"/>
        <v>0</v>
      </c>
      <c r="P273" s="21">
        <f t="shared" si="1009"/>
        <v>0</v>
      </c>
      <c r="Q273" s="21">
        <f t="shared" si="1009"/>
        <v>0</v>
      </c>
      <c r="R273" s="21">
        <f t="shared" si="1009"/>
        <v>0</v>
      </c>
      <c r="S273" s="21">
        <f t="shared" si="1009"/>
        <v>0</v>
      </c>
      <c r="T273" s="21">
        <f t="shared" si="1009"/>
        <v>0</v>
      </c>
      <c r="U273" s="21">
        <f t="shared" si="1009"/>
        <v>0</v>
      </c>
      <c r="V273" s="21">
        <f t="shared" si="1009"/>
        <v>0</v>
      </c>
      <c r="W273" s="21">
        <f t="shared" si="1009"/>
        <v>0</v>
      </c>
      <c r="X273" s="21">
        <f t="shared" si="1009"/>
        <v>0</v>
      </c>
      <c r="Y273" s="21">
        <f t="shared" si="1009"/>
        <v>0</v>
      </c>
      <c r="Z273" s="21">
        <f t="shared" si="1009"/>
        <v>0</v>
      </c>
      <c r="AA273" s="21">
        <f t="shared" si="1009"/>
        <v>0</v>
      </c>
      <c r="AB273" s="21">
        <f t="shared" si="1009"/>
        <v>0</v>
      </c>
      <c r="AC273" s="199"/>
      <c r="AD273" s="200"/>
      <c r="AE273" s="200"/>
      <c r="AF273" s="200"/>
      <c r="AG273" s="200"/>
      <c r="AH273" s="200"/>
      <c r="AI273" s="200"/>
      <c r="AJ273" s="200"/>
      <c r="AK273" s="201"/>
      <c r="AL273" s="200"/>
      <c r="AM273" s="202"/>
    </row>
    <row r="274" spans="1:39" s="6" customFormat="1" outlineLevel="1">
      <c r="B274" s="116"/>
      <c r="C274" s="35"/>
      <c r="D274" s="36"/>
      <c r="E274" s="36"/>
      <c r="F274" s="36"/>
      <c r="G274" s="36"/>
      <c r="H274" s="37"/>
      <c r="I274" s="38"/>
      <c r="J274" s="21"/>
      <c r="K274" s="21"/>
      <c r="L274" s="21"/>
      <c r="M274" s="21"/>
      <c r="N274" s="21"/>
      <c r="O274" s="21"/>
      <c r="P274" s="21"/>
      <c r="Q274" s="21"/>
      <c r="R274" s="21"/>
      <c r="S274" s="21"/>
      <c r="T274" s="21"/>
      <c r="U274" s="21"/>
      <c r="V274" s="21"/>
      <c r="W274" s="21"/>
      <c r="X274" s="21"/>
      <c r="Y274" s="21"/>
      <c r="Z274" s="21"/>
      <c r="AA274" s="21"/>
      <c r="AB274" s="21"/>
      <c r="AC274" s="200"/>
      <c r="AD274" s="200"/>
      <c r="AE274" s="200"/>
      <c r="AF274" s="200"/>
      <c r="AG274" s="200"/>
      <c r="AH274" s="200"/>
      <c r="AI274" s="200"/>
      <c r="AJ274" s="200"/>
      <c r="AK274" s="200"/>
      <c r="AL274" s="200"/>
      <c r="AM274" s="202"/>
    </row>
    <row r="275" spans="1:39" s="31" customFormat="1" ht="16.5" outlineLevel="1" thickBot="1">
      <c r="B275" s="117"/>
      <c r="C275" s="39"/>
      <c r="D275" s="40"/>
      <c r="E275" s="40"/>
      <c r="F275" s="40"/>
      <c r="G275" s="40"/>
      <c r="H275" s="41"/>
      <c r="I275" s="42"/>
      <c r="J275" s="43"/>
      <c r="K275" s="43"/>
      <c r="L275" s="43"/>
      <c r="M275" s="43"/>
      <c r="N275" s="43"/>
      <c r="O275" s="43"/>
      <c r="P275" s="43"/>
      <c r="Q275" s="43"/>
      <c r="R275" s="43"/>
      <c r="S275" s="43"/>
      <c r="T275" s="43"/>
      <c r="U275" s="43"/>
      <c r="V275" s="43"/>
      <c r="W275" s="43"/>
      <c r="X275" s="43"/>
      <c r="Y275" s="43"/>
      <c r="Z275" s="43"/>
      <c r="AA275" s="43"/>
      <c r="AB275" s="43"/>
      <c r="AC275" s="204"/>
      <c r="AD275" s="204"/>
      <c r="AE275" s="204"/>
      <c r="AF275" s="204"/>
      <c r="AG275" s="204"/>
      <c r="AH275" s="204"/>
      <c r="AI275" s="204"/>
      <c r="AJ275" s="204"/>
      <c r="AK275" s="204"/>
      <c r="AL275" s="204"/>
      <c r="AM275" s="205"/>
    </row>
    <row r="276" spans="1:39" customFormat="1">
      <c r="B276" s="118"/>
      <c r="C276" s="28"/>
      <c r="D276" s="19"/>
      <c r="E276" s="19"/>
      <c r="F276" s="19"/>
      <c r="G276" s="19"/>
      <c r="H276" s="29"/>
      <c r="I276" s="20"/>
      <c r="J276" s="30"/>
      <c r="K276" s="30"/>
      <c r="L276" s="30"/>
      <c r="M276" s="30"/>
      <c r="N276" s="30"/>
      <c r="O276" s="30"/>
      <c r="P276" s="30"/>
      <c r="Q276" s="30"/>
      <c r="R276" s="30"/>
      <c r="S276" s="30"/>
      <c r="T276" s="30"/>
      <c r="U276" s="30"/>
      <c r="V276" s="30"/>
      <c r="W276" s="30"/>
      <c r="X276" s="30"/>
      <c r="Y276" s="30"/>
      <c r="Z276" s="30"/>
      <c r="AA276" s="30"/>
      <c r="AB276" s="30"/>
      <c r="AC276" s="206"/>
      <c r="AD276" s="206"/>
      <c r="AE276" s="206"/>
      <c r="AF276" s="206"/>
      <c r="AG276" s="206"/>
      <c r="AH276" s="206"/>
      <c r="AI276" s="206"/>
      <c r="AJ276" s="206"/>
      <c r="AK276" s="206"/>
      <c r="AL276" s="206"/>
      <c r="AM276" s="207"/>
    </row>
    <row r="277" spans="1:39" customFormat="1" outlineLevel="1">
      <c r="B277" s="114" t="s">
        <v>41</v>
      </c>
      <c r="C277" s="28"/>
      <c r="D277" s="19"/>
      <c r="E277" s="19"/>
      <c r="F277" s="19"/>
      <c r="G277" s="19"/>
      <c r="H277" s="29"/>
      <c r="I277" s="20"/>
      <c r="J277" s="30"/>
      <c r="K277" s="30"/>
      <c r="L277" s="30"/>
      <c r="M277" s="30"/>
      <c r="N277" s="30"/>
      <c r="O277" s="30"/>
      <c r="P277" s="30"/>
      <c r="Q277" s="30"/>
      <c r="R277" s="30"/>
      <c r="S277" s="30"/>
      <c r="T277" s="30"/>
      <c r="U277" s="30"/>
      <c r="V277" s="30"/>
      <c r="W277" s="30"/>
      <c r="X277" s="30"/>
      <c r="Y277" s="30"/>
      <c r="Z277" s="30"/>
      <c r="AA277" s="30"/>
      <c r="AB277" s="30"/>
      <c r="AC277" s="206"/>
      <c r="AD277" s="206"/>
      <c r="AE277" s="206"/>
      <c r="AF277" s="206"/>
      <c r="AG277" s="206"/>
      <c r="AH277" s="206"/>
      <c r="AI277" s="206"/>
      <c r="AJ277" s="206"/>
      <c r="AK277" s="206"/>
      <c r="AL277" s="206"/>
      <c r="AM277" s="207"/>
    </row>
    <row r="278" spans="1:39" customFormat="1" outlineLevel="1">
      <c r="A278" t="str">
        <f>B278&amp;C278</f>
        <v>Surname, Forename1</v>
      </c>
      <c r="B278" s="255" t="s">
        <v>28</v>
      </c>
      <c r="C278" s="27">
        <v>1</v>
      </c>
      <c r="D278" s="26" t="s">
        <v>22</v>
      </c>
      <c r="E278" s="103"/>
      <c r="F278" s="103"/>
      <c r="G278" s="103"/>
      <c r="H278" s="16"/>
      <c r="I278" s="16"/>
      <c r="J278" s="17"/>
      <c r="K278" s="94"/>
      <c r="L278" s="94"/>
      <c r="M278" s="94"/>
      <c r="N278" s="94"/>
      <c r="O278" s="94"/>
      <c r="P278" s="94"/>
      <c r="Q278" s="17"/>
      <c r="R278" s="94"/>
      <c r="S278" s="94"/>
      <c r="T278" s="17"/>
      <c r="U278" s="17"/>
      <c r="V278" s="94"/>
      <c r="W278" s="17"/>
      <c r="X278" s="94"/>
      <c r="Y278" s="17"/>
      <c r="Z278" s="17"/>
      <c r="AA278" s="17"/>
      <c r="AB278" s="17"/>
      <c r="AC278" s="190">
        <f>IF(J278&lt;&gt;0,INT(25.4347*POWER((18-J278),1.81)),0)</f>
        <v>0</v>
      </c>
      <c r="AD278" s="190">
        <f>IF(Q278&lt;&gt;0,INT(0.14354*POWER(((10*Q278)-220),1.4)),0)</f>
        <v>0</v>
      </c>
      <c r="AE278" s="190">
        <f>IF(T278&lt;&gt;0,INT(51.39*POWER((T278-1.5),1.05)),0)</f>
        <v>0</v>
      </c>
      <c r="AF278" s="190">
        <f>IF(U278&lt;&gt;0,INT(0.8465*POWER(((100*U278)-75),1.42)),0)</f>
        <v>0</v>
      </c>
      <c r="AG278" s="190">
        <f>IF(X278&lt;&gt;0,INT(1.53775*POWER((82-X278),1.81)),0)</f>
        <v>0</v>
      </c>
      <c r="AH278" s="190">
        <f>IF(Y278&lt;&gt;0,INT(5.74352*POWER((28.5-Y278),1.92)),0)</f>
        <v>0</v>
      </c>
      <c r="AI278" s="190">
        <f>IF(Z278&lt;&gt;0,INT(12.91*POWER((Z278-4),1.1)),0)</f>
        <v>0</v>
      </c>
      <c r="AJ278" s="190">
        <f>IF(AA278&lt;&gt;0,INT(0.2797*POWER(((100*AA278)),1.35)),0)</f>
        <v>0</v>
      </c>
      <c r="AK278" s="191">
        <f>IF(AB278&lt;&gt;0,INT(100.14*POWER((AB278-1),1.08)),0)</f>
        <v>0</v>
      </c>
      <c r="AL278" s="208">
        <v>7</v>
      </c>
      <c r="AM278" s="193">
        <f>SUM(AC278:AK278)</f>
        <v>0</v>
      </c>
    </row>
    <row r="279" spans="1:39" customFormat="1" outlineLevel="1">
      <c r="A279" t="str">
        <f>B278&amp;C279</f>
        <v>Surname, Forename2</v>
      </c>
      <c r="B279" s="256"/>
      <c r="C279" s="27">
        <v>2</v>
      </c>
      <c r="D279" s="26" t="s">
        <v>22</v>
      </c>
      <c r="E279" s="103"/>
      <c r="F279" s="103"/>
      <c r="G279" s="103"/>
      <c r="H279" s="15"/>
      <c r="I279" s="16"/>
      <c r="J279" s="17"/>
      <c r="K279" s="94"/>
      <c r="L279" s="94"/>
      <c r="M279" s="94"/>
      <c r="N279" s="94"/>
      <c r="O279" s="94"/>
      <c r="P279" s="94"/>
      <c r="Q279" s="17" t="str">
        <f>IF(SUM(K279:P279)=0,"",SUM(K279:P279))</f>
        <v/>
      </c>
      <c r="R279" s="94"/>
      <c r="S279" s="94"/>
      <c r="T279" s="17" t="str">
        <f>IF(SUM(R279:S279)=0,"",SUM(R279:S279))</f>
        <v/>
      </c>
      <c r="U279" s="17"/>
      <c r="V279" s="94"/>
      <c r="W279" s="17"/>
      <c r="X279" s="94" t="str">
        <f>IFERROR(AVERAGE(V279:W279),"")</f>
        <v/>
      </c>
      <c r="Y279" s="17"/>
      <c r="Z279" s="17"/>
      <c r="AA279" s="71"/>
      <c r="AB279" s="17"/>
      <c r="AC279" s="190" t="str">
        <f>IF(J279="","",IF(J279&lt;&gt;0,INT(25.4347*POWER((18-J279),1.81)),0))</f>
        <v/>
      </c>
      <c r="AD279" s="190" t="str">
        <f>IFERROR(IF(Q279&lt;&gt;0,INT(0.14354*POWER(((10*Q279)-220),1.4)),0),"")</f>
        <v/>
      </c>
      <c r="AE279" s="190" t="str">
        <f>IFERROR(IF(T279&lt;&gt;0,INT(51.39*POWER((T279-1.5),1.05)),0),"")</f>
        <v/>
      </c>
      <c r="AF279" s="190">
        <f>IF(U279&lt;&gt;0,INT(0.8465*POWER(((100*U279)-75),1.42)),0)</f>
        <v>0</v>
      </c>
      <c r="AG279" s="190" t="str">
        <f>IFERROR(IF(X279&lt;&gt;0,INT(1.53775*POWER((82-X279),1.81)),0),"")</f>
        <v/>
      </c>
      <c r="AH279" s="190" t="str">
        <f>IF(Y279="","",IF(Y279&lt;&gt;0,INT(5.74352*POWER((28.5-Y279),1.92)),0))</f>
        <v/>
      </c>
      <c r="AI279" s="190">
        <f>IF(Z279&lt;&gt;0,INT(12.91*POWER((Z279-4),1.1)),0)</f>
        <v>0</v>
      </c>
      <c r="AJ279" s="190" t="str">
        <f>IF(AA279="","",IF(AA279&lt;&gt;0,INT(0.2797*POWER(((100*AA279)),1.35)),0))</f>
        <v/>
      </c>
      <c r="AK279" s="191" t="str">
        <f>IF(AB279="","",IF(AB279&lt;&gt;0,INT(100.14*POWER((AB279-1),1.08)),0))</f>
        <v/>
      </c>
      <c r="AL279" s="192">
        <f>COUNT(J279,Q279,T279,X279,Y279,AA279,AB279)</f>
        <v>0</v>
      </c>
      <c r="AM279" s="193" t="str">
        <f>IF(AL279=0,"",SUM(AC279:AK279))</f>
        <v/>
      </c>
    </row>
    <row r="280" spans="1:39" customFormat="1" outlineLevel="1">
      <c r="B280" s="256"/>
      <c r="C280" s="106" t="s">
        <v>65</v>
      </c>
      <c r="D280" s="103"/>
      <c r="E280" s="103"/>
      <c r="F280" s="103"/>
      <c r="G280" s="103"/>
      <c r="H280" s="104"/>
      <c r="I280" s="105"/>
      <c r="J280" s="107" t="str">
        <f>IFERROR((J278-J279)/J279*100%,"")</f>
        <v/>
      </c>
      <c r="K280" s="107" t="str">
        <f>IFERROR((K279-K278)/K279*100%,"")</f>
        <v/>
      </c>
      <c r="L280" s="107" t="str">
        <f t="shared" ref="L280:S280" si="1010">IFERROR((L279-L278)/L279*100%,"")</f>
        <v/>
      </c>
      <c r="M280" s="107" t="str">
        <f t="shared" si="1010"/>
        <v/>
      </c>
      <c r="N280" s="107" t="str">
        <f t="shared" si="1010"/>
        <v/>
      </c>
      <c r="O280" s="107" t="str">
        <f t="shared" si="1010"/>
        <v/>
      </c>
      <c r="P280" s="107" t="str">
        <f t="shared" si="1010"/>
        <v/>
      </c>
      <c r="Q280" s="107" t="str">
        <f t="shared" si="1010"/>
        <v/>
      </c>
      <c r="R280" s="107" t="str">
        <f t="shared" si="1010"/>
        <v/>
      </c>
      <c r="S280" s="107" t="str">
        <f t="shared" si="1010"/>
        <v/>
      </c>
      <c r="T280" s="107" t="str">
        <f>IFERROR((T279-T278)/T279*100%,"")</f>
        <v/>
      </c>
      <c r="U280" s="107" t="str">
        <f t="shared" ref="U280" si="1011">IFERROR((U279-U278)/U279*100%,"")</f>
        <v/>
      </c>
      <c r="V280" s="107" t="str">
        <f>IFERROR((V278-V279)/V279*100%,"")</f>
        <v/>
      </c>
      <c r="W280" s="107" t="str">
        <f>IFERROR((W278-W279)/W279*100%,"")</f>
        <v/>
      </c>
      <c r="X280" s="107" t="str">
        <f>IFERROR((X278-X279)/X279*100%,"")</f>
        <v/>
      </c>
      <c r="Y280" s="107" t="str">
        <f>IFERROR((Y278-Y279)/Y279*100%,"")</f>
        <v/>
      </c>
      <c r="Z280" s="107" t="str">
        <f t="shared" ref="Z280:AB280" si="1012">IFERROR((Z279-Z278)/Z279*100%,"")</f>
        <v/>
      </c>
      <c r="AA280" s="107" t="str">
        <f t="shared" si="1012"/>
        <v/>
      </c>
      <c r="AB280" s="107" t="str">
        <f t="shared" si="1012"/>
        <v/>
      </c>
      <c r="AC280" s="194" t="str">
        <f t="shared" ref="AC280" si="1013">IFERROR((AC279-AC278)/AC279*100%,"")</f>
        <v/>
      </c>
      <c r="AD280" s="194" t="str">
        <f t="shared" ref="AD280" si="1014">IFERROR((AD279-AD278)/AD279*100%,"")</f>
        <v/>
      </c>
      <c r="AE280" s="194" t="str">
        <f t="shared" ref="AE280" si="1015">IFERROR((AE279-AE278)/AE279*100%,"")</f>
        <v/>
      </c>
      <c r="AF280" s="194" t="str">
        <f t="shared" ref="AF280" si="1016">IFERROR((AF279-AF278)/AF279*100%,"")</f>
        <v/>
      </c>
      <c r="AG280" s="194" t="str">
        <f t="shared" ref="AG280" si="1017">IFERROR((AG279-AG278)/AG279*100%,"")</f>
        <v/>
      </c>
      <c r="AH280" s="194" t="str">
        <f t="shared" ref="AH280" si="1018">IFERROR((AH279-AH278)/AH279*100%,"")</f>
        <v/>
      </c>
      <c r="AI280" s="194" t="str">
        <f t="shared" ref="AI280" si="1019">IFERROR((AI279-AI278)/AI279*100%,"")</f>
        <v/>
      </c>
      <c r="AJ280" s="194" t="str">
        <f t="shared" ref="AJ280" si="1020">IFERROR((AJ279-AJ278)/AJ279*100%,"")</f>
        <v/>
      </c>
      <c r="AK280" s="194" t="str">
        <f t="shared" ref="AK280" si="1021">IFERROR((AK279-AK278)/AK279*100%,"")</f>
        <v/>
      </c>
      <c r="AL280" s="194" t="str">
        <f t="shared" ref="AL280:AM280" si="1022">IFERROR((AL279-AL278)/AL279*100%,"")</f>
        <v/>
      </c>
      <c r="AM280" s="228" t="str">
        <f t="shared" si="1022"/>
        <v/>
      </c>
    </row>
    <row r="281" spans="1:39" customFormat="1" outlineLevel="1">
      <c r="A281" t="str">
        <f>B278&amp;C281</f>
        <v>Surname, Forename3</v>
      </c>
      <c r="B281" s="256"/>
      <c r="C281" s="27">
        <v>3</v>
      </c>
      <c r="D281" s="26" t="s">
        <v>22</v>
      </c>
      <c r="E281" s="103"/>
      <c r="F281" s="103"/>
      <c r="G281" s="103"/>
      <c r="H281" s="15"/>
      <c r="I281" s="16"/>
      <c r="J281" s="17"/>
      <c r="K281" s="94"/>
      <c r="L281" s="94"/>
      <c r="M281" s="94"/>
      <c r="N281" s="94"/>
      <c r="O281" s="94"/>
      <c r="P281" s="94"/>
      <c r="Q281" s="17" t="str">
        <f>IF(SUM(K281:P281)=0,"",SUM(K281:P281))</f>
        <v/>
      </c>
      <c r="R281" s="94"/>
      <c r="S281" s="94"/>
      <c r="T281" s="17" t="str">
        <f>IF(SUM(R281:S281)=0,"",SUM(R281:S281))</f>
        <v/>
      </c>
      <c r="U281" s="17"/>
      <c r="V281" s="94"/>
      <c r="W281" s="17"/>
      <c r="X281" s="94" t="str">
        <f>IFERROR(AVERAGE(V281:W281),"")</f>
        <v/>
      </c>
      <c r="Y281" s="17"/>
      <c r="Z281" s="17"/>
      <c r="AA281" s="71"/>
      <c r="AB281" s="17"/>
      <c r="AC281" s="190" t="str">
        <f>IF(J281="","",IF(J281&lt;&gt;0,INT(25.4347*POWER((18-J281),1.81)),0))</f>
        <v/>
      </c>
      <c r="AD281" s="190" t="str">
        <f>IFERROR(IF(Q281&lt;&gt;0,INT(0.14354*POWER(((10*Q281)-220),1.4)),0),"")</f>
        <v/>
      </c>
      <c r="AE281" s="190" t="str">
        <f>IFERROR(IF(T281&lt;&gt;0,INT(51.39*POWER((T281-1.5),1.05)),0),"")</f>
        <v/>
      </c>
      <c r="AF281" s="190">
        <f>IF(U281&lt;&gt;0,INT(0.8465*POWER(((100*U281)-75),1.42)),0)</f>
        <v>0</v>
      </c>
      <c r="AG281" s="190" t="str">
        <f>IFERROR(IF(X281&lt;&gt;0,INT(1.53775*POWER((82-X281),1.81)),0),"")</f>
        <v/>
      </c>
      <c r="AH281" s="190" t="str">
        <f>IF(Y281="","",IF(Y281&lt;&gt;0,INT(5.74352*POWER((28.5-Y281),1.92)),0))</f>
        <v/>
      </c>
      <c r="AI281" s="190">
        <f>IF(Z281&lt;&gt;0,INT(12.91*POWER((Z281-4),1.1)),0)</f>
        <v>0</v>
      </c>
      <c r="AJ281" s="190" t="str">
        <f>IF(AA281="","",IF(AA281&lt;&gt;0,INT(0.2797*POWER(((100*AA281)),1.35)),0))</f>
        <v/>
      </c>
      <c r="AK281" s="191" t="str">
        <f>IF(AB281="","",IF(AB281&lt;&gt;0,INT(100.14*POWER((AB281-1),1.08)),0))</f>
        <v/>
      </c>
      <c r="AL281" s="192">
        <f>COUNT(J281,Q281,T281,X281,Y281,AA281,AB281)</f>
        <v>0</v>
      </c>
      <c r="AM281" s="193" t="str">
        <f>IF(AL281=0,"",SUM(AC281:AK281))</f>
        <v/>
      </c>
    </row>
    <row r="282" spans="1:39" customFormat="1" outlineLevel="1">
      <c r="B282" s="256"/>
      <c r="C282" s="106" t="s">
        <v>65</v>
      </c>
      <c r="D282" s="103"/>
      <c r="E282" s="103"/>
      <c r="F282" s="103"/>
      <c r="G282" s="103"/>
      <c r="H282" s="104"/>
      <c r="I282" s="105"/>
      <c r="J282" s="107" t="str">
        <f>IFERROR((J279-J281)/J281*100%,"")</f>
        <v/>
      </c>
      <c r="K282" s="107" t="str">
        <f t="shared" ref="K282:T282" si="1023">IFERROR((K281-K279)/K281*100%,"")</f>
        <v/>
      </c>
      <c r="L282" s="107" t="str">
        <f t="shared" si="1023"/>
        <v/>
      </c>
      <c r="M282" s="107" t="str">
        <f t="shared" si="1023"/>
        <v/>
      </c>
      <c r="N282" s="107" t="str">
        <f t="shared" si="1023"/>
        <v/>
      </c>
      <c r="O282" s="107" t="str">
        <f t="shared" si="1023"/>
        <v/>
      </c>
      <c r="P282" s="107" t="str">
        <f t="shared" si="1023"/>
        <v/>
      </c>
      <c r="Q282" s="107" t="str">
        <f t="shared" si="1023"/>
        <v/>
      </c>
      <c r="R282" s="107" t="str">
        <f t="shared" si="1023"/>
        <v/>
      </c>
      <c r="S282" s="107" t="str">
        <f t="shared" si="1023"/>
        <v/>
      </c>
      <c r="T282" s="107" t="str">
        <f t="shared" si="1023"/>
        <v/>
      </c>
      <c r="U282" s="107" t="str">
        <f t="shared" ref="U282" si="1024">IFERROR((U281-U280)/U281*100%,"")</f>
        <v/>
      </c>
      <c r="V282" s="107" t="str">
        <f>IFERROR((V279-V281)/V281*100%,"")</f>
        <v/>
      </c>
      <c r="W282" s="107" t="str">
        <f>IFERROR((W279-W281)/W281*100%,"")</f>
        <v/>
      </c>
      <c r="X282" s="107" t="str">
        <f>IFERROR((X279-X281)/X281*100%,"")</f>
        <v/>
      </c>
      <c r="Y282" s="107" t="str">
        <f>IFERROR((Y279-Y281)/Y281*100%,"")</f>
        <v/>
      </c>
      <c r="Z282" s="107" t="str">
        <f t="shared" ref="Z282" si="1025">IFERROR((Z281-Z280)/Z281*100%,"")</f>
        <v/>
      </c>
      <c r="AA282" s="107" t="str">
        <f>IFERROR((AA281-AA279)/AA281*100%,"")</f>
        <v/>
      </c>
      <c r="AB282" s="107" t="str">
        <f>IFERROR((AB281-AB279)/AB281*100%,"")</f>
        <v/>
      </c>
      <c r="AC282" s="194" t="str">
        <f t="shared" ref="AC282" si="1026">IFERROR((AC281-AC280)/AC281*100%,"")</f>
        <v/>
      </c>
      <c r="AD282" s="194" t="str">
        <f t="shared" ref="AD282" si="1027">IFERROR((AD281-AD280)/AD281*100%,"")</f>
        <v/>
      </c>
      <c r="AE282" s="194" t="str">
        <f t="shared" ref="AE282" si="1028">IFERROR((AE281-AE280)/AE281*100%,"")</f>
        <v/>
      </c>
      <c r="AF282" s="194" t="str">
        <f t="shared" ref="AF282" si="1029">IFERROR((AF281-AF280)/AF281*100%,"")</f>
        <v/>
      </c>
      <c r="AG282" s="194" t="str">
        <f t="shared" ref="AG282" si="1030">IFERROR((AG281-AG280)/AG281*100%,"")</f>
        <v/>
      </c>
      <c r="AH282" s="194" t="str">
        <f t="shared" ref="AH282" si="1031">IFERROR((AH281-AH280)/AH281*100%,"")</f>
        <v/>
      </c>
      <c r="AI282" s="194" t="str">
        <f t="shared" ref="AI282" si="1032">IFERROR((AI281-AI280)/AI281*100%,"")</f>
        <v/>
      </c>
      <c r="AJ282" s="194" t="str">
        <f t="shared" ref="AJ282" si="1033">IFERROR((AJ281-AJ280)/AJ281*100%,"")</f>
        <v/>
      </c>
      <c r="AK282" s="194" t="str">
        <f t="shared" ref="AK282" si="1034">IFERROR((AK281-AK280)/AK281*100%,"")</f>
        <v/>
      </c>
      <c r="AL282" s="194" t="str">
        <f t="shared" ref="AL282" si="1035">IFERROR((AL281-AL280)/AL281*100%,"")</f>
        <v/>
      </c>
      <c r="AM282" s="227" t="str">
        <f>IFERROR((AM281-AM279)/AM281*100%,"")</f>
        <v/>
      </c>
    </row>
    <row r="283" spans="1:39" customFormat="1" outlineLevel="1">
      <c r="A283" t="str">
        <f>B278&amp;C283</f>
        <v>Surname, Forename4</v>
      </c>
      <c r="B283" s="256"/>
      <c r="C283" s="27">
        <v>4</v>
      </c>
      <c r="D283" s="26" t="s">
        <v>22</v>
      </c>
      <c r="E283" s="103"/>
      <c r="F283" s="103"/>
      <c r="G283" s="103"/>
      <c r="H283" s="15"/>
      <c r="I283" s="16"/>
      <c r="J283" s="17"/>
      <c r="K283" s="94"/>
      <c r="L283" s="94"/>
      <c r="M283" s="94"/>
      <c r="N283" s="94"/>
      <c r="O283" s="94"/>
      <c r="P283" s="94"/>
      <c r="Q283" s="17" t="str">
        <f>IF(SUM(K283:P283)=0,"",SUM(K283:P283))</f>
        <v/>
      </c>
      <c r="R283" s="94"/>
      <c r="S283" s="94"/>
      <c r="T283" s="17" t="str">
        <f>IF(SUM(R283:S283)=0,"",SUM(R283:S283))</f>
        <v/>
      </c>
      <c r="U283" s="17"/>
      <c r="V283" s="94"/>
      <c r="W283" s="17"/>
      <c r="X283" s="94" t="str">
        <f>IFERROR(AVERAGE(V283:W283),"")</f>
        <v/>
      </c>
      <c r="Y283" s="17"/>
      <c r="Z283" s="17"/>
      <c r="AA283" s="71"/>
      <c r="AB283" s="17"/>
      <c r="AC283" s="190" t="str">
        <f>IF(J283="","",IF(J283&lt;&gt;0,INT(25.4347*POWER((18-J283),1.81)),0))</f>
        <v/>
      </c>
      <c r="AD283" s="190" t="str">
        <f>IFERROR(IF(Q283&lt;&gt;0,INT(0.14354*POWER(((10*Q283)-220),1.4)),0),"")</f>
        <v/>
      </c>
      <c r="AE283" s="190" t="str">
        <f>IFERROR(IF(T283&lt;&gt;0,INT(51.39*POWER((T283-1.5),1.05)),0),"")</f>
        <v/>
      </c>
      <c r="AF283" s="190">
        <f>IF(U283&lt;&gt;0,INT(0.8465*POWER(((100*U283)-75),1.42)),0)</f>
        <v>0</v>
      </c>
      <c r="AG283" s="190" t="str">
        <f>IFERROR(IF(X283&lt;&gt;0,INT(1.53775*POWER((82-X283),1.81)),0),"")</f>
        <v/>
      </c>
      <c r="AH283" s="190" t="str">
        <f>IF(Y283="","",IF(Y283&lt;&gt;0,INT(5.74352*POWER((28.5-Y283),1.92)),0))</f>
        <v/>
      </c>
      <c r="AI283" s="190">
        <f>IF(Z283&lt;&gt;0,INT(12.91*POWER((Z283-4),1.1)),0)</f>
        <v>0</v>
      </c>
      <c r="AJ283" s="190" t="str">
        <f>IF(AA283="","",IF(AA283&lt;&gt;0,INT(0.2797*POWER(((100*AA283)),1.35)),0))</f>
        <v/>
      </c>
      <c r="AK283" s="191" t="str">
        <f>IF(AB283="","",IF(AB283&lt;&gt;0,INT(100.14*POWER((AB283-1),1.08)),0))</f>
        <v/>
      </c>
      <c r="AL283" s="192">
        <f>COUNT(J283,Q283,T283,X283,Y283,AA283,AB283)</f>
        <v>0</v>
      </c>
      <c r="AM283" s="193" t="str">
        <f>IF(AL283=0,"",SUM(AC283:AK283))</f>
        <v/>
      </c>
    </row>
    <row r="284" spans="1:39" customFormat="1" outlineLevel="1">
      <c r="B284" s="256"/>
      <c r="C284" s="106" t="s">
        <v>65</v>
      </c>
      <c r="D284" s="103"/>
      <c r="E284" s="103"/>
      <c r="F284" s="103"/>
      <c r="G284" s="103"/>
      <c r="H284" s="104"/>
      <c r="I284" s="105"/>
      <c r="J284" s="107" t="str">
        <f>IFERROR((J281-J283)/J283*100%,"")</f>
        <v/>
      </c>
      <c r="K284" s="107" t="str">
        <f t="shared" ref="K284:T284" si="1036">IFERROR((K283-K281)/K283*100%,"")</f>
        <v/>
      </c>
      <c r="L284" s="107" t="str">
        <f t="shared" si="1036"/>
        <v/>
      </c>
      <c r="M284" s="107" t="str">
        <f t="shared" si="1036"/>
        <v/>
      </c>
      <c r="N284" s="107" t="str">
        <f t="shared" si="1036"/>
        <v/>
      </c>
      <c r="O284" s="107" t="str">
        <f t="shared" si="1036"/>
        <v/>
      </c>
      <c r="P284" s="107" t="str">
        <f t="shared" si="1036"/>
        <v/>
      </c>
      <c r="Q284" s="107" t="str">
        <f t="shared" si="1036"/>
        <v/>
      </c>
      <c r="R284" s="107" t="str">
        <f t="shared" si="1036"/>
        <v/>
      </c>
      <c r="S284" s="107" t="str">
        <f t="shared" si="1036"/>
        <v/>
      </c>
      <c r="T284" s="107" t="str">
        <f t="shared" si="1036"/>
        <v/>
      </c>
      <c r="U284" s="107" t="str">
        <f t="shared" ref="U284" si="1037">IFERROR((U283-U282)/U283*100%,"")</f>
        <v/>
      </c>
      <c r="V284" s="107" t="str">
        <f>IFERROR((V281-V283)/V283*100%,"")</f>
        <v/>
      </c>
      <c r="W284" s="107" t="str">
        <f>IFERROR((W281-W283)/W283*100%,"")</f>
        <v/>
      </c>
      <c r="X284" s="107" t="str">
        <f>IFERROR((X281-X283)/X283*100%,"")</f>
        <v/>
      </c>
      <c r="Y284" s="107" t="str">
        <f>IFERROR((Y281-Y283)/Y283*100%,"")</f>
        <v/>
      </c>
      <c r="Z284" s="107" t="str">
        <f t="shared" ref="Z284" si="1038">IFERROR((Z283-Z282)/Z283*100%,"")</f>
        <v/>
      </c>
      <c r="AA284" s="107" t="str">
        <f>IFERROR((AA283-AA281)/AA283*100%,"")</f>
        <v/>
      </c>
      <c r="AB284" s="107" t="str">
        <f>IFERROR((AB283-AB281)/AB283*100%,"")</f>
        <v/>
      </c>
      <c r="AC284" s="194" t="str">
        <f t="shared" ref="AC284" si="1039">IFERROR((AC283-AC282)/AC283*100%,"")</f>
        <v/>
      </c>
      <c r="AD284" s="194" t="str">
        <f t="shared" ref="AD284" si="1040">IFERROR((AD283-AD282)/AD283*100%,"")</f>
        <v/>
      </c>
      <c r="AE284" s="194" t="str">
        <f t="shared" ref="AE284" si="1041">IFERROR((AE283-AE282)/AE283*100%,"")</f>
        <v/>
      </c>
      <c r="AF284" s="194" t="str">
        <f t="shared" ref="AF284" si="1042">IFERROR((AF283-AF282)/AF283*100%,"")</f>
        <v/>
      </c>
      <c r="AG284" s="194" t="str">
        <f t="shared" ref="AG284" si="1043">IFERROR((AG283-AG282)/AG283*100%,"")</f>
        <v/>
      </c>
      <c r="AH284" s="194" t="str">
        <f t="shared" ref="AH284" si="1044">IFERROR((AH283-AH282)/AH283*100%,"")</f>
        <v/>
      </c>
      <c r="AI284" s="194" t="str">
        <f t="shared" ref="AI284" si="1045">IFERROR((AI283-AI282)/AI283*100%,"")</f>
        <v/>
      </c>
      <c r="AJ284" s="194" t="str">
        <f t="shared" ref="AJ284" si="1046">IFERROR((AJ283-AJ282)/AJ283*100%,"")</f>
        <v/>
      </c>
      <c r="AK284" s="194" t="str">
        <f t="shared" ref="AK284" si="1047">IFERROR((AK283-AK282)/AK283*100%,"")</f>
        <v/>
      </c>
      <c r="AL284" s="194" t="str">
        <f t="shared" ref="AL284" si="1048">IFERROR((AL283-AL282)/AL283*100%,"")</f>
        <v/>
      </c>
      <c r="AM284" s="227" t="str">
        <f>IFERROR((AM283-AM281)/AM283*100%,"")</f>
        <v/>
      </c>
    </row>
    <row r="285" spans="1:39" customFormat="1" outlineLevel="1">
      <c r="A285" t="str">
        <f>B278&amp;C285</f>
        <v>Surname, Forename5</v>
      </c>
      <c r="B285" s="256"/>
      <c r="C285" s="27">
        <v>5</v>
      </c>
      <c r="D285" s="26" t="s">
        <v>22</v>
      </c>
      <c r="E285" s="103"/>
      <c r="F285" s="103"/>
      <c r="G285" s="103"/>
      <c r="H285" s="15"/>
      <c r="I285" s="16"/>
      <c r="J285" s="17"/>
      <c r="K285" s="94"/>
      <c r="L285" s="94"/>
      <c r="M285" s="94"/>
      <c r="N285" s="94"/>
      <c r="O285" s="94"/>
      <c r="P285" s="94"/>
      <c r="Q285" s="17" t="str">
        <f>IF(SUM(K285:P285)=0,"",SUM(K285:P285))</f>
        <v/>
      </c>
      <c r="R285" s="94"/>
      <c r="S285" s="94"/>
      <c r="T285" s="17" t="str">
        <f>IF(SUM(R285:S285)=0,"",SUM(R285:S285))</f>
        <v/>
      </c>
      <c r="U285" s="17"/>
      <c r="V285" s="94"/>
      <c r="W285" s="17"/>
      <c r="X285" s="94" t="str">
        <f>IFERROR(AVERAGE(V285:W285),"")</f>
        <v/>
      </c>
      <c r="Y285" s="17"/>
      <c r="Z285" s="17"/>
      <c r="AA285" s="71"/>
      <c r="AB285" s="17"/>
      <c r="AC285" s="190" t="str">
        <f>IF(J285="","",IF(J285&lt;&gt;0,INT(25.4347*POWER((18-J285),1.81)),0))</f>
        <v/>
      </c>
      <c r="AD285" s="190" t="str">
        <f>IFERROR(IF(Q285&lt;&gt;0,INT(0.14354*POWER(((10*Q285)-220),1.4)),0),"")</f>
        <v/>
      </c>
      <c r="AE285" s="190" t="str">
        <f>IFERROR(IF(T285&lt;&gt;0,INT(51.39*POWER((T285-1.5),1.05)),0),"")</f>
        <v/>
      </c>
      <c r="AF285" s="190">
        <f>IF(U285&lt;&gt;0,INT(0.8465*POWER(((100*U285)-75),1.42)),0)</f>
        <v>0</v>
      </c>
      <c r="AG285" s="190" t="str">
        <f>IFERROR(IF(X285&lt;&gt;0,INT(1.53775*POWER((82-X285),1.81)),0),"")</f>
        <v/>
      </c>
      <c r="AH285" s="190" t="str">
        <f>IF(Y285="","",IF(Y285&lt;&gt;0,INT(5.74352*POWER((28.5-Y285),1.92)),0))</f>
        <v/>
      </c>
      <c r="AI285" s="190">
        <f>IF(Z285&lt;&gt;0,INT(12.91*POWER((Z285-4),1.1)),0)</f>
        <v>0</v>
      </c>
      <c r="AJ285" s="190" t="str">
        <f>IF(AA285="","",IF(AA285&lt;&gt;0,INT(0.2797*POWER(((100*AA285)),1.35)),0))</f>
        <v/>
      </c>
      <c r="AK285" s="191" t="str">
        <f>IF(AB285="","",IF(AB285&lt;&gt;0,INT(100.14*POWER((AB285-1),1.08)),0))</f>
        <v/>
      </c>
      <c r="AL285" s="192">
        <f>COUNT(J285,Q285,T285,X285,Y285,AA285,AB285)</f>
        <v>0</v>
      </c>
      <c r="AM285" s="193" t="str">
        <f>IF(AL285=0,"",SUM(AC285:AK285))</f>
        <v/>
      </c>
    </row>
    <row r="286" spans="1:39" customFormat="1" outlineLevel="1">
      <c r="B286" s="256"/>
      <c r="C286" s="106" t="s">
        <v>65</v>
      </c>
      <c r="D286" s="103"/>
      <c r="E286" s="103"/>
      <c r="F286" s="103"/>
      <c r="G286" s="103"/>
      <c r="H286" s="104"/>
      <c r="I286" s="105"/>
      <c r="J286" s="107" t="str">
        <f>IFERROR((J283-J285)/J285*100%,"")</f>
        <v/>
      </c>
      <c r="K286" s="107" t="str">
        <f t="shared" ref="K286:T286" si="1049">IFERROR((K285-K283)/K285*100%,"")</f>
        <v/>
      </c>
      <c r="L286" s="107" t="str">
        <f t="shared" si="1049"/>
        <v/>
      </c>
      <c r="M286" s="107" t="str">
        <f t="shared" si="1049"/>
        <v/>
      </c>
      <c r="N286" s="107" t="str">
        <f t="shared" si="1049"/>
        <v/>
      </c>
      <c r="O286" s="107" t="str">
        <f t="shared" si="1049"/>
        <v/>
      </c>
      <c r="P286" s="107" t="str">
        <f t="shared" si="1049"/>
        <v/>
      </c>
      <c r="Q286" s="107" t="str">
        <f t="shared" si="1049"/>
        <v/>
      </c>
      <c r="R286" s="107" t="str">
        <f t="shared" si="1049"/>
        <v/>
      </c>
      <c r="S286" s="107" t="str">
        <f t="shared" si="1049"/>
        <v/>
      </c>
      <c r="T286" s="107" t="str">
        <f t="shared" si="1049"/>
        <v/>
      </c>
      <c r="U286" s="107" t="str">
        <f t="shared" ref="U286" si="1050">IFERROR((U285-U284)/U285*100%,"")</f>
        <v/>
      </c>
      <c r="V286" s="107" t="str">
        <f>IFERROR((V283-V285)/V285*100%,"")</f>
        <v/>
      </c>
      <c r="W286" s="107" t="str">
        <f>IFERROR((W283-W285)/W285*100%,"")</f>
        <v/>
      </c>
      <c r="X286" s="107" t="str">
        <f>IFERROR((X283-X285)/X285*100%,"")</f>
        <v/>
      </c>
      <c r="Y286" s="107" t="str">
        <f>IFERROR((Y283-Y285)/Y285*100%,"")</f>
        <v/>
      </c>
      <c r="Z286" s="107" t="str">
        <f t="shared" ref="Z286" si="1051">IFERROR((Z285-Z284)/Z285*100%,"")</f>
        <v/>
      </c>
      <c r="AA286" s="107" t="str">
        <f>IFERROR((AA285-AA283)/AA285*100%,"")</f>
        <v/>
      </c>
      <c r="AB286" s="107" t="str">
        <f>IFERROR((AB285-AB283)/AB285*100%,"")</f>
        <v/>
      </c>
      <c r="AC286" s="194" t="str">
        <f t="shared" ref="AC286" si="1052">IFERROR((AC285-AC284)/AC285*100%,"")</f>
        <v/>
      </c>
      <c r="AD286" s="194" t="str">
        <f t="shared" ref="AD286" si="1053">IFERROR((AD285-AD284)/AD285*100%,"")</f>
        <v/>
      </c>
      <c r="AE286" s="194" t="str">
        <f t="shared" ref="AE286" si="1054">IFERROR((AE285-AE284)/AE285*100%,"")</f>
        <v/>
      </c>
      <c r="AF286" s="194" t="str">
        <f t="shared" ref="AF286" si="1055">IFERROR((AF285-AF284)/AF285*100%,"")</f>
        <v/>
      </c>
      <c r="AG286" s="194" t="str">
        <f t="shared" ref="AG286" si="1056">IFERROR((AG285-AG284)/AG285*100%,"")</f>
        <v/>
      </c>
      <c r="AH286" s="194" t="str">
        <f t="shared" ref="AH286" si="1057">IFERROR((AH285-AH284)/AH285*100%,"")</f>
        <v/>
      </c>
      <c r="AI286" s="194" t="str">
        <f t="shared" ref="AI286" si="1058">IFERROR((AI285-AI284)/AI285*100%,"")</f>
        <v/>
      </c>
      <c r="AJ286" s="194" t="str">
        <f t="shared" ref="AJ286" si="1059">IFERROR((AJ285-AJ284)/AJ285*100%,"")</f>
        <v/>
      </c>
      <c r="AK286" s="194" t="str">
        <f t="shared" ref="AK286" si="1060">IFERROR((AK285-AK284)/AK285*100%,"")</f>
        <v/>
      </c>
      <c r="AL286" s="194" t="str">
        <f t="shared" ref="AL286" si="1061">IFERROR((AL285-AL284)/AL285*100%,"")</f>
        <v/>
      </c>
      <c r="AM286" s="227" t="str">
        <f>IFERROR((AM285-AM283)/AM285*100%,"")</f>
        <v/>
      </c>
    </row>
    <row r="287" spans="1:39" customFormat="1" outlineLevel="1">
      <c r="A287" t="str">
        <f>B278&amp;C287</f>
        <v>Surname, Forename6</v>
      </c>
      <c r="B287" s="256"/>
      <c r="C287" s="27">
        <v>6</v>
      </c>
      <c r="D287" s="26" t="s">
        <v>22</v>
      </c>
      <c r="E287" s="103"/>
      <c r="F287" s="103"/>
      <c r="G287" s="103"/>
      <c r="H287" s="15"/>
      <c r="I287" s="16"/>
      <c r="J287" s="17"/>
      <c r="K287" s="94"/>
      <c r="L287" s="94"/>
      <c r="M287" s="94"/>
      <c r="N287" s="94"/>
      <c r="O287" s="94"/>
      <c r="P287" s="94"/>
      <c r="Q287" s="17" t="str">
        <f>IF(SUM(K287:P287)=0,"",SUM(K287:P287))</f>
        <v/>
      </c>
      <c r="R287" s="94"/>
      <c r="S287" s="94"/>
      <c r="T287" s="17" t="str">
        <f>IF(SUM(R287:S287)=0,"",SUM(R287:S287))</f>
        <v/>
      </c>
      <c r="U287" s="17"/>
      <c r="V287" s="94"/>
      <c r="W287" s="17"/>
      <c r="X287" s="94" t="str">
        <f>IFERROR(AVERAGE(V287:W287),"")</f>
        <v/>
      </c>
      <c r="Y287" s="17"/>
      <c r="Z287" s="17"/>
      <c r="AA287" s="71"/>
      <c r="AB287" s="17"/>
      <c r="AC287" s="190" t="str">
        <f>IF(J287="","",IF(J287&lt;&gt;0,INT(25.4347*POWER((18-J287),1.81)),0))</f>
        <v/>
      </c>
      <c r="AD287" s="190" t="str">
        <f>IFERROR(IF(Q287&lt;&gt;0,INT(0.14354*POWER(((10*Q287)-220),1.4)),0),"")</f>
        <v/>
      </c>
      <c r="AE287" s="190" t="str">
        <f>IFERROR(IF(T287&lt;&gt;0,INT(51.39*POWER((T287-1.5),1.05)),0),"")</f>
        <v/>
      </c>
      <c r="AF287" s="190">
        <f>IF(U287&lt;&gt;0,INT(0.8465*POWER(((100*U287)-75),1.42)),0)</f>
        <v>0</v>
      </c>
      <c r="AG287" s="190" t="str">
        <f>IFERROR(IF(X287&lt;&gt;0,INT(1.53775*POWER((82-X287),1.81)),0),"")</f>
        <v/>
      </c>
      <c r="AH287" s="190" t="str">
        <f>IF(Y287="","",IF(Y287&lt;&gt;0,INT(5.74352*POWER((28.5-Y287),1.92)),0))</f>
        <v/>
      </c>
      <c r="AI287" s="190">
        <f>IF(Z287&lt;&gt;0,INT(12.91*POWER((Z287-4),1.1)),0)</f>
        <v>0</v>
      </c>
      <c r="AJ287" s="190" t="str">
        <f>IF(AA287="","",IF(AA287&lt;&gt;0,INT(0.2797*POWER(((100*AA287)),1.35)),0))</f>
        <v/>
      </c>
      <c r="AK287" s="191" t="str">
        <f>IF(AB287="","",IF(AB287&lt;&gt;0,INT(100.14*POWER((AB287-1),1.08)),0))</f>
        <v/>
      </c>
      <c r="AL287" s="192">
        <f>COUNT(J287,Q287,T287,X287,Y287,AA287,AB287)</f>
        <v>0</v>
      </c>
      <c r="AM287" s="193" t="str">
        <f>IF(AL287=0,"",SUM(AC287:AK287))</f>
        <v/>
      </c>
    </row>
    <row r="288" spans="1:39" customFormat="1" outlineLevel="1">
      <c r="B288" s="256"/>
      <c r="C288" s="106" t="s">
        <v>65</v>
      </c>
      <c r="D288" s="103"/>
      <c r="E288" s="103"/>
      <c r="F288" s="103"/>
      <c r="G288" s="103"/>
      <c r="H288" s="104"/>
      <c r="I288" s="105"/>
      <c r="J288" s="107" t="str">
        <f>IFERROR((J285-J287)/J287*100%,"")</f>
        <v/>
      </c>
      <c r="K288" s="107" t="str">
        <f t="shared" ref="K288:T288" si="1062">IFERROR((K287-K285)/K287*100%,"")</f>
        <v/>
      </c>
      <c r="L288" s="107" t="str">
        <f t="shared" si="1062"/>
        <v/>
      </c>
      <c r="M288" s="107" t="str">
        <f t="shared" si="1062"/>
        <v/>
      </c>
      <c r="N288" s="107" t="str">
        <f t="shared" si="1062"/>
        <v/>
      </c>
      <c r="O288" s="107" t="str">
        <f t="shared" si="1062"/>
        <v/>
      </c>
      <c r="P288" s="107" t="str">
        <f t="shared" si="1062"/>
        <v/>
      </c>
      <c r="Q288" s="107" t="str">
        <f t="shared" si="1062"/>
        <v/>
      </c>
      <c r="R288" s="107" t="str">
        <f t="shared" si="1062"/>
        <v/>
      </c>
      <c r="S288" s="107" t="str">
        <f t="shared" si="1062"/>
        <v/>
      </c>
      <c r="T288" s="107" t="str">
        <f t="shared" si="1062"/>
        <v/>
      </c>
      <c r="U288" s="107" t="str">
        <f t="shared" ref="U288" si="1063">IFERROR((U287-U286)/U287*100%,"")</f>
        <v/>
      </c>
      <c r="V288" s="107" t="str">
        <f>IFERROR((V285-V287)/V287*100%,"")</f>
        <v/>
      </c>
      <c r="W288" s="107" t="str">
        <f>IFERROR((W285-W287)/W287*100%,"")</f>
        <v/>
      </c>
      <c r="X288" s="107" t="str">
        <f>IFERROR((X285-X287)/X287*100%,"")</f>
        <v/>
      </c>
      <c r="Y288" s="107" t="str">
        <f>IFERROR((Y285-Y287)/Y287*100%,"")</f>
        <v/>
      </c>
      <c r="Z288" s="107" t="str">
        <f t="shared" ref="Z288" si="1064">IFERROR((Z287-Z286)/Z287*100%,"")</f>
        <v/>
      </c>
      <c r="AA288" s="107" t="str">
        <f>IFERROR((AA287-AA285)/AA287*100%,"")</f>
        <v/>
      </c>
      <c r="AB288" s="107" t="str">
        <f>IFERROR((AB287-AB285)/AB287*100%,"")</f>
        <v/>
      </c>
      <c r="AC288" s="194" t="str">
        <f t="shared" ref="AC288" si="1065">IFERROR((AC287-AC286)/AC287*100%,"")</f>
        <v/>
      </c>
      <c r="AD288" s="194" t="str">
        <f t="shared" ref="AD288" si="1066">IFERROR((AD287-AD286)/AD287*100%,"")</f>
        <v/>
      </c>
      <c r="AE288" s="194" t="str">
        <f t="shared" ref="AE288" si="1067">IFERROR((AE287-AE286)/AE287*100%,"")</f>
        <v/>
      </c>
      <c r="AF288" s="194" t="str">
        <f t="shared" ref="AF288" si="1068">IFERROR((AF287-AF286)/AF287*100%,"")</f>
        <v/>
      </c>
      <c r="AG288" s="194" t="str">
        <f t="shared" ref="AG288" si="1069">IFERROR((AG287-AG286)/AG287*100%,"")</f>
        <v/>
      </c>
      <c r="AH288" s="194" t="str">
        <f t="shared" ref="AH288" si="1070">IFERROR((AH287-AH286)/AH287*100%,"")</f>
        <v/>
      </c>
      <c r="AI288" s="194" t="str">
        <f t="shared" ref="AI288" si="1071">IFERROR((AI287-AI286)/AI287*100%,"")</f>
        <v/>
      </c>
      <c r="AJ288" s="194" t="str">
        <f t="shared" ref="AJ288" si="1072">IFERROR((AJ287-AJ286)/AJ287*100%,"")</f>
        <v/>
      </c>
      <c r="AK288" s="194" t="str">
        <f t="shared" ref="AK288" si="1073">IFERROR((AK287-AK286)/AK287*100%,"")</f>
        <v/>
      </c>
      <c r="AL288" s="194" t="str">
        <f t="shared" ref="AL288" si="1074">IFERROR((AL287-AL286)/AL287*100%,"")</f>
        <v/>
      </c>
      <c r="AM288" s="227" t="str">
        <f>IFERROR((AM287-AM285)/AM287*100%,"")</f>
        <v/>
      </c>
    </row>
    <row r="289" spans="1:39" customFormat="1" outlineLevel="1">
      <c r="A289" t="str">
        <f>B278&amp;C289</f>
        <v>Surname, Forename7</v>
      </c>
      <c r="B289" s="256"/>
      <c r="C289" s="27">
        <v>7</v>
      </c>
      <c r="D289" s="26" t="s">
        <v>22</v>
      </c>
      <c r="E289" s="103"/>
      <c r="F289" s="103"/>
      <c r="G289" s="103"/>
      <c r="H289" s="15"/>
      <c r="I289" s="16"/>
      <c r="J289" s="17"/>
      <c r="K289" s="94"/>
      <c r="L289" s="94"/>
      <c r="M289" s="94"/>
      <c r="N289" s="94"/>
      <c r="O289" s="94"/>
      <c r="P289" s="94"/>
      <c r="Q289" s="17" t="str">
        <f>IF(SUM(K289:P289)=0,"",SUM(K289:P289))</f>
        <v/>
      </c>
      <c r="R289" s="94"/>
      <c r="S289" s="94"/>
      <c r="T289" s="17" t="str">
        <f>IF(SUM(R289:S289)=0,"",SUM(R289:S289))</f>
        <v/>
      </c>
      <c r="U289" s="17"/>
      <c r="V289" s="94"/>
      <c r="W289" s="17"/>
      <c r="X289" s="94" t="str">
        <f>IFERROR(AVERAGE(V289:W289),"")</f>
        <v/>
      </c>
      <c r="Y289" s="17"/>
      <c r="Z289" s="17"/>
      <c r="AA289" s="71"/>
      <c r="AB289" s="17"/>
      <c r="AC289" s="190" t="str">
        <f>IF(J289="","",IF(J289&lt;&gt;0,INT(25.4347*POWER((18-J289),1.81)),0))</f>
        <v/>
      </c>
      <c r="AD289" s="190" t="str">
        <f>IFERROR(IF(Q289&lt;&gt;0,INT(0.14354*POWER(((10*Q289)-220),1.4)),0),"")</f>
        <v/>
      </c>
      <c r="AE289" s="190" t="str">
        <f>IFERROR(IF(T289&lt;&gt;0,INT(51.39*POWER((T289-1.5),1.05)),0),"")</f>
        <v/>
      </c>
      <c r="AF289" s="190">
        <f>IF(U289&lt;&gt;0,INT(0.8465*POWER(((100*U289)-75),1.42)),0)</f>
        <v>0</v>
      </c>
      <c r="AG289" s="190" t="str">
        <f>IFERROR(IF(X289&lt;&gt;0,INT(1.53775*POWER((82-X289),1.81)),0),"")</f>
        <v/>
      </c>
      <c r="AH289" s="190" t="str">
        <f>IF(Y289="","",IF(Y289&lt;&gt;0,INT(5.74352*POWER((28.5-Y289),1.92)),0))</f>
        <v/>
      </c>
      <c r="AI289" s="190">
        <f>IF(Z289&lt;&gt;0,INT(12.91*POWER((Z289-4),1.1)),0)</f>
        <v>0</v>
      </c>
      <c r="AJ289" s="190" t="str">
        <f>IF(AA289="","",IF(AA289&lt;&gt;0,INT(0.2797*POWER(((100*AA289)),1.35)),0))</f>
        <v/>
      </c>
      <c r="AK289" s="191" t="str">
        <f>IF(AB289="","",IF(AB289&lt;&gt;0,INT(100.14*POWER((AB289-1),1.08)),0))</f>
        <v/>
      </c>
      <c r="AL289" s="192">
        <f>COUNT(J289,Q289,T289,X289,Y289,AA289,AB289)</f>
        <v>0</v>
      </c>
      <c r="AM289" s="193" t="str">
        <f>IF(AL289=0,"",SUM(AC289:AK289))</f>
        <v/>
      </c>
    </row>
    <row r="290" spans="1:39" customFormat="1" outlineLevel="1">
      <c r="B290" s="256"/>
      <c r="C290" s="106" t="s">
        <v>65</v>
      </c>
      <c r="D290" s="103"/>
      <c r="E290" s="103"/>
      <c r="F290" s="103"/>
      <c r="G290" s="103"/>
      <c r="H290" s="104"/>
      <c r="I290" s="105"/>
      <c r="J290" s="107" t="str">
        <f>IFERROR((J287-J289)/J289*100%,"")</f>
        <v/>
      </c>
      <c r="K290" s="107" t="str">
        <f t="shared" ref="K290:T290" si="1075">IFERROR((K289-K287)/K289*100%,"")</f>
        <v/>
      </c>
      <c r="L290" s="107" t="str">
        <f t="shared" si="1075"/>
        <v/>
      </c>
      <c r="M290" s="107" t="str">
        <f t="shared" si="1075"/>
        <v/>
      </c>
      <c r="N290" s="107" t="str">
        <f t="shared" si="1075"/>
        <v/>
      </c>
      <c r="O290" s="107" t="str">
        <f t="shared" si="1075"/>
        <v/>
      </c>
      <c r="P290" s="107" t="str">
        <f t="shared" si="1075"/>
        <v/>
      </c>
      <c r="Q290" s="107" t="str">
        <f t="shared" si="1075"/>
        <v/>
      </c>
      <c r="R290" s="107" t="str">
        <f t="shared" si="1075"/>
        <v/>
      </c>
      <c r="S290" s="107" t="str">
        <f t="shared" si="1075"/>
        <v/>
      </c>
      <c r="T290" s="107" t="str">
        <f t="shared" si="1075"/>
        <v/>
      </c>
      <c r="U290" s="107" t="str">
        <f t="shared" ref="U290" si="1076">IFERROR((U289-U288)/U289*100%,"")</f>
        <v/>
      </c>
      <c r="V290" s="107" t="str">
        <f>IFERROR((V287-V289)/V289*100%,"")</f>
        <v/>
      </c>
      <c r="W290" s="107" t="str">
        <f>IFERROR((W287-W289)/W289*100%,"")</f>
        <v/>
      </c>
      <c r="X290" s="107" t="str">
        <f>IFERROR((X287-X289)/X289*100%,"")</f>
        <v/>
      </c>
      <c r="Y290" s="107" t="str">
        <f>IFERROR((Y287-Y289)/Y289*100%,"")</f>
        <v/>
      </c>
      <c r="Z290" s="107" t="str">
        <f t="shared" ref="Z290" si="1077">IFERROR((Z289-Z288)/Z289*100%,"")</f>
        <v/>
      </c>
      <c r="AA290" s="107" t="str">
        <f>IFERROR((AA289-AA287)/AA289*100%,"")</f>
        <v/>
      </c>
      <c r="AB290" s="107" t="str">
        <f>IFERROR((AB289-AB287)/AB289*100%,"")</f>
        <v/>
      </c>
      <c r="AC290" s="194" t="str">
        <f t="shared" ref="AC290" si="1078">IFERROR((AC289-AC288)/AC289*100%,"")</f>
        <v/>
      </c>
      <c r="AD290" s="194" t="str">
        <f t="shared" ref="AD290" si="1079">IFERROR((AD289-AD288)/AD289*100%,"")</f>
        <v/>
      </c>
      <c r="AE290" s="194" t="str">
        <f t="shared" ref="AE290" si="1080">IFERROR((AE289-AE288)/AE289*100%,"")</f>
        <v/>
      </c>
      <c r="AF290" s="194" t="str">
        <f t="shared" ref="AF290" si="1081">IFERROR((AF289-AF288)/AF289*100%,"")</f>
        <v/>
      </c>
      <c r="AG290" s="194" t="str">
        <f t="shared" ref="AG290" si="1082">IFERROR((AG289-AG288)/AG289*100%,"")</f>
        <v/>
      </c>
      <c r="AH290" s="194" t="str">
        <f t="shared" ref="AH290" si="1083">IFERROR((AH289-AH288)/AH289*100%,"")</f>
        <v/>
      </c>
      <c r="AI290" s="194" t="str">
        <f t="shared" ref="AI290" si="1084">IFERROR((AI289-AI288)/AI289*100%,"")</f>
        <v/>
      </c>
      <c r="AJ290" s="194" t="str">
        <f t="shared" ref="AJ290" si="1085">IFERROR((AJ289-AJ288)/AJ289*100%,"")</f>
        <v/>
      </c>
      <c r="AK290" s="194" t="str">
        <f t="shared" ref="AK290" si="1086">IFERROR((AK289-AK288)/AK289*100%,"")</f>
        <v/>
      </c>
      <c r="AL290" s="194" t="str">
        <f t="shared" ref="AL290" si="1087">IFERROR((AL289-AL288)/AL289*100%,"")</f>
        <v/>
      </c>
      <c r="AM290" s="227" t="str">
        <f>IFERROR((AM289-AM287)/AM289*100%,"")</f>
        <v/>
      </c>
    </row>
    <row r="291" spans="1:39" customFormat="1" outlineLevel="1">
      <c r="A291" t="str">
        <f>B278&amp;C291</f>
        <v>Surname, Forename8</v>
      </c>
      <c r="B291" s="256"/>
      <c r="C291" s="27">
        <v>8</v>
      </c>
      <c r="D291" s="26" t="s">
        <v>22</v>
      </c>
      <c r="E291" s="103"/>
      <c r="F291" s="103"/>
      <c r="G291" s="103"/>
      <c r="H291" s="15"/>
      <c r="I291" s="16"/>
      <c r="J291" s="17"/>
      <c r="K291" s="94"/>
      <c r="L291" s="94"/>
      <c r="M291" s="94"/>
      <c r="N291" s="94"/>
      <c r="O291" s="94"/>
      <c r="P291" s="94"/>
      <c r="Q291" s="17" t="str">
        <f>IF(SUM(K291:P291)=0,"",SUM(K291:P291))</f>
        <v/>
      </c>
      <c r="R291" s="94"/>
      <c r="S291" s="94"/>
      <c r="T291" s="17" t="str">
        <f>IF(SUM(R291:S291)=0,"",SUM(R291:S291))</f>
        <v/>
      </c>
      <c r="U291" s="17"/>
      <c r="V291" s="94"/>
      <c r="W291" s="17"/>
      <c r="X291" s="94" t="str">
        <f>IFERROR(AVERAGE(V291:W291),"")</f>
        <v/>
      </c>
      <c r="Y291" s="17"/>
      <c r="Z291" s="17"/>
      <c r="AA291" s="71"/>
      <c r="AB291" s="17"/>
      <c r="AC291" s="190" t="str">
        <f>IF(J291="","",IF(J291&lt;&gt;0,INT(25.4347*POWER((18-J291),1.81)),0))</f>
        <v/>
      </c>
      <c r="AD291" s="190" t="str">
        <f>IFERROR(IF(Q291&lt;&gt;0,INT(0.14354*POWER(((10*Q291)-220),1.4)),0),"")</f>
        <v/>
      </c>
      <c r="AE291" s="190" t="str">
        <f>IFERROR(IF(T291&lt;&gt;0,INT(51.39*POWER((T291-1.5),1.05)),0),"")</f>
        <v/>
      </c>
      <c r="AF291" s="190">
        <f>IF(U291&lt;&gt;0,INT(0.8465*POWER(((100*U291)-75),1.42)),0)</f>
        <v>0</v>
      </c>
      <c r="AG291" s="190" t="str">
        <f>IFERROR(IF(X291&lt;&gt;0,INT(1.53775*POWER((82-X291),1.81)),0),"")</f>
        <v/>
      </c>
      <c r="AH291" s="190" t="str">
        <f>IF(Y291="","",IF(Y291&lt;&gt;0,INT(5.74352*POWER((28.5-Y291),1.92)),0))</f>
        <v/>
      </c>
      <c r="AI291" s="190">
        <f>IF(Z291&lt;&gt;0,INT(12.91*POWER((Z291-4),1.1)),0)</f>
        <v>0</v>
      </c>
      <c r="AJ291" s="190" t="str">
        <f>IF(AA291="","",IF(AA291&lt;&gt;0,INT(0.2797*POWER(((100*AA291)),1.35)),0))</f>
        <v/>
      </c>
      <c r="AK291" s="191" t="str">
        <f>IF(AB291="","",IF(AB291&lt;&gt;0,INT(100.14*POWER((AB291-1),1.08)),0))</f>
        <v/>
      </c>
      <c r="AL291" s="192">
        <f>COUNT(J291,Q291,T291,X291,Y291,AA291,AB291)</f>
        <v>0</v>
      </c>
      <c r="AM291" s="193" t="str">
        <f>IF(AL291=0,"",SUM(AC291:AK291))</f>
        <v/>
      </c>
    </row>
    <row r="292" spans="1:39" customFormat="1" outlineLevel="1">
      <c r="B292" s="256"/>
      <c r="C292" s="106" t="s">
        <v>65</v>
      </c>
      <c r="D292" s="103"/>
      <c r="E292" s="103"/>
      <c r="F292" s="103"/>
      <c r="G292" s="103"/>
      <c r="H292" s="104"/>
      <c r="I292" s="105"/>
      <c r="J292" s="107" t="str">
        <f>IFERROR((J289-J291)/J291*100%,"")</f>
        <v/>
      </c>
      <c r="K292" s="107" t="str">
        <f t="shared" ref="K292:T292" si="1088">IFERROR((K291-K289)/K291*100%,"")</f>
        <v/>
      </c>
      <c r="L292" s="107" t="str">
        <f t="shared" si="1088"/>
        <v/>
      </c>
      <c r="M292" s="107" t="str">
        <f t="shared" si="1088"/>
        <v/>
      </c>
      <c r="N292" s="107" t="str">
        <f t="shared" si="1088"/>
        <v/>
      </c>
      <c r="O292" s="107" t="str">
        <f t="shared" si="1088"/>
        <v/>
      </c>
      <c r="P292" s="107" t="str">
        <f t="shared" si="1088"/>
        <v/>
      </c>
      <c r="Q292" s="107" t="str">
        <f t="shared" si="1088"/>
        <v/>
      </c>
      <c r="R292" s="107" t="str">
        <f t="shared" si="1088"/>
        <v/>
      </c>
      <c r="S292" s="107" t="str">
        <f t="shared" si="1088"/>
        <v/>
      </c>
      <c r="T292" s="107" t="str">
        <f t="shared" si="1088"/>
        <v/>
      </c>
      <c r="U292" s="107" t="str">
        <f t="shared" ref="U292" si="1089">IFERROR((U291-U290)/U291*100%,"")</f>
        <v/>
      </c>
      <c r="V292" s="107" t="str">
        <f>IFERROR((V289-V291)/V291*100%,"")</f>
        <v/>
      </c>
      <c r="W292" s="107" t="str">
        <f>IFERROR((W289-W291)/W291*100%,"")</f>
        <v/>
      </c>
      <c r="X292" s="107" t="str">
        <f>IFERROR((X289-X291)/X291*100%,"")</f>
        <v/>
      </c>
      <c r="Y292" s="107" t="str">
        <f>IFERROR((Y289-Y291)/Y291*100%,"")</f>
        <v/>
      </c>
      <c r="Z292" s="107" t="str">
        <f t="shared" ref="Z292" si="1090">IFERROR((Z291-Z290)/Z291*100%,"")</f>
        <v/>
      </c>
      <c r="AA292" s="107" t="str">
        <f>IFERROR((AA291-AA289)/AA291*100%,"")</f>
        <v/>
      </c>
      <c r="AB292" s="107" t="str">
        <f>IFERROR((AB291-AB289)/AB291*100%,"")</f>
        <v/>
      </c>
      <c r="AC292" s="194" t="str">
        <f t="shared" ref="AC292" si="1091">IFERROR((AC291-AC290)/AC291*100%,"")</f>
        <v/>
      </c>
      <c r="AD292" s="194" t="str">
        <f t="shared" ref="AD292" si="1092">IFERROR((AD291-AD290)/AD291*100%,"")</f>
        <v/>
      </c>
      <c r="AE292" s="194" t="str">
        <f t="shared" ref="AE292" si="1093">IFERROR((AE291-AE290)/AE291*100%,"")</f>
        <v/>
      </c>
      <c r="AF292" s="194" t="str">
        <f t="shared" ref="AF292" si="1094">IFERROR((AF291-AF290)/AF291*100%,"")</f>
        <v/>
      </c>
      <c r="AG292" s="194" t="str">
        <f t="shared" ref="AG292" si="1095">IFERROR((AG291-AG290)/AG291*100%,"")</f>
        <v/>
      </c>
      <c r="AH292" s="194" t="str">
        <f t="shared" ref="AH292" si="1096">IFERROR((AH291-AH290)/AH291*100%,"")</f>
        <v/>
      </c>
      <c r="AI292" s="194" t="str">
        <f t="shared" ref="AI292" si="1097">IFERROR((AI291-AI290)/AI291*100%,"")</f>
        <v/>
      </c>
      <c r="AJ292" s="194" t="str">
        <f t="shared" ref="AJ292" si="1098">IFERROR((AJ291-AJ290)/AJ291*100%,"")</f>
        <v/>
      </c>
      <c r="AK292" s="194" t="str">
        <f t="shared" ref="AK292" si="1099">IFERROR((AK291-AK290)/AK291*100%,"")</f>
        <v/>
      </c>
      <c r="AL292" s="194" t="str">
        <f t="shared" ref="AL292" si="1100">IFERROR((AL291-AL290)/AL291*100%,"")</f>
        <v/>
      </c>
      <c r="AM292" s="227" t="str">
        <f>IFERROR((AM291-AM289)/AM291*100%,"")</f>
        <v/>
      </c>
    </row>
    <row r="293" spans="1:39" customFormat="1" outlineLevel="1">
      <c r="A293" t="str">
        <f>B278&amp;C293</f>
        <v>Surname, Forename9</v>
      </c>
      <c r="B293" s="256"/>
      <c r="C293" s="27">
        <v>9</v>
      </c>
      <c r="D293" s="26" t="s">
        <v>22</v>
      </c>
      <c r="E293" s="103"/>
      <c r="F293" s="103"/>
      <c r="G293" s="103"/>
      <c r="H293" s="15"/>
      <c r="I293" s="16"/>
      <c r="J293" s="17"/>
      <c r="K293" s="94"/>
      <c r="L293" s="94"/>
      <c r="M293" s="94"/>
      <c r="N293" s="94"/>
      <c r="O293" s="94"/>
      <c r="P293" s="94"/>
      <c r="Q293" s="17" t="str">
        <f>IF(SUM(K293:P293)=0,"",SUM(K293:P293))</f>
        <v/>
      </c>
      <c r="R293" s="94"/>
      <c r="S293" s="94"/>
      <c r="T293" s="17" t="str">
        <f>IF(SUM(R293:S293)=0,"",SUM(R293:S293))</f>
        <v/>
      </c>
      <c r="U293" s="17"/>
      <c r="V293" s="94"/>
      <c r="W293" s="17"/>
      <c r="X293" s="94" t="str">
        <f>IFERROR(AVERAGE(V293:W293),"")</f>
        <v/>
      </c>
      <c r="Y293" s="17"/>
      <c r="Z293" s="17"/>
      <c r="AA293" s="71"/>
      <c r="AB293" s="17"/>
      <c r="AC293" s="190" t="str">
        <f>IF(J293="","",IF(J293&lt;&gt;0,INT(25.4347*POWER((18-J293),1.81)),0))</f>
        <v/>
      </c>
      <c r="AD293" s="190" t="str">
        <f>IFERROR(IF(Q293&lt;&gt;0,INT(0.14354*POWER(((10*Q293)-220),1.4)),0),"")</f>
        <v/>
      </c>
      <c r="AE293" s="190" t="str">
        <f>IFERROR(IF(T293&lt;&gt;0,INT(51.39*POWER((T293-1.5),1.05)),0),"")</f>
        <v/>
      </c>
      <c r="AF293" s="190">
        <f>IF(U293&lt;&gt;0,INT(0.8465*POWER(((100*U293)-75),1.42)),0)</f>
        <v>0</v>
      </c>
      <c r="AG293" s="190" t="str">
        <f>IFERROR(IF(X293&lt;&gt;0,INT(1.53775*POWER((82-X293),1.81)),0),"")</f>
        <v/>
      </c>
      <c r="AH293" s="190" t="str">
        <f>IF(Y293="","",IF(Y293&lt;&gt;0,INT(5.74352*POWER((28.5-Y293),1.92)),0))</f>
        <v/>
      </c>
      <c r="AI293" s="190">
        <f>IF(Z293&lt;&gt;0,INT(12.91*POWER((Z293-4),1.1)),0)</f>
        <v>0</v>
      </c>
      <c r="AJ293" s="190" t="str">
        <f>IF(AA293="","",IF(AA293&lt;&gt;0,INT(0.2797*POWER(((100*AA293)),1.35)),0))</f>
        <v/>
      </c>
      <c r="AK293" s="191" t="str">
        <f>IF(AB293="","",IF(AB293&lt;&gt;0,INT(100.14*POWER((AB293-1),1.08)),0))</f>
        <v/>
      </c>
      <c r="AL293" s="192">
        <f>COUNT(J293,Q293,T293,X293,Y293,AA293,AB293)</f>
        <v>0</v>
      </c>
      <c r="AM293" s="193" t="str">
        <f>IF(AL293=0,"",SUM(AC293:AK293))</f>
        <v/>
      </c>
    </row>
    <row r="294" spans="1:39" customFormat="1" outlineLevel="1">
      <c r="B294" s="256"/>
      <c r="C294" s="106" t="s">
        <v>65</v>
      </c>
      <c r="D294" s="33"/>
      <c r="E294" s="33"/>
      <c r="F294" s="33"/>
      <c r="G294" s="33"/>
      <c r="H294" s="18"/>
      <c r="I294" s="44"/>
      <c r="J294" s="107" t="str">
        <f>IFERROR((J291-J293)/J293*100%,"")</f>
        <v/>
      </c>
      <c r="K294" s="107" t="str">
        <f t="shared" ref="K294:T294" si="1101">IFERROR((K293-K291)/K293*100%,"")</f>
        <v/>
      </c>
      <c r="L294" s="107" t="str">
        <f t="shared" si="1101"/>
        <v/>
      </c>
      <c r="M294" s="107" t="str">
        <f t="shared" si="1101"/>
        <v/>
      </c>
      <c r="N294" s="107" t="str">
        <f t="shared" si="1101"/>
        <v/>
      </c>
      <c r="O294" s="107" t="str">
        <f t="shared" si="1101"/>
        <v/>
      </c>
      <c r="P294" s="107" t="str">
        <f t="shared" si="1101"/>
        <v/>
      </c>
      <c r="Q294" s="107" t="str">
        <f t="shared" si="1101"/>
        <v/>
      </c>
      <c r="R294" s="107" t="str">
        <f t="shared" si="1101"/>
        <v/>
      </c>
      <c r="S294" s="107" t="str">
        <f t="shared" si="1101"/>
        <v/>
      </c>
      <c r="T294" s="107" t="str">
        <f t="shared" si="1101"/>
        <v/>
      </c>
      <c r="U294" s="107" t="str">
        <f t="shared" ref="U294" si="1102">IFERROR((U293-U292)/U293*100%,"")</f>
        <v/>
      </c>
      <c r="V294" s="107" t="str">
        <f>IFERROR((V291-V293)/V293*100%,"")</f>
        <v/>
      </c>
      <c r="W294" s="107" t="str">
        <f>IFERROR((W291-W293)/W293*100%,"")</f>
        <v/>
      </c>
      <c r="X294" s="107" t="str">
        <f>IFERROR((X291-X293)/X293*100%,"")</f>
        <v/>
      </c>
      <c r="Y294" s="107" t="str">
        <f>IFERROR((Y291-Y293)/Y293*100%,"")</f>
        <v/>
      </c>
      <c r="Z294" s="107" t="str">
        <f t="shared" ref="Z294" si="1103">IFERROR((Z293-Z292)/Z293*100%,"")</f>
        <v/>
      </c>
      <c r="AA294" s="107" t="str">
        <f>IFERROR((AA293-AA291)/AA293*100%,"")</f>
        <v/>
      </c>
      <c r="AB294" s="107" t="str">
        <f>IFERROR((AB293-AB291)/AB293*100%,"")</f>
        <v/>
      </c>
      <c r="AC294" s="194" t="str">
        <f t="shared" ref="AC294" si="1104">IFERROR((AC293-AC292)/AC293*100%,"")</f>
        <v/>
      </c>
      <c r="AD294" s="194" t="str">
        <f t="shared" ref="AD294" si="1105">IFERROR((AD293-AD292)/AD293*100%,"")</f>
        <v/>
      </c>
      <c r="AE294" s="194" t="str">
        <f t="shared" ref="AE294" si="1106">IFERROR((AE293-AE292)/AE293*100%,"")</f>
        <v/>
      </c>
      <c r="AF294" s="194" t="str">
        <f t="shared" ref="AF294" si="1107">IFERROR((AF293-AF292)/AF293*100%,"")</f>
        <v/>
      </c>
      <c r="AG294" s="194" t="str">
        <f t="shared" ref="AG294" si="1108">IFERROR((AG293-AG292)/AG293*100%,"")</f>
        <v/>
      </c>
      <c r="AH294" s="194" t="str">
        <f t="shared" ref="AH294" si="1109">IFERROR((AH293-AH292)/AH293*100%,"")</f>
        <v/>
      </c>
      <c r="AI294" s="194" t="str">
        <f t="shared" ref="AI294" si="1110">IFERROR((AI293-AI292)/AI293*100%,"")</f>
        <v/>
      </c>
      <c r="AJ294" s="194" t="str">
        <f t="shared" ref="AJ294" si="1111">IFERROR((AJ293-AJ292)/AJ293*100%,"")</f>
        <v/>
      </c>
      <c r="AK294" s="194" t="str">
        <f t="shared" ref="AK294" si="1112">IFERROR((AK293-AK292)/AK293*100%,"")</f>
        <v/>
      </c>
      <c r="AL294" s="194" t="str">
        <f t="shared" ref="AL294" si="1113">IFERROR((AL293-AL292)/AL293*100%,"")</f>
        <v/>
      </c>
      <c r="AM294" s="227" t="str">
        <f>IFERROR((AM293-AM291)/AM293*100%,"")</f>
        <v/>
      </c>
    </row>
    <row r="295" spans="1:39" s="6" customFormat="1" outlineLevel="1">
      <c r="A295" t="str">
        <f>B278&amp;C295</f>
        <v>Surname, Forename10</v>
      </c>
      <c r="B295" s="256"/>
      <c r="C295" s="32">
        <v>10</v>
      </c>
      <c r="D295" s="33" t="s">
        <v>22</v>
      </c>
      <c r="E295" s="33"/>
      <c r="F295" s="33"/>
      <c r="G295" s="33"/>
      <c r="H295" s="18"/>
      <c r="I295" s="44"/>
      <c r="J295" s="34"/>
      <c r="K295" s="34"/>
      <c r="L295" s="34"/>
      <c r="M295" s="34"/>
      <c r="N295" s="34"/>
      <c r="O295" s="34"/>
      <c r="P295" s="34"/>
      <c r="Q295" s="17" t="str">
        <f>IF(SUM(K295:P295)=0,"",SUM(K295:P295))</f>
        <v/>
      </c>
      <c r="R295" s="94"/>
      <c r="S295" s="94"/>
      <c r="T295" s="17" t="str">
        <f>IF(SUM(R295:S295)=0,"",SUM(R295:S295))</f>
        <v/>
      </c>
      <c r="U295" s="17"/>
      <c r="V295" s="94"/>
      <c r="W295" s="17"/>
      <c r="X295" s="94" t="str">
        <f>IFERROR(AVERAGE(V295:W295),"")</f>
        <v/>
      </c>
      <c r="Y295" s="17"/>
      <c r="Z295" s="17"/>
      <c r="AA295" s="71"/>
      <c r="AB295" s="17"/>
      <c r="AC295" s="190" t="str">
        <f>IF(J295="","",IF(J295&lt;&gt;0,INT(25.4347*POWER((18-J295),1.81)),0))</f>
        <v/>
      </c>
      <c r="AD295" s="190" t="str">
        <f>IFERROR(IF(Q295&lt;&gt;0,INT(0.14354*POWER(((10*Q295)-220),1.4)),0),"")</f>
        <v/>
      </c>
      <c r="AE295" s="190" t="str">
        <f>IFERROR(IF(T295&lt;&gt;0,INT(51.39*POWER((T295-1.5),1.05)),0),"")</f>
        <v/>
      </c>
      <c r="AF295" s="190">
        <f>IF(U295&lt;&gt;0,INT(0.8465*POWER(((100*U295)-75),1.42)),0)</f>
        <v>0</v>
      </c>
      <c r="AG295" s="190" t="str">
        <f>IFERROR(IF(X295&lt;&gt;0,INT(1.53775*POWER((82-X295),1.81)),0),"")</f>
        <v/>
      </c>
      <c r="AH295" s="190" t="str">
        <f>IF(Y295="","",IF(Y295&lt;&gt;0,INT(5.74352*POWER((28.5-Y295),1.92)),0))</f>
        <v/>
      </c>
      <c r="AI295" s="190">
        <f>IF(Z295&lt;&gt;0,INT(12.91*POWER((Z295-4),1.1)),0)</f>
        <v>0</v>
      </c>
      <c r="AJ295" s="190" t="str">
        <f>IF(AA295="","",IF(AA295&lt;&gt;0,INT(0.2797*POWER(((100*AA295)),1.35)),0))</f>
        <v/>
      </c>
      <c r="AK295" s="191" t="str">
        <f>IF(AB295="","",IF(AB295&lt;&gt;0,INT(100.14*POWER((AB295-1),1.08)),0))</f>
        <v/>
      </c>
      <c r="AL295" s="192">
        <f>COUNT(J295,Q295,T295,X295,Y295,AA295,AB295)</f>
        <v>0</v>
      </c>
      <c r="AM295" s="193" t="str">
        <f>IF(AL295=0,"",SUM(AC295:AK295))</f>
        <v/>
      </c>
    </row>
    <row r="296" spans="1:39" s="6" customFormat="1" outlineLevel="1">
      <c r="A296"/>
      <c r="B296" s="257"/>
      <c r="C296" s="106" t="s">
        <v>65</v>
      </c>
      <c r="D296" s="33"/>
      <c r="E296" s="33"/>
      <c r="F296" s="33"/>
      <c r="G296" s="33"/>
      <c r="H296" s="18"/>
      <c r="I296" s="44"/>
      <c r="J296" s="107" t="str">
        <f>IFERROR((J293-J295)/J295*100%,"")</f>
        <v/>
      </c>
      <c r="K296" s="107" t="str">
        <f t="shared" ref="K296:T296" si="1114">IFERROR((K295-K293)/K295*100%,"")</f>
        <v/>
      </c>
      <c r="L296" s="107" t="str">
        <f t="shared" si="1114"/>
        <v/>
      </c>
      <c r="M296" s="107" t="str">
        <f t="shared" si="1114"/>
        <v/>
      </c>
      <c r="N296" s="107" t="str">
        <f t="shared" si="1114"/>
        <v/>
      </c>
      <c r="O296" s="107" t="str">
        <f t="shared" si="1114"/>
        <v/>
      </c>
      <c r="P296" s="107" t="str">
        <f t="shared" si="1114"/>
        <v/>
      </c>
      <c r="Q296" s="107" t="str">
        <f t="shared" si="1114"/>
        <v/>
      </c>
      <c r="R296" s="107" t="str">
        <f t="shared" si="1114"/>
        <v/>
      </c>
      <c r="S296" s="107" t="str">
        <f t="shared" si="1114"/>
        <v/>
      </c>
      <c r="T296" s="107" t="str">
        <f t="shared" si="1114"/>
        <v/>
      </c>
      <c r="U296" s="107" t="str">
        <f t="shared" ref="U296" si="1115">IFERROR((U295-U294)/U295*100%,"")</f>
        <v/>
      </c>
      <c r="V296" s="107" t="str">
        <f>IFERROR((V293-V295)/V295*100%,"")</f>
        <v/>
      </c>
      <c r="W296" s="107" t="str">
        <f>IFERROR((W293-W295)/W295*100%,"")</f>
        <v/>
      </c>
      <c r="X296" s="107" t="str">
        <f>IFERROR((X293-X295)/X295*100%,"")</f>
        <v/>
      </c>
      <c r="Y296" s="107" t="str">
        <f>IFERROR((Y293-Y295)/Y295*100%,"")</f>
        <v/>
      </c>
      <c r="Z296" s="107" t="str">
        <f t="shared" ref="Z296" si="1116">IFERROR((Z295-Z294)/Z295*100%,"")</f>
        <v/>
      </c>
      <c r="AA296" s="107" t="str">
        <f>IFERROR((AA295-AA293)/AA295*100%,"")</f>
        <v/>
      </c>
      <c r="AB296" s="107" t="str">
        <f>IFERROR((AB295-AB293)/AB295*100%,"")</f>
        <v/>
      </c>
      <c r="AC296" s="194" t="str">
        <f t="shared" ref="AC296" si="1117">IFERROR((AC295-AC294)/AC295*100%,"")</f>
        <v/>
      </c>
      <c r="AD296" s="194" t="str">
        <f t="shared" ref="AD296" si="1118">IFERROR((AD295-AD294)/AD295*100%,"")</f>
        <v/>
      </c>
      <c r="AE296" s="194" t="str">
        <f t="shared" ref="AE296" si="1119">IFERROR((AE295-AE294)/AE295*100%,"")</f>
        <v/>
      </c>
      <c r="AF296" s="194" t="str">
        <f t="shared" ref="AF296" si="1120">IFERROR((AF295-AF294)/AF295*100%,"")</f>
        <v/>
      </c>
      <c r="AG296" s="194" t="str">
        <f t="shared" ref="AG296" si="1121">IFERROR((AG295-AG294)/AG295*100%,"")</f>
        <v/>
      </c>
      <c r="AH296" s="194" t="str">
        <f t="shared" ref="AH296" si="1122">IFERROR((AH295-AH294)/AH295*100%,"")</f>
        <v/>
      </c>
      <c r="AI296" s="194" t="str">
        <f t="shared" ref="AI296" si="1123">IFERROR((AI295-AI294)/AI295*100%,"")</f>
        <v/>
      </c>
      <c r="AJ296" s="194" t="str">
        <f t="shared" ref="AJ296" si="1124">IFERROR((AJ295-AJ294)/AJ295*100%,"")</f>
        <v/>
      </c>
      <c r="AK296" s="194" t="str">
        <f t="shared" ref="AK296" si="1125">IFERROR((AK295-AK294)/AK295*100%,"")</f>
        <v/>
      </c>
      <c r="AL296" s="194" t="str">
        <f t="shared" ref="AL296" si="1126">IFERROR((AL295-AL294)/AL295*100%,"")</f>
        <v/>
      </c>
      <c r="AM296" s="227" t="str">
        <f>IFERROR((AM295-AM293)/AM295*100%,"")</f>
        <v/>
      </c>
    </row>
    <row r="297" spans="1:39" s="45" customFormat="1" outlineLevel="1">
      <c r="B297" s="115"/>
      <c r="C297" s="32"/>
      <c r="D297" s="33"/>
      <c r="E297" s="33"/>
      <c r="F297" s="33"/>
      <c r="G297" s="33"/>
      <c r="H297" s="18"/>
      <c r="I297" s="44"/>
      <c r="J297" s="34"/>
      <c r="K297" s="34"/>
      <c r="L297" s="34"/>
      <c r="M297" s="34"/>
      <c r="N297" s="34"/>
      <c r="O297" s="34"/>
      <c r="P297" s="34"/>
      <c r="Q297" s="34"/>
      <c r="R297" s="34"/>
      <c r="S297" s="34"/>
      <c r="T297" s="34"/>
      <c r="U297" s="34"/>
      <c r="V297" s="34"/>
      <c r="W297" s="34"/>
      <c r="X297" s="34"/>
      <c r="Y297" s="34"/>
      <c r="Z297" s="34"/>
      <c r="AA297" s="34"/>
      <c r="AB297" s="34"/>
      <c r="AC297" s="195"/>
      <c r="AD297" s="196"/>
      <c r="AE297" s="196"/>
      <c r="AF297" s="196"/>
      <c r="AG297" s="196"/>
      <c r="AH297" s="196"/>
      <c r="AI297" s="196"/>
      <c r="AJ297" s="196"/>
      <c r="AK297" s="197"/>
      <c r="AL297" s="196"/>
      <c r="AM297" s="198"/>
    </row>
    <row r="298" spans="1:39" s="6" customFormat="1" outlineLevel="1">
      <c r="B298" s="116"/>
      <c r="C298" s="35"/>
      <c r="D298" s="36"/>
      <c r="E298" s="36"/>
      <c r="F298" s="36"/>
      <c r="G298" s="36"/>
      <c r="H298" s="37"/>
      <c r="I298" s="38" t="s">
        <v>24</v>
      </c>
      <c r="J298" s="21" t="e">
        <f>AVERAGE(J278:J279,J281,J283,J285,J287,J289,J291,J293,J295)</f>
        <v>#DIV/0!</v>
      </c>
      <c r="K298" s="21" t="e">
        <f t="shared" ref="K298:AB298" si="1127">AVERAGE(K278:K279,K281,K283,K285,K287,K289,K291,K293,K295)</f>
        <v>#DIV/0!</v>
      </c>
      <c r="L298" s="21" t="e">
        <f t="shared" si="1127"/>
        <v>#DIV/0!</v>
      </c>
      <c r="M298" s="21" t="e">
        <f t="shared" si="1127"/>
        <v>#DIV/0!</v>
      </c>
      <c r="N298" s="21" t="e">
        <f t="shared" si="1127"/>
        <v>#DIV/0!</v>
      </c>
      <c r="O298" s="21" t="e">
        <f t="shared" si="1127"/>
        <v>#DIV/0!</v>
      </c>
      <c r="P298" s="21" t="e">
        <f t="shared" si="1127"/>
        <v>#DIV/0!</v>
      </c>
      <c r="Q298" s="21" t="e">
        <f t="shared" si="1127"/>
        <v>#DIV/0!</v>
      </c>
      <c r="R298" s="21" t="e">
        <f t="shared" si="1127"/>
        <v>#DIV/0!</v>
      </c>
      <c r="S298" s="21" t="e">
        <f t="shared" si="1127"/>
        <v>#DIV/0!</v>
      </c>
      <c r="T298" s="21" t="e">
        <f t="shared" si="1127"/>
        <v>#DIV/0!</v>
      </c>
      <c r="U298" s="21" t="e">
        <f t="shared" si="1127"/>
        <v>#DIV/0!</v>
      </c>
      <c r="V298" s="21" t="e">
        <f t="shared" si="1127"/>
        <v>#DIV/0!</v>
      </c>
      <c r="W298" s="21" t="e">
        <f t="shared" si="1127"/>
        <v>#DIV/0!</v>
      </c>
      <c r="X298" s="21" t="e">
        <f t="shared" si="1127"/>
        <v>#DIV/0!</v>
      </c>
      <c r="Y298" s="21" t="e">
        <f t="shared" si="1127"/>
        <v>#DIV/0!</v>
      </c>
      <c r="Z298" s="21" t="e">
        <f t="shared" si="1127"/>
        <v>#DIV/0!</v>
      </c>
      <c r="AA298" s="21" t="e">
        <f t="shared" si="1127"/>
        <v>#DIV/0!</v>
      </c>
      <c r="AB298" s="21" t="e">
        <f t="shared" si="1127"/>
        <v>#DIV/0!</v>
      </c>
      <c r="AC298" s="199"/>
      <c r="AD298" s="200"/>
      <c r="AE298" s="200"/>
      <c r="AF298" s="200"/>
      <c r="AG298" s="200"/>
      <c r="AH298" s="200"/>
      <c r="AI298" s="200"/>
      <c r="AJ298" s="200"/>
      <c r="AK298" s="201"/>
      <c r="AL298" s="200"/>
      <c r="AM298" s="202"/>
    </row>
    <row r="299" spans="1:39" s="6" customFormat="1" outlineLevel="1">
      <c r="B299" s="116"/>
      <c r="C299" s="35"/>
      <c r="D299" s="36"/>
      <c r="E299" s="36"/>
      <c r="F299" s="36"/>
      <c r="G299" s="36"/>
      <c r="H299" s="37"/>
      <c r="I299" s="38" t="s">
        <v>26</v>
      </c>
      <c r="J299" s="21">
        <f>MIN(J278:J279,J281,J283,J285,J287,J289,J291,J293,J295)</f>
        <v>0</v>
      </c>
      <c r="K299" s="21">
        <f t="shared" ref="K299:AB299" si="1128">MIN(K278:K279,K281,K283,K285,K287,K289,K291,K293,K295)</f>
        <v>0</v>
      </c>
      <c r="L299" s="21">
        <f t="shared" si="1128"/>
        <v>0</v>
      </c>
      <c r="M299" s="21">
        <f t="shared" si="1128"/>
        <v>0</v>
      </c>
      <c r="N299" s="21">
        <f t="shared" si="1128"/>
        <v>0</v>
      </c>
      <c r="O299" s="21">
        <f t="shared" si="1128"/>
        <v>0</v>
      </c>
      <c r="P299" s="21">
        <f t="shared" si="1128"/>
        <v>0</v>
      </c>
      <c r="Q299" s="21">
        <f t="shared" si="1128"/>
        <v>0</v>
      </c>
      <c r="R299" s="21">
        <f t="shared" si="1128"/>
        <v>0</v>
      </c>
      <c r="S299" s="21">
        <f t="shared" si="1128"/>
        <v>0</v>
      </c>
      <c r="T299" s="21">
        <f t="shared" si="1128"/>
        <v>0</v>
      </c>
      <c r="U299" s="21">
        <f t="shared" si="1128"/>
        <v>0</v>
      </c>
      <c r="V299" s="21">
        <f t="shared" si="1128"/>
        <v>0</v>
      </c>
      <c r="W299" s="21">
        <f t="shared" si="1128"/>
        <v>0</v>
      </c>
      <c r="X299" s="21">
        <f t="shared" si="1128"/>
        <v>0</v>
      </c>
      <c r="Y299" s="21">
        <f t="shared" si="1128"/>
        <v>0</v>
      </c>
      <c r="Z299" s="21">
        <f t="shared" si="1128"/>
        <v>0</v>
      </c>
      <c r="AA299" s="21">
        <f t="shared" si="1128"/>
        <v>0</v>
      </c>
      <c r="AB299" s="21">
        <f t="shared" si="1128"/>
        <v>0</v>
      </c>
      <c r="AC299" s="199"/>
      <c r="AD299" s="200"/>
      <c r="AE299" s="200"/>
      <c r="AF299" s="200"/>
      <c r="AG299" s="200"/>
      <c r="AH299" s="200"/>
      <c r="AI299" s="200"/>
      <c r="AJ299" s="200"/>
      <c r="AK299" s="201"/>
      <c r="AL299" s="200"/>
      <c r="AM299" s="202"/>
    </row>
    <row r="300" spans="1:39" s="6" customFormat="1" outlineLevel="1">
      <c r="B300" s="116"/>
      <c r="C300" s="35"/>
      <c r="D300" s="36"/>
      <c r="E300" s="36"/>
      <c r="F300" s="36"/>
      <c r="G300" s="36"/>
      <c r="H300" s="37"/>
      <c r="I300" s="38" t="s">
        <v>25</v>
      </c>
      <c r="J300" s="21">
        <f>MAX(J278:J279,J281,J283,J285,J287,J289,J291,J293,J295)</f>
        <v>0</v>
      </c>
      <c r="K300" s="21">
        <f t="shared" ref="K300:AB300" si="1129">MAX(K278:K279,K281,K283,K285,K287,K289,K291,K293,K295)</f>
        <v>0</v>
      </c>
      <c r="L300" s="21">
        <f t="shared" si="1129"/>
        <v>0</v>
      </c>
      <c r="M300" s="21">
        <f t="shared" si="1129"/>
        <v>0</v>
      </c>
      <c r="N300" s="21">
        <f t="shared" si="1129"/>
        <v>0</v>
      </c>
      <c r="O300" s="21">
        <f t="shared" si="1129"/>
        <v>0</v>
      </c>
      <c r="P300" s="21">
        <f t="shared" si="1129"/>
        <v>0</v>
      </c>
      <c r="Q300" s="21">
        <f t="shared" si="1129"/>
        <v>0</v>
      </c>
      <c r="R300" s="21">
        <f t="shared" si="1129"/>
        <v>0</v>
      </c>
      <c r="S300" s="21">
        <f t="shared" si="1129"/>
        <v>0</v>
      </c>
      <c r="T300" s="21">
        <f t="shared" si="1129"/>
        <v>0</v>
      </c>
      <c r="U300" s="21">
        <f t="shared" si="1129"/>
        <v>0</v>
      </c>
      <c r="V300" s="21">
        <f t="shared" si="1129"/>
        <v>0</v>
      </c>
      <c r="W300" s="21">
        <f t="shared" si="1129"/>
        <v>0</v>
      </c>
      <c r="X300" s="21">
        <f t="shared" si="1129"/>
        <v>0</v>
      </c>
      <c r="Y300" s="21">
        <f t="shared" si="1129"/>
        <v>0</v>
      </c>
      <c r="Z300" s="21">
        <f t="shared" si="1129"/>
        <v>0</v>
      </c>
      <c r="AA300" s="21">
        <f t="shared" si="1129"/>
        <v>0</v>
      </c>
      <c r="AB300" s="21">
        <f t="shared" si="1129"/>
        <v>0</v>
      </c>
      <c r="AC300" s="199"/>
      <c r="AD300" s="200"/>
      <c r="AE300" s="200"/>
      <c r="AF300" s="200"/>
      <c r="AG300" s="200"/>
      <c r="AH300" s="200"/>
      <c r="AI300" s="200"/>
      <c r="AJ300" s="200"/>
      <c r="AK300" s="201"/>
      <c r="AL300" s="200"/>
      <c r="AM300" s="202"/>
    </row>
    <row r="301" spans="1:39" s="6" customFormat="1" outlineLevel="1">
      <c r="B301" s="116"/>
      <c r="C301" s="35"/>
      <c r="D301" s="36"/>
      <c r="E301" s="36"/>
      <c r="F301" s="36"/>
      <c r="G301" s="36"/>
      <c r="H301" s="37"/>
      <c r="I301" s="38"/>
      <c r="J301" s="21"/>
      <c r="K301" s="21"/>
      <c r="L301" s="21"/>
      <c r="M301" s="21"/>
      <c r="N301" s="21"/>
      <c r="O301" s="21"/>
      <c r="P301" s="21"/>
      <c r="Q301" s="21"/>
      <c r="R301" s="21"/>
      <c r="S301" s="21"/>
      <c r="T301" s="21"/>
      <c r="U301" s="21"/>
      <c r="V301" s="21"/>
      <c r="W301" s="21"/>
      <c r="X301" s="21"/>
      <c r="Y301" s="21"/>
      <c r="Z301" s="21"/>
      <c r="AA301" s="21"/>
      <c r="AB301" s="21"/>
      <c r="AC301" s="200"/>
      <c r="AD301" s="200"/>
      <c r="AE301" s="200"/>
      <c r="AF301" s="200"/>
      <c r="AG301" s="200"/>
      <c r="AH301" s="200"/>
      <c r="AI301" s="200"/>
      <c r="AJ301" s="200"/>
      <c r="AK301" s="200"/>
      <c r="AL301" s="200"/>
      <c r="AM301" s="202"/>
    </row>
    <row r="302" spans="1:39" s="31" customFormat="1" ht="16.5" outlineLevel="1" thickBot="1">
      <c r="B302" s="117"/>
      <c r="C302" s="39"/>
      <c r="D302" s="40"/>
      <c r="E302" s="40"/>
      <c r="F302" s="40"/>
      <c r="G302" s="40"/>
      <c r="H302" s="41"/>
      <c r="I302" s="42"/>
      <c r="J302" s="43"/>
      <c r="K302" s="43"/>
      <c r="L302" s="43"/>
      <c r="M302" s="43"/>
      <c r="N302" s="43"/>
      <c r="O302" s="43"/>
      <c r="P302" s="43"/>
      <c r="Q302" s="43"/>
      <c r="R302" s="43"/>
      <c r="S302" s="43"/>
      <c r="T302" s="43"/>
      <c r="U302" s="43"/>
      <c r="V302" s="43"/>
      <c r="W302" s="43"/>
      <c r="X302" s="43"/>
      <c r="Y302" s="43"/>
      <c r="Z302" s="43"/>
      <c r="AA302" s="43"/>
      <c r="AB302" s="43"/>
      <c r="AC302" s="204"/>
      <c r="AD302" s="204"/>
      <c r="AE302" s="204"/>
      <c r="AF302" s="204"/>
      <c r="AG302" s="204"/>
      <c r="AH302" s="204"/>
      <c r="AI302" s="204"/>
      <c r="AJ302" s="204"/>
      <c r="AK302" s="204"/>
      <c r="AL302" s="204"/>
      <c r="AM302" s="205"/>
    </row>
    <row r="303" spans="1:39" customFormat="1">
      <c r="B303" s="118"/>
      <c r="C303" s="28"/>
      <c r="D303" s="19"/>
      <c r="E303" s="19"/>
      <c r="F303" s="19"/>
      <c r="G303" s="19"/>
      <c r="H303" s="29"/>
      <c r="I303" s="20"/>
      <c r="J303" s="30"/>
      <c r="K303" s="30"/>
      <c r="L303" s="30"/>
      <c r="M303" s="30"/>
      <c r="N303" s="30"/>
      <c r="O303" s="30"/>
      <c r="P303" s="30"/>
      <c r="Q303" s="30"/>
      <c r="R303" s="30"/>
      <c r="S303" s="30"/>
      <c r="T303" s="30"/>
      <c r="U303" s="30"/>
      <c r="V303" s="30"/>
      <c r="W303" s="30"/>
      <c r="X303" s="30"/>
      <c r="Y303" s="30"/>
      <c r="Z303" s="30"/>
      <c r="AA303" s="30"/>
      <c r="AB303" s="30"/>
      <c r="AC303" s="206"/>
      <c r="AD303" s="206"/>
      <c r="AE303" s="206"/>
      <c r="AF303" s="206"/>
      <c r="AG303" s="206"/>
      <c r="AH303" s="206"/>
      <c r="AI303" s="206"/>
      <c r="AJ303" s="206"/>
      <c r="AK303" s="206"/>
      <c r="AL303" s="206"/>
      <c r="AM303" s="207"/>
    </row>
    <row r="304" spans="1:39" customFormat="1" outlineLevel="1">
      <c r="B304" s="114" t="s">
        <v>41</v>
      </c>
      <c r="C304" s="28"/>
      <c r="D304" s="19"/>
      <c r="E304" s="19"/>
      <c r="F304" s="19"/>
      <c r="G304" s="19"/>
      <c r="H304" s="29"/>
      <c r="I304" s="20"/>
      <c r="J304" s="30"/>
      <c r="K304" s="30"/>
      <c r="L304" s="30"/>
      <c r="M304" s="30"/>
      <c r="N304" s="30"/>
      <c r="O304" s="30"/>
      <c r="P304" s="30"/>
      <c r="Q304" s="30"/>
      <c r="R304" s="30"/>
      <c r="S304" s="30"/>
      <c r="T304" s="30"/>
      <c r="U304" s="30"/>
      <c r="V304" s="30"/>
      <c r="W304" s="30"/>
      <c r="X304" s="30"/>
      <c r="Y304" s="30"/>
      <c r="Z304" s="30"/>
      <c r="AA304" s="30"/>
      <c r="AB304" s="30"/>
      <c r="AC304" s="206"/>
      <c r="AD304" s="206"/>
      <c r="AE304" s="206"/>
      <c r="AF304" s="206"/>
      <c r="AG304" s="206"/>
      <c r="AH304" s="206"/>
      <c r="AI304" s="206"/>
      <c r="AJ304" s="206"/>
      <c r="AK304" s="206"/>
      <c r="AL304" s="206"/>
      <c r="AM304" s="207"/>
    </row>
    <row r="305" spans="1:39" customFormat="1" outlineLevel="1">
      <c r="A305" t="str">
        <f>B305&amp;C305</f>
        <v>Surname, Forename1</v>
      </c>
      <c r="B305" s="255" t="s">
        <v>28</v>
      </c>
      <c r="C305" s="27">
        <v>1</v>
      </c>
      <c r="D305" s="26" t="s">
        <v>22</v>
      </c>
      <c r="E305" s="103"/>
      <c r="F305" s="103"/>
      <c r="G305" s="103"/>
      <c r="H305" s="16"/>
      <c r="I305" s="16"/>
      <c r="J305" s="17"/>
      <c r="K305" s="94"/>
      <c r="L305" s="94"/>
      <c r="M305" s="94"/>
      <c r="N305" s="94"/>
      <c r="O305" s="94"/>
      <c r="P305" s="94"/>
      <c r="Q305" s="17"/>
      <c r="R305" s="94"/>
      <c r="S305" s="94"/>
      <c r="T305" s="17"/>
      <c r="U305" s="17"/>
      <c r="V305" s="94"/>
      <c r="W305" s="17"/>
      <c r="X305" s="94"/>
      <c r="Y305" s="17"/>
      <c r="Z305" s="17"/>
      <c r="AA305" s="17"/>
      <c r="AB305" s="17"/>
      <c r="AC305" s="190">
        <f>IF(J305&lt;&gt;0,INT(25.4347*POWER((18-J305),1.81)),0)</f>
        <v>0</v>
      </c>
      <c r="AD305" s="190">
        <f>IF(Q305&lt;&gt;0,INT(0.14354*POWER(((10*Q305)-220),1.4)),0)</f>
        <v>0</v>
      </c>
      <c r="AE305" s="190">
        <f>IF(T305&lt;&gt;0,INT(51.39*POWER((T305-1.5),1.05)),0)</f>
        <v>0</v>
      </c>
      <c r="AF305" s="190">
        <f>IF(U305&lt;&gt;0,INT(0.8465*POWER(((100*U305)-75),1.42)),0)</f>
        <v>0</v>
      </c>
      <c r="AG305" s="190">
        <f>IF(X305&lt;&gt;0,INT(1.53775*POWER((82-X305),1.81)),0)</f>
        <v>0</v>
      </c>
      <c r="AH305" s="190">
        <f>IF(Y305&lt;&gt;0,INT(5.74352*POWER((28.5-Y305),1.92)),0)</f>
        <v>0</v>
      </c>
      <c r="AI305" s="190">
        <f>IF(Z305&lt;&gt;0,INT(12.91*POWER((Z305-4),1.1)),0)</f>
        <v>0</v>
      </c>
      <c r="AJ305" s="190">
        <f>IF(AA305&lt;&gt;0,INT(0.2797*POWER(((100*AA305)),1.35)),0)</f>
        <v>0</v>
      </c>
      <c r="AK305" s="191">
        <f>IF(AB305&lt;&gt;0,INT(100.14*POWER((AB305-1),1.08)),0)</f>
        <v>0</v>
      </c>
      <c r="AL305" s="208">
        <v>7</v>
      </c>
      <c r="AM305" s="193">
        <f>SUM(AC305:AK305)</f>
        <v>0</v>
      </c>
    </row>
    <row r="306" spans="1:39" customFormat="1" outlineLevel="1">
      <c r="A306" t="str">
        <f>B305&amp;C306</f>
        <v>Surname, Forename2</v>
      </c>
      <c r="B306" s="256"/>
      <c r="C306" s="27">
        <v>2</v>
      </c>
      <c r="D306" s="26" t="s">
        <v>22</v>
      </c>
      <c r="E306" s="103"/>
      <c r="F306" s="103"/>
      <c r="G306" s="103"/>
      <c r="H306" s="15"/>
      <c r="I306" s="16"/>
      <c r="J306" s="17"/>
      <c r="K306" s="94"/>
      <c r="L306" s="94"/>
      <c r="M306" s="94"/>
      <c r="N306" s="94"/>
      <c r="O306" s="94"/>
      <c r="P306" s="94"/>
      <c r="Q306" s="17" t="str">
        <f>IF(SUM(K306:P306)=0,"",SUM(K306:P306))</f>
        <v/>
      </c>
      <c r="R306" s="94"/>
      <c r="S306" s="94"/>
      <c r="T306" s="17" t="str">
        <f>IF(SUM(R306:S306)=0,"",SUM(R306:S306))</f>
        <v/>
      </c>
      <c r="U306" s="17"/>
      <c r="V306" s="94"/>
      <c r="W306" s="17"/>
      <c r="X306" s="94" t="str">
        <f>IFERROR(AVERAGE(V306:W306),"")</f>
        <v/>
      </c>
      <c r="Y306" s="17"/>
      <c r="Z306" s="17"/>
      <c r="AA306" s="71"/>
      <c r="AB306" s="17"/>
      <c r="AC306" s="190" t="str">
        <f>IF(J306="","",IF(J306&lt;&gt;0,INT(25.4347*POWER((18-J306),1.81)),0))</f>
        <v/>
      </c>
      <c r="AD306" s="190" t="str">
        <f>IFERROR(IF(Q306&lt;&gt;0,INT(0.14354*POWER(((10*Q306)-220),1.4)),0),"")</f>
        <v/>
      </c>
      <c r="AE306" s="190" t="str">
        <f>IFERROR(IF(T306&lt;&gt;0,INT(51.39*POWER((T306-1.5),1.05)),0),"")</f>
        <v/>
      </c>
      <c r="AF306" s="190">
        <f>IF(U306&lt;&gt;0,INT(0.8465*POWER(((100*U306)-75),1.42)),0)</f>
        <v>0</v>
      </c>
      <c r="AG306" s="190" t="str">
        <f>IFERROR(IF(X306&lt;&gt;0,INT(1.53775*POWER((82-X306),1.81)),0),"")</f>
        <v/>
      </c>
      <c r="AH306" s="190" t="str">
        <f>IF(Y306="","",IF(Y306&lt;&gt;0,INT(5.74352*POWER((28.5-Y306),1.92)),0))</f>
        <v/>
      </c>
      <c r="AI306" s="190">
        <f>IF(Z306&lt;&gt;0,INT(12.91*POWER((Z306-4),1.1)),0)</f>
        <v>0</v>
      </c>
      <c r="AJ306" s="190" t="str">
        <f>IF(AA306="","",IF(AA306&lt;&gt;0,INT(0.2797*POWER(((100*AA306)),1.35)),0))</f>
        <v/>
      </c>
      <c r="AK306" s="191" t="str">
        <f>IF(AB306="","",IF(AB306&lt;&gt;0,INT(100.14*POWER((AB306-1),1.08)),0))</f>
        <v/>
      </c>
      <c r="AL306" s="192">
        <f>COUNT(J306,Q306,T306,X306,Y306,AA306,AB306)</f>
        <v>0</v>
      </c>
      <c r="AM306" s="193" t="str">
        <f>IF(AL306=0,"",SUM(AC306:AK306))</f>
        <v/>
      </c>
    </row>
    <row r="307" spans="1:39" customFormat="1" outlineLevel="1">
      <c r="B307" s="256"/>
      <c r="C307" s="106" t="s">
        <v>65</v>
      </c>
      <c r="D307" s="103"/>
      <c r="E307" s="103"/>
      <c r="F307" s="103"/>
      <c r="G307" s="103"/>
      <c r="H307" s="104"/>
      <c r="I307" s="105"/>
      <c r="J307" s="107" t="str">
        <f>IFERROR((J305-J306)/J306*100%,"")</f>
        <v/>
      </c>
      <c r="K307" s="107" t="str">
        <f>IFERROR((K306-K305)/K306*100%,"")</f>
        <v/>
      </c>
      <c r="L307" s="107" t="str">
        <f t="shared" ref="L307:S307" si="1130">IFERROR((L306-L305)/L306*100%,"")</f>
        <v/>
      </c>
      <c r="M307" s="107" t="str">
        <f t="shared" si="1130"/>
        <v/>
      </c>
      <c r="N307" s="107" t="str">
        <f t="shared" si="1130"/>
        <v/>
      </c>
      <c r="O307" s="107" t="str">
        <f t="shared" si="1130"/>
        <v/>
      </c>
      <c r="P307" s="107" t="str">
        <f t="shared" si="1130"/>
        <v/>
      </c>
      <c r="Q307" s="107" t="str">
        <f t="shared" si="1130"/>
        <v/>
      </c>
      <c r="R307" s="107" t="str">
        <f t="shared" si="1130"/>
        <v/>
      </c>
      <c r="S307" s="107" t="str">
        <f t="shared" si="1130"/>
        <v/>
      </c>
      <c r="T307" s="107" t="str">
        <f>IFERROR((T306-T305)/T306*100%,"")</f>
        <v/>
      </c>
      <c r="U307" s="107" t="str">
        <f t="shared" ref="U307" si="1131">IFERROR((U306-U305)/U306*100%,"")</f>
        <v/>
      </c>
      <c r="V307" s="107" t="str">
        <f>IFERROR((V305-V306)/V306*100%,"")</f>
        <v/>
      </c>
      <c r="W307" s="107" t="str">
        <f>IFERROR((W305-W306)/W306*100%,"")</f>
        <v/>
      </c>
      <c r="X307" s="107" t="str">
        <f>IFERROR((X305-X306)/X306*100%,"")</f>
        <v/>
      </c>
      <c r="Y307" s="107" t="str">
        <f>IFERROR((Y305-Y306)/Y306*100%,"")</f>
        <v/>
      </c>
      <c r="Z307" s="107" t="str">
        <f t="shared" ref="Z307:AB307" si="1132">IFERROR((Z306-Z305)/Z306*100%,"")</f>
        <v/>
      </c>
      <c r="AA307" s="107" t="str">
        <f t="shared" si="1132"/>
        <v/>
      </c>
      <c r="AB307" s="107" t="str">
        <f t="shared" si="1132"/>
        <v/>
      </c>
      <c r="AC307" s="194" t="str">
        <f t="shared" ref="AC307" si="1133">IFERROR((AC306-AC305)/AC306*100%,"")</f>
        <v/>
      </c>
      <c r="AD307" s="194" t="str">
        <f t="shared" ref="AD307" si="1134">IFERROR((AD306-AD305)/AD306*100%,"")</f>
        <v/>
      </c>
      <c r="AE307" s="194" t="str">
        <f t="shared" ref="AE307" si="1135">IFERROR((AE306-AE305)/AE306*100%,"")</f>
        <v/>
      </c>
      <c r="AF307" s="194" t="str">
        <f t="shared" ref="AF307" si="1136">IFERROR((AF306-AF305)/AF306*100%,"")</f>
        <v/>
      </c>
      <c r="AG307" s="194" t="str">
        <f t="shared" ref="AG307" si="1137">IFERROR((AG306-AG305)/AG306*100%,"")</f>
        <v/>
      </c>
      <c r="AH307" s="194" t="str">
        <f t="shared" ref="AH307" si="1138">IFERROR((AH306-AH305)/AH306*100%,"")</f>
        <v/>
      </c>
      <c r="AI307" s="194" t="str">
        <f t="shared" ref="AI307" si="1139">IFERROR((AI306-AI305)/AI306*100%,"")</f>
        <v/>
      </c>
      <c r="AJ307" s="194" t="str">
        <f t="shared" ref="AJ307" si="1140">IFERROR((AJ306-AJ305)/AJ306*100%,"")</f>
        <v/>
      </c>
      <c r="AK307" s="194" t="str">
        <f t="shared" ref="AK307" si="1141">IFERROR((AK306-AK305)/AK306*100%,"")</f>
        <v/>
      </c>
      <c r="AL307" s="194" t="str">
        <f t="shared" ref="AL307:AM307" si="1142">IFERROR((AL306-AL305)/AL306*100%,"")</f>
        <v/>
      </c>
      <c r="AM307" s="228" t="str">
        <f t="shared" si="1142"/>
        <v/>
      </c>
    </row>
    <row r="308" spans="1:39" customFormat="1" outlineLevel="1">
      <c r="A308" t="str">
        <f>B305&amp;C308</f>
        <v>Surname, Forename3</v>
      </c>
      <c r="B308" s="256"/>
      <c r="C308" s="27">
        <v>3</v>
      </c>
      <c r="D308" s="26" t="s">
        <v>22</v>
      </c>
      <c r="E308" s="103"/>
      <c r="F308" s="103"/>
      <c r="G308" s="103"/>
      <c r="H308" s="15"/>
      <c r="I308" s="16"/>
      <c r="J308" s="17"/>
      <c r="K308" s="94"/>
      <c r="L308" s="94"/>
      <c r="M308" s="94"/>
      <c r="N308" s="94"/>
      <c r="O308" s="94"/>
      <c r="P308" s="94"/>
      <c r="Q308" s="17" t="str">
        <f>IF(SUM(K308:P308)=0,"",SUM(K308:P308))</f>
        <v/>
      </c>
      <c r="R308" s="94"/>
      <c r="S308" s="94"/>
      <c r="T308" s="17" t="str">
        <f>IF(SUM(R308:S308)=0,"",SUM(R308:S308))</f>
        <v/>
      </c>
      <c r="U308" s="17"/>
      <c r="V308" s="94"/>
      <c r="W308" s="17"/>
      <c r="X308" s="94" t="str">
        <f>IFERROR(AVERAGE(V308:W308),"")</f>
        <v/>
      </c>
      <c r="Y308" s="17"/>
      <c r="Z308" s="17"/>
      <c r="AA308" s="71"/>
      <c r="AB308" s="17"/>
      <c r="AC308" s="190" t="str">
        <f>IF(J308="","",IF(J308&lt;&gt;0,INT(25.4347*POWER((18-J308),1.81)),0))</f>
        <v/>
      </c>
      <c r="AD308" s="190" t="str">
        <f>IFERROR(IF(Q308&lt;&gt;0,INT(0.14354*POWER(((10*Q308)-220),1.4)),0),"")</f>
        <v/>
      </c>
      <c r="AE308" s="190" t="str">
        <f>IFERROR(IF(T308&lt;&gt;0,INT(51.39*POWER((T308-1.5),1.05)),0),"")</f>
        <v/>
      </c>
      <c r="AF308" s="190">
        <f>IF(U308&lt;&gt;0,INT(0.8465*POWER(((100*U308)-75),1.42)),0)</f>
        <v>0</v>
      </c>
      <c r="AG308" s="190" t="str">
        <f>IFERROR(IF(X308&lt;&gt;0,INT(1.53775*POWER((82-X308),1.81)),0),"")</f>
        <v/>
      </c>
      <c r="AH308" s="190" t="str">
        <f>IF(Y308="","",IF(Y308&lt;&gt;0,INT(5.74352*POWER((28.5-Y308),1.92)),0))</f>
        <v/>
      </c>
      <c r="AI308" s="190">
        <f>IF(Z308&lt;&gt;0,INT(12.91*POWER((Z308-4),1.1)),0)</f>
        <v>0</v>
      </c>
      <c r="AJ308" s="190" t="str">
        <f>IF(AA308="","",IF(AA308&lt;&gt;0,INT(0.2797*POWER(((100*AA308)),1.35)),0))</f>
        <v/>
      </c>
      <c r="AK308" s="191" t="str">
        <f>IF(AB308="","",IF(AB308&lt;&gt;0,INT(100.14*POWER((AB308-1),1.08)),0))</f>
        <v/>
      </c>
      <c r="AL308" s="192">
        <f>COUNT(J308,Q308,T308,X308,Y308,AA308,AB308)</f>
        <v>0</v>
      </c>
      <c r="AM308" s="193" t="str">
        <f>IF(AL308=0,"",SUM(AC308:AK308))</f>
        <v/>
      </c>
    </row>
    <row r="309" spans="1:39" customFormat="1" outlineLevel="1">
      <c r="B309" s="256"/>
      <c r="C309" s="106" t="s">
        <v>65</v>
      </c>
      <c r="D309" s="103"/>
      <c r="E309" s="103"/>
      <c r="F309" s="103"/>
      <c r="G309" s="103"/>
      <c r="H309" s="104"/>
      <c r="I309" s="105"/>
      <c r="J309" s="107" t="str">
        <f>IFERROR((J306-J308)/J308*100%,"")</f>
        <v/>
      </c>
      <c r="K309" s="107" t="str">
        <f t="shared" ref="K309:T309" si="1143">IFERROR((K308-K306)/K308*100%,"")</f>
        <v/>
      </c>
      <c r="L309" s="107" t="str">
        <f t="shared" si="1143"/>
        <v/>
      </c>
      <c r="M309" s="107" t="str">
        <f t="shared" si="1143"/>
        <v/>
      </c>
      <c r="N309" s="107" t="str">
        <f t="shared" si="1143"/>
        <v/>
      </c>
      <c r="O309" s="107" t="str">
        <f t="shared" si="1143"/>
        <v/>
      </c>
      <c r="P309" s="107" t="str">
        <f t="shared" si="1143"/>
        <v/>
      </c>
      <c r="Q309" s="107" t="str">
        <f t="shared" si="1143"/>
        <v/>
      </c>
      <c r="R309" s="107" t="str">
        <f t="shared" si="1143"/>
        <v/>
      </c>
      <c r="S309" s="107" t="str">
        <f t="shared" si="1143"/>
        <v/>
      </c>
      <c r="T309" s="107" t="str">
        <f t="shared" si="1143"/>
        <v/>
      </c>
      <c r="U309" s="107" t="str">
        <f t="shared" ref="U309" si="1144">IFERROR((U308-U307)/U308*100%,"")</f>
        <v/>
      </c>
      <c r="V309" s="107" t="str">
        <f>IFERROR((V306-V308)/V308*100%,"")</f>
        <v/>
      </c>
      <c r="W309" s="107" t="str">
        <f>IFERROR((W306-W308)/W308*100%,"")</f>
        <v/>
      </c>
      <c r="X309" s="107" t="str">
        <f>IFERROR((X306-X308)/X308*100%,"")</f>
        <v/>
      </c>
      <c r="Y309" s="107" t="str">
        <f>IFERROR((Y306-Y308)/Y308*100%,"")</f>
        <v/>
      </c>
      <c r="Z309" s="107" t="str">
        <f t="shared" ref="Z309" si="1145">IFERROR((Z308-Z307)/Z308*100%,"")</f>
        <v/>
      </c>
      <c r="AA309" s="107" t="str">
        <f>IFERROR((AA308-AA306)/AA308*100%,"")</f>
        <v/>
      </c>
      <c r="AB309" s="107" t="str">
        <f>IFERROR((AB308-AB306)/AB308*100%,"")</f>
        <v/>
      </c>
      <c r="AC309" s="194" t="str">
        <f t="shared" ref="AC309" si="1146">IFERROR((AC308-AC307)/AC308*100%,"")</f>
        <v/>
      </c>
      <c r="AD309" s="194" t="str">
        <f t="shared" ref="AD309" si="1147">IFERROR((AD308-AD307)/AD308*100%,"")</f>
        <v/>
      </c>
      <c r="AE309" s="194" t="str">
        <f t="shared" ref="AE309" si="1148">IFERROR((AE308-AE307)/AE308*100%,"")</f>
        <v/>
      </c>
      <c r="AF309" s="194" t="str">
        <f t="shared" ref="AF309" si="1149">IFERROR((AF308-AF307)/AF308*100%,"")</f>
        <v/>
      </c>
      <c r="AG309" s="194" t="str">
        <f t="shared" ref="AG309" si="1150">IFERROR((AG308-AG307)/AG308*100%,"")</f>
        <v/>
      </c>
      <c r="AH309" s="194" t="str">
        <f t="shared" ref="AH309" si="1151">IFERROR((AH308-AH307)/AH308*100%,"")</f>
        <v/>
      </c>
      <c r="AI309" s="194" t="str">
        <f t="shared" ref="AI309" si="1152">IFERROR((AI308-AI307)/AI308*100%,"")</f>
        <v/>
      </c>
      <c r="AJ309" s="194" t="str">
        <f t="shared" ref="AJ309" si="1153">IFERROR((AJ308-AJ307)/AJ308*100%,"")</f>
        <v/>
      </c>
      <c r="AK309" s="194" t="str">
        <f t="shared" ref="AK309" si="1154">IFERROR((AK308-AK307)/AK308*100%,"")</f>
        <v/>
      </c>
      <c r="AL309" s="194" t="str">
        <f t="shared" ref="AL309" si="1155">IFERROR((AL308-AL307)/AL308*100%,"")</f>
        <v/>
      </c>
      <c r="AM309" s="227" t="str">
        <f>IFERROR((AM308-AM306)/AM308*100%,"")</f>
        <v/>
      </c>
    </row>
    <row r="310" spans="1:39" customFormat="1" outlineLevel="1">
      <c r="A310" t="str">
        <f>B305&amp;C310</f>
        <v>Surname, Forename4</v>
      </c>
      <c r="B310" s="256"/>
      <c r="C310" s="27">
        <v>4</v>
      </c>
      <c r="D310" s="26" t="s">
        <v>22</v>
      </c>
      <c r="E310" s="103"/>
      <c r="F310" s="103"/>
      <c r="G310" s="103"/>
      <c r="H310" s="15"/>
      <c r="I310" s="16"/>
      <c r="J310" s="17"/>
      <c r="K310" s="94"/>
      <c r="L310" s="94"/>
      <c r="M310" s="94"/>
      <c r="N310" s="94"/>
      <c r="O310" s="94"/>
      <c r="P310" s="94"/>
      <c r="Q310" s="17" t="str">
        <f>IF(SUM(K310:P310)=0,"",SUM(K310:P310))</f>
        <v/>
      </c>
      <c r="R310" s="94"/>
      <c r="S310" s="94"/>
      <c r="T310" s="17" t="str">
        <f>IF(SUM(R310:S310)=0,"",SUM(R310:S310))</f>
        <v/>
      </c>
      <c r="U310" s="17"/>
      <c r="V310" s="94"/>
      <c r="W310" s="17"/>
      <c r="X310" s="94" t="str">
        <f>IFERROR(AVERAGE(V310:W310),"")</f>
        <v/>
      </c>
      <c r="Y310" s="17"/>
      <c r="Z310" s="17"/>
      <c r="AA310" s="71"/>
      <c r="AB310" s="17"/>
      <c r="AC310" s="190" t="str">
        <f>IF(J310="","",IF(J310&lt;&gt;0,INT(25.4347*POWER((18-J310),1.81)),0))</f>
        <v/>
      </c>
      <c r="AD310" s="190" t="str">
        <f>IFERROR(IF(Q310&lt;&gt;0,INT(0.14354*POWER(((10*Q310)-220),1.4)),0),"")</f>
        <v/>
      </c>
      <c r="AE310" s="190" t="str">
        <f>IFERROR(IF(T310&lt;&gt;0,INT(51.39*POWER((T310-1.5),1.05)),0),"")</f>
        <v/>
      </c>
      <c r="AF310" s="190">
        <f>IF(U310&lt;&gt;0,INT(0.8465*POWER(((100*U310)-75),1.42)),0)</f>
        <v>0</v>
      </c>
      <c r="AG310" s="190" t="str">
        <f>IFERROR(IF(X310&lt;&gt;0,INT(1.53775*POWER((82-X310),1.81)),0),"")</f>
        <v/>
      </c>
      <c r="AH310" s="190" t="str">
        <f>IF(Y310="","",IF(Y310&lt;&gt;0,INT(5.74352*POWER((28.5-Y310),1.92)),0))</f>
        <v/>
      </c>
      <c r="AI310" s="190">
        <f>IF(Z310&lt;&gt;0,INT(12.91*POWER((Z310-4),1.1)),0)</f>
        <v>0</v>
      </c>
      <c r="AJ310" s="190" t="str">
        <f>IF(AA310="","",IF(AA310&lt;&gt;0,INT(0.2797*POWER(((100*AA310)),1.35)),0))</f>
        <v/>
      </c>
      <c r="AK310" s="191" t="str">
        <f>IF(AB310="","",IF(AB310&lt;&gt;0,INT(100.14*POWER((AB310-1),1.08)),0))</f>
        <v/>
      </c>
      <c r="AL310" s="192">
        <f>COUNT(J310,Q310,T310,X310,Y310,AA310,AB310)</f>
        <v>0</v>
      </c>
      <c r="AM310" s="193" t="str">
        <f>IF(AL310=0,"",SUM(AC310:AK310))</f>
        <v/>
      </c>
    </row>
    <row r="311" spans="1:39" customFormat="1" outlineLevel="1">
      <c r="B311" s="256"/>
      <c r="C311" s="106" t="s">
        <v>65</v>
      </c>
      <c r="D311" s="103"/>
      <c r="E311" s="103"/>
      <c r="F311" s="103"/>
      <c r="G311" s="103"/>
      <c r="H311" s="104"/>
      <c r="I311" s="105"/>
      <c r="J311" s="107" t="str">
        <f>IFERROR((J308-J310)/J310*100%,"")</f>
        <v/>
      </c>
      <c r="K311" s="107" t="str">
        <f t="shared" ref="K311:T311" si="1156">IFERROR((K310-K308)/K310*100%,"")</f>
        <v/>
      </c>
      <c r="L311" s="107" t="str">
        <f t="shared" si="1156"/>
        <v/>
      </c>
      <c r="M311" s="107" t="str">
        <f t="shared" si="1156"/>
        <v/>
      </c>
      <c r="N311" s="107" t="str">
        <f t="shared" si="1156"/>
        <v/>
      </c>
      <c r="O311" s="107" t="str">
        <f t="shared" si="1156"/>
        <v/>
      </c>
      <c r="P311" s="107" t="str">
        <f t="shared" si="1156"/>
        <v/>
      </c>
      <c r="Q311" s="107" t="str">
        <f t="shared" si="1156"/>
        <v/>
      </c>
      <c r="R311" s="107" t="str">
        <f t="shared" si="1156"/>
        <v/>
      </c>
      <c r="S311" s="107" t="str">
        <f t="shared" si="1156"/>
        <v/>
      </c>
      <c r="T311" s="107" t="str">
        <f t="shared" si="1156"/>
        <v/>
      </c>
      <c r="U311" s="107" t="str">
        <f t="shared" ref="U311" si="1157">IFERROR((U310-U309)/U310*100%,"")</f>
        <v/>
      </c>
      <c r="V311" s="107" t="str">
        <f>IFERROR((V308-V310)/V310*100%,"")</f>
        <v/>
      </c>
      <c r="W311" s="107" t="str">
        <f>IFERROR((W308-W310)/W310*100%,"")</f>
        <v/>
      </c>
      <c r="X311" s="107" t="str">
        <f>IFERROR((X308-X310)/X310*100%,"")</f>
        <v/>
      </c>
      <c r="Y311" s="107" t="str">
        <f>IFERROR((Y308-Y310)/Y310*100%,"")</f>
        <v/>
      </c>
      <c r="Z311" s="107" t="str">
        <f t="shared" ref="Z311" si="1158">IFERROR((Z310-Z309)/Z310*100%,"")</f>
        <v/>
      </c>
      <c r="AA311" s="107" t="str">
        <f>IFERROR((AA310-AA308)/AA310*100%,"")</f>
        <v/>
      </c>
      <c r="AB311" s="107" t="str">
        <f>IFERROR((AB310-AB308)/AB310*100%,"")</f>
        <v/>
      </c>
      <c r="AC311" s="194" t="str">
        <f t="shared" ref="AC311" si="1159">IFERROR((AC310-AC309)/AC310*100%,"")</f>
        <v/>
      </c>
      <c r="AD311" s="194" t="str">
        <f t="shared" ref="AD311" si="1160">IFERROR((AD310-AD309)/AD310*100%,"")</f>
        <v/>
      </c>
      <c r="AE311" s="194" t="str">
        <f t="shared" ref="AE311" si="1161">IFERROR((AE310-AE309)/AE310*100%,"")</f>
        <v/>
      </c>
      <c r="AF311" s="194" t="str">
        <f t="shared" ref="AF311" si="1162">IFERROR((AF310-AF309)/AF310*100%,"")</f>
        <v/>
      </c>
      <c r="AG311" s="194" t="str">
        <f t="shared" ref="AG311" si="1163">IFERROR((AG310-AG309)/AG310*100%,"")</f>
        <v/>
      </c>
      <c r="AH311" s="194" t="str">
        <f t="shared" ref="AH311" si="1164">IFERROR((AH310-AH309)/AH310*100%,"")</f>
        <v/>
      </c>
      <c r="AI311" s="194" t="str">
        <f t="shared" ref="AI311" si="1165">IFERROR((AI310-AI309)/AI310*100%,"")</f>
        <v/>
      </c>
      <c r="AJ311" s="194" t="str">
        <f t="shared" ref="AJ311" si="1166">IFERROR((AJ310-AJ309)/AJ310*100%,"")</f>
        <v/>
      </c>
      <c r="AK311" s="194" t="str">
        <f t="shared" ref="AK311" si="1167">IFERROR((AK310-AK309)/AK310*100%,"")</f>
        <v/>
      </c>
      <c r="AL311" s="194" t="str">
        <f t="shared" ref="AL311" si="1168">IFERROR((AL310-AL309)/AL310*100%,"")</f>
        <v/>
      </c>
      <c r="AM311" s="227" t="str">
        <f>IFERROR((AM310-AM308)/AM310*100%,"")</f>
        <v/>
      </c>
    </row>
    <row r="312" spans="1:39" customFormat="1" outlineLevel="1">
      <c r="A312" t="str">
        <f>B305&amp;C312</f>
        <v>Surname, Forename5</v>
      </c>
      <c r="B312" s="256"/>
      <c r="C312" s="27">
        <v>5</v>
      </c>
      <c r="D312" s="26" t="s">
        <v>22</v>
      </c>
      <c r="E312" s="103"/>
      <c r="F312" s="103"/>
      <c r="G312" s="103"/>
      <c r="H312" s="15"/>
      <c r="I312" s="16"/>
      <c r="J312" s="17"/>
      <c r="K312" s="94"/>
      <c r="L312" s="94"/>
      <c r="M312" s="94"/>
      <c r="N312" s="94"/>
      <c r="O312" s="94"/>
      <c r="P312" s="94"/>
      <c r="Q312" s="17" t="str">
        <f>IF(SUM(K312:P312)=0,"",SUM(K312:P312))</f>
        <v/>
      </c>
      <c r="R312" s="94"/>
      <c r="S312" s="94"/>
      <c r="T312" s="17" t="str">
        <f>IF(SUM(R312:S312)=0,"",SUM(R312:S312))</f>
        <v/>
      </c>
      <c r="U312" s="17"/>
      <c r="V312" s="94"/>
      <c r="W312" s="17"/>
      <c r="X312" s="94" t="str">
        <f>IFERROR(AVERAGE(V312:W312),"")</f>
        <v/>
      </c>
      <c r="Y312" s="17"/>
      <c r="Z312" s="17"/>
      <c r="AA312" s="71"/>
      <c r="AB312" s="17"/>
      <c r="AC312" s="190" t="str">
        <f>IF(J312="","",IF(J312&lt;&gt;0,INT(25.4347*POWER((18-J312),1.81)),0))</f>
        <v/>
      </c>
      <c r="AD312" s="190" t="str">
        <f>IFERROR(IF(Q312&lt;&gt;0,INT(0.14354*POWER(((10*Q312)-220),1.4)),0),"")</f>
        <v/>
      </c>
      <c r="AE312" s="190" t="str">
        <f>IFERROR(IF(T312&lt;&gt;0,INT(51.39*POWER((T312-1.5),1.05)),0),"")</f>
        <v/>
      </c>
      <c r="AF312" s="190">
        <f>IF(U312&lt;&gt;0,INT(0.8465*POWER(((100*U312)-75),1.42)),0)</f>
        <v>0</v>
      </c>
      <c r="AG312" s="190" t="str">
        <f>IFERROR(IF(X312&lt;&gt;0,INT(1.53775*POWER((82-X312),1.81)),0),"")</f>
        <v/>
      </c>
      <c r="AH312" s="190" t="str">
        <f>IF(Y312="","",IF(Y312&lt;&gt;0,INT(5.74352*POWER((28.5-Y312),1.92)),0))</f>
        <v/>
      </c>
      <c r="AI312" s="190">
        <f>IF(Z312&lt;&gt;0,INT(12.91*POWER((Z312-4),1.1)),0)</f>
        <v>0</v>
      </c>
      <c r="AJ312" s="190" t="str">
        <f>IF(AA312="","",IF(AA312&lt;&gt;0,INT(0.2797*POWER(((100*AA312)),1.35)),0))</f>
        <v/>
      </c>
      <c r="AK312" s="191" t="str">
        <f>IF(AB312="","",IF(AB312&lt;&gt;0,INT(100.14*POWER((AB312-1),1.08)),0))</f>
        <v/>
      </c>
      <c r="AL312" s="192">
        <f>COUNT(J312,Q312,T312,X312,Y312,AA312,AB312)</f>
        <v>0</v>
      </c>
      <c r="AM312" s="193" t="str">
        <f>IF(AL312=0,"",SUM(AC312:AK312))</f>
        <v/>
      </c>
    </row>
    <row r="313" spans="1:39" customFormat="1" outlineLevel="1">
      <c r="B313" s="256"/>
      <c r="C313" s="106" t="s">
        <v>65</v>
      </c>
      <c r="D313" s="103"/>
      <c r="E313" s="103"/>
      <c r="F313" s="103"/>
      <c r="G313" s="103"/>
      <c r="H313" s="104"/>
      <c r="I313" s="105"/>
      <c r="J313" s="107" t="str">
        <f>IFERROR((J310-J312)/J312*100%,"")</f>
        <v/>
      </c>
      <c r="K313" s="107" t="str">
        <f t="shared" ref="K313:T313" si="1169">IFERROR((K312-K310)/K312*100%,"")</f>
        <v/>
      </c>
      <c r="L313" s="107" t="str">
        <f t="shared" si="1169"/>
        <v/>
      </c>
      <c r="M313" s="107" t="str">
        <f t="shared" si="1169"/>
        <v/>
      </c>
      <c r="N313" s="107" t="str">
        <f t="shared" si="1169"/>
        <v/>
      </c>
      <c r="O313" s="107" t="str">
        <f t="shared" si="1169"/>
        <v/>
      </c>
      <c r="P313" s="107" t="str">
        <f t="shared" si="1169"/>
        <v/>
      </c>
      <c r="Q313" s="107" t="str">
        <f t="shared" si="1169"/>
        <v/>
      </c>
      <c r="R313" s="107" t="str">
        <f t="shared" si="1169"/>
        <v/>
      </c>
      <c r="S313" s="107" t="str">
        <f t="shared" si="1169"/>
        <v/>
      </c>
      <c r="T313" s="107" t="str">
        <f t="shared" si="1169"/>
        <v/>
      </c>
      <c r="U313" s="107" t="str">
        <f t="shared" ref="U313" si="1170">IFERROR((U312-U311)/U312*100%,"")</f>
        <v/>
      </c>
      <c r="V313" s="107" t="str">
        <f>IFERROR((V310-V312)/V312*100%,"")</f>
        <v/>
      </c>
      <c r="W313" s="107" t="str">
        <f>IFERROR((W310-W312)/W312*100%,"")</f>
        <v/>
      </c>
      <c r="X313" s="107" t="str">
        <f>IFERROR((X310-X312)/X312*100%,"")</f>
        <v/>
      </c>
      <c r="Y313" s="107" t="str">
        <f>IFERROR((Y310-Y312)/Y312*100%,"")</f>
        <v/>
      </c>
      <c r="Z313" s="107" t="str">
        <f t="shared" ref="Z313" si="1171">IFERROR((Z312-Z311)/Z312*100%,"")</f>
        <v/>
      </c>
      <c r="AA313" s="107" t="str">
        <f>IFERROR((AA312-AA310)/AA312*100%,"")</f>
        <v/>
      </c>
      <c r="AB313" s="107" t="str">
        <f>IFERROR((AB312-AB310)/AB312*100%,"")</f>
        <v/>
      </c>
      <c r="AC313" s="194" t="str">
        <f t="shared" ref="AC313" si="1172">IFERROR((AC312-AC311)/AC312*100%,"")</f>
        <v/>
      </c>
      <c r="AD313" s="194" t="str">
        <f t="shared" ref="AD313" si="1173">IFERROR((AD312-AD311)/AD312*100%,"")</f>
        <v/>
      </c>
      <c r="AE313" s="194" t="str">
        <f t="shared" ref="AE313" si="1174">IFERROR((AE312-AE311)/AE312*100%,"")</f>
        <v/>
      </c>
      <c r="AF313" s="194" t="str">
        <f t="shared" ref="AF313" si="1175">IFERROR((AF312-AF311)/AF312*100%,"")</f>
        <v/>
      </c>
      <c r="AG313" s="194" t="str">
        <f t="shared" ref="AG313" si="1176">IFERROR((AG312-AG311)/AG312*100%,"")</f>
        <v/>
      </c>
      <c r="AH313" s="194" t="str">
        <f t="shared" ref="AH313" si="1177">IFERROR((AH312-AH311)/AH312*100%,"")</f>
        <v/>
      </c>
      <c r="AI313" s="194" t="str">
        <f t="shared" ref="AI313" si="1178">IFERROR((AI312-AI311)/AI312*100%,"")</f>
        <v/>
      </c>
      <c r="AJ313" s="194" t="str">
        <f t="shared" ref="AJ313" si="1179">IFERROR((AJ312-AJ311)/AJ312*100%,"")</f>
        <v/>
      </c>
      <c r="AK313" s="194" t="str">
        <f t="shared" ref="AK313" si="1180">IFERROR((AK312-AK311)/AK312*100%,"")</f>
        <v/>
      </c>
      <c r="AL313" s="194" t="str">
        <f t="shared" ref="AL313" si="1181">IFERROR((AL312-AL311)/AL312*100%,"")</f>
        <v/>
      </c>
      <c r="AM313" s="227" t="str">
        <f>IFERROR((AM312-AM310)/AM312*100%,"")</f>
        <v/>
      </c>
    </row>
    <row r="314" spans="1:39" customFormat="1" outlineLevel="1">
      <c r="A314" t="str">
        <f>B305&amp;C314</f>
        <v>Surname, Forename6</v>
      </c>
      <c r="B314" s="256"/>
      <c r="C314" s="27">
        <v>6</v>
      </c>
      <c r="D314" s="26" t="s">
        <v>22</v>
      </c>
      <c r="E314" s="103"/>
      <c r="F314" s="103"/>
      <c r="G314" s="103"/>
      <c r="H314" s="15"/>
      <c r="I314" s="16"/>
      <c r="J314" s="17"/>
      <c r="K314" s="94"/>
      <c r="L314" s="94"/>
      <c r="M314" s="94"/>
      <c r="N314" s="94"/>
      <c r="O314" s="94"/>
      <c r="P314" s="94"/>
      <c r="Q314" s="17" t="str">
        <f>IF(SUM(K314:P314)=0,"",SUM(K314:P314))</f>
        <v/>
      </c>
      <c r="R314" s="94"/>
      <c r="S314" s="94"/>
      <c r="T314" s="17" t="str">
        <f>IF(SUM(R314:S314)=0,"",SUM(R314:S314))</f>
        <v/>
      </c>
      <c r="U314" s="17"/>
      <c r="V314" s="94"/>
      <c r="W314" s="17"/>
      <c r="X314" s="94" t="str">
        <f>IFERROR(AVERAGE(V314:W314),"")</f>
        <v/>
      </c>
      <c r="Y314" s="17"/>
      <c r="Z314" s="17"/>
      <c r="AA314" s="71"/>
      <c r="AB314" s="17"/>
      <c r="AC314" s="190" t="str">
        <f>IF(J314="","",IF(J314&lt;&gt;0,INT(25.4347*POWER((18-J314),1.81)),0))</f>
        <v/>
      </c>
      <c r="AD314" s="190" t="str">
        <f>IFERROR(IF(Q314&lt;&gt;0,INT(0.14354*POWER(((10*Q314)-220),1.4)),0),"")</f>
        <v/>
      </c>
      <c r="AE314" s="190" t="str">
        <f>IFERROR(IF(T314&lt;&gt;0,INT(51.39*POWER((T314-1.5),1.05)),0),"")</f>
        <v/>
      </c>
      <c r="AF314" s="190">
        <f>IF(U314&lt;&gt;0,INT(0.8465*POWER(((100*U314)-75),1.42)),0)</f>
        <v>0</v>
      </c>
      <c r="AG314" s="190" t="str">
        <f>IFERROR(IF(X314&lt;&gt;0,INT(1.53775*POWER((82-X314),1.81)),0),"")</f>
        <v/>
      </c>
      <c r="AH314" s="190" t="str">
        <f>IF(Y314="","",IF(Y314&lt;&gt;0,INT(5.74352*POWER((28.5-Y314),1.92)),0))</f>
        <v/>
      </c>
      <c r="AI314" s="190">
        <f>IF(Z314&lt;&gt;0,INT(12.91*POWER((Z314-4),1.1)),0)</f>
        <v>0</v>
      </c>
      <c r="AJ314" s="190" t="str">
        <f>IF(AA314="","",IF(AA314&lt;&gt;0,INT(0.2797*POWER(((100*AA314)),1.35)),0))</f>
        <v/>
      </c>
      <c r="AK314" s="191" t="str">
        <f>IF(AB314="","",IF(AB314&lt;&gt;0,INT(100.14*POWER((AB314-1),1.08)),0))</f>
        <v/>
      </c>
      <c r="AL314" s="192">
        <f>COUNT(J314,Q314,T314,X314,Y314,AA314,AB314)</f>
        <v>0</v>
      </c>
      <c r="AM314" s="193" t="str">
        <f>IF(AL314=0,"",SUM(AC314:AK314))</f>
        <v/>
      </c>
    </row>
    <row r="315" spans="1:39" customFormat="1" outlineLevel="1">
      <c r="B315" s="256"/>
      <c r="C315" s="106" t="s">
        <v>65</v>
      </c>
      <c r="D315" s="103"/>
      <c r="E315" s="103"/>
      <c r="F315" s="103"/>
      <c r="G315" s="103"/>
      <c r="H315" s="104"/>
      <c r="I315" s="105"/>
      <c r="J315" s="107" t="str">
        <f>IFERROR((J312-J314)/J314*100%,"")</f>
        <v/>
      </c>
      <c r="K315" s="107" t="str">
        <f t="shared" ref="K315:T315" si="1182">IFERROR((K314-K312)/K314*100%,"")</f>
        <v/>
      </c>
      <c r="L315" s="107" t="str">
        <f t="shared" si="1182"/>
        <v/>
      </c>
      <c r="M315" s="107" t="str">
        <f t="shared" si="1182"/>
        <v/>
      </c>
      <c r="N315" s="107" t="str">
        <f t="shared" si="1182"/>
        <v/>
      </c>
      <c r="O315" s="107" t="str">
        <f t="shared" si="1182"/>
        <v/>
      </c>
      <c r="P315" s="107" t="str">
        <f t="shared" si="1182"/>
        <v/>
      </c>
      <c r="Q315" s="107" t="str">
        <f t="shared" si="1182"/>
        <v/>
      </c>
      <c r="R315" s="107" t="str">
        <f t="shared" si="1182"/>
        <v/>
      </c>
      <c r="S315" s="107" t="str">
        <f t="shared" si="1182"/>
        <v/>
      </c>
      <c r="T315" s="107" t="str">
        <f t="shared" si="1182"/>
        <v/>
      </c>
      <c r="U315" s="107" t="str">
        <f t="shared" ref="U315" si="1183">IFERROR((U314-U313)/U314*100%,"")</f>
        <v/>
      </c>
      <c r="V315" s="107" t="str">
        <f>IFERROR((V312-V314)/V314*100%,"")</f>
        <v/>
      </c>
      <c r="W315" s="107" t="str">
        <f>IFERROR((W312-W314)/W314*100%,"")</f>
        <v/>
      </c>
      <c r="X315" s="107" t="str">
        <f>IFERROR((X312-X314)/X314*100%,"")</f>
        <v/>
      </c>
      <c r="Y315" s="107" t="str">
        <f>IFERROR((Y312-Y314)/Y314*100%,"")</f>
        <v/>
      </c>
      <c r="Z315" s="107" t="str">
        <f t="shared" ref="Z315" si="1184">IFERROR((Z314-Z313)/Z314*100%,"")</f>
        <v/>
      </c>
      <c r="AA315" s="107" t="str">
        <f>IFERROR((AA314-AA312)/AA314*100%,"")</f>
        <v/>
      </c>
      <c r="AB315" s="107" t="str">
        <f>IFERROR((AB314-AB312)/AB314*100%,"")</f>
        <v/>
      </c>
      <c r="AC315" s="194" t="str">
        <f t="shared" ref="AC315" si="1185">IFERROR((AC314-AC313)/AC314*100%,"")</f>
        <v/>
      </c>
      <c r="AD315" s="194" t="str">
        <f t="shared" ref="AD315" si="1186">IFERROR((AD314-AD313)/AD314*100%,"")</f>
        <v/>
      </c>
      <c r="AE315" s="194" t="str">
        <f t="shared" ref="AE315" si="1187">IFERROR((AE314-AE313)/AE314*100%,"")</f>
        <v/>
      </c>
      <c r="AF315" s="194" t="str">
        <f t="shared" ref="AF315" si="1188">IFERROR((AF314-AF313)/AF314*100%,"")</f>
        <v/>
      </c>
      <c r="AG315" s="194" t="str">
        <f t="shared" ref="AG315" si="1189">IFERROR((AG314-AG313)/AG314*100%,"")</f>
        <v/>
      </c>
      <c r="AH315" s="194" t="str">
        <f t="shared" ref="AH315" si="1190">IFERROR((AH314-AH313)/AH314*100%,"")</f>
        <v/>
      </c>
      <c r="AI315" s="194" t="str">
        <f t="shared" ref="AI315" si="1191">IFERROR((AI314-AI313)/AI314*100%,"")</f>
        <v/>
      </c>
      <c r="AJ315" s="194" t="str">
        <f t="shared" ref="AJ315" si="1192">IFERROR((AJ314-AJ313)/AJ314*100%,"")</f>
        <v/>
      </c>
      <c r="AK315" s="194" t="str">
        <f t="shared" ref="AK315" si="1193">IFERROR((AK314-AK313)/AK314*100%,"")</f>
        <v/>
      </c>
      <c r="AL315" s="194" t="str">
        <f t="shared" ref="AL315" si="1194">IFERROR((AL314-AL313)/AL314*100%,"")</f>
        <v/>
      </c>
      <c r="AM315" s="227" t="str">
        <f>IFERROR((AM314-AM312)/AM314*100%,"")</f>
        <v/>
      </c>
    </row>
    <row r="316" spans="1:39" customFormat="1" outlineLevel="1">
      <c r="A316" t="str">
        <f>B305&amp;C316</f>
        <v>Surname, Forename7</v>
      </c>
      <c r="B316" s="256"/>
      <c r="C316" s="27">
        <v>7</v>
      </c>
      <c r="D316" s="26" t="s">
        <v>22</v>
      </c>
      <c r="E316" s="103"/>
      <c r="F316" s="103"/>
      <c r="G316" s="103"/>
      <c r="H316" s="15"/>
      <c r="I316" s="16"/>
      <c r="J316" s="17"/>
      <c r="K316" s="94"/>
      <c r="L316" s="94"/>
      <c r="M316" s="94"/>
      <c r="N316" s="94"/>
      <c r="O316" s="94"/>
      <c r="P316" s="94"/>
      <c r="Q316" s="17" t="str">
        <f>IF(SUM(K316:P316)=0,"",SUM(K316:P316))</f>
        <v/>
      </c>
      <c r="R316" s="94"/>
      <c r="S316" s="94"/>
      <c r="T316" s="17" t="str">
        <f>IF(SUM(R316:S316)=0,"",SUM(R316:S316))</f>
        <v/>
      </c>
      <c r="U316" s="17"/>
      <c r="V316" s="94"/>
      <c r="W316" s="17"/>
      <c r="X316" s="94" t="str">
        <f>IFERROR(AVERAGE(V316:W316),"")</f>
        <v/>
      </c>
      <c r="Y316" s="17"/>
      <c r="Z316" s="17"/>
      <c r="AA316" s="71"/>
      <c r="AB316" s="17"/>
      <c r="AC316" s="190" t="str">
        <f>IF(J316="","",IF(J316&lt;&gt;0,INT(25.4347*POWER((18-J316),1.81)),0))</f>
        <v/>
      </c>
      <c r="AD316" s="190" t="str">
        <f>IFERROR(IF(Q316&lt;&gt;0,INT(0.14354*POWER(((10*Q316)-220),1.4)),0),"")</f>
        <v/>
      </c>
      <c r="AE316" s="190" t="str">
        <f>IFERROR(IF(T316&lt;&gt;0,INT(51.39*POWER((T316-1.5),1.05)),0),"")</f>
        <v/>
      </c>
      <c r="AF316" s="190">
        <f>IF(U316&lt;&gt;0,INT(0.8465*POWER(((100*U316)-75),1.42)),0)</f>
        <v>0</v>
      </c>
      <c r="AG316" s="190" t="str">
        <f>IFERROR(IF(X316&lt;&gt;0,INT(1.53775*POWER((82-X316),1.81)),0),"")</f>
        <v/>
      </c>
      <c r="AH316" s="190" t="str">
        <f>IF(Y316="","",IF(Y316&lt;&gt;0,INT(5.74352*POWER((28.5-Y316),1.92)),0))</f>
        <v/>
      </c>
      <c r="AI316" s="190">
        <f>IF(Z316&lt;&gt;0,INT(12.91*POWER((Z316-4),1.1)),0)</f>
        <v>0</v>
      </c>
      <c r="AJ316" s="190" t="str">
        <f>IF(AA316="","",IF(AA316&lt;&gt;0,INT(0.2797*POWER(((100*AA316)),1.35)),0))</f>
        <v/>
      </c>
      <c r="AK316" s="191" t="str">
        <f>IF(AB316="","",IF(AB316&lt;&gt;0,INT(100.14*POWER((AB316-1),1.08)),0))</f>
        <v/>
      </c>
      <c r="AL316" s="192">
        <f>COUNT(J316,Q316,T316,X316,Y316,AA316,AB316)</f>
        <v>0</v>
      </c>
      <c r="AM316" s="193" t="str">
        <f>IF(AL316=0,"",SUM(AC316:AK316))</f>
        <v/>
      </c>
    </row>
    <row r="317" spans="1:39" customFormat="1" outlineLevel="1">
      <c r="B317" s="256"/>
      <c r="C317" s="106" t="s">
        <v>65</v>
      </c>
      <c r="D317" s="103"/>
      <c r="E317" s="103"/>
      <c r="F317" s="103"/>
      <c r="G317" s="103"/>
      <c r="H317" s="104"/>
      <c r="I317" s="105"/>
      <c r="J317" s="107" t="str">
        <f>IFERROR((J314-J316)/J316*100%,"")</f>
        <v/>
      </c>
      <c r="K317" s="107" t="str">
        <f t="shared" ref="K317:T317" si="1195">IFERROR((K316-K314)/K316*100%,"")</f>
        <v/>
      </c>
      <c r="L317" s="107" t="str">
        <f t="shared" si="1195"/>
        <v/>
      </c>
      <c r="M317" s="107" t="str">
        <f t="shared" si="1195"/>
        <v/>
      </c>
      <c r="N317" s="107" t="str">
        <f t="shared" si="1195"/>
        <v/>
      </c>
      <c r="O317" s="107" t="str">
        <f t="shared" si="1195"/>
        <v/>
      </c>
      <c r="P317" s="107" t="str">
        <f t="shared" si="1195"/>
        <v/>
      </c>
      <c r="Q317" s="107" t="str">
        <f t="shared" si="1195"/>
        <v/>
      </c>
      <c r="R317" s="107" t="str">
        <f t="shared" si="1195"/>
        <v/>
      </c>
      <c r="S317" s="107" t="str">
        <f t="shared" si="1195"/>
        <v/>
      </c>
      <c r="T317" s="107" t="str">
        <f t="shared" si="1195"/>
        <v/>
      </c>
      <c r="U317" s="107" t="str">
        <f t="shared" ref="U317" si="1196">IFERROR((U316-U315)/U316*100%,"")</f>
        <v/>
      </c>
      <c r="V317" s="107" t="str">
        <f>IFERROR((V314-V316)/V316*100%,"")</f>
        <v/>
      </c>
      <c r="W317" s="107" t="str">
        <f>IFERROR((W314-W316)/W316*100%,"")</f>
        <v/>
      </c>
      <c r="X317" s="107" t="str">
        <f>IFERROR((X314-X316)/X316*100%,"")</f>
        <v/>
      </c>
      <c r="Y317" s="107" t="str">
        <f>IFERROR((Y314-Y316)/Y316*100%,"")</f>
        <v/>
      </c>
      <c r="Z317" s="107" t="str">
        <f t="shared" ref="Z317" si="1197">IFERROR((Z316-Z315)/Z316*100%,"")</f>
        <v/>
      </c>
      <c r="AA317" s="107" t="str">
        <f>IFERROR((AA316-AA314)/AA316*100%,"")</f>
        <v/>
      </c>
      <c r="AB317" s="107" t="str">
        <f>IFERROR((AB316-AB314)/AB316*100%,"")</f>
        <v/>
      </c>
      <c r="AC317" s="194" t="str">
        <f t="shared" ref="AC317" si="1198">IFERROR((AC316-AC315)/AC316*100%,"")</f>
        <v/>
      </c>
      <c r="AD317" s="194" t="str">
        <f t="shared" ref="AD317" si="1199">IFERROR((AD316-AD315)/AD316*100%,"")</f>
        <v/>
      </c>
      <c r="AE317" s="194" t="str">
        <f t="shared" ref="AE317" si="1200">IFERROR((AE316-AE315)/AE316*100%,"")</f>
        <v/>
      </c>
      <c r="AF317" s="194" t="str">
        <f t="shared" ref="AF317" si="1201">IFERROR((AF316-AF315)/AF316*100%,"")</f>
        <v/>
      </c>
      <c r="AG317" s="194" t="str">
        <f t="shared" ref="AG317" si="1202">IFERROR((AG316-AG315)/AG316*100%,"")</f>
        <v/>
      </c>
      <c r="AH317" s="194" t="str">
        <f t="shared" ref="AH317" si="1203">IFERROR((AH316-AH315)/AH316*100%,"")</f>
        <v/>
      </c>
      <c r="AI317" s="194" t="str">
        <f t="shared" ref="AI317" si="1204">IFERROR((AI316-AI315)/AI316*100%,"")</f>
        <v/>
      </c>
      <c r="AJ317" s="194" t="str">
        <f t="shared" ref="AJ317" si="1205">IFERROR((AJ316-AJ315)/AJ316*100%,"")</f>
        <v/>
      </c>
      <c r="AK317" s="194" t="str">
        <f t="shared" ref="AK317" si="1206">IFERROR((AK316-AK315)/AK316*100%,"")</f>
        <v/>
      </c>
      <c r="AL317" s="194" t="str">
        <f t="shared" ref="AL317" si="1207">IFERROR((AL316-AL315)/AL316*100%,"")</f>
        <v/>
      </c>
      <c r="AM317" s="227" t="str">
        <f>IFERROR((AM316-AM314)/AM316*100%,"")</f>
        <v/>
      </c>
    </row>
    <row r="318" spans="1:39" customFormat="1" outlineLevel="1">
      <c r="A318" t="str">
        <f>B305&amp;C318</f>
        <v>Surname, Forename8</v>
      </c>
      <c r="B318" s="256"/>
      <c r="C318" s="27">
        <v>8</v>
      </c>
      <c r="D318" s="26" t="s">
        <v>22</v>
      </c>
      <c r="E318" s="103"/>
      <c r="F318" s="103"/>
      <c r="G318" s="103"/>
      <c r="H318" s="15"/>
      <c r="I318" s="16"/>
      <c r="J318" s="17"/>
      <c r="K318" s="94"/>
      <c r="L318" s="94"/>
      <c r="M318" s="94"/>
      <c r="N318" s="94"/>
      <c r="O318" s="94"/>
      <c r="P318" s="94"/>
      <c r="Q318" s="17" t="str">
        <f>IF(SUM(K318:P318)=0,"",SUM(K318:P318))</f>
        <v/>
      </c>
      <c r="R318" s="94"/>
      <c r="S318" s="94"/>
      <c r="T318" s="17" t="str">
        <f>IF(SUM(R318:S318)=0,"",SUM(R318:S318))</f>
        <v/>
      </c>
      <c r="U318" s="17"/>
      <c r="V318" s="94"/>
      <c r="W318" s="17"/>
      <c r="X318" s="94" t="str">
        <f>IFERROR(AVERAGE(V318:W318),"")</f>
        <v/>
      </c>
      <c r="Y318" s="17"/>
      <c r="Z318" s="17"/>
      <c r="AA318" s="71"/>
      <c r="AB318" s="17"/>
      <c r="AC318" s="190" t="str">
        <f>IF(J318="","",IF(J318&lt;&gt;0,INT(25.4347*POWER((18-J318),1.81)),0))</f>
        <v/>
      </c>
      <c r="AD318" s="190" t="str">
        <f>IFERROR(IF(Q318&lt;&gt;0,INT(0.14354*POWER(((10*Q318)-220),1.4)),0),"")</f>
        <v/>
      </c>
      <c r="AE318" s="190" t="str">
        <f>IFERROR(IF(T318&lt;&gt;0,INT(51.39*POWER((T318-1.5),1.05)),0),"")</f>
        <v/>
      </c>
      <c r="AF318" s="190">
        <f>IF(U318&lt;&gt;0,INT(0.8465*POWER(((100*U318)-75),1.42)),0)</f>
        <v>0</v>
      </c>
      <c r="AG318" s="190" t="str">
        <f>IFERROR(IF(X318&lt;&gt;0,INT(1.53775*POWER((82-X318),1.81)),0),"")</f>
        <v/>
      </c>
      <c r="AH318" s="190" t="str">
        <f>IF(Y318="","",IF(Y318&lt;&gt;0,INT(5.74352*POWER((28.5-Y318),1.92)),0))</f>
        <v/>
      </c>
      <c r="AI318" s="190">
        <f>IF(Z318&lt;&gt;0,INT(12.91*POWER((Z318-4),1.1)),0)</f>
        <v>0</v>
      </c>
      <c r="AJ318" s="190" t="str">
        <f>IF(AA318="","",IF(AA318&lt;&gt;0,INT(0.2797*POWER(((100*AA318)),1.35)),0))</f>
        <v/>
      </c>
      <c r="AK318" s="191" t="str">
        <f>IF(AB318="","",IF(AB318&lt;&gt;0,INT(100.14*POWER((AB318-1),1.08)),0))</f>
        <v/>
      </c>
      <c r="AL318" s="192">
        <f>COUNT(J318,Q318,T318,X318,Y318,AA318,AB318)</f>
        <v>0</v>
      </c>
      <c r="AM318" s="193" t="str">
        <f>IF(AL318=0,"",SUM(AC318:AK318))</f>
        <v/>
      </c>
    </row>
    <row r="319" spans="1:39" customFormat="1" outlineLevel="1">
      <c r="B319" s="256"/>
      <c r="C319" s="106" t="s">
        <v>65</v>
      </c>
      <c r="D319" s="103"/>
      <c r="E319" s="103"/>
      <c r="F319" s="103"/>
      <c r="G319" s="103"/>
      <c r="H319" s="104"/>
      <c r="I319" s="105"/>
      <c r="J319" s="107" t="str">
        <f>IFERROR((J316-J318)/J318*100%,"")</f>
        <v/>
      </c>
      <c r="K319" s="107" t="str">
        <f t="shared" ref="K319:T319" si="1208">IFERROR((K318-K316)/K318*100%,"")</f>
        <v/>
      </c>
      <c r="L319" s="107" t="str">
        <f t="shared" si="1208"/>
        <v/>
      </c>
      <c r="M319" s="107" t="str">
        <f t="shared" si="1208"/>
        <v/>
      </c>
      <c r="N319" s="107" t="str">
        <f t="shared" si="1208"/>
        <v/>
      </c>
      <c r="O319" s="107" t="str">
        <f t="shared" si="1208"/>
        <v/>
      </c>
      <c r="P319" s="107" t="str">
        <f t="shared" si="1208"/>
        <v/>
      </c>
      <c r="Q319" s="107" t="str">
        <f t="shared" si="1208"/>
        <v/>
      </c>
      <c r="R319" s="107" t="str">
        <f t="shared" si="1208"/>
        <v/>
      </c>
      <c r="S319" s="107" t="str">
        <f t="shared" si="1208"/>
        <v/>
      </c>
      <c r="T319" s="107" t="str">
        <f t="shared" si="1208"/>
        <v/>
      </c>
      <c r="U319" s="107" t="str">
        <f t="shared" ref="U319" si="1209">IFERROR((U318-U317)/U318*100%,"")</f>
        <v/>
      </c>
      <c r="V319" s="107" t="str">
        <f>IFERROR((V316-V318)/V318*100%,"")</f>
        <v/>
      </c>
      <c r="W319" s="107" t="str">
        <f>IFERROR((W316-W318)/W318*100%,"")</f>
        <v/>
      </c>
      <c r="X319" s="107" t="str">
        <f>IFERROR((X316-X318)/X318*100%,"")</f>
        <v/>
      </c>
      <c r="Y319" s="107" t="str">
        <f>IFERROR((Y316-Y318)/Y318*100%,"")</f>
        <v/>
      </c>
      <c r="Z319" s="107" t="str">
        <f t="shared" ref="Z319" si="1210">IFERROR((Z318-Z317)/Z318*100%,"")</f>
        <v/>
      </c>
      <c r="AA319" s="107" t="str">
        <f>IFERROR((AA318-AA316)/AA318*100%,"")</f>
        <v/>
      </c>
      <c r="AB319" s="107" t="str">
        <f>IFERROR((AB318-AB316)/AB318*100%,"")</f>
        <v/>
      </c>
      <c r="AC319" s="194" t="str">
        <f t="shared" ref="AC319" si="1211">IFERROR((AC318-AC317)/AC318*100%,"")</f>
        <v/>
      </c>
      <c r="AD319" s="194" t="str">
        <f t="shared" ref="AD319" si="1212">IFERROR((AD318-AD317)/AD318*100%,"")</f>
        <v/>
      </c>
      <c r="AE319" s="194" t="str">
        <f t="shared" ref="AE319" si="1213">IFERROR((AE318-AE317)/AE318*100%,"")</f>
        <v/>
      </c>
      <c r="AF319" s="194" t="str">
        <f t="shared" ref="AF319" si="1214">IFERROR((AF318-AF317)/AF318*100%,"")</f>
        <v/>
      </c>
      <c r="AG319" s="194" t="str">
        <f t="shared" ref="AG319" si="1215">IFERROR((AG318-AG317)/AG318*100%,"")</f>
        <v/>
      </c>
      <c r="AH319" s="194" t="str">
        <f t="shared" ref="AH319" si="1216">IFERROR((AH318-AH317)/AH318*100%,"")</f>
        <v/>
      </c>
      <c r="AI319" s="194" t="str">
        <f t="shared" ref="AI319" si="1217">IFERROR((AI318-AI317)/AI318*100%,"")</f>
        <v/>
      </c>
      <c r="AJ319" s="194" t="str">
        <f t="shared" ref="AJ319" si="1218">IFERROR((AJ318-AJ317)/AJ318*100%,"")</f>
        <v/>
      </c>
      <c r="AK319" s="194" t="str">
        <f t="shared" ref="AK319" si="1219">IFERROR((AK318-AK317)/AK318*100%,"")</f>
        <v/>
      </c>
      <c r="AL319" s="194" t="str">
        <f t="shared" ref="AL319" si="1220">IFERROR((AL318-AL317)/AL318*100%,"")</f>
        <v/>
      </c>
      <c r="AM319" s="227" t="str">
        <f>IFERROR((AM318-AM316)/AM318*100%,"")</f>
        <v/>
      </c>
    </row>
    <row r="320" spans="1:39" customFormat="1" outlineLevel="1">
      <c r="A320" t="str">
        <f>B305&amp;C320</f>
        <v>Surname, Forename9</v>
      </c>
      <c r="B320" s="256"/>
      <c r="C320" s="27">
        <v>9</v>
      </c>
      <c r="D320" s="26" t="s">
        <v>22</v>
      </c>
      <c r="E320" s="103"/>
      <c r="F320" s="103"/>
      <c r="G320" s="103"/>
      <c r="H320" s="15"/>
      <c r="I320" s="16"/>
      <c r="J320" s="17"/>
      <c r="K320" s="94"/>
      <c r="L320" s="94"/>
      <c r="M320" s="94"/>
      <c r="N320" s="94"/>
      <c r="O320" s="94"/>
      <c r="P320" s="94"/>
      <c r="Q320" s="17" t="str">
        <f>IF(SUM(K320:P320)=0,"",SUM(K320:P320))</f>
        <v/>
      </c>
      <c r="R320" s="94"/>
      <c r="S320" s="94"/>
      <c r="T320" s="17" t="str">
        <f>IF(SUM(R320:S320)=0,"",SUM(R320:S320))</f>
        <v/>
      </c>
      <c r="U320" s="17"/>
      <c r="V320" s="94"/>
      <c r="W320" s="17"/>
      <c r="X320" s="94" t="str">
        <f>IFERROR(AVERAGE(V320:W320),"")</f>
        <v/>
      </c>
      <c r="Y320" s="17"/>
      <c r="Z320" s="17"/>
      <c r="AA320" s="71"/>
      <c r="AB320" s="17"/>
      <c r="AC320" s="190" t="str">
        <f>IF(J320="","",IF(J320&lt;&gt;0,INT(25.4347*POWER((18-J320),1.81)),0))</f>
        <v/>
      </c>
      <c r="AD320" s="190" t="str">
        <f>IFERROR(IF(Q320&lt;&gt;0,INT(0.14354*POWER(((10*Q320)-220),1.4)),0),"")</f>
        <v/>
      </c>
      <c r="AE320" s="190" t="str">
        <f>IFERROR(IF(T320&lt;&gt;0,INT(51.39*POWER((T320-1.5),1.05)),0),"")</f>
        <v/>
      </c>
      <c r="AF320" s="190">
        <f>IF(U320&lt;&gt;0,INT(0.8465*POWER(((100*U320)-75),1.42)),0)</f>
        <v>0</v>
      </c>
      <c r="AG320" s="190" t="str">
        <f>IFERROR(IF(X320&lt;&gt;0,INT(1.53775*POWER((82-X320),1.81)),0),"")</f>
        <v/>
      </c>
      <c r="AH320" s="190" t="str">
        <f>IF(Y320="","",IF(Y320&lt;&gt;0,INT(5.74352*POWER((28.5-Y320),1.92)),0))</f>
        <v/>
      </c>
      <c r="AI320" s="190">
        <f>IF(Z320&lt;&gt;0,INT(12.91*POWER((Z320-4),1.1)),0)</f>
        <v>0</v>
      </c>
      <c r="AJ320" s="190" t="str">
        <f>IF(AA320="","",IF(AA320&lt;&gt;0,INT(0.2797*POWER(((100*AA320)),1.35)),0))</f>
        <v/>
      </c>
      <c r="AK320" s="191" t="str">
        <f>IF(AB320="","",IF(AB320&lt;&gt;0,INT(100.14*POWER((AB320-1),1.08)),0))</f>
        <v/>
      </c>
      <c r="AL320" s="192">
        <f>COUNT(J320,Q320,T320,X320,Y320,AA320,AB320)</f>
        <v>0</v>
      </c>
      <c r="AM320" s="193" t="str">
        <f>IF(AL320=0,"",SUM(AC320:AK320))</f>
        <v/>
      </c>
    </row>
    <row r="321" spans="1:39" customFormat="1" outlineLevel="1">
      <c r="B321" s="256"/>
      <c r="C321" s="106" t="s">
        <v>65</v>
      </c>
      <c r="D321" s="33"/>
      <c r="E321" s="33"/>
      <c r="F321" s="33"/>
      <c r="G321" s="33"/>
      <c r="H321" s="18"/>
      <c r="I321" s="44"/>
      <c r="J321" s="107" t="str">
        <f>IFERROR((J318-J320)/J320*100%,"")</f>
        <v/>
      </c>
      <c r="K321" s="107" t="str">
        <f t="shared" ref="K321:T321" si="1221">IFERROR((K320-K318)/K320*100%,"")</f>
        <v/>
      </c>
      <c r="L321" s="107" t="str">
        <f t="shared" si="1221"/>
        <v/>
      </c>
      <c r="M321" s="107" t="str">
        <f t="shared" si="1221"/>
        <v/>
      </c>
      <c r="N321" s="107" t="str">
        <f t="shared" si="1221"/>
        <v/>
      </c>
      <c r="O321" s="107" t="str">
        <f t="shared" si="1221"/>
        <v/>
      </c>
      <c r="P321" s="107" t="str">
        <f t="shared" si="1221"/>
        <v/>
      </c>
      <c r="Q321" s="107" t="str">
        <f t="shared" si="1221"/>
        <v/>
      </c>
      <c r="R321" s="107" t="str">
        <f t="shared" si="1221"/>
        <v/>
      </c>
      <c r="S321" s="107" t="str">
        <f t="shared" si="1221"/>
        <v/>
      </c>
      <c r="T321" s="107" t="str">
        <f t="shared" si="1221"/>
        <v/>
      </c>
      <c r="U321" s="107" t="str">
        <f t="shared" ref="U321" si="1222">IFERROR((U320-U319)/U320*100%,"")</f>
        <v/>
      </c>
      <c r="V321" s="107" t="str">
        <f>IFERROR((V318-V320)/V320*100%,"")</f>
        <v/>
      </c>
      <c r="W321" s="107" t="str">
        <f>IFERROR((W318-W320)/W320*100%,"")</f>
        <v/>
      </c>
      <c r="X321" s="107" t="str">
        <f>IFERROR((X318-X320)/X320*100%,"")</f>
        <v/>
      </c>
      <c r="Y321" s="107" t="str">
        <f>IFERROR((Y318-Y320)/Y320*100%,"")</f>
        <v/>
      </c>
      <c r="Z321" s="107" t="str">
        <f t="shared" ref="Z321" si="1223">IFERROR((Z320-Z319)/Z320*100%,"")</f>
        <v/>
      </c>
      <c r="AA321" s="107" t="str">
        <f>IFERROR((AA320-AA318)/AA320*100%,"")</f>
        <v/>
      </c>
      <c r="AB321" s="107" t="str">
        <f>IFERROR((AB320-AB318)/AB320*100%,"")</f>
        <v/>
      </c>
      <c r="AC321" s="194" t="str">
        <f t="shared" ref="AC321" si="1224">IFERROR((AC320-AC319)/AC320*100%,"")</f>
        <v/>
      </c>
      <c r="AD321" s="194" t="str">
        <f t="shared" ref="AD321" si="1225">IFERROR((AD320-AD319)/AD320*100%,"")</f>
        <v/>
      </c>
      <c r="AE321" s="194" t="str">
        <f t="shared" ref="AE321" si="1226">IFERROR((AE320-AE319)/AE320*100%,"")</f>
        <v/>
      </c>
      <c r="AF321" s="194" t="str">
        <f t="shared" ref="AF321" si="1227">IFERROR((AF320-AF319)/AF320*100%,"")</f>
        <v/>
      </c>
      <c r="AG321" s="194" t="str">
        <f t="shared" ref="AG321" si="1228">IFERROR((AG320-AG319)/AG320*100%,"")</f>
        <v/>
      </c>
      <c r="AH321" s="194" t="str">
        <f t="shared" ref="AH321" si="1229">IFERROR((AH320-AH319)/AH320*100%,"")</f>
        <v/>
      </c>
      <c r="AI321" s="194" t="str">
        <f t="shared" ref="AI321" si="1230">IFERROR((AI320-AI319)/AI320*100%,"")</f>
        <v/>
      </c>
      <c r="AJ321" s="194" t="str">
        <f t="shared" ref="AJ321" si="1231">IFERROR((AJ320-AJ319)/AJ320*100%,"")</f>
        <v/>
      </c>
      <c r="AK321" s="194" t="str">
        <f t="shared" ref="AK321" si="1232">IFERROR((AK320-AK319)/AK320*100%,"")</f>
        <v/>
      </c>
      <c r="AL321" s="194" t="str">
        <f t="shared" ref="AL321" si="1233">IFERROR((AL320-AL319)/AL320*100%,"")</f>
        <v/>
      </c>
      <c r="AM321" s="227" t="str">
        <f>IFERROR((AM320-AM318)/AM320*100%,"")</f>
        <v/>
      </c>
    </row>
    <row r="322" spans="1:39" s="6" customFormat="1" outlineLevel="1">
      <c r="A322" t="str">
        <f>B305&amp;C322</f>
        <v>Surname, Forename10</v>
      </c>
      <c r="B322" s="256"/>
      <c r="C322" s="32">
        <v>10</v>
      </c>
      <c r="D322" s="33" t="s">
        <v>22</v>
      </c>
      <c r="E322" s="33"/>
      <c r="F322" s="33"/>
      <c r="G322" s="33"/>
      <c r="H322" s="18"/>
      <c r="I322" s="44"/>
      <c r="J322" s="34"/>
      <c r="K322" s="34"/>
      <c r="L322" s="34"/>
      <c r="M322" s="34"/>
      <c r="N322" s="34"/>
      <c r="O322" s="34"/>
      <c r="P322" s="34"/>
      <c r="Q322" s="17" t="str">
        <f>IF(SUM(K322:P322)=0,"",SUM(K322:P322))</f>
        <v/>
      </c>
      <c r="R322" s="94"/>
      <c r="S322" s="94"/>
      <c r="T322" s="17" t="str">
        <f>IF(SUM(R322:S322)=0,"",SUM(R322:S322))</f>
        <v/>
      </c>
      <c r="U322" s="17"/>
      <c r="V322" s="94"/>
      <c r="W322" s="17"/>
      <c r="X322" s="94" t="str">
        <f>IFERROR(AVERAGE(V322:W322),"")</f>
        <v/>
      </c>
      <c r="Y322" s="17"/>
      <c r="Z322" s="17"/>
      <c r="AA322" s="71"/>
      <c r="AB322" s="17"/>
      <c r="AC322" s="190" t="str">
        <f>IF(J322="","",IF(J322&lt;&gt;0,INT(25.4347*POWER((18-J322),1.81)),0))</f>
        <v/>
      </c>
      <c r="AD322" s="190" t="str">
        <f>IFERROR(IF(Q322&lt;&gt;0,INT(0.14354*POWER(((10*Q322)-220),1.4)),0),"")</f>
        <v/>
      </c>
      <c r="AE322" s="190" t="str">
        <f>IFERROR(IF(T322&lt;&gt;0,INT(51.39*POWER((T322-1.5),1.05)),0),"")</f>
        <v/>
      </c>
      <c r="AF322" s="190">
        <f>IF(U322&lt;&gt;0,INT(0.8465*POWER(((100*U322)-75),1.42)),0)</f>
        <v>0</v>
      </c>
      <c r="AG322" s="190" t="str">
        <f>IFERROR(IF(X322&lt;&gt;0,INT(1.53775*POWER((82-X322),1.81)),0),"")</f>
        <v/>
      </c>
      <c r="AH322" s="190" t="str">
        <f>IF(Y322="","",IF(Y322&lt;&gt;0,INT(5.74352*POWER((28.5-Y322),1.92)),0))</f>
        <v/>
      </c>
      <c r="AI322" s="190">
        <f>IF(Z322&lt;&gt;0,INT(12.91*POWER((Z322-4),1.1)),0)</f>
        <v>0</v>
      </c>
      <c r="AJ322" s="190" t="str">
        <f>IF(AA322="","",IF(AA322&lt;&gt;0,INT(0.2797*POWER(((100*AA322)),1.35)),0))</f>
        <v/>
      </c>
      <c r="AK322" s="191" t="str">
        <f>IF(AB322="","",IF(AB322&lt;&gt;0,INT(100.14*POWER((AB322-1),1.08)),0))</f>
        <v/>
      </c>
      <c r="AL322" s="192">
        <f>COUNT(J322,Q322,T322,X322,Y322,AA322,AB322)</f>
        <v>0</v>
      </c>
      <c r="AM322" s="193" t="str">
        <f>IF(AL322=0,"",SUM(AC322:AK322))</f>
        <v/>
      </c>
    </row>
    <row r="323" spans="1:39" s="6" customFormat="1" outlineLevel="1">
      <c r="A323"/>
      <c r="B323" s="257"/>
      <c r="C323" s="106" t="s">
        <v>65</v>
      </c>
      <c r="D323" s="33"/>
      <c r="E323" s="33"/>
      <c r="F323" s="33"/>
      <c r="G323" s="33"/>
      <c r="H323" s="18"/>
      <c r="I323" s="44"/>
      <c r="J323" s="107" t="str">
        <f>IFERROR((J320-J322)/J322*100%,"")</f>
        <v/>
      </c>
      <c r="K323" s="107" t="str">
        <f t="shared" ref="K323:T323" si="1234">IFERROR((K322-K320)/K322*100%,"")</f>
        <v/>
      </c>
      <c r="L323" s="107" t="str">
        <f t="shared" si="1234"/>
        <v/>
      </c>
      <c r="M323" s="107" t="str">
        <f t="shared" si="1234"/>
        <v/>
      </c>
      <c r="N323" s="107" t="str">
        <f t="shared" si="1234"/>
        <v/>
      </c>
      <c r="O323" s="107" t="str">
        <f t="shared" si="1234"/>
        <v/>
      </c>
      <c r="P323" s="107" t="str">
        <f t="shared" si="1234"/>
        <v/>
      </c>
      <c r="Q323" s="107" t="str">
        <f t="shared" si="1234"/>
        <v/>
      </c>
      <c r="R323" s="107" t="str">
        <f t="shared" si="1234"/>
        <v/>
      </c>
      <c r="S323" s="107" t="str">
        <f t="shared" si="1234"/>
        <v/>
      </c>
      <c r="T323" s="107" t="str">
        <f t="shared" si="1234"/>
        <v/>
      </c>
      <c r="U323" s="107" t="str">
        <f t="shared" ref="U323" si="1235">IFERROR((U322-U321)/U322*100%,"")</f>
        <v/>
      </c>
      <c r="V323" s="107" t="str">
        <f>IFERROR((V320-V322)/V322*100%,"")</f>
        <v/>
      </c>
      <c r="W323" s="107" t="str">
        <f>IFERROR((W320-W322)/W322*100%,"")</f>
        <v/>
      </c>
      <c r="X323" s="107" t="str">
        <f>IFERROR((X320-X322)/X322*100%,"")</f>
        <v/>
      </c>
      <c r="Y323" s="107" t="str">
        <f>IFERROR((Y320-Y322)/Y322*100%,"")</f>
        <v/>
      </c>
      <c r="Z323" s="107" t="str">
        <f t="shared" ref="Z323" si="1236">IFERROR((Z322-Z321)/Z322*100%,"")</f>
        <v/>
      </c>
      <c r="AA323" s="107" t="str">
        <f>IFERROR((AA322-AA320)/AA322*100%,"")</f>
        <v/>
      </c>
      <c r="AB323" s="107" t="str">
        <f>IFERROR((AB322-AB320)/AB322*100%,"")</f>
        <v/>
      </c>
      <c r="AC323" s="194" t="str">
        <f t="shared" ref="AC323" si="1237">IFERROR((AC322-AC321)/AC322*100%,"")</f>
        <v/>
      </c>
      <c r="AD323" s="194" t="str">
        <f t="shared" ref="AD323" si="1238">IFERROR((AD322-AD321)/AD322*100%,"")</f>
        <v/>
      </c>
      <c r="AE323" s="194" t="str">
        <f t="shared" ref="AE323" si="1239">IFERROR((AE322-AE321)/AE322*100%,"")</f>
        <v/>
      </c>
      <c r="AF323" s="194" t="str">
        <f t="shared" ref="AF323" si="1240">IFERROR((AF322-AF321)/AF322*100%,"")</f>
        <v/>
      </c>
      <c r="AG323" s="194" t="str">
        <f t="shared" ref="AG323" si="1241">IFERROR((AG322-AG321)/AG322*100%,"")</f>
        <v/>
      </c>
      <c r="AH323" s="194" t="str">
        <f t="shared" ref="AH323" si="1242">IFERROR((AH322-AH321)/AH322*100%,"")</f>
        <v/>
      </c>
      <c r="AI323" s="194" t="str">
        <f t="shared" ref="AI323" si="1243">IFERROR((AI322-AI321)/AI322*100%,"")</f>
        <v/>
      </c>
      <c r="AJ323" s="194" t="str">
        <f t="shared" ref="AJ323" si="1244">IFERROR((AJ322-AJ321)/AJ322*100%,"")</f>
        <v/>
      </c>
      <c r="AK323" s="194" t="str">
        <f t="shared" ref="AK323" si="1245">IFERROR((AK322-AK321)/AK322*100%,"")</f>
        <v/>
      </c>
      <c r="AL323" s="194" t="str">
        <f t="shared" ref="AL323" si="1246">IFERROR((AL322-AL321)/AL322*100%,"")</f>
        <v/>
      </c>
      <c r="AM323" s="227" t="str">
        <f>IFERROR((AM322-AM320)/AM322*100%,"")</f>
        <v/>
      </c>
    </row>
    <row r="324" spans="1:39" s="45" customFormat="1" outlineLevel="1">
      <c r="B324" s="115"/>
      <c r="C324" s="32"/>
      <c r="D324" s="33"/>
      <c r="E324" s="33"/>
      <c r="F324" s="33"/>
      <c r="G324" s="33"/>
      <c r="H324" s="18"/>
      <c r="I324" s="44"/>
      <c r="J324" s="34"/>
      <c r="K324" s="34"/>
      <c r="L324" s="34"/>
      <c r="M324" s="34"/>
      <c r="N324" s="34"/>
      <c r="O324" s="34"/>
      <c r="P324" s="34"/>
      <c r="Q324" s="34"/>
      <c r="R324" s="34"/>
      <c r="S324" s="34"/>
      <c r="T324" s="34"/>
      <c r="U324" s="34"/>
      <c r="V324" s="34"/>
      <c r="W324" s="34"/>
      <c r="X324" s="34"/>
      <c r="Y324" s="34"/>
      <c r="Z324" s="34"/>
      <c r="AA324" s="34"/>
      <c r="AB324" s="34"/>
      <c r="AC324" s="195"/>
      <c r="AD324" s="196"/>
      <c r="AE324" s="196"/>
      <c r="AF324" s="196"/>
      <c r="AG324" s="196"/>
      <c r="AH324" s="196"/>
      <c r="AI324" s="196"/>
      <c r="AJ324" s="196"/>
      <c r="AK324" s="197"/>
      <c r="AL324" s="196"/>
      <c r="AM324" s="198"/>
    </row>
    <row r="325" spans="1:39" s="6" customFormat="1" outlineLevel="1">
      <c r="B325" s="116"/>
      <c r="C325" s="35"/>
      <c r="D325" s="36"/>
      <c r="E325" s="36"/>
      <c r="F325" s="36"/>
      <c r="G325" s="36"/>
      <c r="H325" s="37"/>
      <c r="I325" s="38" t="s">
        <v>24</v>
      </c>
      <c r="J325" s="21" t="e">
        <f>AVERAGE(J305:J306,J308,J310,J312,J314,J316,J318,J320,J322)</f>
        <v>#DIV/0!</v>
      </c>
      <c r="K325" s="21" t="e">
        <f t="shared" ref="K325:AB325" si="1247">AVERAGE(K305:K306,K308,K310,K312,K314,K316,K318,K320,K322)</f>
        <v>#DIV/0!</v>
      </c>
      <c r="L325" s="21" t="e">
        <f t="shared" si="1247"/>
        <v>#DIV/0!</v>
      </c>
      <c r="M325" s="21" t="e">
        <f t="shared" si="1247"/>
        <v>#DIV/0!</v>
      </c>
      <c r="N325" s="21" t="e">
        <f t="shared" si="1247"/>
        <v>#DIV/0!</v>
      </c>
      <c r="O325" s="21" t="e">
        <f t="shared" si="1247"/>
        <v>#DIV/0!</v>
      </c>
      <c r="P325" s="21" t="e">
        <f t="shared" si="1247"/>
        <v>#DIV/0!</v>
      </c>
      <c r="Q325" s="21" t="e">
        <f t="shared" si="1247"/>
        <v>#DIV/0!</v>
      </c>
      <c r="R325" s="21" t="e">
        <f t="shared" si="1247"/>
        <v>#DIV/0!</v>
      </c>
      <c r="S325" s="21" t="e">
        <f t="shared" si="1247"/>
        <v>#DIV/0!</v>
      </c>
      <c r="T325" s="21" t="e">
        <f t="shared" si="1247"/>
        <v>#DIV/0!</v>
      </c>
      <c r="U325" s="21" t="e">
        <f t="shared" si="1247"/>
        <v>#DIV/0!</v>
      </c>
      <c r="V325" s="21" t="e">
        <f t="shared" si="1247"/>
        <v>#DIV/0!</v>
      </c>
      <c r="W325" s="21" t="e">
        <f t="shared" si="1247"/>
        <v>#DIV/0!</v>
      </c>
      <c r="X325" s="21" t="e">
        <f t="shared" si="1247"/>
        <v>#DIV/0!</v>
      </c>
      <c r="Y325" s="21" t="e">
        <f t="shared" si="1247"/>
        <v>#DIV/0!</v>
      </c>
      <c r="Z325" s="21" t="e">
        <f t="shared" si="1247"/>
        <v>#DIV/0!</v>
      </c>
      <c r="AA325" s="21" t="e">
        <f t="shared" si="1247"/>
        <v>#DIV/0!</v>
      </c>
      <c r="AB325" s="21" t="e">
        <f t="shared" si="1247"/>
        <v>#DIV/0!</v>
      </c>
      <c r="AC325" s="199"/>
      <c r="AD325" s="200"/>
      <c r="AE325" s="200"/>
      <c r="AF325" s="200"/>
      <c r="AG325" s="200"/>
      <c r="AH325" s="200"/>
      <c r="AI325" s="200"/>
      <c r="AJ325" s="200"/>
      <c r="AK325" s="201"/>
      <c r="AL325" s="200"/>
      <c r="AM325" s="202"/>
    </row>
    <row r="326" spans="1:39" s="6" customFormat="1" outlineLevel="1">
      <c r="B326" s="116"/>
      <c r="C326" s="35"/>
      <c r="D326" s="36"/>
      <c r="E326" s="36"/>
      <c r="F326" s="36"/>
      <c r="G326" s="36"/>
      <c r="H326" s="37"/>
      <c r="I326" s="38" t="s">
        <v>26</v>
      </c>
      <c r="J326" s="21">
        <f>MIN(J305:J306,J308,J310,J312,J314,J316,J318,J320,J322)</f>
        <v>0</v>
      </c>
      <c r="K326" s="21">
        <f t="shared" ref="K326:AB326" si="1248">MIN(K305:K306,K308,K310,K312,K314,K316,K318,K320,K322)</f>
        <v>0</v>
      </c>
      <c r="L326" s="21">
        <f t="shared" si="1248"/>
        <v>0</v>
      </c>
      <c r="M326" s="21">
        <f t="shared" si="1248"/>
        <v>0</v>
      </c>
      <c r="N326" s="21">
        <f t="shared" si="1248"/>
        <v>0</v>
      </c>
      <c r="O326" s="21">
        <f t="shared" si="1248"/>
        <v>0</v>
      </c>
      <c r="P326" s="21">
        <f t="shared" si="1248"/>
        <v>0</v>
      </c>
      <c r="Q326" s="21">
        <f t="shared" si="1248"/>
        <v>0</v>
      </c>
      <c r="R326" s="21">
        <f t="shared" si="1248"/>
        <v>0</v>
      </c>
      <c r="S326" s="21">
        <f t="shared" si="1248"/>
        <v>0</v>
      </c>
      <c r="T326" s="21">
        <f t="shared" si="1248"/>
        <v>0</v>
      </c>
      <c r="U326" s="21">
        <f t="shared" si="1248"/>
        <v>0</v>
      </c>
      <c r="V326" s="21">
        <f t="shared" si="1248"/>
        <v>0</v>
      </c>
      <c r="W326" s="21">
        <f t="shared" si="1248"/>
        <v>0</v>
      </c>
      <c r="X326" s="21">
        <f t="shared" si="1248"/>
        <v>0</v>
      </c>
      <c r="Y326" s="21">
        <f t="shared" si="1248"/>
        <v>0</v>
      </c>
      <c r="Z326" s="21">
        <f t="shared" si="1248"/>
        <v>0</v>
      </c>
      <c r="AA326" s="21">
        <f t="shared" si="1248"/>
        <v>0</v>
      </c>
      <c r="AB326" s="21">
        <f t="shared" si="1248"/>
        <v>0</v>
      </c>
      <c r="AC326" s="199"/>
      <c r="AD326" s="200"/>
      <c r="AE326" s="200"/>
      <c r="AF326" s="200"/>
      <c r="AG326" s="200"/>
      <c r="AH326" s="200"/>
      <c r="AI326" s="200"/>
      <c r="AJ326" s="200"/>
      <c r="AK326" s="201"/>
      <c r="AL326" s="200"/>
      <c r="AM326" s="202"/>
    </row>
    <row r="327" spans="1:39" s="6" customFormat="1" outlineLevel="1">
      <c r="B327" s="116"/>
      <c r="C327" s="35"/>
      <c r="D327" s="36"/>
      <c r="E327" s="36"/>
      <c r="F327" s="36"/>
      <c r="G327" s="36"/>
      <c r="H327" s="37"/>
      <c r="I327" s="38" t="s">
        <v>25</v>
      </c>
      <c r="J327" s="21">
        <f>MAX(J305:J306,J308,J310,J312,J314,J316,J318,J320,J322)</f>
        <v>0</v>
      </c>
      <c r="K327" s="21">
        <f t="shared" ref="K327:AB327" si="1249">MAX(K305:K306,K308,K310,K312,K314,K316,K318,K320,K322)</f>
        <v>0</v>
      </c>
      <c r="L327" s="21">
        <f t="shared" si="1249"/>
        <v>0</v>
      </c>
      <c r="M327" s="21">
        <f t="shared" si="1249"/>
        <v>0</v>
      </c>
      <c r="N327" s="21">
        <f t="shared" si="1249"/>
        <v>0</v>
      </c>
      <c r="O327" s="21">
        <f t="shared" si="1249"/>
        <v>0</v>
      </c>
      <c r="P327" s="21">
        <f t="shared" si="1249"/>
        <v>0</v>
      </c>
      <c r="Q327" s="21">
        <f t="shared" si="1249"/>
        <v>0</v>
      </c>
      <c r="R327" s="21">
        <f t="shared" si="1249"/>
        <v>0</v>
      </c>
      <c r="S327" s="21">
        <f t="shared" si="1249"/>
        <v>0</v>
      </c>
      <c r="T327" s="21">
        <f t="shared" si="1249"/>
        <v>0</v>
      </c>
      <c r="U327" s="21">
        <f t="shared" si="1249"/>
        <v>0</v>
      </c>
      <c r="V327" s="21">
        <f t="shared" si="1249"/>
        <v>0</v>
      </c>
      <c r="W327" s="21">
        <f t="shared" si="1249"/>
        <v>0</v>
      </c>
      <c r="X327" s="21">
        <f t="shared" si="1249"/>
        <v>0</v>
      </c>
      <c r="Y327" s="21">
        <f t="shared" si="1249"/>
        <v>0</v>
      </c>
      <c r="Z327" s="21">
        <f t="shared" si="1249"/>
        <v>0</v>
      </c>
      <c r="AA327" s="21">
        <f t="shared" si="1249"/>
        <v>0</v>
      </c>
      <c r="AB327" s="21">
        <f t="shared" si="1249"/>
        <v>0</v>
      </c>
      <c r="AC327" s="199"/>
      <c r="AD327" s="200"/>
      <c r="AE327" s="200"/>
      <c r="AF327" s="200"/>
      <c r="AG327" s="200"/>
      <c r="AH327" s="200"/>
      <c r="AI327" s="200"/>
      <c r="AJ327" s="200"/>
      <c r="AK327" s="201"/>
      <c r="AL327" s="200"/>
      <c r="AM327" s="202"/>
    </row>
    <row r="328" spans="1:39" s="6" customFormat="1" outlineLevel="1">
      <c r="B328" s="116"/>
      <c r="C328" s="35"/>
      <c r="D328" s="36"/>
      <c r="E328" s="36"/>
      <c r="F328" s="36"/>
      <c r="G328" s="36"/>
      <c r="H328" s="37"/>
      <c r="I328" s="38"/>
      <c r="J328" s="21"/>
      <c r="K328" s="21"/>
      <c r="L328" s="21"/>
      <c r="M328" s="21"/>
      <c r="N328" s="21"/>
      <c r="O328" s="21"/>
      <c r="P328" s="21"/>
      <c r="Q328" s="21"/>
      <c r="R328" s="21"/>
      <c r="S328" s="21"/>
      <c r="T328" s="21"/>
      <c r="U328" s="21"/>
      <c r="V328" s="21"/>
      <c r="W328" s="21"/>
      <c r="X328" s="21"/>
      <c r="Y328" s="21"/>
      <c r="Z328" s="21"/>
      <c r="AA328" s="21"/>
      <c r="AB328" s="21"/>
      <c r="AC328" s="200"/>
      <c r="AD328" s="200"/>
      <c r="AE328" s="200"/>
      <c r="AF328" s="200"/>
      <c r="AG328" s="200"/>
      <c r="AH328" s="200"/>
      <c r="AI328" s="200"/>
      <c r="AJ328" s="200"/>
      <c r="AK328" s="200"/>
      <c r="AL328" s="200"/>
      <c r="AM328" s="202"/>
    </row>
    <row r="329" spans="1:39" s="31" customFormat="1" ht="16.5" outlineLevel="1" thickBot="1">
      <c r="B329" s="117"/>
      <c r="C329" s="39"/>
      <c r="D329" s="40"/>
      <c r="E329" s="40"/>
      <c r="F329" s="40"/>
      <c r="G329" s="40"/>
      <c r="H329" s="41"/>
      <c r="I329" s="42"/>
      <c r="J329" s="43"/>
      <c r="K329" s="43"/>
      <c r="L329" s="43"/>
      <c r="M329" s="43"/>
      <c r="N329" s="43"/>
      <c r="O329" s="43"/>
      <c r="P329" s="43"/>
      <c r="Q329" s="43"/>
      <c r="R329" s="43"/>
      <c r="S329" s="43"/>
      <c r="T329" s="43"/>
      <c r="U329" s="43"/>
      <c r="V329" s="43"/>
      <c r="W329" s="43"/>
      <c r="X329" s="43"/>
      <c r="Y329" s="43"/>
      <c r="Z329" s="43"/>
      <c r="AA329" s="43"/>
      <c r="AB329" s="43"/>
      <c r="AC329" s="204"/>
      <c r="AD329" s="204"/>
      <c r="AE329" s="204"/>
      <c r="AF329" s="204"/>
      <c r="AG329" s="204"/>
      <c r="AH329" s="204"/>
      <c r="AI329" s="204"/>
      <c r="AJ329" s="204"/>
      <c r="AK329" s="204"/>
      <c r="AL329" s="204"/>
      <c r="AM329" s="205"/>
    </row>
    <row r="330" spans="1:39" customFormat="1">
      <c r="B330" s="118"/>
      <c r="C330" s="28"/>
      <c r="D330" s="19"/>
      <c r="E330" s="19"/>
      <c r="F330" s="19"/>
      <c r="G330" s="19"/>
      <c r="H330" s="29"/>
      <c r="I330" s="20"/>
      <c r="J330" s="30"/>
      <c r="K330" s="30"/>
      <c r="L330" s="30"/>
      <c r="M330" s="30"/>
      <c r="N330" s="30"/>
      <c r="O330" s="30"/>
      <c r="P330" s="30"/>
      <c r="Q330" s="30"/>
      <c r="R330" s="30"/>
      <c r="S330" s="30"/>
      <c r="T330" s="30"/>
      <c r="U330" s="30"/>
      <c r="V330" s="30"/>
      <c r="W330" s="30"/>
      <c r="X330" s="30"/>
      <c r="Y330" s="30"/>
      <c r="Z330" s="30"/>
      <c r="AA330" s="30"/>
      <c r="AB330" s="30"/>
      <c r="AC330" s="206"/>
      <c r="AD330" s="206"/>
      <c r="AE330" s="206"/>
      <c r="AF330" s="206"/>
      <c r="AG330" s="206"/>
      <c r="AH330" s="206"/>
      <c r="AI330" s="206"/>
      <c r="AJ330" s="206"/>
      <c r="AK330" s="206"/>
      <c r="AL330" s="206"/>
      <c r="AM330" s="207"/>
    </row>
    <row r="331" spans="1:39" customFormat="1" outlineLevel="1">
      <c r="B331" s="114" t="s">
        <v>41</v>
      </c>
      <c r="C331" s="28"/>
      <c r="D331" s="19"/>
      <c r="E331" s="19"/>
      <c r="F331" s="19"/>
      <c r="G331" s="19"/>
      <c r="H331" s="29"/>
      <c r="I331" s="20"/>
      <c r="J331" s="30"/>
      <c r="K331" s="30"/>
      <c r="L331" s="30"/>
      <c r="M331" s="30"/>
      <c r="N331" s="30"/>
      <c r="O331" s="30"/>
      <c r="P331" s="30"/>
      <c r="Q331" s="30"/>
      <c r="R331" s="30"/>
      <c r="S331" s="30"/>
      <c r="T331" s="30"/>
      <c r="U331" s="30"/>
      <c r="V331" s="30"/>
      <c r="W331" s="30"/>
      <c r="X331" s="30"/>
      <c r="Y331" s="30"/>
      <c r="Z331" s="30"/>
      <c r="AA331" s="30"/>
      <c r="AB331" s="30"/>
      <c r="AC331" s="206"/>
      <c r="AD331" s="206"/>
      <c r="AE331" s="206"/>
      <c r="AF331" s="206"/>
      <c r="AG331" s="206"/>
      <c r="AH331" s="206"/>
      <c r="AI331" s="206"/>
      <c r="AJ331" s="206"/>
      <c r="AK331" s="206"/>
      <c r="AL331" s="206"/>
      <c r="AM331" s="207"/>
    </row>
    <row r="332" spans="1:39" customFormat="1" outlineLevel="1">
      <c r="A332" t="str">
        <f>B332&amp;C332</f>
        <v>Surname, Forename1</v>
      </c>
      <c r="B332" s="258" t="s">
        <v>28</v>
      </c>
      <c r="C332" s="27">
        <v>1</v>
      </c>
      <c r="D332" s="26" t="s">
        <v>22</v>
      </c>
      <c r="E332" s="103"/>
      <c r="F332" s="103"/>
      <c r="G332" s="103"/>
      <c r="H332" s="16"/>
      <c r="I332" s="16"/>
      <c r="J332" s="17"/>
      <c r="K332" s="94"/>
      <c r="L332" s="94"/>
      <c r="M332" s="94"/>
      <c r="N332" s="94"/>
      <c r="O332" s="94"/>
      <c r="P332" s="94"/>
      <c r="Q332" s="17"/>
      <c r="R332" s="94"/>
      <c r="S332" s="94"/>
      <c r="T332" s="17"/>
      <c r="U332" s="17"/>
      <c r="V332" s="94"/>
      <c r="W332" s="17"/>
      <c r="X332" s="94"/>
      <c r="Y332" s="17"/>
      <c r="Z332" s="17"/>
      <c r="AA332" s="17"/>
      <c r="AB332" s="17"/>
      <c r="AC332" s="190">
        <f>IF(J332&lt;&gt;0,INT(25.4347*POWER((18-J332),1.81)),0)</f>
        <v>0</v>
      </c>
      <c r="AD332" s="190">
        <f>IF(Q332&lt;&gt;0,INT(0.14354*POWER(((10*Q332)-220),1.4)),0)</f>
        <v>0</v>
      </c>
      <c r="AE332" s="190">
        <f>IF(T332&lt;&gt;0,INT(51.39*POWER((T332-1.5),1.05)),0)</f>
        <v>0</v>
      </c>
      <c r="AF332" s="190">
        <f>IF(U332&lt;&gt;0,INT(0.8465*POWER(((100*U332)-75),1.42)),0)</f>
        <v>0</v>
      </c>
      <c r="AG332" s="190">
        <f>IF(X332&lt;&gt;0,INT(1.53775*POWER((82-X332),1.81)),0)</f>
        <v>0</v>
      </c>
      <c r="AH332" s="190">
        <f>IF(Y332&lt;&gt;0,INT(5.74352*POWER((28.5-Y332),1.92)),0)</f>
        <v>0</v>
      </c>
      <c r="AI332" s="190">
        <f>IF(Z332&lt;&gt;0,INT(12.91*POWER((Z332-4),1.1)),0)</f>
        <v>0</v>
      </c>
      <c r="AJ332" s="190">
        <f>IF(AA332&lt;&gt;0,INT(0.2797*POWER(((100*AA332)),1.35)),0)</f>
        <v>0</v>
      </c>
      <c r="AK332" s="191">
        <f>IF(AB332&lt;&gt;0,INT(100.14*POWER((AB332-1),1.08)),0)</f>
        <v>0</v>
      </c>
      <c r="AL332" s="208">
        <v>7</v>
      </c>
      <c r="AM332" s="193">
        <f>SUM(AC332:AK332)</f>
        <v>0</v>
      </c>
    </row>
    <row r="333" spans="1:39" customFormat="1" outlineLevel="1">
      <c r="A333" t="str">
        <f>B332&amp;C333</f>
        <v>Surname, Forename2</v>
      </c>
      <c r="B333" s="259"/>
      <c r="C333" s="27">
        <v>2</v>
      </c>
      <c r="D333" s="26" t="s">
        <v>22</v>
      </c>
      <c r="E333" s="103"/>
      <c r="F333" s="103"/>
      <c r="G333" s="103"/>
      <c r="H333" s="15"/>
      <c r="I333" s="16"/>
      <c r="J333" s="17"/>
      <c r="K333" s="94"/>
      <c r="L333" s="94"/>
      <c r="M333" s="94"/>
      <c r="N333" s="94"/>
      <c r="O333" s="94"/>
      <c r="P333" s="94"/>
      <c r="Q333" s="17" t="str">
        <f>IF(SUM(K333:P333)=0,"",SUM(K333:P333))</f>
        <v/>
      </c>
      <c r="R333" s="94"/>
      <c r="S333" s="94"/>
      <c r="T333" s="17" t="str">
        <f>IF(SUM(R333:S333)=0,"",SUM(R333:S333))</f>
        <v/>
      </c>
      <c r="U333" s="17"/>
      <c r="V333" s="94"/>
      <c r="W333" s="17"/>
      <c r="X333" s="94" t="str">
        <f>IFERROR(AVERAGE(V333:W333),"")</f>
        <v/>
      </c>
      <c r="Y333" s="17"/>
      <c r="Z333" s="17"/>
      <c r="AA333" s="71"/>
      <c r="AB333" s="17"/>
      <c r="AC333" s="190" t="str">
        <f>IF(J333="","",IF(J333&lt;&gt;0,INT(25.4347*POWER((18-J333),1.81)),0))</f>
        <v/>
      </c>
      <c r="AD333" s="190" t="str">
        <f>IFERROR(IF(Q333&lt;&gt;0,INT(0.14354*POWER(((10*Q333)-220),1.4)),0),"")</f>
        <v/>
      </c>
      <c r="AE333" s="190" t="str">
        <f>IFERROR(IF(T333&lt;&gt;0,INT(51.39*POWER((T333-1.5),1.05)),0),"")</f>
        <v/>
      </c>
      <c r="AF333" s="190">
        <f>IF(U333&lt;&gt;0,INT(0.8465*POWER(((100*U333)-75),1.42)),0)</f>
        <v>0</v>
      </c>
      <c r="AG333" s="190" t="str">
        <f>IFERROR(IF(X333&lt;&gt;0,INT(1.53775*POWER((82-X333),1.81)),0),"")</f>
        <v/>
      </c>
      <c r="AH333" s="190" t="str">
        <f>IF(Y333="","",IF(Y333&lt;&gt;0,INT(5.74352*POWER((28.5-Y333),1.92)),0))</f>
        <v/>
      </c>
      <c r="AI333" s="190">
        <f>IF(Z333&lt;&gt;0,INT(12.91*POWER((Z333-4),1.1)),0)</f>
        <v>0</v>
      </c>
      <c r="AJ333" s="190" t="str">
        <f>IF(AA333="","",IF(AA333&lt;&gt;0,INT(0.2797*POWER(((100*AA333)),1.35)),0))</f>
        <v/>
      </c>
      <c r="AK333" s="191" t="str">
        <f>IF(AB333="","",IF(AB333&lt;&gt;0,INT(100.14*POWER((AB333-1),1.08)),0))</f>
        <v/>
      </c>
      <c r="AL333" s="192">
        <f>COUNT(J333,Q333,T333,X333,Y333,AA333,AB333)</f>
        <v>0</v>
      </c>
      <c r="AM333" s="193" t="str">
        <f>IF(AL333=0,"",SUM(AC333:AK333))</f>
        <v/>
      </c>
    </row>
    <row r="334" spans="1:39" customFormat="1" outlineLevel="1">
      <c r="B334" s="259"/>
      <c r="C334" s="106" t="s">
        <v>65</v>
      </c>
      <c r="D334" s="103"/>
      <c r="E334" s="103"/>
      <c r="F334" s="103"/>
      <c r="G334" s="103"/>
      <c r="H334" s="104"/>
      <c r="I334" s="105"/>
      <c r="J334" s="107" t="str">
        <f>IFERROR((J332-J333)/J333*100%,"")</f>
        <v/>
      </c>
      <c r="K334" s="107" t="str">
        <f>IFERROR((K333-K332)/K333*100%,"")</f>
        <v/>
      </c>
      <c r="L334" s="107" t="str">
        <f t="shared" ref="L334:S334" si="1250">IFERROR((L333-L332)/L333*100%,"")</f>
        <v/>
      </c>
      <c r="M334" s="107" t="str">
        <f t="shared" si="1250"/>
        <v/>
      </c>
      <c r="N334" s="107" t="str">
        <f t="shared" si="1250"/>
        <v/>
      </c>
      <c r="O334" s="107" t="str">
        <f t="shared" si="1250"/>
        <v/>
      </c>
      <c r="P334" s="107" t="str">
        <f t="shared" si="1250"/>
        <v/>
      </c>
      <c r="Q334" s="107" t="str">
        <f t="shared" si="1250"/>
        <v/>
      </c>
      <c r="R334" s="107" t="str">
        <f t="shared" si="1250"/>
        <v/>
      </c>
      <c r="S334" s="107" t="str">
        <f t="shared" si="1250"/>
        <v/>
      </c>
      <c r="T334" s="107" t="str">
        <f>IFERROR((T333-T332)/T333*100%,"")</f>
        <v/>
      </c>
      <c r="U334" s="107" t="str">
        <f t="shared" ref="U334" si="1251">IFERROR((U333-U332)/U333*100%,"")</f>
        <v/>
      </c>
      <c r="V334" s="107" t="str">
        <f>IFERROR((V332-V333)/V333*100%,"")</f>
        <v/>
      </c>
      <c r="W334" s="107" t="str">
        <f>IFERROR((W332-W333)/W333*100%,"")</f>
        <v/>
      </c>
      <c r="X334" s="107" t="str">
        <f>IFERROR((X332-X333)/X333*100%,"")</f>
        <v/>
      </c>
      <c r="Y334" s="107" t="str">
        <f>IFERROR((Y332-Y333)/Y333*100%,"")</f>
        <v/>
      </c>
      <c r="Z334" s="107" t="str">
        <f t="shared" ref="Z334:AB334" si="1252">IFERROR((Z333-Z332)/Z333*100%,"")</f>
        <v/>
      </c>
      <c r="AA334" s="107" t="str">
        <f t="shared" si="1252"/>
        <v/>
      </c>
      <c r="AB334" s="107" t="str">
        <f t="shared" si="1252"/>
        <v/>
      </c>
      <c r="AC334" s="194" t="str">
        <f t="shared" ref="AC334" si="1253">IFERROR((AC333-AC332)/AC333*100%,"")</f>
        <v/>
      </c>
      <c r="AD334" s="194" t="str">
        <f t="shared" ref="AD334" si="1254">IFERROR((AD333-AD332)/AD333*100%,"")</f>
        <v/>
      </c>
      <c r="AE334" s="194" t="str">
        <f t="shared" ref="AE334" si="1255">IFERROR((AE333-AE332)/AE333*100%,"")</f>
        <v/>
      </c>
      <c r="AF334" s="194" t="str">
        <f t="shared" ref="AF334" si="1256">IFERROR((AF333-AF332)/AF333*100%,"")</f>
        <v/>
      </c>
      <c r="AG334" s="194" t="str">
        <f t="shared" ref="AG334" si="1257">IFERROR((AG333-AG332)/AG333*100%,"")</f>
        <v/>
      </c>
      <c r="AH334" s="194" t="str">
        <f t="shared" ref="AH334" si="1258">IFERROR((AH333-AH332)/AH333*100%,"")</f>
        <v/>
      </c>
      <c r="AI334" s="194" t="str">
        <f t="shared" ref="AI334" si="1259">IFERROR((AI333-AI332)/AI333*100%,"")</f>
        <v/>
      </c>
      <c r="AJ334" s="194" t="str">
        <f t="shared" ref="AJ334" si="1260">IFERROR((AJ333-AJ332)/AJ333*100%,"")</f>
        <v/>
      </c>
      <c r="AK334" s="194" t="str">
        <f t="shared" ref="AK334" si="1261">IFERROR((AK333-AK332)/AK333*100%,"")</f>
        <v/>
      </c>
      <c r="AL334" s="194" t="str">
        <f t="shared" ref="AL334:AM334" si="1262">IFERROR((AL333-AL332)/AL333*100%,"")</f>
        <v/>
      </c>
      <c r="AM334" s="228" t="str">
        <f t="shared" si="1262"/>
        <v/>
      </c>
    </row>
    <row r="335" spans="1:39" customFormat="1" outlineLevel="1">
      <c r="A335" t="str">
        <f>B332&amp;C335</f>
        <v>Surname, Forename3</v>
      </c>
      <c r="B335" s="259"/>
      <c r="C335" s="27">
        <v>3</v>
      </c>
      <c r="D335" s="26" t="s">
        <v>22</v>
      </c>
      <c r="E335" s="103"/>
      <c r="F335" s="103"/>
      <c r="G335" s="103"/>
      <c r="H335" s="15"/>
      <c r="I335" s="16"/>
      <c r="J335" s="17"/>
      <c r="K335" s="94"/>
      <c r="L335" s="94"/>
      <c r="M335" s="94"/>
      <c r="N335" s="94"/>
      <c r="O335" s="94"/>
      <c r="P335" s="94"/>
      <c r="Q335" s="17" t="str">
        <f>IF(SUM(K335:P335)=0,"",SUM(K335:P335))</f>
        <v/>
      </c>
      <c r="R335" s="94"/>
      <c r="S335" s="94"/>
      <c r="T335" s="17" t="str">
        <f>IF(SUM(R335:S335)=0,"",SUM(R335:S335))</f>
        <v/>
      </c>
      <c r="U335" s="17"/>
      <c r="V335" s="94"/>
      <c r="W335" s="17"/>
      <c r="X335" s="94" t="str">
        <f>IFERROR(AVERAGE(V335:W335),"")</f>
        <v/>
      </c>
      <c r="Y335" s="17"/>
      <c r="Z335" s="17"/>
      <c r="AA335" s="71"/>
      <c r="AB335" s="17"/>
      <c r="AC335" s="190" t="str">
        <f>IF(J335="","",IF(J335&lt;&gt;0,INT(25.4347*POWER((18-J335),1.81)),0))</f>
        <v/>
      </c>
      <c r="AD335" s="190" t="str">
        <f>IFERROR(IF(Q335&lt;&gt;0,INT(0.14354*POWER(((10*Q335)-220),1.4)),0),"")</f>
        <v/>
      </c>
      <c r="AE335" s="190" t="str">
        <f>IFERROR(IF(T335&lt;&gt;0,INT(51.39*POWER((T335-1.5),1.05)),0),"")</f>
        <v/>
      </c>
      <c r="AF335" s="190">
        <f>IF(U335&lt;&gt;0,INT(0.8465*POWER(((100*U335)-75),1.42)),0)</f>
        <v>0</v>
      </c>
      <c r="AG335" s="190" t="str">
        <f>IFERROR(IF(X335&lt;&gt;0,INT(1.53775*POWER((82-X335),1.81)),0),"")</f>
        <v/>
      </c>
      <c r="AH335" s="190" t="str">
        <f>IF(Y335="","",IF(Y335&lt;&gt;0,INT(5.74352*POWER((28.5-Y335),1.92)),0))</f>
        <v/>
      </c>
      <c r="AI335" s="190">
        <f>IF(Z335&lt;&gt;0,INT(12.91*POWER((Z335-4),1.1)),0)</f>
        <v>0</v>
      </c>
      <c r="AJ335" s="190" t="str">
        <f>IF(AA335="","",IF(AA335&lt;&gt;0,INT(0.2797*POWER(((100*AA335)),1.35)),0))</f>
        <v/>
      </c>
      <c r="AK335" s="191" t="str">
        <f>IF(AB335="","",IF(AB335&lt;&gt;0,INT(100.14*POWER((AB335-1),1.08)),0))</f>
        <v/>
      </c>
      <c r="AL335" s="192">
        <f>COUNT(J335,Q335,T335,X335,Y335,AA335,AB335)</f>
        <v>0</v>
      </c>
      <c r="AM335" s="193" t="str">
        <f>IF(AL335=0,"",SUM(AC335:AK335))</f>
        <v/>
      </c>
    </row>
    <row r="336" spans="1:39" customFormat="1" outlineLevel="1">
      <c r="B336" s="259"/>
      <c r="C336" s="106" t="s">
        <v>65</v>
      </c>
      <c r="D336" s="103"/>
      <c r="E336" s="103"/>
      <c r="F336" s="103"/>
      <c r="G336" s="103"/>
      <c r="H336" s="104"/>
      <c r="I336" s="105"/>
      <c r="J336" s="107" t="str">
        <f>IFERROR((J333-J335)/J335*100%,"")</f>
        <v/>
      </c>
      <c r="K336" s="107" t="str">
        <f t="shared" ref="K336:T336" si="1263">IFERROR((K335-K333)/K335*100%,"")</f>
        <v/>
      </c>
      <c r="L336" s="107" t="str">
        <f t="shared" si="1263"/>
        <v/>
      </c>
      <c r="M336" s="107" t="str">
        <f t="shared" si="1263"/>
        <v/>
      </c>
      <c r="N336" s="107" t="str">
        <f t="shared" si="1263"/>
        <v/>
      </c>
      <c r="O336" s="107" t="str">
        <f t="shared" si="1263"/>
        <v/>
      </c>
      <c r="P336" s="107" t="str">
        <f t="shared" si="1263"/>
        <v/>
      </c>
      <c r="Q336" s="107" t="str">
        <f t="shared" si="1263"/>
        <v/>
      </c>
      <c r="R336" s="107" t="str">
        <f t="shared" si="1263"/>
        <v/>
      </c>
      <c r="S336" s="107" t="str">
        <f t="shared" si="1263"/>
        <v/>
      </c>
      <c r="T336" s="107" t="str">
        <f t="shared" si="1263"/>
        <v/>
      </c>
      <c r="U336" s="107" t="str">
        <f t="shared" ref="U336" si="1264">IFERROR((U335-U334)/U335*100%,"")</f>
        <v/>
      </c>
      <c r="V336" s="107" t="str">
        <f>IFERROR((V333-V335)/V335*100%,"")</f>
        <v/>
      </c>
      <c r="W336" s="107" t="str">
        <f>IFERROR((W333-W335)/W335*100%,"")</f>
        <v/>
      </c>
      <c r="X336" s="107" t="str">
        <f>IFERROR((X333-X335)/X335*100%,"")</f>
        <v/>
      </c>
      <c r="Y336" s="107" t="str">
        <f>IFERROR((Y333-Y335)/Y335*100%,"")</f>
        <v/>
      </c>
      <c r="Z336" s="107" t="str">
        <f t="shared" ref="Z336" si="1265">IFERROR((Z335-Z334)/Z335*100%,"")</f>
        <v/>
      </c>
      <c r="AA336" s="107" t="str">
        <f>IFERROR((AA335-AA333)/AA335*100%,"")</f>
        <v/>
      </c>
      <c r="AB336" s="107" t="str">
        <f>IFERROR((AB335-AB333)/AB335*100%,"")</f>
        <v/>
      </c>
      <c r="AC336" s="194" t="str">
        <f t="shared" ref="AC336" si="1266">IFERROR((AC335-AC334)/AC335*100%,"")</f>
        <v/>
      </c>
      <c r="AD336" s="194" t="str">
        <f t="shared" ref="AD336" si="1267">IFERROR((AD335-AD334)/AD335*100%,"")</f>
        <v/>
      </c>
      <c r="AE336" s="194" t="str">
        <f t="shared" ref="AE336" si="1268">IFERROR((AE335-AE334)/AE335*100%,"")</f>
        <v/>
      </c>
      <c r="AF336" s="194" t="str">
        <f t="shared" ref="AF336" si="1269">IFERROR((AF335-AF334)/AF335*100%,"")</f>
        <v/>
      </c>
      <c r="AG336" s="194" t="str">
        <f t="shared" ref="AG336" si="1270">IFERROR((AG335-AG334)/AG335*100%,"")</f>
        <v/>
      </c>
      <c r="AH336" s="194" t="str">
        <f t="shared" ref="AH336" si="1271">IFERROR((AH335-AH334)/AH335*100%,"")</f>
        <v/>
      </c>
      <c r="AI336" s="194" t="str">
        <f t="shared" ref="AI336" si="1272">IFERROR((AI335-AI334)/AI335*100%,"")</f>
        <v/>
      </c>
      <c r="AJ336" s="194" t="str">
        <f t="shared" ref="AJ336" si="1273">IFERROR((AJ335-AJ334)/AJ335*100%,"")</f>
        <v/>
      </c>
      <c r="AK336" s="194" t="str">
        <f t="shared" ref="AK336" si="1274">IFERROR((AK335-AK334)/AK335*100%,"")</f>
        <v/>
      </c>
      <c r="AL336" s="194" t="str">
        <f t="shared" ref="AL336" si="1275">IFERROR((AL335-AL334)/AL335*100%,"")</f>
        <v/>
      </c>
      <c r="AM336" s="227" t="str">
        <f>IFERROR((AM335-AM333)/AM335*100%,"")</f>
        <v/>
      </c>
    </row>
    <row r="337" spans="1:39" customFormat="1" outlineLevel="1">
      <c r="A337" t="str">
        <f>B332&amp;C337</f>
        <v>Surname, Forename4</v>
      </c>
      <c r="B337" s="259"/>
      <c r="C337" s="27">
        <v>4</v>
      </c>
      <c r="D337" s="26" t="s">
        <v>22</v>
      </c>
      <c r="E337" s="103"/>
      <c r="F337" s="103"/>
      <c r="G337" s="103"/>
      <c r="H337" s="15"/>
      <c r="I337" s="16"/>
      <c r="J337" s="17"/>
      <c r="K337" s="94"/>
      <c r="L337" s="94"/>
      <c r="M337" s="94"/>
      <c r="N337" s="94"/>
      <c r="O337" s="94"/>
      <c r="P337" s="94"/>
      <c r="Q337" s="17" t="str">
        <f>IF(SUM(K337:P337)=0,"",SUM(K337:P337))</f>
        <v/>
      </c>
      <c r="R337" s="94"/>
      <c r="S337" s="94"/>
      <c r="T337" s="17" t="str">
        <f>IF(SUM(R337:S337)=0,"",SUM(R337:S337))</f>
        <v/>
      </c>
      <c r="U337" s="17"/>
      <c r="V337" s="94"/>
      <c r="W337" s="17"/>
      <c r="X337" s="94" t="str">
        <f>IFERROR(AVERAGE(V337:W337),"")</f>
        <v/>
      </c>
      <c r="Y337" s="17"/>
      <c r="Z337" s="17"/>
      <c r="AA337" s="71"/>
      <c r="AB337" s="17"/>
      <c r="AC337" s="190" t="str">
        <f>IF(J337="","",IF(J337&lt;&gt;0,INT(25.4347*POWER((18-J337),1.81)),0))</f>
        <v/>
      </c>
      <c r="AD337" s="190" t="str">
        <f>IFERROR(IF(Q337&lt;&gt;0,INT(0.14354*POWER(((10*Q337)-220),1.4)),0),"")</f>
        <v/>
      </c>
      <c r="AE337" s="190" t="str">
        <f>IFERROR(IF(T337&lt;&gt;0,INT(51.39*POWER((T337-1.5),1.05)),0),"")</f>
        <v/>
      </c>
      <c r="AF337" s="190">
        <f>IF(U337&lt;&gt;0,INT(0.8465*POWER(((100*U337)-75),1.42)),0)</f>
        <v>0</v>
      </c>
      <c r="AG337" s="190" t="str">
        <f>IFERROR(IF(X337&lt;&gt;0,INT(1.53775*POWER((82-X337),1.81)),0),"")</f>
        <v/>
      </c>
      <c r="AH337" s="190" t="str">
        <f>IF(Y337="","",IF(Y337&lt;&gt;0,INT(5.74352*POWER((28.5-Y337),1.92)),0))</f>
        <v/>
      </c>
      <c r="AI337" s="190">
        <f>IF(Z337&lt;&gt;0,INT(12.91*POWER((Z337-4),1.1)),0)</f>
        <v>0</v>
      </c>
      <c r="AJ337" s="190" t="str">
        <f>IF(AA337="","",IF(AA337&lt;&gt;0,INT(0.2797*POWER(((100*AA337)),1.35)),0))</f>
        <v/>
      </c>
      <c r="AK337" s="191" t="str">
        <f>IF(AB337="","",IF(AB337&lt;&gt;0,INT(100.14*POWER((AB337-1),1.08)),0))</f>
        <v/>
      </c>
      <c r="AL337" s="192">
        <f>COUNT(J337,Q337,T337,X337,Y337,AA337,AB337)</f>
        <v>0</v>
      </c>
      <c r="AM337" s="193" t="str">
        <f>IF(AL337=0,"",SUM(AC337:AK337))</f>
        <v/>
      </c>
    </row>
    <row r="338" spans="1:39" customFormat="1" outlineLevel="1">
      <c r="B338" s="259"/>
      <c r="C338" s="106" t="s">
        <v>65</v>
      </c>
      <c r="D338" s="103"/>
      <c r="E338" s="103"/>
      <c r="F338" s="103"/>
      <c r="G338" s="103"/>
      <c r="H338" s="104"/>
      <c r="I338" s="105"/>
      <c r="J338" s="107" t="str">
        <f>IFERROR((J335-J337)/J337*100%,"")</f>
        <v/>
      </c>
      <c r="K338" s="107" t="str">
        <f t="shared" ref="K338:T338" si="1276">IFERROR((K337-K335)/K337*100%,"")</f>
        <v/>
      </c>
      <c r="L338" s="107" t="str">
        <f t="shared" si="1276"/>
        <v/>
      </c>
      <c r="M338" s="107" t="str">
        <f t="shared" si="1276"/>
        <v/>
      </c>
      <c r="N338" s="107" t="str">
        <f t="shared" si="1276"/>
        <v/>
      </c>
      <c r="O338" s="107" t="str">
        <f t="shared" si="1276"/>
        <v/>
      </c>
      <c r="P338" s="107" t="str">
        <f t="shared" si="1276"/>
        <v/>
      </c>
      <c r="Q338" s="107" t="str">
        <f t="shared" si="1276"/>
        <v/>
      </c>
      <c r="R338" s="107" t="str">
        <f t="shared" si="1276"/>
        <v/>
      </c>
      <c r="S338" s="107" t="str">
        <f t="shared" si="1276"/>
        <v/>
      </c>
      <c r="T338" s="107" t="str">
        <f t="shared" si="1276"/>
        <v/>
      </c>
      <c r="U338" s="107" t="str">
        <f t="shared" ref="U338" si="1277">IFERROR((U337-U336)/U337*100%,"")</f>
        <v/>
      </c>
      <c r="V338" s="107" t="str">
        <f>IFERROR((V335-V337)/V337*100%,"")</f>
        <v/>
      </c>
      <c r="W338" s="107" t="str">
        <f>IFERROR((W335-W337)/W337*100%,"")</f>
        <v/>
      </c>
      <c r="X338" s="107" t="str">
        <f>IFERROR((X335-X337)/X337*100%,"")</f>
        <v/>
      </c>
      <c r="Y338" s="107" t="str">
        <f>IFERROR((Y335-Y337)/Y337*100%,"")</f>
        <v/>
      </c>
      <c r="Z338" s="107" t="str">
        <f t="shared" ref="Z338" si="1278">IFERROR((Z337-Z336)/Z337*100%,"")</f>
        <v/>
      </c>
      <c r="AA338" s="107" t="str">
        <f>IFERROR((AA337-AA335)/AA337*100%,"")</f>
        <v/>
      </c>
      <c r="AB338" s="107" t="str">
        <f>IFERROR((AB337-AB335)/AB337*100%,"")</f>
        <v/>
      </c>
      <c r="AC338" s="194" t="str">
        <f t="shared" ref="AC338" si="1279">IFERROR((AC337-AC336)/AC337*100%,"")</f>
        <v/>
      </c>
      <c r="AD338" s="194" t="str">
        <f t="shared" ref="AD338" si="1280">IFERROR((AD337-AD336)/AD337*100%,"")</f>
        <v/>
      </c>
      <c r="AE338" s="194" t="str">
        <f t="shared" ref="AE338" si="1281">IFERROR((AE337-AE336)/AE337*100%,"")</f>
        <v/>
      </c>
      <c r="AF338" s="194" t="str">
        <f t="shared" ref="AF338" si="1282">IFERROR((AF337-AF336)/AF337*100%,"")</f>
        <v/>
      </c>
      <c r="AG338" s="194" t="str">
        <f t="shared" ref="AG338" si="1283">IFERROR((AG337-AG336)/AG337*100%,"")</f>
        <v/>
      </c>
      <c r="AH338" s="194" t="str">
        <f t="shared" ref="AH338" si="1284">IFERROR((AH337-AH336)/AH337*100%,"")</f>
        <v/>
      </c>
      <c r="AI338" s="194" t="str">
        <f t="shared" ref="AI338" si="1285">IFERROR((AI337-AI336)/AI337*100%,"")</f>
        <v/>
      </c>
      <c r="AJ338" s="194" t="str">
        <f t="shared" ref="AJ338" si="1286">IFERROR((AJ337-AJ336)/AJ337*100%,"")</f>
        <v/>
      </c>
      <c r="AK338" s="194" t="str">
        <f t="shared" ref="AK338" si="1287">IFERROR((AK337-AK336)/AK337*100%,"")</f>
        <v/>
      </c>
      <c r="AL338" s="194" t="str">
        <f t="shared" ref="AL338" si="1288">IFERROR((AL337-AL336)/AL337*100%,"")</f>
        <v/>
      </c>
      <c r="AM338" s="227" t="str">
        <f>IFERROR((AM337-AM335)/AM337*100%,"")</f>
        <v/>
      </c>
    </row>
    <row r="339" spans="1:39" customFormat="1" outlineLevel="1">
      <c r="A339" t="str">
        <f>B332&amp;C339</f>
        <v>Surname, Forename5</v>
      </c>
      <c r="B339" s="259"/>
      <c r="C339" s="27">
        <v>5</v>
      </c>
      <c r="D339" s="26" t="s">
        <v>22</v>
      </c>
      <c r="E339" s="103"/>
      <c r="F339" s="103"/>
      <c r="G339" s="103"/>
      <c r="H339" s="15"/>
      <c r="I339" s="16"/>
      <c r="J339" s="17"/>
      <c r="K339" s="94"/>
      <c r="L339" s="94"/>
      <c r="M339" s="94"/>
      <c r="N339" s="94"/>
      <c r="O339" s="94"/>
      <c r="P339" s="94"/>
      <c r="Q339" s="17" t="str">
        <f>IF(SUM(K339:P339)=0,"",SUM(K339:P339))</f>
        <v/>
      </c>
      <c r="R339" s="94"/>
      <c r="S339" s="94"/>
      <c r="T339" s="17" t="str">
        <f>IF(SUM(R339:S339)=0,"",SUM(R339:S339))</f>
        <v/>
      </c>
      <c r="U339" s="17"/>
      <c r="V339" s="94"/>
      <c r="W339" s="17"/>
      <c r="X339" s="94" t="str">
        <f>IFERROR(AVERAGE(V339:W339),"")</f>
        <v/>
      </c>
      <c r="Y339" s="17"/>
      <c r="Z339" s="17"/>
      <c r="AA339" s="71"/>
      <c r="AB339" s="17"/>
      <c r="AC339" s="190" t="str">
        <f>IF(J339="","",IF(J339&lt;&gt;0,INT(25.4347*POWER((18-J339),1.81)),0))</f>
        <v/>
      </c>
      <c r="AD339" s="190" t="str">
        <f>IFERROR(IF(Q339&lt;&gt;0,INT(0.14354*POWER(((10*Q339)-220),1.4)),0),"")</f>
        <v/>
      </c>
      <c r="AE339" s="190" t="str">
        <f>IFERROR(IF(T339&lt;&gt;0,INT(51.39*POWER((T339-1.5),1.05)),0),"")</f>
        <v/>
      </c>
      <c r="AF339" s="190">
        <f>IF(U339&lt;&gt;0,INT(0.8465*POWER(((100*U339)-75),1.42)),0)</f>
        <v>0</v>
      </c>
      <c r="AG339" s="190" t="str">
        <f>IFERROR(IF(X339&lt;&gt;0,INT(1.53775*POWER((82-X339),1.81)),0),"")</f>
        <v/>
      </c>
      <c r="AH339" s="190" t="str">
        <f>IF(Y339="","",IF(Y339&lt;&gt;0,INT(5.74352*POWER((28.5-Y339),1.92)),0))</f>
        <v/>
      </c>
      <c r="AI339" s="190">
        <f>IF(Z339&lt;&gt;0,INT(12.91*POWER((Z339-4),1.1)),0)</f>
        <v>0</v>
      </c>
      <c r="AJ339" s="190" t="str">
        <f>IF(AA339="","",IF(AA339&lt;&gt;0,INT(0.2797*POWER(((100*AA339)),1.35)),0))</f>
        <v/>
      </c>
      <c r="AK339" s="191" t="str">
        <f>IF(AB339="","",IF(AB339&lt;&gt;0,INT(100.14*POWER((AB339-1),1.08)),0))</f>
        <v/>
      </c>
      <c r="AL339" s="192">
        <f>COUNT(J339,Q339,T339,X339,Y339,AA339,AB339)</f>
        <v>0</v>
      </c>
      <c r="AM339" s="193" t="str">
        <f>IF(AL339=0,"",SUM(AC339:AK339))</f>
        <v/>
      </c>
    </row>
    <row r="340" spans="1:39" customFormat="1" outlineLevel="1">
      <c r="B340" s="259"/>
      <c r="C340" s="106" t="s">
        <v>65</v>
      </c>
      <c r="D340" s="103"/>
      <c r="E340" s="103"/>
      <c r="F340" s="103"/>
      <c r="G340" s="103"/>
      <c r="H340" s="104"/>
      <c r="I340" s="105"/>
      <c r="J340" s="107" t="str">
        <f>IFERROR((J337-J339)/J339*100%,"")</f>
        <v/>
      </c>
      <c r="K340" s="107" t="str">
        <f t="shared" ref="K340:T340" si="1289">IFERROR((K339-K337)/K339*100%,"")</f>
        <v/>
      </c>
      <c r="L340" s="107" t="str">
        <f t="shared" si="1289"/>
        <v/>
      </c>
      <c r="M340" s="107" t="str">
        <f t="shared" si="1289"/>
        <v/>
      </c>
      <c r="N340" s="107" t="str">
        <f t="shared" si="1289"/>
        <v/>
      </c>
      <c r="O340" s="107" t="str">
        <f t="shared" si="1289"/>
        <v/>
      </c>
      <c r="P340" s="107" t="str">
        <f t="shared" si="1289"/>
        <v/>
      </c>
      <c r="Q340" s="107" t="str">
        <f t="shared" si="1289"/>
        <v/>
      </c>
      <c r="R340" s="107" t="str">
        <f t="shared" si="1289"/>
        <v/>
      </c>
      <c r="S340" s="107" t="str">
        <f t="shared" si="1289"/>
        <v/>
      </c>
      <c r="T340" s="107" t="str">
        <f t="shared" si="1289"/>
        <v/>
      </c>
      <c r="U340" s="107" t="str">
        <f t="shared" ref="U340" si="1290">IFERROR((U339-U338)/U339*100%,"")</f>
        <v/>
      </c>
      <c r="V340" s="107" t="str">
        <f>IFERROR((V337-V339)/V339*100%,"")</f>
        <v/>
      </c>
      <c r="W340" s="107" t="str">
        <f>IFERROR((W337-W339)/W339*100%,"")</f>
        <v/>
      </c>
      <c r="X340" s="107" t="str">
        <f>IFERROR((X337-X339)/X339*100%,"")</f>
        <v/>
      </c>
      <c r="Y340" s="107" t="str">
        <f>IFERROR((Y337-Y339)/Y339*100%,"")</f>
        <v/>
      </c>
      <c r="Z340" s="107" t="str">
        <f t="shared" ref="Z340" si="1291">IFERROR((Z339-Z338)/Z339*100%,"")</f>
        <v/>
      </c>
      <c r="AA340" s="107" t="str">
        <f>IFERROR((AA339-AA337)/AA339*100%,"")</f>
        <v/>
      </c>
      <c r="AB340" s="107" t="str">
        <f>IFERROR((AB339-AB337)/AB339*100%,"")</f>
        <v/>
      </c>
      <c r="AC340" s="194" t="str">
        <f t="shared" ref="AC340" si="1292">IFERROR((AC339-AC338)/AC339*100%,"")</f>
        <v/>
      </c>
      <c r="AD340" s="194" t="str">
        <f t="shared" ref="AD340" si="1293">IFERROR((AD339-AD338)/AD339*100%,"")</f>
        <v/>
      </c>
      <c r="AE340" s="194" t="str">
        <f t="shared" ref="AE340" si="1294">IFERROR((AE339-AE338)/AE339*100%,"")</f>
        <v/>
      </c>
      <c r="AF340" s="194" t="str">
        <f t="shared" ref="AF340" si="1295">IFERROR((AF339-AF338)/AF339*100%,"")</f>
        <v/>
      </c>
      <c r="AG340" s="194" t="str">
        <f t="shared" ref="AG340" si="1296">IFERROR((AG339-AG338)/AG339*100%,"")</f>
        <v/>
      </c>
      <c r="AH340" s="194" t="str">
        <f t="shared" ref="AH340" si="1297">IFERROR((AH339-AH338)/AH339*100%,"")</f>
        <v/>
      </c>
      <c r="AI340" s="194" t="str">
        <f t="shared" ref="AI340" si="1298">IFERROR((AI339-AI338)/AI339*100%,"")</f>
        <v/>
      </c>
      <c r="AJ340" s="194" t="str">
        <f t="shared" ref="AJ340" si="1299">IFERROR((AJ339-AJ338)/AJ339*100%,"")</f>
        <v/>
      </c>
      <c r="AK340" s="194" t="str">
        <f t="shared" ref="AK340" si="1300">IFERROR((AK339-AK338)/AK339*100%,"")</f>
        <v/>
      </c>
      <c r="AL340" s="194" t="str">
        <f t="shared" ref="AL340" si="1301">IFERROR((AL339-AL338)/AL339*100%,"")</f>
        <v/>
      </c>
      <c r="AM340" s="227" t="str">
        <f>IFERROR((AM339-AM337)/AM339*100%,"")</f>
        <v/>
      </c>
    </row>
    <row r="341" spans="1:39" customFormat="1" outlineLevel="1">
      <c r="A341" t="str">
        <f>B332&amp;C341</f>
        <v>Surname, Forename6</v>
      </c>
      <c r="B341" s="259"/>
      <c r="C341" s="27">
        <v>6</v>
      </c>
      <c r="D341" s="26" t="s">
        <v>22</v>
      </c>
      <c r="E341" s="103"/>
      <c r="F341" s="103"/>
      <c r="G341" s="103"/>
      <c r="H341" s="15"/>
      <c r="I341" s="16"/>
      <c r="J341" s="17"/>
      <c r="K341" s="94"/>
      <c r="L341" s="94"/>
      <c r="M341" s="94"/>
      <c r="N341" s="94"/>
      <c r="O341" s="94"/>
      <c r="P341" s="94"/>
      <c r="Q341" s="17" t="str">
        <f>IF(SUM(K341:P341)=0,"",SUM(K341:P341))</f>
        <v/>
      </c>
      <c r="R341" s="94"/>
      <c r="S341" s="94"/>
      <c r="T341" s="17" t="str">
        <f>IF(SUM(R341:S341)=0,"",SUM(R341:S341))</f>
        <v/>
      </c>
      <c r="U341" s="17"/>
      <c r="V341" s="94"/>
      <c r="W341" s="17"/>
      <c r="X341" s="94" t="str">
        <f>IFERROR(AVERAGE(V341:W341),"")</f>
        <v/>
      </c>
      <c r="Y341" s="17"/>
      <c r="Z341" s="17"/>
      <c r="AA341" s="71"/>
      <c r="AB341" s="17"/>
      <c r="AC341" s="190" t="str">
        <f>IF(J341="","",IF(J341&lt;&gt;0,INT(25.4347*POWER((18-J341),1.81)),0))</f>
        <v/>
      </c>
      <c r="AD341" s="190" t="str">
        <f>IFERROR(IF(Q341&lt;&gt;0,INT(0.14354*POWER(((10*Q341)-220),1.4)),0),"")</f>
        <v/>
      </c>
      <c r="AE341" s="190" t="str">
        <f>IFERROR(IF(T341&lt;&gt;0,INT(51.39*POWER((T341-1.5),1.05)),0),"")</f>
        <v/>
      </c>
      <c r="AF341" s="190">
        <f>IF(U341&lt;&gt;0,INT(0.8465*POWER(((100*U341)-75),1.42)),0)</f>
        <v>0</v>
      </c>
      <c r="AG341" s="190" t="str">
        <f>IFERROR(IF(X341&lt;&gt;0,INT(1.53775*POWER((82-X341),1.81)),0),"")</f>
        <v/>
      </c>
      <c r="AH341" s="190" t="str">
        <f>IF(Y341="","",IF(Y341&lt;&gt;0,INT(5.74352*POWER((28.5-Y341),1.92)),0))</f>
        <v/>
      </c>
      <c r="AI341" s="190">
        <f>IF(Z341&lt;&gt;0,INT(12.91*POWER((Z341-4),1.1)),0)</f>
        <v>0</v>
      </c>
      <c r="AJ341" s="190" t="str">
        <f>IF(AA341="","",IF(AA341&lt;&gt;0,INT(0.2797*POWER(((100*AA341)),1.35)),0))</f>
        <v/>
      </c>
      <c r="AK341" s="191" t="str">
        <f>IF(AB341="","",IF(AB341&lt;&gt;0,INT(100.14*POWER((AB341-1),1.08)),0))</f>
        <v/>
      </c>
      <c r="AL341" s="192">
        <f>COUNT(J341,Q341,T341,X341,Y341,AA341,AB341)</f>
        <v>0</v>
      </c>
      <c r="AM341" s="193" t="str">
        <f>IF(AL341=0,"",SUM(AC341:AK341))</f>
        <v/>
      </c>
    </row>
    <row r="342" spans="1:39" customFormat="1" outlineLevel="1">
      <c r="B342" s="259"/>
      <c r="C342" s="106" t="s">
        <v>65</v>
      </c>
      <c r="D342" s="103"/>
      <c r="E342" s="103"/>
      <c r="F342" s="103"/>
      <c r="G342" s="103"/>
      <c r="H342" s="104"/>
      <c r="I342" s="105"/>
      <c r="J342" s="107" t="str">
        <f>IFERROR((J339-J341)/J341*100%,"")</f>
        <v/>
      </c>
      <c r="K342" s="107" t="str">
        <f t="shared" ref="K342:T342" si="1302">IFERROR((K341-K339)/K341*100%,"")</f>
        <v/>
      </c>
      <c r="L342" s="107" t="str">
        <f t="shared" si="1302"/>
        <v/>
      </c>
      <c r="M342" s="107" t="str">
        <f t="shared" si="1302"/>
        <v/>
      </c>
      <c r="N342" s="107" t="str">
        <f t="shared" si="1302"/>
        <v/>
      </c>
      <c r="O342" s="107" t="str">
        <f t="shared" si="1302"/>
        <v/>
      </c>
      <c r="P342" s="107" t="str">
        <f t="shared" si="1302"/>
        <v/>
      </c>
      <c r="Q342" s="107" t="str">
        <f t="shared" si="1302"/>
        <v/>
      </c>
      <c r="R342" s="107" t="str">
        <f t="shared" si="1302"/>
        <v/>
      </c>
      <c r="S342" s="107" t="str">
        <f t="shared" si="1302"/>
        <v/>
      </c>
      <c r="T342" s="107" t="str">
        <f t="shared" si="1302"/>
        <v/>
      </c>
      <c r="U342" s="107" t="str">
        <f t="shared" ref="U342" si="1303">IFERROR((U341-U340)/U341*100%,"")</f>
        <v/>
      </c>
      <c r="V342" s="107" t="str">
        <f>IFERROR((V339-V341)/V341*100%,"")</f>
        <v/>
      </c>
      <c r="W342" s="107" t="str">
        <f>IFERROR((W339-W341)/W341*100%,"")</f>
        <v/>
      </c>
      <c r="X342" s="107" t="str">
        <f>IFERROR((X339-X341)/X341*100%,"")</f>
        <v/>
      </c>
      <c r="Y342" s="107" t="str">
        <f>IFERROR((Y339-Y341)/Y341*100%,"")</f>
        <v/>
      </c>
      <c r="Z342" s="107" t="str">
        <f t="shared" ref="Z342" si="1304">IFERROR((Z341-Z340)/Z341*100%,"")</f>
        <v/>
      </c>
      <c r="AA342" s="107" t="str">
        <f>IFERROR((AA341-AA339)/AA341*100%,"")</f>
        <v/>
      </c>
      <c r="AB342" s="107" t="str">
        <f>IFERROR((AB341-AB339)/AB341*100%,"")</f>
        <v/>
      </c>
      <c r="AC342" s="194" t="str">
        <f t="shared" ref="AC342" si="1305">IFERROR((AC341-AC340)/AC341*100%,"")</f>
        <v/>
      </c>
      <c r="AD342" s="194" t="str">
        <f t="shared" ref="AD342" si="1306">IFERROR((AD341-AD340)/AD341*100%,"")</f>
        <v/>
      </c>
      <c r="AE342" s="194" t="str">
        <f t="shared" ref="AE342" si="1307">IFERROR((AE341-AE340)/AE341*100%,"")</f>
        <v/>
      </c>
      <c r="AF342" s="194" t="str">
        <f t="shared" ref="AF342" si="1308">IFERROR((AF341-AF340)/AF341*100%,"")</f>
        <v/>
      </c>
      <c r="AG342" s="194" t="str">
        <f t="shared" ref="AG342" si="1309">IFERROR((AG341-AG340)/AG341*100%,"")</f>
        <v/>
      </c>
      <c r="AH342" s="194" t="str">
        <f t="shared" ref="AH342" si="1310">IFERROR((AH341-AH340)/AH341*100%,"")</f>
        <v/>
      </c>
      <c r="AI342" s="194" t="str">
        <f t="shared" ref="AI342" si="1311">IFERROR((AI341-AI340)/AI341*100%,"")</f>
        <v/>
      </c>
      <c r="AJ342" s="194" t="str">
        <f t="shared" ref="AJ342" si="1312">IFERROR((AJ341-AJ340)/AJ341*100%,"")</f>
        <v/>
      </c>
      <c r="AK342" s="194" t="str">
        <f t="shared" ref="AK342" si="1313">IFERROR((AK341-AK340)/AK341*100%,"")</f>
        <v/>
      </c>
      <c r="AL342" s="194" t="str">
        <f t="shared" ref="AL342" si="1314">IFERROR((AL341-AL340)/AL341*100%,"")</f>
        <v/>
      </c>
      <c r="AM342" s="227" t="str">
        <f>IFERROR((AM341-AM339)/AM341*100%,"")</f>
        <v/>
      </c>
    </row>
    <row r="343" spans="1:39" customFormat="1" outlineLevel="1">
      <c r="A343" t="str">
        <f>B332&amp;C343</f>
        <v>Surname, Forename7</v>
      </c>
      <c r="B343" s="259"/>
      <c r="C343" s="27">
        <v>7</v>
      </c>
      <c r="D343" s="26" t="s">
        <v>22</v>
      </c>
      <c r="E343" s="103"/>
      <c r="F343" s="103"/>
      <c r="G343" s="103"/>
      <c r="H343" s="15"/>
      <c r="I343" s="16"/>
      <c r="J343" s="17"/>
      <c r="K343" s="94"/>
      <c r="L343" s="94"/>
      <c r="M343" s="94"/>
      <c r="N343" s="94"/>
      <c r="O343" s="94"/>
      <c r="P343" s="94"/>
      <c r="Q343" s="17" t="str">
        <f>IF(SUM(K343:P343)=0,"",SUM(K343:P343))</f>
        <v/>
      </c>
      <c r="R343" s="94"/>
      <c r="S343" s="94"/>
      <c r="T343" s="17" t="str">
        <f>IF(SUM(R343:S343)=0,"",SUM(R343:S343))</f>
        <v/>
      </c>
      <c r="U343" s="17"/>
      <c r="V343" s="94"/>
      <c r="W343" s="17"/>
      <c r="X343" s="94" t="str">
        <f>IFERROR(AVERAGE(V343:W343),"")</f>
        <v/>
      </c>
      <c r="Y343" s="17"/>
      <c r="Z343" s="17"/>
      <c r="AA343" s="71"/>
      <c r="AB343" s="17"/>
      <c r="AC343" s="190" t="str">
        <f>IF(J343="","",IF(J343&lt;&gt;0,INT(25.4347*POWER((18-J343),1.81)),0))</f>
        <v/>
      </c>
      <c r="AD343" s="190" t="str">
        <f>IFERROR(IF(Q343&lt;&gt;0,INT(0.14354*POWER(((10*Q343)-220),1.4)),0),"")</f>
        <v/>
      </c>
      <c r="AE343" s="190" t="str">
        <f>IFERROR(IF(T343&lt;&gt;0,INT(51.39*POWER((T343-1.5),1.05)),0),"")</f>
        <v/>
      </c>
      <c r="AF343" s="190">
        <f>IF(U343&lt;&gt;0,INT(0.8465*POWER(((100*U343)-75),1.42)),0)</f>
        <v>0</v>
      </c>
      <c r="AG343" s="190" t="str">
        <f>IFERROR(IF(X343&lt;&gt;0,INT(1.53775*POWER((82-X343),1.81)),0),"")</f>
        <v/>
      </c>
      <c r="AH343" s="190" t="str">
        <f>IF(Y343="","",IF(Y343&lt;&gt;0,INT(5.74352*POWER((28.5-Y343),1.92)),0))</f>
        <v/>
      </c>
      <c r="AI343" s="190">
        <f>IF(Z343&lt;&gt;0,INT(12.91*POWER((Z343-4),1.1)),0)</f>
        <v>0</v>
      </c>
      <c r="AJ343" s="190" t="str">
        <f>IF(AA343="","",IF(AA343&lt;&gt;0,INT(0.2797*POWER(((100*AA343)),1.35)),0))</f>
        <v/>
      </c>
      <c r="AK343" s="191" t="str">
        <f>IF(AB343="","",IF(AB343&lt;&gt;0,INT(100.14*POWER((AB343-1),1.08)),0))</f>
        <v/>
      </c>
      <c r="AL343" s="192">
        <f>COUNT(J343,Q343,T343,X343,Y343,AA343,AB343)</f>
        <v>0</v>
      </c>
      <c r="AM343" s="193" t="str">
        <f>IF(AL343=0,"",SUM(AC343:AK343))</f>
        <v/>
      </c>
    </row>
    <row r="344" spans="1:39" customFormat="1" outlineLevel="1">
      <c r="B344" s="259"/>
      <c r="C344" s="106" t="s">
        <v>65</v>
      </c>
      <c r="D344" s="103"/>
      <c r="E344" s="103"/>
      <c r="F344" s="103"/>
      <c r="G344" s="103"/>
      <c r="H344" s="104"/>
      <c r="I344" s="105"/>
      <c r="J344" s="107" t="str">
        <f>IFERROR((J341-J343)/J343*100%,"")</f>
        <v/>
      </c>
      <c r="K344" s="107" t="str">
        <f t="shared" ref="K344:T344" si="1315">IFERROR((K343-K341)/K343*100%,"")</f>
        <v/>
      </c>
      <c r="L344" s="107" t="str">
        <f t="shared" si="1315"/>
        <v/>
      </c>
      <c r="M344" s="107" t="str">
        <f t="shared" si="1315"/>
        <v/>
      </c>
      <c r="N344" s="107" t="str">
        <f t="shared" si="1315"/>
        <v/>
      </c>
      <c r="O344" s="107" t="str">
        <f t="shared" si="1315"/>
        <v/>
      </c>
      <c r="P344" s="107" t="str">
        <f t="shared" si="1315"/>
        <v/>
      </c>
      <c r="Q344" s="107" t="str">
        <f t="shared" si="1315"/>
        <v/>
      </c>
      <c r="R344" s="107" t="str">
        <f t="shared" si="1315"/>
        <v/>
      </c>
      <c r="S344" s="107" t="str">
        <f t="shared" si="1315"/>
        <v/>
      </c>
      <c r="T344" s="107" t="str">
        <f t="shared" si="1315"/>
        <v/>
      </c>
      <c r="U344" s="107" t="str">
        <f t="shared" ref="U344" si="1316">IFERROR((U343-U342)/U343*100%,"")</f>
        <v/>
      </c>
      <c r="V344" s="107" t="str">
        <f>IFERROR((V341-V343)/V343*100%,"")</f>
        <v/>
      </c>
      <c r="W344" s="107" t="str">
        <f>IFERROR((W341-W343)/W343*100%,"")</f>
        <v/>
      </c>
      <c r="X344" s="107" t="str">
        <f>IFERROR((X341-X343)/X343*100%,"")</f>
        <v/>
      </c>
      <c r="Y344" s="107" t="str">
        <f>IFERROR((Y341-Y343)/Y343*100%,"")</f>
        <v/>
      </c>
      <c r="Z344" s="107" t="str">
        <f t="shared" ref="Z344" si="1317">IFERROR((Z343-Z342)/Z343*100%,"")</f>
        <v/>
      </c>
      <c r="AA344" s="107" t="str">
        <f>IFERROR((AA343-AA341)/AA343*100%,"")</f>
        <v/>
      </c>
      <c r="AB344" s="107" t="str">
        <f>IFERROR((AB343-AB341)/AB343*100%,"")</f>
        <v/>
      </c>
      <c r="AC344" s="194" t="str">
        <f t="shared" ref="AC344" si="1318">IFERROR((AC343-AC342)/AC343*100%,"")</f>
        <v/>
      </c>
      <c r="AD344" s="194" t="str">
        <f t="shared" ref="AD344" si="1319">IFERROR((AD343-AD342)/AD343*100%,"")</f>
        <v/>
      </c>
      <c r="AE344" s="194" t="str">
        <f t="shared" ref="AE344" si="1320">IFERROR((AE343-AE342)/AE343*100%,"")</f>
        <v/>
      </c>
      <c r="AF344" s="194" t="str">
        <f t="shared" ref="AF344" si="1321">IFERROR((AF343-AF342)/AF343*100%,"")</f>
        <v/>
      </c>
      <c r="AG344" s="194" t="str">
        <f t="shared" ref="AG344" si="1322">IFERROR((AG343-AG342)/AG343*100%,"")</f>
        <v/>
      </c>
      <c r="AH344" s="194" t="str">
        <f t="shared" ref="AH344" si="1323">IFERROR((AH343-AH342)/AH343*100%,"")</f>
        <v/>
      </c>
      <c r="AI344" s="194" t="str">
        <f t="shared" ref="AI344" si="1324">IFERROR((AI343-AI342)/AI343*100%,"")</f>
        <v/>
      </c>
      <c r="AJ344" s="194" t="str">
        <f t="shared" ref="AJ344" si="1325">IFERROR((AJ343-AJ342)/AJ343*100%,"")</f>
        <v/>
      </c>
      <c r="AK344" s="194" t="str">
        <f t="shared" ref="AK344" si="1326">IFERROR((AK343-AK342)/AK343*100%,"")</f>
        <v/>
      </c>
      <c r="AL344" s="194" t="str">
        <f t="shared" ref="AL344" si="1327">IFERROR((AL343-AL342)/AL343*100%,"")</f>
        <v/>
      </c>
      <c r="AM344" s="227" t="str">
        <f>IFERROR((AM343-AM341)/AM343*100%,"")</f>
        <v/>
      </c>
    </row>
    <row r="345" spans="1:39" customFormat="1" outlineLevel="1">
      <c r="A345" t="str">
        <f>B332&amp;C345</f>
        <v>Surname, Forename8</v>
      </c>
      <c r="B345" s="259"/>
      <c r="C345" s="27">
        <v>8</v>
      </c>
      <c r="D345" s="26" t="s">
        <v>22</v>
      </c>
      <c r="E345" s="103"/>
      <c r="F345" s="103"/>
      <c r="G345" s="103"/>
      <c r="H345" s="15"/>
      <c r="I345" s="16"/>
      <c r="J345" s="17"/>
      <c r="K345" s="94"/>
      <c r="L345" s="94"/>
      <c r="M345" s="94"/>
      <c r="N345" s="94"/>
      <c r="O345" s="94"/>
      <c r="P345" s="94"/>
      <c r="Q345" s="17" t="str">
        <f>IF(SUM(K345:P345)=0,"",SUM(K345:P345))</f>
        <v/>
      </c>
      <c r="R345" s="94"/>
      <c r="S345" s="94"/>
      <c r="T345" s="17" t="str">
        <f>IF(SUM(R345:S345)=0,"",SUM(R345:S345))</f>
        <v/>
      </c>
      <c r="U345" s="17"/>
      <c r="V345" s="94"/>
      <c r="W345" s="17"/>
      <c r="X345" s="94" t="str">
        <f>IFERROR(AVERAGE(V345:W345),"")</f>
        <v/>
      </c>
      <c r="Y345" s="17"/>
      <c r="Z345" s="17"/>
      <c r="AA345" s="71"/>
      <c r="AB345" s="17"/>
      <c r="AC345" s="190" t="str">
        <f>IF(J345="","",IF(J345&lt;&gt;0,INT(25.4347*POWER((18-J345),1.81)),0))</f>
        <v/>
      </c>
      <c r="AD345" s="190" t="str">
        <f>IFERROR(IF(Q345&lt;&gt;0,INT(0.14354*POWER(((10*Q345)-220),1.4)),0),"")</f>
        <v/>
      </c>
      <c r="AE345" s="190" t="str">
        <f>IFERROR(IF(T345&lt;&gt;0,INT(51.39*POWER((T345-1.5),1.05)),0),"")</f>
        <v/>
      </c>
      <c r="AF345" s="190">
        <f>IF(U345&lt;&gt;0,INT(0.8465*POWER(((100*U345)-75),1.42)),0)</f>
        <v>0</v>
      </c>
      <c r="AG345" s="190" t="str">
        <f>IFERROR(IF(X345&lt;&gt;0,INT(1.53775*POWER((82-X345),1.81)),0),"")</f>
        <v/>
      </c>
      <c r="AH345" s="190" t="str">
        <f>IF(Y345="","",IF(Y345&lt;&gt;0,INT(5.74352*POWER((28.5-Y345),1.92)),0))</f>
        <v/>
      </c>
      <c r="AI345" s="190">
        <f>IF(Z345&lt;&gt;0,INT(12.91*POWER((Z345-4),1.1)),0)</f>
        <v>0</v>
      </c>
      <c r="AJ345" s="190" t="str">
        <f>IF(AA345="","",IF(AA345&lt;&gt;0,INT(0.2797*POWER(((100*AA345)),1.35)),0))</f>
        <v/>
      </c>
      <c r="AK345" s="191" t="str">
        <f>IF(AB345="","",IF(AB345&lt;&gt;0,INT(100.14*POWER((AB345-1),1.08)),0))</f>
        <v/>
      </c>
      <c r="AL345" s="192">
        <f>COUNT(J345,Q345,T345,X345,Y345,AA345,AB345)</f>
        <v>0</v>
      </c>
      <c r="AM345" s="193" t="str">
        <f>IF(AL345=0,"",SUM(AC345:AK345))</f>
        <v/>
      </c>
    </row>
    <row r="346" spans="1:39" customFormat="1" outlineLevel="1">
      <c r="B346" s="259"/>
      <c r="C346" s="106" t="s">
        <v>65</v>
      </c>
      <c r="D346" s="103"/>
      <c r="E346" s="103"/>
      <c r="F346" s="103"/>
      <c r="G346" s="103"/>
      <c r="H346" s="104"/>
      <c r="I346" s="105"/>
      <c r="J346" s="107" t="str">
        <f>IFERROR((J343-J345)/J345*100%,"")</f>
        <v/>
      </c>
      <c r="K346" s="107" t="str">
        <f t="shared" ref="K346:T346" si="1328">IFERROR((K345-K343)/K345*100%,"")</f>
        <v/>
      </c>
      <c r="L346" s="107" t="str">
        <f t="shared" si="1328"/>
        <v/>
      </c>
      <c r="M346" s="107" t="str">
        <f t="shared" si="1328"/>
        <v/>
      </c>
      <c r="N346" s="107" t="str">
        <f t="shared" si="1328"/>
        <v/>
      </c>
      <c r="O346" s="107" t="str">
        <f t="shared" si="1328"/>
        <v/>
      </c>
      <c r="P346" s="107" t="str">
        <f t="shared" si="1328"/>
        <v/>
      </c>
      <c r="Q346" s="107" t="str">
        <f t="shared" si="1328"/>
        <v/>
      </c>
      <c r="R346" s="107" t="str">
        <f t="shared" si="1328"/>
        <v/>
      </c>
      <c r="S346" s="107" t="str">
        <f t="shared" si="1328"/>
        <v/>
      </c>
      <c r="T346" s="107" t="str">
        <f t="shared" si="1328"/>
        <v/>
      </c>
      <c r="U346" s="107" t="str">
        <f t="shared" ref="U346" si="1329">IFERROR((U345-U344)/U345*100%,"")</f>
        <v/>
      </c>
      <c r="V346" s="107" t="str">
        <f>IFERROR((V343-V345)/V345*100%,"")</f>
        <v/>
      </c>
      <c r="W346" s="107" t="str">
        <f>IFERROR((W343-W345)/W345*100%,"")</f>
        <v/>
      </c>
      <c r="X346" s="107" t="str">
        <f>IFERROR((X343-X345)/X345*100%,"")</f>
        <v/>
      </c>
      <c r="Y346" s="107" t="str">
        <f>IFERROR((Y343-Y345)/Y345*100%,"")</f>
        <v/>
      </c>
      <c r="Z346" s="107" t="str">
        <f t="shared" ref="Z346" si="1330">IFERROR((Z345-Z344)/Z345*100%,"")</f>
        <v/>
      </c>
      <c r="AA346" s="107" t="str">
        <f>IFERROR((AA345-AA343)/AA345*100%,"")</f>
        <v/>
      </c>
      <c r="AB346" s="107" t="str">
        <f>IFERROR((AB345-AB343)/AB345*100%,"")</f>
        <v/>
      </c>
      <c r="AC346" s="194" t="str">
        <f t="shared" ref="AC346" si="1331">IFERROR((AC345-AC344)/AC345*100%,"")</f>
        <v/>
      </c>
      <c r="AD346" s="194" t="str">
        <f t="shared" ref="AD346" si="1332">IFERROR((AD345-AD344)/AD345*100%,"")</f>
        <v/>
      </c>
      <c r="AE346" s="194" t="str">
        <f t="shared" ref="AE346" si="1333">IFERROR((AE345-AE344)/AE345*100%,"")</f>
        <v/>
      </c>
      <c r="AF346" s="194" t="str">
        <f t="shared" ref="AF346" si="1334">IFERROR((AF345-AF344)/AF345*100%,"")</f>
        <v/>
      </c>
      <c r="AG346" s="194" t="str">
        <f t="shared" ref="AG346" si="1335">IFERROR((AG345-AG344)/AG345*100%,"")</f>
        <v/>
      </c>
      <c r="AH346" s="194" t="str">
        <f t="shared" ref="AH346" si="1336">IFERROR((AH345-AH344)/AH345*100%,"")</f>
        <v/>
      </c>
      <c r="AI346" s="194" t="str">
        <f t="shared" ref="AI346" si="1337">IFERROR((AI345-AI344)/AI345*100%,"")</f>
        <v/>
      </c>
      <c r="AJ346" s="194" t="str">
        <f t="shared" ref="AJ346" si="1338">IFERROR((AJ345-AJ344)/AJ345*100%,"")</f>
        <v/>
      </c>
      <c r="AK346" s="194" t="str">
        <f t="shared" ref="AK346" si="1339">IFERROR((AK345-AK344)/AK345*100%,"")</f>
        <v/>
      </c>
      <c r="AL346" s="194" t="str">
        <f t="shared" ref="AL346" si="1340">IFERROR((AL345-AL344)/AL345*100%,"")</f>
        <v/>
      </c>
      <c r="AM346" s="227" t="str">
        <f>IFERROR((AM345-AM343)/AM345*100%,"")</f>
        <v/>
      </c>
    </row>
    <row r="347" spans="1:39" customFormat="1" outlineLevel="1">
      <c r="A347" t="str">
        <f>B332&amp;C347</f>
        <v>Surname, Forename9</v>
      </c>
      <c r="B347" s="259"/>
      <c r="C347" s="27">
        <v>9</v>
      </c>
      <c r="D347" s="26" t="s">
        <v>22</v>
      </c>
      <c r="E347" s="103"/>
      <c r="F347" s="103"/>
      <c r="G347" s="103"/>
      <c r="H347" s="15"/>
      <c r="I347" s="16"/>
      <c r="J347" s="17"/>
      <c r="K347" s="94"/>
      <c r="L347" s="94"/>
      <c r="M347" s="94"/>
      <c r="N347" s="94"/>
      <c r="O347" s="94"/>
      <c r="P347" s="94"/>
      <c r="Q347" s="17" t="str">
        <f>IF(SUM(K347:P347)=0,"",SUM(K347:P347))</f>
        <v/>
      </c>
      <c r="R347" s="94"/>
      <c r="S347" s="94"/>
      <c r="T347" s="17" t="str">
        <f>IF(SUM(R347:S347)=0,"",SUM(R347:S347))</f>
        <v/>
      </c>
      <c r="U347" s="17"/>
      <c r="V347" s="94"/>
      <c r="W347" s="17"/>
      <c r="X347" s="94" t="str">
        <f>IFERROR(AVERAGE(V347:W347),"")</f>
        <v/>
      </c>
      <c r="Y347" s="17"/>
      <c r="Z347" s="17"/>
      <c r="AA347" s="71"/>
      <c r="AB347" s="17"/>
      <c r="AC347" s="190" t="str">
        <f>IF(J347="","",IF(J347&lt;&gt;0,INT(25.4347*POWER((18-J347),1.81)),0))</f>
        <v/>
      </c>
      <c r="AD347" s="190" t="str">
        <f>IFERROR(IF(Q347&lt;&gt;0,INT(0.14354*POWER(((10*Q347)-220),1.4)),0),"")</f>
        <v/>
      </c>
      <c r="AE347" s="190" t="str">
        <f>IFERROR(IF(T347&lt;&gt;0,INT(51.39*POWER((T347-1.5),1.05)),0),"")</f>
        <v/>
      </c>
      <c r="AF347" s="190">
        <f>IF(U347&lt;&gt;0,INT(0.8465*POWER(((100*U347)-75),1.42)),0)</f>
        <v>0</v>
      </c>
      <c r="AG347" s="190" t="str">
        <f>IFERROR(IF(X347&lt;&gt;0,INT(1.53775*POWER((82-X347),1.81)),0),"")</f>
        <v/>
      </c>
      <c r="AH347" s="190" t="str">
        <f>IF(Y347="","",IF(Y347&lt;&gt;0,INT(5.74352*POWER((28.5-Y347),1.92)),0))</f>
        <v/>
      </c>
      <c r="AI347" s="190">
        <f>IF(Z347&lt;&gt;0,INT(12.91*POWER((Z347-4),1.1)),0)</f>
        <v>0</v>
      </c>
      <c r="AJ347" s="190" t="str">
        <f>IF(AA347="","",IF(AA347&lt;&gt;0,INT(0.2797*POWER(((100*AA347)),1.35)),0))</f>
        <v/>
      </c>
      <c r="AK347" s="191" t="str">
        <f>IF(AB347="","",IF(AB347&lt;&gt;0,INT(100.14*POWER((AB347-1),1.08)),0))</f>
        <v/>
      </c>
      <c r="AL347" s="192">
        <f>COUNT(J347,Q347,T347,X347,Y347,AA347,AB347)</f>
        <v>0</v>
      </c>
      <c r="AM347" s="193" t="str">
        <f>IF(AL347=0,"",SUM(AC347:AK347))</f>
        <v/>
      </c>
    </row>
    <row r="348" spans="1:39" customFormat="1" outlineLevel="1">
      <c r="B348" s="259"/>
      <c r="C348" s="106" t="s">
        <v>65</v>
      </c>
      <c r="D348" s="33"/>
      <c r="E348" s="33"/>
      <c r="F348" s="33"/>
      <c r="G348" s="33"/>
      <c r="H348" s="18"/>
      <c r="I348" s="44"/>
      <c r="J348" s="107" t="str">
        <f>IFERROR((J345-J347)/J347*100%,"")</f>
        <v/>
      </c>
      <c r="K348" s="107" t="str">
        <f t="shared" ref="K348:T348" si="1341">IFERROR((K347-K345)/K347*100%,"")</f>
        <v/>
      </c>
      <c r="L348" s="107" t="str">
        <f t="shared" si="1341"/>
        <v/>
      </c>
      <c r="M348" s="107" t="str">
        <f t="shared" si="1341"/>
        <v/>
      </c>
      <c r="N348" s="107" t="str">
        <f t="shared" si="1341"/>
        <v/>
      </c>
      <c r="O348" s="107" t="str">
        <f t="shared" si="1341"/>
        <v/>
      </c>
      <c r="P348" s="107" t="str">
        <f t="shared" si="1341"/>
        <v/>
      </c>
      <c r="Q348" s="107" t="str">
        <f t="shared" si="1341"/>
        <v/>
      </c>
      <c r="R348" s="107" t="str">
        <f t="shared" si="1341"/>
        <v/>
      </c>
      <c r="S348" s="107" t="str">
        <f t="shared" si="1341"/>
        <v/>
      </c>
      <c r="T348" s="107" t="str">
        <f t="shared" si="1341"/>
        <v/>
      </c>
      <c r="U348" s="107" t="str">
        <f t="shared" ref="U348" si="1342">IFERROR((U347-U346)/U347*100%,"")</f>
        <v/>
      </c>
      <c r="V348" s="107" t="str">
        <f>IFERROR((V345-V347)/V347*100%,"")</f>
        <v/>
      </c>
      <c r="W348" s="107" t="str">
        <f>IFERROR((W345-W347)/W347*100%,"")</f>
        <v/>
      </c>
      <c r="X348" s="107" t="str">
        <f>IFERROR((X345-X347)/X347*100%,"")</f>
        <v/>
      </c>
      <c r="Y348" s="107" t="str">
        <f>IFERROR((Y345-Y347)/Y347*100%,"")</f>
        <v/>
      </c>
      <c r="Z348" s="107" t="str">
        <f t="shared" ref="Z348" si="1343">IFERROR((Z347-Z346)/Z347*100%,"")</f>
        <v/>
      </c>
      <c r="AA348" s="107" t="str">
        <f>IFERROR((AA347-AA345)/AA347*100%,"")</f>
        <v/>
      </c>
      <c r="AB348" s="107" t="str">
        <f>IFERROR((AB347-AB345)/AB347*100%,"")</f>
        <v/>
      </c>
      <c r="AC348" s="194" t="str">
        <f t="shared" ref="AC348" si="1344">IFERROR((AC347-AC346)/AC347*100%,"")</f>
        <v/>
      </c>
      <c r="AD348" s="194" t="str">
        <f t="shared" ref="AD348" si="1345">IFERROR((AD347-AD346)/AD347*100%,"")</f>
        <v/>
      </c>
      <c r="AE348" s="194" t="str">
        <f t="shared" ref="AE348" si="1346">IFERROR((AE347-AE346)/AE347*100%,"")</f>
        <v/>
      </c>
      <c r="AF348" s="194" t="str">
        <f t="shared" ref="AF348" si="1347">IFERROR((AF347-AF346)/AF347*100%,"")</f>
        <v/>
      </c>
      <c r="AG348" s="194" t="str">
        <f t="shared" ref="AG348" si="1348">IFERROR((AG347-AG346)/AG347*100%,"")</f>
        <v/>
      </c>
      <c r="AH348" s="194" t="str">
        <f t="shared" ref="AH348" si="1349">IFERROR((AH347-AH346)/AH347*100%,"")</f>
        <v/>
      </c>
      <c r="AI348" s="194" t="str">
        <f t="shared" ref="AI348" si="1350">IFERROR((AI347-AI346)/AI347*100%,"")</f>
        <v/>
      </c>
      <c r="AJ348" s="194" t="str">
        <f t="shared" ref="AJ348" si="1351">IFERROR((AJ347-AJ346)/AJ347*100%,"")</f>
        <v/>
      </c>
      <c r="AK348" s="194" t="str">
        <f t="shared" ref="AK348" si="1352">IFERROR((AK347-AK346)/AK347*100%,"")</f>
        <v/>
      </c>
      <c r="AL348" s="194" t="str">
        <f t="shared" ref="AL348" si="1353">IFERROR((AL347-AL346)/AL347*100%,"")</f>
        <v/>
      </c>
      <c r="AM348" s="227" t="str">
        <f>IFERROR((AM347-AM345)/AM347*100%,"")</f>
        <v/>
      </c>
    </row>
    <row r="349" spans="1:39" s="6" customFormat="1" outlineLevel="1">
      <c r="A349" t="str">
        <f>B332&amp;C349</f>
        <v>Surname, Forename10</v>
      </c>
      <c r="B349" s="259"/>
      <c r="C349" s="32">
        <v>10</v>
      </c>
      <c r="D349" s="33" t="s">
        <v>22</v>
      </c>
      <c r="E349" s="33"/>
      <c r="F349" s="33"/>
      <c r="G349" s="33"/>
      <c r="H349" s="18"/>
      <c r="I349" s="44"/>
      <c r="J349" s="34"/>
      <c r="K349" s="34"/>
      <c r="L349" s="34"/>
      <c r="M349" s="34"/>
      <c r="N349" s="34"/>
      <c r="O349" s="34"/>
      <c r="P349" s="34"/>
      <c r="Q349" s="17" t="str">
        <f>IF(SUM(K349:P349)=0,"",SUM(K349:P349))</f>
        <v/>
      </c>
      <c r="R349" s="94"/>
      <c r="S349" s="94"/>
      <c r="T349" s="17" t="str">
        <f>IF(SUM(R349:S349)=0,"",SUM(R349:S349))</f>
        <v/>
      </c>
      <c r="U349" s="17"/>
      <c r="V349" s="94"/>
      <c r="W349" s="17"/>
      <c r="X349" s="94" t="str">
        <f>IFERROR(AVERAGE(V349:W349),"")</f>
        <v/>
      </c>
      <c r="Y349" s="17"/>
      <c r="Z349" s="17"/>
      <c r="AA349" s="71"/>
      <c r="AB349" s="17"/>
      <c r="AC349" s="190" t="str">
        <f>IF(J349="","",IF(J349&lt;&gt;0,INT(25.4347*POWER((18-J349),1.81)),0))</f>
        <v/>
      </c>
      <c r="AD349" s="190" t="str">
        <f>IFERROR(IF(Q349&lt;&gt;0,INT(0.14354*POWER(((10*Q349)-220),1.4)),0),"")</f>
        <v/>
      </c>
      <c r="AE349" s="190" t="str">
        <f>IFERROR(IF(T349&lt;&gt;0,INT(51.39*POWER((T349-1.5),1.05)),0),"")</f>
        <v/>
      </c>
      <c r="AF349" s="190">
        <f>IF(U349&lt;&gt;0,INT(0.8465*POWER(((100*U349)-75),1.42)),0)</f>
        <v>0</v>
      </c>
      <c r="AG349" s="190" t="str">
        <f>IFERROR(IF(X349&lt;&gt;0,INT(1.53775*POWER((82-X349),1.81)),0),"")</f>
        <v/>
      </c>
      <c r="AH349" s="190" t="str">
        <f>IF(Y349="","",IF(Y349&lt;&gt;0,INT(5.74352*POWER((28.5-Y349),1.92)),0))</f>
        <v/>
      </c>
      <c r="AI349" s="190">
        <f>IF(Z349&lt;&gt;0,INT(12.91*POWER((Z349-4),1.1)),0)</f>
        <v>0</v>
      </c>
      <c r="AJ349" s="190" t="str">
        <f>IF(AA349="","",IF(AA349&lt;&gt;0,INT(0.2797*POWER(((100*AA349)),1.35)),0))</f>
        <v/>
      </c>
      <c r="AK349" s="191" t="str">
        <f>IF(AB349="","",IF(AB349&lt;&gt;0,INT(100.14*POWER((AB349-1),1.08)),0))</f>
        <v/>
      </c>
      <c r="AL349" s="192">
        <f>COUNT(J349,Q349,T349,X349,Y349,AA349,AB349)</f>
        <v>0</v>
      </c>
      <c r="AM349" s="193" t="str">
        <f>IF(AL349=0,"",SUM(AC349:AK349))</f>
        <v/>
      </c>
    </row>
    <row r="350" spans="1:39" s="6" customFormat="1" outlineLevel="1">
      <c r="A350"/>
      <c r="B350" s="260"/>
      <c r="C350" s="106" t="s">
        <v>65</v>
      </c>
      <c r="D350" s="33"/>
      <c r="E350" s="33"/>
      <c r="F350" s="33"/>
      <c r="G350" s="33"/>
      <c r="H350" s="18"/>
      <c r="I350" s="44"/>
      <c r="J350" s="107" t="str">
        <f>IFERROR((J347-J349)/J349*100%,"")</f>
        <v/>
      </c>
      <c r="K350" s="107" t="str">
        <f t="shared" ref="K350:T350" si="1354">IFERROR((K349-K347)/K349*100%,"")</f>
        <v/>
      </c>
      <c r="L350" s="107" t="str">
        <f t="shared" si="1354"/>
        <v/>
      </c>
      <c r="M350" s="107" t="str">
        <f t="shared" si="1354"/>
        <v/>
      </c>
      <c r="N350" s="107" t="str">
        <f t="shared" si="1354"/>
        <v/>
      </c>
      <c r="O350" s="107" t="str">
        <f t="shared" si="1354"/>
        <v/>
      </c>
      <c r="P350" s="107" t="str">
        <f t="shared" si="1354"/>
        <v/>
      </c>
      <c r="Q350" s="107" t="str">
        <f t="shared" si="1354"/>
        <v/>
      </c>
      <c r="R350" s="107" t="str">
        <f t="shared" si="1354"/>
        <v/>
      </c>
      <c r="S350" s="107" t="str">
        <f t="shared" si="1354"/>
        <v/>
      </c>
      <c r="T350" s="107" t="str">
        <f t="shared" si="1354"/>
        <v/>
      </c>
      <c r="U350" s="107" t="str">
        <f t="shared" ref="U350" si="1355">IFERROR((U349-U348)/U349*100%,"")</f>
        <v/>
      </c>
      <c r="V350" s="107" t="str">
        <f>IFERROR((V347-V349)/V349*100%,"")</f>
        <v/>
      </c>
      <c r="W350" s="107" t="str">
        <f>IFERROR((W347-W349)/W349*100%,"")</f>
        <v/>
      </c>
      <c r="X350" s="107" t="str">
        <f>IFERROR((X347-X349)/X349*100%,"")</f>
        <v/>
      </c>
      <c r="Y350" s="107" t="str">
        <f>IFERROR((Y347-Y349)/Y349*100%,"")</f>
        <v/>
      </c>
      <c r="Z350" s="107" t="str">
        <f t="shared" ref="Z350" si="1356">IFERROR((Z349-Z348)/Z349*100%,"")</f>
        <v/>
      </c>
      <c r="AA350" s="107" t="str">
        <f>IFERROR((AA349-AA347)/AA349*100%,"")</f>
        <v/>
      </c>
      <c r="AB350" s="107" t="str">
        <f>IFERROR((AB349-AB347)/AB349*100%,"")</f>
        <v/>
      </c>
      <c r="AC350" s="194" t="str">
        <f t="shared" ref="AC350" si="1357">IFERROR((AC349-AC348)/AC349*100%,"")</f>
        <v/>
      </c>
      <c r="AD350" s="194" t="str">
        <f t="shared" ref="AD350" si="1358">IFERROR((AD349-AD348)/AD349*100%,"")</f>
        <v/>
      </c>
      <c r="AE350" s="194" t="str">
        <f t="shared" ref="AE350" si="1359">IFERROR((AE349-AE348)/AE349*100%,"")</f>
        <v/>
      </c>
      <c r="AF350" s="194" t="str">
        <f t="shared" ref="AF350" si="1360">IFERROR((AF349-AF348)/AF349*100%,"")</f>
        <v/>
      </c>
      <c r="AG350" s="194" t="str">
        <f t="shared" ref="AG350" si="1361">IFERROR((AG349-AG348)/AG349*100%,"")</f>
        <v/>
      </c>
      <c r="AH350" s="194" t="str">
        <f t="shared" ref="AH350" si="1362">IFERROR((AH349-AH348)/AH349*100%,"")</f>
        <v/>
      </c>
      <c r="AI350" s="194" t="str">
        <f t="shared" ref="AI350" si="1363">IFERROR((AI349-AI348)/AI349*100%,"")</f>
        <v/>
      </c>
      <c r="AJ350" s="194" t="str">
        <f t="shared" ref="AJ350" si="1364">IFERROR((AJ349-AJ348)/AJ349*100%,"")</f>
        <v/>
      </c>
      <c r="AK350" s="194" t="str">
        <f t="shared" ref="AK350" si="1365">IFERROR((AK349-AK348)/AK349*100%,"")</f>
        <v/>
      </c>
      <c r="AL350" s="194" t="str">
        <f t="shared" ref="AL350" si="1366">IFERROR((AL349-AL348)/AL349*100%,"")</f>
        <v/>
      </c>
      <c r="AM350" s="227" t="str">
        <f>IFERROR((AM349-AM347)/AM349*100%,"")</f>
        <v/>
      </c>
    </row>
    <row r="351" spans="1:39" s="45" customFormat="1" outlineLevel="1">
      <c r="B351" s="115"/>
      <c r="C351" s="32"/>
      <c r="D351" s="33"/>
      <c r="E351" s="33"/>
      <c r="F351" s="33"/>
      <c r="G351" s="33"/>
      <c r="H351" s="18"/>
      <c r="I351" s="44"/>
      <c r="J351" s="34"/>
      <c r="K351" s="34"/>
      <c r="L351" s="34"/>
      <c r="M351" s="34"/>
      <c r="N351" s="34"/>
      <c r="O351" s="34"/>
      <c r="P351" s="34"/>
      <c r="Q351" s="34"/>
      <c r="R351" s="34"/>
      <c r="S351" s="34"/>
      <c r="T351" s="34"/>
      <c r="U351" s="34"/>
      <c r="V351" s="34"/>
      <c r="W351" s="34"/>
      <c r="X351" s="34"/>
      <c r="Y351" s="34"/>
      <c r="Z351" s="34"/>
      <c r="AA351" s="34"/>
      <c r="AB351" s="34"/>
      <c r="AC351" s="195"/>
      <c r="AD351" s="196"/>
      <c r="AE351" s="196"/>
      <c r="AF351" s="196"/>
      <c r="AG351" s="196"/>
      <c r="AH351" s="196"/>
      <c r="AI351" s="196"/>
      <c r="AJ351" s="196"/>
      <c r="AK351" s="197"/>
      <c r="AL351" s="196"/>
      <c r="AM351" s="198"/>
    </row>
    <row r="352" spans="1:39" s="6" customFormat="1" outlineLevel="1">
      <c r="B352" s="116"/>
      <c r="C352" s="35"/>
      <c r="D352" s="36"/>
      <c r="E352" s="36"/>
      <c r="F352" s="36"/>
      <c r="G352" s="36"/>
      <c r="H352" s="37"/>
      <c r="I352" s="38" t="s">
        <v>24</v>
      </c>
      <c r="J352" s="21" t="e">
        <f>AVERAGE(J332:J333,J335,J337,J339,J341,J343,J345,J347,J349)</f>
        <v>#DIV/0!</v>
      </c>
      <c r="K352" s="21" t="e">
        <f t="shared" ref="K352:AB352" si="1367">AVERAGE(K332:K333,K335,K337,K339,K341,K343,K345,K347,K349)</f>
        <v>#DIV/0!</v>
      </c>
      <c r="L352" s="21" t="e">
        <f t="shared" si="1367"/>
        <v>#DIV/0!</v>
      </c>
      <c r="M352" s="21" t="e">
        <f t="shared" si="1367"/>
        <v>#DIV/0!</v>
      </c>
      <c r="N352" s="21" t="e">
        <f t="shared" si="1367"/>
        <v>#DIV/0!</v>
      </c>
      <c r="O352" s="21" t="e">
        <f t="shared" si="1367"/>
        <v>#DIV/0!</v>
      </c>
      <c r="P352" s="21" t="e">
        <f t="shared" si="1367"/>
        <v>#DIV/0!</v>
      </c>
      <c r="Q352" s="21" t="e">
        <f t="shared" si="1367"/>
        <v>#DIV/0!</v>
      </c>
      <c r="R352" s="21" t="e">
        <f t="shared" si="1367"/>
        <v>#DIV/0!</v>
      </c>
      <c r="S352" s="21" t="e">
        <f t="shared" si="1367"/>
        <v>#DIV/0!</v>
      </c>
      <c r="T352" s="21" t="e">
        <f t="shared" si="1367"/>
        <v>#DIV/0!</v>
      </c>
      <c r="U352" s="21" t="e">
        <f t="shared" si="1367"/>
        <v>#DIV/0!</v>
      </c>
      <c r="V352" s="21" t="e">
        <f t="shared" si="1367"/>
        <v>#DIV/0!</v>
      </c>
      <c r="W352" s="21" t="e">
        <f t="shared" si="1367"/>
        <v>#DIV/0!</v>
      </c>
      <c r="X352" s="21" t="e">
        <f t="shared" si="1367"/>
        <v>#DIV/0!</v>
      </c>
      <c r="Y352" s="21" t="e">
        <f t="shared" si="1367"/>
        <v>#DIV/0!</v>
      </c>
      <c r="Z352" s="21" t="e">
        <f t="shared" si="1367"/>
        <v>#DIV/0!</v>
      </c>
      <c r="AA352" s="21" t="e">
        <f t="shared" si="1367"/>
        <v>#DIV/0!</v>
      </c>
      <c r="AB352" s="21" t="e">
        <f t="shared" si="1367"/>
        <v>#DIV/0!</v>
      </c>
      <c r="AC352" s="199"/>
      <c r="AD352" s="200"/>
      <c r="AE352" s="200"/>
      <c r="AF352" s="200"/>
      <c r="AG352" s="200"/>
      <c r="AH352" s="200"/>
      <c r="AI352" s="200"/>
      <c r="AJ352" s="200"/>
      <c r="AK352" s="201"/>
      <c r="AL352" s="200"/>
      <c r="AM352" s="202"/>
    </row>
    <row r="353" spans="1:39" s="6" customFormat="1" outlineLevel="1">
      <c r="B353" s="116"/>
      <c r="C353" s="35"/>
      <c r="D353" s="36"/>
      <c r="E353" s="36"/>
      <c r="F353" s="36"/>
      <c r="G353" s="36"/>
      <c r="H353" s="37"/>
      <c r="I353" s="38" t="s">
        <v>26</v>
      </c>
      <c r="J353" s="21">
        <f>MIN(J332:J333,J335,J337,J339,J341,J343,J345,J347,J349)</f>
        <v>0</v>
      </c>
      <c r="K353" s="21">
        <f t="shared" ref="K353:AB353" si="1368">MIN(K332:K333,K335,K337,K339,K341,K343,K345,K347,K349)</f>
        <v>0</v>
      </c>
      <c r="L353" s="21">
        <f t="shared" si="1368"/>
        <v>0</v>
      </c>
      <c r="M353" s="21">
        <f t="shared" si="1368"/>
        <v>0</v>
      </c>
      <c r="N353" s="21">
        <f t="shared" si="1368"/>
        <v>0</v>
      </c>
      <c r="O353" s="21">
        <f t="shared" si="1368"/>
        <v>0</v>
      </c>
      <c r="P353" s="21">
        <f t="shared" si="1368"/>
        <v>0</v>
      </c>
      <c r="Q353" s="21">
        <f t="shared" si="1368"/>
        <v>0</v>
      </c>
      <c r="R353" s="21">
        <f t="shared" si="1368"/>
        <v>0</v>
      </c>
      <c r="S353" s="21">
        <f t="shared" si="1368"/>
        <v>0</v>
      </c>
      <c r="T353" s="21">
        <f t="shared" si="1368"/>
        <v>0</v>
      </c>
      <c r="U353" s="21">
        <f t="shared" si="1368"/>
        <v>0</v>
      </c>
      <c r="V353" s="21">
        <f t="shared" si="1368"/>
        <v>0</v>
      </c>
      <c r="W353" s="21">
        <f t="shared" si="1368"/>
        <v>0</v>
      </c>
      <c r="X353" s="21">
        <f t="shared" si="1368"/>
        <v>0</v>
      </c>
      <c r="Y353" s="21">
        <f t="shared" si="1368"/>
        <v>0</v>
      </c>
      <c r="Z353" s="21">
        <f t="shared" si="1368"/>
        <v>0</v>
      </c>
      <c r="AA353" s="21">
        <f t="shared" si="1368"/>
        <v>0</v>
      </c>
      <c r="AB353" s="21">
        <f t="shared" si="1368"/>
        <v>0</v>
      </c>
      <c r="AC353" s="199"/>
      <c r="AD353" s="200"/>
      <c r="AE353" s="200"/>
      <c r="AF353" s="200"/>
      <c r="AG353" s="200"/>
      <c r="AH353" s="200"/>
      <c r="AI353" s="200"/>
      <c r="AJ353" s="200"/>
      <c r="AK353" s="201"/>
      <c r="AL353" s="200"/>
      <c r="AM353" s="202"/>
    </row>
    <row r="354" spans="1:39" s="6" customFormat="1" outlineLevel="1">
      <c r="B354" s="116"/>
      <c r="C354" s="35"/>
      <c r="D354" s="36"/>
      <c r="E354" s="36"/>
      <c r="F354" s="36"/>
      <c r="G354" s="36"/>
      <c r="H354" s="37"/>
      <c r="I354" s="38" t="s">
        <v>25</v>
      </c>
      <c r="J354" s="21">
        <f>MAX(J332:J333,J335,J337,J339,J341,J343,J345,J347,J349)</f>
        <v>0</v>
      </c>
      <c r="K354" s="21">
        <f t="shared" ref="K354:AB354" si="1369">MAX(K332:K333,K335,K337,K339,K341,K343,K345,K347,K349)</f>
        <v>0</v>
      </c>
      <c r="L354" s="21">
        <f t="shared" si="1369"/>
        <v>0</v>
      </c>
      <c r="M354" s="21">
        <f t="shared" si="1369"/>
        <v>0</v>
      </c>
      <c r="N354" s="21">
        <f t="shared" si="1369"/>
        <v>0</v>
      </c>
      <c r="O354" s="21">
        <f t="shared" si="1369"/>
        <v>0</v>
      </c>
      <c r="P354" s="21">
        <f t="shared" si="1369"/>
        <v>0</v>
      </c>
      <c r="Q354" s="21">
        <f t="shared" si="1369"/>
        <v>0</v>
      </c>
      <c r="R354" s="21">
        <f t="shared" si="1369"/>
        <v>0</v>
      </c>
      <c r="S354" s="21">
        <f t="shared" si="1369"/>
        <v>0</v>
      </c>
      <c r="T354" s="21">
        <f t="shared" si="1369"/>
        <v>0</v>
      </c>
      <c r="U354" s="21">
        <f t="shared" si="1369"/>
        <v>0</v>
      </c>
      <c r="V354" s="21">
        <f t="shared" si="1369"/>
        <v>0</v>
      </c>
      <c r="W354" s="21">
        <f t="shared" si="1369"/>
        <v>0</v>
      </c>
      <c r="X354" s="21">
        <f t="shared" si="1369"/>
        <v>0</v>
      </c>
      <c r="Y354" s="21">
        <f t="shared" si="1369"/>
        <v>0</v>
      </c>
      <c r="Z354" s="21">
        <f t="shared" si="1369"/>
        <v>0</v>
      </c>
      <c r="AA354" s="21">
        <f t="shared" si="1369"/>
        <v>0</v>
      </c>
      <c r="AB354" s="21">
        <f t="shared" si="1369"/>
        <v>0</v>
      </c>
      <c r="AC354" s="199"/>
      <c r="AD354" s="200"/>
      <c r="AE354" s="200"/>
      <c r="AF354" s="200"/>
      <c r="AG354" s="200"/>
      <c r="AH354" s="200"/>
      <c r="AI354" s="200"/>
      <c r="AJ354" s="200"/>
      <c r="AK354" s="201"/>
      <c r="AL354" s="200"/>
      <c r="AM354" s="202"/>
    </row>
    <row r="355" spans="1:39" s="6" customFormat="1" outlineLevel="1">
      <c r="B355" s="116"/>
      <c r="C355" s="35"/>
      <c r="D355" s="36"/>
      <c r="E355" s="36"/>
      <c r="F355" s="36"/>
      <c r="G355" s="36"/>
      <c r="H355" s="37"/>
      <c r="I355" s="38"/>
      <c r="J355" s="21"/>
      <c r="K355" s="21"/>
      <c r="L355" s="21"/>
      <c r="M355" s="21"/>
      <c r="N355" s="21"/>
      <c r="O355" s="21"/>
      <c r="P355" s="21"/>
      <c r="Q355" s="21"/>
      <c r="R355" s="21"/>
      <c r="S355" s="21"/>
      <c r="T355" s="21"/>
      <c r="U355" s="21"/>
      <c r="V355" s="21"/>
      <c r="W355" s="21"/>
      <c r="X355" s="21"/>
      <c r="Y355" s="21"/>
      <c r="Z355" s="21"/>
      <c r="AA355" s="21"/>
      <c r="AB355" s="21"/>
      <c r="AC355" s="200"/>
      <c r="AD355" s="200"/>
      <c r="AE355" s="200"/>
      <c r="AF355" s="200"/>
      <c r="AG355" s="200"/>
      <c r="AH355" s="200"/>
      <c r="AI355" s="200"/>
      <c r="AJ355" s="200"/>
      <c r="AK355" s="200"/>
      <c r="AL355" s="200"/>
      <c r="AM355" s="202"/>
    </row>
    <row r="356" spans="1:39" s="31" customFormat="1" ht="16.5" outlineLevel="1" thickBot="1">
      <c r="B356" s="117"/>
      <c r="C356" s="39"/>
      <c r="D356" s="40"/>
      <c r="E356" s="40"/>
      <c r="F356" s="40"/>
      <c r="G356" s="40"/>
      <c r="H356" s="41"/>
      <c r="I356" s="42"/>
      <c r="J356" s="43"/>
      <c r="K356" s="43"/>
      <c r="L356" s="43"/>
      <c r="M356" s="43"/>
      <c r="N356" s="43"/>
      <c r="O356" s="43"/>
      <c r="P356" s="43"/>
      <c r="Q356" s="43"/>
      <c r="R356" s="43"/>
      <c r="S356" s="43"/>
      <c r="T356" s="43"/>
      <c r="U356" s="43"/>
      <c r="V356" s="43"/>
      <c r="W356" s="43"/>
      <c r="X356" s="43"/>
      <c r="Y356" s="43"/>
      <c r="Z356" s="43"/>
      <c r="AA356" s="43"/>
      <c r="AB356" s="43"/>
      <c r="AC356" s="204"/>
      <c r="AD356" s="204"/>
      <c r="AE356" s="204"/>
      <c r="AF356" s="204"/>
      <c r="AG356" s="204"/>
      <c r="AH356" s="204"/>
      <c r="AI356" s="204"/>
      <c r="AJ356" s="204"/>
      <c r="AK356" s="204"/>
      <c r="AL356" s="204"/>
      <c r="AM356" s="205"/>
    </row>
    <row r="357" spans="1:39" customFormat="1">
      <c r="B357" s="118"/>
      <c r="C357" s="28"/>
      <c r="D357" s="19"/>
      <c r="E357" s="19"/>
      <c r="F357" s="19"/>
      <c r="G357" s="19"/>
      <c r="H357" s="29"/>
      <c r="I357" s="20"/>
      <c r="J357" s="30"/>
      <c r="K357" s="30"/>
      <c r="L357" s="30"/>
      <c r="M357" s="30"/>
      <c r="N357" s="30"/>
      <c r="O357" s="30"/>
      <c r="P357" s="30"/>
      <c r="Q357" s="30"/>
      <c r="R357" s="30"/>
      <c r="S357" s="30"/>
      <c r="T357" s="30"/>
      <c r="U357" s="30"/>
      <c r="V357" s="30"/>
      <c r="W357" s="30"/>
      <c r="X357" s="30"/>
      <c r="Y357" s="30"/>
      <c r="Z357" s="30"/>
      <c r="AA357" s="30"/>
      <c r="AB357" s="30"/>
      <c r="AC357" s="206"/>
      <c r="AD357" s="206"/>
      <c r="AE357" s="206"/>
      <c r="AF357" s="206"/>
      <c r="AG357" s="206"/>
      <c r="AH357" s="206"/>
      <c r="AI357" s="206"/>
      <c r="AJ357" s="206"/>
      <c r="AK357" s="206"/>
      <c r="AL357" s="206"/>
      <c r="AM357" s="207"/>
    </row>
    <row r="358" spans="1:39" customFormat="1" outlineLevel="1">
      <c r="B358" s="114" t="s">
        <v>41</v>
      </c>
      <c r="C358" s="28"/>
      <c r="D358" s="19"/>
      <c r="E358" s="19"/>
      <c r="F358" s="19"/>
      <c r="G358" s="19"/>
      <c r="H358" s="29"/>
      <c r="I358" s="20"/>
      <c r="J358" s="30"/>
      <c r="K358" s="30"/>
      <c r="L358" s="30"/>
      <c r="M358" s="30"/>
      <c r="N358" s="30"/>
      <c r="O358" s="30"/>
      <c r="P358" s="30"/>
      <c r="Q358" s="30"/>
      <c r="R358" s="30"/>
      <c r="S358" s="30"/>
      <c r="T358" s="30"/>
      <c r="U358" s="30"/>
      <c r="V358" s="30"/>
      <c r="W358" s="30"/>
      <c r="X358" s="30"/>
      <c r="Y358" s="30"/>
      <c r="Z358" s="30"/>
      <c r="AA358" s="30"/>
      <c r="AB358" s="30"/>
      <c r="AC358" s="206"/>
      <c r="AD358" s="206"/>
      <c r="AE358" s="206"/>
      <c r="AF358" s="206"/>
      <c r="AG358" s="206"/>
      <c r="AH358" s="206"/>
      <c r="AI358" s="206"/>
      <c r="AJ358" s="206"/>
      <c r="AK358" s="206"/>
      <c r="AL358" s="206"/>
      <c r="AM358" s="207"/>
    </row>
    <row r="359" spans="1:39" customFormat="1" outlineLevel="1">
      <c r="A359" t="str">
        <f>B359&amp;C359</f>
        <v>Surname, Forename1</v>
      </c>
      <c r="B359" s="258" t="s">
        <v>28</v>
      </c>
      <c r="C359" s="27">
        <v>1</v>
      </c>
      <c r="D359" s="26" t="s">
        <v>22</v>
      </c>
      <c r="E359" s="103"/>
      <c r="F359" s="103"/>
      <c r="G359" s="103"/>
      <c r="H359" s="16"/>
      <c r="I359" s="16"/>
      <c r="J359" s="17"/>
      <c r="K359" s="94"/>
      <c r="L359" s="94"/>
      <c r="M359" s="94"/>
      <c r="N359" s="94"/>
      <c r="O359" s="94"/>
      <c r="P359" s="94"/>
      <c r="Q359" s="17"/>
      <c r="R359" s="94"/>
      <c r="S359" s="94"/>
      <c r="T359" s="17"/>
      <c r="U359" s="17"/>
      <c r="V359" s="94"/>
      <c r="W359" s="17"/>
      <c r="X359" s="94"/>
      <c r="Y359" s="17"/>
      <c r="Z359" s="17"/>
      <c r="AA359" s="17"/>
      <c r="AB359" s="17"/>
      <c r="AC359" s="190">
        <f>IF(J359&lt;&gt;0,INT(25.4347*POWER((18-J359),1.81)),0)</f>
        <v>0</v>
      </c>
      <c r="AD359" s="190">
        <f>IF(Q359&lt;&gt;0,INT(0.14354*POWER(((10*Q359)-220),1.4)),0)</f>
        <v>0</v>
      </c>
      <c r="AE359" s="190">
        <f>IF(T359&lt;&gt;0,INT(51.39*POWER((T359-1.5),1.05)),0)</f>
        <v>0</v>
      </c>
      <c r="AF359" s="190">
        <f>IF(U359&lt;&gt;0,INT(0.8465*POWER(((100*U359)-75),1.42)),0)</f>
        <v>0</v>
      </c>
      <c r="AG359" s="190">
        <f>IF(X359&lt;&gt;0,INT(1.53775*POWER((82-X359),1.81)),0)</f>
        <v>0</v>
      </c>
      <c r="AH359" s="190">
        <f>IF(Y359&lt;&gt;0,INT(5.74352*POWER((28.5-Y359),1.92)),0)</f>
        <v>0</v>
      </c>
      <c r="AI359" s="190">
        <f>IF(Z359&lt;&gt;0,INT(12.91*POWER((Z359-4),1.1)),0)</f>
        <v>0</v>
      </c>
      <c r="AJ359" s="190">
        <f>IF(AA359&lt;&gt;0,INT(0.2797*POWER(((100*AA359)),1.35)),0)</f>
        <v>0</v>
      </c>
      <c r="AK359" s="191">
        <f>IF(AB359&lt;&gt;0,INT(100.14*POWER((AB359-1),1.08)),0)</f>
        <v>0</v>
      </c>
      <c r="AL359" s="208">
        <v>7</v>
      </c>
      <c r="AM359" s="193">
        <f>SUM(AC359:AK359)</f>
        <v>0</v>
      </c>
    </row>
    <row r="360" spans="1:39" customFormat="1" outlineLevel="1">
      <c r="A360" t="str">
        <f>B359&amp;C360</f>
        <v>Surname, Forename2</v>
      </c>
      <c r="B360" s="259"/>
      <c r="C360" s="27">
        <v>2</v>
      </c>
      <c r="D360" s="26" t="s">
        <v>22</v>
      </c>
      <c r="E360" s="103"/>
      <c r="F360" s="103"/>
      <c r="G360" s="103"/>
      <c r="H360" s="15"/>
      <c r="I360" s="16"/>
      <c r="J360" s="17"/>
      <c r="K360" s="94"/>
      <c r="L360" s="94"/>
      <c r="M360" s="94"/>
      <c r="N360" s="94"/>
      <c r="O360" s="94"/>
      <c r="P360" s="94"/>
      <c r="Q360" s="17" t="str">
        <f>IF(SUM(K360:P360)=0,"",SUM(K360:P360))</f>
        <v/>
      </c>
      <c r="R360" s="94"/>
      <c r="S360" s="94"/>
      <c r="T360" s="17" t="str">
        <f>IF(SUM(R360:S360)=0,"",SUM(R360:S360))</f>
        <v/>
      </c>
      <c r="U360" s="17"/>
      <c r="V360" s="94"/>
      <c r="W360" s="17"/>
      <c r="X360" s="94" t="str">
        <f>IFERROR(AVERAGE(V360:W360),"")</f>
        <v/>
      </c>
      <c r="Y360" s="17"/>
      <c r="Z360" s="17"/>
      <c r="AA360" s="71"/>
      <c r="AB360" s="17"/>
      <c r="AC360" s="190" t="str">
        <f>IF(J360="","",IF(J360&lt;&gt;0,INT(25.4347*POWER((18-J360),1.81)),0))</f>
        <v/>
      </c>
      <c r="AD360" s="190" t="str">
        <f>IFERROR(IF(Q360&lt;&gt;0,INT(0.14354*POWER(((10*Q360)-220),1.4)),0),"")</f>
        <v/>
      </c>
      <c r="AE360" s="190" t="str">
        <f>IFERROR(IF(T360&lt;&gt;0,INT(51.39*POWER((T360-1.5),1.05)),0),"")</f>
        <v/>
      </c>
      <c r="AF360" s="190">
        <f>IF(U360&lt;&gt;0,INT(0.8465*POWER(((100*U360)-75),1.42)),0)</f>
        <v>0</v>
      </c>
      <c r="AG360" s="190" t="str">
        <f>IFERROR(IF(X360&lt;&gt;0,INT(1.53775*POWER((82-X360),1.81)),0),"")</f>
        <v/>
      </c>
      <c r="AH360" s="190" t="str">
        <f>IF(Y360="","",IF(Y360&lt;&gt;0,INT(5.74352*POWER((28.5-Y360),1.92)),0))</f>
        <v/>
      </c>
      <c r="AI360" s="190">
        <f>IF(Z360&lt;&gt;0,INT(12.91*POWER((Z360-4),1.1)),0)</f>
        <v>0</v>
      </c>
      <c r="AJ360" s="190" t="str">
        <f>IF(AA360="","",IF(AA360&lt;&gt;0,INT(0.2797*POWER(((100*AA360)),1.35)),0))</f>
        <v/>
      </c>
      <c r="AK360" s="191" t="str">
        <f>IF(AB360="","",IF(AB360&lt;&gt;0,INT(100.14*POWER((AB360-1),1.08)),0))</f>
        <v/>
      </c>
      <c r="AL360" s="192">
        <f>COUNT(J360,Q360,T360,X360,Y360,AA360,AB360)</f>
        <v>0</v>
      </c>
      <c r="AM360" s="193" t="str">
        <f>IF(AL360=0,"",SUM(AC360:AK360))</f>
        <v/>
      </c>
    </row>
    <row r="361" spans="1:39" customFormat="1" outlineLevel="1">
      <c r="B361" s="259"/>
      <c r="C361" s="106" t="s">
        <v>65</v>
      </c>
      <c r="D361" s="103"/>
      <c r="E361" s="103"/>
      <c r="F361" s="103"/>
      <c r="G361" s="103"/>
      <c r="H361" s="104"/>
      <c r="I361" s="105"/>
      <c r="J361" s="107" t="str">
        <f>IFERROR((J359-J360)/J360*100%,"")</f>
        <v/>
      </c>
      <c r="K361" s="107" t="str">
        <f>IFERROR((K360-K359)/K360*100%,"")</f>
        <v/>
      </c>
      <c r="L361" s="107" t="str">
        <f t="shared" ref="L361:S361" si="1370">IFERROR((L360-L359)/L360*100%,"")</f>
        <v/>
      </c>
      <c r="M361" s="107" t="str">
        <f t="shared" si="1370"/>
        <v/>
      </c>
      <c r="N361" s="107" t="str">
        <f t="shared" si="1370"/>
        <v/>
      </c>
      <c r="O361" s="107" t="str">
        <f t="shared" si="1370"/>
        <v/>
      </c>
      <c r="P361" s="107" t="str">
        <f t="shared" si="1370"/>
        <v/>
      </c>
      <c r="Q361" s="107" t="str">
        <f t="shared" si="1370"/>
        <v/>
      </c>
      <c r="R361" s="107" t="str">
        <f t="shared" si="1370"/>
        <v/>
      </c>
      <c r="S361" s="107" t="str">
        <f t="shared" si="1370"/>
        <v/>
      </c>
      <c r="T361" s="107" t="str">
        <f>IFERROR((T360-T359)/T360*100%,"")</f>
        <v/>
      </c>
      <c r="U361" s="107" t="str">
        <f t="shared" ref="U361" si="1371">IFERROR((U360-U359)/U360*100%,"")</f>
        <v/>
      </c>
      <c r="V361" s="107" t="str">
        <f>IFERROR((V359-V360)/V360*100%,"")</f>
        <v/>
      </c>
      <c r="W361" s="107" t="str">
        <f>IFERROR((W359-W360)/W360*100%,"")</f>
        <v/>
      </c>
      <c r="X361" s="107" t="str">
        <f>IFERROR((X359-X360)/X360*100%,"")</f>
        <v/>
      </c>
      <c r="Y361" s="107" t="str">
        <f>IFERROR((Y359-Y360)/Y360*100%,"")</f>
        <v/>
      </c>
      <c r="Z361" s="107" t="str">
        <f t="shared" ref="Z361:AB361" si="1372">IFERROR((Z360-Z359)/Z360*100%,"")</f>
        <v/>
      </c>
      <c r="AA361" s="107" t="str">
        <f t="shared" si="1372"/>
        <v/>
      </c>
      <c r="AB361" s="107" t="str">
        <f t="shared" si="1372"/>
        <v/>
      </c>
      <c r="AC361" s="194" t="str">
        <f t="shared" ref="AC361" si="1373">IFERROR((AC360-AC359)/AC360*100%,"")</f>
        <v/>
      </c>
      <c r="AD361" s="194" t="str">
        <f t="shared" ref="AD361" si="1374">IFERROR((AD360-AD359)/AD360*100%,"")</f>
        <v/>
      </c>
      <c r="AE361" s="194" t="str">
        <f t="shared" ref="AE361" si="1375">IFERROR((AE360-AE359)/AE360*100%,"")</f>
        <v/>
      </c>
      <c r="AF361" s="194" t="str">
        <f t="shared" ref="AF361" si="1376">IFERROR((AF360-AF359)/AF360*100%,"")</f>
        <v/>
      </c>
      <c r="AG361" s="194" t="str">
        <f t="shared" ref="AG361" si="1377">IFERROR((AG360-AG359)/AG360*100%,"")</f>
        <v/>
      </c>
      <c r="AH361" s="194" t="str">
        <f t="shared" ref="AH361" si="1378">IFERROR((AH360-AH359)/AH360*100%,"")</f>
        <v/>
      </c>
      <c r="AI361" s="194" t="str">
        <f t="shared" ref="AI361" si="1379">IFERROR((AI360-AI359)/AI360*100%,"")</f>
        <v/>
      </c>
      <c r="AJ361" s="194" t="str">
        <f t="shared" ref="AJ361" si="1380">IFERROR((AJ360-AJ359)/AJ360*100%,"")</f>
        <v/>
      </c>
      <c r="AK361" s="194" t="str">
        <f t="shared" ref="AK361" si="1381">IFERROR((AK360-AK359)/AK360*100%,"")</f>
        <v/>
      </c>
      <c r="AL361" s="194" t="str">
        <f t="shared" ref="AL361:AM361" si="1382">IFERROR((AL360-AL359)/AL360*100%,"")</f>
        <v/>
      </c>
      <c r="AM361" s="228" t="str">
        <f t="shared" si="1382"/>
        <v/>
      </c>
    </row>
    <row r="362" spans="1:39" customFormat="1" outlineLevel="1">
      <c r="A362" t="str">
        <f>B359&amp;C362</f>
        <v>Surname, Forename3</v>
      </c>
      <c r="B362" s="259"/>
      <c r="C362" s="27">
        <v>3</v>
      </c>
      <c r="D362" s="26" t="s">
        <v>22</v>
      </c>
      <c r="E362" s="103"/>
      <c r="F362" s="103"/>
      <c r="G362" s="103"/>
      <c r="H362" s="15"/>
      <c r="I362" s="16"/>
      <c r="J362" s="17"/>
      <c r="K362" s="94"/>
      <c r="L362" s="94"/>
      <c r="M362" s="94"/>
      <c r="N362" s="94"/>
      <c r="O362" s="94"/>
      <c r="P362" s="94"/>
      <c r="Q362" s="17" t="str">
        <f>IF(SUM(K362:P362)=0,"",SUM(K362:P362))</f>
        <v/>
      </c>
      <c r="R362" s="94"/>
      <c r="S362" s="94"/>
      <c r="T362" s="17" t="str">
        <f>IF(SUM(R362:S362)=0,"",SUM(R362:S362))</f>
        <v/>
      </c>
      <c r="U362" s="17"/>
      <c r="V362" s="94"/>
      <c r="W362" s="17"/>
      <c r="X362" s="94" t="str">
        <f>IFERROR(AVERAGE(V362:W362),"")</f>
        <v/>
      </c>
      <c r="Y362" s="17"/>
      <c r="Z362" s="17"/>
      <c r="AA362" s="71"/>
      <c r="AB362" s="17"/>
      <c r="AC362" s="190" t="str">
        <f>IF(J362="","",IF(J362&lt;&gt;0,INT(25.4347*POWER((18-J362),1.81)),0))</f>
        <v/>
      </c>
      <c r="AD362" s="190" t="str">
        <f>IFERROR(IF(Q362&lt;&gt;0,INT(0.14354*POWER(((10*Q362)-220),1.4)),0),"")</f>
        <v/>
      </c>
      <c r="AE362" s="190" t="str">
        <f>IFERROR(IF(T362&lt;&gt;0,INT(51.39*POWER((T362-1.5),1.05)),0),"")</f>
        <v/>
      </c>
      <c r="AF362" s="190">
        <f>IF(U362&lt;&gt;0,INT(0.8465*POWER(((100*U362)-75),1.42)),0)</f>
        <v>0</v>
      </c>
      <c r="AG362" s="190" t="str">
        <f>IFERROR(IF(X362&lt;&gt;0,INT(1.53775*POWER((82-X362),1.81)),0),"")</f>
        <v/>
      </c>
      <c r="AH362" s="190" t="str">
        <f>IF(Y362="","",IF(Y362&lt;&gt;0,INT(5.74352*POWER((28.5-Y362),1.92)),0))</f>
        <v/>
      </c>
      <c r="AI362" s="190">
        <f>IF(Z362&lt;&gt;0,INT(12.91*POWER((Z362-4),1.1)),0)</f>
        <v>0</v>
      </c>
      <c r="AJ362" s="190" t="str">
        <f>IF(AA362="","",IF(AA362&lt;&gt;0,INT(0.2797*POWER(((100*AA362)),1.35)),0))</f>
        <v/>
      </c>
      <c r="AK362" s="191" t="str">
        <f>IF(AB362="","",IF(AB362&lt;&gt;0,INT(100.14*POWER((AB362-1),1.08)),0))</f>
        <v/>
      </c>
      <c r="AL362" s="192">
        <f>COUNT(J362,Q362,T362,X362,Y362,AA362,AB362)</f>
        <v>0</v>
      </c>
      <c r="AM362" s="193" t="str">
        <f>IF(AL362=0,"",SUM(AC362:AK362))</f>
        <v/>
      </c>
    </row>
    <row r="363" spans="1:39" customFormat="1" outlineLevel="1">
      <c r="B363" s="259"/>
      <c r="C363" s="106" t="s">
        <v>65</v>
      </c>
      <c r="D363" s="103"/>
      <c r="E363" s="103"/>
      <c r="F363" s="103"/>
      <c r="G363" s="103"/>
      <c r="H363" s="104"/>
      <c r="I363" s="105"/>
      <c r="J363" s="107" t="str">
        <f>IFERROR((J360-J362)/J362*100%,"")</f>
        <v/>
      </c>
      <c r="K363" s="107" t="str">
        <f t="shared" ref="K363:T363" si="1383">IFERROR((K362-K360)/K362*100%,"")</f>
        <v/>
      </c>
      <c r="L363" s="107" t="str">
        <f t="shared" si="1383"/>
        <v/>
      </c>
      <c r="M363" s="107" t="str">
        <f t="shared" si="1383"/>
        <v/>
      </c>
      <c r="N363" s="107" t="str">
        <f t="shared" si="1383"/>
        <v/>
      </c>
      <c r="O363" s="107" t="str">
        <f t="shared" si="1383"/>
        <v/>
      </c>
      <c r="P363" s="107" t="str">
        <f t="shared" si="1383"/>
        <v/>
      </c>
      <c r="Q363" s="107" t="str">
        <f t="shared" si="1383"/>
        <v/>
      </c>
      <c r="R363" s="107" t="str">
        <f t="shared" si="1383"/>
        <v/>
      </c>
      <c r="S363" s="107" t="str">
        <f t="shared" si="1383"/>
        <v/>
      </c>
      <c r="T363" s="107" t="str">
        <f t="shared" si="1383"/>
        <v/>
      </c>
      <c r="U363" s="107" t="str">
        <f t="shared" ref="U363" si="1384">IFERROR((U362-U361)/U362*100%,"")</f>
        <v/>
      </c>
      <c r="V363" s="107" t="str">
        <f>IFERROR((V360-V362)/V362*100%,"")</f>
        <v/>
      </c>
      <c r="W363" s="107" t="str">
        <f>IFERROR((W360-W362)/W362*100%,"")</f>
        <v/>
      </c>
      <c r="X363" s="107" t="str">
        <f>IFERROR((X360-X362)/X362*100%,"")</f>
        <v/>
      </c>
      <c r="Y363" s="107" t="str">
        <f>IFERROR((Y360-Y362)/Y362*100%,"")</f>
        <v/>
      </c>
      <c r="Z363" s="107" t="str">
        <f t="shared" ref="Z363" si="1385">IFERROR((Z362-Z361)/Z362*100%,"")</f>
        <v/>
      </c>
      <c r="AA363" s="107" t="str">
        <f>IFERROR((AA362-AA360)/AA362*100%,"")</f>
        <v/>
      </c>
      <c r="AB363" s="107" t="str">
        <f>IFERROR((AB362-AB360)/AB362*100%,"")</f>
        <v/>
      </c>
      <c r="AC363" s="194" t="str">
        <f t="shared" ref="AC363" si="1386">IFERROR((AC362-AC361)/AC362*100%,"")</f>
        <v/>
      </c>
      <c r="AD363" s="194" t="str">
        <f t="shared" ref="AD363" si="1387">IFERROR((AD362-AD361)/AD362*100%,"")</f>
        <v/>
      </c>
      <c r="AE363" s="194" t="str">
        <f t="shared" ref="AE363" si="1388">IFERROR((AE362-AE361)/AE362*100%,"")</f>
        <v/>
      </c>
      <c r="AF363" s="194" t="str">
        <f t="shared" ref="AF363" si="1389">IFERROR((AF362-AF361)/AF362*100%,"")</f>
        <v/>
      </c>
      <c r="AG363" s="194" t="str">
        <f t="shared" ref="AG363" si="1390">IFERROR((AG362-AG361)/AG362*100%,"")</f>
        <v/>
      </c>
      <c r="AH363" s="194" t="str">
        <f t="shared" ref="AH363" si="1391">IFERROR((AH362-AH361)/AH362*100%,"")</f>
        <v/>
      </c>
      <c r="AI363" s="194" t="str">
        <f t="shared" ref="AI363" si="1392">IFERROR((AI362-AI361)/AI362*100%,"")</f>
        <v/>
      </c>
      <c r="AJ363" s="194" t="str">
        <f t="shared" ref="AJ363" si="1393">IFERROR((AJ362-AJ361)/AJ362*100%,"")</f>
        <v/>
      </c>
      <c r="AK363" s="194" t="str">
        <f t="shared" ref="AK363" si="1394">IFERROR((AK362-AK361)/AK362*100%,"")</f>
        <v/>
      </c>
      <c r="AL363" s="194" t="str">
        <f t="shared" ref="AL363" si="1395">IFERROR((AL362-AL361)/AL362*100%,"")</f>
        <v/>
      </c>
      <c r="AM363" s="227" t="str">
        <f>IFERROR((AM362-AM360)/AM362*100%,"")</f>
        <v/>
      </c>
    </row>
    <row r="364" spans="1:39" customFormat="1" outlineLevel="1">
      <c r="A364" t="str">
        <f>B359&amp;C364</f>
        <v>Surname, Forename4</v>
      </c>
      <c r="B364" s="259"/>
      <c r="C364" s="27">
        <v>4</v>
      </c>
      <c r="D364" s="26" t="s">
        <v>22</v>
      </c>
      <c r="E364" s="103"/>
      <c r="F364" s="103"/>
      <c r="G364" s="103"/>
      <c r="H364" s="15"/>
      <c r="I364" s="16"/>
      <c r="J364" s="17"/>
      <c r="K364" s="94"/>
      <c r="L364" s="94"/>
      <c r="M364" s="94"/>
      <c r="N364" s="94"/>
      <c r="O364" s="94"/>
      <c r="P364" s="94"/>
      <c r="Q364" s="17" t="str">
        <f>IF(SUM(K364:P364)=0,"",SUM(K364:P364))</f>
        <v/>
      </c>
      <c r="R364" s="94"/>
      <c r="S364" s="94"/>
      <c r="T364" s="17" t="str">
        <f>IF(SUM(R364:S364)=0,"",SUM(R364:S364))</f>
        <v/>
      </c>
      <c r="U364" s="17"/>
      <c r="V364" s="94"/>
      <c r="W364" s="17"/>
      <c r="X364" s="94" t="str">
        <f>IFERROR(AVERAGE(V364:W364),"")</f>
        <v/>
      </c>
      <c r="Y364" s="17"/>
      <c r="Z364" s="17"/>
      <c r="AA364" s="71"/>
      <c r="AB364" s="17"/>
      <c r="AC364" s="190" t="str">
        <f>IF(J364="","",IF(J364&lt;&gt;0,INT(25.4347*POWER((18-J364),1.81)),0))</f>
        <v/>
      </c>
      <c r="AD364" s="190" t="str">
        <f>IFERROR(IF(Q364&lt;&gt;0,INT(0.14354*POWER(((10*Q364)-220),1.4)),0),"")</f>
        <v/>
      </c>
      <c r="AE364" s="190" t="str">
        <f>IFERROR(IF(T364&lt;&gt;0,INT(51.39*POWER((T364-1.5),1.05)),0),"")</f>
        <v/>
      </c>
      <c r="AF364" s="190">
        <f>IF(U364&lt;&gt;0,INT(0.8465*POWER(((100*U364)-75),1.42)),0)</f>
        <v>0</v>
      </c>
      <c r="AG364" s="190" t="str">
        <f>IFERROR(IF(X364&lt;&gt;0,INT(1.53775*POWER((82-X364),1.81)),0),"")</f>
        <v/>
      </c>
      <c r="AH364" s="190" t="str">
        <f>IF(Y364="","",IF(Y364&lt;&gt;0,INT(5.74352*POWER((28.5-Y364),1.92)),0))</f>
        <v/>
      </c>
      <c r="AI364" s="190">
        <f>IF(Z364&lt;&gt;0,INT(12.91*POWER((Z364-4),1.1)),0)</f>
        <v>0</v>
      </c>
      <c r="AJ364" s="190" t="str">
        <f>IF(AA364="","",IF(AA364&lt;&gt;0,INT(0.2797*POWER(((100*AA364)),1.35)),0))</f>
        <v/>
      </c>
      <c r="AK364" s="191" t="str">
        <f>IF(AB364="","",IF(AB364&lt;&gt;0,INT(100.14*POWER((AB364-1),1.08)),0))</f>
        <v/>
      </c>
      <c r="AL364" s="192">
        <f>COUNT(J364,Q364,T364,X364,Y364,AA364,AB364)</f>
        <v>0</v>
      </c>
      <c r="AM364" s="193" t="str">
        <f>IF(AL364=0,"",SUM(AC364:AK364))</f>
        <v/>
      </c>
    </row>
    <row r="365" spans="1:39" customFormat="1" outlineLevel="1">
      <c r="B365" s="259"/>
      <c r="C365" s="106" t="s">
        <v>65</v>
      </c>
      <c r="D365" s="103"/>
      <c r="E365" s="103"/>
      <c r="F365" s="103"/>
      <c r="G365" s="103"/>
      <c r="H365" s="104"/>
      <c r="I365" s="105"/>
      <c r="J365" s="107" t="str">
        <f>IFERROR((J362-J364)/J364*100%,"")</f>
        <v/>
      </c>
      <c r="K365" s="107" t="str">
        <f t="shared" ref="K365:T365" si="1396">IFERROR((K364-K362)/K364*100%,"")</f>
        <v/>
      </c>
      <c r="L365" s="107" t="str">
        <f t="shared" si="1396"/>
        <v/>
      </c>
      <c r="M365" s="107" t="str">
        <f t="shared" si="1396"/>
        <v/>
      </c>
      <c r="N365" s="107" t="str">
        <f t="shared" si="1396"/>
        <v/>
      </c>
      <c r="O365" s="107" t="str">
        <f t="shared" si="1396"/>
        <v/>
      </c>
      <c r="P365" s="107" t="str">
        <f t="shared" si="1396"/>
        <v/>
      </c>
      <c r="Q365" s="107" t="str">
        <f t="shared" si="1396"/>
        <v/>
      </c>
      <c r="R365" s="107" t="str">
        <f t="shared" si="1396"/>
        <v/>
      </c>
      <c r="S365" s="107" t="str">
        <f t="shared" si="1396"/>
        <v/>
      </c>
      <c r="T365" s="107" t="str">
        <f t="shared" si="1396"/>
        <v/>
      </c>
      <c r="U365" s="107" t="str">
        <f t="shared" ref="U365" si="1397">IFERROR((U364-U363)/U364*100%,"")</f>
        <v/>
      </c>
      <c r="V365" s="107" t="str">
        <f>IFERROR((V362-V364)/V364*100%,"")</f>
        <v/>
      </c>
      <c r="W365" s="107" t="str">
        <f>IFERROR((W362-W364)/W364*100%,"")</f>
        <v/>
      </c>
      <c r="X365" s="107" t="str">
        <f>IFERROR((X362-X364)/X364*100%,"")</f>
        <v/>
      </c>
      <c r="Y365" s="107" t="str">
        <f>IFERROR((Y362-Y364)/Y364*100%,"")</f>
        <v/>
      </c>
      <c r="Z365" s="107" t="str">
        <f t="shared" ref="Z365" si="1398">IFERROR((Z364-Z363)/Z364*100%,"")</f>
        <v/>
      </c>
      <c r="AA365" s="107" t="str">
        <f>IFERROR((AA364-AA362)/AA364*100%,"")</f>
        <v/>
      </c>
      <c r="AB365" s="107" t="str">
        <f>IFERROR((AB364-AB362)/AB364*100%,"")</f>
        <v/>
      </c>
      <c r="AC365" s="194" t="str">
        <f t="shared" ref="AC365" si="1399">IFERROR((AC364-AC363)/AC364*100%,"")</f>
        <v/>
      </c>
      <c r="AD365" s="194" t="str">
        <f t="shared" ref="AD365" si="1400">IFERROR((AD364-AD363)/AD364*100%,"")</f>
        <v/>
      </c>
      <c r="AE365" s="194" t="str">
        <f t="shared" ref="AE365" si="1401">IFERROR((AE364-AE363)/AE364*100%,"")</f>
        <v/>
      </c>
      <c r="AF365" s="194" t="str">
        <f t="shared" ref="AF365" si="1402">IFERROR((AF364-AF363)/AF364*100%,"")</f>
        <v/>
      </c>
      <c r="AG365" s="194" t="str">
        <f t="shared" ref="AG365" si="1403">IFERROR((AG364-AG363)/AG364*100%,"")</f>
        <v/>
      </c>
      <c r="AH365" s="194" t="str">
        <f t="shared" ref="AH365" si="1404">IFERROR((AH364-AH363)/AH364*100%,"")</f>
        <v/>
      </c>
      <c r="AI365" s="194" t="str">
        <f t="shared" ref="AI365" si="1405">IFERROR((AI364-AI363)/AI364*100%,"")</f>
        <v/>
      </c>
      <c r="AJ365" s="194" t="str">
        <f t="shared" ref="AJ365" si="1406">IFERROR((AJ364-AJ363)/AJ364*100%,"")</f>
        <v/>
      </c>
      <c r="AK365" s="194" t="str">
        <f t="shared" ref="AK365" si="1407">IFERROR((AK364-AK363)/AK364*100%,"")</f>
        <v/>
      </c>
      <c r="AL365" s="194" t="str">
        <f t="shared" ref="AL365" si="1408">IFERROR((AL364-AL363)/AL364*100%,"")</f>
        <v/>
      </c>
      <c r="AM365" s="227" t="str">
        <f>IFERROR((AM364-AM362)/AM364*100%,"")</f>
        <v/>
      </c>
    </row>
    <row r="366" spans="1:39" customFormat="1" outlineLevel="1">
      <c r="A366" t="str">
        <f>B359&amp;C366</f>
        <v>Surname, Forename5</v>
      </c>
      <c r="B366" s="259"/>
      <c r="C366" s="27">
        <v>5</v>
      </c>
      <c r="D366" s="26" t="s">
        <v>22</v>
      </c>
      <c r="E366" s="103"/>
      <c r="F366" s="103"/>
      <c r="G366" s="103"/>
      <c r="H366" s="15"/>
      <c r="I366" s="16"/>
      <c r="J366" s="17"/>
      <c r="K366" s="94"/>
      <c r="L366" s="94"/>
      <c r="M366" s="94"/>
      <c r="N366" s="94"/>
      <c r="O366" s="94"/>
      <c r="P366" s="94"/>
      <c r="Q366" s="17" t="str">
        <f>IF(SUM(K366:P366)=0,"",SUM(K366:P366))</f>
        <v/>
      </c>
      <c r="R366" s="94"/>
      <c r="S366" s="94"/>
      <c r="T366" s="17" t="str">
        <f>IF(SUM(R366:S366)=0,"",SUM(R366:S366))</f>
        <v/>
      </c>
      <c r="U366" s="17"/>
      <c r="V366" s="94"/>
      <c r="W366" s="17"/>
      <c r="X366" s="94" t="str">
        <f>IFERROR(AVERAGE(V366:W366),"")</f>
        <v/>
      </c>
      <c r="Y366" s="17"/>
      <c r="Z366" s="17"/>
      <c r="AA366" s="71"/>
      <c r="AB366" s="17"/>
      <c r="AC366" s="190" t="str">
        <f>IF(J366="","",IF(J366&lt;&gt;0,INT(25.4347*POWER((18-J366),1.81)),0))</f>
        <v/>
      </c>
      <c r="AD366" s="190" t="str">
        <f>IFERROR(IF(Q366&lt;&gt;0,INT(0.14354*POWER(((10*Q366)-220),1.4)),0),"")</f>
        <v/>
      </c>
      <c r="AE366" s="190" t="str">
        <f>IFERROR(IF(T366&lt;&gt;0,INT(51.39*POWER((T366-1.5),1.05)),0),"")</f>
        <v/>
      </c>
      <c r="AF366" s="190">
        <f>IF(U366&lt;&gt;0,INT(0.8465*POWER(((100*U366)-75),1.42)),0)</f>
        <v>0</v>
      </c>
      <c r="AG366" s="190" t="str">
        <f>IFERROR(IF(X366&lt;&gt;0,INT(1.53775*POWER((82-X366),1.81)),0),"")</f>
        <v/>
      </c>
      <c r="AH366" s="190" t="str">
        <f>IF(Y366="","",IF(Y366&lt;&gt;0,INT(5.74352*POWER((28.5-Y366),1.92)),0))</f>
        <v/>
      </c>
      <c r="AI366" s="190">
        <f>IF(Z366&lt;&gt;0,INT(12.91*POWER((Z366-4),1.1)),0)</f>
        <v>0</v>
      </c>
      <c r="AJ366" s="190" t="str">
        <f>IF(AA366="","",IF(AA366&lt;&gt;0,INT(0.2797*POWER(((100*AA366)),1.35)),0))</f>
        <v/>
      </c>
      <c r="AK366" s="191" t="str">
        <f>IF(AB366="","",IF(AB366&lt;&gt;0,INT(100.14*POWER((AB366-1),1.08)),0))</f>
        <v/>
      </c>
      <c r="AL366" s="192">
        <f>COUNT(J366,Q366,T366,X366,Y366,AA366,AB366)</f>
        <v>0</v>
      </c>
      <c r="AM366" s="193" t="str">
        <f>IF(AL366=0,"",SUM(AC366:AK366))</f>
        <v/>
      </c>
    </row>
    <row r="367" spans="1:39" customFormat="1" outlineLevel="1">
      <c r="B367" s="259"/>
      <c r="C367" s="106" t="s">
        <v>65</v>
      </c>
      <c r="D367" s="103"/>
      <c r="E367" s="103"/>
      <c r="F367" s="103"/>
      <c r="G367" s="103"/>
      <c r="H367" s="104"/>
      <c r="I367" s="105"/>
      <c r="J367" s="107" t="str">
        <f>IFERROR((J364-J366)/J366*100%,"")</f>
        <v/>
      </c>
      <c r="K367" s="107" t="str">
        <f t="shared" ref="K367:T367" si="1409">IFERROR((K366-K364)/K366*100%,"")</f>
        <v/>
      </c>
      <c r="L367" s="107" t="str">
        <f t="shared" si="1409"/>
        <v/>
      </c>
      <c r="M367" s="107" t="str">
        <f t="shared" si="1409"/>
        <v/>
      </c>
      <c r="N367" s="107" t="str">
        <f t="shared" si="1409"/>
        <v/>
      </c>
      <c r="O367" s="107" t="str">
        <f t="shared" si="1409"/>
        <v/>
      </c>
      <c r="P367" s="107" t="str">
        <f t="shared" si="1409"/>
        <v/>
      </c>
      <c r="Q367" s="107" t="str">
        <f t="shared" si="1409"/>
        <v/>
      </c>
      <c r="R367" s="107" t="str">
        <f t="shared" si="1409"/>
        <v/>
      </c>
      <c r="S367" s="107" t="str">
        <f t="shared" si="1409"/>
        <v/>
      </c>
      <c r="T367" s="107" t="str">
        <f t="shared" si="1409"/>
        <v/>
      </c>
      <c r="U367" s="107" t="str">
        <f t="shared" ref="U367" si="1410">IFERROR((U366-U365)/U366*100%,"")</f>
        <v/>
      </c>
      <c r="V367" s="107" t="str">
        <f>IFERROR((V364-V366)/V366*100%,"")</f>
        <v/>
      </c>
      <c r="W367" s="107" t="str">
        <f>IFERROR((W364-W366)/W366*100%,"")</f>
        <v/>
      </c>
      <c r="X367" s="107" t="str">
        <f>IFERROR((X364-X366)/X366*100%,"")</f>
        <v/>
      </c>
      <c r="Y367" s="107" t="str">
        <f>IFERROR((Y364-Y366)/Y366*100%,"")</f>
        <v/>
      </c>
      <c r="Z367" s="107" t="str">
        <f t="shared" ref="Z367" si="1411">IFERROR((Z366-Z365)/Z366*100%,"")</f>
        <v/>
      </c>
      <c r="AA367" s="107" t="str">
        <f>IFERROR((AA366-AA364)/AA366*100%,"")</f>
        <v/>
      </c>
      <c r="AB367" s="107" t="str">
        <f>IFERROR((AB366-AB364)/AB366*100%,"")</f>
        <v/>
      </c>
      <c r="AC367" s="194" t="str">
        <f t="shared" ref="AC367" si="1412">IFERROR((AC366-AC365)/AC366*100%,"")</f>
        <v/>
      </c>
      <c r="AD367" s="194" t="str">
        <f t="shared" ref="AD367" si="1413">IFERROR((AD366-AD365)/AD366*100%,"")</f>
        <v/>
      </c>
      <c r="AE367" s="194" t="str">
        <f t="shared" ref="AE367" si="1414">IFERROR((AE366-AE365)/AE366*100%,"")</f>
        <v/>
      </c>
      <c r="AF367" s="194" t="str">
        <f t="shared" ref="AF367" si="1415">IFERROR((AF366-AF365)/AF366*100%,"")</f>
        <v/>
      </c>
      <c r="AG367" s="194" t="str">
        <f t="shared" ref="AG367" si="1416">IFERROR((AG366-AG365)/AG366*100%,"")</f>
        <v/>
      </c>
      <c r="AH367" s="194" t="str">
        <f t="shared" ref="AH367" si="1417">IFERROR((AH366-AH365)/AH366*100%,"")</f>
        <v/>
      </c>
      <c r="AI367" s="194" t="str">
        <f t="shared" ref="AI367" si="1418">IFERROR((AI366-AI365)/AI366*100%,"")</f>
        <v/>
      </c>
      <c r="AJ367" s="194" t="str">
        <f t="shared" ref="AJ367" si="1419">IFERROR((AJ366-AJ365)/AJ366*100%,"")</f>
        <v/>
      </c>
      <c r="AK367" s="194" t="str">
        <f t="shared" ref="AK367" si="1420">IFERROR((AK366-AK365)/AK366*100%,"")</f>
        <v/>
      </c>
      <c r="AL367" s="194" t="str">
        <f t="shared" ref="AL367" si="1421">IFERROR((AL366-AL365)/AL366*100%,"")</f>
        <v/>
      </c>
      <c r="AM367" s="227" t="str">
        <f>IFERROR((AM366-AM364)/AM366*100%,"")</f>
        <v/>
      </c>
    </row>
    <row r="368" spans="1:39" customFormat="1" outlineLevel="1">
      <c r="A368" t="str">
        <f>B359&amp;C368</f>
        <v>Surname, Forename6</v>
      </c>
      <c r="B368" s="259"/>
      <c r="C368" s="27">
        <v>6</v>
      </c>
      <c r="D368" s="26" t="s">
        <v>22</v>
      </c>
      <c r="E368" s="103"/>
      <c r="F368" s="103"/>
      <c r="G368" s="103"/>
      <c r="H368" s="15"/>
      <c r="I368" s="16"/>
      <c r="J368" s="17"/>
      <c r="K368" s="94"/>
      <c r="L368" s="94"/>
      <c r="M368" s="94"/>
      <c r="N368" s="94"/>
      <c r="O368" s="94"/>
      <c r="P368" s="94"/>
      <c r="Q368" s="17" t="str">
        <f>IF(SUM(K368:P368)=0,"",SUM(K368:P368))</f>
        <v/>
      </c>
      <c r="R368" s="94"/>
      <c r="S368" s="94"/>
      <c r="T368" s="17" t="str">
        <f>IF(SUM(R368:S368)=0,"",SUM(R368:S368))</f>
        <v/>
      </c>
      <c r="U368" s="17"/>
      <c r="V368" s="94"/>
      <c r="W368" s="17"/>
      <c r="X368" s="94" t="str">
        <f>IFERROR(AVERAGE(V368:W368),"")</f>
        <v/>
      </c>
      <c r="Y368" s="17"/>
      <c r="Z368" s="17"/>
      <c r="AA368" s="71"/>
      <c r="AB368" s="17"/>
      <c r="AC368" s="190" t="str">
        <f>IF(J368="","",IF(J368&lt;&gt;0,INT(25.4347*POWER((18-J368),1.81)),0))</f>
        <v/>
      </c>
      <c r="AD368" s="190" t="str">
        <f>IFERROR(IF(Q368&lt;&gt;0,INT(0.14354*POWER(((10*Q368)-220),1.4)),0),"")</f>
        <v/>
      </c>
      <c r="AE368" s="190" t="str">
        <f>IFERROR(IF(T368&lt;&gt;0,INT(51.39*POWER((T368-1.5),1.05)),0),"")</f>
        <v/>
      </c>
      <c r="AF368" s="190">
        <f>IF(U368&lt;&gt;0,INT(0.8465*POWER(((100*U368)-75),1.42)),0)</f>
        <v>0</v>
      </c>
      <c r="AG368" s="190" t="str">
        <f>IFERROR(IF(X368&lt;&gt;0,INT(1.53775*POWER((82-X368),1.81)),0),"")</f>
        <v/>
      </c>
      <c r="AH368" s="190" t="str">
        <f>IF(Y368="","",IF(Y368&lt;&gt;0,INT(5.74352*POWER((28.5-Y368),1.92)),0))</f>
        <v/>
      </c>
      <c r="AI368" s="190">
        <f>IF(Z368&lt;&gt;0,INT(12.91*POWER((Z368-4),1.1)),0)</f>
        <v>0</v>
      </c>
      <c r="AJ368" s="190" t="str">
        <f>IF(AA368="","",IF(AA368&lt;&gt;0,INT(0.2797*POWER(((100*AA368)),1.35)),0))</f>
        <v/>
      </c>
      <c r="AK368" s="191" t="str">
        <f>IF(AB368="","",IF(AB368&lt;&gt;0,INT(100.14*POWER((AB368-1),1.08)),0))</f>
        <v/>
      </c>
      <c r="AL368" s="192">
        <f>COUNT(J368,Q368,T368,X368,Y368,AA368,AB368)</f>
        <v>0</v>
      </c>
      <c r="AM368" s="193" t="str">
        <f>IF(AL368=0,"",SUM(AC368:AK368))</f>
        <v/>
      </c>
    </row>
    <row r="369" spans="1:39" customFormat="1" outlineLevel="1">
      <c r="B369" s="259"/>
      <c r="C369" s="106" t="s">
        <v>65</v>
      </c>
      <c r="D369" s="103"/>
      <c r="E369" s="103"/>
      <c r="F369" s="103"/>
      <c r="G369" s="103"/>
      <c r="H369" s="104"/>
      <c r="I369" s="105"/>
      <c r="J369" s="107" t="str">
        <f>IFERROR((J366-J368)/J368*100%,"")</f>
        <v/>
      </c>
      <c r="K369" s="107" t="str">
        <f t="shared" ref="K369:T369" si="1422">IFERROR((K368-K366)/K368*100%,"")</f>
        <v/>
      </c>
      <c r="L369" s="107" t="str">
        <f t="shared" si="1422"/>
        <v/>
      </c>
      <c r="M369" s="107" t="str">
        <f t="shared" si="1422"/>
        <v/>
      </c>
      <c r="N369" s="107" t="str">
        <f t="shared" si="1422"/>
        <v/>
      </c>
      <c r="O369" s="107" t="str">
        <f t="shared" si="1422"/>
        <v/>
      </c>
      <c r="P369" s="107" t="str">
        <f t="shared" si="1422"/>
        <v/>
      </c>
      <c r="Q369" s="107" t="str">
        <f t="shared" si="1422"/>
        <v/>
      </c>
      <c r="R369" s="107" t="str">
        <f t="shared" si="1422"/>
        <v/>
      </c>
      <c r="S369" s="107" t="str">
        <f t="shared" si="1422"/>
        <v/>
      </c>
      <c r="T369" s="107" t="str">
        <f t="shared" si="1422"/>
        <v/>
      </c>
      <c r="U369" s="107" t="str">
        <f t="shared" ref="U369" si="1423">IFERROR((U368-U367)/U368*100%,"")</f>
        <v/>
      </c>
      <c r="V369" s="107" t="str">
        <f>IFERROR((V366-V368)/V368*100%,"")</f>
        <v/>
      </c>
      <c r="W369" s="107" t="str">
        <f>IFERROR((W366-W368)/W368*100%,"")</f>
        <v/>
      </c>
      <c r="X369" s="107" t="str">
        <f>IFERROR((X366-X368)/X368*100%,"")</f>
        <v/>
      </c>
      <c r="Y369" s="107" t="str">
        <f>IFERROR((Y366-Y368)/Y368*100%,"")</f>
        <v/>
      </c>
      <c r="Z369" s="107" t="str">
        <f t="shared" ref="Z369" si="1424">IFERROR((Z368-Z367)/Z368*100%,"")</f>
        <v/>
      </c>
      <c r="AA369" s="107" t="str">
        <f>IFERROR((AA368-AA366)/AA368*100%,"")</f>
        <v/>
      </c>
      <c r="AB369" s="107" t="str">
        <f>IFERROR((AB368-AB366)/AB368*100%,"")</f>
        <v/>
      </c>
      <c r="AC369" s="194" t="str">
        <f t="shared" ref="AC369" si="1425">IFERROR((AC368-AC367)/AC368*100%,"")</f>
        <v/>
      </c>
      <c r="AD369" s="194" t="str">
        <f t="shared" ref="AD369" si="1426">IFERROR((AD368-AD367)/AD368*100%,"")</f>
        <v/>
      </c>
      <c r="AE369" s="194" t="str">
        <f t="shared" ref="AE369" si="1427">IFERROR((AE368-AE367)/AE368*100%,"")</f>
        <v/>
      </c>
      <c r="AF369" s="194" t="str">
        <f t="shared" ref="AF369" si="1428">IFERROR((AF368-AF367)/AF368*100%,"")</f>
        <v/>
      </c>
      <c r="AG369" s="194" t="str">
        <f t="shared" ref="AG369" si="1429">IFERROR((AG368-AG367)/AG368*100%,"")</f>
        <v/>
      </c>
      <c r="AH369" s="194" t="str">
        <f t="shared" ref="AH369" si="1430">IFERROR((AH368-AH367)/AH368*100%,"")</f>
        <v/>
      </c>
      <c r="AI369" s="194" t="str">
        <f t="shared" ref="AI369" si="1431">IFERROR((AI368-AI367)/AI368*100%,"")</f>
        <v/>
      </c>
      <c r="AJ369" s="194" t="str">
        <f t="shared" ref="AJ369" si="1432">IFERROR((AJ368-AJ367)/AJ368*100%,"")</f>
        <v/>
      </c>
      <c r="AK369" s="194" t="str">
        <f t="shared" ref="AK369" si="1433">IFERROR((AK368-AK367)/AK368*100%,"")</f>
        <v/>
      </c>
      <c r="AL369" s="194" t="str">
        <f t="shared" ref="AL369" si="1434">IFERROR((AL368-AL367)/AL368*100%,"")</f>
        <v/>
      </c>
      <c r="AM369" s="227" t="str">
        <f>IFERROR((AM368-AM366)/AM368*100%,"")</f>
        <v/>
      </c>
    </row>
    <row r="370" spans="1:39" customFormat="1" outlineLevel="1">
      <c r="A370" t="str">
        <f>B359&amp;C370</f>
        <v>Surname, Forename7</v>
      </c>
      <c r="B370" s="259"/>
      <c r="C370" s="27">
        <v>7</v>
      </c>
      <c r="D370" s="26" t="s">
        <v>22</v>
      </c>
      <c r="E370" s="103"/>
      <c r="F370" s="103"/>
      <c r="G370" s="103"/>
      <c r="H370" s="15"/>
      <c r="I370" s="16"/>
      <c r="J370" s="17"/>
      <c r="K370" s="94"/>
      <c r="L370" s="94"/>
      <c r="M370" s="94"/>
      <c r="N370" s="94"/>
      <c r="O370" s="94"/>
      <c r="P370" s="94"/>
      <c r="Q370" s="17" t="str">
        <f>IF(SUM(K370:P370)=0,"",SUM(K370:P370))</f>
        <v/>
      </c>
      <c r="R370" s="94"/>
      <c r="S370" s="94"/>
      <c r="T370" s="17" t="str">
        <f>IF(SUM(R370:S370)=0,"",SUM(R370:S370))</f>
        <v/>
      </c>
      <c r="U370" s="17"/>
      <c r="V370" s="94"/>
      <c r="W370" s="17"/>
      <c r="X370" s="94" t="str">
        <f>IFERROR(AVERAGE(V370:W370),"")</f>
        <v/>
      </c>
      <c r="Y370" s="17"/>
      <c r="Z370" s="17"/>
      <c r="AA370" s="71"/>
      <c r="AB370" s="17"/>
      <c r="AC370" s="190" t="str">
        <f>IF(J370="","",IF(J370&lt;&gt;0,INT(25.4347*POWER((18-J370),1.81)),0))</f>
        <v/>
      </c>
      <c r="AD370" s="190" t="str">
        <f>IFERROR(IF(Q370&lt;&gt;0,INT(0.14354*POWER(((10*Q370)-220),1.4)),0),"")</f>
        <v/>
      </c>
      <c r="AE370" s="190" t="str">
        <f>IFERROR(IF(T370&lt;&gt;0,INT(51.39*POWER((T370-1.5),1.05)),0),"")</f>
        <v/>
      </c>
      <c r="AF370" s="190">
        <f>IF(U370&lt;&gt;0,INT(0.8465*POWER(((100*U370)-75),1.42)),0)</f>
        <v>0</v>
      </c>
      <c r="AG370" s="190" t="str">
        <f>IFERROR(IF(X370&lt;&gt;0,INT(1.53775*POWER((82-X370),1.81)),0),"")</f>
        <v/>
      </c>
      <c r="AH370" s="190" t="str">
        <f>IF(Y370="","",IF(Y370&lt;&gt;0,INT(5.74352*POWER((28.5-Y370),1.92)),0))</f>
        <v/>
      </c>
      <c r="AI370" s="190">
        <f>IF(Z370&lt;&gt;0,INT(12.91*POWER((Z370-4),1.1)),0)</f>
        <v>0</v>
      </c>
      <c r="AJ370" s="190" t="str">
        <f>IF(AA370="","",IF(AA370&lt;&gt;0,INT(0.2797*POWER(((100*AA370)),1.35)),0))</f>
        <v/>
      </c>
      <c r="AK370" s="191" t="str">
        <f>IF(AB370="","",IF(AB370&lt;&gt;0,INT(100.14*POWER((AB370-1),1.08)),0))</f>
        <v/>
      </c>
      <c r="AL370" s="192">
        <f>COUNT(J370,Q370,T370,X370,Y370,AA370,AB370)</f>
        <v>0</v>
      </c>
      <c r="AM370" s="193" t="str">
        <f>IF(AL370=0,"",SUM(AC370:AK370))</f>
        <v/>
      </c>
    </row>
    <row r="371" spans="1:39" customFormat="1" outlineLevel="1">
      <c r="B371" s="259"/>
      <c r="C371" s="106" t="s">
        <v>65</v>
      </c>
      <c r="D371" s="103"/>
      <c r="E371" s="103"/>
      <c r="F371" s="103"/>
      <c r="G371" s="103"/>
      <c r="H371" s="104"/>
      <c r="I371" s="105"/>
      <c r="J371" s="107" t="str">
        <f>IFERROR((J368-J370)/J370*100%,"")</f>
        <v/>
      </c>
      <c r="K371" s="107" t="str">
        <f t="shared" ref="K371:T371" si="1435">IFERROR((K370-K368)/K370*100%,"")</f>
        <v/>
      </c>
      <c r="L371" s="107" t="str">
        <f t="shared" si="1435"/>
        <v/>
      </c>
      <c r="M371" s="107" t="str">
        <f t="shared" si="1435"/>
        <v/>
      </c>
      <c r="N371" s="107" t="str">
        <f t="shared" si="1435"/>
        <v/>
      </c>
      <c r="O371" s="107" t="str">
        <f t="shared" si="1435"/>
        <v/>
      </c>
      <c r="P371" s="107" t="str">
        <f t="shared" si="1435"/>
        <v/>
      </c>
      <c r="Q371" s="107" t="str">
        <f t="shared" si="1435"/>
        <v/>
      </c>
      <c r="R371" s="107" t="str">
        <f t="shared" si="1435"/>
        <v/>
      </c>
      <c r="S371" s="107" t="str">
        <f t="shared" si="1435"/>
        <v/>
      </c>
      <c r="T371" s="107" t="str">
        <f t="shared" si="1435"/>
        <v/>
      </c>
      <c r="U371" s="107" t="str">
        <f t="shared" ref="U371" si="1436">IFERROR((U370-U369)/U370*100%,"")</f>
        <v/>
      </c>
      <c r="V371" s="107" t="str">
        <f>IFERROR((V368-V370)/V370*100%,"")</f>
        <v/>
      </c>
      <c r="W371" s="107" t="str">
        <f>IFERROR((W368-W370)/W370*100%,"")</f>
        <v/>
      </c>
      <c r="X371" s="107" t="str">
        <f>IFERROR((X368-X370)/X370*100%,"")</f>
        <v/>
      </c>
      <c r="Y371" s="107" t="str">
        <f>IFERROR((Y368-Y370)/Y370*100%,"")</f>
        <v/>
      </c>
      <c r="Z371" s="107" t="str">
        <f t="shared" ref="Z371" si="1437">IFERROR((Z370-Z369)/Z370*100%,"")</f>
        <v/>
      </c>
      <c r="AA371" s="107" t="str">
        <f>IFERROR((AA370-AA368)/AA370*100%,"")</f>
        <v/>
      </c>
      <c r="AB371" s="107" t="str">
        <f>IFERROR((AB370-AB368)/AB370*100%,"")</f>
        <v/>
      </c>
      <c r="AC371" s="194" t="str">
        <f t="shared" ref="AC371" si="1438">IFERROR((AC370-AC369)/AC370*100%,"")</f>
        <v/>
      </c>
      <c r="AD371" s="194" t="str">
        <f t="shared" ref="AD371" si="1439">IFERROR((AD370-AD369)/AD370*100%,"")</f>
        <v/>
      </c>
      <c r="AE371" s="194" t="str">
        <f t="shared" ref="AE371" si="1440">IFERROR((AE370-AE369)/AE370*100%,"")</f>
        <v/>
      </c>
      <c r="AF371" s="194" t="str">
        <f t="shared" ref="AF371" si="1441">IFERROR((AF370-AF369)/AF370*100%,"")</f>
        <v/>
      </c>
      <c r="AG371" s="194" t="str">
        <f t="shared" ref="AG371" si="1442">IFERROR((AG370-AG369)/AG370*100%,"")</f>
        <v/>
      </c>
      <c r="AH371" s="194" t="str">
        <f t="shared" ref="AH371" si="1443">IFERROR((AH370-AH369)/AH370*100%,"")</f>
        <v/>
      </c>
      <c r="AI371" s="194" t="str">
        <f t="shared" ref="AI371" si="1444">IFERROR((AI370-AI369)/AI370*100%,"")</f>
        <v/>
      </c>
      <c r="AJ371" s="194" t="str">
        <f t="shared" ref="AJ371" si="1445">IFERROR((AJ370-AJ369)/AJ370*100%,"")</f>
        <v/>
      </c>
      <c r="AK371" s="194" t="str">
        <f t="shared" ref="AK371" si="1446">IFERROR((AK370-AK369)/AK370*100%,"")</f>
        <v/>
      </c>
      <c r="AL371" s="194" t="str">
        <f t="shared" ref="AL371" si="1447">IFERROR((AL370-AL369)/AL370*100%,"")</f>
        <v/>
      </c>
      <c r="AM371" s="227" t="str">
        <f>IFERROR((AM370-AM368)/AM370*100%,"")</f>
        <v/>
      </c>
    </row>
    <row r="372" spans="1:39" customFormat="1" outlineLevel="1">
      <c r="A372" t="str">
        <f>B359&amp;C372</f>
        <v>Surname, Forename8</v>
      </c>
      <c r="B372" s="259"/>
      <c r="C372" s="27">
        <v>8</v>
      </c>
      <c r="D372" s="26" t="s">
        <v>22</v>
      </c>
      <c r="E372" s="103"/>
      <c r="F372" s="103"/>
      <c r="G372" s="103"/>
      <c r="H372" s="15"/>
      <c r="I372" s="16"/>
      <c r="J372" s="17"/>
      <c r="K372" s="94"/>
      <c r="L372" s="94"/>
      <c r="M372" s="94"/>
      <c r="N372" s="94"/>
      <c r="O372" s="94"/>
      <c r="P372" s="94"/>
      <c r="Q372" s="17" t="str">
        <f>IF(SUM(K372:P372)=0,"",SUM(K372:P372))</f>
        <v/>
      </c>
      <c r="R372" s="94"/>
      <c r="S372" s="94"/>
      <c r="T372" s="17" t="str">
        <f>IF(SUM(R372:S372)=0,"",SUM(R372:S372))</f>
        <v/>
      </c>
      <c r="U372" s="17"/>
      <c r="V372" s="94"/>
      <c r="W372" s="17"/>
      <c r="X372" s="94" t="str">
        <f>IFERROR(AVERAGE(V372:W372),"")</f>
        <v/>
      </c>
      <c r="Y372" s="17"/>
      <c r="Z372" s="17"/>
      <c r="AA372" s="71"/>
      <c r="AB372" s="17"/>
      <c r="AC372" s="190" t="str">
        <f>IF(J372="","",IF(J372&lt;&gt;0,INT(25.4347*POWER((18-J372),1.81)),0))</f>
        <v/>
      </c>
      <c r="AD372" s="190" t="str">
        <f>IFERROR(IF(Q372&lt;&gt;0,INT(0.14354*POWER(((10*Q372)-220),1.4)),0),"")</f>
        <v/>
      </c>
      <c r="AE372" s="190" t="str">
        <f>IFERROR(IF(T372&lt;&gt;0,INT(51.39*POWER((T372-1.5),1.05)),0),"")</f>
        <v/>
      </c>
      <c r="AF372" s="190">
        <f>IF(U372&lt;&gt;0,INT(0.8465*POWER(((100*U372)-75),1.42)),0)</f>
        <v>0</v>
      </c>
      <c r="AG372" s="190" t="str">
        <f>IFERROR(IF(X372&lt;&gt;0,INT(1.53775*POWER((82-X372),1.81)),0),"")</f>
        <v/>
      </c>
      <c r="AH372" s="190" t="str">
        <f>IF(Y372="","",IF(Y372&lt;&gt;0,INT(5.74352*POWER((28.5-Y372),1.92)),0))</f>
        <v/>
      </c>
      <c r="AI372" s="190">
        <f>IF(Z372&lt;&gt;0,INT(12.91*POWER((Z372-4),1.1)),0)</f>
        <v>0</v>
      </c>
      <c r="AJ372" s="190" t="str">
        <f>IF(AA372="","",IF(AA372&lt;&gt;0,INT(0.2797*POWER(((100*AA372)),1.35)),0))</f>
        <v/>
      </c>
      <c r="AK372" s="191" t="str">
        <f>IF(AB372="","",IF(AB372&lt;&gt;0,INT(100.14*POWER((AB372-1),1.08)),0))</f>
        <v/>
      </c>
      <c r="AL372" s="192">
        <f>COUNT(J372,Q372,T372,X372,Y372,AA372,AB372)</f>
        <v>0</v>
      </c>
      <c r="AM372" s="193" t="str">
        <f>IF(AL372=0,"",SUM(AC372:AK372))</f>
        <v/>
      </c>
    </row>
    <row r="373" spans="1:39" customFormat="1" outlineLevel="1">
      <c r="B373" s="259"/>
      <c r="C373" s="106" t="s">
        <v>65</v>
      </c>
      <c r="D373" s="103"/>
      <c r="E373" s="103"/>
      <c r="F373" s="103"/>
      <c r="G373" s="103"/>
      <c r="H373" s="104"/>
      <c r="I373" s="105"/>
      <c r="J373" s="107" t="str">
        <f>IFERROR((J370-J372)/J372*100%,"")</f>
        <v/>
      </c>
      <c r="K373" s="107" t="str">
        <f t="shared" ref="K373:T373" si="1448">IFERROR((K372-K370)/K372*100%,"")</f>
        <v/>
      </c>
      <c r="L373" s="107" t="str">
        <f t="shared" si="1448"/>
        <v/>
      </c>
      <c r="M373" s="107" t="str">
        <f t="shared" si="1448"/>
        <v/>
      </c>
      <c r="N373" s="107" t="str">
        <f t="shared" si="1448"/>
        <v/>
      </c>
      <c r="O373" s="107" t="str">
        <f t="shared" si="1448"/>
        <v/>
      </c>
      <c r="P373" s="107" t="str">
        <f t="shared" si="1448"/>
        <v/>
      </c>
      <c r="Q373" s="107" t="str">
        <f t="shared" si="1448"/>
        <v/>
      </c>
      <c r="R373" s="107" t="str">
        <f t="shared" si="1448"/>
        <v/>
      </c>
      <c r="S373" s="107" t="str">
        <f t="shared" si="1448"/>
        <v/>
      </c>
      <c r="T373" s="107" t="str">
        <f t="shared" si="1448"/>
        <v/>
      </c>
      <c r="U373" s="107" t="str">
        <f t="shared" ref="U373" si="1449">IFERROR((U372-U371)/U372*100%,"")</f>
        <v/>
      </c>
      <c r="V373" s="107" t="str">
        <f>IFERROR((V370-V372)/V372*100%,"")</f>
        <v/>
      </c>
      <c r="W373" s="107" t="str">
        <f>IFERROR((W370-W372)/W372*100%,"")</f>
        <v/>
      </c>
      <c r="X373" s="107" t="str">
        <f>IFERROR((X370-X372)/X372*100%,"")</f>
        <v/>
      </c>
      <c r="Y373" s="107" t="str">
        <f>IFERROR((Y370-Y372)/Y372*100%,"")</f>
        <v/>
      </c>
      <c r="Z373" s="107" t="str">
        <f t="shared" ref="Z373" si="1450">IFERROR((Z372-Z371)/Z372*100%,"")</f>
        <v/>
      </c>
      <c r="AA373" s="107" t="str">
        <f>IFERROR((AA372-AA370)/AA372*100%,"")</f>
        <v/>
      </c>
      <c r="AB373" s="107" t="str">
        <f>IFERROR((AB372-AB370)/AB372*100%,"")</f>
        <v/>
      </c>
      <c r="AC373" s="194" t="str">
        <f t="shared" ref="AC373" si="1451">IFERROR((AC372-AC371)/AC372*100%,"")</f>
        <v/>
      </c>
      <c r="AD373" s="194" t="str">
        <f t="shared" ref="AD373" si="1452">IFERROR((AD372-AD371)/AD372*100%,"")</f>
        <v/>
      </c>
      <c r="AE373" s="194" t="str">
        <f t="shared" ref="AE373" si="1453">IFERROR((AE372-AE371)/AE372*100%,"")</f>
        <v/>
      </c>
      <c r="AF373" s="194" t="str">
        <f t="shared" ref="AF373" si="1454">IFERROR((AF372-AF371)/AF372*100%,"")</f>
        <v/>
      </c>
      <c r="AG373" s="194" t="str">
        <f t="shared" ref="AG373" si="1455">IFERROR((AG372-AG371)/AG372*100%,"")</f>
        <v/>
      </c>
      <c r="AH373" s="194" t="str">
        <f t="shared" ref="AH373" si="1456">IFERROR((AH372-AH371)/AH372*100%,"")</f>
        <v/>
      </c>
      <c r="AI373" s="194" t="str">
        <f t="shared" ref="AI373" si="1457">IFERROR((AI372-AI371)/AI372*100%,"")</f>
        <v/>
      </c>
      <c r="AJ373" s="194" t="str">
        <f t="shared" ref="AJ373" si="1458">IFERROR((AJ372-AJ371)/AJ372*100%,"")</f>
        <v/>
      </c>
      <c r="AK373" s="194" t="str">
        <f t="shared" ref="AK373" si="1459">IFERROR((AK372-AK371)/AK372*100%,"")</f>
        <v/>
      </c>
      <c r="AL373" s="194" t="str">
        <f t="shared" ref="AL373" si="1460">IFERROR((AL372-AL371)/AL372*100%,"")</f>
        <v/>
      </c>
      <c r="AM373" s="227" t="str">
        <f>IFERROR((AM372-AM370)/AM372*100%,"")</f>
        <v/>
      </c>
    </row>
    <row r="374" spans="1:39" customFormat="1" outlineLevel="1">
      <c r="A374" t="str">
        <f>B359&amp;C374</f>
        <v>Surname, Forename9</v>
      </c>
      <c r="B374" s="259"/>
      <c r="C374" s="27">
        <v>9</v>
      </c>
      <c r="D374" s="26" t="s">
        <v>22</v>
      </c>
      <c r="E374" s="103"/>
      <c r="F374" s="103"/>
      <c r="G374" s="103"/>
      <c r="H374" s="15"/>
      <c r="I374" s="16"/>
      <c r="J374" s="17"/>
      <c r="K374" s="94"/>
      <c r="L374" s="94"/>
      <c r="M374" s="94"/>
      <c r="N374" s="94"/>
      <c r="O374" s="94"/>
      <c r="P374" s="94"/>
      <c r="Q374" s="17" t="str">
        <f>IF(SUM(K374:P374)=0,"",SUM(K374:P374))</f>
        <v/>
      </c>
      <c r="R374" s="94"/>
      <c r="S374" s="94"/>
      <c r="T374" s="17" t="str">
        <f>IF(SUM(R374:S374)=0,"",SUM(R374:S374))</f>
        <v/>
      </c>
      <c r="U374" s="17"/>
      <c r="V374" s="94"/>
      <c r="W374" s="17"/>
      <c r="X374" s="94" t="str">
        <f>IFERROR(AVERAGE(V374:W374),"")</f>
        <v/>
      </c>
      <c r="Y374" s="17"/>
      <c r="Z374" s="17"/>
      <c r="AA374" s="71"/>
      <c r="AB374" s="17"/>
      <c r="AC374" s="190" t="str">
        <f>IF(J374="","",IF(J374&lt;&gt;0,INT(25.4347*POWER((18-J374),1.81)),0))</f>
        <v/>
      </c>
      <c r="AD374" s="190" t="str">
        <f>IFERROR(IF(Q374&lt;&gt;0,INT(0.14354*POWER(((10*Q374)-220),1.4)),0),"")</f>
        <v/>
      </c>
      <c r="AE374" s="190" t="str">
        <f>IFERROR(IF(T374&lt;&gt;0,INT(51.39*POWER((T374-1.5),1.05)),0),"")</f>
        <v/>
      </c>
      <c r="AF374" s="190">
        <f>IF(U374&lt;&gt;0,INT(0.8465*POWER(((100*U374)-75),1.42)),0)</f>
        <v>0</v>
      </c>
      <c r="AG374" s="190" t="str">
        <f>IFERROR(IF(X374&lt;&gt;0,INT(1.53775*POWER((82-X374),1.81)),0),"")</f>
        <v/>
      </c>
      <c r="AH374" s="190" t="str">
        <f>IF(Y374="","",IF(Y374&lt;&gt;0,INT(5.74352*POWER((28.5-Y374),1.92)),0))</f>
        <v/>
      </c>
      <c r="AI374" s="190">
        <f>IF(Z374&lt;&gt;0,INT(12.91*POWER((Z374-4),1.1)),0)</f>
        <v>0</v>
      </c>
      <c r="AJ374" s="190" t="str">
        <f>IF(AA374="","",IF(AA374&lt;&gt;0,INT(0.2797*POWER(((100*AA374)),1.35)),0))</f>
        <v/>
      </c>
      <c r="AK374" s="191" t="str">
        <f>IF(AB374="","",IF(AB374&lt;&gt;0,INT(100.14*POWER((AB374-1),1.08)),0))</f>
        <v/>
      </c>
      <c r="AL374" s="192">
        <f>COUNT(J374,Q374,T374,X374,Y374,AA374,AB374)</f>
        <v>0</v>
      </c>
      <c r="AM374" s="193" t="str">
        <f>IF(AL374=0,"",SUM(AC374:AK374))</f>
        <v/>
      </c>
    </row>
    <row r="375" spans="1:39" customFormat="1" outlineLevel="1">
      <c r="B375" s="259"/>
      <c r="C375" s="106" t="s">
        <v>65</v>
      </c>
      <c r="D375" s="33"/>
      <c r="E375" s="33"/>
      <c r="F375" s="33"/>
      <c r="G375" s="33"/>
      <c r="H375" s="18"/>
      <c r="I375" s="44"/>
      <c r="J375" s="107" t="str">
        <f>IFERROR((J372-J374)/J374*100%,"")</f>
        <v/>
      </c>
      <c r="K375" s="107" t="str">
        <f t="shared" ref="K375:T375" si="1461">IFERROR((K374-K372)/K374*100%,"")</f>
        <v/>
      </c>
      <c r="L375" s="107" t="str">
        <f t="shared" si="1461"/>
        <v/>
      </c>
      <c r="M375" s="107" t="str">
        <f t="shared" si="1461"/>
        <v/>
      </c>
      <c r="N375" s="107" t="str">
        <f t="shared" si="1461"/>
        <v/>
      </c>
      <c r="O375" s="107" t="str">
        <f t="shared" si="1461"/>
        <v/>
      </c>
      <c r="P375" s="107" t="str">
        <f t="shared" si="1461"/>
        <v/>
      </c>
      <c r="Q375" s="107" t="str">
        <f t="shared" si="1461"/>
        <v/>
      </c>
      <c r="R375" s="107" t="str">
        <f t="shared" si="1461"/>
        <v/>
      </c>
      <c r="S375" s="107" t="str">
        <f t="shared" si="1461"/>
        <v/>
      </c>
      <c r="T375" s="107" t="str">
        <f t="shared" si="1461"/>
        <v/>
      </c>
      <c r="U375" s="107" t="str">
        <f t="shared" ref="U375" si="1462">IFERROR((U374-U373)/U374*100%,"")</f>
        <v/>
      </c>
      <c r="V375" s="107" t="str">
        <f>IFERROR((V372-V374)/V374*100%,"")</f>
        <v/>
      </c>
      <c r="W375" s="107" t="str">
        <f>IFERROR((W372-W374)/W374*100%,"")</f>
        <v/>
      </c>
      <c r="X375" s="107" t="str">
        <f>IFERROR((X372-X374)/X374*100%,"")</f>
        <v/>
      </c>
      <c r="Y375" s="107" t="str">
        <f>IFERROR((Y372-Y374)/Y374*100%,"")</f>
        <v/>
      </c>
      <c r="Z375" s="107" t="str">
        <f t="shared" ref="Z375" si="1463">IFERROR((Z374-Z373)/Z374*100%,"")</f>
        <v/>
      </c>
      <c r="AA375" s="107" t="str">
        <f>IFERROR((AA374-AA372)/AA374*100%,"")</f>
        <v/>
      </c>
      <c r="AB375" s="107" t="str">
        <f>IFERROR((AB374-AB372)/AB374*100%,"")</f>
        <v/>
      </c>
      <c r="AC375" s="194" t="str">
        <f t="shared" ref="AC375" si="1464">IFERROR((AC374-AC373)/AC374*100%,"")</f>
        <v/>
      </c>
      <c r="AD375" s="194" t="str">
        <f t="shared" ref="AD375" si="1465">IFERROR((AD374-AD373)/AD374*100%,"")</f>
        <v/>
      </c>
      <c r="AE375" s="194" t="str">
        <f t="shared" ref="AE375" si="1466">IFERROR((AE374-AE373)/AE374*100%,"")</f>
        <v/>
      </c>
      <c r="AF375" s="194" t="str">
        <f t="shared" ref="AF375" si="1467">IFERROR((AF374-AF373)/AF374*100%,"")</f>
        <v/>
      </c>
      <c r="AG375" s="194" t="str">
        <f t="shared" ref="AG375" si="1468">IFERROR((AG374-AG373)/AG374*100%,"")</f>
        <v/>
      </c>
      <c r="AH375" s="194" t="str">
        <f t="shared" ref="AH375" si="1469">IFERROR((AH374-AH373)/AH374*100%,"")</f>
        <v/>
      </c>
      <c r="AI375" s="194" t="str">
        <f t="shared" ref="AI375" si="1470">IFERROR((AI374-AI373)/AI374*100%,"")</f>
        <v/>
      </c>
      <c r="AJ375" s="194" t="str">
        <f t="shared" ref="AJ375" si="1471">IFERROR((AJ374-AJ373)/AJ374*100%,"")</f>
        <v/>
      </c>
      <c r="AK375" s="194" t="str">
        <f t="shared" ref="AK375" si="1472">IFERROR((AK374-AK373)/AK374*100%,"")</f>
        <v/>
      </c>
      <c r="AL375" s="194" t="str">
        <f t="shared" ref="AL375" si="1473">IFERROR((AL374-AL373)/AL374*100%,"")</f>
        <v/>
      </c>
      <c r="AM375" s="227" t="str">
        <f>IFERROR((AM374-AM372)/AM374*100%,"")</f>
        <v/>
      </c>
    </row>
    <row r="376" spans="1:39" s="6" customFormat="1" outlineLevel="1">
      <c r="A376" t="str">
        <f>B359&amp;C376</f>
        <v>Surname, Forename10</v>
      </c>
      <c r="B376" s="259"/>
      <c r="C376" s="32">
        <v>10</v>
      </c>
      <c r="D376" s="33" t="s">
        <v>22</v>
      </c>
      <c r="E376" s="33"/>
      <c r="F376" s="33"/>
      <c r="G376" s="33"/>
      <c r="H376" s="18"/>
      <c r="I376" s="44"/>
      <c r="J376" s="34"/>
      <c r="K376" s="34"/>
      <c r="L376" s="34"/>
      <c r="M376" s="34"/>
      <c r="N376" s="34"/>
      <c r="O376" s="34"/>
      <c r="P376" s="34"/>
      <c r="Q376" s="17" t="str">
        <f>IF(SUM(K376:P376)=0,"",SUM(K376:P376))</f>
        <v/>
      </c>
      <c r="R376" s="94"/>
      <c r="S376" s="94"/>
      <c r="T376" s="17" t="str">
        <f>IF(SUM(R376:S376)=0,"",SUM(R376:S376))</f>
        <v/>
      </c>
      <c r="U376" s="17"/>
      <c r="V376" s="94"/>
      <c r="W376" s="17"/>
      <c r="X376" s="94" t="str">
        <f>IFERROR(AVERAGE(V376:W376),"")</f>
        <v/>
      </c>
      <c r="Y376" s="17"/>
      <c r="Z376" s="17"/>
      <c r="AA376" s="71"/>
      <c r="AB376" s="17"/>
      <c r="AC376" s="190" t="str">
        <f>IF(J376="","",IF(J376&lt;&gt;0,INT(25.4347*POWER((18-J376),1.81)),0))</f>
        <v/>
      </c>
      <c r="AD376" s="190" t="str">
        <f>IFERROR(IF(Q376&lt;&gt;0,INT(0.14354*POWER(((10*Q376)-220),1.4)),0),"")</f>
        <v/>
      </c>
      <c r="AE376" s="190" t="str">
        <f>IFERROR(IF(T376&lt;&gt;0,INT(51.39*POWER((T376-1.5),1.05)),0),"")</f>
        <v/>
      </c>
      <c r="AF376" s="190">
        <f>IF(U376&lt;&gt;0,INT(0.8465*POWER(((100*U376)-75),1.42)),0)</f>
        <v>0</v>
      </c>
      <c r="AG376" s="190" t="str">
        <f>IFERROR(IF(X376&lt;&gt;0,INT(1.53775*POWER((82-X376),1.81)),0),"")</f>
        <v/>
      </c>
      <c r="AH376" s="190" t="str">
        <f>IF(Y376="","",IF(Y376&lt;&gt;0,INT(5.74352*POWER((28.5-Y376),1.92)),0))</f>
        <v/>
      </c>
      <c r="AI376" s="190">
        <f>IF(Z376&lt;&gt;0,INT(12.91*POWER((Z376-4),1.1)),0)</f>
        <v>0</v>
      </c>
      <c r="AJ376" s="190" t="str">
        <f>IF(AA376="","",IF(AA376&lt;&gt;0,INT(0.2797*POWER(((100*AA376)),1.35)),0))</f>
        <v/>
      </c>
      <c r="AK376" s="191" t="str">
        <f>IF(AB376="","",IF(AB376&lt;&gt;0,INT(100.14*POWER((AB376-1),1.08)),0))</f>
        <v/>
      </c>
      <c r="AL376" s="192">
        <f>COUNT(J376,Q376,T376,X376,Y376,AA376,AB376)</f>
        <v>0</v>
      </c>
      <c r="AM376" s="193" t="str">
        <f>IF(AL376=0,"",SUM(AC376:AK376))</f>
        <v/>
      </c>
    </row>
    <row r="377" spans="1:39" s="6" customFormat="1" outlineLevel="1">
      <c r="A377"/>
      <c r="B377" s="260"/>
      <c r="C377" s="106" t="s">
        <v>65</v>
      </c>
      <c r="D377" s="33"/>
      <c r="E377" s="33"/>
      <c r="F377" s="33"/>
      <c r="G377" s="33"/>
      <c r="H377" s="18"/>
      <c r="I377" s="44"/>
      <c r="J377" s="107" t="str">
        <f>IFERROR((J374-J376)/J376*100%,"")</f>
        <v/>
      </c>
      <c r="K377" s="107" t="str">
        <f t="shared" ref="K377:T377" si="1474">IFERROR((K376-K374)/K376*100%,"")</f>
        <v/>
      </c>
      <c r="L377" s="107" t="str">
        <f t="shared" si="1474"/>
        <v/>
      </c>
      <c r="M377" s="107" t="str">
        <f t="shared" si="1474"/>
        <v/>
      </c>
      <c r="N377" s="107" t="str">
        <f t="shared" si="1474"/>
        <v/>
      </c>
      <c r="O377" s="107" t="str">
        <f t="shared" si="1474"/>
        <v/>
      </c>
      <c r="P377" s="107" t="str">
        <f t="shared" si="1474"/>
        <v/>
      </c>
      <c r="Q377" s="107" t="str">
        <f t="shared" si="1474"/>
        <v/>
      </c>
      <c r="R377" s="107" t="str">
        <f t="shared" si="1474"/>
        <v/>
      </c>
      <c r="S377" s="107" t="str">
        <f t="shared" si="1474"/>
        <v/>
      </c>
      <c r="T377" s="107" t="str">
        <f t="shared" si="1474"/>
        <v/>
      </c>
      <c r="U377" s="107" t="str">
        <f t="shared" ref="U377" si="1475">IFERROR((U376-U375)/U376*100%,"")</f>
        <v/>
      </c>
      <c r="V377" s="107" t="str">
        <f>IFERROR((V374-V376)/V376*100%,"")</f>
        <v/>
      </c>
      <c r="W377" s="107" t="str">
        <f>IFERROR((W374-W376)/W376*100%,"")</f>
        <v/>
      </c>
      <c r="X377" s="107" t="str">
        <f>IFERROR((X374-X376)/X376*100%,"")</f>
        <v/>
      </c>
      <c r="Y377" s="107" t="str">
        <f>IFERROR((Y374-Y376)/Y376*100%,"")</f>
        <v/>
      </c>
      <c r="Z377" s="107" t="str">
        <f t="shared" ref="Z377" si="1476">IFERROR((Z376-Z375)/Z376*100%,"")</f>
        <v/>
      </c>
      <c r="AA377" s="107" t="str">
        <f>IFERROR((AA376-AA374)/AA376*100%,"")</f>
        <v/>
      </c>
      <c r="AB377" s="107" t="str">
        <f>IFERROR((AB376-AB374)/AB376*100%,"")</f>
        <v/>
      </c>
      <c r="AC377" s="194" t="str">
        <f t="shared" ref="AC377" si="1477">IFERROR((AC376-AC375)/AC376*100%,"")</f>
        <v/>
      </c>
      <c r="AD377" s="194" t="str">
        <f t="shared" ref="AD377" si="1478">IFERROR((AD376-AD375)/AD376*100%,"")</f>
        <v/>
      </c>
      <c r="AE377" s="194" t="str">
        <f t="shared" ref="AE377" si="1479">IFERROR((AE376-AE375)/AE376*100%,"")</f>
        <v/>
      </c>
      <c r="AF377" s="194" t="str">
        <f t="shared" ref="AF377" si="1480">IFERROR((AF376-AF375)/AF376*100%,"")</f>
        <v/>
      </c>
      <c r="AG377" s="194" t="str">
        <f t="shared" ref="AG377" si="1481">IFERROR((AG376-AG375)/AG376*100%,"")</f>
        <v/>
      </c>
      <c r="AH377" s="194" t="str">
        <f t="shared" ref="AH377" si="1482">IFERROR((AH376-AH375)/AH376*100%,"")</f>
        <v/>
      </c>
      <c r="AI377" s="194" t="str">
        <f t="shared" ref="AI377" si="1483">IFERROR((AI376-AI375)/AI376*100%,"")</f>
        <v/>
      </c>
      <c r="AJ377" s="194" t="str">
        <f t="shared" ref="AJ377" si="1484">IFERROR((AJ376-AJ375)/AJ376*100%,"")</f>
        <v/>
      </c>
      <c r="AK377" s="194" t="str">
        <f t="shared" ref="AK377" si="1485">IFERROR((AK376-AK375)/AK376*100%,"")</f>
        <v/>
      </c>
      <c r="AL377" s="194" t="str">
        <f t="shared" ref="AL377" si="1486">IFERROR((AL376-AL375)/AL376*100%,"")</f>
        <v/>
      </c>
      <c r="AM377" s="227" t="str">
        <f>IFERROR((AM376-AM374)/AM376*100%,"")</f>
        <v/>
      </c>
    </row>
    <row r="378" spans="1:39" s="45" customFormat="1" outlineLevel="1">
      <c r="B378" s="115"/>
      <c r="C378" s="32"/>
      <c r="D378" s="33"/>
      <c r="E378" s="33"/>
      <c r="F378" s="33"/>
      <c r="G378" s="33"/>
      <c r="H378" s="18"/>
      <c r="I378" s="44"/>
      <c r="J378" s="34"/>
      <c r="K378" s="34"/>
      <c r="L378" s="34"/>
      <c r="M378" s="34"/>
      <c r="N378" s="34"/>
      <c r="O378" s="34"/>
      <c r="P378" s="34"/>
      <c r="Q378" s="34"/>
      <c r="R378" s="34"/>
      <c r="S378" s="34"/>
      <c r="T378" s="34"/>
      <c r="U378" s="34"/>
      <c r="V378" s="34"/>
      <c r="W378" s="34"/>
      <c r="X378" s="34"/>
      <c r="Y378" s="34"/>
      <c r="Z378" s="34"/>
      <c r="AA378" s="34"/>
      <c r="AB378" s="34"/>
      <c r="AC378" s="195"/>
      <c r="AD378" s="196"/>
      <c r="AE378" s="196"/>
      <c r="AF378" s="196"/>
      <c r="AG378" s="196"/>
      <c r="AH378" s="196"/>
      <c r="AI378" s="196"/>
      <c r="AJ378" s="196"/>
      <c r="AK378" s="197"/>
      <c r="AL378" s="196"/>
      <c r="AM378" s="198"/>
    </row>
    <row r="379" spans="1:39" s="6" customFormat="1" outlineLevel="1">
      <c r="B379" s="116"/>
      <c r="C379" s="35"/>
      <c r="D379" s="36"/>
      <c r="E379" s="36"/>
      <c r="F379" s="36"/>
      <c r="G379" s="36"/>
      <c r="H379" s="37"/>
      <c r="I379" s="38" t="s">
        <v>24</v>
      </c>
      <c r="J379" s="21" t="e">
        <f>AVERAGE(J359:J360,J362,J364,J366,J368,J370,J372,J374,J376)</f>
        <v>#DIV/0!</v>
      </c>
      <c r="K379" s="21" t="e">
        <f t="shared" ref="K379:AB379" si="1487">AVERAGE(K359:K360,K362,K364,K366,K368,K370,K372,K374,K376)</f>
        <v>#DIV/0!</v>
      </c>
      <c r="L379" s="21" t="e">
        <f t="shared" si="1487"/>
        <v>#DIV/0!</v>
      </c>
      <c r="M379" s="21" t="e">
        <f t="shared" si="1487"/>
        <v>#DIV/0!</v>
      </c>
      <c r="N379" s="21" t="e">
        <f t="shared" si="1487"/>
        <v>#DIV/0!</v>
      </c>
      <c r="O379" s="21" t="e">
        <f t="shared" si="1487"/>
        <v>#DIV/0!</v>
      </c>
      <c r="P379" s="21" t="e">
        <f t="shared" si="1487"/>
        <v>#DIV/0!</v>
      </c>
      <c r="Q379" s="21" t="e">
        <f t="shared" si="1487"/>
        <v>#DIV/0!</v>
      </c>
      <c r="R379" s="21" t="e">
        <f t="shared" si="1487"/>
        <v>#DIV/0!</v>
      </c>
      <c r="S379" s="21" t="e">
        <f t="shared" si="1487"/>
        <v>#DIV/0!</v>
      </c>
      <c r="T379" s="21" t="e">
        <f t="shared" si="1487"/>
        <v>#DIV/0!</v>
      </c>
      <c r="U379" s="21" t="e">
        <f t="shared" si="1487"/>
        <v>#DIV/0!</v>
      </c>
      <c r="V379" s="21" t="e">
        <f t="shared" si="1487"/>
        <v>#DIV/0!</v>
      </c>
      <c r="W379" s="21" t="e">
        <f t="shared" si="1487"/>
        <v>#DIV/0!</v>
      </c>
      <c r="X379" s="21" t="e">
        <f t="shared" si="1487"/>
        <v>#DIV/0!</v>
      </c>
      <c r="Y379" s="21" t="e">
        <f t="shared" si="1487"/>
        <v>#DIV/0!</v>
      </c>
      <c r="Z379" s="21" t="e">
        <f t="shared" si="1487"/>
        <v>#DIV/0!</v>
      </c>
      <c r="AA379" s="21" t="e">
        <f t="shared" si="1487"/>
        <v>#DIV/0!</v>
      </c>
      <c r="AB379" s="21" t="e">
        <f t="shared" si="1487"/>
        <v>#DIV/0!</v>
      </c>
      <c r="AC379" s="199"/>
      <c r="AD379" s="200"/>
      <c r="AE379" s="200"/>
      <c r="AF379" s="200"/>
      <c r="AG379" s="200"/>
      <c r="AH379" s="200"/>
      <c r="AI379" s="200"/>
      <c r="AJ379" s="200"/>
      <c r="AK379" s="201"/>
      <c r="AL379" s="200"/>
      <c r="AM379" s="202"/>
    </row>
    <row r="380" spans="1:39" s="6" customFormat="1" outlineLevel="1">
      <c r="B380" s="116"/>
      <c r="C380" s="35"/>
      <c r="D380" s="36"/>
      <c r="E380" s="36"/>
      <c r="F380" s="36"/>
      <c r="G380" s="36"/>
      <c r="H380" s="37"/>
      <c r="I380" s="38" t="s">
        <v>26</v>
      </c>
      <c r="J380" s="21">
        <f>MIN(J359:J360,J362,J364,J366,J368,J370,J372,J374,J376)</f>
        <v>0</v>
      </c>
      <c r="K380" s="21">
        <f t="shared" ref="K380:AB380" si="1488">MIN(K359:K360,K362,K364,K366,K368,K370,K372,K374,K376)</f>
        <v>0</v>
      </c>
      <c r="L380" s="21">
        <f t="shared" si="1488"/>
        <v>0</v>
      </c>
      <c r="M380" s="21">
        <f t="shared" si="1488"/>
        <v>0</v>
      </c>
      <c r="N380" s="21">
        <f t="shared" si="1488"/>
        <v>0</v>
      </c>
      <c r="O380" s="21">
        <f t="shared" si="1488"/>
        <v>0</v>
      </c>
      <c r="P380" s="21">
        <f t="shared" si="1488"/>
        <v>0</v>
      </c>
      <c r="Q380" s="21">
        <f t="shared" si="1488"/>
        <v>0</v>
      </c>
      <c r="R380" s="21">
        <f t="shared" si="1488"/>
        <v>0</v>
      </c>
      <c r="S380" s="21">
        <f t="shared" si="1488"/>
        <v>0</v>
      </c>
      <c r="T380" s="21">
        <f t="shared" si="1488"/>
        <v>0</v>
      </c>
      <c r="U380" s="21">
        <f t="shared" si="1488"/>
        <v>0</v>
      </c>
      <c r="V380" s="21">
        <f t="shared" si="1488"/>
        <v>0</v>
      </c>
      <c r="W380" s="21">
        <f t="shared" si="1488"/>
        <v>0</v>
      </c>
      <c r="X380" s="21">
        <f t="shared" si="1488"/>
        <v>0</v>
      </c>
      <c r="Y380" s="21">
        <f t="shared" si="1488"/>
        <v>0</v>
      </c>
      <c r="Z380" s="21">
        <f t="shared" si="1488"/>
        <v>0</v>
      </c>
      <c r="AA380" s="21">
        <f t="shared" si="1488"/>
        <v>0</v>
      </c>
      <c r="AB380" s="21">
        <f t="shared" si="1488"/>
        <v>0</v>
      </c>
      <c r="AC380" s="199"/>
      <c r="AD380" s="200"/>
      <c r="AE380" s="200"/>
      <c r="AF380" s="200"/>
      <c r="AG380" s="200"/>
      <c r="AH380" s="200"/>
      <c r="AI380" s="200"/>
      <c r="AJ380" s="200"/>
      <c r="AK380" s="201"/>
      <c r="AL380" s="200"/>
      <c r="AM380" s="202"/>
    </row>
    <row r="381" spans="1:39" s="6" customFormat="1" outlineLevel="1">
      <c r="B381" s="116"/>
      <c r="C381" s="35"/>
      <c r="D381" s="36"/>
      <c r="E381" s="36"/>
      <c r="F381" s="36"/>
      <c r="G381" s="36"/>
      <c r="H381" s="37"/>
      <c r="I381" s="38" t="s">
        <v>25</v>
      </c>
      <c r="J381" s="21">
        <f>MAX(J359:J360,J362,J364,J366,J368,J370,J372,J374,J376)</f>
        <v>0</v>
      </c>
      <c r="K381" s="21">
        <f t="shared" ref="K381:AB381" si="1489">MAX(K359:K360,K362,K364,K366,K368,K370,K372,K374,K376)</f>
        <v>0</v>
      </c>
      <c r="L381" s="21">
        <f t="shared" si="1489"/>
        <v>0</v>
      </c>
      <c r="M381" s="21">
        <f t="shared" si="1489"/>
        <v>0</v>
      </c>
      <c r="N381" s="21">
        <f t="shared" si="1489"/>
        <v>0</v>
      </c>
      <c r="O381" s="21">
        <f t="shared" si="1489"/>
        <v>0</v>
      </c>
      <c r="P381" s="21">
        <f t="shared" si="1489"/>
        <v>0</v>
      </c>
      <c r="Q381" s="21">
        <f t="shared" si="1489"/>
        <v>0</v>
      </c>
      <c r="R381" s="21">
        <f t="shared" si="1489"/>
        <v>0</v>
      </c>
      <c r="S381" s="21">
        <f t="shared" si="1489"/>
        <v>0</v>
      </c>
      <c r="T381" s="21">
        <f t="shared" si="1489"/>
        <v>0</v>
      </c>
      <c r="U381" s="21">
        <f t="shared" si="1489"/>
        <v>0</v>
      </c>
      <c r="V381" s="21">
        <f t="shared" si="1489"/>
        <v>0</v>
      </c>
      <c r="W381" s="21">
        <f t="shared" si="1489"/>
        <v>0</v>
      </c>
      <c r="X381" s="21">
        <f t="shared" si="1489"/>
        <v>0</v>
      </c>
      <c r="Y381" s="21">
        <f t="shared" si="1489"/>
        <v>0</v>
      </c>
      <c r="Z381" s="21">
        <f t="shared" si="1489"/>
        <v>0</v>
      </c>
      <c r="AA381" s="21">
        <f t="shared" si="1489"/>
        <v>0</v>
      </c>
      <c r="AB381" s="21">
        <f t="shared" si="1489"/>
        <v>0</v>
      </c>
      <c r="AC381" s="199"/>
      <c r="AD381" s="200"/>
      <c r="AE381" s="200"/>
      <c r="AF381" s="200"/>
      <c r="AG381" s="200"/>
      <c r="AH381" s="200"/>
      <c r="AI381" s="200"/>
      <c r="AJ381" s="200"/>
      <c r="AK381" s="201"/>
      <c r="AL381" s="200"/>
      <c r="AM381" s="202"/>
    </row>
    <row r="382" spans="1:39" s="6" customFormat="1" outlineLevel="1">
      <c r="B382" s="116"/>
      <c r="C382" s="35"/>
      <c r="D382" s="36"/>
      <c r="E382" s="36"/>
      <c r="F382" s="36"/>
      <c r="G382" s="36"/>
      <c r="H382" s="37"/>
      <c r="I382" s="38"/>
      <c r="J382" s="21"/>
      <c r="K382" s="21"/>
      <c r="L382" s="21"/>
      <c r="M382" s="21"/>
      <c r="N382" s="21"/>
      <c r="O382" s="21"/>
      <c r="P382" s="21"/>
      <c r="Q382" s="21"/>
      <c r="R382" s="21"/>
      <c r="S382" s="21"/>
      <c r="T382" s="21"/>
      <c r="U382" s="21"/>
      <c r="V382" s="21"/>
      <c r="W382" s="21"/>
      <c r="X382" s="21"/>
      <c r="Y382" s="21"/>
      <c r="Z382" s="21"/>
      <c r="AA382" s="21"/>
      <c r="AB382" s="21"/>
      <c r="AC382" s="200"/>
      <c r="AD382" s="200"/>
      <c r="AE382" s="200"/>
      <c r="AF382" s="200"/>
      <c r="AG382" s="200"/>
      <c r="AH382" s="200"/>
      <c r="AI382" s="200"/>
      <c r="AJ382" s="200"/>
      <c r="AK382" s="200"/>
      <c r="AL382" s="200"/>
      <c r="AM382" s="202"/>
    </row>
    <row r="383" spans="1:39" s="31" customFormat="1" ht="16.5" outlineLevel="1" thickBot="1">
      <c r="B383" s="117"/>
      <c r="C383" s="39"/>
      <c r="D383" s="40"/>
      <c r="E383" s="40"/>
      <c r="F383" s="40"/>
      <c r="G383" s="40"/>
      <c r="H383" s="41"/>
      <c r="I383" s="42"/>
      <c r="J383" s="43"/>
      <c r="K383" s="43"/>
      <c r="L383" s="43"/>
      <c r="M383" s="43"/>
      <c r="N383" s="43"/>
      <c r="O383" s="43"/>
      <c r="P383" s="43"/>
      <c r="Q383" s="43"/>
      <c r="R383" s="43"/>
      <c r="S383" s="43"/>
      <c r="T383" s="43"/>
      <c r="U383" s="43"/>
      <c r="V383" s="43"/>
      <c r="W383" s="43"/>
      <c r="X383" s="43"/>
      <c r="Y383" s="43"/>
      <c r="Z383" s="43"/>
      <c r="AA383" s="43"/>
      <c r="AB383" s="43"/>
      <c r="AC383" s="204"/>
      <c r="AD383" s="204"/>
      <c r="AE383" s="204"/>
      <c r="AF383" s="204"/>
      <c r="AG383" s="204"/>
      <c r="AH383" s="204"/>
      <c r="AI383" s="204"/>
      <c r="AJ383" s="204"/>
      <c r="AK383" s="204"/>
      <c r="AL383" s="204"/>
      <c r="AM383" s="205"/>
    </row>
    <row r="384" spans="1:39" customFormat="1">
      <c r="B384" s="118"/>
      <c r="C384" s="28"/>
      <c r="D384" s="19"/>
      <c r="E384" s="19"/>
      <c r="F384" s="19"/>
      <c r="G384" s="19"/>
      <c r="H384" s="29"/>
      <c r="I384" s="20"/>
      <c r="J384" s="30"/>
      <c r="K384" s="30"/>
      <c r="L384" s="30"/>
      <c r="M384" s="30"/>
      <c r="N384" s="30"/>
      <c r="O384" s="30"/>
      <c r="P384" s="30"/>
      <c r="Q384" s="30"/>
      <c r="R384" s="30"/>
      <c r="S384" s="30"/>
      <c r="T384" s="30"/>
      <c r="U384" s="30"/>
      <c r="V384" s="30"/>
      <c r="W384" s="30"/>
      <c r="X384" s="30"/>
      <c r="Y384" s="30"/>
      <c r="Z384" s="30"/>
      <c r="AA384" s="30"/>
      <c r="AB384" s="30"/>
      <c r="AC384" s="206"/>
      <c r="AD384" s="206"/>
      <c r="AE384" s="206"/>
      <c r="AF384" s="206"/>
      <c r="AG384" s="206"/>
      <c r="AH384" s="206"/>
      <c r="AI384" s="206"/>
      <c r="AJ384" s="206"/>
      <c r="AK384" s="206"/>
      <c r="AL384" s="206"/>
      <c r="AM384" s="207"/>
    </row>
    <row r="385" spans="1:39" customFormat="1" outlineLevel="1">
      <c r="B385" s="114" t="s">
        <v>41</v>
      </c>
      <c r="C385" s="28"/>
      <c r="D385" s="19"/>
      <c r="E385" s="19"/>
      <c r="F385" s="19"/>
      <c r="G385" s="19"/>
      <c r="H385" s="29"/>
      <c r="I385" s="20"/>
      <c r="J385" s="30"/>
      <c r="K385" s="30"/>
      <c r="L385" s="30"/>
      <c r="M385" s="30"/>
      <c r="N385" s="30"/>
      <c r="O385" s="30"/>
      <c r="P385" s="30"/>
      <c r="Q385" s="30"/>
      <c r="R385" s="30"/>
      <c r="S385" s="30"/>
      <c r="T385" s="30"/>
      <c r="U385" s="30"/>
      <c r="V385" s="30"/>
      <c r="W385" s="30"/>
      <c r="X385" s="30"/>
      <c r="Y385" s="30"/>
      <c r="Z385" s="30"/>
      <c r="AA385" s="30"/>
      <c r="AB385" s="30"/>
      <c r="AC385" s="206"/>
      <c r="AD385" s="206"/>
      <c r="AE385" s="206"/>
      <c r="AF385" s="206"/>
      <c r="AG385" s="206"/>
      <c r="AH385" s="206"/>
      <c r="AI385" s="206"/>
      <c r="AJ385" s="206"/>
      <c r="AK385" s="206"/>
      <c r="AL385" s="206"/>
      <c r="AM385" s="207"/>
    </row>
    <row r="386" spans="1:39" customFormat="1" outlineLevel="1">
      <c r="A386" t="str">
        <f>B386&amp;C386</f>
        <v>Surname, Forename1</v>
      </c>
      <c r="B386" s="258" t="s">
        <v>28</v>
      </c>
      <c r="C386" s="27">
        <v>1</v>
      </c>
      <c r="D386" s="26" t="s">
        <v>22</v>
      </c>
      <c r="E386" s="103"/>
      <c r="F386" s="103"/>
      <c r="G386" s="103"/>
      <c r="H386" s="16"/>
      <c r="I386" s="16"/>
      <c r="J386" s="17"/>
      <c r="K386" s="94"/>
      <c r="L386" s="94"/>
      <c r="M386" s="94"/>
      <c r="N386" s="94"/>
      <c r="O386" s="94"/>
      <c r="P386" s="94"/>
      <c r="Q386" s="17"/>
      <c r="R386" s="94"/>
      <c r="S386" s="94"/>
      <c r="T386" s="17"/>
      <c r="U386" s="17"/>
      <c r="V386" s="94"/>
      <c r="W386" s="17"/>
      <c r="X386" s="94"/>
      <c r="Y386" s="17"/>
      <c r="Z386" s="17"/>
      <c r="AA386" s="17"/>
      <c r="AB386" s="17"/>
      <c r="AC386" s="190">
        <f>IF(J386&lt;&gt;0,INT(25.4347*POWER((18-J386),1.81)),0)</f>
        <v>0</v>
      </c>
      <c r="AD386" s="190">
        <f>IF(Q386&lt;&gt;0,INT(0.14354*POWER(((10*Q386)-220),1.4)),0)</f>
        <v>0</v>
      </c>
      <c r="AE386" s="190">
        <f>IF(T386&lt;&gt;0,INT(51.39*POWER((T386-1.5),1.05)),0)</f>
        <v>0</v>
      </c>
      <c r="AF386" s="190">
        <f>IF(U386&lt;&gt;0,INT(0.8465*POWER(((100*U386)-75),1.42)),0)</f>
        <v>0</v>
      </c>
      <c r="AG386" s="190">
        <f>IF(X386&lt;&gt;0,INT(1.53775*POWER((82-X386),1.81)),0)</f>
        <v>0</v>
      </c>
      <c r="AH386" s="190">
        <f>IF(Y386&lt;&gt;0,INT(5.74352*POWER((28.5-Y386),1.92)),0)</f>
        <v>0</v>
      </c>
      <c r="AI386" s="190">
        <f>IF(Z386&lt;&gt;0,INT(12.91*POWER((Z386-4),1.1)),0)</f>
        <v>0</v>
      </c>
      <c r="AJ386" s="190">
        <f>IF(AA386&lt;&gt;0,INT(0.2797*POWER(((100*AA386)),1.35)),0)</f>
        <v>0</v>
      </c>
      <c r="AK386" s="191">
        <f>IF(AB386&lt;&gt;0,INT(100.14*POWER((AB386-1),1.08)),0)</f>
        <v>0</v>
      </c>
      <c r="AL386" s="208">
        <v>7</v>
      </c>
      <c r="AM386" s="193">
        <f>SUM(AC386:AK386)</f>
        <v>0</v>
      </c>
    </row>
    <row r="387" spans="1:39" customFormat="1" outlineLevel="1">
      <c r="A387" t="str">
        <f>B386&amp;C387</f>
        <v>Surname, Forename2</v>
      </c>
      <c r="B387" s="259"/>
      <c r="C387" s="27">
        <v>2</v>
      </c>
      <c r="D387" s="26" t="s">
        <v>22</v>
      </c>
      <c r="E387" s="103"/>
      <c r="F387" s="103"/>
      <c r="G387" s="103"/>
      <c r="H387" s="15"/>
      <c r="I387" s="16"/>
      <c r="J387" s="17"/>
      <c r="K387" s="94"/>
      <c r="L387" s="94"/>
      <c r="M387" s="94"/>
      <c r="N387" s="94"/>
      <c r="O387" s="94"/>
      <c r="P387" s="94"/>
      <c r="Q387" s="17" t="str">
        <f>IF(SUM(K387:P387)=0,"",SUM(K387:P387))</f>
        <v/>
      </c>
      <c r="R387" s="94"/>
      <c r="S387" s="94"/>
      <c r="T387" s="17" t="str">
        <f>IF(SUM(R387:S387)=0,"",SUM(R387:S387))</f>
        <v/>
      </c>
      <c r="U387" s="17"/>
      <c r="V387" s="94"/>
      <c r="W387" s="17"/>
      <c r="X387" s="94" t="str">
        <f>IFERROR(AVERAGE(V387:W387),"")</f>
        <v/>
      </c>
      <c r="Y387" s="17"/>
      <c r="Z387" s="17"/>
      <c r="AA387" s="71"/>
      <c r="AB387" s="17"/>
      <c r="AC387" s="190" t="str">
        <f>IF(J387="","",IF(J387&lt;&gt;0,INT(25.4347*POWER((18-J387),1.81)),0))</f>
        <v/>
      </c>
      <c r="AD387" s="190" t="str">
        <f>IFERROR(IF(Q387&lt;&gt;0,INT(0.14354*POWER(((10*Q387)-220),1.4)),0),"")</f>
        <v/>
      </c>
      <c r="AE387" s="190" t="str">
        <f>IFERROR(IF(T387&lt;&gt;0,INT(51.39*POWER((T387-1.5),1.05)),0),"")</f>
        <v/>
      </c>
      <c r="AF387" s="190">
        <f>IF(U387&lt;&gt;0,INT(0.8465*POWER(((100*U387)-75),1.42)),0)</f>
        <v>0</v>
      </c>
      <c r="AG387" s="190" t="str">
        <f>IFERROR(IF(X387&lt;&gt;0,INT(1.53775*POWER((82-X387),1.81)),0),"")</f>
        <v/>
      </c>
      <c r="AH387" s="190" t="str">
        <f>IF(Y387="","",IF(Y387&lt;&gt;0,INT(5.74352*POWER((28.5-Y387),1.92)),0))</f>
        <v/>
      </c>
      <c r="AI387" s="190">
        <f>IF(Z387&lt;&gt;0,INT(12.91*POWER((Z387-4),1.1)),0)</f>
        <v>0</v>
      </c>
      <c r="AJ387" s="190" t="str">
        <f>IF(AA387="","",IF(AA387&lt;&gt;0,INT(0.2797*POWER(((100*AA387)),1.35)),0))</f>
        <v/>
      </c>
      <c r="AK387" s="191" t="str">
        <f>IF(AB387="","",IF(AB387&lt;&gt;0,INT(100.14*POWER((AB387-1),1.08)),0))</f>
        <v/>
      </c>
      <c r="AL387" s="192">
        <f>COUNT(J387,Q387,T387,X387,Y387,AA387,AB387)</f>
        <v>0</v>
      </c>
      <c r="AM387" s="193" t="str">
        <f>IF(AL387=0,"",SUM(AC387:AK387))</f>
        <v/>
      </c>
    </row>
    <row r="388" spans="1:39" customFormat="1" outlineLevel="1">
      <c r="B388" s="259"/>
      <c r="C388" s="106" t="s">
        <v>65</v>
      </c>
      <c r="D388" s="103"/>
      <c r="E388" s="103"/>
      <c r="F388" s="103"/>
      <c r="G388" s="103"/>
      <c r="H388" s="104"/>
      <c r="I388" s="105"/>
      <c r="J388" s="107" t="str">
        <f>IFERROR((J386-J387)/J387*100%,"")</f>
        <v/>
      </c>
      <c r="K388" s="107" t="str">
        <f>IFERROR((K387-K386)/K387*100%,"")</f>
        <v/>
      </c>
      <c r="L388" s="107" t="str">
        <f t="shared" ref="L388:S388" si="1490">IFERROR((L387-L386)/L387*100%,"")</f>
        <v/>
      </c>
      <c r="M388" s="107" t="str">
        <f t="shared" si="1490"/>
        <v/>
      </c>
      <c r="N388" s="107" t="str">
        <f t="shared" si="1490"/>
        <v/>
      </c>
      <c r="O388" s="107" t="str">
        <f t="shared" si="1490"/>
        <v/>
      </c>
      <c r="P388" s="107" t="str">
        <f t="shared" si="1490"/>
        <v/>
      </c>
      <c r="Q388" s="107" t="str">
        <f t="shared" si="1490"/>
        <v/>
      </c>
      <c r="R388" s="107" t="str">
        <f t="shared" si="1490"/>
        <v/>
      </c>
      <c r="S388" s="107" t="str">
        <f t="shared" si="1490"/>
        <v/>
      </c>
      <c r="T388" s="107" t="str">
        <f>IFERROR((T387-T386)/T387*100%,"")</f>
        <v/>
      </c>
      <c r="U388" s="107" t="str">
        <f t="shared" ref="U388" si="1491">IFERROR((U387-U386)/U387*100%,"")</f>
        <v/>
      </c>
      <c r="V388" s="107" t="str">
        <f>IFERROR((V386-V387)/V387*100%,"")</f>
        <v/>
      </c>
      <c r="W388" s="107" t="str">
        <f>IFERROR((W386-W387)/W387*100%,"")</f>
        <v/>
      </c>
      <c r="X388" s="107" t="str">
        <f>IFERROR((X386-X387)/X387*100%,"")</f>
        <v/>
      </c>
      <c r="Y388" s="107" t="str">
        <f>IFERROR((Y386-Y387)/Y387*100%,"")</f>
        <v/>
      </c>
      <c r="Z388" s="107" t="str">
        <f t="shared" ref="Z388:AB388" si="1492">IFERROR((Z387-Z386)/Z387*100%,"")</f>
        <v/>
      </c>
      <c r="AA388" s="107" t="str">
        <f t="shared" si="1492"/>
        <v/>
      </c>
      <c r="AB388" s="107" t="str">
        <f t="shared" si="1492"/>
        <v/>
      </c>
      <c r="AC388" s="194" t="str">
        <f t="shared" ref="AC388" si="1493">IFERROR((AC387-AC386)/AC387*100%,"")</f>
        <v/>
      </c>
      <c r="AD388" s="194" t="str">
        <f t="shared" ref="AD388" si="1494">IFERROR((AD387-AD386)/AD387*100%,"")</f>
        <v/>
      </c>
      <c r="AE388" s="194" t="str">
        <f t="shared" ref="AE388" si="1495">IFERROR((AE387-AE386)/AE387*100%,"")</f>
        <v/>
      </c>
      <c r="AF388" s="194" t="str">
        <f t="shared" ref="AF388" si="1496">IFERROR((AF387-AF386)/AF387*100%,"")</f>
        <v/>
      </c>
      <c r="AG388" s="194" t="str">
        <f t="shared" ref="AG388" si="1497">IFERROR((AG387-AG386)/AG387*100%,"")</f>
        <v/>
      </c>
      <c r="AH388" s="194" t="str">
        <f t="shared" ref="AH388" si="1498">IFERROR((AH387-AH386)/AH387*100%,"")</f>
        <v/>
      </c>
      <c r="AI388" s="194" t="str">
        <f t="shared" ref="AI388" si="1499">IFERROR((AI387-AI386)/AI387*100%,"")</f>
        <v/>
      </c>
      <c r="AJ388" s="194" t="str">
        <f t="shared" ref="AJ388" si="1500">IFERROR((AJ387-AJ386)/AJ387*100%,"")</f>
        <v/>
      </c>
      <c r="AK388" s="194" t="str">
        <f t="shared" ref="AK388" si="1501">IFERROR((AK387-AK386)/AK387*100%,"")</f>
        <v/>
      </c>
      <c r="AL388" s="194" t="str">
        <f t="shared" ref="AL388:AM388" si="1502">IFERROR((AL387-AL386)/AL387*100%,"")</f>
        <v/>
      </c>
      <c r="AM388" s="228" t="str">
        <f t="shared" si="1502"/>
        <v/>
      </c>
    </row>
    <row r="389" spans="1:39" customFormat="1" outlineLevel="1">
      <c r="A389" t="str">
        <f>B386&amp;C389</f>
        <v>Surname, Forename3</v>
      </c>
      <c r="B389" s="259"/>
      <c r="C389" s="27">
        <v>3</v>
      </c>
      <c r="D389" s="26" t="s">
        <v>22</v>
      </c>
      <c r="E389" s="103"/>
      <c r="F389" s="103"/>
      <c r="G389" s="103"/>
      <c r="H389" s="15"/>
      <c r="I389" s="16"/>
      <c r="J389" s="17"/>
      <c r="K389" s="94"/>
      <c r="L389" s="94"/>
      <c r="M389" s="94"/>
      <c r="N389" s="94"/>
      <c r="O389" s="94"/>
      <c r="P389" s="94"/>
      <c r="Q389" s="17" t="str">
        <f>IF(SUM(K389:P389)=0,"",SUM(K389:P389))</f>
        <v/>
      </c>
      <c r="R389" s="94"/>
      <c r="S389" s="94"/>
      <c r="T389" s="17" t="str">
        <f>IF(SUM(R389:S389)=0,"",SUM(R389:S389))</f>
        <v/>
      </c>
      <c r="U389" s="17"/>
      <c r="V389" s="94"/>
      <c r="W389" s="17"/>
      <c r="X389" s="94" t="str">
        <f>IFERROR(AVERAGE(V389:W389),"")</f>
        <v/>
      </c>
      <c r="Y389" s="17"/>
      <c r="Z389" s="17"/>
      <c r="AA389" s="71"/>
      <c r="AB389" s="17"/>
      <c r="AC389" s="190" t="str">
        <f>IF(J389="","",IF(J389&lt;&gt;0,INT(25.4347*POWER((18-J389),1.81)),0))</f>
        <v/>
      </c>
      <c r="AD389" s="190" t="str">
        <f>IFERROR(IF(Q389&lt;&gt;0,INT(0.14354*POWER(((10*Q389)-220),1.4)),0),"")</f>
        <v/>
      </c>
      <c r="AE389" s="190" t="str">
        <f>IFERROR(IF(T389&lt;&gt;0,INT(51.39*POWER((T389-1.5),1.05)),0),"")</f>
        <v/>
      </c>
      <c r="AF389" s="190">
        <f>IF(U389&lt;&gt;0,INT(0.8465*POWER(((100*U389)-75),1.42)),0)</f>
        <v>0</v>
      </c>
      <c r="AG389" s="190" t="str">
        <f>IFERROR(IF(X389&lt;&gt;0,INT(1.53775*POWER((82-X389),1.81)),0),"")</f>
        <v/>
      </c>
      <c r="AH389" s="190" t="str">
        <f>IF(Y389="","",IF(Y389&lt;&gt;0,INT(5.74352*POWER((28.5-Y389),1.92)),0))</f>
        <v/>
      </c>
      <c r="AI389" s="190">
        <f>IF(Z389&lt;&gt;0,INT(12.91*POWER((Z389-4),1.1)),0)</f>
        <v>0</v>
      </c>
      <c r="AJ389" s="190" t="str">
        <f>IF(AA389="","",IF(AA389&lt;&gt;0,INT(0.2797*POWER(((100*AA389)),1.35)),0))</f>
        <v/>
      </c>
      <c r="AK389" s="191" t="str">
        <f>IF(AB389="","",IF(AB389&lt;&gt;0,INT(100.14*POWER((AB389-1),1.08)),0))</f>
        <v/>
      </c>
      <c r="AL389" s="192">
        <f>COUNT(J389,Q389,T389,X389,Y389,AA389,AB389)</f>
        <v>0</v>
      </c>
      <c r="AM389" s="193" t="str">
        <f>IF(AL389=0,"",SUM(AC389:AK389))</f>
        <v/>
      </c>
    </row>
    <row r="390" spans="1:39" customFormat="1" outlineLevel="1">
      <c r="B390" s="259"/>
      <c r="C390" s="106" t="s">
        <v>65</v>
      </c>
      <c r="D390" s="103"/>
      <c r="E390" s="103"/>
      <c r="F390" s="103"/>
      <c r="G390" s="103"/>
      <c r="H390" s="104"/>
      <c r="I390" s="105"/>
      <c r="J390" s="107" t="str">
        <f>IFERROR((J387-J389)/J389*100%,"")</f>
        <v/>
      </c>
      <c r="K390" s="107" t="str">
        <f t="shared" ref="K390:T390" si="1503">IFERROR((K389-K387)/K389*100%,"")</f>
        <v/>
      </c>
      <c r="L390" s="107" t="str">
        <f t="shared" si="1503"/>
        <v/>
      </c>
      <c r="M390" s="107" t="str">
        <f t="shared" si="1503"/>
        <v/>
      </c>
      <c r="N390" s="107" t="str">
        <f t="shared" si="1503"/>
        <v/>
      </c>
      <c r="O390" s="107" t="str">
        <f t="shared" si="1503"/>
        <v/>
      </c>
      <c r="P390" s="107" t="str">
        <f t="shared" si="1503"/>
        <v/>
      </c>
      <c r="Q390" s="107" t="str">
        <f t="shared" si="1503"/>
        <v/>
      </c>
      <c r="R390" s="107" t="str">
        <f t="shared" si="1503"/>
        <v/>
      </c>
      <c r="S390" s="107" t="str">
        <f t="shared" si="1503"/>
        <v/>
      </c>
      <c r="T390" s="107" t="str">
        <f t="shared" si="1503"/>
        <v/>
      </c>
      <c r="U390" s="107" t="str">
        <f t="shared" ref="U390" si="1504">IFERROR((U389-U388)/U389*100%,"")</f>
        <v/>
      </c>
      <c r="V390" s="107" t="str">
        <f>IFERROR((V387-V389)/V389*100%,"")</f>
        <v/>
      </c>
      <c r="W390" s="107" t="str">
        <f>IFERROR((W387-W389)/W389*100%,"")</f>
        <v/>
      </c>
      <c r="X390" s="107" t="str">
        <f>IFERROR((X387-X389)/X389*100%,"")</f>
        <v/>
      </c>
      <c r="Y390" s="107" t="str">
        <f>IFERROR((Y387-Y389)/Y389*100%,"")</f>
        <v/>
      </c>
      <c r="Z390" s="107" t="str">
        <f t="shared" ref="Z390" si="1505">IFERROR((Z389-Z388)/Z389*100%,"")</f>
        <v/>
      </c>
      <c r="AA390" s="107" t="str">
        <f>IFERROR((AA389-AA387)/AA389*100%,"")</f>
        <v/>
      </c>
      <c r="AB390" s="107" t="str">
        <f>IFERROR((AB389-AB387)/AB389*100%,"")</f>
        <v/>
      </c>
      <c r="AC390" s="194" t="str">
        <f t="shared" ref="AC390" si="1506">IFERROR((AC389-AC388)/AC389*100%,"")</f>
        <v/>
      </c>
      <c r="AD390" s="194" t="str">
        <f t="shared" ref="AD390" si="1507">IFERROR((AD389-AD388)/AD389*100%,"")</f>
        <v/>
      </c>
      <c r="AE390" s="194" t="str">
        <f t="shared" ref="AE390" si="1508">IFERROR((AE389-AE388)/AE389*100%,"")</f>
        <v/>
      </c>
      <c r="AF390" s="194" t="str">
        <f t="shared" ref="AF390" si="1509">IFERROR((AF389-AF388)/AF389*100%,"")</f>
        <v/>
      </c>
      <c r="AG390" s="194" t="str">
        <f t="shared" ref="AG390" si="1510">IFERROR((AG389-AG388)/AG389*100%,"")</f>
        <v/>
      </c>
      <c r="AH390" s="194" t="str">
        <f t="shared" ref="AH390" si="1511">IFERROR((AH389-AH388)/AH389*100%,"")</f>
        <v/>
      </c>
      <c r="AI390" s="194" t="str">
        <f t="shared" ref="AI390" si="1512">IFERROR((AI389-AI388)/AI389*100%,"")</f>
        <v/>
      </c>
      <c r="AJ390" s="194" t="str">
        <f t="shared" ref="AJ390" si="1513">IFERROR((AJ389-AJ388)/AJ389*100%,"")</f>
        <v/>
      </c>
      <c r="AK390" s="194" t="str">
        <f t="shared" ref="AK390" si="1514">IFERROR((AK389-AK388)/AK389*100%,"")</f>
        <v/>
      </c>
      <c r="AL390" s="194" t="str">
        <f t="shared" ref="AL390" si="1515">IFERROR((AL389-AL388)/AL389*100%,"")</f>
        <v/>
      </c>
      <c r="AM390" s="227" t="str">
        <f>IFERROR((AM389-AM387)/AM389*100%,"")</f>
        <v/>
      </c>
    </row>
    <row r="391" spans="1:39" customFormat="1" outlineLevel="1">
      <c r="A391" t="str">
        <f>B386&amp;C391</f>
        <v>Surname, Forename4</v>
      </c>
      <c r="B391" s="259"/>
      <c r="C391" s="27">
        <v>4</v>
      </c>
      <c r="D391" s="26" t="s">
        <v>22</v>
      </c>
      <c r="E391" s="103"/>
      <c r="F391" s="103"/>
      <c r="G391" s="103"/>
      <c r="H391" s="15"/>
      <c r="I391" s="16"/>
      <c r="J391" s="17"/>
      <c r="K391" s="94"/>
      <c r="L391" s="94"/>
      <c r="M391" s="94"/>
      <c r="N391" s="94"/>
      <c r="O391" s="94"/>
      <c r="P391" s="94"/>
      <c r="Q391" s="17" t="str">
        <f>IF(SUM(K391:P391)=0,"",SUM(K391:P391))</f>
        <v/>
      </c>
      <c r="R391" s="94"/>
      <c r="S391" s="94"/>
      <c r="T391" s="17" t="str">
        <f>IF(SUM(R391:S391)=0,"",SUM(R391:S391))</f>
        <v/>
      </c>
      <c r="U391" s="17"/>
      <c r="V391" s="94"/>
      <c r="W391" s="17"/>
      <c r="X391" s="94" t="str">
        <f>IFERROR(AVERAGE(V391:W391),"")</f>
        <v/>
      </c>
      <c r="Y391" s="17"/>
      <c r="Z391" s="17"/>
      <c r="AA391" s="71"/>
      <c r="AB391" s="17"/>
      <c r="AC391" s="190" t="str">
        <f>IF(J391="","",IF(J391&lt;&gt;0,INT(25.4347*POWER((18-J391),1.81)),0))</f>
        <v/>
      </c>
      <c r="AD391" s="190" t="str">
        <f>IFERROR(IF(Q391&lt;&gt;0,INT(0.14354*POWER(((10*Q391)-220),1.4)),0),"")</f>
        <v/>
      </c>
      <c r="AE391" s="190" t="str">
        <f>IFERROR(IF(T391&lt;&gt;0,INT(51.39*POWER((T391-1.5),1.05)),0),"")</f>
        <v/>
      </c>
      <c r="AF391" s="190">
        <f>IF(U391&lt;&gt;0,INT(0.8465*POWER(((100*U391)-75),1.42)),0)</f>
        <v>0</v>
      </c>
      <c r="AG391" s="190" t="str">
        <f>IFERROR(IF(X391&lt;&gt;0,INT(1.53775*POWER((82-X391),1.81)),0),"")</f>
        <v/>
      </c>
      <c r="AH391" s="190" t="str">
        <f>IF(Y391="","",IF(Y391&lt;&gt;0,INT(5.74352*POWER((28.5-Y391),1.92)),0))</f>
        <v/>
      </c>
      <c r="AI391" s="190">
        <f>IF(Z391&lt;&gt;0,INT(12.91*POWER((Z391-4),1.1)),0)</f>
        <v>0</v>
      </c>
      <c r="AJ391" s="190" t="str">
        <f>IF(AA391="","",IF(AA391&lt;&gt;0,INT(0.2797*POWER(((100*AA391)),1.35)),0))</f>
        <v/>
      </c>
      <c r="AK391" s="191" t="str">
        <f>IF(AB391="","",IF(AB391&lt;&gt;0,INT(100.14*POWER((AB391-1),1.08)),0))</f>
        <v/>
      </c>
      <c r="AL391" s="192">
        <f>COUNT(J391,Q391,T391,X391,Y391,AA391,AB391)</f>
        <v>0</v>
      </c>
      <c r="AM391" s="193" t="str">
        <f>IF(AL391=0,"",SUM(AC391:AK391))</f>
        <v/>
      </c>
    </row>
    <row r="392" spans="1:39" customFormat="1" outlineLevel="1">
      <c r="B392" s="259"/>
      <c r="C392" s="106" t="s">
        <v>65</v>
      </c>
      <c r="D392" s="103"/>
      <c r="E392" s="103"/>
      <c r="F392" s="103"/>
      <c r="G392" s="103"/>
      <c r="H392" s="104"/>
      <c r="I392" s="105"/>
      <c r="J392" s="107" t="str">
        <f>IFERROR((J389-J391)/J391*100%,"")</f>
        <v/>
      </c>
      <c r="K392" s="107" t="str">
        <f t="shared" ref="K392:T392" si="1516">IFERROR((K391-K389)/K391*100%,"")</f>
        <v/>
      </c>
      <c r="L392" s="107" t="str">
        <f t="shared" si="1516"/>
        <v/>
      </c>
      <c r="M392" s="107" t="str">
        <f t="shared" si="1516"/>
        <v/>
      </c>
      <c r="N392" s="107" t="str">
        <f t="shared" si="1516"/>
        <v/>
      </c>
      <c r="O392" s="107" t="str">
        <f t="shared" si="1516"/>
        <v/>
      </c>
      <c r="P392" s="107" t="str">
        <f t="shared" si="1516"/>
        <v/>
      </c>
      <c r="Q392" s="107" t="str">
        <f t="shared" si="1516"/>
        <v/>
      </c>
      <c r="R392" s="107" t="str">
        <f t="shared" si="1516"/>
        <v/>
      </c>
      <c r="S392" s="107" t="str">
        <f t="shared" si="1516"/>
        <v/>
      </c>
      <c r="T392" s="107" t="str">
        <f t="shared" si="1516"/>
        <v/>
      </c>
      <c r="U392" s="107" t="str">
        <f t="shared" ref="U392" si="1517">IFERROR((U391-U390)/U391*100%,"")</f>
        <v/>
      </c>
      <c r="V392" s="107" t="str">
        <f>IFERROR((V389-V391)/V391*100%,"")</f>
        <v/>
      </c>
      <c r="W392" s="107" t="str">
        <f>IFERROR((W389-W391)/W391*100%,"")</f>
        <v/>
      </c>
      <c r="X392" s="107" t="str">
        <f>IFERROR((X389-X391)/X391*100%,"")</f>
        <v/>
      </c>
      <c r="Y392" s="107" t="str">
        <f>IFERROR((Y389-Y391)/Y391*100%,"")</f>
        <v/>
      </c>
      <c r="Z392" s="107" t="str">
        <f t="shared" ref="Z392" si="1518">IFERROR((Z391-Z390)/Z391*100%,"")</f>
        <v/>
      </c>
      <c r="AA392" s="107" t="str">
        <f>IFERROR((AA391-AA389)/AA391*100%,"")</f>
        <v/>
      </c>
      <c r="AB392" s="107" t="str">
        <f>IFERROR((AB391-AB389)/AB391*100%,"")</f>
        <v/>
      </c>
      <c r="AC392" s="194" t="str">
        <f t="shared" ref="AC392" si="1519">IFERROR((AC391-AC390)/AC391*100%,"")</f>
        <v/>
      </c>
      <c r="AD392" s="194" t="str">
        <f t="shared" ref="AD392" si="1520">IFERROR((AD391-AD390)/AD391*100%,"")</f>
        <v/>
      </c>
      <c r="AE392" s="194" t="str">
        <f t="shared" ref="AE392" si="1521">IFERROR((AE391-AE390)/AE391*100%,"")</f>
        <v/>
      </c>
      <c r="AF392" s="194" t="str">
        <f t="shared" ref="AF392" si="1522">IFERROR((AF391-AF390)/AF391*100%,"")</f>
        <v/>
      </c>
      <c r="AG392" s="194" t="str">
        <f t="shared" ref="AG392" si="1523">IFERROR((AG391-AG390)/AG391*100%,"")</f>
        <v/>
      </c>
      <c r="AH392" s="194" t="str">
        <f t="shared" ref="AH392" si="1524">IFERROR((AH391-AH390)/AH391*100%,"")</f>
        <v/>
      </c>
      <c r="AI392" s="194" t="str">
        <f t="shared" ref="AI392" si="1525">IFERROR((AI391-AI390)/AI391*100%,"")</f>
        <v/>
      </c>
      <c r="AJ392" s="194" t="str">
        <f t="shared" ref="AJ392" si="1526">IFERROR((AJ391-AJ390)/AJ391*100%,"")</f>
        <v/>
      </c>
      <c r="AK392" s="194" t="str">
        <f t="shared" ref="AK392" si="1527">IFERROR((AK391-AK390)/AK391*100%,"")</f>
        <v/>
      </c>
      <c r="AL392" s="194" t="str">
        <f t="shared" ref="AL392" si="1528">IFERROR((AL391-AL390)/AL391*100%,"")</f>
        <v/>
      </c>
      <c r="AM392" s="227" t="str">
        <f>IFERROR((AM391-AM389)/AM391*100%,"")</f>
        <v/>
      </c>
    </row>
    <row r="393" spans="1:39" customFormat="1" outlineLevel="1">
      <c r="A393" t="str">
        <f>B386&amp;C393</f>
        <v>Surname, Forename5</v>
      </c>
      <c r="B393" s="259"/>
      <c r="C393" s="27">
        <v>5</v>
      </c>
      <c r="D393" s="26" t="s">
        <v>22</v>
      </c>
      <c r="E393" s="103"/>
      <c r="F393" s="103"/>
      <c r="G393" s="103"/>
      <c r="H393" s="15"/>
      <c r="I393" s="16"/>
      <c r="J393" s="17"/>
      <c r="K393" s="94"/>
      <c r="L393" s="94"/>
      <c r="M393" s="94"/>
      <c r="N393" s="94"/>
      <c r="O393" s="94"/>
      <c r="P393" s="94"/>
      <c r="Q393" s="17" t="str">
        <f>IF(SUM(K393:P393)=0,"",SUM(K393:P393))</f>
        <v/>
      </c>
      <c r="R393" s="94"/>
      <c r="S393" s="94"/>
      <c r="T393" s="17" t="str">
        <f>IF(SUM(R393:S393)=0,"",SUM(R393:S393))</f>
        <v/>
      </c>
      <c r="U393" s="17"/>
      <c r="V393" s="94"/>
      <c r="W393" s="17"/>
      <c r="X393" s="94" t="str">
        <f>IFERROR(AVERAGE(V393:W393),"")</f>
        <v/>
      </c>
      <c r="Y393" s="17"/>
      <c r="Z393" s="17"/>
      <c r="AA393" s="71"/>
      <c r="AB393" s="17"/>
      <c r="AC393" s="190" t="str">
        <f>IF(J393="","",IF(J393&lt;&gt;0,INT(25.4347*POWER((18-J393),1.81)),0))</f>
        <v/>
      </c>
      <c r="AD393" s="190" t="str">
        <f>IFERROR(IF(Q393&lt;&gt;0,INT(0.14354*POWER(((10*Q393)-220),1.4)),0),"")</f>
        <v/>
      </c>
      <c r="AE393" s="190" t="str">
        <f>IFERROR(IF(T393&lt;&gt;0,INT(51.39*POWER((T393-1.5),1.05)),0),"")</f>
        <v/>
      </c>
      <c r="AF393" s="190">
        <f>IF(U393&lt;&gt;0,INT(0.8465*POWER(((100*U393)-75),1.42)),0)</f>
        <v>0</v>
      </c>
      <c r="AG393" s="190" t="str">
        <f>IFERROR(IF(X393&lt;&gt;0,INT(1.53775*POWER((82-X393),1.81)),0),"")</f>
        <v/>
      </c>
      <c r="AH393" s="190" t="str">
        <f>IF(Y393="","",IF(Y393&lt;&gt;0,INT(5.74352*POWER((28.5-Y393),1.92)),0))</f>
        <v/>
      </c>
      <c r="AI393" s="190">
        <f>IF(Z393&lt;&gt;0,INT(12.91*POWER((Z393-4),1.1)),0)</f>
        <v>0</v>
      </c>
      <c r="AJ393" s="190" t="str">
        <f>IF(AA393="","",IF(AA393&lt;&gt;0,INT(0.2797*POWER(((100*AA393)),1.35)),0))</f>
        <v/>
      </c>
      <c r="AK393" s="191" t="str">
        <f>IF(AB393="","",IF(AB393&lt;&gt;0,INT(100.14*POWER((AB393-1),1.08)),0))</f>
        <v/>
      </c>
      <c r="AL393" s="192">
        <f>COUNT(J393,Q393,T393,X393,Y393,AA393,AB393)</f>
        <v>0</v>
      </c>
      <c r="AM393" s="193" t="str">
        <f>IF(AL393=0,"",SUM(AC393:AK393))</f>
        <v/>
      </c>
    </row>
    <row r="394" spans="1:39" customFormat="1" outlineLevel="1">
      <c r="B394" s="259"/>
      <c r="C394" s="106" t="s">
        <v>65</v>
      </c>
      <c r="D394" s="103"/>
      <c r="E394" s="103"/>
      <c r="F394" s="103"/>
      <c r="G394" s="103"/>
      <c r="H394" s="104"/>
      <c r="I394" s="105"/>
      <c r="J394" s="107" t="str">
        <f>IFERROR((J391-J393)/J393*100%,"")</f>
        <v/>
      </c>
      <c r="K394" s="107" t="str">
        <f t="shared" ref="K394:T394" si="1529">IFERROR((K393-K391)/K393*100%,"")</f>
        <v/>
      </c>
      <c r="L394" s="107" t="str">
        <f t="shared" si="1529"/>
        <v/>
      </c>
      <c r="M394" s="107" t="str">
        <f t="shared" si="1529"/>
        <v/>
      </c>
      <c r="N394" s="107" t="str">
        <f t="shared" si="1529"/>
        <v/>
      </c>
      <c r="O394" s="107" t="str">
        <f t="shared" si="1529"/>
        <v/>
      </c>
      <c r="P394" s="107" t="str">
        <f t="shared" si="1529"/>
        <v/>
      </c>
      <c r="Q394" s="107" t="str">
        <f t="shared" si="1529"/>
        <v/>
      </c>
      <c r="R394" s="107" t="str">
        <f t="shared" si="1529"/>
        <v/>
      </c>
      <c r="S394" s="107" t="str">
        <f t="shared" si="1529"/>
        <v/>
      </c>
      <c r="T394" s="107" t="str">
        <f t="shared" si="1529"/>
        <v/>
      </c>
      <c r="U394" s="107" t="str">
        <f t="shared" ref="U394" si="1530">IFERROR((U393-U392)/U393*100%,"")</f>
        <v/>
      </c>
      <c r="V394" s="107" t="str">
        <f>IFERROR((V391-V393)/V393*100%,"")</f>
        <v/>
      </c>
      <c r="W394" s="107" t="str">
        <f>IFERROR((W391-W393)/W393*100%,"")</f>
        <v/>
      </c>
      <c r="X394" s="107" t="str">
        <f>IFERROR((X391-X393)/X393*100%,"")</f>
        <v/>
      </c>
      <c r="Y394" s="107" t="str">
        <f>IFERROR((Y391-Y393)/Y393*100%,"")</f>
        <v/>
      </c>
      <c r="Z394" s="107" t="str">
        <f t="shared" ref="Z394" si="1531">IFERROR((Z393-Z392)/Z393*100%,"")</f>
        <v/>
      </c>
      <c r="AA394" s="107" t="str">
        <f>IFERROR((AA393-AA391)/AA393*100%,"")</f>
        <v/>
      </c>
      <c r="AB394" s="107" t="str">
        <f>IFERROR((AB393-AB391)/AB393*100%,"")</f>
        <v/>
      </c>
      <c r="AC394" s="194" t="str">
        <f t="shared" ref="AC394" si="1532">IFERROR((AC393-AC392)/AC393*100%,"")</f>
        <v/>
      </c>
      <c r="AD394" s="194" t="str">
        <f t="shared" ref="AD394" si="1533">IFERROR((AD393-AD392)/AD393*100%,"")</f>
        <v/>
      </c>
      <c r="AE394" s="194" t="str">
        <f t="shared" ref="AE394" si="1534">IFERROR((AE393-AE392)/AE393*100%,"")</f>
        <v/>
      </c>
      <c r="AF394" s="194" t="str">
        <f t="shared" ref="AF394" si="1535">IFERROR((AF393-AF392)/AF393*100%,"")</f>
        <v/>
      </c>
      <c r="AG394" s="194" t="str">
        <f t="shared" ref="AG394" si="1536">IFERROR((AG393-AG392)/AG393*100%,"")</f>
        <v/>
      </c>
      <c r="AH394" s="194" t="str">
        <f t="shared" ref="AH394" si="1537">IFERROR((AH393-AH392)/AH393*100%,"")</f>
        <v/>
      </c>
      <c r="AI394" s="194" t="str">
        <f t="shared" ref="AI394" si="1538">IFERROR((AI393-AI392)/AI393*100%,"")</f>
        <v/>
      </c>
      <c r="AJ394" s="194" t="str">
        <f t="shared" ref="AJ394" si="1539">IFERROR((AJ393-AJ392)/AJ393*100%,"")</f>
        <v/>
      </c>
      <c r="AK394" s="194" t="str">
        <f t="shared" ref="AK394" si="1540">IFERROR((AK393-AK392)/AK393*100%,"")</f>
        <v/>
      </c>
      <c r="AL394" s="194" t="str">
        <f t="shared" ref="AL394" si="1541">IFERROR((AL393-AL392)/AL393*100%,"")</f>
        <v/>
      </c>
      <c r="AM394" s="227" t="str">
        <f>IFERROR((AM393-AM391)/AM393*100%,"")</f>
        <v/>
      </c>
    </row>
    <row r="395" spans="1:39" customFormat="1" outlineLevel="1">
      <c r="A395" t="str">
        <f>B386&amp;C395</f>
        <v>Surname, Forename6</v>
      </c>
      <c r="B395" s="259"/>
      <c r="C395" s="27">
        <v>6</v>
      </c>
      <c r="D395" s="26" t="s">
        <v>22</v>
      </c>
      <c r="E395" s="103"/>
      <c r="F395" s="103"/>
      <c r="G395" s="103"/>
      <c r="H395" s="15"/>
      <c r="I395" s="16"/>
      <c r="J395" s="17"/>
      <c r="K395" s="94"/>
      <c r="L395" s="94"/>
      <c r="M395" s="94"/>
      <c r="N395" s="94"/>
      <c r="O395" s="94"/>
      <c r="P395" s="94"/>
      <c r="Q395" s="17" t="str">
        <f>IF(SUM(K395:P395)=0,"",SUM(K395:P395))</f>
        <v/>
      </c>
      <c r="R395" s="94"/>
      <c r="S395" s="94"/>
      <c r="T395" s="17" t="str">
        <f>IF(SUM(R395:S395)=0,"",SUM(R395:S395))</f>
        <v/>
      </c>
      <c r="U395" s="17"/>
      <c r="V395" s="94"/>
      <c r="W395" s="17"/>
      <c r="X395" s="94" t="str">
        <f>IFERROR(AVERAGE(V395:W395),"")</f>
        <v/>
      </c>
      <c r="Y395" s="17"/>
      <c r="Z395" s="17"/>
      <c r="AA395" s="71"/>
      <c r="AB395" s="17"/>
      <c r="AC395" s="190" t="str">
        <f>IF(J395="","",IF(J395&lt;&gt;0,INT(25.4347*POWER((18-J395),1.81)),0))</f>
        <v/>
      </c>
      <c r="AD395" s="190" t="str">
        <f>IFERROR(IF(Q395&lt;&gt;0,INT(0.14354*POWER(((10*Q395)-220),1.4)),0),"")</f>
        <v/>
      </c>
      <c r="AE395" s="190" t="str">
        <f>IFERROR(IF(T395&lt;&gt;0,INT(51.39*POWER((T395-1.5),1.05)),0),"")</f>
        <v/>
      </c>
      <c r="AF395" s="190">
        <f>IF(U395&lt;&gt;0,INT(0.8465*POWER(((100*U395)-75),1.42)),0)</f>
        <v>0</v>
      </c>
      <c r="AG395" s="190" t="str">
        <f>IFERROR(IF(X395&lt;&gt;0,INT(1.53775*POWER((82-X395),1.81)),0),"")</f>
        <v/>
      </c>
      <c r="AH395" s="190" t="str">
        <f>IF(Y395="","",IF(Y395&lt;&gt;0,INT(5.74352*POWER((28.5-Y395),1.92)),0))</f>
        <v/>
      </c>
      <c r="AI395" s="190">
        <f>IF(Z395&lt;&gt;0,INT(12.91*POWER((Z395-4),1.1)),0)</f>
        <v>0</v>
      </c>
      <c r="AJ395" s="190" t="str">
        <f>IF(AA395="","",IF(AA395&lt;&gt;0,INT(0.2797*POWER(((100*AA395)),1.35)),0))</f>
        <v/>
      </c>
      <c r="AK395" s="191" t="str">
        <f>IF(AB395="","",IF(AB395&lt;&gt;0,INT(100.14*POWER((AB395-1),1.08)),0))</f>
        <v/>
      </c>
      <c r="AL395" s="192">
        <f>COUNT(J395,Q395,T395,X395,Y395,AA395,AB395)</f>
        <v>0</v>
      </c>
      <c r="AM395" s="193" t="str">
        <f>IF(AL395=0,"",SUM(AC395:AK395))</f>
        <v/>
      </c>
    </row>
    <row r="396" spans="1:39" customFormat="1" outlineLevel="1">
      <c r="B396" s="259"/>
      <c r="C396" s="106" t="s">
        <v>65</v>
      </c>
      <c r="D396" s="103"/>
      <c r="E396" s="103"/>
      <c r="F396" s="103"/>
      <c r="G396" s="103"/>
      <c r="H396" s="104"/>
      <c r="I396" s="105"/>
      <c r="J396" s="107" t="str">
        <f>IFERROR((J393-J395)/J395*100%,"")</f>
        <v/>
      </c>
      <c r="K396" s="107" t="str">
        <f t="shared" ref="K396:T396" si="1542">IFERROR((K395-K393)/K395*100%,"")</f>
        <v/>
      </c>
      <c r="L396" s="107" t="str">
        <f t="shared" si="1542"/>
        <v/>
      </c>
      <c r="M396" s="107" t="str">
        <f t="shared" si="1542"/>
        <v/>
      </c>
      <c r="N396" s="107" t="str">
        <f t="shared" si="1542"/>
        <v/>
      </c>
      <c r="O396" s="107" t="str">
        <f t="shared" si="1542"/>
        <v/>
      </c>
      <c r="P396" s="107" t="str">
        <f t="shared" si="1542"/>
        <v/>
      </c>
      <c r="Q396" s="107" t="str">
        <f t="shared" si="1542"/>
        <v/>
      </c>
      <c r="R396" s="107" t="str">
        <f t="shared" si="1542"/>
        <v/>
      </c>
      <c r="S396" s="107" t="str">
        <f t="shared" si="1542"/>
        <v/>
      </c>
      <c r="T396" s="107" t="str">
        <f t="shared" si="1542"/>
        <v/>
      </c>
      <c r="U396" s="107" t="str">
        <f t="shared" ref="U396" si="1543">IFERROR((U395-U394)/U395*100%,"")</f>
        <v/>
      </c>
      <c r="V396" s="107" t="str">
        <f>IFERROR((V393-V395)/V395*100%,"")</f>
        <v/>
      </c>
      <c r="W396" s="107" t="str">
        <f>IFERROR((W393-W395)/W395*100%,"")</f>
        <v/>
      </c>
      <c r="X396" s="107" t="str">
        <f>IFERROR((X393-X395)/X395*100%,"")</f>
        <v/>
      </c>
      <c r="Y396" s="107" t="str">
        <f>IFERROR((Y393-Y395)/Y395*100%,"")</f>
        <v/>
      </c>
      <c r="Z396" s="107" t="str">
        <f t="shared" ref="Z396" si="1544">IFERROR((Z395-Z394)/Z395*100%,"")</f>
        <v/>
      </c>
      <c r="AA396" s="107" t="str">
        <f>IFERROR((AA395-AA393)/AA395*100%,"")</f>
        <v/>
      </c>
      <c r="AB396" s="107" t="str">
        <f>IFERROR((AB395-AB393)/AB395*100%,"")</f>
        <v/>
      </c>
      <c r="AC396" s="194" t="str">
        <f t="shared" ref="AC396" si="1545">IFERROR((AC395-AC394)/AC395*100%,"")</f>
        <v/>
      </c>
      <c r="AD396" s="194" t="str">
        <f t="shared" ref="AD396" si="1546">IFERROR((AD395-AD394)/AD395*100%,"")</f>
        <v/>
      </c>
      <c r="AE396" s="194" t="str">
        <f t="shared" ref="AE396" si="1547">IFERROR((AE395-AE394)/AE395*100%,"")</f>
        <v/>
      </c>
      <c r="AF396" s="194" t="str">
        <f t="shared" ref="AF396" si="1548">IFERROR((AF395-AF394)/AF395*100%,"")</f>
        <v/>
      </c>
      <c r="AG396" s="194" t="str">
        <f t="shared" ref="AG396" si="1549">IFERROR((AG395-AG394)/AG395*100%,"")</f>
        <v/>
      </c>
      <c r="AH396" s="194" t="str">
        <f t="shared" ref="AH396" si="1550">IFERROR((AH395-AH394)/AH395*100%,"")</f>
        <v/>
      </c>
      <c r="AI396" s="194" t="str">
        <f t="shared" ref="AI396" si="1551">IFERROR((AI395-AI394)/AI395*100%,"")</f>
        <v/>
      </c>
      <c r="AJ396" s="194" t="str">
        <f t="shared" ref="AJ396" si="1552">IFERROR((AJ395-AJ394)/AJ395*100%,"")</f>
        <v/>
      </c>
      <c r="AK396" s="194" t="str">
        <f t="shared" ref="AK396" si="1553">IFERROR((AK395-AK394)/AK395*100%,"")</f>
        <v/>
      </c>
      <c r="AL396" s="194" t="str">
        <f t="shared" ref="AL396" si="1554">IFERROR((AL395-AL394)/AL395*100%,"")</f>
        <v/>
      </c>
      <c r="AM396" s="227" t="str">
        <f>IFERROR((AM395-AM393)/AM395*100%,"")</f>
        <v/>
      </c>
    </row>
    <row r="397" spans="1:39" customFormat="1" outlineLevel="1">
      <c r="A397" t="str">
        <f>B386&amp;C397</f>
        <v>Surname, Forename7</v>
      </c>
      <c r="B397" s="259"/>
      <c r="C397" s="27">
        <v>7</v>
      </c>
      <c r="D397" s="26" t="s">
        <v>22</v>
      </c>
      <c r="E397" s="103"/>
      <c r="F397" s="103"/>
      <c r="G397" s="103"/>
      <c r="H397" s="15"/>
      <c r="I397" s="16"/>
      <c r="J397" s="17"/>
      <c r="K397" s="94"/>
      <c r="L397" s="94"/>
      <c r="M397" s="94"/>
      <c r="N397" s="94"/>
      <c r="O397" s="94"/>
      <c r="P397" s="94"/>
      <c r="Q397" s="17" t="str">
        <f>IF(SUM(K397:P397)=0,"",SUM(K397:P397))</f>
        <v/>
      </c>
      <c r="R397" s="94"/>
      <c r="S397" s="94"/>
      <c r="T397" s="17" t="str">
        <f>IF(SUM(R397:S397)=0,"",SUM(R397:S397))</f>
        <v/>
      </c>
      <c r="U397" s="17"/>
      <c r="V397" s="94"/>
      <c r="W397" s="17"/>
      <c r="X397" s="94" t="str">
        <f>IFERROR(AVERAGE(V397:W397),"")</f>
        <v/>
      </c>
      <c r="Y397" s="17"/>
      <c r="Z397" s="17"/>
      <c r="AA397" s="71"/>
      <c r="AB397" s="17"/>
      <c r="AC397" s="190" t="str">
        <f>IF(J397="","",IF(J397&lt;&gt;0,INT(25.4347*POWER((18-J397),1.81)),0))</f>
        <v/>
      </c>
      <c r="AD397" s="190" t="str">
        <f>IFERROR(IF(Q397&lt;&gt;0,INT(0.14354*POWER(((10*Q397)-220),1.4)),0),"")</f>
        <v/>
      </c>
      <c r="AE397" s="190" t="str">
        <f>IFERROR(IF(T397&lt;&gt;0,INT(51.39*POWER((T397-1.5),1.05)),0),"")</f>
        <v/>
      </c>
      <c r="AF397" s="190">
        <f>IF(U397&lt;&gt;0,INT(0.8465*POWER(((100*U397)-75),1.42)),0)</f>
        <v>0</v>
      </c>
      <c r="AG397" s="190" t="str">
        <f>IFERROR(IF(X397&lt;&gt;0,INT(1.53775*POWER((82-X397),1.81)),0),"")</f>
        <v/>
      </c>
      <c r="AH397" s="190" t="str">
        <f>IF(Y397="","",IF(Y397&lt;&gt;0,INT(5.74352*POWER((28.5-Y397),1.92)),0))</f>
        <v/>
      </c>
      <c r="AI397" s="190">
        <f>IF(Z397&lt;&gt;0,INT(12.91*POWER((Z397-4),1.1)),0)</f>
        <v>0</v>
      </c>
      <c r="AJ397" s="190" t="str">
        <f>IF(AA397="","",IF(AA397&lt;&gt;0,INT(0.2797*POWER(((100*AA397)),1.35)),0))</f>
        <v/>
      </c>
      <c r="AK397" s="191" t="str">
        <f>IF(AB397="","",IF(AB397&lt;&gt;0,INT(100.14*POWER((AB397-1),1.08)),0))</f>
        <v/>
      </c>
      <c r="AL397" s="192">
        <f>COUNT(J397,Q397,T397,X397,Y397,AA397,AB397)</f>
        <v>0</v>
      </c>
      <c r="AM397" s="193" t="str">
        <f>IF(AL397=0,"",SUM(AC397:AK397))</f>
        <v/>
      </c>
    </row>
    <row r="398" spans="1:39" customFormat="1" outlineLevel="1">
      <c r="B398" s="259"/>
      <c r="C398" s="106" t="s">
        <v>65</v>
      </c>
      <c r="D398" s="103"/>
      <c r="E398" s="103"/>
      <c r="F398" s="103"/>
      <c r="G398" s="103"/>
      <c r="H398" s="104"/>
      <c r="I398" s="105"/>
      <c r="J398" s="107" t="str">
        <f>IFERROR((J395-J397)/J397*100%,"")</f>
        <v/>
      </c>
      <c r="K398" s="107" t="str">
        <f t="shared" ref="K398:T398" si="1555">IFERROR((K397-K395)/K397*100%,"")</f>
        <v/>
      </c>
      <c r="L398" s="107" t="str">
        <f t="shared" si="1555"/>
        <v/>
      </c>
      <c r="M398" s="107" t="str">
        <f t="shared" si="1555"/>
        <v/>
      </c>
      <c r="N398" s="107" t="str">
        <f t="shared" si="1555"/>
        <v/>
      </c>
      <c r="O398" s="107" t="str">
        <f t="shared" si="1555"/>
        <v/>
      </c>
      <c r="P398" s="107" t="str">
        <f t="shared" si="1555"/>
        <v/>
      </c>
      <c r="Q398" s="107" t="str">
        <f t="shared" si="1555"/>
        <v/>
      </c>
      <c r="R398" s="107" t="str">
        <f t="shared" si="1555"/>
        <v/>
      </c>
      <c r="S398" s="107" t="str">
        <f t="shared" si="1555"/>
        <v/>
      </c>
      <c r="T398" s="107" t="str">
        <f t="shared" si="1555"/>
        <v/>
      </c>
      <c r="U398" s="107" t="str">
        <f t="shared" ref="U398" si="1556">IFERROR((U397-U396)/U397*100%,"")</f>
        <v/>
      </c>
      <c r="V398" s="107" t="str">
        <f>IFERROR((V395-V397)/V397*100%,"")</f>
        <v/>
      </c>
      <c r="W398" s="107" t="str">
        <f>IFERROR((W395-W397)/W397*100%,"")</f>
        <v/>
      </c>
      <c r="X398" s="107" t="str">
        <f>IFERROR((X395-X397)/X397*100%,"")</f>
        <v/>
      </c>
      <c r="Y398" s="107" t="str">
        <f>IFERROR((Y395-Y397)/Y397*100%,"")</f>
        <v/>
      </c>
      <c r="Z398" s="107" t="str">
        <f t="shared" ref="Z398" si="1557">IFERROR((Z397-Z396)/Z397*100%,"")</f>
        <v/>
      </c>
      <c r="AA398" s="107" t="str">
        <f>IFERROR((AA397-AA395)/AA397*100%,"")</f>
        <v/>
      </c>
      <c r="AB398" s="107" t="str">
        <f>IFERROR((AB397-AB395)/AB397*100%,"")</f>
        <v/>
      </c>
      <c r="AC398" s="194" t="str">
        <f t="shared" ref="AC398" si="1558">IFERROR((AC397-AC396)/AC397*100%,"")</f>
        <v/>
      </c>
      <c r="AD398" s="194" t="str">
        <f t="shared" ref="AD398" si="1559">IFERROR((AD397-AD396)/AD397*100%,"")</f>
        <v/>
      </c>
      <c r="AE398" s="194" t="str">
        <f t="shared" ref="AE398" si="1560">IFERROR((AE397-AE396)/AE397*100%,"")</f>
        <v/>
      </c>
      <c r="AF398" s="194" t="str">
        <f t="shared" ref="AF398" si="1561">IFERROR((AF397-AF396)/AF397*100%,"")</f>
        <v/>
      </c>
      <c r="AG398" s="194" t="str">
        <f t="shared" ref="AG398" si="1562">IFERROR((AG397-AG396)/AG397*100%,"")</f>
        <v/>
      </c>
      <c r="AH398" s="194" t="str">
        <f t="shared" ref="AH398" si="1563">IFERROR((AH397-AH396)/AH397*100%,"")</f>
        <v/>
      </c>
      <c r="AI398" s="194" t="str">
        <f t="shared" ref="AI398" si="1564">IFERROR((AI397-AI396)/AI397*100%,"")</f>
        <v/>
      </c>
      <c r="AJ398" s="194" t="str">
        <f t="shared" ref="AJ398" si="1565">IFERROR((AJ397-AJ396)/AJ397*100%,"")</f>
        <v/>
      </c>
      <c r="AK398" s="194" t="str">
        <f t="shared" ref="AK398" si="1566">IFERROR((AK397-AK396)/AK397*100%,"")</f>
        <v/>
      </c>
      <c r="AL398" s="194" t="str">
        <f t="shared" ref="AL398" si="1567">IFERROR((AL397-AL396)/AL397*100%,"")</f>
        <v/>
      </c>
      <c r="AM398" s="227" t="str">
        <f>IFERROR((AM397-AM395)/AM397*100%,"")</f>
        <v/>
      </c>
    </row>
    <row r="399" spans="1:39" customFormat="1" outlineLevel="1">
      <c r="A399" t="str">
        <f>B386&amp;C399</f>
        <v>Surname, Forename8</v>
      </c>
      <c r="B399" s="259"/>
      <c r="C399" s="27">
        <v>8</v>
      </c>
      <c r="D399" s="26" t="s">
        <v>22</v>
      </c>
      <c r="E399" s="103"/>
      <c r="F399" s="103"/>
      <c r="G399" s="103"/>
      <c r="H399" s="15"/>
      <c r="I399" s="16"/>
      <c r="J399" s="17"/>
      <c r="K399" s="94"/>
      <c r="L399" s="94"/>
      <c r="M399" s="94"/>
      <c r="N399" s="94"/>
      <c r="O399" s="94"/>
      <c r="P399" s="94"/>
      <c r="Q399" s="17" t="str">
        <f>IF(SUM(K399:P399)=0,"",SUM(K399:P399))</f>
        <v/>
      </c>
      <c r="R399" s="94"/>
      <c r="S399" s="94"/>
      <c r="T399" s="17" t="str">
        <f>IF(SUM(R399:S399)=0,"",SUM(R399:S399))</f>
        <v/>
      </c>
      <c r="U399" s="17"/>
      <c r="V399" s="94"/>
      <c r="W399" s="17"/>
      <c r="X399" s="94" t="str">
        <f>IFERROR(AVERAGE(V399:W399),"")</f>
        <v/>
      </c>
      <c r="Y399" s="17"/>
      <c r="Z399" s="17"/>
      <c r="AA399" s="71"/>
      <c r="AB399" s="17"/>
      <c r="AC399" s="190" t="str">
        <f>IF(J399="","",IF(J399&lt;&gt;0,INT(25.4347*POWER((18-J399),1.81)),0))</f>
        <v/>
      </c>
      <c r="AD399" s="190" t="str">
        <f>IFERROR(IF(Q399&lt;&gt;0,INT(0.14354*POWER(((10*Q399)-220),1.4)),0),"")</f>
        <v/>
      </c>
      <c r="AE399" s="190" t="str">
        <f>IFERROR(IF(T399&lt;&gt;0,INT(51.39*POWER((T399-1.5),1.05)),0),"")</f>
        <v/>
      </c>
      <c r="AF399" s="190">
        <f>IF(U399&lt;&gt;0,INT(0.8465*POWER(((100*U399)-75),1.42)),0)</f>
        <v>0</v>
      </c>
      <c r="AG399" s="190" t="str">
        <f>IFERROR(IF(X399&lt;&gt;0,INT(1.53775*POWER((82-X399),1.81)),0),"")</f>
        <v/>
      </c>
      <c r="AH399" s="190" t="str">
        <f>IF(Y399="","",IF(Y399&lt;&gt;0,INT(5.74352*POWER((28.5-Y399),1.92)),0))</f>
        <v/>
      </c>
      <c r="AI399" s="190">
        <f>IF(Z399&lt;&gt;0,INT(12.91*POWER((Z399-4),1.1)),0)</f>
        <v>0</v>
      </c>
      <c r="AJ399" s="190" t="str">
        <f>IF(AA399="","",IF(AA399&lt;&gt;0,INT(0.2797*POWER(((100*AA399)),1.35)),0))</f>
        <v/>
      </c>
      <c r="AK399" s="191" t="str">
        <f>IF(AB399="","",IF(AB399&lt;&gt;0,INT(100.14*POWER((AB399-1),1.08)),0))</f>
        <v/>
      </c>
      <c r="AL399" s="192">
        <f>COUNT(J399,Q399,T399,X399,Y399,AA399,AB399)</f>
        <v>0</v>
      </c>
      <c r="AM399" s="193" t="str">
        <f>IF(AL399=0,"",SUM(AC399:AK399))</f>
        <v/>
      </c>
    </row>
    <row r="400" spans="1:39" customFormat="1" outlineLevel="1">
      <c r="B400" s="259"/>
      <c r="C400" s="106" t="s">
        <v>65</v>
      </c>
      <c r="D400" s="103"/>
      <c r="E400" s="103"/>
      <c r="F400" s="103"/>
      <c r="G400" s="103"/>
      <c r="H400" s="104"/>
      <c r="I400" s="105"/>
      <c r="J400" s="107" t="str">
        <f>IFERROR((J397-J399)/J399*100%,"")</f>
        <v/>
      </c>
      <c r="K400" s="107" t="str">
        <f t="shared" ref="K400:T400" si="1568">IFERROR((K399-K397)/K399*100%,"")</f>
        <v/>
      </c>
      <c r="L400" s="107" t="str">
        <f t="shared" si="1568"/>
        <v/>
      </c>
      <c r="M400" s="107" t="str">
        <f t="shared" si="1568"/>
        <v/>
      </c>
      <c r="N400" s="107" t="str">
        <f t="shared" si="1568"/>
        <v/>
      </c>
      <c r="O400" s="107" t="str">
        <f t="shared" si="1568"/>
        <v/>
      </c>
      <c r="P400" s="107" t="str">
        <f t="shared" si="1568"/>
        <v/>
      </c>
      <c r="Q400" s="107" t="str">
        <f t="shared" si="1568"/>
        <v/>
      </c>
      <c r="R400" s="107" t="str">
        <f t="shared" si="1568"/>
        <v/>
      </c>
      <c r="S400" s="107" t="str">
        <f t="shared" si="1568"/>
        <v/>
      </c>
      <c r="T400" s="107" t="str">
        <f t="shared" si="1568"/>
        <v/>
      </c>
      <c r="U400" s="107" t="str">
        <f t="shared" ref="U400" si="1569">IFERROR((U399-U398)/U399*100%,"")</f>
        <v/>
      </c>
      <c r="V400" s="107" t="str">
        <f>IFERROR((V397-V399)/V399*100%,"")</f>
        <v/>
      </c>
      <c r="W400" s="107" t="str">
        <f>IFERROR((W397-W399)/W399*100%,"")</f>
        <v/>
      </c>
      <c r="X400" s="107" t="str">
        <f>IFERROR((X397-X399)/X399*100%,"")</f>
        <v/>
      </c>
      <c r="Y400" s="107" t="str">
        <f>IFERROR((Y397-Y399)/Y399*100%,"")</f>
        <v/>
      </c>
      <c r="Z400" s="107" t="str">
        <f t="shared" ref="Z400" si="1570">IFERROR((Z399-Z398)/Z399*100%,"")</f>
        <v/>
      </c>
      <c r="AA400" s="107" t="str">
        <f>IFERROR((AA399-AA397)/AA399*100%,"")</f>
        <v/>
      </c>
      <c r="AB400" s="107" t="str">
        <f>IFERROR((AB399-AB397)/AB399*100%,"")</f>
        <v/>
      </c>
      <c r="AC400" s="194" t="str">
        <f t="shared" ref="AC400" si="1571">IFERROR((AC399-AC398)/AC399*100%,"")</f>
        <v/>
      </c>
      <c r="AD400" s="194" t="str">
        <f t="shared" ref="AD400" si="1572">IFERROR((AD399-AD398)/AD399*100%,"")</f>
        <v/>
      </c>
      <c r="AE400" s="194" t="str">
        <f t="shared" ref="AE400" si="1573">IFERROR((AE399-AE398)/AE399*100%,"")</f>
        <v/>
      </c>
      <c r="AF400" s="194" t="str">
        <f t="shared" ref="AF400" si="1574">IFERROR((AF399-AF398)/AF399*100%,"")</f>
        <v/>
      </c>
      <c r="AG400" s="194" t="str">
        <f t="shared" ref="AG400" si="1575">IFERROR((AG399-AG398)/AG399*100%,"")</f>
        <v/>
      </c>
      <c r="AH400" s="194" t="str">
        <f t="shared" ref="AH400" si="1576">IFERROR((AH399-AH398)/AH399*100%,"")</f>
        <v/>
      </c>
      <c r="AI400" s="194" t="str">
        <f t="shared" ref="AI400" si="1577">IFERROR((AI399-AI398)/AI399*100%,"")</f>
        <v/>
      </c>
      <c r="AJ400" s="194" t="str">
        <f t="shared" ref="AJ400" si="1578">IFERROR((AJ399-AJ398)/AJ399*100%,"")</f>
        <v/>
      </c>
      <c r="AK400" s="194" t="str">
        <f t="shared" ref="AK400" si="1579">IFERROR((AK399-AK398)/AK399*100%,"")</f>
        <v/>
      </c>
      <c r="AL400" s="194" t="str">
        <f t="shared" ref="AL400" si="1580">IFERROR((AL399-AL398)/AL399*100%,"")</f>
        <v/>
      </c>
      <c r="AM400" s="227" t="str">
        <f>IFERROR((AM399-AM397)/AM399*100%,"")</f>
        <v/>
      </c>
    </row>
    <row r="401" spans="1:39" customFormat="1" outlineLevel="1">
      <c r="A401" t="str">
        <f>B386&amp;C401</f>
        <v>Surname, Forename9</v>
      </c>
      <c r="B401" s="259"/>
      <c r="C401" s="27">
        <v>9</v>
      </c>
      <c r="D401" s="26" t="s">
        <v>22</v>
      </c>
      <c r="E401" s="103"/>
      <c r="F401" s="103"/>
      <c r="G401" s="103"/>
      <c r="H401" s="15"/>
      <c r="I401" s="16"/>
      <c r="J401" s="17"/>
      <c r="K401" s="94"/>
      <c r="L401" s="94"/>
      <c r="M401" s="94"/>
      <c r="N401" s="94"/>
      <c r="O401" s="94"/>
      <c r="P401" s="94"/>
      <c r="Q401" s="17" t="str">
        <f>IF(SUM(K401:P401)=0,"",SUM(K401:P401))</f>
        <v/>
      </c>
      <c r="R401" s="94"/>
      <c r="S401" s="94"/>
      <c r="T401" s="17" t="str">
        <f>IF(SUM(R401:S401)=0,"",SUM(R401:S401))</f>
        <v/>
      </c>
      <c r="U401" s="17"/>
      <c r="V401" s="94"/>
      <c r="W401" s="17"/>
      <c r="X401" s="94" t="str">
        <f>IFERROR(AVERAGE(V401:W401),"")</f>
        <v/>
      </c>
      <c r="Y401" s="17"/>
      <c r="Z401" s="17"/>
      <c r="AA401" s="71"/>
      <c r="AB401" s="17"/>
      <c r="AC401" s="190" t="str">
        <f>IF(J401="","",IF(J401&lt;&gt;0,INT(25.4347*POWER((18-J401),1.81)),0))</f>
        <v/>
      </c>
      <c r="AD401" s="190" t="str">
        <f>IFERROR(IF(Q401&lt;&gt;0,INT(0.14354*POWER(((10*Q401)-220),1.4)),0),"")</f>
        <v/>
      </c>
      <c r="AE401" s="190" t="str">
        <f>IFERROR(IF(T401&lt;&gt;0,INT(51.39*POWER((T401-1.5),1.05)),0),"")</f>
        <v/>
      </c>
      <c r="AF401" s="190">
        <f>IF(U401&lt;&gt;0,INT(0.8465*POWER(((100*U401)-75),1.42)),0)</f>
        <v>0</v>
      </c>
      <c r="AG401" s="190" t="str">
        <f>IFERROR(IF(X401&lt;&gt;0,INT(1.53775*POWER((82-X401),1.81)),0),"")</f>
        <v/>
      </c>
      <c r="AH401" s="190" t="str">
        <f>IF(Y401="","",IF(Y401&lt;&gt;0,INT(5.74352*POWER((28.5-Y401),1.92)),0))</f>
        <v/>
      </c>
      <c r="AI401" s="190">
        <f>IF(Z401&lt;&gt;0,INT(12.91*POWER((Z401-4),1.1)),0)</f>
        <v>0</v>
      </c>
      <c r="AJ401" s="190" t="str">
        <f>IF(AA401="","",IF(AA401&lt;&gt;0,INT(0.2797*POWER(((100*AA401)),1.35)),0))</f>
        <v/>
      </c>
      <c r="AK401" s="191" t="str">
        <f>IF(AB401="","",IF(AB401&lt;&gt;0,INT(100.14*POWER((AB401-1),1.08)),0))</f>
        <v/>
      </c>
      <c r="AL401" s="192">
        <f>COUNT(J401,Q401,T401,X401,Y401,AA401,AB401)</f>
        <v>0</v>
      </c>
      <c r="AM401" s="193" t="str">
        <f>IF(AL401=0,"",SUM(AC401:AK401))</f>
        <v/>
      </c>
    </row>
    <row r="402" spans="1:39" customFormat="1" outlineLevel="1">
      <c r="B402" s="259"/>
      <c r="C402" s="106" t="s">
        <v>65</v>
      </c>
      <c r="D402" s="33"/>
      <c r="E402" s="33"/>
      <c r="F402" s="33"/>
      <c r="G402" s="33"/>
      <c r="H402" s="18"/>
      <c r="I402" s="44"/>
      <c r="J402" s="107" t="str">
        <f>IFERROR((J399-J401)/J401*100%,"")</f>
        <v/>
      </c>
      <c r="K402" s="107" t="str">
        <f t="shared" ref="K402:T402" si="1581">IFERROR((K401-K399)/K401*100%,"")</f>
        <v/>
      </c>
      <c r="L402" s="107" t="str">
        <f t="shared" si="1581"/>
        <v/>
      </c>
      <c r="M402" s="107" t="str">
        <f t="shared" si="1581"/>
        <v/>
      </c>
      <c r="N402" s="107" t="str">
        <f t="shared" si="1581"/>
        <v/>
      </c>
      <c r="O402" s="107" t="str">
        <f t="shared" si="1581"/>
        <v/>
      </c>
      <c r="P402" s="107" t="str">
        <f t="shared" si="1581"/>
        <v/>
      </c>
      <c r="Q402" s="107" t="str">
        <f t="shared" si="1581"/>
        <v/>
      </c>
      <c r="R402" s="107" t="str">
        <f t="shared" si="1581"/>
        <v/>
      </c>
      <c r="S402" s="107" t="str">
        <f t="shared" si="1581"/>
        <v/>
      </c>
      <c r="T402" s="107" t="str">
        <f t="shared" si="1581"/>
        <v/>
      </c>
      <c r="U402" s="107" t="str">
        <f t="shared" ref="U402" si="1582">IFERROR((U401-U400)/U401*100%,"")</f>
        <v/>
      </c>
      <c r="V402" s="107" t="str">
        <f>IFERROR((V399-V401)/V401*100%,"")</f>
        <v/>
      </c>
      <c r="W402" s="107" t="str">
        <f>IFERROR((W399-W401)/W401*100%,"")</f>
        <v/>
      </c>
      <c r="X402" s="107" t="str">
        <f>IFERROR((X399-X401)/X401*100%,"")</f>
        <v/>
      </c>
      <c r="Y402" s="107" t="str">
        <f>IFERROR((Y399-Y401)/Y401*100%,"")</f>
        <v/>
      </c>
      <c r="Z402" s="107" t="str">
        <f t="shared" ref="Z402" si="1583">IFERROR((Z401-Z400)/Z401*100%,"")</f>
        <v/>
      </c>
      <c r="AA402" s="107" t="str">
        <f>IFERROR((AA401-AA399)/AA401*100%,"")</f>
        <v/>
      </c>
      <c r="AB402" s="107" t="str">
        <f>IFERROR((AB401-AB399)/AB401*100%,"")</f>
        <v/>
      </c>
      <c r="AC402" s="194" t="str">
        <f t="shared" ref="AC402" si="1584">IFERROR((AC401-AC400)/AC401*100%,"")</f>
        <v/>
      </c>
      <c r="AD402" s="194" t="str">
        <f t="shared" ref="AD402" si="1585">IFERROR((AD401-AD400)/AD401*100%,"")</f>
        <v/>
      </c>
      <c r="AE402" s="194" t="str">
        <f t="shared" ref="AE402" si="1586">IFERROR((AE401-AE400)/AE401*100%,"")</f>
        <v/>
      </c>
      <c r="AF402" s="194" t="str">
        <f t="shared" ref="AF402" si="1587">IFERROR((AF401-AF400)/AF401*100%,"")</f>
        <v/>
      </c>
      <c r="AG402" s="194" t="str">
        <f t="shared" ref="AG402" si="1588">IFERROR((AG401-AG400)/AG401*100%,"")</f>
        <v/>
      </c>
      <c r="AH402" s="194" t="str">
        <f t="shared" ref="AH402" si="1589">IFERROR((AH401-AH400)/AH401*100%,"")</f>
        <v/>
      </c>
      <c r="AI402" s="194" t="str">
        <f t="shared" ref="AI402" si="1590">IFERROR((AI401-AI400)/AI401*100%,"")</f>
        <v/>
      </c>
      <c r="AJ402" s="194" t="str">
        <f t="shared" ref="AJ402" si="1591">IFERROR((AJ401-AJ400)/AJ401*100%,"")</f>
        <v/>
      </c>
      <c r="AK402" s="194" t="str">
        <f t="shared" ref="AK402" si="1592">IFERROR((AK401-AK400)/AK401*100%,"")</f>
        <v/>
      </c>
      <c r="AL402" s="194" t="str">
        <f t="shared" ref="AL402" si="1593">IFERROR((AL401-AL400)/AL401*100%,"")</f>
        <v/>
      </c>
      <c r="AM402" s="227" t="str">
        <f>IFERROR((AM401-AM399)/AM401*100%,"")</f>
        <v/>
      </c>
    </row>
    <row r="403" spans="1:39" s="6" customFormat="1" outlineLevel="1">
      <c r="A403" t="str">
        <f>B386&amp;C403</f>
        <v>Surname, Forename10</v>
      </c>
      <c r="B403" s="259"/>
      <c r="C403" s="32">
        <v>10</v>
      </c>
      <c r="D403" s="33" t="s">
        <v>22</v>
      </c>
      <c r="E403" s="33"/>
      <c r="F403" s="33"/>
      <c r="G403" s="33"/>
      <c r="H403" s="18"/>
      <c r="I403" s="44"/>
      <c r="J403" s="34"/>
      <c r="K403" s="34"/>
      <c r="L403" s="34"/>
      <c r="M403" s="34"/>
      <c r="N403" s="34"/>
      <c r="O403" s="34"/>
      <c r="P403" s="34"/>
      <c r="Q403" s="17" t="str">
        <f>IF(SUM(K403:P403)=0,"",SUM(K403:P403))</f>
        <v/>
      </c>
      <c r="R403" s="94"/>
      <c r="S403" s="94"/>
      <c r="T403" s="17" t="str">
        <f>IF(SUM(R403:S403)=0,"",SUM(R403:S403))</f>
        <v/>
      </c>
      <c r="U403" s="17"/>
      <c r="V403" s="94"/>
      <c r="W403" s="17"/>
      <c r="X403" s="94" t="str">
        <f>IFERROR(AVERAGE(V403:W403),"")</f>
        <v/>
      </c>
      <c r="Y403" s="17"/>
      <c r="Z403" s="17"/>
      <c r="AA403" s="71"/>
      <c r="AB403" s="17"/>
      <c r="AC403" s="190" t="str">
        <f>IF(J403="","",IF(J403&lt;&gt;0,INT(25.4347*POWER((18-J403),1.81)),0))</f>
        <v/>
      </c>
      <c r="AD403" s="190" t="str">
        <f>IFERROR(IF(Q403&lt;&gt;0,INT(0.14354*POWER(((10*Q403)-220),1.4)),0),"")</f>
        <v/>
      </c>
      <c r="AE403" s="190" t="str">
        <f>IFERROR(IF(T403&lt;&gt;0,INT(51.39*POWER((T403-1.5),1.05)),0),"")</f>
        <v/>
      </c>
      <c r="AF403" s="190">
        <f>IF(U403&lt;&gt;0,INT(0.8465*POWER(((100*U403)-75),1.42)),0)</f>
        <v>0</v>
      </c>
      <c r="AG403" s="190" t="str">
        <f>IFERROR(IF(X403&lt;&gt;0,INT(1.53775*POWER((82-X403),1.81)),0),"")</f>
        <v/>
      </c>
      <c r="AH403" s="190" t="str">
        <f>IF(Y403="","",IF(Y403&lt;&gt;0,INT(5.74352*POWER((28.5-Y403),1.92)),0))</f>
        <v/>
      </c>
      <c r="AI403" s="190">
        <f>IF(Z403&lt;&gt;0,INT(12.91*POWER((Z403-4),1.1)),0)</f>
        <v>0</v>
      </c>
      <c r="AJ403" s="190" t="str">
        <f>IF(AA403="","",IF(AA403&lt;&gt;0,INT(0.2797*POWER(((100*AA403)),1.35)),0))</f>
        <v/>
      </c>
      <c r="AK403" s="191" t="str">
        <f>IF(AB403="","",IF(AB403&lt;&gt;0,INT(100.14*POWER((AB403-1),1.08)),0))</f>
        <v/>
      </c>
      <c r="AL403" s="192">
        <f>COUNT(J403,Q403,T403,X403,Y403,AA403,AB403)</f>
        <v>0</v>
      </c>
      <c r="AM403" s="193" t="str">
        <f>IF(AL403=0,"",SUM(AC403:AK403))</f>
        <v/>
      </c>
    </row>
    <row r="404" spans="1:39" s="6" customFormat="1" outlineLevel="1">
      <c r="A404"/>
      <c r="B404" s="260"/>
      <c r="C404" s="106" t="s">
        <v>65</v>
      </c>
      <c r="D404" s="33"/>
      <c r="E404" s="33"/>
      <c r="F404" s="33"/>
      <c r="G404" s="33"/>
      <c r="H404" s="18"/>
      <c r="I404" s="44"/>
      <c r="J404" s="107" t="str">
        <f>IFERROR((J401-J403)/J403*100%,"")</f>
        <v/>
      </c>
      <c r="K404" s="107" t="str">
        <f t="shared" ref="K404:T404" si="1594">IFERROR((K403-K401)/K403*100%,"")</f>
        <v/>
      </c>
      <c r="L404" s="107" t="str">
        <f t="shared" si="1594"/>
        <v/>
      </c>
      <c r="M404" s="107" t="str">
        <f t="shared" si="1594"/>
        <v/>
      </c>
      <c r="N404" s="107" t="str">
        <f t="shared" si="1594"/>
        <v/>
      </c>
      <c r="O404" s="107" t="str">
        <f t="shared" si="1594"/>
        <v/>
      </c>
      <c r="P404" s="107" t="str">
        <f t="shared" si="1594"/>
        <v/>
      </c>
      <c r="Q404" s="107" t="str">
        <f t="shared" si="1594"/>
        <v/>
      </c>
      <c r="R404" s="107" t="str">
        <f t="shared" si="1594"/>
        <v/>
      </c>
      <c r="S404" s="107" t="str">
        <f t="shared" si="1594"/>
        <v/>
      </c>
      <c r="T404" s="107" t="str">
        <f t="shared" si="1594"/>
        <v/>
      </c>
      <c r="U404" s="107" t="str">
        <f t="shared" ref="U404" si="1595">IFERROR((U403-U402)/U403*100%,"")</f>
        <v/>
      </c>
      <c r="V404" s="107" t="str">
        <f>IFERROR((V401-V403)/V403*100%,"")</f>
        <v/>
      </c>
      <c r="W404" s="107" t="str">
        <f>IFERROR((W401-W403)/W403*100%,"")</f>
        <v/>
      </c>
      <c r="X404" s="107" t="str">
        <f>IFERROR((X401-X403)/X403*100%,"")</f>
        <v/>
      </c>
      <c r="Y404" s="107" t="str">
        <f>IFERROR((Y401-Y403)/Y403*100%,"")</f>
        <v/>
      </c>
      <c r="Z404" s="107" t="str">
        <f t="shared" ref="Z404" si="1596">IFERROR((Z403-Z402)/Z403*100%,"")</f>
        <v/>
      </c>
      <c r="AA404" s="107" t="str">
        <f>IFERROR((AA403-AA401)/AA403*100%,"")</f>
        <v/>
      </c>
      <c r="AB404" s="107" t="str">
        <f>IFERROR((AB403-AB401)/AB403*100%,"")</f>
        <v/>
      </c>
      <c r="AC404" s="194" t="str">
        <f t="shared" ref="AC404" si="1597">IFERROR((AC403-AC402)/AC403*100%,"")</f>
        <v/>
      </c>
      <c r="AD404" s="194" t="str">
        <f t="shared" ref="AD404" si="1598">IFERROR((AD403-AD402)/AD403*100%,"")</f>
        <v/>
      </c>
      <c r="AE404" s="194" t="str">
        <f t="shared" ref="AE404" si="1599">IFERROR((AE403-AE402)/AE403*100%,"")</f>
        <v/>
      </c>
      <c r="AF404" s="194" t="str">
        <f t="shared" ref="AF404" si="1600">IFERROR((AF403-AF402)/AF403*100%,"")</f>
        <v/>
      </c>
      <c r="AG404" s="194" t="str">
        <f t="shared" ref="AG404" si="1601">IFERROR((AG403-AG402)/AG403*100%,"")</f>
        <v/>
      </c>
      <c r="AH404" s="194" t="str">
        <f t="shared" ref="AH404" si="1602">IFERROR((AH403-AH402)/AH403*100%,"")</f>
        <v/>
      </c>
      <c r="AI404" s="194" t="str">
        <f t="shared" ref="AI404" si="1603">IFERROR((AI403-AI402)/AI403*100%,"")</f>
        <v/>
      </c>
      <c r="AJ404" s="194" t="str">
        <f t="shared" ref="AJ404" si="1604">IFERROR((AJ403-AJ402)/AJ403*100%,"")</f>
        <v/>
      </c>
      <c r="AK404" s="194" t="str">
        <f t="shared" ref="AK404" si="1605">IFERROR((AK403-AK402)/AK403*100%,"")</f>
        <v/>
      </c>
      <c r="AL404" s="194" t="str">
        <f t="shared" ref="AL404" si="1606">IFERROR((AL403-AL402)/AL403*100%,"")</f>
        <v/>
      </c>
      <c r="AM404" s="227" t="str">
        <f>IFERROR((AM403-AM401)/AM403*100%,"")</f>
        <v/>
      </c>
    </row>
    <row r="405" spans="1:39" s="45" customFormat="1" outlineLevel="1">
      <c r="B405" s="115"/>
      <c r="C405" s="32"/>
      <c r="D405" s="33"/>
      <c r="E405" s="33"/>
      <c r="F405" s="33"/>
      <c r="G405" s="33"/>
      <c r="H405" s="18"/>
      <c r="I405" s="44"/>
      <c r="J405" s="34"/>
      <c r="K405" s="34"/>
      <c r="L405" s="34"/>
      <c r="M405" s="34"/>
      <c r="N405" s="34"/>
      <c r="O405" s="34"/>
      <c r="P405" s="34"/>
      <c r="Q405" s="34"/>
      <c r="R405" s="34"/>
      <c r="S405" s="34"/>
      <c r="T405" s="34"/>
      <c r="U405" s="34"/>
      <c r="V405" s="34"/>
      <c r="W405" s="34"/>
      <c r="X405" s="34"/>
      <c r="Y405" s="34"/>
      <c r="Z405" s="34"/>
      <c r="AA405" s="34"/>
      <c r="AB405" s="34"/>
      <c r="AC405" s="195"/>
      <c r="AD405" s="196"/>
      <c r="AE405" s="196"/>
      <c r="AF405" s="196"/>
      <c r="AG405" s="196"/>
      <c r="AH405" s="196"/>
      <c r="AI405" s="196"/>
      <c r="AJ405" s="196"/>
      <c r="AK405" s="197"/>
      <c r="AL405" s="196"/>
      <c r="AM405" s="198"/>
    </row>
    <row r="406" spans="1:39" s="6" customFormat="1" outlineLevel="1">
      <c r="B406" s="116"/>
      <c r="C406" s="35"/>
      <c r="D406" s="36"/>
      <c r="E406" s="36"/>
      <c r="F406" s="36"/>
      <c r="G406" s="36"/>
      <c r="H406" s="37"/>
      <c r="I406" s="38" t="s">
        <v>24</v>
      </c>
      <c r="J406" s="21" t="e">
        <f>AVERAGE(J386:J387,J389,J391,J393,J395,J397,J399,J401,J403)</f>
        <v>#DIV/0!</v>
      </c>
      <c r="K406" s="21" t="e">
        <f t="shared" ref="K406:AB406" si="1607">AVERAGE(K386:K387,K389,K391,K393,K395,K397,K399,K401,K403)</f>
        <v>#DIV/0!</v>
      </c>
      <c r="L406" s="21" t="e">
        <f t="shared" si="1607"/>
        <v>#DIV/0!</v>
      </c>
      <c r="M406" s="21" t="e">
        <f t="shared" si="1607"/>
        <v>#DIV/0!</v>
      </c>
      <c r="N406" s="21" t="e">
        <f t="shared" si="1607"/>
        <v>#DIV/0!</v>
      </c>
      <c r="O406" s="21" t="e">
        <f t="shared" si="1607"/>
        <v>#DIV/0!</v>
      </c>
      <c r="P406" s="21" t="e">
        <f t="shared" si="1607"/>
        <v>#DIV/0!</v>
      </c>
      <c r="Q406" s="21" t="e">
        <f t="shared" si="1607"/>
        <v>#DIV/0!</v>
      </c>
      <c r="R406" s="21" t="e">
        <f t="shared" si="1607"/>
        <v>#DIV/0!</v>
      </c>
      <c r="S406" s="21" t="e">
        <f t="shared" si="1607"/>
        <v>#DIV/0!</v>
      </c>
      <c r="T406" s="21" t="e">
        <f t="shared" si="1607"/>
        <v>#DIV/0!</v>
      </c>
      <c r="U406" s="21" t="e">
        <f t="shared" si="1607"/>
        <v>#DIV/0!</v>
      </c>
      <c r="V406" s="21" t="e">
        <f t="shared" si="1607"/>
        <v>#DIV/0!</v>
      </c>
      <c r="W406" s="21" t="e">
        <f t="shared" si="1607"/>
        <v>#DIV/0!</v>
      </c>
      <c r="X406" s="21" t="e">
        <f t="shared" si="1607"/>
        <v>#DIV/0!</v>
      </c>
      <c r="Y406" s="21" t="e">
        <f t="shared" si="1607"/>
        <v>#DIV/0!</v>
      </c>
      <c r="Z406" s="21" t="e">
        <f t="shared" si="1607"/>
        <v>#DIV/0!</v>
      </c>
      <c r="AA406" s="21" t="e">
        <f t="shared" si="1607"/>
        <v>#DIV/0!</v>
      </c>
      <c r="AB406" s="21" t="e">
        <f t="shared" si="1607"/>
        <v>#DIV/0!</v>
      </c>
      <c r="AC406" s="199"/>
      <c r="AD406" s="200"/>
      <c r="AE406" s="200"/>
      <c r="AF406" s="200"/>
      <c r="AG406" s="200"/>
      <c r="AH406" s="200"/>
      <c r="AI406" s="200"/>
      <c r="AJ406" s="200"/>
      <c r="AK406" s="201"/>
      <c r="AL406" s="200"/>
      <c r="AM406" s="202"/>
    </row>
    <row r="407" spans="1:39" s="6" customFormat="1" outlineLevel="1">
      <c r="B407" s="116"/>
      <c r="C407" s="35"/>
      <c r="D407" s="36"/>
      <c r="E407" s="36"/>
      <c r="F407" s="36"/>
      <c r="G407" s="36"/>
      <c r="H407" s="37"/>
      <c r="I407" s="38" t="s">
        <v>26</v>
      </c>
      <c r="J407" s="21">
        <f>MIN(J386:J387,J389,J391,J393,J395,J397,J399,J401,J403)</f>
        <v>0</v>
      </c>
      <c r="K407" s="21">
        <f t="shared" ref="K407:AB407" si="1608">MIN(K386:K387,K389,K391,K393,K395,K397,K399,K401,K403)</f>
        <v>0</v>
      </c>
      <c r="L407" s="21">
        <f t="shared" si="1608"/>
        <v>0</v>
      </c>
      <c r="M407" s="21">
        <f t="shared" si="1608"/>
        <v>0</v>
      </c>
      <c r="N407" s="21">
        <f t="shared" si="1608"/>
        <v>0</v>
      </c>
      <c r="O407" s="21">
        <f t="shared" si="1608"/>
        <v>0</v>
      </c>
      <c r="P407" s="21">
        <f t="shared" si="1608"/>
        <v>0</v>
      </c>
      <c r="Q407" s="21">
        <f t="shared" si="1608"/>
        <v>0</v>
      </c>
      <c r="R407" s="21">
        <f t="shared" si="1608"/>
        <v>0</v>
      </c>
      <c r="S407" s="21">
        <f t="shared" si="1608"/>
        <v>0</v>
      </c>
      <c r="T407" s="21">
        <f t="shared" si="1608"/>
        <v>0</v>
      </c>
      <c r="U407" s="21">
        <f t="shared" si="1608"/>
        <v>0</v>
      </c>
      <c r="V407" s="21">
        <f t="shared" si="1608"/>
        <v>0</v>
      </c>
      <c r="W407" s="21">
        <f t="shared" si="1608"/>
        <v>0</v>
      </c>
      <c r="X407" s="21">
        <f t="shared" si="1608"/>
        <v>0</v>
      </c>
      <c r="Y407" s="21">
        <f t="shared" si="1608"/>
        <v>0</v>
      </c>
      <c r="Z407" s="21">
        <f t="shared" si="1608"/>
        <v>0</v>
      </c>
      <c r="AA407" s="21">
        <f t="shared" si="1608"/>
        <v>0</v>
      </c>
      <c r="AB407" s="21">
        <f t="shared" si="1608"/>
        <v>0</v>
      </c>
      <c r="AC407" s="199"/>
      <c r="AD407" s="200"/>
      <c r="AE407" s="200"/>
      <c r="AF407" s="200"/>
      <c r="AG407" s="200"/>
      <c r="AH407" s="200"/>
      <c r="AI407" s="200"/>
      <c r="AJ407" s="200"/>
      <c r="AK407" s="201"/>
      <c r="AL407" s="200"/>
      <c r="AM407" s="202"/>
    </row>
    <row r="408" spans="1:39" s="6" customFormat="1" outlineLevel="1">
      <c r="B408" s="116"/>
      <c r="C408" s="35"/>
      <c r="D408" s="36"/>
      <c r="E408" s="36"/>
      <c r="F408" s="36"/>
      <c r="G408" s="36"/>
      <c r="H408" s="37"/>
      <c r="I408" s="38" t="s">
        <v>25</v>
      </c>
      <c r="J408" s="21">
        <f>MAX(J386:J387,J389,J391,J393,J395,J397,J399,J401,J403)</f>
        <v>0</v>
      </c>
      <c r="K408" s="21">
        <f t="shared" ref="K408:AB408" si="1609">MAX(K386:K387,K389,K391,K393,K395,K397,K399,K401,K403)</f>
        <v>0</v>
      </c>
      <c r="L408" s="21">
        <f t="shared" si="1609"/>
        <v>0</v>
      </c>
      <c r="M408" s="21">
        <f t="shared" si="1609"/>
        <v>0</v>
      </c>
      <c r="N408" s="21">
        <f t="shared" si="1609"/>
        <v>0</v>
      </c>
      <c r="O408" s="21">
        <f t="shared" si="1609"/>
        <v>0</v>
      </c>
      <c r="P408" s="21">
        <f t="shared" si="1609"/>
        <v>0</v>
      </c>
      <c r="Q408" s="21">
        <f t="shared" si="1609"/>
        <v>0</v>
      </c>
      <c r="R408" s="21">
        <f t="shared" si="1609"/>
        <v>0</v>
      </c>
      <c r="S408" s="21">
        <f t="shared" si="1609"/>
        <v>0</v>
      </c>
      <c r="T408" s="21">
        <f t="shared" si="1609"/>
        <v>0</v>
      </c>
      <c r="U408" s="21">
        <f t="shared" si="1609"/>
        <v>0</v>
      </c>
      <c r="V408" s="21">
        <f t="shared" si="1609"/>
        <v>0</v>
      </c>
      <c r="W408" s="21">
        <f t="shared" si="1609"/>
        <v>0</v>
      </c>
      <c r="X408" s="21">
        <f t="shared" si="1609"/>
        <v>0</v>
      </c>
      <c r="Y408" s="21">
        <f t="shared" si="1609"/>
        <v>0</v>
      </c>
      <c r="Z408" s="21">
        <f t="shared" si="1609"/>
        <v>0</v>
      </c>
      <c r="AA408" s="21">
        <f t="shared" si="1609"/>
        <v>0</v>
      </c>
      <c r="AB408" s="21">
        <f t="shared" si="1609"/>
        <v>0</v>
      </c>
      <c r="AC408" s="199"/>
      <c r="AD408" s="200"/>
      <c r="AE408" s="200"/>
      <c r="AF408" s="200"/>
      <c r="AG408" s="200"/>
      <c r="AH408" s="200"/>
      <c r="AI408" s="200"/>
      <c r="AJ408" s="200"/>
      <c r="AK408" s="201"/>
      <c r="AL408" s="200"/>
      <c r="AM408" s="202"/>
    </row>
    <row r="409" spans="1:39" s="6" customFormat="1" outlineLevel="1">
      <c r="B409" s="116"/>
      <c r="C409" s="35"/>
      <c r="D409" s="36"/>
      <c r="E409" s="36"/>
      <c r="F409" s="36"/>
      <c r="G409" s="36"/>
      <c r="H409" s="37"/>
      <c r="I409" s="38"/>
      <c r="J409" s="21"/>
      <c r="K409" s="21"/>
      <c r="L409" s="21"/>
      <c r="M409" s="21"/>
      <c r="N409" s="21"/>
      <c r="O409" s="21"/>
      <c r="P409" s="21"/>
      <c r="Q409" s="21"/>
      <c r="R409" s="21"/>
      <c r="S409" s="21"/>
      <c r="T409" s="21"/>
      <c r="U409" s="21"/>
      <c r="V409" s="21"/>
      <c r="W409" s="21"/>
      <c r="X409" s="21"/>
      <c r="Y409" s="21"/>
      <c r="Z409" s="21"/>
      <c r="AA409" s="21"/>
      <c r="AB409" s="21"/>
      <c r="AC409" s="200"/>
      <c r="AD409" s="200"/>
      <c r="AE409" s="200"/>
      <c r="AF409" s="200"/>
      <c r="AG409" s="200"/>
      <c r="AH409" s="200"/>
      <c r="AI409" s="200"/>
      <c r="AJ409" s="200"/>
      <c r="AK409" s="200"/>
      <c r="AL409" s="200"/>
      <c r="AM409" s="202"/>
    </row>
    <row r="410" spans="1:39" s="31" customFormat="1" ht="16.5" outlineLevel="1" thickBot="1">
      <c r="B410" s="117"/>
      <c r="C410" s="39"/>
      <c r="D410" s="40"/>
      <c r="E410" s="40"/>
      <c r="F410" s="40"/>
      <c r="G410" s="40"/>
      <c r="H410" s="41"/>
      <c r="I410" s="42"/>
      <c r="J410" s="43"/>
      <c r="K410" s="43"/>
      <c r="L410" s="43"/>
      <c r="M410" s="43"/>
      <c r="N410" s="43"/>
      <c r="O410" s="43"/>
      <c r="P410" s="43"/>
      <c r="Q410" s="43"/>
      <c r="R410" s="43"/>
      <c r="S410" s="43"/>
      <c r="T410" s="43"/>
      <c r="U410" s="43"/>
      <c r="V410" s="43"/>
      <c r="W410" s="43"/>
      <c r="X410" s="43"/>
      <c r="Y410" s="43"/>
      <c r="Z410" s="43"/>
      <c r="AA410" s="43"/>
      <c r="AB410" s="43"/>
      <c r="AC410" s="204"/>
      <c r="AD410" s="204"/>
      <c r="AE410" s="204"/>
      <c r="AF410" s="204"/>
      <c r="AG410" s="204"/>
      <c r="AH410" s="204"/>
      <c r="AI410" s="204"/>
      <c r="AJ410" s="204"/>
      <c r="AK410" s="204"/>
      <c r="AL410" s="204"/>
      <c r="AM410" s="205"/>
    </row>
    <row r="411" spans="1:39" customFormat="1">
      <c r="B411" s="118"/>
      <c r="C411" s="28"/>
      <c r="D411" s="19"/>
      <c r="E411" s="19"/>
      <c r="F411" s="19"/>
      <c r="G411" s="19"/>
      <c r="H411" s="29"/>
      <c r="I411" s="20"/>
      <c r="J411" s="30"/>
      <c r="K411" s="30"/>
      <c r="L411" s="30"/>
      <c r="M411" s="30"/>
      <c r="N411" s="30"/>
      <c r="O411" s="30"/>
      <c r="P411" s="30"/>
      <c r="Q411" s="30"/>
      <c r="R411" s="30"/>
      <c r="S411" s="30"/>
      <c r="T411" s="30"/>
      <c r="U411" s="30"/>
      <c r="V411" s="30"/>
      <c r="W411" s="30"/>
      <c r="X411" s="30"/>
      <c r="Y411" s="30"/>
      <c r="Z411" s="30"/>
      <c r="AA411" s="30"/>
      <c r="AB411" s="30"/>
      <c r="AC411" s="206"/>
      <c r="AD411" s="206"/>
      <c r="AE411" s="206"/>
      <c r="AF411" s="206"/>
      <c r="AG411" s="206"/>
      <c r="AH411" s="206"/>
      <c r="AI411" s="206"/>
      <c r="AJ411" s="206"/>
      <c r="AK411" s="206"/>
      <c r="AL411" s="206"/>
      <c r="AM411" s="207"/>
    </row>
    <row r="412" spans="1:39" customFormat="1" outlineLevel="1">
      <c r="B412" s="114" t="s">
        <v>41</v>
      </c>
      <c r="C412" s="28"/>
      <c r="D412" s="19"/>
      <c r="E412" s="19"/>
      <c r="F412" s="19"/>
      <c r="G412" s="19"/>
      <c r="H412" s="29"/>
      <c r="I412" s="20"/>
      <c r="J412" s="30"/>
      <c r="K412" s="30"/>
      <c r="L412" s="30"/>
      <c r="M412" s="30"/>
      <c r="N412" s="30"/>
      <c r="O412" s="30"/>
      <c r="P412" s="30"/>
      <c r="Q412" s="30"/>
      <c r="R412" s="30"/>
      <c r="S412" s="30"/>
      <c r="T412" s="30"/>
      <c r="U412" s="30"/>
      <c r="V412" s="30"/>
      <c r="W412" s="30"/>
      <c r="X412" s="30"/>
      <c r="Y412" s="30"/>
      <c r="Z412" s="30"/>
      <c r="AA412" s="30"/>
      <c r="AB412" s="30"/>
      <c r="AC412" s="206"/>
      <c r="AD412" s="206"/>
      <c r="AE412" s="206"/>
      <c r="AF412" s="206"/>
      <c r="AG412" s="206"/>
      <c r="AH412" s="206"/>
      <c r="AI412" s="206"/>
      <c r="AJ412" s="206"/>
      <c r="AK412" s="206"/>
      <c r="AL412" s="206"/>
      <c r="AM412" s="207"/>
    </row>
    <row r="413" spans="1:39" customFormat="1" outlineLevel="1">
      <c r="A413" t="str">
        <f>B413&amp;C413</f>
        <v>Surname, Forename1</v>
      </c>
      <c r="B413" s="258" t="s">
        <v>28</v>
      </c>
      <c r="C413" s="27">
        <v>1</v>
      </c>
      <c r="D413" s="26" t="s">
        <v>22</v>
      </c>
      <c r="E413" s="103"/>
      <c r="F413" s="103"/>
      <c r="G413" s="103"/>
      <c r="H413" s="16"/>
      <c r="I413" s="16"/>
      <c r="J413" s="17"/>
      <c r="K413" s="94"/>
      <c r="L413" s="94"/>
      <c r="M413" s="94"/>
      <c r="N413" s="94"/>
      <c r="O413" s="94"/>
      <c r="P413" s="94"/>
      <c r="Q413" s="17"/>
      <c r="R413" s="94"/>
      <c r="S413" s="94"/>
      <c r="T413" s="17"/>
      <c r="U413" s="17"/>
      <c r="V413" s="94"/>
      <c r="W413" s="17"/>
      <c r="X413" s="94"/>
      <c r="Y413" s="17"/>
      <c r="Z413" s="17"/>
      <c r="AA413" s="17"/>
      <c r="AB413" s="17"/>
      <c r="AC413" s="190">
        <f>IF(J413&lt;&gt;0,INT(25.4347*POWER((18-J413),1.81)),0)</f>
        <v>0</v>
      </c>
      <c r="AD413" s="190">
        <f>IF(Q413&lt;&gt;0,INT(0.14354*POWER(((10*Q413)-220),1.4)),0)</f>
        <v>0</v>
      </c>
      <c r="AE413" s="190">
        <f>IF(T413&lt;&gt;0,INT(51.39*POWER((T413-1.5),1.05)),0)</f>
        <v>0</v>
      </c>
      <c r="AF413" s="190">
        <f>IF(U413&lt;&gt;0,INT(0.8465*POWER(((100*U413)-75),1.42)),0)</f>
        <v>0</v>
      </c>
      <c r="AG413" s="190">
        <f>IF(X413&lt;&gt;0,INT(1.53775*POWER((82-X413),1.81)),0)</f>
        <v>0</v>
      </c>
      <c r="AH413" s="190">
        <f>IF(Y413&lt;&gt;0,INT(5.74352*POWER((28.5-Y413),1.92)),0)</f>
        <v>0</v>
      </c>
      <c r="AI413" s="190">
        <f>IF(Z413&lt;&gt;0,INT(12.91*POWER((Z413-4),1.1)),0)</f>
        <v>0</v>
      </c>
      <c r="AJ413" s="190">
        <f>IF(AA413&lt;&gt;0,INT(0.2797*POWER(((100*AA413)),1.35)),0)</f>
        <v>0</v>
      </c>
      <c r="AK413" s="191">
        <f>IF(AB413&lt;&gt;0,INT(100.14*POWER((AB413-1),1.08)),0)</f>
        <v>0</v>
      </c>
      <c r="AL413" s="208">
        <v>7</v>
      </c>
      <c r="AM413" s="193">
        <f>SUM(AC413:AK413)</f>
        <v>0</v>
      </c>
    </row>
    <row r="414" spans="1:39" customFormat="1" outlineLevel="1">
      <c r="A414" t="str">
        <f>B413&amp;C414</f>
        <v>Surname, Forename2</v>
      </c>
      <c r="B414" s="259"/>
      <c r="C414" s="27">
        <v>2</v>
      </c>
      <c r="D414" s="26" t="s">
        <v>22</v>
      </c>
      <c r="E414" s="103"/>
      <c r="F414" s="103"/>
      <c r="G414" s="103"/>
      <c r="H414" s="15"/>
      <c r="I414" s="16"/>
      <c r="J414" s="17"/>
      <c r="K414" s="94"/>
      <c r="L414" s="94"/>
      <c r="M414" s="94"/>
      <c r="N414" s="94"/>
      <c r="O414" s="94"/>
      <c r="P414" s="94"/>
      <c r="Q414" s="17" t="str">
        <f>IF(SUM(K414:P414)=0,"",SUM(K414:P414))</f>
        <v/>
      </c>
      <c r="R414" s="94"/>
      <c r="S414" s="94"/>
      <c r="T414" s="17" t="str">
        <f>IF(SUM(R414:S414)=0,"",SUM(R414:S414))</f>
        <v/>
      </c>
      <c r="U414" s="17"/>
      <c r="V414" s="94"/>
      <c r="W414" s="17"/>
      <c r="X414" s="94" t="str">
        <f>IFERROR(AVERAGE(V414:W414),"")</f>
        <v/>
      </c>
      <c r="Y414" s="17"/>
      <c r="Z414" s="17"/>
      <c r="AA414" s="71"/>
      <c r="AB414" s="17"/>
      <c r="AC414" s="190" t="str">
        <f>IF(J414="","",IF(J414&lt;&gt;0,INT(25.4347*POWER((18-J414),1.81)),0))</f>
        <v/>
      </c>
      <c r="AD414" s="190" t="str">
        <f>IFERROR(IF(Q414&lt;&gt;0,INT(0.14354*POWER(((10*Q414)-220),1.4)),0),"")</f>
        <v/>
      </c>
      <c r="AE414" s="190" t="str">
        <f>IFERROR(IF(T414&lt;&gt;0,INT(51.39*POWER((T414-1.5),1.05)),0),"")</f>
        <v/>
      </c>
      <c r="AF414" s="190">
        <f>IF(U414&lt;&gt;0,INT(0.8465*POWER(((100*U414)-75),1.42)),0)</f>
        <v>0</v>
      </c>
      <c r="AG414" s="190" t="str">
        <f>IFERROR(IF(X414&lt;&gt;0,INT(1.53775*POWER((82-X414),1.81)),0),"")</f>
        <v/>
      </c>
      <c r="AH414" s="190" t="str">
        <f>IF(Y414="","",IF(Y414&lt;&gt;0,INT(5.74352*POWER((28.5-Y414),1.92)),0))</f>
        <v/>
      </c>
      <c r="AI414" s="190">
        <f>IF(Z414&lt;&gt;0,INT(12.91*POWER((Z414-4),1.1)),0)</f>
        <v>0</v>
      </c>
      <c r="AJ414" s="190" t="str">
        <f>IF(AA414="","",IF(AA414&lt;&gt;0,INT(0.2797*POWER(((100*AA414)),1.35)),0))</f>
        <v/>
      </c>
      <c r="AK414" s="191" t="str">
        <f>IF(AB414="","",IF(AB414&lt;&gt;0,INT(100.14*POWER((AB414-1),1.08)),0))</f>
        <v/>
      </c>
      <c r="AL414" s="192">
        <f>COUNT(J414,Q414,T414,X414,Y414,AA414,AB414)</f>
        <v>0</v>
      </c>
      <c r="AM414" s="193" t="str">
        <f>IF(AL414=0,"",SUM(AC414:AK414))</f>
        <v/>
      </c>
    </row>
    <row r="415" spans="1:39" customFormat="1" outlineLevel="1">
      <c r="B415" s="259"/>
      <c r="C415" s="106" t="s">
        <v>65</v>
      </c>
      <c r="D415" s="103"/>
      <c r="E415" s="103"/>
      <c r="F415" s="103"/>
      <c r="G415" s="103"/>
      <c r="H415" s="104"/>
      <c r="I415" s="105"/>
      <c r="J415" s="107" t="str">
        <f>IFERROR((J413-J414)/J414*100%,"")</f>
        <v/>
      </c>
      <c r="K415" s="107" t="str">
        <f>IFERROR((K414-K413)/K414*100%,"")</f>
        <v/>
      </c>
      <c r="L415" s="107" t="str">
        <f t="shared" ref="L415:S415" si="1610">IFERROR((L414-L413)/L414*100%,"")</f>
        <v/>
      </c>
      <c r="M415" s="107" t="str">
        <f t="shared" si="1610"/>
        <v/>
      </c>
      <c r="N415" s="107" t="str">
        <f t="shared" si="1610"/>
        <v/>
      </c>
      <c r="O415" s="107" t="str">
        <f t="shared" si="1610"/>
        <v/>
      </c>
      <c r="P415" s="107" t="str">
        <f t="shared" si="1610"/>
        <v/>
      </c>
      <c r="Q415" s="107" t="str">
        <f t="shared" si="1610"/>
        <v/>
      </c>
      <c r="R415" s="107" t="str">
        <f t="shared" si="1610"/>
        <v/>
      </c>
      <c r="S415" s="107" t="str">
        <f t="shared" si="1610"/>
        <v/>
      </c>
      <c r="T415" s="107" t="str">
        <f>IFERROR((T414-T413)/T414*100%,"")</f>
        <v/>
      </c>
      <c r="U415" s="107" t="str">
        <f t="shared" ref="U415" si="1611">IFERROR((U414-U413)/U414*100%,"")</f>
        <v/>
      </c>
      <c r="V415" s="107" t="str">
        <f>IFERROR((V413-V414)/V414*100%,"")</f>
        <v/>
      </c>
      <c r="W415" s="107" t="str">
        <f>IFERROR((W413-W414)/W414*100%,"")</f>
        <v/>
      </c>
      <c r="X415" s="107" t="str">
        <f>IFERROR((X413-X414)/X414*100%,"")</f>
        <v/>
      </c>
      <c r="Y415" s="107" t="str">
        <f>IFERROR((Y413-Y414)/Y414*100%,"")</f>
        <v/>
      </c>
      <c r="Z415" s="107" t="str">
        <f t="shared" ref="Z415:AB415" si="1612">IFERROR((Z414-Z413)/Z414*100%,"")</f>
        <v/>
      </c>
      <c r="AA415" s="107" t="str">
        <f t="shared" si="1612"/>
        <v/>
      </c>
      <c r="AB415" s="107" t="str">
        <f t="shared" si="1612"/>
        <v/>
      </c>
      <c r="AC415" s="194" t="str">
        <f t="shared" ref="AC415" si="1613">IFERROR((AC414-AC413)/AC414*100%,"")</f>
        <v/>
      </c>
      <c r="AD415" s="194" t="str">
        <f t="shared" ref="AD415" si="1614">IFERROR((AD414-AD413)/AD414*100%,"")</f>
        <v/>
      </c>
      <c r="AE415" s="194" t="str">
        <f t="shared" ref="AE415" si="1615">IFERROR((AE414-AE413)/AE414*100%,"")</f>
        <v/>
      </c>
      <c r="AF415" s="194" t="str">
        <f t="shared" ref="AF415" si="1616">IFERROR((AF414-AF413)/AF414*100%,"")</f>
        <v/>
      </c>
      <c r="AG415" s="194" t="str">
        <f t="shared" ref="AG415" si="1617">IFERROR((AG414-AG413)/AG414*100%,"")</f>
        <v/>
      </c>
      <c r="AH415" s="194" t="str">
        <f t="shared" ref="AH415" si="1618">IFERROR((AH414-AH413)/AH414*100%,"")</f>
        <v/>
      </c>
      <c r="AI415" s="194" t="str">
        <f t="shared" ref="AI415" si="1619">IFERROR((AI414-AI413)/AI414*100%,"")</f>
        <v/>
      </c>
      <c r="AJ415" s="194" t="str">
        <f t="shared" ref="AJ415" si="1620">IFERROR((AJ414-AJ413)/AJ414*100%,"")</f>
        <v/>
      </c>
      <c r="AK415" s="194" t="str">
        <f t="shared" ref="AK415" si="1621">IFERROR((AK414-AK413)/AK414*100%,"")</f>
        <v/>
      </c>
      <c r="AL415" s="194" t="str">
        <f t="shared" ref="AL415:AM415" si="1622">IFERROR((AL414-AL413)/AL414*100%,"")</f>
        <v/>
      </c>
      <c r="AM415" s="228" t="str">
        <f t="shared" si="1622"/>
        <v/>
      </c>
    </row>
    <row r="416" spans="1:39" customFormat="1" outlineLevel="1">
      <c r="A416" t="str">
        <f>B413&amp;C416</f>
        <v>Surname, Forename3</v>
      </c>
      <c r="B416" s="259"/>
      <c r="C416" s="27">
        <v>3</v>
      </c>
      <c r="D416" s="26" t="s">
        <v>22</v>
      </c>
      <c r="E416" s="103"/>
      <c r="F416" s="103"/>
      <c r="G416" s="103"/>
      <c r="H416" s="15"/>
      <c r="I416" s="16"/>
      <c r="J416" s="17"/>
      <c r="K416" s="94"/>
      <c r="L416" s="94"/>
      <c r="M416" s="94"/>
      <c r="N416" s="94"/>
      <c r="O416" s="94"/>
      <c r="P416" s="94"/>
      <c r="Q416" s="17" t="str">
        <f>IF(SUM(K416:P416)=0,"",SUM(K416:P416))</f>
        <v/>
      </c>
      <c r="R416" s="94"/>
      <c r="S416" s="94"/>
      <c r="T416" s="17" t="str">
        <f>IF(SUM(R416:S416)=0,"",SUM(R416:S416))</f>
        <v/>
      </c>
      <c r="U416" s="17"/>
      <c r="V416" s="94"/>
      <c r="W416" s="17"/>
      <c r="X416" s="94" t="str">
        <f>IFERROR(AVERAGE(V416:W416),"")</f>
        <v/>
      </c>
      <c r="Y416" s="17"/>
      <c r="Z416" s="17"/>
      <c r="AA416" s="71"/>
      <c r="AB416" s="17"/>
      <c r="AC416" s="190" t="str">
        <f>IF(J416="","",IF(J416&lt;&gt;0,INT(25.4347*POWER((18-J416),1.81)),0))</f>
        <v/>
      </c>
      <c r="AD416" s="190" t="str">
        <f>IFERROR(IF(Q416&lt;&gt;0,INT(0.14354*POWER(((10*Q416)-220),1.4)),0),"")</f>
        <v/>
      </c>
      <c r="AE416" s="190" t="str">
        <f>IFERROR(IF(T416&lt;&gt;0,INT(51.39*POWER((T416-1.5),1.05)),0),"")</f>
        <v/>
      </c>
      <c r="AF416" s="190">
        <f>IF(U416&lt;&gt;0,INT(0.8465*POWER(((100*U416)-75),1.42)),0)</f>
        <v>0</v>
      </c>
      <c r="AG416" s="190" t="str">
        <f>IFERROR(IF(X416&lt;&gt;0,INT(1.53775*POWER((82-X416),1.81)),0),"")</f>
        <v/>
      </c>
      <c r="AH416" s="190" t="str">
        <f>IF(Y416="","",IF(Y416&lt;&gt;0,INT(5.74352*POWER((28.5-Y416),1.92)),0))</f>
        <v/>
      </c>
      <c r="AI416" s="190">
        <f>IF(Z416&lt;&gt;0,INT(12.91*POWER((Z416-4),1.1)),0)</f>
        <v>0</v>
      </c>
      <c r="AJ416" s="190" t="str">
        <f>IF(AA416="","",IF(AA416&lt;&gt;0,INT(0.2797*POWER(((100*AA416)),1.35)),0))</f>
        <v/>
      </c>
      <c r="AK416" s="191" t="str">
        <f>IF(AB416="","",IF(AB416&lt;&gt;0,INT(100.14*POWER((AB416-1),1.08)),0))</f>
        <v/>
      </c>
      <c r="AL416" s="192">
        <f>COUNT(J416,Q416,T416,X416,Y416,AA416,AB416)</f>
        <v>0</v>
      </c>
      <c r="AM416" s="193" t="str">
        <f>IF(AL416=0,"",SUM(AC416:AK416))</f>
        <v/>
      </c>
    </row>
    <row r="417" spans="1:39" customFormat="1" outlineLevel="1">
      <c r="B417" s="259"/>
      <c r="C417" s="106" t="s">
        <v>65</v>
      </c>
      <c r="D417" s="103"/>
      <c r="E417" s="103"/>
      <c r="F417" s="103"/>
      <c r="G417" s="103"/>
      <c r="H417" s="104"/>
      <c r="I417" s="105"/>
      <c r="J417" s="107" t="str">
        <f>IFERROR((J414-J416)/J416*100%,"")</f>
        <v/>
      </c>
      <c r="K417" s="107" t="str">
        <f t="shared" ref="K417:T417" si="1623">IFERROR((K416-K414)/K416*100%,"")</f>
        <v/>
      </c>
      <c r="L417" s="107" t="str">
        <f t="shared" si="1623"/>
        <v/>
      </c>
      <c r="M417" s="107" t="str">
        <f t="shared" si="1623"/>
        <v/>
      </c>
      <c r="N417" s="107" t="str">
        <f t="shared" si="1623"/>
        <v/>
      </c>
      <c r="O417" s="107" t="str">
        <f t="shared" si="1623"/>
        <v/>
      </c>
      <c r="P417" s="107" t="str">
        <f t="shared" si="1623"/>
        <v/>
      </c>
      <c r="Q417" s="107" t="str">
        <f t="shared" si="1623"/>
        <v/>
      </c>
      <c r="R417" s="107" t="str">
        <f t="shared" si="1623"/>
        <v/>
      </c>
      <c r="S417" s="107" t="str">
        <f t="shared" si="1623"/>
        <v/>
      </c>
      <c r="T417" s="107" t="str">
        <f t="shared" si="1623"/>
        <v/>
      </c>
      <c r="U417" s="107" t="str">
        <f t="shared" ref="U417" si="1624">IFERROR((U416-U415)/U416*100%,"")</f>
        <v/>
      </c>
      <c r="V417" s="107" t="str">
        <f>IFERROR((V414-V416)/V416*100%,"")</f>
        <v/>
      </c>
      <c r="W417" s="107" t="str">
        <f>IFERROR((W414-W416)/W416*100%,"")</f>
        <v/>
      </c>
      <c r="X417" s="107" t="str">
        <f>IFERROR((X414-X416)/X416*100%,"")</f>
        <v/>
      </c>
      <c r="Y417" s="107" t="str">
        <f>IFERROR((Y414-Y416)/Y416*100%,"")</f>
        <v/>
      </c>
      <c r="Z417" s="107" t="str">
        <f t="shared" ref="Z417" si="1625">IFERROR((Z416-Z415)/Z416*100%,"")</f>
        <v/>
      </c>
      <c r="AA417" s="107" t="str">
        <f>IFERROR((AA416-AA414)/AA416*100%,"")</f>
        <v/>
      </c>
      <c r="AB417" s="107" t="str">
        <f>IFERROR((AB416-AB414)/AB416*100%,"")</f>
        <v/>
      </c>
      <c r="AC417" s="194" t="str">
        <f t="shared" ref="AC417" si="1626">IFERROR((AC416-AC415)/AC416*100%,"")</f>
        <v/>
      </c>
      <c r="AD417" s="194" t="str">
        <f t="shared" ref="AD417" si="1627">IFERROR((AD416-AD415)/AD416*100%,"")</f>
        <v/>
      </c>
      <c r="AE417" s="194" t="str">
        <f t="shared" ref="AE417" si="1628">IFERROR((AE416-AE415)/AE416*100%,"")</f>
        <v/>
      </c>
      <c r="AF417" s="194" t="str">
        <f t="shared" ref="AF417" si="1629">IFERROR((AF416-AF415)/AF416*100%,"")</f>
        <v/>
      </c>
      <c r="AG417" s="194" t="str">
        <f t="shared" ref="AG417" si="1630">IFERROR((AG416-AG415)/AG416*100%,"")</f>
        <v/>
      </c>
      <c r="AH417" s="194" t="str">
        <f t="shared" ref="AH417" si="1631">IFERROR((AH416-AH415)/AH416*100%,"")</f>
        <v/>
      </c>
      <c r="AI417" s="194" t="str">
        <f t="shared" ref="AI417" si="1632">IFERROR((AI416-AI415)/AI416*100%,"")</f>
        <v/>
      </c>
      <c r="AJ417" s="194" t="str">
        <f t="shared" ref="AJ417" si="1633">IFERROR((AJ416-AJ415)/AJ416*100%,"")</f>
        <v/>
      </c>
      <c r="AK417" s="194" t="str">
        <f t="shared" ref="AK417" si="1634">IFERROR((AK416-AK415)/AK416*100%,"")</f>
        <v/>
      </c>
      <c r="AL417" s="194" t="str">
        <f t="shared" ref="AL417" si="1635">IFERROR((AL416-AL415)/AL416*100%,"")</f>
        <v/>
      </c>
      <c r="AM417" s="227" t="str">
        <f>IFERROR((AM416-AM414)/AM416*100%,"")</f>
        <v/>
      </c>
    </row>
    <row r="418" spans="1:39" customFormat="1" outlineLevel="1">
      <c r="A418" t="str">
        <f>B413&amp;C418</f>
        <v>Surname, Forename4</v>
      </c>
      <c r="B418" s="259"/>
      <c r="C418" s="27">
        <v>4</v>
      </c>
      <c r="D418" s="26" t="s">
        <v>22</v>
      </c>
      <c r="E418" s="103"/>
      <c r="F418" s="103"/>
      <c r="G418" s="103"/>
      <c r="H418" s="15"/>
      <c r="I418" s="16"/>
      <c r="J418" s="17"/>
      <c r="K418" s="94"/>
      <c r="L418" s="94"/>
      <c r="M418" s="94"/>
      <c r="N418" s="94"/>
      <c r="O418" s="94"/>
      <c r="P418" s="94"/>
      <c r="Q418" s="17" t="str">
        <f>IF(SUM(K418:P418)=0,"",SUM(K418:P418))</f>
        <v/>
      </c>
      <c r="R418" s="94"/>
      <c r="S418" s="94"/>
      <c r="T418" s="17" t="str">
        <f>IF(SUM(R418:S418)=0,"",SUM(R418:S418))</f>
        <v/>
      </c>
      <c r="U418" s="17"/>
      <c r="V418" s="94"/>
      <c r="W418" s="17"/>
      <c r="X418" s="94" t="str">
        <f>IFERROR(AVERAGE(V418:W418),"")</f>
        <v/>
      </c>
      <c r="Y418" s="17"/>
      <c r="Z418" s="17"/>
      <c r="AA418" s="71"/>
      <c r="AB418" s="17"/>
      <c r="AC418" s="190" t="str">
        <f>IF(J418="","",IF(J418&lt;&gt;0,INT(25.4347*POWER((18-J418),1.81)),0))</f>
        <v/>
      </c>
      <c r="AD418" s="190" t="str">
        <f>IFERROR(IF(Q418&lt;&gt;0,INT(0.14354*POWER(((10*Q418)-220),1.4)),0),"")</f>
        <v/>
      </c>
      <c r="AE418" s="190" t="str">
        <f>IFERROR(IF(T418&lt;&gt;0,INT(51.39*POWER((T418-1.5),1.05)),0),"")</f>
        <v/>
      </c>
      <c r="AF418" s="190">
        <f>IF(U418&lt;&gt;0,INT(0.8465*POWER(((100*U418)-75),1.42)),0)</f>
        <v>0</v>
      </c>
      <c r="AG418" s="190" t="str">
        <f>IFERROR(IF(X418&lt;&gt;0,INT(1.53775*POWER((82-X418),1.81)),0),"")</f>
        <v/>
      </c>
      <c r="AH418" s="190" t="str">
        <f>IF(Y418="","",IF(Y418&lt;&gt;0,INT(5.74352*POWER((28.5-Y418),1.92)),0))</f>
        <v/>
      </c>
      <c r="AI418" s="190">
        <f>IF(Z418&lt;&gt;0,INT(12.91*POWER((Z418-4),1.1)),0)</f>
        <v>0</v>
      </c>
      <c r="AJ418" s="190" t="str">
        <f>IF(AA418="","",IF(AA418&lt;&gt;0,INT(0.2797*POWER(((100*AA418)),1.35)),0))</f>
        <v/>
      </c>
      <c r="AK418" s="191" t="str">
        <f>IF(AB418="","",IF(AB418&lt;&gt;0,INT(100.14*POWER((AB418-1),1.08)),0))</f>
        <v/>
      </c>
      <c r="AL418" s="192">
        <f>COUNT(J418,Q418,T418,X418,Y418,AA418,AB418)</f>
        <v>0</v>
      </c>
      <c r="AM418" s="193" t="str">
        <f>IF(AL418=0,"",SUM(AC418:AK418))</f>
        <v/>
      </c>
    </row>
    <row r="419" spans="1:39" customFormat="1" outlineLevel="1">
      <c r="B419" s="259"/>
      <c r="C419" s="106" t="s">
        <v>65</v>
      </c>
      <c r="D419" s="103"/>
      <c r="E419" s="103"/>
      <c r="F419" s="103"/>
      <c r="G419" s="103"/>
      <c r="H419" s="104"/>
      <c r="I419" s="105"/>
      <c r="J419" s="107" t="str">
        <f>IFERROR((J416-J418)/J418*100%,"")</f>
        <v/>
      </c>
      <c r="K419" s="107" t="str">
        <f t="shared" ref="K419:T419" si="1636">IFERROR((K418-K416)/K418*100%,"")</f>
        <v/>
      </c>
      <c r="L419" s="107" t="str">
        <f t="shared" si="1636"/>
        <v/>
      </c>
      <c r="M419" s="107" t="str">
        <f t="shared" si="1636"/>
        <v/>
      </c>
      <c r="N419" s="107" t="str">
        <f t="shared" si="1636"/>
        <v/>
      </c>
      <c r="O419" s="107" t="str">
        <f t="shared" si="1636"/>
        <v/>
      </c>
      <c r="P419" s="107" t="str">
        <f t="shared" si="1636"/>
        <v/>
      </c>
      <c r="Q419" s="107" t="str">
        <f t="shared" si="1636"/>
        <v/>
      </c>
      <c r="R419" s="107" t="str">
        <f t="shared" si="1636"/>
        <v/>
      </c>
      <c r="S419" s="107" t="str">
        <f t="shared" si="1636"/>
        <v/>
      </c>
      <c r="T419" s="107" t="str">
        <f t="shared" si="1636"/>
        <v/>
      </c>
      <c r="U419" s="107" t="str">
        <f t="shared" ref="U419" si="1637">IFERROR((U418-U417)/U418*100%,"")</f>
        <v/>
      </c>
      <c r="V419" s="107" t="str">
        <f>IFERROR((V416-V418)/V418*100%,"")</f>
        <v/>
      </c>
      <c r="W419" s="107" t="str">
        <f>IFERROR((W416-W418)/W418*100%,"")</f>
        <v/>
      </c>
      <c r="X419" s="107" t="str">
        <f>IFERROR((X416-X418)/X418*100%,"")</f>
        <v/>
      </c>
      <c r="Y419" s="107" t="str">
        <f>IFERROR((Y416-Y418)/Y418*100%,"")</f>
        <v/>
      </c>
      <c r="Z419" s="107" t="str">
        <f t="shared" ref="Z419" si="1638">IFERROR((Z418-Z417)/Z418*100%,"")</f>
        <v/>
      </c>
      <c r="AA419" s="107" t="str">
        <f>IFERROR((AA418-AA416)/AA418*100%,"")</f>
        <v/>
      </c>
      <c r="AB419" s="107" t="str">
        <f>IFERROR((AB418-AB416)/AB418*100%,"")</f>
        <v/>
      </c>
      <c r="AC419" s="194" t="str">
        <f t="shared" ref="AC419" si="1639">IFERROR((AC418-AC417)/AC418*100%,"")</f>
        <v/>
      </c>
      <c r="AD419" s="194" t="str">
        <f t="shared" ref="AD419" si="1640">IFERROR((AD418-AD417)/AD418*100%,"")</f>
        <v/>
      </c>
      <c r="AE419" s="194" t="str">
        <f t="shared" ref="AE419" si="1641">IFERROR((AE418-AE417)/AE418*100%,"")</f>
        <v/>
      </c>
      <c r="AF419" s="194" t="str">
        <f t="shared" ref="AF419" si="1642">IFERROR((AF418-AF417)/AF418*100%,"")</f>
        <v/>
      </c>
      <c r="AG419" s="194" t="str">
        <f t="shared" ref="AG419" si="1643">IFERROR((AG418-AG417)/AG418*100%,"")</f>
        <v/>
      </c>
      <c r="AH419" s="194" t="str">
        <f t="shared" ref="AH419" si="1644">IFERROR((AH418-AH417)/AH418*100%,"")</f>
        <v/>
      </c>
      <c r="AI419" s="194" t="str">
        <f t="shared" ref="AI419" si="1645">IFERROR((AI418-AI417)/AI418*100%,"")</f>
        <v/>
      </c>
      <c r="AJ419" s="194" t="str">
        <f t="shared" ref="AJ419" si="1646">IFERROR((AJ418-AJ417)/AJ418*100%,"")</f>
        <v/>
      </c>
      <c r="AK419" s="194" t="str">
        <f t="shared" ref="AK419" si="1647">IFERROR((AK418-AK417)/AK418*100%,"")</f>
        <v/>
      </c>
      <c r="AL419" s="194" t="str">
        <f t="shared" ref="AL419" si="1648">IFERROR((AL418-AL417)/AL418*100%,"")</f>
        <v/>
      </c>
      <c r="AM419" s="227" t="str">
        <f>IFERROR((AM418-AM416)/AM418*100%,"")</f>
        <v/>
      </c>
    </row>
    <row r="420" spans="1:39" customFormat="1" outlineLevel="1">
      <c r="A420" t="str">
        <f>B413&amp;C420</f>
        <v>Surname, Forename5</v>
      </c>
      <c r="B420" s="259"/>
      <c r="C420" s="27">
        <v>5</v>
      </c>
      <c r="D420" s="26" t="s">
        <v>22</v>
      </c>
      <c r="E420" s="103"/>
      <c r="F420" s="103"/>
      <c r="G420" s="103"/>
      <c r="H420" s="15"/>
      <c r="I420" s="16"/>
      <c r="J420" s="17"/>
      <c r="K420" s="94"/>
      <c r="L420" s="94"/>
      <c r="M420" s="94"/>
      <c r="N420" s="94"/>
      <c r="O420" s="94"/>
      <c r="P420" s="94"/>
      <c r="Q420" s="17" t="str">
        <f>IF(SUM(K420:P420)=0,"",SUM(K420:P420))</f>
        <v/>
      </c>
      <c r="R420" s="94"/>
      <c r="S420" s="94"/>
      <c r="T420" s="17" t="str">
        <f>IF(SUM(R420:S420)=0,"",SUM(R420:S420))</f>
        <v/>
      </c>
      <c r="U420" s="17"/>
      <c r="V420" s="94"/>
      <c r="W420" s="17"/>
      <c r="X420" s="94" t="str">
        <f>IFERROR(AVERAGE(V420:W420),"")</f>
        <v/>
      </c>
      <c r="Y420" s="17"/>
      <c r="Z420" s="17"/>
      <c r="AA420" s="71"/>
      <c r="AB420" s="17"/>
      <c r="AC420" s="190" t="str">
        <f>IF(J420="","",IF(J420&lt;&gt;0,INT(25.4347*POWER((18-J420),1.81)),0))</f>
        <v/>
      </c>
      <c r="AD420" s="190" t="str">
        <f>IFERROR(IF(Q420&lt;&gt;0,INT(0.14354*POWER(((10*Q420)-220),1.4)),0),"")</f>
        <v/>
      </c>
      <c r="AE420" s="190" t="str">
        <f>IFERROR(IF(T420&lt;&gt;0,INT(51.39*POWER((T420-1.5),1.05)),0),"")</f>
        <v/>
      </c>
      <c r="AF420" s="190">
        <f>IF(U420&lt;&gt;0,INT(0.8465*POWER(((100*U420)-75),1.42)),0)</f>
        <v>0</v>
      </c>
      <c r="AG420" s="190" t="str">
        <f>IFERROR(IF(X420&lt;&gt;0,INT(1.53775*POWER((82-X420),1.81)),0),"")</f>
        <v/>
      </c>
      <c r="AH420" s="190" t="str">
        <f>IF(Y420="","",IF(Y420&lt;&gt;0,INT(5.74352*POWER((28.5-Y420),1.92)),0))</f>
        <v/>
      </c>
      <c r="AI420" s="190">
        <f>IF(Z420&lt;&gt;0,INT(12.91*POWER((Z420-4),1.1)),0)</f>
        <v>0</v>
      </c>
      <c r="AJ420" s="190" t="str">
        <f>IF(AA420="","",IF(AA420&lt;&gt;0,INT(0.2797*POWER(((100*AA420)),1.35)),0))</f>
        <v/>
      </c>
      <c r="AK420" s="191" t="str">
        <f>IF(AB420="","",IF(AB420&lt;&gt;0,INT(100.14*POWER((AB420-1),1.08)),0))</f>
        <v/>
      </c>
      <c r="AL420" s="192">
        <f>COUNT(J420,Q420,T420,X420,Y420,AA420,AB420)</f>
        <v>0</v>
      </c>
      <c r="AM420" s="193" t="str">
        <f>IF(AL420=0,"",SUM(AC420:AK420))</f>
        <v/>
      </c>
    </row>
    <row r="421" spans="1:39" customFormat="1" outlineLevel="1">
      <c r="B421" s="259"/>
      <c r="C421" s="106" t="s">
        <v>65</v>
      </c>
      <c r="D421" s="103"/>
      <c r="E421" s="103"/>
      <c r="F421" s="103"/>
      <c r="G421" s="103"/>
      <c r="H421" s="104"/>
      <c r="I421" s="105"/>
      <c r="J421" s="107" t="str">
        <f>IFERROR((J418-J420)/J420*100%,"")</f>
        <v/>
      </c>
      <c r="K421" s="107" t="str">
        <f t="shared" ref="K421:T421" si="1649">IFERROR((K420-K418)/K420*100%,"")</f>
        <v/>
      </c>
      <c r="L421" s="107" t="str">
        <f t="shared" si="1649"/>
        <v/>
      </c>
      <c r="M421" s="107" t="str">
        <f t="shared" si="1649"/>
        <v/>
      </c>
      <c r="N421" s="107" t="str">
        <f t="shared" si="1649"/>
        <v/>
      </c>
      <c r="O421" s="107" t="str">
        <f t="shared" si="1649"/>
        <v/>
      </c>
      <c r="P421" s="107" t="str">
        <f t="shared" si="1649"/>
        <v/>
      </c>
      <c r="Q421" s="107" t="str">
        <f t="shared" si="1649"/>
        <v/>
      </c>
      <c r="R421" s="107" t="str">
        <f t="shared" si="1649"/>
        <v/>
      </c>
      <c r="S421" s="107" t="str">
        <f t="shared" si="1649"/>
        <v/>
      </c>
      <c r="T421" s="107" t="str">
        <f t="shared" si="1649"/>
        <v/>
      </c>
      <c r="U421" s="107" t="str">
        <f t="shared" ref="U421" si="1650">IFERROR((U420-U419)/U420*100%,"")</f>
        <v/>
      </c>
      <c r="V421" s="107" t="str">
        <f>IFERROR((V418-V420)/V420*100%,"")</f>
        <v/>
      </c>
      <c r="W421" s="107" t="str">
        <f>IFERROR((W418-W420)/W420*100%,"")</f>
        <v/>
      </c>
      <c r="X421" s="107" t="str">
        <f>IFERROR((X418-X420)/X420*100%,"")</f>
        <v/>
      </c>
      <c r="Y421" s="107" t="str">
        <f>IFERROR((Y418-Y420)/Y420*100%,"")</f>
        <v/>
      </c>
      <c r="Z421" s="107" t="str">
        <f t="shared" ref="Z421" si="1651">IFERROR((Z420-Z419)/Z420*100%,"")</f>
        <v/>
      </c>
      <c r="AA421" s="107" t="str">
        <f>IFERROR((AA420-AA418)/AA420*100%,"")</f>
        <v/>
      </c>
      <c r="AB421" s="107" t="str">
        <f>IFERROR((AB420-AB418)/AB420*100%,"")</f>
        <v/>
      </c>
      <c r="AC421" s="194" t="str">
        <f t="shared" ref="AC421" si="1652">IFERROR((AC420-AC419)/AC420*100%,"")</f>
        <v/>
      </c>
      <c r="AD421" s="194" t="str">
        <f t="shared" ref="AD421" si="1653">IFERROR((AD420-AD419)/AD420*100%,"")</f>
        <v/>
      </c>
      <c r="AE421" s="194" t="str">
        <f t="shared" ref="AE421" si="1654">IFERROR((AE420-AE419)/AE420*100%,"")</f>
        <v/>
      </c>
      <c r="AF421" s="194" t="str">
        <f t="shared" ref="AF421" si="1655">IFERROR((AF420-AF419)/AF420*100%,"")</f>
        <v/>
      </c>
      <c r="AG421" s="194" t="str">
        <f t="shared" ref="AG421" si="1656">IFERROR((AG420-AG419)/AG420*100%,"")</f>
        <v/>
      </c>
      <c r="AH421" s="194" t="str">
        <f t="shared" ref="AH421" si="1657">IFERROR((AH420-AH419)/AH420*100%,"")</f>
        <v/>
      </c>
      <c r="AI421" s="194" t="str">
        <f t="shared" ref="AI421" si="1658">IFERROR((AI420-AI419)/AI420*100%,"")</f>
        <v/>
      </c>
      <c r="AJ421" s="194" t="str">
        <f t="shared" ref="AJ421" si="1659">IFERROR((AJ420-AJ419)/AJ420*100%,"")</f>
        <v/>
      </c>
      <c r="AK421" s="194" t="str">
        <f t="shared" ref="AK421" si="1660">IFERROR((AK420-AK419)/AK420*100%,"")</f>
        <v/>
      </c>
      <c r="AL421" s="194" t="str">
        <f t="shared" ref="AL421" si="1661">IFERROR((AL420-AL419)/AL420*100%,"")</f>
        <v/>
      </c>
      <c r="AM421" s="227" t="str">
        <f>IFERROR((AM420-AM418)/AM420*100%,"")</f>
        <v/>
      </c>
    </row>
    <row r="422" spans="1:39" customFormat="1" outlineLevel="1">
      <c r="A422" t="str">
        <f>B413&amp;C422</f>
        <v>Surname, Forename6</v>
      </c>
      <c r="B422" s="259"/>
      <c r="C422" s="27">
        <v>6</v>
      </c>
      <c r="D422" s="26" t="s">
        <v>22</v>
      </c>
      <c r="E422" s="103"/>
      <c r="F422" s="103"/>
      <c r="G422" s="103"/>
      <c r="H422" s="15"/>
      <c r="I422" s="16"/>
      <c r="J422" s="17"/>
      <c r="K422" s="94"/>
      <c r="L422" s="94"/>
      <c r="M422" s="94"/>
      <c r="N422" s="94"/>
      <c r="O422" s="94"/>
      <c r="P422" s="94"/>
      <c r="Q422" s="17" t="str">
        <f>IF(SUM(K422:P422)=0,"",SUM(K422:P422))</f>
        <v/>
      </c>
      <c r="R422" s="94"/>
      <c r="S422" s="94"/>
      <c r="T422" s="17" t="str">
        <f>IF(SUM(R422:S422)=0,"",SUM(R422:S422))</f>
        <v/>
      </c>
      <c r="U422" s="17"/>
      <c r="V422" s="94"/>
      <c r="W422" s="17"/>
      <c r="X422" s="94" t="str">
        <f>IFERROR(AVERAGE(V422:W422),"")</f>
        <v/>
      </c>
      <c r="Y422" s="17"/>
      <c r="Z422" s="17"/>
      <c r="AA422" s="71"/>
      <c r="AB422" s="17"/>
      <c r="AC422" s="190" t="str">
        <f>IF(J422="","",IF(J422&lt;&gt;0,INT(25.4347*POWER((18-J422),1.81)),0))</f>
        <v/>
      </c>
      <c r="AD422" s="190" t="str">
        <f>IFERROR(IF(Q422&lt;&gt;0,INT(0.14354*POWER(((10*Q422)-220),1.4)),0),"")</f>
        <v/>
      </c>
      <c r="AE422" s="190" t="str">
        <f>IFERROR(IF(T422&lt;&gt;0,INT(51.39*POWER((T422-1.5),1.05)),0),"")</f>
        <v/>
      </c>
      <c r="AF422" s="190">
        <f>IF(U422&lt;&gt;0,INT(0.8465*POWER(((100*U422)-75),1.42)),0)</f>
        <v>0</v>
      </c>
      <c r="AG422" s="190" t="str">
        <f>IFERROR(IF(X422&lt;&gt;0,INT(1.53775*POWER((82-X422),1.81)),0),"")</f>
        <v/>
      </c>
      <c r="AH422" s="190" t="str">
        <f>IF(Y422="","",IF(Y422&lt;&gt;0,INT(5.74352*POWER((28.5-Y422),1.92)),0))</f>
        <v/>
      </c>
      <c r="AI422" s="190">
        <f>IF(Z422&lt;&gt;0,INT(12.91*POWER((Z422-4),1.1)),0)</f>
        <v>0</v>
      </c>
      <c r="AJ422" s="190" t="str">
        <f>IF(AA422="","",IF(AA422&lt;&gt;0,INT(0.2797*POWER(((100*AA422)),1.35)),0))</f>
        <v/>
      </c>
      <c r="AK422" s="191" t="str">
        <f>IF(AB422="","",IF(AB422&lt;&gt;0,INT(100.14*POWER((AB422-1),1.08)),0))</f>
        <v/>
      </c>
      <c r="AL422" s="192">
        <f>COUNT(J422,Q422,T422,X422,Y422,AA422,AB422)</f>
        <v>0</v>
      </c>
      <c r="AM422" s="193" t="str">
        <f>IF(AL422=0,"",SUM(AC422:AK422))</f>
        <v/>
      </c>
    </row>
    <row r="423" spans="1:39" customFormat="1" outlineLevel="1">
      <c r="B423" s="259"/>
      <c r="C423" s="106" t="s">
        <v>65</v>
      </c>
      <c r="D423" s="103"/>
      <c r="E423" s="103"/>
      <c r="F423" s="103"/>
      <c r="G423" s="103"/>
      <c r="H423" s="104"/>
      <c r="I423" s="105"/>
      <c r="J423" s="107" t="str">
        <f>IFERROR((J420-J422)/J422*100%,"")</f>
        <v/>
      </c>
      <c r="K423" s="107" t="str">
        <f t="shared" ref="K423:T423" si="1662">IFERROR((K422-K420)/K422*100%,"")</f>
        <v/>
      </c>
      <c r="L423" s="107" t="str">
        <f t="shared" si="1662"/>
        <v/>
      </c>
      <c r="M423" s="107" t="str">
        <f t="shared" si="1662"/>
        <v/>
      </c>
      <c r="N423" s="107" t="str">
        <f t="shared" si="1662"/>
        <v/>
      </c>
      <c r="O423" s="107" t="str">
        <f t="shared" si="1662"/>
        <v/>
      </c>
      <c r="P423" s="107" t="str">
        <f t="shared" si="1662"/>
        <v/>
      </c>
      <c r="Q423" s="107" t="str">
        <f t="shared" si="1662"/>
        <v/>
      </c>
      <c r="R423" s="107" t="str">
        <f t="shared" si="1662"/>
        <v/>
      </c>
      <c r="S423" s="107" t="str">
        <f t="shared" si="1662"/>
        <v/>
      </c>
      <c r="T423" s="107" t="str">
        <f t="shared" si="1662"/>
        <v/>
      </c>
      <c r="U423" s="107" t="str">
        <f t="shared" ref="U423" si="1663">IFERROR((U422-U421)/U422*100%,"")</f>
        <v/>
      </c>
      <c r="V423" s="107" t="str">
        <f>IFERROR((V420-V422)/V422*100%,"")</f>
        <v/>
      </c>
      <c r="W423" s="107" t="str">
        <f>IFERROR((W420-W422)/W422*100%,"")</f>
        <v/>
      </c>
      <c r="X423" s="107" t="str">
        <f>IFERROR((X420-X422)/X422*100%,"")</f>
        <v/>
      </c>
      <c r="Y423" s="107" t="str">
        <f>IFERROR((Y420-Y422)/Y422*100%,"")</f>
        <v/>
      </c>
      <c r="Z423" s="107" t="str">
        <f t="shared" ref="Z423" si="1664">IFERROR((Z422-Z421)/Z422*100%,"")</f>
        <v/>
      </c>
      <c r="AA423" s="107" t="str">
        <f>IFERROR((AA422-AA420)/AA422*100%,"")</f>
        <v/>
      </c>
      <c r="AB423" s="107" t="str">
        <f>IFERROR((AB422-AB420)/AB422*100%,"")</f>
        <v/>
      </c>
      <c r="AC423" s="194" t="str">
        <f t="shared" ref="AC423" si="1665">IFERROR((AC422-AC421)/AC422*100%,"")</f>
        <v/>
      </c>
      <c r="AD423" s="194" t="str">
        <f t="shared" ref="AD423" si="1666">IFERROR((AD422-AD421)/AD422*100%,"")</f>
        <v/>
      </c>
      <c r="AE423" s="194" t="str">
        <f t="shared" ref="AE423" si="1667">IFERROR((AE422-AE421)/AE422*100%,"")</f>
        <v/>
      </c>
      <c r="AF423" s="194" t="str">
        <f t="shared" ref="AF423" si="1668">IFERROR((AF422-AF421)/AF422*100%,"")</f>
        <v/>
      </c>
      <c r="AG423" s="194" t="str">
        <f t="shared" ref="AG423" si="1669">IFERROR((AG422-AG421)/AG422*100%,"")</f>
        <v/>
      </c>
      <c r="AH423" s="194" t="str">
        <f t="shared" ref="AH423" si="1670">IFERROR((AH422-AH421)/AH422*100%,"")</f>
        <v/>
      </c>
      <c r="AI423" s="194" t="str">
        <f t="shared" ref="AI423" si="1671">IFERROR((AI422-AI421)/AI422*100%,"")</f>
        <v/>
      </c>
      <c r="AJ423" s="194" t="str">
        <f t="shared" ref="AJ423" si="1672">IFERROR((AJ422-AJ421)/AJ422*100%,"")</f>
        <v/>
      </c>
      <c r="AK423" s="194" t="str">
        <f t="shared" ref="AK423" si="1673">IFERROR((AK422-AK421)/AK422*100%,"")</f>
        <v/>
      </c>
      <c r="AL423" s="194" t="str">
        <f t="shared" ref="AL423" si="1674">IFERROR((AL422-AL421)/AL422*100%,"")</f>
        <v/>
      </c>
      <c r="AM423" s="227" t="str">
        <f>IFERROR((AM422-AM420)/AM422*100%,"")</f>
        <v/>
      </c>
    </row>
    <row r="424" spans="1:39" customFormat="1" outlineLevel="1">
      <c r="A424" t="str">
        <f>B413&amp;C424</f>
        <v>Surname, Forename7</v>
      </c>
      <c r="B424" s="259"/>
      <c r="C424" s="27">
        <v>7</v>
      </c>
      <c r="D424" s="26" t="s">
        <v>22</v>
      </c>
      <c r="E424" s="103"/>
      <c r="F424" s="103"/>
      <c r="G424" s="103"/>
      <c r="H424" s="15"/>
      <c r="I424" s="16"/>
      <c r="J424" s="17"/>
      <c r="K424" s="94"/>
      <c r="L424" s="94"/>
      <c r="M424" s="94"/>
      <c r="N424" s="94"/>
      <c r="O424" s="94"/>
      <c r="P424" s="94"/>
      <c r="Q424" s="17" t="str">
        <f>IF(SUM(K424:P424)=0,"",SUM(K424:P424))</f>
        <v/>
      </c>
      <c r="R424" s="94"/>
      <c r="S424" s="94"/>
      <c r="T424" s="17" t="str">
        <f>IF(SUM(R424:S424)=0,"",SUM(R424:S424))</f>
        <v/>
      </c>
      <c r="U424" s="17"/>
      <c r="V424" s="94"/>
      <c r="W424" s="17"/>
      <c r="X424" s="94" t="str">
        <f>IFERROR(AVERAGE(V424:W424),"")</f>
        <v/>
      </c>
      <c r="Y424" s="17"/>
      <c r="Z424" s="17"/>
      <c r="AA424" s="71"/>
      <c r="AB424" s="17"/>
      <c r="AC424" s="190" t="str">
        <f>IF(J424="","",IF(J424&lt;&gt;0,INT(25.4347*POWER((18-J424),1.81)),0))</f>
        <v/>
      </c>
      <c r="AD424" s="190" t="str">
        <f>IFERROR(IF(Q424&lt;&gt;0,INT(0.14354*POWER(((10*Q424)-220),1.4)),0),"")</f>
        <v/>
      </c>
      <c r="AE424" s="190" t="str">
        <f>IFERROR(IF(T424&lt;&gt;0,INT(51.39*POWER((T424-1.5),1.05)),0),"")</f>
        <v/>
      </c>
      <c r="AF424" s="190">
        <f>IF(U424&lt;&gt;0,INT(0.8465*POWER(((100*U424)-75),1.42)),0)</f>
        <v>0</v>
      </c>
      <c r="AG424" s="190" t="str">
        <f>IFERROR(IF(X424&lt;&gt;0,INT(1.53775*POWER((82-X424),1.81)),0),"")</f>
        <v/>
      </c>
      <c r="AH424" s="190" t="str">
        <f>IF(Y424="","",IF(Y424&lt;&gt;0,INT(5.74352*POWER((28.5-Y424),1.92)),0))</f>
        <v/>
      </c>
      <c r="AI424" s="190">
        <f>IF(Z424&lt;&gt;0,INT(12.91*POWER((Z424-4),1.1)),0)</f>
        <v>0</v>
      </c>
      <c r="AJ424" s="190" t="str">
        <f>IF(AA424="","",IF(AA424&lt;&gt;0,INT(0.2797*POWER(((100*AA424)),1.35)),0))</f>
        <v/>
      </c>
      <c r="AK424" s="191" t="str">
        <f>IF(AB424="","",IF(AB424&lt;&gt;0,INT(100.14*POWER((AB424-1),1.08)),0))</f>
        <v/>
      </c>
      <c r="AL424" s="192">
        <f>COUNT(J424,Q424,T424,X424,Y424,AA424,AB424)</f>
        <v>0</v>
      </c>
      <c r="AM424" s="193" t="str">
        <f>IF(AL424=0,"",SUM(AC424:AK424))</f>
        <v/>
      </c>
    </row>
    <row r="425" spans="1:39" customFormat="1" outlineLevel="1">
      <c r="B425" s="259"/>
      <c r="C425" s="106" t="s">
        <v>65</v>
      </c>
      <c r="D425" s="103"/>
      <c r="E425" s="103"/>
      <c r="F425" s="103"/>
      <c r="G425" s="103"/>
      <c r="H425" s="104"/>
      <c r="I425" s="105"/>
      <c r="J425" s="107" t="str">
        <f>IFERROR((J422-J424)/J424*100%,"")</f>
        <v/>
      </c>
      <c r="K425" s="107" t="str">
        <f t="shared" ref="K425:T425" si="1675">IFERROR((K424-K422)/K424*100%,"")</f>
        <v/>
      </c>
      <c r="L425" s="107" t="str">
        <f t="shared" si="1675"/>
        <v/>
      </c>
      <c r="M425" s="107" t="str">
        <f t="shared" si="1675"/>
        <v/>
      </c>
      <c r="N425" s="107" t="str">
        <f t="shared" si="1675"/>
        <v/>
      </c>
      <c r="O425" s="107" t="str">
        <f t="shared" si="1675"/>
        <v/>
      </c>
      <c r="P425" s="107" t="str">
        <f t="shared" si="1675"/>
        <v/>
      </c>
      <c r="Q425" s="107" t="str">
        <f t="shared" si="1675"/>
        <v/>
      </c>
      <c r="R425" s="107" t="str">
        <f t="shared" si="1675"/>
        <v/>
      </c>
      <c r="S425" s="107" t="str">
        <f t="shared" si="1675"/>
        <v/>
      </c>
      <c r="T425" s="107" t="str">
        <f t="shared" si="1675"/>
        <v/>
      </c>
      <c r="U425" s="107" t="str">
        <f t="shared" ref="U425" si="1676">IFERROR((U424-U423)/U424*100%,"")</f>
        <v/>
      </c>
      <c r="V425" s="107" t="str">
        <f>IFERROR((V422-V424)/V424*100%,"")</f>
        <v/>
      </c>
      <c r="W425" s="107" t="str">
        <f>IFERROR((W422-W424)/W424*100%,"")</f>
        <v/>
      </c>
      <c r="X425" s="107" t="str">
        <f>IFERROR((X422-X424)/X424*100%,"")</f>
        <v/>
      </c>
      <c r="Y425" s="107" t="str">
        <f>IFERROR((Y422-Y424)/Y424*100%,"")</f>
        <v/>
      </c>
      <c r="Z425" s="107" t="str">
        <f t="shared" ref="Z425" si="1677">IFERROR((Z424-Z423)/Z424*100%,"")</f>
        <v/>
      </c>
      <c r="AA425" s="107" t="str">
        <f>IFERROR((AA424-AA422)/AA424*100%,"")</f>
        <v/>
      </c>
      <c r="AB425" s="107" t="str">
        <f>IFERROR((AB424-AB422)/AB424*100%,"")</f>
        <v/>
      </c>
      <c r="AC425" s="194" t="str">
        <f t="shared" ref="AC425" si="1678">IFERROR((AC424-AC423)/AC424*100%,"")</f>
        <v/>
      </c>
      <c r="AD425" s="194" t="str">
        <f t="shared" ref="AD425" si="1679">IFERROR((AD424-AD423)/AD424*100%,"")</f>
        <v/>
      </c>
      <c r="AE425" s="194" t="str">
        <f t="shared" ref="AE425" si="1680">IFERROR((AE424-AE423)/AE424*100%,"")</f>
        <v/>
      </c>
      <c r="AF425" s="194" t="str">
        <f t="shared" ref="AF425" si="1681">IFERROR((AF424-AF423)/AF424*100%,"")</f>
        <v/>
      </c>
      <c r="AG425" s="194" t="str">
        <f t="shared" ref="AG425" si="1682">IFERROR((AG424-AG423)/AG424*100%,"")</f>
        <v/>
      </c>
      <c r="AH425" s="194" t="str">
        <f t="shared" ref="AH425" si="1683">IFERROR((AH424-AH423)/AH424*100%,"")</f>
        <v/>
      </c>
      <c r="AI425" s="194" t="str">
        <f t="shared" ref="AI425" si="1684">IFERROR((AI424-AI423)/AI424*100%,"")</f>
        <v/>
      </c>
      <c r="AJ425" s="194" t="str">
        <f t="shared" ref="AJ425" si="1685">IFERROR((AJ424-AJ423)/AJ424*100%,"")</f>
        <v/>
      </c>
      <c r="AK425" s="194" t="str">
        <f t="shared" ref="AK425" si="1686">IFERROR((AK424-AK423)/AK424*100%,"")</f>
        <v/>
      </c>
      <c r="AL425" s="194" t="str">
        <f t="shared" ref="AL425" si="1687">IFERROR((AL424-AL423)/AL424*100%,"")</f>
        <v/>
      </c>
      <c r="AM425" s="227" t="str">
        <f>IFERROR((AM424-AM422)/AM424*100%,"")</f>
        <v/>
      </c>
    </row>
    <row r="426" spans="1:39" customFormat="1" outlineLevel="1">
      <c r="A426" t="str">
        <f>B413&amp;C426</f>
        <v>Surname, Forename8</v>
      </c>
      <c r="B426" s="259"/>
      <c r="C426" s="27">
        <v>8</v>
      </c>
      <c r="D426" s="26" t="s">
        <v>22</v>
      </c>
      <c r="E426" s="103"/>
      <c r="F426" s="103"/>
      <c r="G426" s="103"/>
      <c r="H426" s="15"/>
      <c r="I426" s="16"/>
      <c r="J426" s="17"/>
      <c r="K426" s="94"/>
      <c r="L426" s="94"/>
      <c r="M426" s="94"/>
      <c r="N426" s="94"/>
      <c r="O426" s="94"/>
      <c r="P426" s="94"/>
      <c r="Q426" s="17" t="str">
        <f>IF(SUM(K426:P426)=0,"",SUM(K426:P426))</f>
        <v/>
      </c>
      <c r="R426" s="94"/>
      <c r="S426" s="94"/>
      <c r="T426" s="17" t="str">
        <f>IF(SUM(R426:S426)=0,"",SUM(R426:S426))</f>
        <v/>
      </c>
      <c r="U426" s="17"/>
      <c r="V426" s="94"/>
      <c r="W426" s="17"/>
      <c r="X426" s="94" t="str">
        <f>IFERROR(AVERAGE(V426:W426),"")</f>
        <v/>
      </c>
      <c r="Y426" s="17"/>
      <c r="Z426" s="17"/>
      <c r="AA426" s="71"/>
      <c r="AB426" s="17"/>
      <c r="AC426" s="190" t="str">
        <f>IF(J426="","",IF(J426&lt;&gt;0,INT(25.4347*POWER((18-J426),1.81)),0))</f>
        <v/>
      </c>
      <c r="AD426" s="190" t="str">
        <f>IFERROR(IF(Q426&lt;&gt;0,INT(0.14354*POWER(((10*Q426)-220),1.4)),0),"")</f>
        <v/>
      </c>
      <c r="AE426" s="190" t="str">
        <f>IFERROR(IF(T426&lt;&gt;0,INT(51.39*POWER((T426-1.5),1.05)),0),"")</f>
        <v/>
      </c>
      <c r="AF426" s="190">
        <f>IF(U426&lt;&gt;0,INT(0.8465*POWER(((100*U426)-75),1.42)),0)</f>
        <v>0</v>
      </c>
      <c r="AG426" s="190" t="str">
        <f>IFERROR(IF(X426&lt;&gt;0,INT(1.53775*POWER((82-X426),1.81)),0),"")</f>
        <v/>
      </c>
      <c r="AH426" s="190" t="str">
        <f>IF(Y426="","",IF(Y426&lt;&gt;0,INT(5.74352*POWER((28.5-Y426),1.92)),0))</f>
        <v/>
      </c>
      <c r="AI426" s="190">
        <f>IF(Z426&lt;&gt;0,INT(12.91*POWER((Z426-4),1.1)),0)</f>
        <v>0</v>
      </c>
      <c r="AJ426" s="190" t="str">
        <f>IF(AA426="","",IF(AA426&lt;&gt;0,INT(0.2797*POWER(((100*AA426)),1.35)),0))</f>
        <v/>
      </c>
      <c r="AK426" s="191" t="str">
        <f>IF(AB426="","",IF(AB426&lt;&gt;0,INT(100.14*POWER((AB426-1),1.08)),0))</f>
        <v/>
      </c>
      <c r="AL426" s="192">
        <f>COUNT(J426,Q426,T426,X426,Y426,AA426,AB426)</f>
        <v>0</v>
      </c>
      <c r="AM426" s="193" t="str">
        <f>IF(AL426=0,"",SUM(AC426:AK426))</f>
        <v/>
      </c>
    </row>
    <row r="427" spans="1:39" customFormat="1" outlineLevel="1">
      <c r="B427" s="259"/>
      <c r="C427" s="106" t="s">
        <v>65</v>
      </c>
      <c r="D427" s="103"/>
      <c r="E427" s="103"/>
      <c r="F427" s="103"/>
      <c r="G427" s="103"/>
      <c r="H427" s="104"/>
      <c r="I427" s="105"/>
      <c r="J427" s="107" t="str">
        <f>IFERROR((J424-J426)/J426*100%,"")</f>
        <v/>
      </c>
      <c r="K427" s="107" t="str">
        <f t="shared" ref="K427:T427" si="1688">IFERROR((K426-K424)/K426*100%,"")</f>
        <v/>
      </c>
      <c r="L427" s="107" t="str">
        <f t="shared" si="1688"/>
        <v/>
      </c>
      <c r="M427" s="107" t="str">
        <f t="shared" si="1688"/>
        <v/>
      </c>
      <c r="N427" s="107" t="str">
        <f t="shared" si="1688"/>
        <v/>
      </c>
      <c r="O427" s="107" t="str">
        <f t="shared" si="1688"/>
        <v/>
      </c>
      <c r="P427" s="107" t="str">
        <f t="shared" si="1688"/>
        <v/>
      </c>
      <c r="Q427" s="107" t="str">
        <f t="shared" si="1688"/>
        <v/>
      </c>
      <c r="R427" s="107" t="str">
        <f t="shared" si="1688"/>
        <v/>
      </c>
      <c r="S427" s="107" t="str">
        <f t="shared" si="1688"/>
        <v/>
      </c>
      <c r="T427" s="107" t="str">
        <f t="shared" si="1688"/>
        <v/>
      </c>
      <c r="U427" s="107" t="str">
        <f t="shared" ref="U427" si="1689">IFERROR((U426-U425)/U426*100%,"")</f>
        <v/>
      </c>
      <c r="V427" s="107" t="str">
        <f>IFERROR((V424-V426)/V426*100%,"")</f>
        <v/>
      </c>
      <c r="W427" s="107" t="str">
        <f>IFERROR((W424-W426)/W426*100%,"")</f>
        <v/>
      </c>
      <c r="X427" s="107" t="str">
        <f>IFERROR((X424-X426)/X426*100%,"")</f>
        <v/>
      </c>
      <c r="Y427" s="107" t="str">
        <f>IFERROR((Y424-Y426)/Y426*100%,"")</f>
        <v/>
      </c>
      <c r="Z427" s="107" t="str">
        <f t="shared" ref="Z427" si="1690">IFERROR((Z426-Z425)/Z426*100%,"")</f>
        <v/>
      </c>
      <c r="AA427" s="107" t="str">
        <f>IFERROR((AA426-AA424)/AA426*100%,"")</f>
        <v/>
      </c>
      <c r="AB427" s="107" t="str">
        <f>IFERROR((AB426-AB424)/AB426*100%,"")</f>
        <v/>
      </c>
      <c r="AC427" s="194" t="str">
        <f t="shared" ref="AC427" si="1691">IFERROR((AC426-AC425)/AC426*100%,"")</f>
        <v/>
      </c>
      <c r="AD427" s="194" t="str">
        <f t="shared" ref="AD427" si="1692">IFERROR((AD426-AD425)/AD426*100%,"")</f>
        <v/>
      </c>
      <c r="AE427" s="194" t="str">
        <f t="shared" ref="AE427" si="1693">IFERROR((AE426-AE425)/AE426*100%,"")</f>
        <v/>
      </c>
      <c r="AF427" s="194" t="str">
        <f t="shared" ref="AF427" si="1694">IFERROR((AF426-AF425)/AF426*100%,"")</f>
        <v/>
      </c>
      <c r="AG427" s="194" t="str">
        <f t="shared" ref="AG427" si="1695">IFERROR((AG426-AG425)/AG426*100%,"")</f>
        <v/>
      </c>
      <c r="AH427" s="194" t="str">
        <f t="shared" ref="AH427" si="1696">IFERROR((AH426-AH425)/AH426*100%,"")</f>
        <v/>
      </c>
      <c r="AI427" s="194" t="str">
        <f t="shared" ref="AI427" si="1697">IFERROR((AI426-AI425)/AI426*100%,"")</f>
        <v/>
      </c>
      <c r="AJ427" s="194" t="str">
        <f t="shared" ref="AJ427" si="1698">IFERROR((AJ426-AJ425)/AJ426*100%,"")</f>
        <v/>
      </c>
      <c r="AK427" s="194" t="str">
        <f t="shared" ref="AK427" si="1699">IFERROR((AK426-AK425)/AK426*100%,"")</f>
        <v/>
      </c>
      <c r="AL427" s="194" t="str">
        <f t="shared" ref="AL427" si="1700">IFERROR((AL426-AL425)/AL426*100%,"")</f>
        <v/>
      </c>
      <c r="AM427" s="227" t="str">
        <f>IFERROR((AM426-AM424)/AM426*100%,"")</f>
        <v/>
      </c>
    </row>
    <row r="428" spans="1:39" customFormat="1" outlineLevel="1">
      <c r="A428" t="str">
        <f>B413&amp;C428</f>
        <v>Surname, Forename9</v>
      </c>
      <c r="B428" s="259"/>
      <c r="C428" s="27">
        <v>9</v>
      </c>
      <c r="D428" s="26" t="s">
        <v>22</v>
      </c>
      <c r="E428" s="103"/>
      <c r="F428" s="103"/>
      <c r="G428" s="103"/>
      <c r="H428" s="15"/>
      <c r="I428" s="16"/>
      <c r="J428" s="17"/>
      <c r="K428" s="94"/>
      <c r="L428" s="94"/>
      <c r="M428" s="94"/>
      <c r="N428" s="94"/>
      <c r="O428" s="94"/>
      <c r="P428" s="94"/>
      <c r="Q428" s="17" t="str">
        <f>IF(SUM(K428:P428)=0,"",SUM(K428:P428))</f>
        <v/>
      </c>
      <c r="R428" s="94"/>
      <c r="S428" s="94"/>
      <c r="T428" s="17" t="str">
        <f>IF(SUM(R428:S428)=0,"",SUM(R428:S428))</f>
        <v/>
      </c>
      <c r="U428" s="17"/>
      <c r="V428" s="94"/>
      <c r="W428" s="17"/>
      <c r="X428" s="94" t="str">
        <f>IFERROR(AVERAGE(V428:W428),"")</f>
        <v/>
      </c>
      <c r="Y428" s="17"/>
      <c r="Z428" s="17"/>
      <c r="AA428" s="71"/>
      <c r="AB428" s="17"/>
      <c r="AC428" s="190" t="str">
        <f>IF(J428="","",IF(J428&lt;&gt;0,INT(25.4347*POWER((18-J428),1.81)),0))</f>
        <v/>
      </c>
      <c r="AD428" s="190" t="str">
        <f>IFERROR(IF(Q428&lt;&gt;0,INT(0.14354*POWER(((10*Q428)-220),1.4)),0),"")</f>
        <v/>
      </c>
      <c r="AE428" s="190" t="str">
        <f>IFERROR(IF(T428&lt;&gt;0,INT(51.39*POWER((T428-1.5),1.05)),0),"")</f>
        <v/>
      </c>
      <c r="AF428" s="190">
        <f>IF(U428&lt;&gt;0,INT(0.8465*POWER(((100*U428)-75),1.42)),0)</f>
        <v>0</v>
      </c>
      <c r="AG428" s="190" t="str">
        <f>IFERROR(IF(X428&lt;&gt;0,INT(1.53775*POWER((82-X428),1.81)),0),"")</f>
        <v/>
      </c>
      <c r="AH428" s="190" t="str">
        <f>IF(Y428="","",IF(Y428&lt;&gt;0,INT(5.74352*POWER((28.5-Y428),1.92)),0))</f>
        <v/>
      </c>
      <c r="AI428" s="190">
        <f>IF(Z428&lt;&gt;0,INT(12.91*POWER((Z428-4),1.1)),0)</f>
        <v>0</v>
      </c>
      <c r="AJ428" s="190" t="str">
        <f>IF(AA428="","",IF(AA428&lt;&gt;0,INT(0.2797*POWER(((100*AA428)),1.35)),0))</f>
        <v/>
      </c>
      <c r="AK428" s="191" t="str">
        <f>IF(AB428="","",IF(AB428&lt;&gt;0,INT(100.14*POWER((AB428-1),1.08)),0))</f>
        <v/>
      </c>
      <c r="AL428" s="192">
        <f>COUNT(J428,Q428,T428,X428,Y428,AA428,AB428)</f>
        <v>0</v>
      </c>
      <c r="AM428" s="193" t="str">
        <f>IF(AL428=0,"",SUM(AC428:AK428))</f>
        <v/>
      </c>
    </row>
    <row r="429" spans="1:39" customFormat="1" outlineLevel="1">
      <c r="B429" s="259"/>
      <c r="C429" s="106" t="s">
        <v>65</v>
      </c>
      <c r="D429" s="33"/>
      <c r="E429" s="33"/>
      <c r="F429" s="33"/>
      <c r="G429" s="33"/>
      <c r="H429" s="18"/>
      <c r="I429" s="44"/>
      <c r="J429" s="107" t="str">
        <f>IFERROR((J426-J428)/J428*100%,"")</f>
        <v/>
      </c>
      <c r="K429" s="107" t="str">
        <f t="shared" ref="K429:T429" si="1701">IFERROR((K428-K426)/K428*100%,"")</f>
        <v/>
      </c>
      <c r="L429" s="107" t="str">
        <f t="shared" si="1701"/>
        <v/>
      </c>
      <c r="M429" s="107" t="str">
        <f t="shared" si="1701"/>
        <v/>
      </c>
      <c r="N429" s="107" t="str">
        <f t="shared" si="1701"/>
        <v/>
      </c>
      <c r="O429" s="107" t="str">
        <f t="shared" si="1701"/>
        <v/>
      </c>
      <c r="P429" s="107" t="str">
        <f t="shared" si="1701"/>
        <v/>
      </c>
      <c r="Q429" s="107" t="str">
        <f t="shared" si="1701"/>
        <v/>
      </c>
      <c r="R429" s="107" t="str">
        <f t="shared" si="1701"/>
        <v/>
      </c>
      <c r="S429" s="107" t="str">
        <f t="shared" si="1701"/>
        <v/>
      </c>
      <c r="T429" s="107" t="str">
        <f t="shared" si="1701"/>
        <v/>
      </c>
      <c r="U429" s="107" t="str">
        <f t="shared" ref="U429" si="1702">IFERROR((U428-U427)/U428*100%,"")</f>
        <v/>
      </c>
      <c r="V429" s="107" t="str">
        <f>IFERROR((V426-V428)/V428*100%,"")</f>
        <v/>
      </c>
      <c r="W429" s="107" t="str">
        <f>IFERROR((W426-W428)/W428*100%,"")</f>
        <v/>
      </c>
      <c r="X429" s="107" t="str">
        <f>IFERROR((X426-X428)/X428*100%,"")</f>
        <v/>
      </c>
      <c r="Y429" s="107" t="str">
        <f>IFERROR((Y426-Y428)/Y428*100%,"")</f>
        <v/>
      </c>
      <c r="Z429" s="107" t="str">
        <f t="shared" ref="Z429" si="1703">IFERROR((Z428-Z427)/Z428*100%,"")</f>
        <v/>
      </c>
      <c r="AA429" s="107" t="str">
        <f>IFERROR((AA428-AA426)/AA428*100%,"")</f>
        <v/>
      </c>
      <c r="AB429" s="107" t="str">
        <f>IFERROR((AB428-AB426)/AB428*100%,"")</f>
        <v/>
      </c>
      <c r="AC429" s="194" t="str">
        <f t="shared" ref="AC429" si="1704">IFERROR((AC428-AC427)/AC428*100%,"")</f>
        <v/>
      </c>
      <c r="AD429" s="194" t="str">
        <f t="shared" ref="AD429" si="1705">IFERROR((AD428-AD427)/AD428*100%,"")</f>
        <v/>
      </c>
      <c r="AE429" s="194" t="str">
        <f t="shared" ref="AE429" si="1706">IFERROR((AE428-AE427)/AE428*100%,"")</f>
        <v/>
      </c>
      <c r="AF429" s="194" t="str">
        <f t="shared" ref="AF429" si="1707">IFERROR((AF428-AF427)/AF428*100%,"")</f>
        <v/>
      </c>
      <c r="AG429" s="194" t="str">
        <f t="shared" ref="AG429" si="1708">IFERROR((AG428-AG427)/AG428*100%,"")</f>
        <v/>
      </c>
      <c r="AH429" s="194" t="str">
        <f t="shared" ref="AH429" si="1709">IFERROR((AH428-AH427)/AH428*100%,"")</f>
        <v/>
      </c>
      <c r="AI429" s="194" t="str">
        <f t="shared" ref="AI429" si="1710">IFERROR((AI428-AI427)/AI428*100%,"")</f>
        <v/>
      </c>
      <c r="AJ429" s="194" t="str">
        <f t="shared" ref="AJ429" si="1711">IFERROR((AJ428-AJ427)/AJ428*100%,"")</f>
        <v/>
      </c>
      <c r="AK429" s="194" t="str">
        <f t="shared" ref="AK429" si="1712">IFERROR((AK428-AK427)/AK428*100%,"")</f>
        <v/>
      </c>
      <c r="AL429" s="194" t="str">
        <f t="shared" ref="AL429" si="1713">IFERROR((AL428-AL427)/AL428*100%,"")</f>
        <v/>
      </c>
      <c r="AM429" s="227" t="str">
        <f>IFERROR((AM428-AM426)/AM428*100%,"")</f>
        <v/>
      </c>
    </row>
    <row r="430" spans="1:39" s="6" customFormat="1" outlineLevel="1">
      <c r="A430" t="str">
        <f>B413&amp;C430</f>
        <v>Surname, Forename10</v>
      </c>
      <c r="B430" s="259"/>
      <c r="C430" s="32">
        <v>10</v>
      </c>
      <c r="D430" s="33" t="s">
        <v>22</v>
      </c>
      <c r="E430" s="33"/>
      <c r="F430" s="33"/>
      <c r="G430" s="33"/>
      <c r="H430" s="18"/>
      <c r="I430" s="44"/>
      <c r="J430" s="34"/>
      <c r="K430" s="34"/>
      <c r="L430" s="34"/>
      <c r="M430" s="34"/>
      <c r="N430" s="34"/>
      <c r="O430" s="34"/>
      <c r="P430" s="34"/>
      <c r="Q430" s="17" t="str">
        <f>IF(SUM(K430:P430)=0,"",SUM(K430:P430))</f>
        <v/>
      </c>
      <c r="R430" s="94"/>
      <c r="S430" s="94"/>
      <c r="T430" s="17" t="str">
        <f>IF(SUM(R430:S430)=0,"",SUM(R430:S430))</f>
        <v/>
      </c>
      <c r="U430" s="17"/>
      <c r="V430" s="94"/>
      <c r="W430" s="17"/>
      <c r="X430" s="94" t="str">
        <f>IFERROR(AVERAGE(V430:W430),"")</f>
        <v/>
      </c>
      <c r="Y430" s="17"/>
      <c r="Z430" s="17"/>
      <c r="AA430" s="71"/>
      <c r="AB430" s="17"/>
      <c r="AC430" s="190" t="str">
        <f>IF(J430="","",IF(J430&lt;&gt;0,INT(25.4347*POWER((18-J430),1.81)),0))</f>
        <v/>
      </c>
      <c r="AD430" s="190" t="str">
        <f>IFERROR(IF(Q430&lt;&gt;0,INT(0.14354*POWER(((10*Q430)-220),1.4)),0),"")</f>
        <v/>
      </c>
      <c r="AE430" s="190" t="str">
        <f>IFERROR(IF(T430&lt;&gt;0,INT(51.39*POWER((T430-1.5),1.05)),0),"")</f>
        <v/>
      </c>
      <c r="AF430" s="190">
        <f>IF(U430&lt;&gt;0,INT(0.8465*POWER(((100*U430)-75),1.42)),0)</f>
        <v>0</v>
      </c>
      <c r="AG430" s="190" t="str">
        <f>IFERROR(IF(X430&lt;&gt;0,INT(1.53775*POWER((82-X430),1.81)),0),"")</f>
        <v/>
      </c>
      <c r="AH430" s="190" t="str">
        <f>IF(Y430="","",IF(Y430&lt;&gt;0,INT(5.74352*POWER((28.5-Y430),1.92)),0))</f>
        <v/>
      </c>
      <c r="AI430" s="190">
        <f>IF(Z430&lt;&gt;0,INT(12.91*POWER((Z430-4),1.1)),0)</f>
        <v>0</v>
      </c>
      <c r="AJ430" s="190" t="str">
        <f>IF(AA430="","",IF(AA430&lt;&gt;0,INT(0.2797*POWER(((100*AA430)),1.35)),0))</f>
        <v/>
      </c>
      <c r="AK430" s="191" t="str">
        <f>IF(AB430="","",IF(AB430&lt;&gt;0,INT(100.14*POWER((AB430-1),1.08)),0))</f>
        <v/>
      </c>
      <c r="AL430" s="192">
        <f>COUNT(J430,Q430,T430,X430,Y430,AA430,AB430)</f>
        <v>0</v>
      </c>
      <c r="AM430" s="193" t="str">
        <f>IF(AL430=0,"",SUM(AC430:AK430))</f>
        <v/>
      </c>
    </row>
    <row r="431" spans="1:39" s="6" customFormat="1" outlineLevel="1">
      <c r="A431"/>
      <c r="B431" s="260"/>
      <c r="C431" s="106" t="s">
        <v>65</v>
      </c>
      <c r="D431" s="33"/>
      <c r="E431" s="33"/>
      <c r="F431" s="33"/>
      <c r="G431" s="33"/>
      <c r="H431" s="18"/>
      <c r="I431" s="44"/>
      <c r="J431" s="107" t="str">
        <f>IFERROR((J428-J430)/J430*100%,"")</f>
        <v/>
      </c>
      <c r="K431" s="107" t="str">
        <f t="shared" ref="K431:T431" si="1714">IFERROR((K430-K428)/K430*100%,"")</f>
        <v/>
      </c>
      <c r="L431" s="107" t="str">
        <f t="shared" si="1714"/>
        <v/>
      </c>
      <c r="M431" s="107" t="str">
        <f t="shared" si="1714"/>
        <v/>
      </c>
      <c r="N431" s="107" t="str">
        <f t="shared" si="1714"/>
        <v/>
      </c>
      <c r="O431" s="107" t="str">
        <f t="shared" si="1714"/>
        <v/>
      </c>
      <c r="P431" s="107" t="str">
        <f t="shared" si="1714"/>
        <v/>
      </c>
      <c r="Q431" s="107" t="str">
        <f t="shared" si="1714"/>
        <v/>
      </c>
      <c r="R431" s="107" t="str">
        <f t="shared" si="1714"/>
        <v/>
      </c>
      <c r="S431" s="107" t="str">
        <f t="shared" si="1714"/>
        <v/>
      </c>
      <c r="T431" s="107" t="str">
        <f t="shared" si="1714"/>
        <v/>
      </c>
      <c r="U431" s="107" t="str">
        <f t="shared" ref="U431" si="1715">IFERROR((U430-U429)/U430*100%,"")</f>
        <v/>
      </c>
      <c r="V431" s="107" t="str">
        <f>IFERROR((V428-V430)/V430*100%,"")</f>
        <v/>
      </c>
      <c r="W431" s="107" t="str">
        <f>IFERROR((W428-W430)/W430*100%,"")</f>
        <v/>
      </c>
      <c r="X431" s="107" t="str">
        <f>IFERROR((X428-X430)/X430*100%,"")</f>
        <v/>
      </c>
      <c r="Y431" s="107" t="str">
        <f>IFERROR((Y428-Y430)/Y430*100%,"")</f>
        <v/>
      </c>
      <c r="Z431" s="107" t="str">
        <f t="shared" ref="Z431" si="1716">IFERROR((Z430-Z429)/Z430*100%,"")</f>
        <v/>
      </c>
      <c r="AA431" s="107" t="str">
        <f>IFERROR((AA430-AA428)/AA430*100%,"")</f>
        <v/>
      </c>
      <c r="AB431" s="107" t="str">
        <f>IFERROR((AB430-AB428)/AB430*100%,"")</f>
        <v/>
      </c>
      <c r="AC431" s="194" t="str">
        <f t="shared" ref="AC431" si="1717">IFERROR((AC430-AC429)/AC430*100%,"")</f>
        <v/>
      </c>
      <c r="AD431" s="194" t="str">
        <f t="shared" ref="AD431" si="1718">IFERROR((AD430-AD429)/AD430*100%,"")</f>
        <v/>
      </c>
      <c r="AE431" s="194" t="str">
        <f t="shared" ref="AE431" si="1719">IFERROR((AE430-AE429)/AE430*100%,"")</f>
        <v/>
      </c>
      <c r="AF431" s="194" t="str">
        <f t="shared" ref="AF431" si="1720">IFERROR((AF430-AF429)/AF430*100%,"")</f>
        <v/>
      </c>
      <c r="AG431" s="194" t="str">
        <f t="shared" ref="AG431" si="1721">IFERROR((AG430-AG429)/AG430*100%,"")</f>
        <v/>
      </c>
      <c r="AH431" s="194" t="str">
        <f t="shared" ref="AH431" si="1722">IFERROR((AH430-AH429)/AH430*100%,"")</f>
        <v/>
      </c>
      <c r="AI431" s="194" t="str">
        <f t="shared" ref="AI431" si="1723">IFERROR((AI430-AI429)/AI430*100%,"")</f>
        <v/>
      </c>
      <c r="AJ431" s="194" t="str">
        <f t="shared" ref="AJ431" si="1724">IFERROR((AJ430-AJ429)/AJ430*100%,"")</f>
        <v/>
      </c>
      <c r="AK431" s="194" t="str">
        <f t="shared" ref="AK431" si="1725">IFERROR((AK430-AK429)/AK430*100%,"")</f>
        <v/>
      </c>
      <c r="AL431" s="194" t="str">
        <f t="shared" ref="AL431" si="1726">IFERROR((AL430-AL429)/AL430*100%,"")</f>
        <v/>
      </c>
      <c r="AM431" s="227" t="str">
        <f>IFERROR((AM430-AM428)/AM430*100%,"")</f>
        <v/>
      </c>
    </row>
    <row r="432" spans="1:39" s="45" customFormat="1" outlineLevel="1">
      <c r="B432" s="115"/>
      <c r="C432" s="32"/>
      <c r="D432" s="33"/>
      <c r="E432" s="33"/>
      <c r="F432" s="33"/>
      <c r="G432" s="33"/>
      <c r="H432" s="18"/>
      <c r="I432" s="44"/>
      <c r="J432" s="34"/>
      <c r="K432" s="34"/>
      <c r="L432" s="34"/>
      <c r="M432" s="34"/>
      <c r="N432" s="34"/>
      <c r="O432" s="34"/>
      <c r="P432" s="34"/>
      <c r="Q432" s="34"/>
      <c r="R432" s="34"/>
      <c r="S432" s="34"/>
      <c r="T432" s="34"/>
      <c r="U432" s="34"/>
      <c r="V432" s="34"/>
      <c r="W432" s="34"/>
      <c r="X432" s="34"/>
      <c r="Y432" s="34"/>
      <c r="Z432" s="34"/>
      <c r="AA432" s="34"/>
      <c r="AB432" s="34"/>
      <c r="AC432" s="195"/>
      <c r="AD432" s="196"/>
      <c r="AE432" s="196"/>
      <c r="AF432" s="196"/>
      <c r="AG432" s="196"/>
      <c r="AH432" s="196"/>
      <c r="AI432" s="196"/>
      <c r="AJ432" s="196"/>
      <c r="AK432" s="197"/>
      <c r="AL432" s="196"/>
      <c r="AM432" s="198"/>
    </row>
    <row r="433" spans="1:39" s="6" customFormat="1" outlineLevel="1">
      <c r="B433" s="116"/>
      <c r="C433" s="35"/>
      <c r="D433" s="36"/>
      <c r="E433" s="36"/>
      <c r="F433" s="36"/>
      <c r="G433" s="36"/>
      <c r="H433" s="37"/>
      <c r="I433" s="38" t="s">
        <v>24</v>
      </c>
      <c r="J433" s="21" t="e">
        <f>AVERAGE(J413:J414,J416,J418,J420,J422,J424,J426,J428,J430)</f>
        <v>#DIV/0!</v>
      </c>
      <c r="K433" s="21" t="e">
        <f t="shared" ref="K433:AB433" si="1727">AVERAGE(K413:K414,K416,K418,K420,K422,K424,K426,K428,K430)</f>
        <v>#DIV/0!</v>
      </c>
      <c r="L433" s="21" t="e">
        <f t="shared" si="1727"/>
        <v>#DIV/0!</v>
      </c>
      <c r="M433" s="21" t="e">
        <f t="shared" si="1727"/>
        <v>#DIV/0!</v>
      </c>
      <c r="N433" s="21" t="e">
        <f t="shared" si="1727"/>
        <v>#DIV/0!</v>
      </c>
      <c r="O433" s="21" t="e">
        <f t="shared" si="1727"/>
        <v>#DIV/0!</v>
      </c>
      <c r="P433" s="21" t="e">
        <f t="shared" si="1727"/>
        <v>#DIV/0!</v>
      </c>
      <c r="Q433" s="21" t="e">
        <f t="shared" si="1727"/>
        <v>#DIV/0!</v>
      </c>
      <c r="R433" s="21" t="e">
        <f t="shared" si="1727"/>
        <v>#DIV/0!</v>
      </c>
      <c r="S433" s="21" t="e">
        <f t="shared" si="1727"/>
        <v>#DIV/0!</v>
      </c>
      <c r="T433" s="21" t="e">
        <f t="shared" si="1727"/>
        <v>#DIV/0!</v>
      </c>
      <c r="U433" s="21" t="e">
        <f t="shared" si="1727"/>
        <v>#DIV/0!</v>
      </c>
      <c r="V433" s="21" t="e">
        <f t="shared" si="1727"/>
        <v>#DIV/0!</v>
      </c>
      <c r="W433" s="21" t="e">
        <f t="shared" si="1727"/>
        <v>#DIV/0!</v>
      </c>
      <c r="X433" s="21" t="e">
        <f t="shared" si="1727"/>
        <v>#DIV/0!</v>
      </c>
      <c r="Y433" s="21" t="e">
        <f t="shared" si="1727"/>
        <v>#DIV/0!</v>
      </c>
      <c r="Z433" s="21" t="e">
        <f t="shared" si="1727"/>
        <v>#DIV/0!</v>
      </c>
      <c r="AA433" s="21" t="e">
        <f t="shared" si="1727"/>
        <v>#DIV/0!</v>
      </c>
      <c r="AB433" s="21" t="e">
        <f t="shared" si="1727"/>
        <v>#DIV/0!</v>
      </c>
      <c r="AC433" s="199"/>
      <c r="AD433" s="200"/>
      <c r="AE433" s="200"/>
      <c r="AF433" s="200"/>
      <c r="AG433" s="200"/>
      <c r="AH433" s="200"/>
      <c r="AI433" s="200"/>
      <c r="AJ433" s="200"/>
      <c r="AK433" s="201"/>
      <c r="AL433" s="200"/>
      <c r="AM433" s="202"/>
    </row>
    <row r="434" spans="1:39" s="6" customFormat="1" outlineLevel="1">
      <c r="B434" s="116"/>
      <c r="C434" s="35"/>
      <c r="D434" s="36"/>
      <c r="E434" s="36"/>
      <c r="F434" s="36"/>
      <c r="G434" s="36"/>
      <c r="H434" s="37"/>
      <c r="I434" s="38" t="s">
        <v>26</v>
      </c>
      <c r="J434" s="21">
        <f>MIN(J413:J414,J416,J418,J420,J422,J424,J426,J428,J430)</f>
        <v>0</v>
      </c>
      <c r="K434" s="21">
        <f t="shared" ref="K434:AB434" si="1728">MIN(K413:K414,K416,K418,K420,K422,K424,K426,K428,K430)</f>
        <v>0</v>
      </c>
      <c r="L434" s="21">
        <f t="shared" si="1728"/>
        <v>0</v>
      </c>
      <c r="M434" s="21">
        <f t="shared" si="1728"/>
        <v>0</v>
      </c>
      <c r="N434" s="21">
        <f t="shared" si="1728"/>
        <v>0</v>
      </c>
      <c r="O434" s="21">
        <f t="shared" si="1728"/>
        <v>0</v>
      </c>
      <c r="P434" s="21">
        <f t="shared" si="1728"/>
        <v>0</v>
      </c>
      <c r="Q434" s="21">
        <f t="shared" si="1728"/>
        <v>0</v>
      </c>
      <c r="R434" s="21">
        <f t="shared" si="1728"/>
        <v>0</v>
      </c>
      <c r="S434" s="21">
        <f t="shared" si="1728"/>
        <v>0</v>
      </c>
      <c r="T434" s="21">
        <f t="shared" si="1728"/>
        <v>0</v>
      </c>
      <c r="U434" s="21">
        <f t="shared" si="1728"/>
        <v>0</v>
      </c>
      <c r="V434" s="21">
        <f t="shared" si="1728"/>
        <v>0</v>
      </c>
      <c r="W434" s="21">
        <f t="shared" si="1728"/>
        <v>0</v>
      </c>
      <c r="X434" s="21">
        <f t="shared" si="1728"/>
        <v>0</v>
      </c>
      <c r="Y434" s="21">
        <f t="shared" si="1728"/>
        <v>0</v>
      </c>
      <c r="Z434" s="21">
        <f t="shared" si="1728"/>
        <v>0</v>
      </c>
      <c r="AA434" s="21">
        <f t="shared" si="1728"/>
        <v>0</v>
      </c>
      <c r="AB434" s="21">
        <f t="shared" si="1728"/>
        <v>0</v>
      </c>
      <c r="AC434" s="199"/>
      <c r="AD434" s="200"/>
      <c r="AE434" s="200"/>
      <c r="AF434" s="200"/>
      <c r="AG434" s="200"/>
      <c r="AH434" s="200"/>
      <c r="AI434" s="200"/>
      <c r="AJ434" s="200"/>
      <c r="AK434" s="201"/>
      <c r="AL434" s="200"/>
      <c r="AM434" s="202"/>
    </row>
    <row r="435" spans="1:39" s="6" customFormat="1" outlineLevel="1">
      <c r="B435" s="116"/>
      <c r="C435" s="35"/>
      <c r="D435" s="36"/>
      <c r="E435" s="36"/>
      <c r="F435" s="36"/>
      <c r="G435" s="36"/>
      <c r="H435" s="37"/>
      <c r="I435" s="38" t="s">
        <v>25</v>
      </c>
      <c r="J435" s="21">
        <f>MAX(J413:J414,J416,J418,J420,J422,J424,J426,J428,J430)</f>
        <v>0</v>
      </c>
      <c r="K435" s="21">
        <f t="shared" ref="K435:AB435" si="1729">MAX(K413:K414,K416,K418,K420,K422,K424,K426,K428,K430)</f>
        <v>0</v>
      </c>
      <c r="L435" s="21">
        <f t="shared" si="1729"/>
        <v>0</v>
      </c>
      <c r="M435" s="21">
        <f t="shared" si="1729"/>
        <v>0</v>
      </c>
      <c r="N435" s="21">
        <f t="shared" si="1729"/>
        <v>0</v>
      </c>
      <c r="O435" s="21">
        <f t="shared" si="1729"/>
        <v>0</v>
      </c>
      <c r="P435" s="21">
        <f t="shared" si="1729"/>
        <v>0</v>
      </c>
      <c r="Q435" s="21">
        <f t="shared" si="1729"/>
        <v>0</v>
      </c>
      <c r="R435" s="21">
        <f t="shared" si="1729"/>
        <v>0</v>
      </c>
      <c r="S435" s="21">
        <f t="shared" si="1729"/>
        <v>0</v>
      </c>
      <c r="T435" s="21">
        <f t="shared" si="1729"/>
        <v>0</v>
      </c>
      <c r="U435" s="21">
        <f t="shared" si="1729"/>
        <v>0</v>
      </c>
      <c r="V435" s="21">
        <f t="shared" si="1729"/>
        <v>0</v>
      </c>
      <c r="W435" s="21">
        <f t="shared" si="1729"/>
        <v>0</v>
      </c>
      <c r="X435" s="21">
        <f t="shared" si="1729"/>
        <v>0</v>
      </c>
      <c r="Y435" s="21">
        <f t="shared" si="1729"/>
        <v>0</v>
      </c>
      <c r="Z435" s="21">
        <f t="shared" si="1729"/>
        <v>0</v>
      </c>
      <c r="AA435" s="21">
        <f t="shared" si="1729"/>
        <v>0</v>
      </c>
      <c r="AB435" s="21">
        <f t="shared" si="1729"/>
        <v>0</v>
      </c>
      <c r="AC435" s="199"/>
      <c r="AD435" s="200"/>
      <c r="AE435" s="200"/>
      <c r="AF435" s="200"/>
      <c r="AG435" s="200"/>
      <c r="AH435" s="200"/>
      <c r="AI435" s="200"/>
      <c r="AJ435" s="200"/>
      <c r="AK435" s="201"/>
      <c r="AL435" s="200"/>
      <c r="AM435" s="202"/>
    </row>
    <row r="436" spans="1:39" s="6" customFormat="1" outlineLevel="1">
      <c r="B436" s="116"/>
      <c r="C436" s="35"/>
      <c r="D436" s="36"/>
      <c r="E436" s="36"/>
      <c r="F436" s="36"/>
      <c r="G436" s="36"/>
      <c r="H436" s="37"/>
      <c r="I436" s="38"/>
      <c r="J436" s="21"/>
      <c r="K436" s="21"/>
      <c r="L436" s="21"/>
      <c r="M436" s="21"/>
      <c r="N436" s="21"/>
      <c r="O436" s="21"/>
      <c r="P436" s="21"/>
      <c r="Q436" s="21"/>
      <c r="R436" s="21"/>
      <c r="S436" s="21"/>
      <c r="T436" s="21"/>
      <c r="U436" s="21"/>
      <c r="V436" s="21"/>
      <c r="W436" s="21"/>
      <c r="X436" s="21"/>
      <c r="Y436" s="21"/>
      <c r="Z436" s="21"/>
      <c r="AA436" s="21"/>
      <c r="AB436" s="21"/>
      <c r="AC436" s="200"/>
      <c r="AD436" s="200"/>
      <c r="AE436" s="200"/>
      <c r="AF436" s="200"/>
      <c r="AG436" s="200"/>
      <c r="AH436" s="200"/>
      <c r="AI436" s="200"/>
      <c r="AJ436" s="200"/>
      <c r="AK436" s="200"/>
      <c r="AL436" s="200"/>
      <c r="AM436" s="202"/>
    </row>
    <row r="437" spans="1:39" s="31" customFormat="1" ht="16.5" outlineLevel="1" thickBot="1">
      <c r="B437" s="117"/>
      <c r="C437" s="39"/>
      <c r="D437" s="40"/>
      <c r="E437" s="40"/>
      <c r="F437" s="40"/>
      <c r="G437" s="40"/>
      <c r="H437" s="41"/>
      <c r="I437" s="42"/>
      <c r="J437" s="43"/>
      <c r="K437" s="43"/>
      <c r="L437" s="43"/>
      <c r="M437" s="43"/>
      <c r="N437" s="43"/>
      <c r="O437" s="43"/>
      <c r="P437" s="43"/>
      <c r="Q437" s="43"/>
      <c r="R437" s="43"/>
      <c r="S437" s="43"/>
      <c r="T437" s="43"/>
      <c r="U437" s="43"/>
      <c r="V437" s="43"/>
      <c r="W437" s="43"/>
      <c r="X437" s="43"/>
      <c r="Y437" s="43"/>
      <c r="Z437" s="43"/>
      <c r="AA437" s="43"/>
      <c r="AB437" s="43"/>
      <c r="AC437" s="204"/>
      <c r="AD437" s="204"/>
      <c r="AE437" s="204"/>
      <c r="AF437" s="204"/>
      <c r="AG437" s="204"/>
      <c r="AH437" s="204"/>
      <c r="AI437" s="204"/>
      <c r="AJ437" s="204"/>
      <c r="AK437" s="204"/>
      <c r="AL437" s="204"/>
      <c r="AM437" s="205"/>
    </row>
    <row r="438" spans="1:39" customFormat="1">
      <c r="B438" s="118"/>
      <c r="C438" s="28"/>
      <c r="D438" s="19"/>
      <c r="E438" s="19"/>
      <c r="F438" s="19"/>
      <c r="G438" s="19"/>
      <c r="H438" s="29"/>
      <c r="I438" s="20"/>
      <c r="J438" s="30"/>
      <c r="K438" s="30"/>
      <c r="L438" s="30"/>
      <c r="M438" s="30"/>
      <c r="N438" s="30"/>
      <c r="O438" s="30"/>
      <c r="P438" s="30"/>
      <c r="Q438" s="30"/>
      <c r="R438" s="30"/>
      <c r="S438" s="30"/>
      <c r="T438" s="30"/>
      <c r="U438" s="30"/>
      <c r="V438" s="30"/>
      <c r="W438" s="30"/>
      <c r="X438" s="30"/>
      <c r="Y438" s="30"/>
      <c r="Z438" s="30"/>
      <c r="AA438" s="30"/>
      <c r="AB438" s="30"/>
      <c r="AC438" s="206"/>
      <c r="AD438" s="206"/>
      <c r="AE438" s="206"/>
      <c r="AF438" s="206"/>
      <c r="AG438" s="206"/>
      <c r="AH438" s="206"/>
      <c r="AI438" s="206"/>
      <c r="AJ438" s="206"/>
      <c r="AK438" s="206"/>
      <c r="AL438" s="206"/>
      <c r="AM438" s="207"/>
    </row>
    <row r="439" spans="1:39" customFormat="1" outlineLevel="1">
      <c r="B439" s="114" t="s">
        <v>41</v>
      </c>
      <c r="C439" s="28"/>
      <c r="D439" s="19"/>
      <c r="E439" s="19"/>
      <c r="F439" s="19"/>
      <c r="G439" s="19"/>
      <c r="H439" s="29"/>
      <c r="I439" s="20"/>
      <c r="J439" s="30"/>
      <c r="K439" s="30"/>
      <c r="L439" s="30"/>
      <c r="M439" s="30"/>
      <c r="N439" s="30"/>
      <c r="O439" s="30"/>
      <c r="P439" s="30"/>
      <c r="Q439" s="30"/>
      <c r="R439" s="30"/>
      <c r="S439" s="30"/>
      <c r="T439" s="30"/>
      <c r="U439" s="30"/>
      <c r="V439" s="30"/>
      <c r="W439" s="30"/>
      <c r="X439" s="30"/>
      <c r="Y439" s="30"/>
      <c r="Z439" s="30"/>
      <c r="AA439" s="30"/>
      <c r="AB439" s="30"/>
      <c r="AC439" s="206"/>
      <c r="AD439" s="206"/>
      <c r="AE439" s="206"/>
      <c r="AF439" s="206"/>
      <c r="AG439" s="206"/>
      <c r="AH439" s="206"/>
      <c r="AI439" s="206"/>
      <c r="AJ439" s="206"/>
      <c r="AK439" s="206"/>
      <c r="AL439" s="206"/>
      <c r="AM439" s="207"/>
    </row>
    <row r="440" spans="1:39" customFormat="1" outlineLevel="1">
      <c r="A440" t="str">
        <f>B440&amp;C440</f>
        <v>Surname, Forename1</v>
      </c>
      <c r="B440" s="258" t="s">
        <v>28</v>
      </c>
      <c r="C440" s="27">
        <v>1</v>
      </c>
      <c r="D440" s="26" t="s">
        <v>22</v>
      </c>
      <c r="E440" s="103"/>
      <c r="F440" s="103"/>
      <c r="G440" s="103"/>
      <c r="H440" s="16"/>
      <c r="I440" s="16"/>
      <c r="J440" s="17"/>
      <c r="K440" s="94"/>
      <c r="L440" s="94"/>
      <c r="M440" s="94"/>
      <c r="N440" s="94"/>
      <c r="O440" s="94"/>
      <c r="P440" s="94"/>
      <c r="Q440" s="17"/>
      <c r="R440" s="94"/>
      <c r="S440" s="94"/>
      <c r="T440" s="17"/>
      <c r="U440" s="17"/>
      <c r="V440" s="94"/>
      <c r="W440" s="17"/>
      <c r="X440" s="94"/>
      <c r="Y440" s="17"/>
      <c r="Z440" s="17"/>
      <c r="AA440" s="17"/>
      <c r="AB440" s="17"/>
      <c r="AC440" s="190">
        <f>IF(J440&lt;&gt;0,INT(25.4347*POWER((18-J440),1.81)),0)</f>
        <v>0</v>
      </c>
      <c r="AD440" s="190">
        <f>IF(Q440&lt;&gt;0,INT(0.14354*POWER(((10*Q440)-220),1.4)),0)</f>
        <v>0</v>
      </c>
      <c r="AE440" s="190">
        <f>IF(T440&lt;&gt;0,INT(51.39*POWER((T440-1.5),1.05)),0)</f>
        <v>0</v>
      </c>
      <c r="AF440" s="190">
        <f>IF(U440&lt;&gt;0,INT(0.8465*POWER(((100*U440)-75),1.42)),0)</f>
        <v>0</v>
      </c>
      <c r="AG440" s="190">
        <f>IF(X440&lt;&gt;0,INT(1.53775*POWER((82-X440),1.81)),0)</f>
        <v>0</v>
      </c>
      <c r="AH440" s="190">
        <f>IF(Y440&lt;&gt;0,INT(5.74352*POWER((28.5-Y440),1.92)),0)</f>
        <v>0</v>
      </c>
      <c r="AI440" s="190">
        <f>IF(Z440&lt;&gt;0,INT(12.91*POWER((Z440-4),1.1)),0)</f>
        <v>0</v>
      </c>
      <c r="AJ440" s="190">
        <f>IF(AA440&lt;&gt;0,INT(0.2797*POWER(((100*AA440)),1.35)),0)</f>
        <v>0</v>
      </c>
      <c r="AK440" s="191">
        <f>IF(AB440&lt;&gt;0,INT(100.14*POWER((AB440-1),1.08)),0)</f>
        <v>0</v>
      </c>
      <c r="AL440" s="208">
        <v>7</v>
      </c>
      <c r="AM440" s="193">
        <f>SUM(AC440:AK440)</f>
        <v>0</v>
      </c>
    </row>
    <row r="441" spans="1:39" customFormat="1" outlineLevel="1">
      <c r="A441" t="str">
        <f>B440&amp;C441</f>
        <v>Surname, Forename2</v>
      </c>
      <c r="B441" s="259"/>
      <c r="C441" s="27">
        <v>2</v>
      </c>
      <c r="D441" s="26" t="s">
        <v>22</v>
      </c>
      <c r="E441" s="103"/>
      <c r="F441" s="103"/>
      <c r="G441" s="103"/>
      <c r="H441" s="15"/>
      <c r="I441" s="16"/>
      <c r="J441" s="17"/>
      <c r="K441" s="94"/>
      <c r="L441" s="94"/>
      <c r="M441" s="94"/>
      <c r="N441" s="94"/>
      <c r="O441" s="94"/>
      <c r="P441" s="94"/>
      <c r="Q441" s="17" t="str">
        <f>IF(SUM(K441:P441)=0,"",SUM(K441:P441))</f>
        <v/>
      </c>
      <c r="R441" s="94"/>
      <c r="S441" s="94"/>
      <c r="T441" s="17" t="str">
        <f>IF(SUM(R441:S441)=0,"",SUM(R441:S441))</f>
        <v/>
      </c>
      <c r="U441" s="17"/>
      <c r="V441" s="94"/>
      <c r="W441" s="17"/>
      <c r="X441" s="94" t="str">
        <f>IFERROR(AVERAGE(V441:W441),"")</f>
        <v/>
      </c>
      <c r="Y441" s="17"/>
      <c r="Z441" s="17"/>
      <c r="AA441" s="71"/>
      <c r="AB441" s="17"/>
      <c r="AC441" s="190" t="str">
        <f>IF(J441="","",IF(J441&lt;&gt;0,INT(25.4347*POWER((18-J441),1.81)),0))</f>
        <v/>
      </c>
      <c r="AD441" s="190" t="str">
        <f>IFERROR(IF(Q441&lt;&gt;0,INT(0.14354*POWER(((10*Q441)-220),1.4)),0),"")</f>
        <v/>
      </c>
      <c r="AE441" s="190" t="str">
        <f>IFERROR(IF(T441&lt;&gt;0,INT(51.39*POWER((T441-1.5),1.05)),0),"")</f>
        <v/>
      </c>
      <c r="AF441" s="190">
        <f>IF(U441&lt;&gt;0,INT(0.8465*POWER(((100*U441)-75),1.42)),0)</f>
        <v>0</v>
      </c>
      <c r="AG441" s="190" t="str">
        <f>IFERROR(IF(X441&lt;&gt;0,INT(1.53775*POWER((82-X441),1.81)),0),"")</f>
        <v/>
      </c>
      <c r="AH441" s="190" t="str">
        <f>IF(Y441="","",IF(Y441&lt;&gt;0,INT(5.74352*POWER((28.5-Y441),1.92)),0))</f>
        <v/>
      </c>
      <c r="AI441" s="190">
        <f>IF(Z441&lt;&gt;0,INT(12.91*POWER((Z441-4),1.1)),0)</f>
        <v>0</v>
      </c>
      <c r="AJ441" s="190" t="str">
        <f>IF(AA441="","",IF(AA441&lt;&gt;0,INT(0.2797*POWER(((100*AA441)),1.35)),0))</f>
        <v/>
      </c>
      <c r="AK441" s="191" t="str">
        <f>IF(AB441="","",IF(AB441&lt;&gt;0,INT(100.14*POWER((AB441-1),1.08)),0))</f>
        <v/>
      </c>
      <c r="AL441" s="192">
        <f>COUNT(J441,Q441,T441,X441,Y441,AA441,AB441)</f>
        <v>0</v>
      </c>
      <c r="AM441" s="193" t="str">
        <f>IF(AL441=0,"",SUM(AC441:AK441))</f>
        <v/>
      </c>
    </row>
    <row r="442" spans="1:39" customFormat="1" outlineLevel="1">
      <c r="B442" s="259"/>
      <c r="C442" s="106" t="s">
        <v>65</v>
      </c>
      <c r="D442" s="103"/>
      <c r="E442" s="103"/>
      <c r="F442" s="103"/>
      <c r="G442" s="103"/>
      <c r="H442" s="104"/>
      <c r="I442" s="105"/>
      <c r="J442" s="107" t="str">
        <f>IFERROR((J440-J441)/J441*100%,"")</f>
        <v/>
      </c>
      <c r="K442" s="107" t="str">
        <f>IFERROR((K441-K440)/K441*100%,"")</f>
        <v/>
      </c>
      <c r="L442" s="107" t="str">
        <f t="shared" ref="L442:S442" si="1730">IFERROR((L441-L440)/L441*100%,"")</f>
        <v/>
      </c>
      <c r="M442" s="107" t="str">
        <f t="shared" si="1730"/>
        <v/>
      </c>
      <c r="N442" s="107" t="str">
        <f t="shared" si="1730"/>
        <v/>
      </c>
      <c r="O442" s="107" t="str">
        <f t="shared" si="1730"/>
        <v/>
      </c>
      <c r="P442" s="107" t="str">
        <f t="shared" si="1730"/>
        <v/>
      </c>
      <c r="Q442" s="107" t="str">
        <f t="shared" si="1730"/>
        <v/>
      </c>
      <c r="R442" s="107" t="str">
        <f t="shared" si="1730"/>
        <v/>
      </c>
      <c r="S442" s="107" t="str">
        <f t="shared" si="1730"/>
        <v/>
      </c>
      <c r="T442" s="107" t="str">
        <f>IFERROR((T441-T440)/T441*100%,"")</f>
        <v/>
      </c>
      <c r="U442" s="107" t="str">
        <f t="shared" ref="U442" si="1731">IFERROR((U441-U440)/U441*100%,"")</f>
        <v/>
      </c>
      <c r="V442" s="107" t="str">
        <f>IFERROR((V440-V441)/V441*100%,"")</f>
        <v/>
      </c>
      <c r="W442" s="107" t="str">
        <f>IFERROR((W440-W441)/W441*100%,"")</f>
        <v/>
      </c>
      <c r="X442" s="107" t="str">
        <f>IFERROR((X440-X441)/X441*100%,"")</f>
        <v/>
      </c>
      <c r="Y442" s="107" t="str">
        <f>IFERROR((Y440-Y441)/Y441*100%,"")</f>
        <v/>
      </c>
      <c r="Z442" s="107" t="str">
        <f t="shared" ref="Z442:AB442" si="1732">IFERROR((Z441-Z440)/Z441*100%,"")</f>
        <v/>
      </c>
      <c r="AA442" s="107" t="str">
        <f t="shared" si="1732"/>
        <v/>
      </c>
      <c r="AB442" s="107" t="str">
        <f t="shared" si="1732"/>
        <v/>
      </c>
      <c r="AC442" s="194" t="str">
        <f t="shared" ref="AC442" si="1733">IFERROR((AC441-AC440)/AC441*100%,"")</f>
        <v/>
      </c>
      <c r="AD442" s="194" t="str">
        <f t="shared" ref="AD442" si="1734">IFERROR((AD441-AD440)/AD441*100%,"")</f>
        <v/>
      </c>
      <c r="AE442" s="194" t="str">
        <f t="shared" ref="AE442" si="1735">IFERROR((AE441-AE440)/AE441*100%,"")</f>
        <v/>
      </c>
      <c r="AF442" s="194" t="str">
        <f t="shared" ref="AF442" si="1736">IFERROR((AF441-AF440)/AF441*100%,"")</f>
        <v/>
      </c>
      <c r="AG442" s="194" t="str">
        <f t="shared" ref="AG442" si="1737">IFERROR((AG441-AG440)/AG441*100%,"")</f>
        <v/>
      </c>
      <c r="AH442" s="194" t="str">
        <f t="shared" ref="AH442" si="1738">IFERROR((AH441-AH440)/AH441*100%,"")</f>
        <v/>
      </c>
      <c r="AI442" s="194" t="str">
        <f t="shared" ref="AI442" si="1739">IFERROR((AI441-AI440)/AI441*100%,"")</f>
        <v/>
      </c>
      <c r="AJ442" s="194" t="str">
        <f t="shared" ref="AJ442" si="1740">IFERROR((AJ441-AJ440)/AJ441*100%,"")</f>
        <v/>
      </c>
      <c r="AK442" s="194" t="str">
        <f t="shared" ref="AK442" si="1741">IFERROR((AK441-AK440)/AK441*100%,"")</f>
        <v/>
      </c>
      <c r="AL442" s="194" t="str">
        <f t="shared" ref="AL442:AM442" si="1742">IFERROR((AL441-AL440)/AL441*100%,"")</f>
        <v/>
      </c>
      <c r="AM442" s="228" t="str">
        <f t="shared" si="1742"/>
        <v/>
      </c>
    </row>
    <row r="443" spans="1:39" customFormat="1" outlineLevel="1">
      <c r="A443" t="str">
        <f>B440&amp;C443</f>
        <v>Surname, Forename3</v>
      </c>
      <c r="B443" s="259"/>
      <c r="C443" s="27">
        <v>3</v>
      </c>
      <c r="D443" s="26" t="s">
        <v>22</v>
      </c>
      <c r="E443" s="103"/>
      <c r="F443" s="103"/>
      <c r="G443" s="103"/>
      <c r="H443" s="15"/>
      <c r="I443" s="16"/>
      <c r="J443" s="17"/>
      <c r="K443" s="94"/>
      <c r="L443" s="94"/>
      <c r="M443" s="94"/>
      <c r="N443" s="94"/>
      <c r="O443" s="94"/>
      <c r="P443" s="94"/>
      <c r="Q443" s="17" t="str">
        <f>IF(SUM(K443:P443)=0,"",SUM(K443:P443))</f>
        <v/>
      </c>
      <c r="R443" s="94"/>
      <c r="S443" s="94"/>
      <c r="T443" s="17" t="str">
        <f>IF(SUM(R443:S443)=0,"",SUM(R443:S443))</f>
        <v/>
      </c>
      <c r="U443" s="17"/>
      <c r="V443" s="94"/>
      <c r="W443" s="17"/>
      <c r="X443" s="94" t="str">
        <f>IFERROR(AVERAGE(V443:W443),"")</f>
        <v/>
      </c>
      <c r="Y443" s="17"/>
      <c r="Z443" s="17"/>
      <c r="AA443" s="71"/>
      <c r="AB443" s="17"/>
      <c r="AC443" s="190" t="str">
        <f>IF(J443="","",IF(J443&lt;&gt;0,INT(25.4347*POWER((18-J443),1.81)),0))</f>
        <v/>
      </c>
      <c r="AD443" s="190" t="str">
        <f>IFERROR(IF(Q443&lt;&gt;0,INT(0.14354*POWER(((10*Q443)-220),1.4)),0),"")</f>
        <v/>
      </c>
      <c r="AE443" s="190" t="str">
        <f>IFERROR(IF(T443&lt;&gt;0,INT(51.39*POWER((T443-1.5),1.05)),0),"")</f>
        <v/>
      </c>
      <c r="AF443" s="190">
        <f>IF(U443&lt;&gt;0,INT(0.8465*POWER(((100*U443)-75),1.42)),0)</f>
        <v>0</v>
      </c>
      <c r="AG443" s="190" t="str">
        <f>IFERROR(IF(X443&lt;&gt;0,INT(1.53775*POWER((82-X443),1.81)),0),"")</f>
        <v/>
      </c>
      <c r="AH443" s="190" t="str">
        <f>IF(Y443="","",IF(Y443&lt;&gt;0,INT(5.74352*POWER((28.5-Y443),1.92)),0))</f>
        <v/>
      </c>
      <c r="AI443" s="190">
        <f>IF(Z443&lt;&gt;0,INT(12.91*POWER((Z443-4),1.1)),0)</f>
        <v>0</v>
      </c>
      <c r="AJ443" s="190" t="str">
        <f>IF(AA443="","",IF(AA443&lt;&gt;0,INT(0.2797*POWER(((100*AA443)),1.35)),0))</f>
        <v/>
      </c>
      <c r="AK443" s="191" t="str">
        <f>IF(AB443="","",IF(AB443&lt;&gt;0,INT(100.14*POWER((AB443-1),1.08)),0))</f>
        <v/>
      </c>
      <c r="AL443" s="192">
        <f>COUNT(J443,Q443,T443,X443,Y443,AA443,AB443)</f>
        <v>0</v>
      </c>
      <c r="AM443" s="193" t="str">
        <f>IF(AL443=0,"",SUM(AC443:AK443))</f>
        <v/>
      </c>
    </row>
    <row r="444" spans="1:39" customFormat="1" outlineLevel="1">
      <c r="B444" s="259"/>
      <c r="C444" s="106" t="s">
        <v>65</v>
      </c>
      <c r="D444" s="103"/>
      <c r="E444" s="103"/>
      <c r="F444" s="103"/>
      <c r="G444" s="103"/>
      <c r="H444" s="104"/>
      <c r="I444" s="105"/>
      <c r="J444" s="107" t="str">
        <f>IFERROR((J441-J443)/J443*100%,"")</f>
        <v/>
      </c>
      <c r="K444" s="107" t="str">
        <f t="shared" ref="K444:T444" si="1743">IFERROR((K443-K441)/K443*100%,"")</f>
        <v/>
      </c>
      <c r="L444" s="107" t="str">
        <f t="shared" si="1743"/>
        <v/>
      </c>
      <c r="M444" s="107" t="str">
        <f t="shared" si="1743"/>
        <v/>
      </c>
      <c r="N444" s="107" t="str">
        <f t="shared" si="1743"/>
        <v/>
      </c>
      <c r="O444" s="107" t="str">
        <f t="shared" si="1743"/>
        <v/>
      </c>
      <c r="P444" s="107" t="str">
        <f t="shared" si="1743"/>
        <v/>
      </c>
      <c r="Q444" s="107" t="str">
        <f t="shared" si="1743"/>
        <v/>
      </c>
      <c r="R444" s="107" t="str">
        <f t="shared" si="1743"/>
        <v/>
      </c>
      <c r="S444" s="107" t="str">
        <f t="shared" si="1743"/>
        <v/>
      </c>
      <c r="T444" s="107" t="str">
        <f t="shared" si="1743"/>
        <v/>
      </c>
      <c r="U444" s="107" t="str">
        <f t="shared" ref="U444" si="1744">IFERROR((U443-U442)/U443*100%,"")</f>
        <v/>
      </c>
      <c r="V444" s="107" t="str">
        <f>IFERROR((V441-V443)/V443*100%,"")</f>
        <v/>
      </c>
      <c r="W444" s="107" t="str">
        <f>IFERROR((W441-W443)/W443*100%,"")</f>
        <v/>
      </c>
      <c r="X444" s="107" t="str">
        <f>IFERROR((X441-X443)/X443*100%,"")</f>
        <v/>
      </c>
      <c r="Y444" s="107" t="str">
        <f>IFERROR((Y441-Y443)/Y443*100%,"")</f>
        <v/>
      </c>
      <c r="Z444" s="107" t="str">
        <f t="shared" ref="Z444" si="1745">IFERROR((Z443-Z442)/Z443*100%,"")</f>
        <v/>
      </c>
      <c r="AA444" s="107" t="str">
        <f>IFERROR((AA443-AA441)/AA443*100%,"")</f>
        <v/>
      </c>
      <c r="AB444" s="107" t="str">
        <f>IFERROR((AB443-AB441)/AB443*100%,"")</f>
        <v/>
      </c>
      <c r="AC444" s="194" t="str">
        <f t="shared" ref="AC444" si="1746">IFERROR((AC443-AC442)/AC443*100%,"")</f>
        <v/>
      </c>
      <c r="AD444" s="194" t="str">
        <f t="shared" ref="AD444" si="1747">IFERROR((AD443-AD442)/AD443*100%,"")</f>
        <v/>
      </c>
      <c r="AE444" s="194" t="str">
        <f t="shared" ref="AE444" si="1748">IFERROR((AE443-AE442)/AE443*100%,"")</f>
        <v/>
      </c>
      <c r="AF444" s="194" t="str">
        <f t="shared" ref="AF444" si="1749">IFERROR((AF443-AF442)/AF443*100%,"")</f>
        <v/>
      </c>
      <c r="AG444" s="194" t="str">
        <f t="shared" ref="AG444" si="1750">IFERROR((AG443-AG442)/AG443*100%,"")</f>
        <v/>
      </c>
      <c r="AH444" s="194" t="str">
        <f t="shared" ref="AH444" si="1751">IFERROR((AH443-AH442)/AH443*100%,"")</f>
        <v/>
      </c>
      <c r="AI444" s="194" t="str">
        <f t="shared" ref="AI444" si="1752">IFERROR((AI443-AI442)/AI443*100%,"")</f>
        <v/>
      </c>
      <c r="AJ444" s="194" t="str">
        <f t="shared" ref="AJ444" si="1753">IFERROR((AJ443-AJ442)/AJ443*100%,"")</f>
        <v/>
      </c>
      <c r="AK444" s="194" t="str">
        <f t="shared" ref="AK444" si="1754">IFERROR((AK443-AK442)/AK443*100%,"")</f>
        <v/>
      </c>
      <c r="AL444" s="194" t="str">
        <f t="shared" ref="AL444" si="1755">IFERROR((AL443-AL442)/AL443*100%,"")</f>
        <v/>
      </c>
      <c r="AM444" s="227" t="str">
        <f>IFERROR((AM443-AM441)/AM443*100%,"")</f>
        <v/>
      </c>
    </row>
    <row r="445" spans="1:39" customFormat="1" outlineLevel="1">
      <c r="A445" t="str">
        <f>B440&amp;C445</f>
        <v>Surname, Forename4</v>
      </c>
      <c r="B445" s="259"/>
      <c r="C445" s="27">
        <v>4</v>
      </c>
      <c r="D445" s="26" t="s">
        <v>22</v>
      </c>
      <c r="E445" s="103"/>
      <c r="F445" s="103"/>
      <c r="G445" s="103"/>
      <c r="H445" s="15"/>
      <c r="I445" s="16"/>
      <c r="J445" s="17"/>
      <c r="K445" s="94"/>
      <c r="L445" s="94"/>
      <c r="M445" s="94"/>
      <c r="N445" s="94"/>
      <c r="O445" s="94"/>
      <c r="P445" s="94"/>
      <c r="Q445" s="17" t="str">
        <f>IF(SUM(K445:P445)=0,"",SUM(K445:P445))</f>
        <v/>
      </c>
      <c r="R445" s="94"/>
      <c r="S445" s="94"/>
      <c r="T445" s="17" t="str">
        <f>IF(SUM(R445:S445)=0,"",SUM(R445:S445))</f>
        <v/>
      </c>
      <c r="U445" s="17"/>
      <c r="V445" s="94"/>
      <c r="W445" s="17"/>
      <c r="X445" s="94" t="str">
        <f>IFERROR(AVERAGE(V445:W445),"")</f>
        <v/>
      </c>
      <c r="Y445" s="17"/>
      <c r="Z445" s="17"/>
      <c r="AA445" s="71"/>
      <c r="AB445" s="17"/>
      <c r="AC445" s="190" t="str">
        <f>IF(J445="","",IF(J445&lt;&gt;0,INT(25.4347*POWER((18-J445),1.81)),0))</f>
        <v/>
      </c>
      <c r="AD445" s="190" t="str">
        <f>IFERROR(IF(Q445&lt;&gt;0,INT(0.14354*POWER(((10*Q445)-220),1.4)),0),"")</f>
        <v/>
      </c>
      <c r="AE445" s="190" t="str">
        <f>IFERROR(IF(T445&lt;&gt;0,INT(51.39*POWER((T445-1.5),1.05)),0),"")</f>
        <v/>
      </c>
      <c r="AF445" s="190">
        <f>IF(U445&lt;&gt;0,INT(0.8465*POWER(((100*U445)-75),1.42)),0)</f>
        <v>0</v>
      </c>
      <c r="AG445" s="190" t="str">
        <f>IFERROR(IF(X445&lt;&gt;0,INT(1.53775*POWER((82-X445),1.81)),0),"")</f>
        <v/>
      </c>
      <c r="AH445" s="190" t="str">
        <f>IF(Y445="","",IF(Y445&lt;&gt;0,INT(5.74352*POWER((28.5-Y445),1.92)),0))</f>
        <v/>
      </c>
      <c r="AI445" s="190">
        <f>IF(Z445&lt;&gt;0,INT(12.91*POWER((Z445-4),1.1)),0)</f>
        <v>0</v>
      </c>
      <c r="AJ445" s="190" t="str">
        <f>IF(AA445="","",IF(AA445&lt;&gt;0,INT(0.2797*POWER(((100*AA445)),1.35)),0))</f>
        <v/>
      </c>
      <c r="AK445" s="191" t="str">
        <f>IF(AB445="","",IF(AB445&lt;&gt;0,INT(100.14*POWER((AB445-1),1.08)),0))</f>
        <v/>
      </c>
      <c r="AL445" s="192">
        <f>COUNT(J445,Q445,T445,X445,Y445,AA445,AB445)</f>
        <v>0</v>
      </c>
      <c r="AM445" s="193" t="str">
        <f>IF(AL445=0,"",SUM(AC445:AK445))</f>
        <v/>
      </c>
    </row>
    <row r="446" spans="1:39" customFormat="1" outlineLevel="1">
      <c r="B446" s="259"/>
      <c r="C446" s="106" t="s">
        <v>65</v>
      </c>
      <c r="D446" s="103"/>
      <c r="E446" s="103"/>
      <c r="F446" s="103"/>
      <c r="G446" s="103"/>
      <c r="H446" s="104"/>
      <c r="I446" s="105"/>
      <c r="J446" s="107" t="str">
        <f>IFERROR((J443-J445)/J445*100%,"")</f>
        <v/>
      </c>
      <c r="K446" s="107" t="str">
        <f t="shared" ref="K446:T446" si="1756">IFERROR((K445-K443)/K445*100%,"")</f>
        <v/>
      </c>
      <c r="L446" s="107" t="str">
        <f t="shared" si="1756"/>
        <v/>
      </c>
      <c r="M446" s="107" t="str">
        <f t="shared" si="1756"/>
        <v/>
      </c>
      <c r="N446" s="107" t="str">
        <f t="shared" si="1756"/>
        <v/>
      </c>
      <c r="O446" s="107" t="str">
        <f t="shared" si="1756"/>
        <v/>
      </c>
      <c r="P446" s="107" t="str">
        <f t="shared" si="1756"/>
        <v/>
      </c>
      <c r="Q446" s="107" t="str">
        <f t="shared" si="1756"/>
        <v/>
      </c>
      <c r="R446" s="107" t="str">
        <f t="shared" si="1756"/>
        <v/>
      </c>
      <c r="S446" s="107" t="str">
        <f t="shared" si="1756"/>
        <v/>
      </c>
      <c r="T446" s="107" t="str">
        <f t="shared" si="1756"/>
        <v/>
      </c>
      <c r="U446" s="107" t="str">
        <f t="shared" ref="U446" si="1757">IFERROR((U445-U444)/U445*100%,"")</f>
        <v/>
      </c>
      <c r="V446" s="107" t="str">
        <f>IFERROR((V443-V445)/V445*100%,"")</f>
        <v/>
      </c>
      <c r="W446" s="107" t="str">
        <f>IFERROR((W443-W445)/W445*100%,"")</f>
        <v/>
      </c>
      <c r="X446" s="107" t="str">
        <f>IFERROR((X443-X445)/X445*100%,"")</f>
        <v/>
      </c>
      <c r="Y446" s="107" t="str">
        <f>IFERROR((Y443-Y445)/Y445*100%,"")</f>
        <v/>
      </c>
      <c r="Z446" s="107" t="str">
        <f t="shared" ref="Z446" si="1758">IFERROR((Z445-Z444)/Z445*100%,"")</f>
        <v/>
      </c>
      <c r="AA446" s="107" t="str">
        <f>IFERROR((AA445-AA443)/AA445*100%,"")</f>
        <v/>
      </c>
      <c r="AB446" s="107" t="str">
        <f>IFERROR((AB445-AB443)/AB445*100%,"")</f>
        <v/>
      </c>
      <c r="AC446" s="194" t="str">
        <f t="shared" ref="AC446" si="1759">IFERROR((AC445-AC444)/AC445*100%,"")</f>
        <v/>
      </c>
      <c r="AD446" s="194" t="str">
        <f t="shared" ref="AD446" si="1760">IFERROR((AD445-AD444)/AD445*100%,"")</f>
        <v/>
      </c>
      <c r="AE446" s="194" t="str">
        <f t="shared" ref="AE446" si="1761">IFERROR((AE445-AE444)/AE445*100%,"")</f>
        <v/>
      </c>
      <c r="AF446" s="194" t="str">
        <f t="shared" ref="AF446" si="1762">IFERROR((AF445-AF444)/AF445*100%,"")</f>
        <v/>
      </c>
      <c r="AG446" s="194" t="str">
        <f t="shared" ref="AG446" si="1763">IFERROR((AG445-AG444)/AG445*100%,"")</f>
        <v/>
      </c>
      <c r="AH446" s="194" t="str">
        <f t="shared" ref="AH446" si="1764">IFERROR((AH445-AH444)/AH445*100%,"")</f>
        <v/>
      </c>
      <c r="AI446" s="194" t="str">
        <f t="shared" ref="AI446" si="1765">IFERROR((AI445-AI444)/AI445*100%,"")</f>
        <v/>
      </c>
      <c r="AJ446" s="194" t="str">
        <f t="shared" ref="AJ446" si="1766">IFERROR((AJ445-AJ444)/AJ445*100%,"")</f>
        <v/>
      </c>
      <c r="AK446" s="194" t="str">
        <f t="shared" ref="AK446" si="1767">IFERROR((AK445-AK444)/AK445*100%,"")</f>
        <v/>
      </c>
      <c r="AL446" s="194" t="str">
        <f t="shared" ref="AL446" si="1768">IFERROR((AL445-AL444)/AL445*100%,"")</f>
        <v/>
      </c>
      <c r="AM446" s="227" t="str">
        <f>IFERROR((AM445-AM443)/AM445*100%,"")</f>
        <v/>
      </c>
    </row>
    <row r="447" spans="1:39" customFormat="1" outlineLevel="1">
      <c r="A447" t="str">
        <f>B440&amp;C447</f>
        <v>Surname, Forename5</v>
      </c>
      <c r="B447" s="259"/>
      <c r="C447" s="27">
        <v>5</v>
      </c>
      <c r="D447" s="26" t="s">
        <v>22</v>
      </c>
      <c r="E447" s="103"/>
      <c r="F447" s="103"/>
      <c r="G447" s="103"/>
      <c r="H447" s="15"/>
      <c r="I447" s="16"/>
      <c r="J447" s="17"/>
      <c r="K447" s="94"/>
      <c r="L447" s="94"/>
      <c r="M447" s="94"/>
      <c r="N447" s="94"/>
      <c r="O447" s="94"/>
      <c r="P447" s="94"/>
      <c r="Q447" s="17" t="str">
        <f>IF(SUM(K447:P447)=0,"",SUM(K447:P447))</f>
        <v/>
      </c>
      <c r="R447" s="94"/>
      <c r="S447" s="94"/>
      <c r="T447" s="17" t="str">
        <f>IF(SUM(R447:S447)=0,"",SUM(R447:S447))</f>
        <v/>
      </c>
      <c r="U447" s="17"/>
      <c r="V447" s="94"/>
      <c r="W447" s="17"/>
      <c r="X447" s="94" t="str">
        <f>IFERROR(AVERAGE(V447:W447),"")</f>
        <v/>
      </c>
      <c r="Y447" s="17"/>
      <c r="Z447" s="17"/>
      <c r="AA447" s="71"/>
      <c r="AB447" s="17"/>
      <c r="AC447" s="190" t="str">
        <f>IF(J447="","",IF(J447&lt;&gt;0,INT(25.4347*POWER((18-J447),1.81)),0))</f>
        <v/>
      </c>
      <c r="AD447" s="190" t="str">
        <f>IFERROR(IF(Q447&lt;&gt;0,INT(0.14354*POWER(((10*Q447)-220),1.4)),0),"")</f>
        <v/>
      </c>
      <c r="AE447" s="190" t="str">
        <f>IFERROR(IF(T447&lt;&gt;0,INT(51.39*POWER((T447-1.5),1.05)),0),"")</f>
        <v/>
      </c>
      <c r="AF447" s="190">
        <f>IF(U447&lt;&gt;0,INT(0.8465*POWER(((100*U447)-75),1.42)),0)</f>
        <v>0</v>
      </c>
      <c r="AG447" s="190" t="str">
        <f>IFERROR(IF(X447&lt;&gt;0,INT(1.53775*POWER((82-X447),1.81)),0),"")</f>
        <v/>
      </c>
      <c r="AH447" s="190" t="str">
        <f>IF(Y447="","",IF(Y447&lt;&gt;0,INT(5.74352*POWER((28.5-Y447),1.92)),0))</f>
        <v/>
      </c>
      <c r="AI447" s="190">
        <f>IF(Z447&lt;&gt;0,INT(12.91*POWER((Z447-4),1.1)),0)</f>
        <v>0</v>
      </c>
      <c r="AJ447" s="190" t="str">
        <f>IF(AA447="","",IF(AA447&lt;&gt;0,INT(0.2797*POWER(((100*AA447)),1.35)),0))</f>
        <v/>
      </c>
      <c r="AK447" s="191" t="str">
        <f>IF(AB447="","",IF(AB447&lt;&gt;0,INT(100.14*POWER((AB447-1),1.08)),0))</f>
        <v/>
      </c>
      <c r="AL447" s="192">
        <f>COUNT(J447,Q447,T447,X447,Y447,AA447,AB447)</f>
        <v>0</v>
      </c>
      <c r="AM447" s="193" t="str">
        <f>IF(AL447=0,"",SUM(AC447:AK447))</f>
        <v/>
      </c>
    </row>
    <row r="448" spans="1:39" customFormat="1" outlineLevel="1">
      <c r="B448" s="259"/>
      <c r="C448" s="106" t="s">
        <v>65</v>
      </c>
      <c r="D448" s="103"/>
      <c r="E448" s="103"/>
      <c r="F448" s="103"/>
      <c r="G448" s="103"/>
      <c r="H448" s="104"/>
      <c r="I448" s="105"/>
      <c r="J448" s="107" t="str">
        <f>IFERROR((J445-J447)/J447*100%,"")</f>
        <v/>
      </c>
      <c r="K448" s="107" t="str">
        <f t="shared" ref="K448:T448" si="1769">IFERROR((K447-K445)/K447*100%,"")</f>
        <v/>
      </c>
      <c r="L448" s="107" t="str">
        <f t="shared" si="1769"/>
        <v/>
      </c>
      <c r="M448" s="107" t="str">
        <f t="shared" si="1769"/>
        <v/>
      </c>
      <c r="N448" s="107" t="str">
        <f t="shared" si="1769"/>
        <v/>
      </c>
      <c r="O448" s="107" t="str">
        <f t="shared" si="1769"/>
        <v/>
      </c>
      <c r="P448" s="107" t="str">
        <f t="shared" si="1769"/>
        <v/>
      </c>
      <c r="Q448" s="107" t="str">
        <f t="shared" si="1769"/>
        <v/>
      </c>
      <c r="R448" s="107" t="str">
        <f t="shared" si="1769"/>
        <v/>
      </c>
      <c r="S448" s="107" t="str">
        <f t="shared" si="1769"/>
        <v/>
      </c>
      <c r="T448" s="107" t="str">
        <f t="shared" si="1769"/>
        <v/>
      </c>
      <c r="U448" s="107" t="str">
        <f t="shared" ref="U448" si="1770">IFERROR((U447-U446)/U447*100%,"")</f>
        <v/>
      </c>
      <c r="V448" s="107" t="str">
        <f>IFERROR((V445-V447)/V447*100%,"")</f>
        <v/>
      </c>
      <c r="W448" s="107" t="str">
        <f>IFERROR((W445-W447)/W447*100%,"")</f>
        <v/>
      </c>
      <c r="X448" s="107" t="str">
        <f>IFERROR((X445-X447)/X447*100%,"")</f>
        <v/>
      </c>
      <c r="Y448" s="107" t="str">
        <f>IFERROR((Y445-Y447)/Y447*100%,"")</f>
        <v/>
      </c>
      <c r="Z448" s="107" t="str">
        <f t="shared" ref="Z448" si="1771">IFERROR((Z447-Z446)/Z447*100%,"")</f>
        <v/>
      </c>
      <c r="AA448" s="107" t="str">
        <f>IFERROR((AA447-AA445)/AA447*100%,"")</f>
        <v/>
      </c>
      <c r="AB448" s="107" t="str">
        <f>IFERROR((AB447-AB445)/AB447*100%,"")</f>
        <v/>
      </c>
      <c r="AC448" s="194" t="str">
        <f t="shared" ref="AC448" si="1772">IFERROR((AC447-AC446)/AC447*100%,"")</f>
        <v/>
      </c>
      <c r="AD448" s="194" t="str">
        <f t="shared" ref="AD448" si="1773">IFERROR((AD447-AD446)/AD447*100%,"")</f>
        <v/>
      </c>
      <c r="AE448" s="194" t="str">
        <f t="shared" ref="AE448" si="1774">IFERROR((AE447-AE446)/AE447*100%,"")</f>
        <v/>
      </c>
      <c r="AF448" s="194" t="str">
        <f t="shared" ref="AF448" si="1775">IFERROR((AF447-AF446)/AF447*100%,"")</f>
        <v/>
      </c>
      <c r="AG448" s="194" t="str">
        <f t="shared" ref="AG448" si="1776">IFERROR((AG447-AG446)/AG447*100%,"")</f>
        <v/>
      </c>
      <c r="AH448" s="194" t="str">
        <f t="shared" ref="AH448" si="1777">IFERROR((AH447-AH446)/AH447*100%,"")</f>
        <v/>
      </c>
      <c r="AI448" s="194" t="str">
        <f t="shared" ref="AI448" si="1778">IFERROR((AI447-AI446)/AI447*100%,"")</f>
        <v/>
      </c>
      <c r="AJ448" s="194" t="str">
        <f t="shared" ref="AJ448" si="1779">IFERROR((AJ447-AJ446)/AJ447*100%,"")</f>
        <v/>
      </c>
      <c r="AK448" s="194" t="str">
        <f t="shared" ref="AK448" si="1780">IFERROR((AK447-AK446)/AK447*100%,"")</f>
        <v/>
      </c>
      <c r="AL448" s="194" t="str">
        <f t="shared" ref="AL448" si="1781">IFERROR((AL447-AL446)/AL447*100%,"")</f>
        <v/>
      </c>
      <c r="AM448" s="227" t="str">
        <f>IFERROR((AM447-AM445)/AM447*100%,"")</f>
        <v/>
      </c>
    </row>
    <row r="449" spans="1:39" customFormat="1" outlineLevel="1">
      <c r="A449" t="str">
        <f>B440&amp;C449</f>
        <v>Surname, Forename6</v>
      </c>
      <c r="B449" s="259"/>
      <c r="C449" s="27">
        <v>6</v>
      </c>
      <c r="D449" s="26" t="s">
        <v>22</v>
      </c>
      <c r="E449" s="103"/>
      <c r="F449" s="103"/>
      <c r="G449" s="103"/>
      <c r="H449" s="15"/>
      <c r="I449" s="16"/>
      <c r="J449" s="17"/>
      <c r="K449" s="94"/>
      <c r="L449" s="94"/>
      <c r="M449" s="94"/>
      <c r="N449" s="94"/>
      <c r="O449" s="94"/>
      <c r="P449" s="94"/>
      <c r="Q449" s="17" t="str">
        <f>IF(SUM(K449:P449)=0,"",SUM(K449:P449))</f>
        <v/>
      </c>
      <c r="R449" s="94"/>
      <c r="S449" s="94"/>
      <c r="T449" s="17" t="str">
        <f>IF(SUM(R449:S449)=0,"",SUM(R449:S449))</f>
        <v/>
      </c>
      <c r="U449" s="17"/>
      <c r="V449" s="94"/>
      <c r="W449" s="17"/>
      <c r="X449" s="94" t="str">
        <f>IFERROR(AVERAGE(V449:W449),"")</f>
        <v/>
      </c>
      <c r="Y449" s="17"/>
      <c r="Z449" s="17"/>
      <c r="AA449" s="71"/>
      <c r="AB449" s="17"/>
      <c r="AC449" s="190" t="str">
        <f>IF(J449="","",IF(J449&lt;&gt;0,INT(25.4347*POWER((18-J449),1.81)),0))</f>
        <v/>
      </c>
      <c r="AD449" s="190" t="str">
        <f>IFERROR(IF(Q449&lt;&gt;0,INT(0.14354*POWER(((10*Q449)-220),1.4)),0),"")</f>
        <v/>
      </c>
      <c r="AE449" s="190" t="str">
        <f>IFERROR(IF(T449&lt;&gt;0,INT(51.39*POWER((T449-1.5),1.05)),0),"")</f>
        <v/>
      </c>
      <c r="AF449" s="190">
        <f>IF(U449&lt;&gt;0,INT(0.8465*POWER(((100*U449)-75),1.42)),0)</f>
        <v>0</v>
      </c>
      <c r="AG449" s="190" t="str">
        <f>IFERROR(IF(X449&lt;&gt;0,INT(1.53775*POWER((82-X449),1.81)),0),"")</f>
        <v/>
      </c>
      <c r="AH449" s="190" t="str">
        <f>IF(Y449="","",IF(Y449&lt;&gt;0,INT(5.74352*POWER((28.5-Y449),1.92)),0))</f>
        <v/>
      </c>
      <c r="AI449" s="190">
        <f>IF(Z449&lt;&gt;0,INT(12.91*POWER((Z449-4),1.1)),0)</f>
        <v>0</v>
      </c>
      <c r="AJ449" s="190" t="str">
        <f>IF(AA449="","",IF(AA449&lt;&gt;0,INT(0.2797*POWER(((100*AA449)),1.35)),0))</f>
        <v/>
      </c>
      <c r="AK449" s="191" t="str">
        <f>IF(AB449="","",IF(AB449&lt;&gt;0,INT(100.14*POWER((AB449-1),1.08)),0))</f>
        <v/>
      </c>
      <c r="AL449" s="192">
        <f>COUNT(J449,Q449,T449,X449,Y449,AA449,AB449)</f>
        <v>0</v>
      </c>
      <c r="AM449" s="193" t="str">
        <f>IF(AL449=0,"",SUM(AC449:AK449))</f>
        <v/>
      </c>
    </row>
    <row r="450" spans="1:39" customFormat="1" outlineLevel="1">
      <c r="B450" s="259"/>
      <c r="C450" s="106" t="s">
        <v>65</v>
      </c>
      <c r="D450" s="103"/>
      <c r="E450" s="103"/>
      <c r="F450" s="103"/>
      <c r="G450" s="103"/>
      <c r="H450" s="104"/>
      <c r="I450" s="105"/>
      <c r="J450" s="107" t="str">
        <f>IFERROR((J447-J449)/J449*100%,"")</f>
        <v/>
      </c>
      <c r="K450" s="107" t="str">
        <f t="shared" ref="K450:T450" si="1782">IFERROR((K449-K447)/K449*100%,"")</f>
        <v/>
      </c>
      <c r="L450" s="107" t="str">
        <f t="shared" si="1782"/>
        <v/>
      </c>
      <c r="M450" s="107" t="str">
        <f t="shared" si="1782"/>
        <v/>
      </c>
      <c r="N450" s="107" t="str">
        <f t="shared" si="1782"/>
        <v/>
      </c>
      <c r="O450" s="107" t="str">
        <f t="shared" si="1782"/>
        <v/>
      </c>
      <c r="P450" s="107" t="str">
        <f t="shared" si="1782"/>
        <v/>
      </c>
      <c r="Q450" s="107" t="str">
        <f t="shared" si="1782"/>
        <v/>
      </c>
      <c r="R450" s="107" t="str">
        <f t="shared" si="1782"/>
        <v/>
      </c>
      <c r="S450" s="107" t="str">
        <f t="shared" si="1782"/>
        <v/>
      </c>
      <c r="T450" s="107" t="str">
        <f t="shared" si="1782"/>
        <v/>
      </c>
      <c r="U450" s="107" t="str">
        <f t="shared" ref="U450" si="1783">IFERROR((U449-U448)/U449*100%,"")</f>
        <v/>
      </c>
      <c r="V450" s="107" t="str">
        <f>IFERROR((V447-V449)/V449*100%,"")</f>
        <v/>
      </c>
      <c r="W450" s="107" t="str">
        <f>IFERROR((W447-W449)/W449*100%,"")</f>
        <v/>
      </c>
      <c r="X450" s="107" t="str">
        <f>IFERROR((X447-X449)/X449*100%,"")</f>
        <v/>
      </c>
      <c r="Y450" s="107" t="str">
        <f>IFERROR((Y447-Y449)/Y449*100%,"")</f>
        <v/>
      </c>
      <c r="Z450" s="107" t="str">
        <f t="shared" ref="Z450" si="1784">IFERROR((Z449-Z448)/Z449*100%,"")</f>
        <v/>
      </c>
      <c r="AA450" s="107" t="str">
        <f>IFERROR((AA449-AA447)/AA449*100%,"")</f>
        <v/>
      </c>
      <c r="AB450" s="107" t="str">
        <f>IFERROR((AB449-AB447)/AB449*100%,"")</f>
        <v/>
      </c>
      <c r="AC450" s="194" t="str">
        <f t="shared" ref="AC450" si="1785">IFERROR((AC449-AC448)/AC449*100%,"")</f>
        <v/>
      </c>
      <c r="AD450" s="194" t="str">
        <f t="shared" ref="AD450" si="1786">IFERROR((AD449-AD448)/AD449*100%,"")</f>
        <v/>
      </c>
      <c r="AE450" s="194" t="str">
        <f t="shared" ref="AE450" si="1787">IFERROR((AE449-AE448)/AE449*100%,"")</f>
        <v/>
      </c>
      <c r="AF450" s="194" t="str">
        <f t="shared" ref="AF450" si="1788">IFERROR((AF449-AF448)/AF449*100%,"")</f>
        <v/>
      </c>
      <c r="AG450" s="194" t="str">
        <f t="shared" ref="AG450" si="1789">IFERROR((AG449-AG448)/AG449*100%,"")</f>
        <v/>
      </c>
      <c r="AH450" s="194" t="str">
        <f t="shared" ref="AH450" si="1790">IFERROR((AH449-AH448)/AH449*100%,"")</f>
        <v/>
      </c>
      <c r="AI450" s="194" t="str">
        <f t="shared" ref="AI450" si="1791">IFERROR((AI449-AI448)/AI449*100%,"")</f>
        <v/>
      </c>
      <c r="AJ450" s="194" t="str">
        <f t="shared" ref="AJ450" si="1792">IFERROR((AJ449-AJ448)/AJ449*100%,"")</f>
        <v/>
      </c>
      <c r="AK450" s="194" t="str">
        <f t="shared" ref="AK450" si="1793">IFERROR((AK449-AK448)/AK449*100%,"")</f>
        <v/>
      </c>
      <c r="AL450" s="194" t="str">
        <f t="shared" ref="AL450" si="1794">IFERROR((AL449-AL448)/AL449*100%,"")</f>
        <v/>
      </c>
      <c r="AM450" s="227" t="str">
        <f>IFERROR((AM449-AM447)/AM449*100%,"")</f>
        <v/>
      </c>
    </row>
    <row r="451" spans="1:39" customFormat="1" outlineLevel="1">
      <c r="A451" t="str">
        <f>B440&amp;C451</f>
        <v>Surname, Forename7</v>
      </c>
      <c r="B451" s="259"/>
      <c r="C451" s="27">
        <v>7</v>
      </c>
      <c r="D451" s="26" t="s">
        <v>22</v>
      </c>
      <c r="E451" s="103"/>
      <c r="F451" s="103"/>
      <c r="G451" s="103"/>
      <c r="H451" s="15"/>
      <c r="I451" s="16"/>
      <c r="J451" s="17"/>
      <c r="K451" s="94"/>
      <c r="L451" s="94"/>
      <c r="M451" s="94"/>
      <c r="N451" s="94"/>
      <c r="O451" s="94"/>
      <c r="P451" s="94"/>
      <c r="Q451" s="17" t="str">
        <f>IF(SUM(K451:P451)=0,"",SUM(K451:P451))</f>
        <v/>
      </c>
      <c r="R451" s="94"/>
      <c r="S451" s="94"/>
      <c r="T451" s="17" t="str">
        <f>IF(SUM(R451:S451)=0,"",SUM(R451:S451))</f>
        <v/>
      </c>
      <c r="U451" s="17"/>
      <c r="V451" s="94"/>
      <c r="W451" s="17"/>
      <c r="X451" s="94" t="str">
        <f>IFERROR(AVERAGE(V451:W451),"")</f>
        <v/>
      </c>
      <c r="Y451" s="17"/>
      <c r="Z451" s="17"/>
      <c r="AA451" s="71"/>
      <c r="AB451" s="17"/>
      <c r="AC451" s="190" t="str">
        <f>IF(J451="","",IF(J451&lt;&gt;0,INT(25.4347*POWER((18-J451),1.81)),0))</f>
        <v/>
      </c>
      <c r="AD451" s="190" t="str">
        <f>IFERROR(IF(Q451&lt;&gt;0,INT(0.14354*POWER(((10*Q451)-220),1.4)),0),"")</f>
        <v/>
      </c>
      <c r="AE451" s="190" t="str">
        <f>IFERROR(IF(T451&lt;&gt;0,INT(51.39*POWER((T451-1.5),1.05)),0),"")</f>
        <v/>
      </c>
      <c r="AF451" s="190">
        <f>IF(U451&lt;&gt;0,INT(0.8465*POWER(((100*U451)-75),1.42)),0)</f>
        <v>0</v>
      </c>
      <c r="AG451" s="190" t="str">
        <f>IFERROR(IF(X451&lt;&gt;0,INT(1.53775*POWER((82-X451),1.81)),0),"")</f>
        <v/>
      </c>
      <c r="AH451" s="190" t="str">
        <f>IF(Y451="","",IF(Y451&lt;&gt;0,INT(5.74352*POWER((28.5-Y451),1.92)),0))</f>
        <v/>
      </c>
      <c r="AI451" s="190">
        <f>IF(Z451&lt;&gt;0,INT(12.91*POWER((Z451-4),1.1)),0)</f>
        <v>0</v>
      </c>
      <c r="AJ451" s="190" t="str">
        <f>IF(AA451="","",IF(AA451&lt;&gt;0,INT(0.2797*POWER(((100*AA451)),1.35)),0))</f>
        <v/>
      </c>
      <c r="AK451" s="191" t="str">
        <f>IF(AB451="","",IF(AB451&lt;&gt;0,INT(100.14*POWER((AB451-1),1.08)),0))</f>
        <v/>
      </c>
      <c r="AL451" s="192">
        <f>COUNT(J451,Q451,T451,X451,Y451,AA451,AB451)</f>
        <v>0</v>
      </c>
      <c r="AM451" s="193" t="str">
        <f>IF(AL451=0,"",SUM(AC451:AK451))</f>
        <v/>
      </c>
    </row>
    <row r="452" spans="1:39" customFormat="1" outlineLevel="1">
      <c r="B452" s="259"/>
      <c r="C452" s="106" t="s">
        <v>65</v>
      </c>
      <c r="D452" s="103"/>
      <c r="E452" s="103"/>
      <c r="F452" s="103"/>
      <c r="G452" s="103"/>
      <c r="H452" s="104"/>
      <c r="I452" s="105"/>
      <c r="J452" s="107" t="str">
        <f>IFERROR((J449-J451)/J451*100%,"")</f>
        <v/>
      </c>
      <c r="K452" s="107" t="str">
        <f t="shared" ref="K452:T452" si="1795">IFERROR((K451-K449)/K451*100%,"")</f>
        <v/>
      </c>
      <c r="L452" s="107" t="str">
        <f t="shared" si="1795"/>
        <v/>
      </c>
      <c r="M452" s="107" t="str">
        <f t="shared" si="1795"/>
        <v/>
      </c>
      <c r="N452" s="107" t="str">
        <f t="shared" si="1795"/>
        <v/>
      </c>
      <c r="O452" s="107" t="str">
        <f t="shared" si="1795"/>
        <v/>
      </c>
      <c r="P452" s="107" t="str">
        <f t="shared" si="1795"/>
        <v/>
      </c>
      <c r="Q452" s="107" t="str">
        <f t="shared" si="1795"/>
        <v/>
      </c>
      <c r="R452" s="107" t="str">
        <f t="shared" si="1795"/>
        <v/>
      </c>
      <c r="S452" s="107" t="str">
        <f t="shared" si="1795"/>
        <v/>
      </c>
      <c r="T452" s="107" t="str">
        <f t="shared" si="1795"/>
        <v/>
      </c>
      <c r="U452" s="107" t="str">
        <f t="shared" ref="U452" si="1796">IFERROR((U451-U450)/U451*100%,"")</f>
        <v/>
      </c>
      <c r="V452" s="107" t="str">
        <f>IFERROR((V449-V451)/V451*100%,"")</f>
        <v/>
      </c>
      <c r="W452" s="107" t="str">
        <f>IFERROR((W449-W451)/W451*100%,"")</f>
        <v/>
      </c>
      <c r="X452" s="107" t="str">
        <f>IFERROR((X449-X451)/X451*100%,"")</f>
        <v/>
      </c>
      <c r="Y452" s="107" t="str">
        <f>IFERROR((Y449-Y451)/Y451*100%,"")</f>
        <v/>
      </c>
      <c r="Z452" s="107" t="str">
        <f t="shared" ref="Z452" si="1797">IFERROR((Z451-Z450)/Z451*100%,"")</f>
        <v/>
      </c>
      <c r="AA452" s="107" t="str">
        <f>IFERROR((AA451-AA449)/AA451*100%,"")</f>
        <v/>
      </c>
      <c r="AB452" s="107" t="str">
        <f>IFERROR((AB451-AB449)/AB451*100%,"")</f>
        <v/>
      </c>
      <c r="AC452" s="194" t="str">
        <f t="shared" ref="AC452" si="1798">IFERROR((AC451-AC450)/AC451*100%,"")</f>
        <v/>
      </c>
      <c r="AD452" s="194" t="str">
        <f t="shared" ref="AD452" si="1799">IFERROR((AD451-AD450)/AD451*100%,"")</f>
        <v/>
      </c>
      <c r="AE452" s="194" t="str">
        <f t="shared" ref="AE452" si="1800">IFERROR((AE451-AE450)/AE451*100%,"")</f>
        <v/>
      </c>
      <c r="AF452" s="194" t="str">
        <f t="shared" ref="AF452" si="1801">IFERROR((AF451-AF450)/AF451*100%,"")</f>
        <v/>
      </c>
      <c r="AG452" s="194" t="str">
        <f t="shared" ref="AG452" si="1802">IFERROR((AG451-AG450)/AG451*100%,"")</f>
        <v/>
      </c>
      <c r="AH452" s="194" t="str">
        <f t="shared" ref="AH452" si="1803">IFERROR((AH451-AH450)/AH451*100%,"")</f>
        <v/>
      </c>
      <c r="AI452" s="194" t="str">
        <f t="shared" ref="AI452" si="1804">IFERROR((AI451-AI450)/AI451*100%,"")</f>
        <v/>
      </c>
      <c r="AJ452" s="194" t="str">
        <f t="shared" ref="AJ452" si="1805">IFERROR((AJ451-AJ450)/AJ451*100%,"")</f>
        <v/>
      </c>
      <c r="AK452" s="194" t="str">
        <f t="shared" ref="AK452" si="1806">IFERROR((AK451-AK450)/AK451*100%,"")</f>
        <v/>
      </c>
      <c r="AL452" s="194" t="str">
        <f t="shared" ref="AL452" si="1807">IFERROR((AL451-AL450)/AL451*100%,"")</f>
        <v/>
      </c>
      <c r="AM452" s="227" t="str">
        <f>IFERROR((AM451-AM449)/AM451*100%,"")</f>
        <v/>
      </c>
    </row>
    <row r="453" spans="1:39" customFormat="1" outlineLevel="1">
      <c r="A453" t="str">
        <f>B440&amp;C453</f>
        <v>Surname, Forename8</v>
      </c>
      <c r="B453" s="259"/>
      <c r="C453" s="27">
        <v>8</v>
      </c>
      <c r="D453" s="26" t="s">
        <v>22</v>
      </c>
      <c r="E453" s="103"/>
      <c r="F453" s="103"/>
      <c r="G453" s="103"/>
      <c r="H453" s="15"/>
      <c r="I453" s="16"/>
      <c r="J453" s="17"/>
      <c r="K453" s="94"/>
      <c r="L453" s="94"/>
      <c r="M453" s="94"/>
      <c r="N453" s="94"/>
      <c r="O453" s="94"/>
      <c r="P453" s="94"/>
      <c r="Q453" s="17" t="str">
        <f>IF(SUM(K453:P453)=0,"",SUM(K453:P453))</f>
        <v/>
      </c>
      <c r="R453" s="94"/>
      <c r="S453" s="94"/>
      <c r="T453" s="17" t="str">
        <f>IF(SUM(R453:S453)=0,"",SUM(R453:S453))</f>
        <v/>
      </c>
      <c r="U453" s="17"/>
      <c r="V453" s="94"/>
      <c r="W453" s="17"/>
      <c r="X453" s="94" t="str">
        <f>IFERROR(AVERAGE(V453:W453),"")</f>
        <v/>
      </c>
      <c r="Y453" s="17"/>
      <c r="Z453" s="17"/>
      <c r="AA453" s="71"/>
      <c r="AB453" s="17"/>
      <c r="AC453" s="190" t="str">
        <f>IF(J453="","",IF(J453&lt;&gt;0,INT(25.4347*POWER((18-J453),1.81)),0))</f>
        <v/>
      </c>
      <c r="AD453" s="190" t="str">
        <f>IFERROR(IF(Q453&lt;&gt;0,INT(0.14354*POWER(((10*Q453)-220),1.4)),0),"")</f>
        <v/>
      </c>
      <c r="AE453" s="190" t="str">
        <f>IFERROR(IF(T453&lt;&gt;0,INT(51.39*POWER((T453-1.5),1.05)),0),"")</f>
        <v/>
      </c>
      <c r="AF453" s="190">
        <f>IF(U453&lt;&gt;0,INT(0.8465*POWER(((100*U453)-75),1.42)),0)</f>
        <v>0</v>
      </c>
      <c r="AG453" s="190" t="str">
        <f>IFERROR(IF(X453&lt;&gt;0,INT(1.53775*POWER((82-X453),1.81)),0),"")</f>
        <v/>
      </c>
      <c r="AH453" s="190" t="str">
        <f>IF(Y453="","",IF(Y453&lt;&gt;0,INT(5.74352*POWER((28.5-Y453),1.92)),0))</f>
        <v/>
      </c>
      <c r="AI453" s="190">
        <f>IF(Z453&lt;&gt;0,INT(12.91*POWER((Z453-4),1.1)),0)</f>
        <v>0</v>
      </c>
      <c r="AJ453" s="190" t="str">
        <f>IF(AA453="","",IF(AA453&lt;&gt;0,INT(0.2797*POWER(((100*AA453)),1.35)),0))</f>
        <v/>
      </c>
      <c r="AK453" s="191" t="str">
        <f>IF(AB453="","",IF(AB453&lt;&gt;0,INT(100.14*POWER((AB453-1),1.08)),0))</f>
        <v/>
      </c>
      <c r="AL453" s="192">
        <f>COUNT(J453,Q453,T453,X453,Y453,AA453,AB453)</f>
        <v>0</v>
      </c>
      <c r="AM453" s="193" t="str">
        <f>IF(AL453=0,"",SUM(AC453:AK453))</f>
        <v/>
      </c>
    </row>
    <row r="454" spans="1:39" customFormat="1" outlineLevel="1">
      <c r="B454" s="259"/>
      <c r="C454" s="106" t="s">
        <v>65</v>
      </c>
      <c r="D454" s="103"/>
      <c r="E454" s="103"/>
      <c r="F454" s="103"/>
      <c r="G454" s="103"/>
      <c r="H454" s="104"/>
      <c r="I454" s="105"/>
      <c r="J454" s="107" t="str">
        <f>IFERROR((J451-J453)/J453*100%,"")</f>
        <v/>
      </c>
      <c r="K454" s="107" t="str">
        <f t="shared" ref="K454:T454" si="1808">IFERROR((K453-K451)/K453*100%,"")</f>
        <v/>
      </c>
      <c r="L454" s="107" t="str">
        <f t="shared" si="1808"/>
        <v/>
      </c>
      <c r="M454" s="107" t="str">
        <f t="shared" si="1808"/>
        <v/>
      </c>
      <c r="N454" s="107" t="str">
        <f t="shared" si="1808"/>
        <v/>
      </c>
      <c r="O454" s="107" t="str">
        <f t="shared" si="1808"/>
        <v/>
      </c>
      <c r="P454" s="107" t="str">
        <f t="shared" si="1808"/>
        <v/>
      </c>
      <c r="Q454" s="107" t="str">
        <f t="shared" si="1808"/>
        <v/>
      </c>
      <c r="R454" s="107" t="str">
        <f t="shared" si="1808"/>
        <v/>
      </c>
      <c r="S454" s="107" t="str">
        <f t="shared" si="1808"/>
        <v/>
      </c>
      <c r="T454" s="107" t="str">
        <f t="shared" si="1808"/>
        <v/>
      </c>
      <c r="U454" s="107" t="str">
        <f t="shared" ref="U454" si="1809">IFERROR((U453-U452)/U453*100%,"")</f>
        <v/>
      </c>
      <c r="V454" s="107" t="str">
        <f>IFERROR((V451-V453)/V453*100%,"")</f>
        <v/>
      </c>
      <c r="W454" s="107" t="str">
        <f>IFERROR((W451-W453)/W453*100%,"")</f>
        <v/>
      </c>
      <c r="X454" s="107" t="str">
        <f>IFERROR((X451-X453)/X453*100%,"")</f>
        <v/>
      </c>
      <c r="Y454" s="107" t="str">
        <f>IFERROR((Y451-Y453)/Y453*100%,"")</f>
        <v/>
      </c>
      <c r="Z454" s="107" t="str">
        <f t="shared" ref="Z454" si="1810">IFERROR((Z453-Z452)/Z453*100%,"")</f>
        <v/>
      </c>
      <c r="AA454" s="107" t="str">
        <f>IFERROR((AA453-AA451)/AA453*100%,"")</f>
        <v/>
      </c>
      <c r="AB454" s="107" t="str">
        <f>IFERROR((AB453-AB451)/AB453*100%,"")</f>
        <v/>
      </c>
      <c r="AC454" s="194" t="str">
        <f t="shared" ref="AC454" si="1811">IFERROR((AC453-AC452)/AC453*100%,"")</f>
        <v/>
      </c>
      <c r="AD454" s="194" t="str">
        <f t="shared" ref="AD454" si="1812">IFERROR((AD453-AD452)/AD453*100%,"")</f>
        <v/>
      </c>
      <c r="AE454" s="194" t="str">
        <f t="shared" ref="AE454" si="1813">IFERROR((AE453-AE452)/AE453*100%,"")</f>
        <v/>
      </c>
      <c r="AF454" s="194" t="str">
        <f t="shared" ref="AF454" si="1814">IFERROR((AF453-AF452)/AF453*100%,"")</f>
        <v/>
      </c>
      <c r="AG454" s="194" t="str">
        <f t="shared" ref="AG454" si="1815">IFERROR((AG453-AG452)/AG453*100%,"")</f>
        <v/>
      </c>
      <c r="AH454" s="194" t="str">
        <f t="shared" ref="AH454" si="1816">IFERROR((AH453-AH452)/AH453*100%,"")</f>
        <v/>
      </c>
      <c r="AI454" s="194" t="str">
        <f t="shared" ref="AI454" si="1817">IFERROR((AI453-AI452)/AI453*100%,"")</f>
        <v/>
      </c>
      <c r="AJ454" s="194" t="str">
        <f t="shared" ref="AJ454" si="1818">IFERROR((AJ453-AJ452)/AJ453*100%,"")</f>
        <v/>
      </c>
      <c r="AK454" s="194" t="str">
        <f t="shared" ref="AK454" si="1819">IFERROR((AK453-AK452)/AK453*100%,"")</f>
        <v/>
      </c>
      <c r="AL454" s="194" t="str">
        <f t="shared" ref="AL454" si="1820">IFERROR((AL453-AL452)/AL453*100%,"")</f>
        <v/>
      </c>
      <c r="AM454" s="227" t="str">
        <f>IFERROR((AM453-AM451)/AM453*100%,"")</f>
        <v/>
      </c>
    </row>
    <row r="455" spans="1:39" customFormat="1" outlineLevel="1">
      <c r="A455" t="str">
        <f>B440&amp;C455</f>
        <v>Surname, Forename9</v>
      </c>
      <c r="B455" s="259"/>
      <c r="C455" s="27">
        <v>9</v>
      </c>
      <c r="D455" s="26" t="s">
        <v>22</v>
      </c>
      <c r="E455" s="103"/>
      <c r="F455" s="103"/>
      <c r="G455" s="103"/>
      <c r="H455" s="15"/>
      <c r="I455" s="16"/>
      <c r="J455" s="17"/>
      <c r="K455" s="94"/>
      <c r="L455" s="94"/>
      <c r="M455" s="94"/>
      <c r="N455" s="94"/>
      <c r="O455" s="94"/>
      <c r="P455" s="94"/>
      <c r="Q455" s="17" t="str">
        <f>IF(SUM(K455:P455)=0,"",SUM(K455:P455))</f>
        <v/>
      </c>
      <c r="R455" s="94"/>
      <c r="S455" s="94"/>
      <c r="T455" s="17" t="str">
        <f>IF(SUM(R455:S455)=0,"",SUM(R455:S455))</f>
        <v/>
      </c>
      <c r="U455" s="17"/>
      <c r="V455" s="94"/>
      <c r="W455" s="17"/>
      <c r="X455" s="94" t="str">
        <f>IFERROR(AVERAGE(V455:W455),"")</f>
        <v/>
      </c>
      <c r="Y455" s="17"/>
      <c r="Z455" s="17"/>
      <c r="AA455" s="71"/>
      <c r="AB455" s="17"/>
      <c r="AC455" s="190" t="str">
        <f>IF(J455="","",IF(J455&lt;&gt;0,INT(25.4347*POWER((18-J455),1.81)),0))</f>
        <v/>
      </c>
      <c r="AD455" s="190" t="str">
        <f>IFERROR(IF(Q455&lt;&gt;0,INT(0.14354*POWER(((10*Q455)-220),1.4)),0),"")</f>
        <v/>
      </c>
      <c r="AE455" s="190" t="str">
        <f>IFERROR(IF(T455&lt;&gt;0,INT(51.39*POWER((T455-1.5),1.05)),0),"")</f>
        <v/>
      </c>
      <c r="AF455" s="190">
        <f>IF(U455&lt;&gt;0,INT(0.8465*POWER(((100*U455)-75),1.42)),0)</f>
        <v>0</v>
      </c>
      <c r="AG455" s="190" t="str">
        <f>IFERROR(IF(X455&lt;&gt;0,INT(1.53775*POWER((82-X455),1.81)),0),"")</f>
        <v/>
      </c>
      <c r="AH455" s="190" t="str">
        <f>IF(Y455="","",IF(Y455&lt;&gt;0,INT(5.74352*POWER((28.5-Y455),1.92)),0))</f>
        <v/>
      </c>
      <c r="AI455" s="190">
        <f>IF(Z455&lt;&gt;0,INT(12.91*POWER((Z455-4),1.1)),0)</f>
        <v>0</v>
      </c>
      <c r="AJ455" s="190" t="str">
        <f>IF(AA455="","",IF(AA455&lt;&gt;0,INT(0.2797*POWER(((100*AA455)),1.35)),0))</f>
        <v/>
      </c>
      <c r="AK455" s="191" t="str">
        <f>IF(AB455="","",IF(AB455&lt;&gt;0,INT(100.14*POWER((AB455-1),1.08)),0))</f>
        <v/>
      </c>
      <c r="AL455" s="192">
        <f>COUNT(J455,Q455,T455,X455,Y455,AA455,AB455)</f>
        <v>0</v>
      </c>
      <c r="AM455" s="193" t="str">
        <f>IF(AL455=0,"",SUM(AC455:AK455))</f>
        <v/>
      </c>
    </row>
    <row r="456" spans="1:39" customFormat="1" outlineLevel="1">
      <c r="B456" s="259"/>
      <c r="C456" s="106" t="s">
        <v>65</v>
      </c>
      <c r="D456" s="33"/>
      <c r="E456" s="33"/>
      <c r="F456" s="33"/>
      <c r="G456" s="33"/>
      <c r="H456" s="18"/>
      <c r="I456" s="44"/>
      <c r="J456" s="107" t="str">
        <f>IFERROR((J453-J455)/J455*100%,"")</f>
        <v/>
      </c>
      <c r="K456" s="107" t="str">
        <f t="shared" ref="K456:T456" si="1821">IFERROR((K455-K453)/K455*100%,"")</f>
        <v/>
      </c>
      <c r="L456" s="107" t="str">
        <f t="shared" si="1821"/>
        <v/>
      </c>
      <c r="M456" s="107" t="str">
        <f t="shared" si="1821"/>
        <v/>
      </c>
      <c r="N456" s="107" t="str">
        <f t="shared" si="1821"/>
        <v/>
      </c>
      <c r="O456" s="107" t="str">
        <f t="shared" si="1821"/>
        <v/>
      </c>
      <c r="P456" s="107" t="str">
        <f t="shared" si="1821"/>
        <v/>
      </c>
      <c r="Q456" s="107" t="str">
        <f t="shared" si="1821"/>
        <v/>
      </c>
      <c r="R456" s="107" t="str">
        <f t="shared" si="1821"/>
        <v/>
      </c>
      <c r="S456" s="107" t="str">
        <f t="shared" si="1821"/>
        <v/>
      </c>
      <c r="T456" s="107" t="str">
        <f t="shared" si="1821"/>
        <v/>
      </c>
      <c r="U456" s="107" t="str">
        <f t="shared" ref="U456" si="1822">IFERROR((U455-U454)/U455*100%,"")</f>
        <v/>
      </c>
      <c r="V456" s="107" t="str">
        <f>IFERROR((V453-V455)/V455*100%,"")</f>
        <v/>
      </c>
      <c r="W456" s="107" t="str">
        <f>IFERROR((W453-W455)/W455*100%,"")</f>
        <v/>
      </c>
      <c r="X456" s="107" t="str">
        <f>IFERROR((X453-X455)/X455*100%,"")</f>
        <v/>
      </c>
      <c r="Y456" s="107" t="str">
        <f>IFERROR((Y453-Y455)/Y455*100%,"")</f>
        <v/>
      </c>
      <c r="Z456" s="107" t="str">
        <f t="shared" ref="Z456" si="1823">IFERROR((Z455-Z454)/Z455*100%,"")</f>
        <v/>
      </c>
      <c r="AA456" s="107" t="str">
        <f>IFERROR((AA455-AA453)/AA455*100%,"")</f>
        <v/>
      </c>
      <c r="AB456" s="107" t="str">
        <f>IFERROR((AB455-AB453)/AB455*100%,"")</f>
        <v/>
      </c>
      <c r="AC456" s="194" t="str">
        <f t="shared" ref="AC456" si="1824">IFERROR((AC455-AC454)/AC455*100%,"")</f>
        <v/>
      </c>
      <c r="AD456" s="194" t="str">
        <f t="shared" ref="AD456" si="1825">IFERROR((AD455-AD454)/AD455*100%,"")</f>
        <v/>
      </c>
      <c r="AE456" s="194" t="str">
        <f t="shared" ref="AE456" si="1826">IFERROR((AE455-AE454)/AE455*100%,"")</f>
        <v/>
      </c>
      <c r="AF456" s="194" t="str">
        <f t="shared" ref="AF456" si="1827">IFERROR((AF455-AF454)/AF455*100%,"")</f>
        <v/>
      </c>
      <c r="AG456" s="194" t="str">
        <f t="shared" ref="AG456" si="1828">IFERROR((AG455-AG454)/AG455*100%,"")</f>
        <v/>
      </c>
      <c r="AH456" s="194" t="str">
        <f t="shared" ref="AH456" si="1829">IFERROR((AH455-AH454)/AH455*100%,"")</f>
        <v/>
      </c>
      <c r="AI456" s="194" t="str">
        <f t="shared" ref="AI456" si="1830">IFERROR((AI455-AI454)/AI455*100%,"")</f>
        <v/>
      </c>
      <c r="AJ456" s="194" t="str">
        <f t="shared" ref="AJ456" si="1831">IFERROR((AJ455-AJ454)/AJ455*100%,"")</f>
        <v/>
      </c>
      <c r="AK456" s="194" t="str">
        <f t="shared" ref="AK456" si="1832">IFERROR((AK455-AK454)/AK455*100%,"")</f>
        <v/>
      </c>
      <c r="AL456" s="194" t="str">
        <f t="shared" ref="AL456" si="1833">IFERROR((AL455-AL454)/AL455*100%,"")</f>
        <v/>
      </c>
      <c r="AM456" s="227" t="str">
        <f>IFERROR((AM455-AM453)/AM455*100%,"")</f>
        <v/>
      </c>
    </row>
    <row r="457" spans="1:39" s="6" customFormat="1" outlineLevel="1">
      <c r="A457" t="str">
        <f>B440&amp;C457</f>
        <v>Surname, Forename10</v>
      </c>
      <c r="B457" s="259"/>
      <c r="C457" s="32">
        <v>10</v>
      </c>
      <c r="D457" s="33" t="s">
        <v>22</v>
      </c>
      <c r="E457" s="33"/>
      <c r="F457" s="33"/>
      <c r="G457" s="33"/>
      <c r="H457" s="18"/>
      <c r="I457" s="44"/>
      <c r="J457" s="34"/>
      <c r="K457" s="34"/>
      <c r="L457" s="34"/>
      <c r="M457" s="34"/>
      <c r="N457" s="34"/>
      <c r="O457" s="34"/>
      <c r="P457" s="34"/>
      <c r="Q457" s="17" t="str">
        <f>IF(SUM(K457:P457)=0,"",SUM(K457:P457))</f>
        <v/>
      </c>
      <c r="R457" s="94"/>
      <c r="S457" s="94"/>
      <c r="T457" s="17" t="str">
        <f>IF(SUM(R457:S457)=0,"",SUM(R457:S457))</f>
        <v/>
      </c>
      <c r="U457" s="17"/>
      <c r="V457" s="94"/>
      <c r="W457" s="17"/>
      <c r="X457" s="94" t="str">
        <f>IFERROR(AVERAGE(V457:W457),"")</f>
        <v/>
      </c>
      <c r="Y457" s="17"/>
      <c r="Z457" s="17"/>
      <c r="AA457" s="71"/>
      <c r="AB457" s="17"/>
      <c r="AC457" s="190" t="str">
        <f>IF(J457="","",IF(J457&lt;&gt;0,INT(25.4347*POWER((18-J457),1.81)),0))</f>
        <v/>
      </c>
      <c r="AD457" s="190" t="str">
        <f>IFERROR(IF(Q457&lt;&gt;0,INT(0.14354*POWER(((10*Q457)-220),1.4)),0),"")</f>
        <v/>
      </c>
      <c r="AE457" s="190" t="str">
        <f>IFERROR(IF(T457&lt;&gt;0,INT(51.39*POWER((T457-1.5),1.05)),0),"")</f>
        <v/>
      </c>
      <c r="AF457" s="190">
        <f>IF(U457&lt;&gt;0,INT(0.8465*POWER(((100*U457)-75),1.42)),0)</f>
        <v>0</v>
      </c>
      <c r="AG457" s="190" t="str">
        <f>IFERROR(IF(X457&lt;&gt;0,INT(1.53775*POWER((82-X457),1.81)),0),"")</f>
        <v/>
      </c>
      <c r="AH457" s="190" t="str">
        <f>IF(Y457="","",IF(Y457&lt;&gt;0,INT(5.74352*POWER((28.5-Y457),1.92)),0))</f>
        <v/>
      </c>
      <c r="AI457" s="190">
        <f>IF(Z457&lt;&gt;0,INT(12.91*POWER((Z457-4),1.1)),0)</f>
        <v>0</v>
      </c>
      <c r="AJ457" s="190" t="str">
        <f>IF(AA457="","",IF(AA457&lt;&gt;0,INT(0.2797*POWER(((100*AA457)),1.35)),0))</f>
        <v/>
      </c>
      <c r="AK457" s="191" t="str">
        <f>IF(AB457="","",IF(AB457&lt;&gt;0,INT(100.14*POWER((AB457-1),1.08)),0))</f>
        <v/>
      </c>
      <c r="AL457" s="192">
        <f>COUNT(J457,Q457,T457,X457,Y457,AA457,AB457)</f>
        <v>0</v>
      </c>
      <c r="AM457" s="193" t="str">
        <f>IF(AL457=0,"",SUM(AC457:AK457))</f>
        <v/>
      </c>
    </row>
    <row r="458" spans="1:39" s="6" customFormat="1" outlineLevel="1">
      <c r="A458"/>
      <c r="B458" s="260"/>
      <c r="C458" s="106" t="s">
        <v>65</v>
      </c>
      <c r="D458" s="33"/>
      <c r="E458" s="33"/>
      <c r="F458" s="33"/>
      <c r="G458" s="33"/>
      <c r="H458" s="18"/>
      <c r="I458" s="44"/>
      <c r="J458" s="107" t="str">
        <f>IFERROR((J455-J457)/J457*100%,"")</f>
        <v/>
      </c>
      <c r="K458" s="107" t="str">
        <f t="shared" ref="K458:T458" si="1834">IFERROR((K457-K455)/K457*100%,"")</f>
        <v/>
      </c>
      <c r="L458" s="107" t="str">
        <f t="shared" si="1834"/>
        <v/>
      </c>
      <c r="M458" s="107" t="str">
        <f t="shared" si="1834"/>
        <v/>
      </c>
      <c r="N458" s="107" t="str">
        <f t="shared" si="1834"/>
        <v/>
      </c>
      <c r="O458" s="107" t="str">
        <f t="shared" si="1834"/>
        <v/>
      </c>
      <c r="P458" s="107" t="str">
        <f t="shared" si="1834"/>
        <v/>
      </c>
      <c r="Q458" s="107" t="str">
        <f t="shared" si="1834"/>
        <v/>
      </c>
      <c r="R458" s="107" t="str">
        <f t="shared" si="1834"/>
        <v/>
      </c>
      <c r="S458" s="107" t="str">
        <f t="shared" si="1834"/>
        <v/>
      </c>
      <c r="T458" s="107" t="str">
        <f t="shared" si="1834"/>
        <v/>
      </c>
      <c r="U458" s="107" t="str">
        <f t="shared" ref="U458" si="1835">IFERROR((U457-U456)/U457*100%,"")</f>
        <v/>
      </c>
      <c r="V458" s="107" t="str">
        <f>IFERROR((V455-V457)/V457*100%,"")</f>
        <v/>
      </c>
      <c r="W458" s="107" t="str">
        <f>IFERROR((W455-W457)/W457*100%,"")</f>
        <v/>
      </c>
      <c r="X458" s="107" t="str">
        <f>IFERROR((X455-X457)/X457*100%,"")</f>
        <v/>
      </c>
      <c r="Y458" s="107" t="str">
        <f>IFERROR((Y455-Y457)/Y457*100%,"")</f>
        <v/>
      </c>
      <c r="Z458" s="107" t="str">
        <f t="shared" ref="Z458" si="1836">IFERROR((Z457-Z456)/Z457*100%,"")</f>
        <v/>
      </c>
      <c r="AA458" s="107" t="str">
        <f>IFERROR((AA457-AA455)/AA457*100%,"")</f>
        <v/>
      </c>
      <c r="AB458" s="107" t="str">
        <f>IFERROR((AB457-AB455)/AB457*100%,"")</f>
        <v/>
      </c>
      <c r="AC458" s="194" t="str">
        <f t="shared" ref="AC458" si="1837">IFERROR((AC457-AC456)/AC457*100%,"")</f>
        <v/>
      </c>
      <c r="AD458" s="194" t="str">
        <f t="shared" ref="AD458" si="1838">IFERROR((AD457-AD456)/AD457*100%,"")</f>
        <v/>
      </c>
      <c r="AE458" s="194" t="str">
        <f t="shared" ref="AE458" si="1839">IFERROR((AE457-AE456)/AE457*100%,"")</f>
        <v/>
      </c>
      <c r="AF458" s="194" t="str">
        <f t="shared" ref="AF458" si="1840">IFERROR((AF457-AF456)/AF457*100%,"")</f>
        <v/>
      </c>
      <c r="AG458" s="194" t="str">
        <f t="shared" ref="AG458" si="1841">IFERROR((AG457-AG456)/AG457*100%,"")</f>
        <v/>
      </c>
      <c r="AH458" s="194" t="str">
        <f t="shared" ref="AH458" si="1842">IFERROR((AH457-AH456)/AH457*100%,"")</f>
        <v/>
      </c>
      <c r="AI458" s="194" t="str">
        <f t="shared" ref="AI458" si="1843">IFERROR((AI457-AI456)/AI457*100%,"")</f>
        <v/>
      </c>
      <c r="AJ458" s="194" t="str">
        <f t="shared" ref="AJ458" si="1844">IFERROR((AJ457-AJ456)/AJ457*100%,"")</f>
        <v/>
      </c>
      <c r="AK458" s="194" t="str">
        <f t="shared" ref="AK458" si="1845">IFERROR((AK457-AK456)/AK457*100%,"")</f>
        <v/>
      </c>
      <c r="AL458" s="194" t="str">
        <f t="shared" ref="AL458" si="1846">IFERROR((AL457-AL456)/AL457*100%,"")</f>
        <v/>
      </c>
      <c r="AM458" s="227" t="str">
        <f>IFERROR((AM457-AM455)/AM457*100%,"")</f>
        <v/>
      </c>
    </row>
    <row r="459" spans="1:39" s="45" customFormat="1" outlineLevel="1">
      <c r="B459" s="115"/>
      <c r="C459" s="32"/>
      <c r="D459" s="33"/>
      <c r="E459" s="33"/>
      <c r="F459" s="33"/>
      <c r="G459" s="33"/>
      <c r="H459" s="18"/>
      <c r="I459" s="44"/>
      <c r="J459" s="34"/>
      <c r="K459" s="34"/>
      <c r="L459" s="34"/>
      <c r="M459" s="34"/>
      <c r="N459" s="34"/>
      <c r="O459" s="34"/>
      <c r="P459" s="34"/>
      <c r="Q459" s="34"/>
      <c r="R459" s="34"/>
      <c r="S459" s="34"/>
      <c r="T459" s="34"/>
      <c r="U459" s="34"/>
      <c r="V459" s="34"/>
      <c r="W459" s="34"/>
      <c r="X459" s="34"/>
      <c r="Y459" s="34"/>
      <c r="Z459" s="34"/>
      <c r="AA459" s="34"/>
      <c r="AB459" s="34"/>
      <c r="AC459" s="195"/>
      <c r="AD459" s="196"/>
      <c r="AE459" s="196"/>
      <c r="AF459" s="196"/>
      <c r="AG459" s="196"/>
      <c r="AH459" s="196"/>
      <c r="AI459" s="196"/>
      <c r="AJ459" s="196"/>
      <c r="AK459" s="197"/>
      <c r="AL459" s="196"/>
      <c r="AM459" s="198"/>
    </row>
    <row r="460" spans="1:39" s="6" customFormat="1" outlineLevel="1">
      <c r="B460" s="116"/>
      <c r="C460" s="35"/>
      <c r="D460" s="36"/>
      <c r="E460" s="36"/>
      <c r="F460" s="36"/>
      <c r="G460" s="36"/>
      <c r="H460" s="37"/>
      <c r="I460" s="38" t="s">
        <v>24</v>
      </c>
      <c r="J460" s="21" t="e">
        <f>AVERAGE(J440:J441,J443,J445,J447,J449,J451,J453,J455,J457)</f>
        <v>#DIV/0!</v>
      </c>
      <c r="K460" s="21" t="e">
        <f t="shared" ref="K460:AB460" si="1847">AVERAGE(K440:K441,K443,K445,K447,K449,K451,K453,K455,K457)</f>
        <v>#DIV/0!</v>
      </c>
      <c r="L460" s="21" t="e">
        <f t="shared" si="1847"/>
        <v>#DIV/0!</v>
      </c>
      <c r="M460" s="21" t="e">
        <f t="shared" si="1847"/>
        <v>#DIV/0!</v>
      </c>
      <c r="N460" s="21" t="e">
        <f t="shared" si="1847"/>
        <v>#DIV/0!</v>
      </c>
      <c r="O460" s="21" t="e">
        <f t="shared" si="1847"/>
        <v>#DIV/0!</v>
      </c>
      <c r="P460" s="21" t="e">
        <f t="shared" si="1847"/>
        <v>#DIV/0!</v>
      </c>
      <c r="Q460" s="21" t="e">
        <f t="shared" si="1847"/>
        <v>#DIV/0!</v>
      </c>
      <c r="R460" s="21" t="e">
        <f t="shared" si="1847"/>
        <v>#DIV/0!</v>
      </c>
      <c r="S460" s="21" t="e">
        <f t="shared" si="1847"/>
        <v>#DIV/0!</v>
      </c>
      <c r="T460" s="21" t="e">
        <f t="shared" si="1847"/>
        <v>#DIV/0!</v>
      </c>
      <c r="U460" s="21" t="e">
        <f t="shared" si="1847"/>
        <v>#DIV/0!</v>
      </c>
      <c r="V460" s="21" t="e">
        <f t="shared" si="1847"/>
        <v>#DIV/0!</v>
      </c>
      <c r="W460" s="21" t="e">
        <f t="shared" si="1847"/>
        <v>#DIV/0!</v>
      </c>
      <c r="X460" s="21" t="e">
        <f t="shared" si="1847"/>
        <v>#DIV/0!</v>
      </c>
      <c r="Y460" s="21" t="e">
        <f t="shared" si="1847"/>
        <v>#DIV/0!</v>
      </c>
      <c r="Z460" s="21" t="e">
        <f t="shared" si="1847"/>
        <v>#DIV/0!</v>
      </c>
      <c r="AA460" s="21" t="e">
        <f t="shared" si="1847"/>
        <v>#DIV/0!</v>
      </c>
      <c r="AB460" s="21" t="e">
        <f t="shared" si="1847"/>
        <v>#DIV/0!</v>
      </c>
      <c r="AC460" s="199"/>
      <c r="AD460" s="200"/>
      <c r="AE460" s="200"/>
      <c r="AF460" s="200"/>
      <c r="AG460" s="200"/>
      <c r="AH460" s="200"/>
      <c r="AI460" s="200"/>
      <c r="AJ460" s="200"/>
      <c r="AK460" s="201"/>
      <c r="AL460" s="200"/>
      <c r="AM460" s="202"/>
    </row>
    <row r="461" spans="1:39" s="6" customFormat="1" outlineLevel="1">
      <c r="B461" s="116"/>
      <c r="C461" s="35"/>
      <c r="D461" s="36"/>
      <c r="E461" s="36"/>
      <c r="F461" s="36"/>
      <c r="G461" s="36"/>
      <c r="H461" s="37"/>
      <c r="I461" s="38" t="s">
        <v>26</v>
      </c>
      <c r="J461" s="21">
        <f>MIN(J440:J441,J443,J445,J447,J449,J451,J453,J455,J457)</f>
        <v>0</v>
      </c>
      <c r="K461" s="21">
        <f t="shared" ref="K461:AB461" si="1848">MIN(K440:K441,K443,K445,K447,K449,K451,K453,K455,K457)</f>
        <v>0</v>
      </c>
      <c r="L461" s="21">
        <f t="shared" si="1848"/>
        <v>0</v>
      </c>
      <c r="M461" s="21">
        <f t="shared" si="1848"/>
        <v>0</v>
      </c>
      <c r="N461" s="21">
        <f t="shared" si="1848"/>
        <v>0</v>
      </c>
      <c r="O461" s="21">
        <f t="shared" si="1848"/>
        <v>0</v>
      </c>
      <c r="P461" s="21">
        <f t="shared" si="1848"/>
        <v>0</v>
      </c>
      <c r="Q461" s="21">
        <f t="shared" si="1848"/>
        <v>0</v>
      </c>
      <c r="R461" s="21">
        <f t="shared" si="1848"/>
        <v>0</v>
      </c>
      <c r="S461" s="21">
        <f t="shared" si="1848"/>
        <v>0</v>
      </c>
      <c r="T461" s="21">
        <f t="shared" si="1848"/>
        <v>0</v>
      </c>
      <c r="U461" s="21">
        <f t="shared" si="1848"/>
        <v>0</v>
      </c>
      <c r="V461" s="21">
        <f t="shared" si="1848"/>
        <v>0</v>
      </c>
      <c r="W461" s="21">
        <f t="shared" si="1848"/>
        <v>0</v>
      </c>
      <c r="X461" s="21">
        <f t="shared" si="1848"/>
        <v>0</v>
      </c>
      <c r="Y461" s="21">
        <f t="shared" si="1848"/>
        <v>0</v>
      </c>
      <c r="Z461" s="21">
        <f t="shared" si="1848"/>
        <v>0</v>
      </c>
      <c r="AA461" s="21">
        <f t="shared" si="1848"/>
        <v>0</v>
      </c>
      <c r="AB461" s="21">
        <f t="shared" si="1848"/>
        <v>0</v>
      </c>
      <c r="AC461" s="199"/>
      <c r="AD461" s="200"/>
      <c r="AE461" s="200"/>
      <c r="AF461" s="200"/>
      <c r="AG461" s="200"/>
      <c r="AH461" s="200"/>
      <c r="AI461" s="200"/>
      <c r="AJ461" s="200"/>
      <c r="AK461" s="201"/>
      <c r="AL461" s="200"/>
      <c r="AM461" s="202"/>
    </row>
    <row r="462" spans="1:39" s="6" customFormat="1" outlineLevel="1">
      <c r="B462" s="116"/>
      <c r="C462" s="35"/>
      <c r="D462" s="36"/>
      <c r="E462" s="36"/>
      <c r="F462" s="36"/>
      <c r="G462" s="36"/>
      <c r="H462" s="37"/>
      <c r="I462" s="38" t="s">
        <v>25</v>
      </c>
      <c r="J462" s="21">
        <f>MAX(J440:J441,J443,J445,J447,J449,J451,J453,J455,J457)</f>
        <v>0</v>
      </c>
      <c r="K462" s="21">
        <f t="shared" ref="K462:AB462" si="1849">MAX(K440:K441,K443,K445,K447,K449,K451,K453,K455,K457)</f>
        <v>0</v>
      </c>
      <c r="L462" s="21">
        <f t="shared" si="1849"/>
        <v>0</v>
      </c>
      <c r="M462" s="21">
        <f t="shared" si="1849"/>
        <v>0</v>
      </c>
      <c r="N462" s="21">
        <f t="shared" si="1849"/>
        <v>0</v>
      </c>
      <c r="O462" s="21">
        <f t="shared" si="1849"/>
        <v>0</v>
      </c>
      <c r="P462" s="21">
        <f t="shared" si="1849"/>
        <v>0</v>
      </c>
      <c r="Q462" s="21">
        <f t="shared" si="1849"/>
        <v>0</v>
      </c>
      <c r="R462" s="21">
        <f t="shared" si="1849"/>
        <v>0</v>
      </c>
      <c r="S462" s="21">
        <f t="shared" si="1849"/>
        <v>0</v>
      </c>
      <c r="T462" s="21">
        <f t="shared" si="1849"/>
        <v>0</v>
      </c>
      <c r="U462" s="21">
        <f t="shared" si="1849"/>
        <v>0</v>
      </c>
      <c r="V462" s="21">
        <f t="shared" si="1849"/>
        <v>0</v>
      </c>
      <c r="W462" s="21">
        <f t="shared" si="1849"/>
        <v>0</v>
      </c>
      <c r="X462" s="21">
        <f t="shared" si="1849"/>
        <v>0</v>
      </c>
      <c r="Y462" s="21">
        <f t="shared" si="1849"/>
        <v>0</v>
      </c>
      <c r="Z462" s="21">
        <f t="shared" si="1849"/>
        <v>0</v>
      </c>
      <c r="AA462" s="21">
        <f t="shared" si="1849"/>
        <v>0</v>
      </c>
      <c r="AB462" s="21">
        <f t="shared" si="1849"/>
        <v>0</v>
      </c>
      <c r="AC462" s="199"/>
      <c r="AD462" s="200"/>
      <c r="AE462" s="200"/>
      <c r="AF462" s="200"/>
      <c r="AG462" s="200"/>
      <c r="AH462" s="200"/>
      <c r="AI462" s="200"/>
      <c r="AJ462" s="200"/>
      <c r="AK462" s="201"/>
      <c r="AL462" s="200"/>
      <c r="AM462" s="202"/>
    </row>
    <row r="463" spans="1:39" s="6" customFormat="1" outlineLevel="1">
      <c r="B463" s="116"/>
      <c r="C463" s="35"/>
      <c r="D463" s="36"/>
      <c r="E463" s="36"/>
      <c r="F463" s="36"/>
      <c r="G463" s="36"/>
      <c r="H463" s="37"/>
      <c r="I463" s="38"/>
      <c r="J463" s="21"/>
      <c r="K463" s="21"/>
      <c r="L463" s="21"/>
      <c r="M463" s="21"/>
      <c r="N463" s="21"/>
      <c r="O463" s="21"/>
      <c r="P463" s="21"/>
      <c r="Q463" s="21"/>
      <c r="R463" s="21"/>
      <c r="S463" s="21"/>
      <c r="T463" s="21"/>
      <c r="U463" s="21"/>
      <c r="V463" s="21"/>
      <c r="W463" s="21"/>
      <c r="X463" s="21"/>
      <c r="Y463" s="21"/>
      <c r="Z463" s="21"/>
      <c r="AA463" s="21"/>
      <c r="AB463" s="21"/>
      <c r="AC463" s="200"/>
      <c r="AD463" s="200"/>
      <c r="AE463" s="200"/>
      <c r="AF463" s="200"/>
      <c r="AG463" s="200"/>
      <c r="AH463" s="200"/>
      <c r="AI463" s="200"/>
      <c r="AJ463" s="200"/>
      <c r="AK463" s="200"/>
      <c r="AL463" s="200"/>
      <c r="AM463" s="202"/>
    </row>
    <row r="464" spans="1:39" s="31" customFormat="1" ht="16.5" outlineLevel="1" thickBot="1">
      <c r="B464" s="117"/>
      <c r="C464" s="39"/>
      <c r="D464" s="40"/>
      <c r="E464" s="40"/>
      <c r="F464" s="40"/>
      <c r="G464" s="40"/>
      <c r="H464" s="41"/>
      <c r="I464" s="42"/>
      <c r="J464" s="43"/>
      <c r="K464" s="43"/>
      <c r="L464" s="43"/>
      <c r="M464" s="43"/>
      <c r="N464" s="43"/>
      <c r="O464" s="43"/>
      <c r="P464" s="43"/>
      <c r="Q464" s="43"/>
      <c r="R464" s="43"/>
      <c r="S464" s="43"/>
      <c r="T464" s="43"/>
      <c r="U464" s="43"/>
      <c r="V464" s="43"/>
      <c r="W464" s="43"/>
      <c r="X464" s="43"/>
      <c r="Y464" s="43"/>
      <c r="Z464" s="43"/>
      <c r="AA464" s="43"/>
      <c r="AB464" s="43"/>
      <c r="AC464" s="204"/>
      <c r="AD464" s="204"/>
      <c r="AE464" s="204"/>
      <c r="AF464" s="204"/>
      <c r="AG464" s="204"/>
      <c r="AH464" s="204"/>
      <c r="AI464" s="204"/>
      <c r="AJ464" s="204"/>
      <c r="AK464" s="204"/>
      <c r="AL464" s="204"/>
      <c r="AM464" s="205"/>
    </row>
    <row r="465" spans="1:39" customFormat="1">
      <c r="B465" s="118"/>
      <c r="C465" s="28"/>
      <c r="D465" s="19"/>
      <c r="E465" s="19"/>
      <c r="F465" s="19"/>
      <c r="G465" s="19"/>
      <c r="H465" s="29"/>
      <c r="I465" s="20"/>
      <c r="J465" s="30"/>
      <c r="K465" s="30"/>
      <c r="L465" s="30"/>
      <c r="M465" s="30"/>
      <c r="N465" s="30"/>
      <c r="O465" s="30"/>
      <c r="P465" s="30"/>
      <c r="Q465" s="30"/>
      <c r="R465" s="30"/>
      <c r="S465" s="30"/>
      <c r="T465" s="30"/>
      <c r="U465" s="30"/>
      <c r="V465" s="30"/>
      <c r="W465" s="30"/>
      <c r="X465" s="30"/>
      <c r="Y465" s="30"/>
      <c r="Z465" s="30"/>
      <c r="AA465" s="30"/>
      <c r="AB465" s="30"/>
      <c r="AC465" s="206"/>
      <c r="AD465" s="206"/>
      <c r="AE465" s="206"/>
      <c r="AF465" s="206"/>
      <c r="AG465" s="206"/>
      <c r="AH465" s="206"/>
      <c r="AI465" s="206"/>
      <c r="AJ465" s="206"/>
      <c r="AK465" s="206"/>
      <c r="AL465" s="206"/>
      <c r="AM465" s="207"/>
    </row>
    <row r="466" spans="1:39" customFormat="1" outlineLevel="1">
      <c r="B466" s="114" t="s">
        <v>41</v>
      </c>
      <c r="C466" s="28"/>
      <c r="D466" s="19"/>
      <c r="E466" s="19"/>
      <c r="F466" s="19"/>
      <c r="G466" s="19"/>
      <c r="H466" s="29"/>
      <c r="I466" s="20"/>
      <c r="J466" s="30"/>
      <c r="K466" s="30"/>
      <c r="L466" s="30"/>
      <c r="M466" s="30"/>
      <c r="N466" s="30"/>
      <c r="O466" s="30"/>
      <c r="P466" s="30"/>
      <c r="Q466" s="30"/>
      <c r="R466" s="30"/>
      <c r="S466" s="30"/>
      <c r="T466" s="30"/>
      <c r="U466" s="30"/>
      <c r="V466" s="30"/>
      <c r="W466" s="30"/>
      <c r="X466" s="30"/>
      <c r="Y466" s="30"/>
      <c r="Z466" s="30"/>
      <c r="AA466" s="30"/>
      <c r="AB466" s="30"/>
      <c r="AC466" s="206"/>
      <c r="AD466" s="206"/>
      <c r="AE466" s="206"/>
      <c r="AF466" s="206"/>
      <c r="AG466" s="206"/>
      <c r="AH466" s="206"/>
      <c r="AI466" s="206"/>
      <c r="AJ466" s="206"/>
      <c r="AK466" s="206"/>
      <c r="AL466" s="206"/>
      <c r="AM466" s="207"/>
    </row>
    <row r="467" spans="1:39" customFormat="1" outlineLevel="1">
      <c r="A467" t="str">
        <f>B467&amp;C467</f>
        <v>Surname, Forename1</v>
      </c>
      <c r="B467" s="258" t="s">
        <v>28</v>
      </c>
      <c r="C467" s="27">
        <v>1</v>
      </c>
      <c r="D467" s="26" t="s">
        <v>22</v>
      </c>
      <c r="E467" s="103"/>
      <c r="F467" s="103"/>
      <c r="G467" s="103"/>
      <c r="H467" s="16"/>
      <c r="I467" s="16"/>
      <c r="J467" s="17"/>
      <c r="K467" s="94"/>
      <c r="L467" s="94"/>
      <c r="M467" s="94"/>
      <c r="N467" s="94"/>
      <c r="O467" s="94"/>
      <c r="P467" s="94"/>
      <c r="Q467" s="17"/>
      <c r="R467" s="94"/>
      <c r="S467" s="94"/>
      <c r="T467" s="17"/>
      <c r="U467" s="17"/>
      <c r="V467" s="94"/>
      <c r="W467" s="17"/>
      <c r="X467" s="94"/>
      <c r="Y467" s="17"/>
      <c r="Z467" s="17"/>
      <c r="AA467" s="17"/>
      <c r="AB467" s="17"/>
      <c r="AC467" s="190">
        <f>IF(J467&lt;&gt;0,INT(25.4347*POWER((18-J467),1.81)),0)</f>
        <v>0</v>
      </c>
      <c r="AD467" s="190">
        <f>IF(Q467&lt;&gt;0,INT(0.14354*POWER(((10*Q467)-220),1.4)),0)</f>
        <v>0</v>
      </c>
      <c r="AE467" s="190">
        <f>IF(T467&lt;&gt;0,INT(51.39*POWER((T467-1.5),1.05)),0)</f>
        <v>0</v>
      </c>
      <c r="AF467" s="190">
        <f>IF(U467&lt;&gt;0,INT(0.8465*POWER(((100*U467)-75),1.42)),0)</f>
        <v>0</v>
      </c>
      <c r="AG467" s="190">
        <f>IF(X467&lt;&gt;0,INT(1.53775*POWER((82-X467),1.81)),0)</f>
        <v>0</v>
      </c>
      <c r="AH467" s="190">
        <f>IF(Y467&lt;&gt;0,INT(5.74352*POWER((28.5-Y467),1.92)),0)</f>
        <v>0</v>
      </c>
      <c r="AI467" s="190">
        <f>IF(Z467&lt;&gt;0,INT(12.91*POWER((Z467-4),1.1)),0)</f>
        <v>0</v>
      </c>
      <c r="AJ467" s="190">
        <f>IF(AA467&lt;&gt;0,INT(0.2797*POWER(((100*AA467)),1.35)),0)</f>
        <v>0</v>
      </c>
      <c r="AK467" s="191">
        <f>IF(AB467&lt;&gt;0,INT(100.14*POWER((AB467-1),1.08)),0)</f>
        <v>0</v>
      </c>
      <c r="AL467" s="208">
        <v>7</v>
      </c>
      <c r="AM467" s="193">
        <f>SUM(AC467:AK467)</f>
        <v>0</v>
      </c>
    </row>
    <row r="468" spans="1:39" customFormat="1" outlineLevel="1">
      <c r="A468" t="str">
        <f>B467&amp;C468</f>
        <v>Surname, Forename2</v>
      </c>
      <c r="B468" s="259"/>
      <c r="C468" s="27">
        <v>2</v>
      </c>
      <c r="D468" s="26" t="s">
        <v>22</v>
      </c>
      <c r="E468" s="103"/>
      <c r="F468" s="103"/>
      <c r="G468" s="103"/>
      <c r="H468" s="15"/>
      <c r="I468" s="16"/>
      <c r="J468" s="17"/>
      <c r="K468" s="94"/>
      <c r="L468" s="94"/>
      <c r="M468" s="94"/>
      <c r="N468" s="94"/>
      <c r="O468" s="94"/>
      <c r="P468" s="94"/>
      <c r="Q468" s="17" t="str">
        <f>IF(SUM(K468:P468)=0,"",SUM(K468:P468))</f>
        <v/>
      </c>
      <c r="R468" s="94"/>
      <c r="S468" s="94"/>
      <c r="T468" s="17" t="str">
        <f>IF(SUM(R468:S468)=0,"",SUM(R468:S468))</f>
        <v/>
      </c>
      <c r="U468" s="17"/>
      <c r="V468" s="94"/>
      <c r="W468" s="17"/>
      <c r="X468" s="94" t="str">
        <f>IFERROR(AVERAGE(V468:W468),"")</f>
        <v/>
      </c>
      <c r="Y468" s="17"/>
      <c r="Z468" s="17"/>
      <c r="AA468" s="71"/>
      <c r="AB468" s="17"/>
      <c r="AC468" s="190" t="str">
        <f>IF(J468="","",IF(J468&lt;&gt;0,INT(25.4347*POWER((18-J468),1.81)),0))</f>
        <v/>
      </c>
      <c r="AD468" s="190" t="str">
        <f>IFERROR(IF(Q468&lt;&gt;0,INT(0.14354*POWER(((10*Q468)-220),1.4)),0),"")</f>
        <v/>
      </c>
      <c r="AE468" s="190" t="str">
        <f>IFERROR(IF(T468&lt;&gt;0,INT(51.39*POWER((T468-1.5),1.05)),0),"")</f>
        <v/>
      </c>
      <c r="AF468" s="190">
        <f>IF(U468&lt;&gt;0,INT(0.8465*POWER(((100*U468)-75),1.42)),0)</f>
        <v>0</v>
      </c>
      <c r="AG468" s="190" t="str">
        <f>IFERROR(IF(X468&lt;&gt;0,INT(1.53775*POWER((82-X468),1.81)),0),"")</f>
        <v/>
      </c>
      <c r="AH468" s="190" t="str">
        <f>IF(Y468="","",IF(Y468&lt;&gt;0,INT(5.74352*POWER((28.5-Y468),1.92)),0))</f>
        <v/>
      </c>
      <c r="AI468" s="190">
        <f>IF(Z468&lt;&gt;0,INT(12.91*POWER((Z468-4),1.1)),0)</f>
        <v>0</v>
      </c>
      <c r="AJ468" s="190" t="str">
        <f>IF(AA468="","",IF(AA468&lt;&gt;0,INT(0.2797*POWER(((100*AA468)),1.35)),0))</f>
        <v/>
      </c>
      <c r="AK468" s="191" t="str">
        <f>IF(AB468="","",IF(AB468&lt;&gt;0,INT(100.14*POWER((AB468-1),1.08)),0))</f>
        <v/>
      </c>
      <c r="AL468" s="192">
        <f>COUNT(J468,Q468,T468,X468,Y468,AA468,AB468)</f>
        <v>0</v>
      </c>
      <c r="AM468" s="193" t="str">
        <f>IF(AL468=0,"",SUM(AC468:AK468))</f>
        <v/>
      </c>
    </row>
    <row r="469" spans="1:39" customFormat="1" outlineLevel="1">
      <c r="B469" s="259"/>
      <c r="C469" s="106" t="s">
        <v>65</v>
      </c>
      <c r="D469" s="103"/>
      <c r="E469" s="103"/>
      <c r="F469" s="103"/>
      <c r="G469" s="103"/>
      <c r="H469" s="104"/>
      <c r="I469" s="105"/>
      <c r="J469" s="107" t="str">
        <f>IFERROR((J467-J468)/J468*100%,"")</f>
        <v/>
      </c>
      <c r="K469" s="107" t="str">
        <f>IFERROR((K468-K467)/K468*100%,"")</f>
        <v/>
      </c>
      <c r="L469" s="107" t="str">
        <f t="shared" ref="L469:S469" si="1850">IFERROR((L468-L467)/L468*100%,"")</f>
        <v/>
      </c>
      <c r="M469" s="107" t="str">
        <f t="shared" si="1850"/>
        <v/>
      </c>
      <c r="N469" s="107" t="str">
        <f t="shared" si="1850"/>
        <v/>
      </c>
      <c r="O469" s="107" t="str">
        <f t="shared" si="1850"/>
        <v/>
      </c>
      <c r="P469" s="107" t="str">
        <f t="shared" si="1850"/>
        <v/>
      </c>
      <c r="Q469" s="107" t="str">
        <f t="shared" si="1850"/>
        <v/>
      </c>
      <c r="R469" s="107" t="str">
        <f t="shared" si="1850"/>
        <v/>
      </c>
      <c r="S469" s="107" t="str">
        <f t="shared" si="1850"/>
        <v/>
      </c>
      <c r="T469" s="107" t="str">
        <f>IFERROR((T468-T467)/T468*100%,"")</f>
        <v/>
      </c>
      <c r="U469" s="107" t="str">
        <f t="shared" ref="U469" si="1851">IFERROR((U468-U467)/U468*100%,"")</f>
        <v/>
      </c>
      <c r="V469" s="107" t="str">
        <f>IFERROR((V467-V468)/V468*100%,"")</f>
        <v/>
      </c>
      <c r="W469" s="107" t="str">
        <f>IFERROR((W467-W468)/W468*100%,"")</f>
        <v/>
      </c>
      <c r="X469" s="107" t="str">
        <f>IFERROR((X467-X468)/X468*100%,"")</f>
        <v/>
      </c>
      <c r="Y469" s="107" t="str">
        <f>IFERROR((Y467-Y468)/Y468*100%,"")</f>
        <v/>
      </c>
      <c r="Z469" s="107" t="str">
        <f t="shared" ref="Z469:AB469" si="1852">IFERROR((Z468-Z467)/Z468*100%,"")</f>
        <v/>
      </c>
      <c r="AA469" s="107" t="str">
        <f t="shared" si="1852"/>
        <v/>
      </c>
      <c r="AB469" s="107" t="str">
        <f t="shared" si="1852"/>
        <v/>
      </c>
      <c r="AC469" s="194" t="str">
        <f t="shared" ref="AC469" si="1853">IFERROR((AC468-AC467)/AC468*100%,"")</f>
        <v/>
      </c>
      <c r="AD469" s="194" t="str">
        <f t="shared" ref="AD469" si="1854">IFERROR((AD468-AD467)/AD468*100%,"")</f>
        <v/>
      </c>
      <c r="AE469" s="194" t="str">
        <f t="shared" ref="AE469" si="1855">IFERROR((AE468-AE467)/AE468*100%,"")</f>
        <v/>
      </c>
      <c r="AF469" s="194" t="str">
        <f t="shared" ref="AF469" si="1856">IFERROR((AF468-AF467)/AF468*100%,"")</f>
        <v/>
      </c>
      <c r="AG469" s="194" t="str">
        <f t="shared" ref="AG469" si="1857">IFERROR((AG468-AG467)/AG468*100%,"")</f>
        <v/>
      </c>
      <c r="AH469" s="194" t="str">
        <f t="shared" ref="AH469" si="1858">IFERROR((AH468-AH467)/AH468*100%,"")</f>
        <v/>
      </c>
      <c r="AI469" s="194" t="str">
        <f t="shared" ref="AI469" si="1859">IFERROR((AI468-AI467)/AI468*100%,"")</f>
        <v/>
      </c>
      <c r="AJ469" s="194" t="str">
        <f t="shared" ref="AJ469" si="1860">IFERROR((AJ468-AJ467)/AJ468*100%,"")</f>
        <v/>
      </c>
      <c r="AK469" s="194" t="str">
        <f t="shared" ref="AK469" si="1861">IFERROR((AK468-AK467)/AK468*100%,"")</f>
        <v/>
      </c>
      <c r="AL469" s="194" t="str">
        <f t="shared" ref="AL469:AM469" si="1862">IFERROR((AL468-AL467)/AL468*100%,"")</f>
        <v/>
      </c>
      <c r="AM469" s="228" t="str">
        <f t="shared" si="1862"/>
        <v/>
      </c>
    </row>
    <row r="470" spans="1:39" customFormat="1" outlineLevel="1">
      <c r="A470" t="str">
        <f>B467&amp;C470</f>
        <v>Surname, Forename3</v>
      </c>
      <c r="B470" s="259"/>
      <c r="C470" s="27">
        <v>3</v>
      </c>
      <c r="D470" s="26" t="s">
        <v>22</v>
      </c>
      <c r="E470" s="103"/>
      <c r="F470" s="103"/>
      <c r="G470" s="103"/>
      <c r="H470" s="15"/>
      <c r="I470" s="16"/>
      <c r="J470" s="17"/>
      <c r="K470" s="94"/>
      <c r="L470" s="94"/>
      <c r="M470" s="94"/>
      <c r="N470" s="94"/>
      <c r="O470" s="94"/>
      <c r="P470" s="94"/>
      <c r="Q470" s="17" t="str">
        <f>IF(SUM(K470:P470)=0,"",SUM(K470:P470))</f>
        <v/>
      </c>
      <c r="R470" s="94"/>
      <c r="S470" s="94"/>
      <c r="T470" s="17" t="str">
        <f>IF(SUM(R470:S470)=0,"",SUM(R470:S470))</f>
        <v/>
      </c>
      <c r="U470" s="17"/>
      <c r="V470" s="94"/>
      <c r="W470" s="17"/>
      <c r="X470" s="94" t="str">
        <f>IFERROR(AVERAGE(V470:W470),"")</f>
        <v/>
      </c>
      <c r="Y470" s="17"/>
      <c r="Z470" s="17"/>
      <c r="AA470" s="71"/>
      <c r="AB470" s="17"/>
      <c r="AC470" s="190" t="str">
        <f>IF(J470="","",IF(J470&lt;&gt;0,INT(25.4347*POWER((18-J470),1.81)),0))</f>
        <v/>
      </c>
      <c r="AD470" s="190" t="str">
        <f>IFERROR(IF(Q470&lt;&gt;0,INT(0.14354*POWER(((10*Q470)-220),1.4)),0),"")</f>
        <v/>
      </c>
      <c r="AE470" s="190" t="str">
        <f>IFERROR(IF(T470&lt;&gt;0,INT(51.39*POWER((T470-1.5),1.05)),0),"")</f>
        <v/>
      </c>
      <c r="AF470" s="190">
        <f>IF(U470&lt;&gt;0,INT(0.8465*POWER(((100*U470)-75),1.42)),0)</f>
        <v>0</v>
      </c>
      <c r="AG470" s="190" t="str">
        <f>IFERROR(IF(X470&lt;&gt;0,INT(1.53775*POWER((82-X470),1.81)),0),"")</f>
        <v/>
      </c>
      <c r="AH470" s="190" t="str">
        <f>IF(Y470="","",IF(Y470&lt;&gt;0,INT(5.74352*POWER((28.5-Y470),1.92)),0))</f>
        <v/>
      </c>
      <c r="AI470" s="190">
        <f>IF(Z470&lt;&gt;0,INT(12.91*POWER((Z470-4),1.1)),0)</f>
        <v>0</v>
      </c>
      <c r="AJ470" s="190" t="str">
        <f>IF(AA470="","",IF(AA470&lt;&gt;0,INT(0.2797*POWER(((100*AA470)),1.35)),0))</f>
        <v/>
      </c>
      <c r="AK470" s="191" t="str">
        <f>IF(AB470="","",IF(AB470&lt;&gt;0,INT(100.14*POWER((AB470-1),1.08)),0))</f>
        <v/>
      </c>
      <c r="AL470" s="192">
        <f>COUNT(J470,Q470,T470,X470,Y470,AA470,AB470)</f>
        <v>0</v>
      </c>
      <c r="AM470" s="193" t="str">
        <f>IF(AL470=0,"",SUM(AC470:AK470))</f>
        <v/>
      </c>
    </row>
    <row r="471" spans="1:39" customFormat="1" outlineLevel="1">
      <c r="B471" s="259"/>
      <c r="C471" s="106" t="s">
        <v>65</v>
      </c>
      <c r="D471" s="103"/>
      <c r="E471" s="103"/>
      <c r="F471" s="103"/>
      <c r="G471" s="103"/>
      <c r="H471" s="104"/>
      <c r="I471" s="105"/>
      <c r="J471" s="107" t="str">
        <f>IFERROR((J468-J470)/J470*100%,"")</f>
        <v/>
      </c>
      <c r="K471" s="107" t="str">
        <f t="shared" ref="K471:T471" si="1863">IFERROR((K470-K468)/K470*100%,"")</f>
        <v/>
      </c>
      <c r="L471" s="107" t="str">
        <f t="shared" si="1863"/>
        <v/>
      </c>
      <c r="M471" s="107" t="str">
        <f t="shared" si="1863"/>
        <v/>
      </c>
      <c r="N471" s="107" t="str">
        <f t="shared" si="1863"/>
        <v/>
      </c>
      <c r="O471" s="107" t="str">
        <f t="shared" si="1863"/>
        <v/>
      </c>
      <c r="P471" s="107" t="str">
        <f t="shared" si="1863"/>
        <v/>
      </c>
      <c r="Q471" s="107" t="str">
        <f t="shared" si="1863"/>
        <v/>
      </c>
      <c r="R471" s="107" t="str">
        <f t="shared" si="1863"/>
        <v/>
      </c>
      <c r="S471" s="107" t="str">
        <f t="shared" si="1863"/>
        <v/>
      </c>
      <c r="T471" s="107" t="str">
        <f t="shared" si="1863"/>
        <v/>
      </c>
      <c r="U471" s="107" t="str">
        <f t="shared" ref="U471" si="1864">IFERROR((U470-U469)/U470*100%,"")</f>
        <v/>
      </c>
      <c r="V471" s="107" t="str">
        <f>IFERROR((V468-V470)/V470*100%,"")</f>
        <v/>
      </c>
      <c r="W471" s="107" t="str">
        <f>IFERROR((W468-W470)/W470*100%,"")</f>
        <v/>
      </c>
      <c r="X471" s="107" t="str">
        <f>IFERROR((X468-X470)/X470*100%,"")</f>
        <v/>
      </c>
      <c r="Y471" s="107" t="str">
        <f>IFERROR((Y468-Y470)/Y470*100%,"")</f>
        <v/>
      </c>
      <c r="Z471" s="107" t="str">
        <f t="shared" ref="Z471" si="1865">IFERROR((Z470-Z469)/Z470*100%,"")</f>
        <v/>
      </c>
      <c r="AA471" s="107" t="str">
        <f>IFERROR((AA470-AA468)/AA470*100%,"")</f>
        <v/>
      </c>
      <c r="AB471" s="107" t="str">
        <f>IFERROR((AB470-AB468)/AB470*100%,"")</f>
        <v/>
      </c>
      <c r="AC471" s="194" t="str">
        <f t="shared" ref="AC471" si="1866">IFERROR((AC470-AC469)/AC470*100%,"")</f>
        <v/>
      </c>
      <c r="AD471" s="194" t="str">
        <f t="shared" ref="AD471" si="1867">IFERROR((AD470-AD469)/AD470*100%,"")</f>
        <v/>
      </c>
      <c r="AE471" s="194" t="str">
        <f t="shared" ref="AE471" si="1868">IFERROR((AE470-AE469)/AE470*100%,"")</f>
        <v/>
      </c>
      <c r="AF471" s="194" t="str">
        <f t="shared" ref="AF471" si="1869">IFERROR((AF470-AF469)/AF470*100%,"")</f>
        <v/>
      </c>
      <c r="AG471" s="194" t="str">
        <f t="shared" ref="AG471" si="1870">IFERROR((AG470-AG469)/AG470*100%,"")</f>
        <v/>
      </c>
      <c r="AH471" s="194" t="str">
        <f t="shared" ref="AH471" si="1871">IFERROR((AH470-AH469)/AH470*100%,"")</f>
        <v/>
      </c>
      <c r="AI471" s="194" t="str">
        <f t="shared" ref="AI471" si="1872">IFERROR((AI470-AI469)/AI470*100%,"")</f>
        <v/>
      </c>
      <c r="AJ471" s="194" t="str">
        <f t="shared" ref="AJ471" si="1873">IFERROR((AJ470-AJ469)/AJ470*100%,"")</f>
        <v/>
      </c>
      <c r="AK471" s="194" t="str">
        <f t="shared" ref="AK471" si="1874">IFERROR((AK470-AK469)/AK470*100%,"")</f>
        <v/>
      </c>
      <c r="AL471" s="194" t="str">
        <f t="shared" ref="AL471" si="1875">IFERROR((AL470-AL469)/AL470*100%,"")</f>
        <v/>
      </c>
      <c r="AM471" s="227" t="str">
        <f>IFERROR((AM470-AM468)/AM470*100%,"")</f>
        <v/>
      </c>
    </row>
    <row r="472" spans="1:39" customFormat="1" outlineLevel="1">
      <c r="A472" t="str">
        <f>B467&amp;C472</f>
        <v>Surname, Forename4</v>
      </c>
      <c r="B472" s="259"/>
      <c r="C472" s="27">
        <v>4</v>
      </c>
      <c r="D472" s="26" t="s">
        <v>22</v>
      </c>
      <c r="E472" s="103"/>
      <c r="F472" s="103"/>
      <c r="G472" s="103"/>
      <c r="H472" s="15"/>
      <c r="I472" s="16"/>
      <c r="J472" s="17"/>
      <c r="K472" s="94"/>
      <c r="L472" s="94"/>
      <c r="M472" s="94"/>
      <c r="N472" s="94"/>
      <c r="O472" s="94"/>
      <c r="P472" s="94"/>
      <c r="Q472" s="17" t="str">
        <f>IF(SUM(K472:P472)=0,"",SUM(K472:P472))</f>
        <v/>
      </c>
      <c r="R472" s="94"/>
      <c r="S472" s="94"/>
      <c r="T472" s="17" t="str">
        <f>IF(SUM(R472:S472)=0,"",SUM(R472:S472))</f>
        <v/>
      </c>
      <c r="U472" s="17"/>
      <c r="V472" s="94"/>
      <c r="W472" s="17"/>
      <c r="X472" s="94" t="str">
        <f>IFERROR(AVERAGE(V472:W472),"")</f>
        <v/>
      </c>
      <c r="Y472" s="17"/>
      <c r="Z472" s="17"/>
      <c r="AA472" s="71"/>
      <c r="AB472" s="17"/>
      <c r="AC472" s="190" t="str">
        <f>IF(J472="","",IF(J472&lt;&gt;0,INT(25.4347*POWER((18-J472),1.81)),0))</f>
        <v/>
      </c>
      <c r="AD472" s="190" t="str">
        <f>IFERROR(IF(Q472&lt;&gt;0,INT(0.14354*POWER(((10*Q472)-220),1.4)),0),"")</f>
        <v/>
      </c>
      <c r="AE472" s="190" t="str">
        <f>IFERROR(IF(T472&lt;&gt;0,INT(51.39*POWER((T472-1.5),1.05)),0),"")</f>
        <v/>
      </c>
      <c r="AF472" s="190">
        <f>IF(U472&lt;&gt;0,INT(0.8465*POWER(((100*U472)-75),1.42)),0)</f>
        <v>0</v>
      </c>
      <c r="AG472" s="190" t="str">
        <f>IFERROR(IF(X472&lt;&gt;0,INT(1.53775*POWER((82-X472),1.81)),0),"")</f>
        <v/>
      </c>
      <c r="AH472" s="190" t="str">
        <f>IF(Y472="","",IF(Y472&lt;&gt;0,INT(5.74352*POWER((28.5-Y472),1.92)),0))</f>
        <v/>
      </c>
      <c r="AI472" s="190">
        <f>IF(Z472&lt;&gt;0,INT(12.91*POWER((Z472-4),1.1)),0)</f>
        <v>0</v>
      </c>
      <c r="AJ472" s="190" t="str">
        <f>IF(AA472="","",IF(AA472&lt;&gt;0,INT(0.2797*POWER(((100*AA472)),1.35)),0))</f>
        <v/>
      </c>
      <c r="AK472" s="191" t="str">
        <f>IF(AB472="","",IF(AB472&lt;&gt;0,INT(100.14*POWER((AB472-1),1.08)),0))</f>
        <v/>
      </c>
      <c r="AL472" s="192">
        <f>COUNT(J472,Q472,T472,X472,Y472,AA472,AB472)</f>
        <v>0</v>
      </c>
      <c r="AM472" s="193" t="str">
        <f>IF(AL472=0,"",SUM(AC472:AK472))</f>
        <v/>
      </c>
    </row>
    <row r="473" spans="1:39" customFormat="1" outlineLevel="1">
      <c r="B473" s="259"/>
      <c r="C473" s="106" t="s">
        <v>65</v>
      </c>
      <c r="D473" s="103"/>
      <c r="E473" s="103"/>
      <c r="F473" s="103"/>
      <c r="G473" s="103"/>
      <c r="H473" s="104"/>
      <c r="I473" s="105"/>
      <c r="J473" s="107" t="str">
        <f>IFERROR((J470-J472)/J472*100%,"")</f>
        <v/>
      </c>
      <c r="K473" s="107" t="str">
        <f t="shared" ref="K473:T473" si="1876">IFERROR((K472-K470)/K472*100%,"")</f>
        <v/>
      </c>
      <c r="L473" s="107" t="str">
        <f t="shared" si="1876"/>
        <v/>
      </c>
      <c r="M473" s="107" t="str">
        <f t="shared" si="1876"/>
        <v/>
      </c>
      <c r="N473" s="107" t="str">
        <f t="shared" si="1876"/>
        <v/>
      </c>
      <c r="O473" s="107" t="str">
        <f t="shared" si="1876"/>
        <v/>
      </c>
      <c r="P473" s="107" t="str">
        <f t="shared" si="1876"/>
        <v/>
      </c>
      <c r="Q473" s="107" t="str">
        <f t="shared" si="1876"/>
        <v/>
      </c>
      <c r="R473" s="107" t="str">
        <f t="shared" si="1876"/>
        <v/>
      </c>
      <c r="S473" s="107" t="str">
        <f t="shared" si="1876"/>
        <v/>
      </c>
      <c r="T473" s="107" t="str">
        <f t="shared" si="1876"/>
        <v/>
      </c>
      <c r="U473" s="107" t="str">
        <f t="shared" ref="U473" si="1877">IFERROR((U472-U471)/U472*100%,"")</f>
        <v/>
      </c>
      <c r="V473" s="107" t="str">
        <f>IFERROR((V470-V472)/V472*100%,"")</f>
        <v/>
      </c>
      <c r="W473" s="107" t="str">
        <f>IFERROR((W470-W472)/W472*100%,"")</f>
        <v/>
      </c>
      <c r="X473" s="107" t="str">
        <f>IFERROR((X470-X472)/X472*100%,"")</f>
        <v/>
      </c>
      <c r="Y473" s="107" t="str">
        <f>IFERROR((Y470-Y472)/Y472*100%,"")</f>
        <v/>
      </c>
      <c r="Z473" s="107" t="str">
        <f t="shared" ref="Z473" si="1878">IFERROR((Z472-Z471)/Z472*100%,"")</f>
        <v/>
      </c>
      <c r="AA473" s="107" t="str">
        <f>IFERROR((AA472-AA470)/AA472*100%,"")</f>
        <v/>
      </c>
      <c r="AB473" s="107" t="str">
        <f>IFERROR((AB472-AB470)/AB472*100%,"")</f>
        <v/>
      </c>
      <c r="AC473" s="194" t="str">
        <f t="shared" ref="AC473" si="1879">IFERROR((AC472-AC471)/AC472*100%,"")</f>
        <v/>
      </c>
      <c r="AD473" s="194" t="str">
        <f t="shared" ref="AD473" si="1880">IFERROR((AD472-AD471)/AD472*100%,"")</f>
        <v/>
      </c>
      <c r="AE473" s="194" t="str">
        <f t="shared" ref="AE473" si="1881">IFERROR((AE472-AE471)/AE472*100%,"")</f>
        <v/>
      </c>
      <c r="AF473" s="194" t="str">
        <f t="shared" ref="AF473" si="1882">IFERROR((AF472-AF471)/AF472*100%,"")</f>
        <v/>
      </c>
      <c r="AG473" s="194" t="str">
        <f t="shared" ref="AG473" si="1883">IFERROR((AG472-AG471)/AG472*100%,"")</f>
        <v/>
      </c>
      <c r="AH473" s="194" t="str">
        <f t="shared" ref="AH473" si="1884">IFERROR((AH472-AH471)/AH472*100%,"")</f>
        <v/>
      </c>
      <c r="AI473" s="194" t="str">
        <f t="shared" ref="AI473" si="1885">IFERROR((AI472-AI471)/AI472*100%,"")</f>
        <v/>
      </c>
      <c r="AJ473" s="194" t="str">
        <f t="shared" ref="AJ473" si="1886">IFERROR((AJ472-AJ471)/AJ472*100%,"")</f>
        <v/>
      </c>
      <c r="AK473" s="194" t="str">
        <f t="shared" ref="AK473" si="1887">IFERROR((AK472-AK471)/AK472*100%,"")</f>
        <v/>
      </c>
      <c r="AL473" s="194" t="str">
        <f t="shared" ref="AL473" si="1888">IFERROR((AL472-AL471)/AL472*100%,"")</f>
        <v/>
      </c>
      <c r="AM473" s="227" t="str">
        <f>IFERROR((AM472-AM470)/AM472*100%,"")</f>
        <v/>
      </c>
    </row>
    <row r="474" spans="1:39" customFormat="1" outlineLevel="1">
      <c r="A474" t="str">
        <f>B467&amp;C474</f>
        <v>Surname, Forename5</v>
      </c>
      <c r="B474" s="259"/>
      <c r="C474" s="27">
        <v>5</v>
      </c>
      <c r="D474" s="26" t="s">
        <v>22</v>
      </c>
      <c r="E474" s="103"/>
      <c r="F474" s="103"/>
      <c r="G474" s="103"/>
      <c r="H474" s="15"/>
      <c r="I474" s="16"/>
      <c r="J474" s="17"/>
      <c r="K474" s="94"/>
      <c r="L474" s="94"/>
      <c r="M474" s="94"/>
      <c r="N474" s="94"/>
      <c r="O474" s="94"/>
      <c r="P474" s="94"/>
      <c r="Q474" s="17" t="str">
        <f>IF(SUM(K474:P474)=0,"",SUM(K474:P474))</f>
        <v/>
      </c>
      <c r="R474" s="94"/>
      <c r="S474" s="94"/>
      <c r="T474" s="17" t="str">
        <f>IF(SUM(R474:S474)=0,"",SUM(R474:S474))</f>
        <v/>
      </c>
      <c r="U474" s="17"/>
      <c r="V474" s="94"/>
      <c r="W474" s="17"/>
      <c r="X474" s="94" t="str">
        <f>IFERROR(AVERAGE(V474:W474),"")</f>
        <v/>
      </c>
      <c r="Y474" s="17"/>
      <c r="Z474" s="17"/>
      <c r="AA474" s="71"/>
      <c r="AB474" s="17"/>
      <c r="AC474" s="190" t="str">
        <f>IF(J474="","",IF(J474&lt;&gt;0,INT(25.4347*POWER((18-J474),1.81)),0))</f>
        <v/>
      </c>
      <c r="AD474" s="190" t="str">
        <f>IFERROR(IF(Q474&lt;&gt;0,INT(0.14354*POWER(((10*Q474)-220),1.4)),0),"")</f>
        <v/>
      </c>
      <c r="AE474" s="190" t="str">
        <f>IFERROR(IF(T474&lt;&gt;0,INT(51.39*POWER((T474-1.5),1.05)),0),"")</f>
        <v/>
      </c>
      <c r="AF474" s="190">
        <f>IF(U474&lt;&gt;0,INT(0.8465*POWER(((100*U474)-75),1.42)),0)</f>
        <v>0</v>
      </c>
      <c r="AG474" s="190" t="str">
        <f>IFERROR(IF(X474&lt;&gt;0,INT(1.53775*POWER((82-X474),1.81)),0),"")</f>
        <v/>
      </c>
      <c r="AH474" s="190" t="str">
        <f>IF(Y474="","",IF(Y474&lt;&gt;0,INT(5.74352*POWER((28.5-Y474),1.92)),0))</f>
        <v/>
      </c>
      <c r="AI474" s="190">
        <f>IF(Z474&lt;&gt;0,INT(12.91*POWER((Z474-4),1.1)),0)</f>
        <v>0</v>
      </c>
      <c r="AJ474" s="190" t="str">
        <f>IF(AA474="","",IF(AA474&lt;&gt;0,INT(0.2797*POWER(((100*AA474)),1.35)),0))</f>
        <v/>
      </c>
      <c r="AK474" s="191" t="str">
        <f>IF(AB474="","",IF(AB474&lt;&gt;0,INT(100.14*POWER((AB474-1),1.08)),0))</f>
        <v/>
      </c>
      <c r="AL474" s="192">
        <f>COUNT(J474,Q474,T474,X474,Y474,AA474,AB474)</f>
        <v>0</v>
      </c>
      <c r="AM474" s="193" t="str">
        <f>IF(AL474=0,"",SUM(AC474:AK474))</f>
        <v/>
      </c>
    </row>
    <row r="475" spans="1:39" customFormat="1" outlineLevel="1">
      <c r="B475" s="259"/>
      <c r="C475" s="106" t="s">
        <v>65</v>
      </c>
      <c r="D475" s="103"/>
      <c r="E475" s="103"/>
      <c r="F475" s="103"/>
      <c r="G475" s="103"/>
      <c r="H475" s="104"/>
      <c r="I475" s="105"/>
      <c r="J475" s="107" t="str">
        <f>IFERROR((J472-J474)/J474*100%,"")</f>
        <v/>
      </c>
      <c r="K475" s="107" t="str">
        <f t="shared" ref="K475:T475" si="1889">IFERROR((K474-K472)/K474*100%,"")</f>
        <v/>
      </c>
      <c r="L475" s="107" t="str">
        <f t="shared" si="1889"/>
        <v/>
      </c>
      <c r="M475" s="107" t="str">
        <f t="shared" si="1889"/>
        <v/>
      </c>
      <c r="N475" s="107" t="str">
        <f t="shared" si="1889"/>
        <v/>
      </c>
      <c r="O475" s="107" t="str">
        <f t="shared" si="1889"/>
        <v/>
      </c>
      <c r="P475" s="107" t="str">
        <f t="shared" si="1889"/>
        <v/>
      </c>
      <c r="Q475" s="107" t="str">
        <f t="shared" si="1889"/>
        <v/>
      </c>
      <c r="R475" s="107" t="str">
        <f t="shared" si="1889"/>
        <v/>
      </c>
      <c r="S475" s="107" t="str">
        <f t="shared" si="1889"/>
        <v/>
      </c>
      <c r="T475" s="107" t="str">
        <f t="shared" si="1889"/>
        <v/>
      </c>
      <c r="U475" s="107" t="str">
        <f t="shared" ref="U475" si="1890">IFERROR((U474-U473)/U474*100%,"")</f>
        <v/>
      </c>
      <c r="V475" s="107" t="str">
        <f>IFERROR((V472-V474)/V474*100%,"")</f>
        <v/>
      </c>
      <c r="W475" s="107" t="str">
        <f>IFERROR((W472-W474)/W474*100%,"")</f>
        <v/>
      </c>
      <c r="X475" s="107" t="str">
        <f>IFERROR((X472-X474)/X474*100%,"")</f>
        <v/>
      </c>
      <c r="Y475" s="107" t="str">
        <f>IFERROR((Y472-Y474)/Y474*100%,"")</f>
        <v/>
      </c>
      <c r="Z475" s="107" t="str">
        <f t="shared" ref="Z475" si="1891">IFERROR((Z474-Z473)/Z474*100%,"")</f>
        <v/>
      </c>
      <c r="AA475" s="107" t="str">
        <f>IFERROR((AA474-AA472)/AA474*100%,"")</f>
        <v/>
      </c>
      <c r="AB475" s="107" t="str">
        <f>IFERROR((AB474-AB472)/AB474*100%,"")</f>
        <v/>
      </c>
      <c r="AC475" s="194" t="str">
        <f t="shared" ref="AC475" si="1892">IFERROR((AC474-AC473)/AC474*100%,"")</f>
        <v/>
      </c>
      <c r="AD475" s="194" t="str">
        <f t="shared" ref="AD475" si="1893">IFERROR((AD474-AD473)/AD474*100%,"")</f>
        <v/>
      </c>
      <c r="AE475" s="194" t="str">
        <f t="shared" ref="AE475" si="1894">IFERROR((AE474-AE473)/AE474*100%,"")</f>
        <v/>
      </c>
      <c r="AF475" s="194" t="str">
        <f t="shared" ref="AF475" si="1895">IFERROR((AF474-AF473)/AF474*100%,"")</f>
        <v/>
      </c>
      <c r="AG475" s="194" t="str">
        <f t="shared" ref="AG475" si="1896">IFERROR((AG474-AG473)/AG474*100%,"")</f>
        <v/>
      </c>
      <c r="AH475" s="194" t="str">
        <f t="shared" ref="AH475" si="1897">IFERROR((AH474-AH473)/AH474*100%,"")</f>
        <v/>
      </c>
      <c r="AI475" s="194" t="str">
        <f t="shared" ref="AI475" si="1898">IFERROR((AI474-AI473)/AI474*100%,"")</f>
        <v/>
      </c>
      <c r="AJ475" s="194" t="str">
        <f t="shared" ref="AJ475" si="1899">IFERROR((AJ474-AJ473)/AJ474*100%,"")</f>
        <v/>
      </c>
      <c r="AK475" s="194" t="str">
        <f t="shared" ref="AK475" si="1900">IFERROR((AK474-AK473)/AK474*100%,"")</f>
        <v/>
      </c>
      <c r="AL475" s="194" t="str">
        <f t="shared" ref="AL475" si="1901">IFERROR((AL474-AL473)/AL474*100%,"")</f>
        <v/>
      </c>
      <c r="AM475" s="227" t="str">
        <f>IFERROR((AM474-AM472)/AM474*100%,"")</f>
        <v/>
      </c>
    </row>
    <row r="476" spans="1:39" customFormat="1" outlineLevel="1">
      <c r="A476" t="str">
        <f>B467&amp;C476</f>
        <v>Surname, Forename6</v>
      </c>
      <c r="B476" s="259"/>
      <c r="C476" s="27">
        <v>6</v>
      </c>
      <c r="D476" s="26" t="s">
        <v>22</v>
      </c>
      <c r="E476" s="103"/>
      <c r="F476" s="103"/>
      <c r="G476" s="103"/>
      <c r="H476" s="15"/>
      <c r="I476" s="16"/>
      <c r="J476" s="17"/>
      <c r="K476" s="94"/>
      <c r="L476" s="94"/>
      <c r="M476" s="94"/>
      <c r="N476" s="94"/>
      <c r="O476" s="94"/>
      <c r="P476" s="94"/>
      <c r="Q476" s="17" t="str">
        <f>IF(SUM(K476:P476)=0,"",SUM(K476:P476))</f>
        <v/>
      </c>
      <c r="R476" s="94"/>
      <c r="S476" s="94"/>
      <c r="T476" s="17" t="str">
        <f>IF(SUM(R476:S476)=0,"",SUM(R476:S476))</f>
        <v/>
      </c>
      <c r="U476" s="17"/>
      <c r="V476" s="94"/>
      <c r="W476" s="17"/>
      <c r="X476" s="94" t="str">
        <f>IFERROR(AVERAGE(V476:W476),"")</f>
        <v/>
      </c>
      <c r="Y476" s="17"/>
      <c r="Z476" s="17"/>
      <c r="AA476" s="71"/>
      <c r="AB476" s="17"/>
      <c r="AC476" s="190" t="str">
        <f>IF(J476="","",IF(J476&lt;&gt;0,INT(25.4347*POWER((18-J476),1.81)),0))</f>
        <v/>
      </c>
      <c r="AD476" s="190" t="str">
        <f>IFERROR(IF(Q476&lt;&gt;0,INT(0.14354*POWER(((10*Q476)-220),1.4)),0),"")</f>
        <v/>
      </c>
      <c r="AE476" s="190" t="str">
        <f>IFERROR(IF(T476&lt;&gt;0,INT(51.39*POWER((T476-1.5),1.05)),0),"")</f>
        <v/>
      </c>
      <c r="AF476" s="190">
        <f>IF(U476&lt;&gt;0,INT(0.8465*POWER(((100*U476)-75),1.42)),0)</f>
        <v>0</v>
      </c>
      <c r="AG476" s="190" t="str">
        <f>IFERROR(IF(X476&lt;&gt;0,INT(1.53775*POWER((82-X476),1.81)),0),"")</f>
        <v/>
      </c>
      <c r="AH476" s="190" t="str">
        <f>IF(Y476="","",IF(Y476&lt;&gt;0,INT(5.74352*POWER((28.5-Y476),1.92)),0))</f>
        <v/>
      </c>
      <c r="AI476" s="190">
        <f>IF(Z476&lt;&gt;0,INT(12.91*POWER((Z476-4),1.1)),0)</f>
        <v>0</v>
      </c>
      <c r="AJ476" s="190" t="str">
        <f>IF(AA476="","",IF(AA476&lt;&gt;0,INT(0.2797*POWER(((100*AA476)),1.35)),0))</f>
        <v/>
      </c>
      <c r="AK476" s="191" t="str">
        <f>IF(AB476="","",IF(AB476&lt;&gt;0,INT(100.14*POWER((AB476-1),1.08)),0))</f>
        <v/>
      </c>
      <c r="AL476" s="192">
        <f>COUNT(J476,Q476,T476,X476,Y476,AA476,AB476)</f>
        <v>0</v>
      </c>
      <c r="AM476" s="193" t="str">
        <f>IF(AL476=0,"",SUM(AC476:AK476))</f>
        <v/>
      </c>
    </row>
    <row r="477" spans="1:39" customFormat="1" outlineLevel="1">
      <c r="B477" s="259"/>
      <c r="C477" s="106" t="s">
        <v>65</v>
      </c>
      <c r="D477" s="103"/>
      <c r="E477" s="103"/>
      <c r="F477" s="103"/>
      <c r="G477" s="103"/>
      <c r="H477" s="104"/>
      <c r="I477" s="105"/>
      <c r="J477" s="107" t="str">
        <f>IFERROR((J474-J476)/J476*100%,"")</f>
        <v/>
      </c>
      <c r="K477" s="107" t="str">
        <f t="shared" ref="K477:T477" si="1902">IFERROR((K476-K474)/K476*100%,"")</f>
        <v/>
      </c>
      <c r="L477" s="107" t="str">
        <f t="shared" si="1902"/>
        <v/>
      </c>
      <c r="M477" s="107" t="str">
        <f t="shared" si="1902"/>
        <v/>
      </c>
      <c r="N477" s="107" t="str">
        <f t="shared" si="1902"/>
        <v/>
      </c>
      <c r="O477" s="107" t="str">
        <f t="shared" si="1902"/>
        <v/>
      </c>
      <c r="P477" s="107" t="str">
        <f t="shared" si="1902"/>
        <v/>
      </c>
      <c r="Q477" s="107" t="str">
        <f t="shared" si="1902"/>
        <v/>
      </c>
      <c r="R477" s="107" t="str">
        <f t="shared" si="1902"/>
        <v/>
      </c>
      <c r="S477" s="107" t="str">
        <f t="shared" si="1902"/>
        <v/>
      </c>
      <c r="T477" s="107" t="str">
        <f t="shared" si="1902"/>
        <v/>
      </c>
      <c r="U477" s="107" t="str">
        <f t="shared" ref="U477" si="1903">IFERROR((U476-U475)/U476*100%,"")</f>
        <v/>
      </c>
      <c r="V477" s="107" t="str">
        <f>IFERROR((V474-V476)/V476*100%,"")</f>
        <v/>
      </c>
      <c r="W477" s="107" t="str">
        <f>IFERROR((W474-W476)/W476*100%,"")</f>
        <v/>
      </c>
      <c r="X477" s="107" t="str">
        <f>IFERROR((X474-X476)/X476*100%,"")</f>
        <v/>
      </c>
      <c r="Y477" s="107" t="str">
        <f>IFERROR((Y474-Y476)/Y476*100%,"")</f>
        <v/>
      </c>
      <c r="Z477" s="107" t="str">
        <f t="shared" ref="Z477" si="1904">IFERROR((Z476-Z475)/Z476*100%,"")</f>
        <v/>
      </c>
      <c r="AA477" s="107" t="str">
        <f>IFERROR((AA476-AA474)/AA476*100%,"")</f>
        <v/>
      </c>
      <c r="AB477" s="107" t="str">
        <f>IFERROR((AB476-AB474)/AB476*100%,"")</f>
        <v/>
      </c>
      <c r="AC477" s="194" t="str">
        <f t="shared" ref="AC477" si="1905">IFERROR((AC476-AC475)/AC476*100%,"")</f>
        <v/>
      </c>
      <c r="AD477" s="194" t="str">
        <f t="shared" ref="AD477" si="1906">IFERROR((AD476-AD475)/AD476*100%,"")</f>
        <v/>
      </c>
      <c r="AE477" s="194" t="str">
        <f t="shared" ref="AE477" si="1907">IFERROR((AE476-AE475)/AE476*100%,"")</f>
        <v/>
      </c>
      <c r="AF477" s="194" t="str">
        <f t="shared" ref="AF477" si="1908">IFERROR((AF476-AF475)/AF476*100%,"")</f>
        <v/>
      </c>
      <c r="AG477" s="194" t="str">
        <f t="shared" ref="AG477" si="1909">IFERROR((AG476-AG475)/AG476*100%,"")</f>
        <v/>
      </c>
      <c r="AH477" s="194" t="str">
        <f t="shared" ref="AH477" si="1910">IFERROR((AH476-AH475)/AH476*100%,"")</f>
        <v/>
      </c>
      <c r="AI477" s="194" t="str">
        <f t="shared" ref="AI477" si="1911">IFERROR((AI476-AI475)/AI476*100%,"")</f>
        <v/>
      </c>
      <c r="AJ477" s="194" t="str">
        <f t="shared" ref="AJ477" si="1912">IFERROR((AJ476-AJ475)/AJ476*100%,"")</f>
        <v/>
      </c>
      <c r="AK477" s="194" t="str">
        <f t="shared" ref="AK477" si="1913">IFERROR((AK476-AK475)/AK476*100%,"")</f>
        <v/>
      </c>
      <c r="AL477" s="194" t="str">
        <f t="shared" ref="AL477" si="1914">IFERROR((AL476-AL475)/AL476*100%,"")</f>
        <v/>
      </c>
      <c r="AM477" s="227" t="str">
        <f>IFERROR((AM476-AM474)/AM476*100%,"")</f>
        <v/>
      </c>
    </row>
    <row r="478" spans="1:39" customFormat="1" outlineLevel="1">
      <c r="A478" t="str">
        <f>B467&amp;C478</f>
        <v>Surname, Forename7</v>
      </c>
      <c r="B478" s="259"/>
      <c r="C478" s="27">
        <v>7</v>
      </c>
      <c r="D478" s="26" t="s">
        <v>22</v>
      </c>
      <c r="E478" s="103"/>
      <c r="F478" s="103"/>
      <c r="G478" s="103"/>
      <c r="H478" s="15"/>
      <c r="I478" s="16"/>
      <c r="J478" s="17"/>
      <c r="K478" s="94"/>
      <c r="L478" s="94"/>
      <c r="M478" s="94"/>
      <c r="N478" s="94"/>
      <c r="O478" s="94"/>
      <c r="P478" s="94"/>
      <c r="Q478" s="17" t="str">
        <f>IF(SUM(K478:P478)=0,"",SUM(K478:P478))</f>
        <v/>
      </c>
      <c r="R478" s="94"/>
      <c r="S478" s="94"/>
      <c r="T478" s="17" t="str">
        <f>IF(SUM(R478:S478)=0,"",SUM(R478:S478))</f>
        <v/>
      </c>
      <c r="U478" s="17"/>
      <c r="V478" s="94"/>
      <c r="W478" s="17"/>
      <c r="X478" s="94" t="str">
        <f>IFERROR(AVERAGE(V478:W478),"")</f>
        <v/>
      </c>
      <c r="Y478" s="17"/>
      <c r="Z478" s="17"/>
      <c r="AA478" s="71"/>
      <c r="AB478" s="17"/>
      <c r="AC478" s="190" t="str">
        <f>IF(J478="","",IF(J478&lt;&gt;0,INT(25.4347*POWER((18-J478),1.81)),0))</f>
        <v/>
      </c>
      <c r="AD478" s="190" t="str">
        <f>IFERROR(IF(Q478&lt;&gt;0,INT(0.14354*POWER(((10*Q478)-220),1.4)),0),"")</f>
        <v/>
      </c>
      <c r="AE478" s="190" t="str">
        <f>IFERROR(IF(T478&lt;&gt;0,INT(51.39*POWER((T478-1.5),1.05)),0),"")</f>
        <v/>
      </c>
      <c r="AF478" s="190">
        <f>IF(U478&lt;&gt;0,INT(0.8465*POWER(((100*U478)-75),1.42)),0)</f>
        <v>0</v>
      </c>
      <c r="AG478" s="190" t="str">
        <f>IFERROR(IF(X478&lt;&gt;0,INT(1.53775*POWER((82-X478),1.81)),0),"")</f>
        <v/>
      </c>
      <c r="AH478" s="190" t="str">
        <f>IF(Y478="","",IF(Y478&lt;&gt;0,INT(5.74352*POWER((28.5-Y478),1.92)),0))</f>
        <v/>
      </c>
      <c r="AI478" s="190">
        <f>IF(Z478&lt;&gt;0,INT(12.91*POWER((Z478-4),1.1)),0)</f>
        <v>0</v>
      </c>
      <c r="AJ478" s="190" t="str">
        <f>IF(AA478="","",IF(AA478&lt;&gt;0,INT(0.2797*POWER(((100*AA478)),1.35)),0))</f>
        <v/>
      </c>
      <c r="AK478" s="191" t="str">
        <f>IF(AB478="","",IF(AB478&lt;&gt;0,INT(100.14*POWER((AB478-1),1.08)),0))</f>
        <v/>
      </c>
      <c r="AL478" s="192">
        <f>COUNT(J478,Q478,T478,X478,Y478,AA478,AB478)</f>
        <v>0</v>
      </c>
      <c r="AM478" s="193" t="str">
        <f>IF(AL478=0,"",SUM(AC478:AK478))</f>
        <v/>
      </c>
    </row>
    <row r="479" spans="1:39" customFormat="1" outlineLevel="1">
      <c r="B479" s="259"/>
      <c r="C479" s="106" t="s">
        <v>65</v>
      </c>
      <c r="D479" s="103"/>
      <c r="E479" s="103"/>
      <c r="F479" s="103"/>
      <c r="G479" s="103"/>
      <c r="H479" s="104"/>
      <c r="I479" s="105"/>
      <c r="J479" s="107" t="str">
        <f>IFERROR((J476-J478)/J478*100%,"")</f>
        <v/>
      </c>
      <c r="K479" s="107" t="str">
        <f t="shared" ref="K479:T479" si="1915">IFERROR((K478-K476)/K478*100%,"")</f>
        <v/>
      </c>
      <c r="L479" s="107" t="str">
        <f t="shared" si="1915"/>
        <v/>
      </c>
      <c r="M479" s="107" t="str">
        <f t="shared" si="1915"/>
        <v/>
      </c>
      <c r="N479" s="107" t="str">
        <f t="shared" si="1915"/>
        <v/>
      </c>
      <c r="O479" s="107" t="str">
        <f t="shared" si="1915"/>
        <v/>
      </c>
      <c r="P479" s="107" t="str">
        <f t="shared" si="1915"/>
        <v/>
      </c>
      <c r="Q479" s="107" t="str">
        <f t="shared" si="1915"/>
        <v/>
      </c>
      <c r="R479" s="107" t="str">
        <f t="shared" si="1915"/>
        <v/>
      </c>
      <c r="S479" s="107" t="str">
        <f t="shared" si="1915"/>
        <v/>
      </c>
      <c r="T479" s="107" t="str">
        <f t="shared" si="1915"/>
        <v/>
      </c>
      <c r="U479" s="107" t="str">
        <f t="shared" ref="U479" si="1916">IFERROR((U478-U477)/U478*100%,"")</f>
        <v/>
      </c>
      <c r="V479" s="107" t="str">
        <f>IFERROR((V476-V478)/V478*100%,"")</f>
        <v/>
      </c>
      <c r="W479" s="107" t="str">
        <f>IFERROR((W476-W478)/W478*100%,"")</f>
        <v/>
      </c>
      <c r="X479" s="107" t="str">
        <f>IFERROR((X476-X478)/X478*100%,"")</f>
        <v/>
      </c>
      <c r="Y479" s="107" t="str">
        <f>IFERROR((Y476-Y478)/Y478*100%,"")</f>
        <v/>
      </c>
      <c r="Z479" s="107" t="str">
        <f t="shared" ref="Z479" si="1917">IFERROR((Z478-Z477)/Z478*100%,"")</f>
        <v/>
      </c>
      <c r="AA479" s="107" t="str">
        <f>IFERROR((AA478-AA476)/AA478*100%,"")</f>
        <v/>
      </c>
      <c r="AB479" s="107" t="str">
        <f>IFERROR((AB478-AB476)/AB478*100%,"")</f>
        <v/>
      </c>
      <c r="AC479" s="194" t="str">
        <f t="shared" ref="AC479" si="1918">IFERROR((AC478-AC477)/AC478*100%,"")</f>
        <v/>
      </c>
      <c r="AD479" s="194" t="str">
        <f t="shared" ref="AD479" si="1919">IFERROR((AD478-AD477)/AD478*100%,"")</f>
        <v/>
      </c>
      <c r="AE479" s="194" t="str">
        <f t="shared" ref="AE479" si="1920">IFERROR((AE478-AE477)/AE478*100%,"")</f>
        <v/>
      </c>
      <c r="AF479" s="194" t="str">
        <f t="shared" ref="AF479" si="1921">IFERROR((AF478-AF477)/AF478*100%,"")</f>
        <v/>
      </c>
      <c r="AG479" s="194" t="str">
        <f t="shared" ref="AG479" si="1922">IFERROR((AG478-AG477)/AG478*100%,"")</f>
        <v/>
      </c>
      <c r="AH479" s="194" t="str">
        <f t="shared" ref="AH479" si="1923">IFERROR((AH478-AH477)/AH478*100%,"")</f>
        <v/>
      </c>
      <c r="AI479" s="194" t="str">
        <f t="shared" ref="AI479" si="1924">IFERROR((AI478-AI477)/AI478*100%,"")</f>
        <v/>
      </c>
      <c r="AJ479" s="194" t="str">
        <f t="shared" ref="AJ479" si="1925">IFERROR((AJ478-AJ477)/AJ478*100%,"")</f>
        <v/>
      </c>
      <c r="AK479" s="194" t="str">
        <f t="shared" ref="AK479" si="1926">IFERROR((AK478-AK477)/AK478*100%,"")</f>
        <v/>
      </c>
      <c r="AL479" s="194" t="str">
        <f t="shared" ref="AL479" si="1927">IFERROR((AL478-AL477)/AL478*100%,"")</f>
        <v/>
      </c>
      <c r="AM479" s="227" t="str">
        <f>IFERROR((AM478-AM476)/AM478*100%,"")</f>
        <v/>
      </c>
    </row>
    <row r="480" spans="1:39" customFormat="1" outlineLevel="1">
      <c r="A480" t="str">
        <f>B467&amp;C480</f>
        <v>Surname, Forename8</v>
      </c>
      <c r="B480" s="259"/>
      <c r="C480" s="27">
        <v>8</v>
      </c>
      <c r="D480" s="26" t="s">
        <v>22</v>
      </c>
      <c r="E480" s="103"/>
      <c r="F480" s="103"/>
      <c r="G480" s="103"/>
      <c r="H480" s="15"/>
      <c r="I480" s="16"/>
      <c r="J480" s="17"/>
      <c r="K480" s="94"/>
      <c r="L480" s="94"/>
      <c r="M480" s="94"/>
      <c r="N480" s="94"/>
      <c r="O480" s="94"/>
      <c r="P480" s="94"/>
      <c r="Q480" s="17" t="str">
        <f>IF(SUM(K480:P480)=0,"",SUM(K480:P480))</f>
        <v/>
      </c>
      <c r="R480" s="94"/>
      <c r="S480" s="94"/>
      <c r="T480" s="17" t="str">
        <f>IF(SUM(R480:S480)=0,"",SUM(R480:S480))</f>
        <v/>
      </c>
      <c r="U480" s="17"/>
      <c r="V480" s="94"/>
      <c r="W480" s="17"/>
      <c r="X480" s="94" t="str">
        <f>IFERROR(AVERAGE(V480:W480),"")</f>
        <v/>
      </c>
      <c r="Y480" s="17"/>
      <c r="Z480" s="17"/>
      <c r="AA480" s="71"/>
      <c r="AB480" s="17"/>
      <c r="AC480" s="190" t="str">
        <f>IF(J480="","",IF(J480&lt;&gt;0,INT(25.4347*POWER((18-J480),1.81)),0))</f>
        <v/>
      </c>
      <c r="AD480" s="190" t="str">
        <f>IFERROR(IF(Q480&lt;&gt;0,INT(0.14354*POWER(((10*Q480)-220),1.4)),0),"")</f>
        <v/>
      </c>
      <c r="AE480" s="190" t="str">
        <f>IFERROR(IF(T480&lt;&gt;0,INT(51.39*POWER((T480-1.5),1.05)),0),"")</f>
        <v/>
      </c>
      <c r="AF480" s="190">
        <f>IF(U480&lt;&gt;0,INT(0.8465*POWER(((100*U480)-75),1.42)),0)</f>
        <v>0</v>
      </c>
      <c r="AG480" s="190" t="str">
        <f>IFERROR(IF(X480&lt;&gt;0,INT(1.53775*POWER((82-X480),1.81)),0),"")</f>
        <v/>
      </c>
      <c r="AH480" s="190" t="str">
        <f>IF(Y480="","",IF(Y480&lt;&gt;0,INT(5.74352*POWER((28.5-Y480),1.92)),0))</f>
        <v/>
      </c>
      <c r="AI480" s="190">
        <f>IF(Z480&lt;&gt;0,INT(12.91*POWER((Z480-4),1.1)),0)</f>
        <v>0</v>
      </c>
      <c r="AJ480" s="190" t="str">
        <f>IF(AA480="","",IF(AA480&lt;&gt;0,INT(0.2797*POWER(((100*AA480)),1.35)),0))</f>
        <v/>
      </c>
      <c r="AK480" s="191" t="str">
        <f>IF(AB480="","",IF(AB480&lt;&gt;0,INT(100.14*POWER((AB480-1),1.08)),0))</f>
        <v/>
      </c>
      <c r="AL480" s="192">
        <f>COUNT(J480,Q480,T480,X480,Y480,AA480,AB480)</f>
        <v>0</v>
      </c>
      <c r="AM480" s="193" t="str">
        <f>IF(AL480=0,"",SUM(AC480:AK480))</f>
        <v/>
      </c>
    </row>
    <row r="481" spans="1:39" customFormat="1" outlineLevel="1">
      <c r="B481" s="259"/>
      <c r="C481" s="106" t="s">
        <v>65</v>
      </c>
      <c r="D481" s="103"/>
      <c r="E481" s="103"/>
      <c r="F481" s="103"/>
      <c r="G481" s="103"/>
      <c r="H481" s="104"/>
      <c r="I481" s="105"/>
      <c r="J481" s="107" t="str">
        <f>IFERROR((J478-J480)/J480*100%,"")</f>
        <v/>
      </c>
      <c r="K481" s="107" t="str">
        <f t="shared" ref="K481:T481" si="1928">IFERROR((K480-K478)/K480*100%,"")</f>
        <v/>
      </c>
      <c r="L481" s="107" t="str">
        <f t="shared" si="1928"/>
        <v/>
      </c>
      <c r="M481" s="107" t="str">
        <f t="shared" si="1928"/>
        <v/>
      </c>
      <c r="N481" s="107" t="str">
        <f t="shared" si="1928"/>
        <v/>
      </c>
      <c r="O481" s="107" t="str">
        <f t="shared" si="1928"/>
        <v/>
      </c>
      <c r="P481" s="107" t="str">
        <f t="shared" si="1928"/>
        <v/>
      </c>
      <c r="Q481" s="107" t="str">
        <f t="shared" si="1928"/>
        <v/>
      </c>
      <c r="R481" s="107" t="str">
        <f t="shared" si="1928"/>
        <v/>
      </c>
      <c r="S481" s="107" t="str">
        <f t="shared" si="1928"/>
        <v/>
      </c>
      <c r="T481" s="107" t="str">
        <f t="shared" si="1928"/>
        <v/>
      </c>
      <c r="U481" s="107" t="str">
        <f t="shared" ref="U481" si="1929">IFERROR((U480-U479)/U480*100%,"")</f>
        <v/>
      </c>
      <c r="V481" s="107" t="str">
        <f>IFERROR((V478-V480)/V480*100%,"")</f>
        <v/>
      </c>
      <c r="W481" s="107" t="str">
        <f>IFERROR((W478-W480)/W480*100%,"")</f>
        <v/>
      </c>
      <c r="X481" s="107" t="str">
        <f>IFERROR((X478-X480)/X480*100%,"")</f>
        <v/>
      </c>
      <c r="Y481" s="107" t="str">
        <f>IFERROR((Y478-Y480)/Y480*100%,"")</f>
        <v/>
      </c>
      <c r="Z481" s="107" t="str">
        <f t="shared" ref="Z481" si="1930">IFERROR((Z480-Z479)/Z480*100%,"")</f>
        <v/>
      </c>
      <c r="AA481" s="107" t="str">
        <f>IFERROR((AA480-AA478)/AA480*100%,"")</f>
        <v/>
      </c>
      <c r="AB481" s="107" t="str">
        <f>IFERROR((AB480-AB478)/AB480*100%,"")</f>
        <v/>
      </c>
      <c r="AC481" s="194" t="str">
        <f t="shared" ref="AC481" si="1931">IFERROR((AC480-AC479)/AC480*100%,"")</f>
        <v/>
      </c>
      <c r="AD481" s="194" t="str">
        <f t="shared" ref="AD481" si="1932">IFERROR((AD480-AD479)/AD480*100%,"")</f>
        <v/>
      </c>
      <c r="AE481" s="194" t="str">
        <f t="shared" ref="AE481" si="1933">IFERROR((AE480-AE479)/AE480*100%,"")</f>
        <v/>
      </c>
      <c r="AF481" s="194" t="str">
        <f t="shared" ref="AF481" si="1934">IFERROR((AF480-AF479)/AF480*100%,"")</f>
        <v/>
      </c>
      <c r="AG481" s="194" t="str">
        <f t="shared" ref="AG481" si="1935">IFERROR((AG480-AG479)/AG480*100%,"")</f>
        <v/>
      </c>
      <c r="AH481" s="194" t="str">
        <f t="shared" ref="AH481" si="1936">IFERROR((AH480-AH479)/AH480*100%,"")</f>
        <v/>
      </c>
      <c r="AI481" s="194" t="str">
        <f t="shared" ref="AI481" si="1937">IFERROR((AI480-AI479)/AI480*100%,"")</f>
        <v/>
      </c>
      <c r="AJ481" s="194" t="str">
        <f t="shared" ref="AJ481" si="1938">IFERROR((AJ480-AJ479)/AJ480*100%,"")</f>
        <v/>
      </c>
      <c r="AK481" s="194" t="str">
        <f t="shared" ref="AK481" si="1939">IFERROR((AK480-AK479)/AK480*100%,"")</f>
        <v/>
      </c>
      <c r="AL481" s="194" t="str">
        <f t="shared" ref="AL481" si="1940">IFERROR((AL480-AL479)/AL480*100%,"")</f>
        <v/>
      </c>
      <c r="AM481" s="227" t="str">
        <f>IFERROR((AM480-AM478)/AM480*100%,"")</f>
        <v/>
      </c>
    </row>
    <row r="482" spans="1:39" customFormat="1" outlineLevel="1">
      <c r="A482" t="str">
        <f>B467&amp;C482</f>
        <v>Surname, Forename9</v>
      </c>
      <c r="B482" s="259"/>
      <c r="C482" s="27">
        <v>9</v>
      </c>
      <c r="D482" s="26" t="s">
        <v>22</v>
      </c>
      <c r="E482" s="103"/>
      <c r="F482" s="103"/>
      <c r="G482" s="103"/>
      <c r="H482" s="15"/>
      <c r="I482" s="16"/>
      <c r="J482" s="17"/>
      <c r="K482" s="94"/>
      <c r="L482" s="94"/>
      <c r="M482" s="94"/>
      <c r="N482" s="94"/>
      <c r="O482" s="94"/>
      <c r="P482" s="94"/>
      <c r="Q482" s="17" t="str">
        <f>IF(SUM(K482:P482)=0,"",SUM(K482:P482))</f>
        <v/>
      </c>
      <c r="R482" s="94"/>
      <c r="S482" s="94"/>
      <c r="T482" s="17" t="str">
        <f>IF(SUM(R482:S482)=0,"",SUM(R482:S482))</f>
        <v/>
      </c>
      <c r="U482" s="17"/>
      <c r="V482" s="94"/>
      <c r="W482" s="17"/>
      <c r="X482" s="94" t="str">
        <f>IFERROR(AVERAGE(V482:W482),"")</f>
        <v/>
      </c>
      <c r="Y482" s="17"/>
      <c r="Z482" s="17"/>
      <c r="AA482" s="71"/>
      <c r="AB482" s="17"/>
      <c r="AC482" s="190" t="str">
        <f>IF(J482="","",IF(J482&lt;&gt;0,INT(25.4347*POWER((18-J482),1.81)),0))</f>
        <v/>
      </c>
      <c r="AD482" s="190" t="str">
        <f>IFERROR(IF(Q482&lt;&gt;0,INT(0.14354*POWER(((10*Q482)-220),1.4)),0),"")</f>
        <v/>
      </c>
      <c r="AE482" s="190" t="str">
        <f>IFERROR(IF(T482&lt;&gt;0,INT(51.39*POWER((T482-1.5),1.05)),0),"")</f>
        <v/>
      </c>
      <c r="AF482" s="190">
        <f>IF(U482&lt;&gt;0,INT(0.8465*POWER(((100*U482)-75),1.42)),0)</f>
        <v>0</v>
      </c>
      <c r="AG482" s="190" t="str">
        <f>IFERROR(IF(X482&lt;&gt;0,INT(1.53775*POWER((82-X482),1.81)),0),"")</f>
        <v/>
      </c>
      <c r="AH482" s="190" t="str">
        <f>IF(Y482="","",IF(Y482&lt;&gt;0,INT(5.74352*POWER((28.5-Y482),1.92)),0))</f>
        <v/>
      </c>
      <c r="AI482" s="190">
        <f>IF(Z482&lt;&gt;0,INT(12.91*POWER((Z482-4),1.1)),0)</f>
        <v>0</v>
      </c>
      <c r="AJ482" s="190" t="str">
        <f>IF(AA482="","",IF(AA482&lt;&gt;0,INT(0.2797*POWER(((100*AA482)),1.35)),0))</f>
        <v/>
      </c>
      <c r="AK482" s="191" t="str">
        <f>IF(AB482="","",IF(AB482&lt;&gt;0,INT(100.14*POWER((AB482-1),1.08)),0))</f>
        <v/>
      </c>
      <c r="AL482" s="192">
        <f>COUNT(J482,Q482,T482,X482,Y482,AA482,AB482)</f>
        <v>0</v>
      </c>
      <c r="AM482" s="193" t="str">
        <f>IF(AL482=0,"",SUM(AC482:AK482))</f>
        <v/>
      </c>
    </row>
    <row r="483" spans="1:39" customFormat="1" outlineLevel="1">
      <c r="B483" s="259"/>
      <c r="C483" s="106" t="s">
        <v>65</v>
      </c>
      <c r="D483" s="33"/>
      <c r="E483" s="33"/>
      <c r="F483" s="33"/>
      <c r="G483" s="33"/>
      <c r="H483" s="18"/>
      <c r="I483" s="44"/>
      <c r="J483" s="107" t="str">
        <f>IFERROR((J480-J482)/J482*100%,"")</f>
        <v/>
      </c>
      <c r="K483" s="107" t="str">
        <f t="shared" ref="K483:T483" si="1941">IFERROR((K482-K480)/K482*100%,"")</f>
        <v/>
      </c>
      <c r="L483" s="107" t="str">
        <f t="shared" si="1941"/>
        <v/>
      </c>
      <c r="M483" s="107" t="str">
        <f t="shared" si="1941"/>
        <v/>
      </c>
      <c r="N483" s="107" t="str">
        <f t="shared" si="1941"/>
        <v/>
      </c>
      <c r="O483" s="107" t="str">
        <f t="shared" si="1941"/>
        <v/>
      </c>
      <c r="P483" s="107" t="str">
        <f t="shared" si="1941"/>
        <v/>
      </c>
      <c r="Q483" s="107" t="str">
        <f t="shared" si="1941"/>
        <v/>
      </c>
      <c r="R483" s="107" t="str">
        <f t="shared" si="1941"/>
        <v/>
      </c>
      <c r="S483" s="107" t="str">
        <f t="shared" si="1941"/>
        <v/>
      </c>
      <c r="T483" s="107" t="str">
        <f t="shared" si="1941"/>
        <v/>
      </c>
      <c r="U483" s="107" t="str">
        <f t="shared" ref="U483" si="1942">IFERROR((U482-U481)/U482*100%,"")</f>
        <v/>
      </c>
      <c r="V483" s="107" t="str">
        <f>IFERROR((V480-V482)/V482*100%,"")</f>
        <v/>
      </c>
      <c r="W483" s="107" t="str">
        <f>IFERROR((W480-W482)/W482*100%,"")</f>
        <v/>
      </c>
      <c r="X483" s="107" t="str">
        <f>IFERROR((X480-X482)/X482*100%,"")</f>
        <v/>
      </c>
      <c r="Y483" s="107" t="str">
        <f>IFERROR((Y480-Y482)/Y482*100%,"")</f>
        <v/>
      </c>
      <c r="Z483" s="107" t="str">
        <f t="shared" ref="Z483" si="1943">IFERROR((Z482-Z481)/Z482*100%,"")</f>
        <v/>
      </c>
      <c r="AA483" s="107" t="str">
        <f>IFERROR((AA482-AA480)/AA482*100%,"")</f>
        <v/>
      </c>
      <c r="AB483" s="107" t="str">
        <f>IFERROR((AB482-AB480)/AB482*100%,"")</f>
        <v/>
      </c>
      <c r="AC483" s="194" t="str">
        <f t="shared" ref="AC483" si="1944">IFERROR((AC482-AC481)/AC482*100%,"")</f>
        <v/>
      </c>
      <c r="AD483" s="194" t="str">
        <f t="shared" ref="AD483" si="1945">IFERROR((AD482-AD481)/AD482*100%,"")</f>
        <v/>
      </c>
      <c r="AE483" s="194" t="str">
        <f t="shared" ref="AE483" si="1946">IFERROR((AE482-AE481)/AE482*100%,"")</f>
        <v/>
      </c>
      <c r="AF483" s="194" t="str">
        <f t="shared" ref="AF483" si="1947">IFERROR((AF482-AF481)/AF482*100%,"")</f>
        <v/>
      </c>
      <c r="AG483" s="194" t="str">
        <f t="shared" ref="AG483" si="1948">IFERROR((AG482-AG481)/AG482*100%,"")</f>
        <v/>
      </c>
      <c r="AH483" s="194" t="str">
        <f t="shared" ref="AH483" si="1949">IFERROR((AH482-AH481)/AH482*100%,"")</f>
        <v/>
      </c>
      <c r="AI483" s="194" t="str">
        <f t="shared" ref="AI483" si="1950">IFERROR((AI482-AI481)/AI482*100%,"")</f>
        <v/>
      </c>
      <c r="AJ483" s="194" t="str">
        <f t="shared" ref="AJ483" si="1951">IFERROR((AJ482-AJ481)/AJ482*100%,"")</f>
        <v/>
      </c>
      <c r="AK483" s="194" t="str">
        <f t="shared" ref="AK483" si="1952">IFERROR((AK482-AK481)/AK482*100%,"")</f>
        <v/>
      </c>
      <c r="AL483" s="194" t="str">
        <f t="shared" ref="AL483" si="1953">IFERROR((AL482-AL481)/AL482*100%,"")</f>
        <v/>
      </c>
      <c r="AM483" s="227" t="str">
        <f>IFERROR((AM482-AM480)/AM482*100%,"")</f>
        <v/>
      </c>
    </row>
    <row r="484" spans="1:39" s="6" customFormat="1" outlineLevel="1">
      <c r="A484" t="str">
        <f>B467&amp;C484</f>
        <v>Surname, Forename10</v>
      </c>
      <c r="B484" s="259"/>
      <c r="C484" s="32">
        <v>10</v>
      </c>
      <c r="D484" s="33" t="s">
        <v>22</v>
      </c>
      <c r="E484" s="33"/>
      <c r="F484" s="33"/>
      <c r="G484" s="33"/>
      <c r="H484" s="18"/>
      <c r="I484" s="44"/>
      <c r="J484" s="34"/>
      <c r="K484" s="34"/>
      <c r="L484" s="34"/>
      <c r="M484" s="34"/>
      <c r="N484" s="34"/>
      <c r="O484" s="34"/>
      <c r="P484" s="34"/>
      <c r="Q484" s="17" t="str">
        <f>IF(SUM(K484:P484)=0,"",SUM(K484:P484))</f>
        <v/>
      </c>
      <c r="R484" s="94"/>
      <c r="S484" s="94"/>
      <c r="T484" s="17" t="str">
        <f>IF(SUM(R484:S484)=0,"",SUM(R484:S484))</f>
        <v/>
      </c>
      <c r="U484" s="17"/>
      <c r="V484" s="94"/>
      <c r="W484" s="17"/>
      <c r="X484" s="94" t="str">
        <f>IFERROR(AVERAGE(V484:W484),"")</f>
        <v/>
      </c>
      <c r="Y484" s="17"/>
      <c r="Z484" s="17"/>
      <c r="AA484" s="71"/>
      <c r="AB484" s="17"/>
      <c r="AC484" s="190" t="str">
        <f>IF(J484="","",IF(J484&lt;&gt;0,INT(25.4347*POWER((18-J484),1.81)),0))</f>
        <v/>
      </c>
      <c r="AD484" s="190" t="str">
        <f>IFERROR(IF(Q484&lt;&gt;0,INT(0.14354*POWER(((10*Q484)-220),1.4)),0),"")</f>
        <v/>
      </c>
      <c r="AE484" s="190" t="str">
        <f>IFERROR(IF(T484&lt;&gt;0,INT(51.39*POWER((T484-1.5),1.05)),0),"")</f>
        <v/>
      </c>
      <c r="AF484" s="190">
        <f>IF(U484&lt;&gt;0,INT(0.8465*POWER(((100*U484)-75),1.42)),0)</f>
        <v>0</v>
      </c>
      <c r="AG484" s="190" t="str">
        <f>IFERROR(IF(X484&lt;&gt;0,INT(1.53775*POWER((82-X484),1.81)),0),"")</f>
        <v/>
      </c>
      <c r="AH484" s="190" t="str">
        <f>IF(Y484="","",IF(Y484&lt;&gt;0,INT(5.74352*POWER((28.5-Y484),1.92)),0))</f>
        <v/>
      </c>
      <c r="AI484" s="190">
        <f>IF(Z484&lt;&gt;0,INT(12.91*POWER((Z484-4),1.1)),0)</f>
        <v>0</v>
      </c>
      <c r="AJ484" s="190" t="str">
        <f>IF(AA484="","",IF(AA484&lt;&gt;0,INT(0.2797*POWER(((100*AA484)),1.35)),0))</f>
        <v/>
      </c>
      <c r="AK484" s="191" t="str">
        <f>IF(AB484="","",IF(AB484&lt;&gt;0,INT(100.14*POWER((AB484-1),1.08)),0))</f>
        <v/>
      </c>
      <c r="AL484" s="192">
        <f>COUNT(J484,Q484,T484,X484,Y484,AA484,AB484)</f>
        <v>0</v>
      </c>
      <c r="AM484" s="193" t="str">
        <f>IF(AL484=0,"",SUM(AC484:AK484))</f>
        <v/>
      </c>
    </row>
    <row r="485" spans="1:39" s="6" customFormat="1" outlineLevel="1">
      <c r="A485"/>
      <c r="B485" s="260"/>
      <c r="C485" s="106" t="s">
        <v>65</v>
      </c>
      <c r="D485" s="33"/>
      <c r="E485" s="33"/>
      <c r="F485" s="33"/>
      <c r="G485" s="33"/>
      <c r="H485" s="18"/>
      <c r="I485" s="44"/>
      <c r="J485" s="107" t="str">
        <f>IFERROR((J482-J484)/J484*100%,"")</f>
        <v/>
      </c>
      <c r="K485" s="107" t="str">
        <f t="shared" ref="K485:T485" si="1954">IFERROR((K484-K482)/K484*100%,"")</f>
        <v/>
      </c>
      <c r="L485" s="107" t="str">
        <f t="shared" si="1954"/>
        <v/>
      </c>
      <c r="M485" s="107" t="str">
        <f t="shared" si="1954"/>
        <v/>
      </c>
      <c r="N485" s="107" t="str">
        <f t="shared" si="1954"/>
        <v/>
      </c>
      <c r="O485" s="107" t="str">
        <f t="shared" si="1954"/>
        <v/>
      </c>
      <c r="P485" s="107" t="str">
        <f t="shared" si="1954"/>
        <v/>
      </c>
      <c r="Q485" s="107" t="str">
        <f t="shared" si="1954"/>
        <v/>
      </c>
      <c r="R485" s="107" t="str">
        <f t="shared" si="1954"/>
        <v/>
      </c>
      <c r="S485" s="107" t="str">
        <f t="shared" si="1954"/>
        <v/>
      </c>
      <c r="T485" s="107" t="str">
        <f t="shared" si="1954"/>
        <v/>
      </c>
      <c r="U485" s="107" t="str">
        <f t="shared" ref="U485" si="1955">IFERROR((U484-U483)/U484*100%,"")</f>
        <v/>
      </c>
      <c r="V485" s="107" t="str">
        <f>IFERROR((V482-V484)/V484*100%,"")</f>
        <v/>
      </c>
      <c r="W485" s="107" t="str">
        <f>IFERROR((W482-W484)/W484*100%,"")</f>
        <v/>
      </c>
      <c r="X485" s="107" t="str">
        <f>IFERROR((X482-X484)/X484*100%,"")</f>
        <v/>
      </c>
      <c r="Y485" s="107" t="str">
        <f>IFERROR((Y482-Y484)/Y484*100%,"")</f>
        <v/>
      </c>
      <c r="Z485" s="107" t="str">
        <f t="shared" ref="Z485" si="1956">IFERROR((Z484-Z483)/Z484*100%,"")</f>
        <v/>
      </c>
      <c r="AA485" s="107" t="str">
        <f>IFERROR((AA484-AA482)/AA484*100%,"")</f>
        <v/>
      </c>
      <c r="AB485" s="107" t="str">
        <f>IFERROR((AB484-AB482)/AB484*100%,"")</f>
        <v/>
      </c>
      <c r="AC485" s="194" t="str">
        <f t="shared" ref="AC485" si="1957">IFERROR((AC484-AC483)/AC484*100%,"")</f>
        <v/>
      </c>
      <c r="AD485" s="194" t="str">
        <f t="shared" ref="AD485" si="1958">IFERROR((AD484-AD483)/AD484*100%,"")</f>
        <v/>
      </c>
      <c r="AE485" s="194" t="str">
        <f t="shared" ref="AE485" si="1959">IFERROR((AE484-AE483)/AE484*100%,"")</f>
        <v/>
      </c>
      <c r="AF485" s="194" t="str">
        <f t="shared" ref="AF485" si="1960">IFERROR((AF484-AF483)/AF484*100%,"")</f>
        <v/>
      </c>
      <c r="AG485" s="194" t="str">
        <f t="shared" ref="AG485" si="1961">IFERROR((AG484-AG483)/AG484*100%,"")</f>
        <v/>
      </c>
      <c r="AH485" s="194" t="str">
        <f t="shared" ref="AH485" si="1962">IFERROR((AH484-AH483)/AH484*100%,"")</f>
        <v/>
      </c>
      <c r="AI485" s="194" t="str">
        <f t="shared" ref="AI485" si="1963">IFERROR((AI484-AI483)/AI484*100%,"")</f>
        <v/>
      </c>
      <c r="AJ485" s="194" t="str">
        <f t="shared" ref="AJ485" si="1964">IFERROR((AJ484-AJ483)/AJ484*100%,"")</f>
        <v/>
      </c>
      <c r="AK485" s="194" t="str">
        <f t="shared" ref="AK485" si="1965">IFERROR((AK484-AK483)/AK484*100%,"")</f>
        <v/>
      </c>
      <c r="AL485" s="194" t="str">
        <f t="shared" ref="AL485" si="1966">IFERROR((AL484-AL483)/AL484*100%,"")</f>
        <v/>
      </c>
      <c r="AM485" s="227" t="str">
        <f>IFERROR((AM484-AM482)/AM484*100%,"")</f>
        <v/>
      </c>
    </row>
    <row r="486" spans="1:39" s="45" customFormat="1" outlineLevel="1">
      <c r="B486" s="115"/>
      <c r="C486" s="32"/>
      <c r="D486" s="33"/>
      <c r="E486" s="33"/>
      <c r="F486" s="33"/>
      <c r="G486" s="33"/>
      <c r="H486" s="18"/>
      <c r="I486" s="44"/>
      <c r="J486" s="34"/>
      <c r="K486" s="34"/>
      <c r="L486" s="34"/>
      <c r="M486" s="34"/>
      <c r="N486" s="34"/>
      <c r="O486" s="34"/>
      <c r="P486" s="34"/>
      <c r="Q486" s="34"/>
      <c r="R486" s="34"/>
      <c r="S486" s="34"/>
      <c r="T486" s="34"/>
      <c r="U486" s="34"/>
      <c r="V486" s="34"/>
      <c r="W486" s="34"/>
      <c r="X486" s="34"/>
      <c r="Y486" s="34"/>
      <c r="Z486" s="34"/>
      <c r="AA486" s="34"/>
      <c r="AB486" s="34"/>
      <c r="AC486" s="195"/>
      <c r="AD486" s="196"/>
      <c r="AE486" s="196"/>
      <c r="AF486" s="196"/>
      <c r="AG486" s="196"/>
      <c r="AH486" s="196"/>
      <c r="AI486" s="196"/>
      <c r="AJ486" s="196"/>
      <c r="AK486" s="197"/>
      <c r="AL486" s="196"/>
      <c r="AM486" s="198"/>
    </row>
    <row r="487" spans="1:39" s="6" customFormat="1" outlineLevel="1">
      <c r="B487" s="116"/>
      <c r="C487" s="35"/>
      <c r="D487" s="36"/>
      <c r="E487" s="36"/>
      <c r="F487" s="36"/>
      <c r="G487" s="36"/>
      <c r="H487" s="37"/>
      <c r="I487" s="38" t="s">
        <v>24</v>
      </c>
      <c r="J487" s="21" t="e">
        <f>AVERAGE(J467:J468,J470,J472,J474,J476,J478,J480,J482,J484)</f>
        <v>#DIV/0!</v>
      </c>
      <c r="K487" s="21" t="e">
        <f t="shared" ref="K487:AB487" si="1967">AVERAGE(K467:K468,K470,K472,K474,K476,K478,K480,K482,K484)</f>
        <v>#DIV/0!</v>
      </c>
      <c r="L487" s="21" t="e">
        <f t="shared" si="1967"/>
        <v>#DIV/0!</v>
      </c>
      <c r="M487" s="21" t="e">
        <f t="shared" si="1967"/>
        <v>#DIV/0!</v>
      </c>
      <c r="N487" s="21" t="e">
        <f t="shared" si="1967"/>
        <v>#DIV/0!</v>
      </c>
      <c r="O487" s="21" t="e">
        <f t="shared" si="1967"/>
        <v>#DIV/0!</v>
      </c>
      <c r="P487" s="21" t="e">
        <f t="shared" si="1967"/>
        <v>#DIV/0!</v>
      </c>
      <c r="Q487" s="21" t="e">
        <f t="shared" si="1967"/>
        <v>#DIV/0!</v>
      </c>
      <c r="R487" s="21" t="e">
        <f t="shared" si="1967"/>
        <v>#DIV/0!</v>
      </c>
      <c r="S487" s="21" t="e">
        <f t="shared" si="1967"/>
        <v>#DIV/0!</v>
      </c>
      <c r="T487" s="21" t="e">
        <f t="shared" si="1967"/>
        <v>#DIV/0!</v>
      </c>
      <c r="U487" s="21" t="e">
        <f t="shared" si="1967"/>
        <v>#DIV/0!</v>
      </c>
      <c r="V487" s="21" t="e">
        <f t="shared" si="1967"/>
        <v>#DIV/0!</v>
      </c>
      <c r="W487" s="21" t="e">
        <f t="shared" si="1967"/>
        <v>#DIV/0!</v>
      </c>
      <c r="X487" s="21" t="e">
        <f t="shared" si="1967"/>
        <v>#DIV/0!</v>
      </c>
      <c r="Y487" s="21" t="e">
        <f t="shared" si="1967"/>
        <v>#DIV/0!</v>
      </c>
      <c r="Z487" s="21" t="e">
        <f t="shared" si="1967"/>
        <v>#DIV/0!</v>
      </c>
      <c r="AA487" s="21" t="e">
        <f t="shared" si="1967"/>
        <v>#DIV/0!</v>
      </c>
      <c r="AB487" s="21" t="e">
        <f t="shared" si="1967"/>
        <v>#DIV/0!</v>
      </c>
      <c r="AC487" s="199"/>
      <c r="AD487" s="200"/>
      <c r="AE487" s="200"/>
      <c r="AF487" s="200"/>
      <c r="AG487" s="200"/>
      <c r="AH487" s="200"/>
      <c r="AI487" s="200"/>
      <c r="AJ487" s="200"/>
      <c r="AK487" s="201"/>
      <c r="AL487" s="200"/>
      <c r="AM487" s="202"/>
    </row>
    <row r="488" spans="1:39" s="6" customFormat="1" outlineLevel="1">
      <c r="B488" s="116"/>
      <c r="C488" s="35"/>
      <c r="D488" s="36"/>
      <c r="E488" s="36"/>
      <c r="F488" s="36"/>
      <c r="G488" s="36"/>
      <c r="H488" s="37"/>
      <c r="I488" s="38" t="s">
        <v>26</v>
      </c>
      <c r="J488" s="21">
        <f>MIN(J467:J468,J470,J472,J474,J476,J478,J480,J482,J484)</f>
        <v>0</v>
      </c>
      <c r="K488" s="21">
        <f t="shared" ref="K488:AB488" si="1968">MIN(K467:K468,K470,K472,K474,K476,K478,K480,K482,K484)</f>
        <v>0</v>
      </c>
      <c r="L488" s="21">
        <f t="shared" si="1968"/>
        <v>0</v>
      </c>
      <c r="M488" s="21">
        <f t="shared" si="1968"/>
        <v>0</v>
      </c>
      <c r="N488" s="21">
        <f t="shared" si="1968"/>
        <v>0</v>
      </c>
      <c r="O488" s="21">
        <f t="shared" si="1968"/>
        <v>0</v>
      </c>
      <c r="P488" s="21">
        <f t="shared" si="1968"/>
        <v>0</v>
      </c>
      <c r="Q488" s="21">
        <f t="shared" si="1968"/>
        <v>0</v>
      </c>
      <c r="R488" s="21">
        <f t="shared" si="1968"/>
        <v>0</v>
      </c>
      <c r="S488" s="21">
        <f t="shared" si="1968"/>
        <v>0</v>
      </c>
      <c r="T488" s="21">
        <f t="shared" si="1968"/>
        <v>0</v>
      </c>
      <c r="U488" s="21">
        <f t="shared" si="1968"/>
        <v>0</v>
      </c>
      <c r="V488" s="21">
        <f t="shared" si="1968"/>
        <v>0</v>
      </c>
      <c r="W488" s="21">
        <f t="shared" si="1968"/>
        <v>0</v>
      </c>
      <c r="X488" s="21">
        <f t="shared" si="1968"/>
        <v>0</v>
      </c>
      <c r="Y488" s="21">
        <f t="shared" si="1968"/>
        <v>0</v>
      </c>
      <c r="Z488" s="21">
        <f t="shared" si="1968"/>
        <v>0</v>
      </c>
      <c r="AA488" s="21">
        <f t="shared" si="1968"/>
        <v>0</v>
      </c>
      <c r="AB488" s="21">
        <f t="shared" si="1968"/>
        <v>0</v>
      </c>
      <c r="AC488" s="199"/>
      <c r="AD488" s="200"/>
      <c r="AE488" s="200"/>
      <c r="AF488" s="200"/>
      <c r="AG488" s="200"/>
      <c r="AH488" s="200"/>
      <c r="AI488" s="200"/>
      <c r="AJ488" s="200"/>
      <c r="AK488" s="201"/>
      <c r="AL488" s="200"/>
      <c r="AM488" s="202"/>
    </row>
    <row r="489" spans="1:39" s="6" customFormat="1" outlineLevel="1">
      <c r="B489" s="116"/>
      <c r="C489" s="35"/>
      <c r="D489" s="36"/>
      <c r="E489" s="36"/>
      <c r="F489" s="36"/>
      <c r="G489" s="36"/>
      <c r="H489" s="37"/>
      <c r="I489" s="38" t="s">
        <v>25</v>
      </c>
      <c r="J489" s="21">
        <f>MAX(J467:J468,J470,J472,J474,J476,J478,J480,J482,J484)</f>
        <v>0</v>
      </c>
      <c r="K489" s="21">
        <f t="shared" ref="K489:AB489" si="1969">MAX(K467:K468,K470,K472,K474,K476,K478,K480,K482,K484)</f>
        <v>0</v>
      </c>
      <c r="L489" s="21">
        <f t="shared" si="1969"/>
        <v>0</v>
      </c>
      <c r="M489" s="21">
        <f t="shared" si="1969"/>
        <v>0</v>
      </c>
      <c r="N489" s="21">
        <f t="shared" si="1969"/>
        <v>0</v>
      </c>
      <c r="O489" s="21">
        <f t="shared" si="1969"/>
        <v>0</v>
      </c>
      <c r="P489" s="21">
        <f t="shared" si="1969"/>
        <v>0</v>
      </c>
      <c r="Q489" s="21">
        <f t="shared" si="1969"/>
        <v>0</v>
      </c>
      <c r="R489" s="21">
        <f t="shared" si="1969"/>
        <v>0</v>
      </c>
      <c r="S489" s="21">
        <f t="shared" si="1969"/>
        <v>0</v>
      </c>
      <c r="T489" s="21">
        <f t="shared" si="1969"/>
        <v>0</v>
      </c>
      <c r="U489" s="21">
        <f t="shared" si="1969"/>
        <v>0</v>
      </c>
      <c r="V489" s="21">
        <f t="shared" si="1969"/>
        <v>0</v>
      </c>
      <c r="W489" s="21">
        <f t="shared" si="1969"/>
        <v>0</v>
      </c>
      <c r="X489" s="21">
        <f t="shared" si="1969"/>
        <v>0</v>
      </c>
      <c r="Y489" s="21">
        <f t="shared" si="1969"/>
        <v>0</v>
      </c>
      <c r="Z489" s="21">
        <f t="shared" si="1969"/>
        <v>0</v>
      </c>
      <c r="AA489" s="21">
        <f t="shared" si="1969"/>
        <v>0</v>
      </c>
      <c r="AB489" s="21">
        <f t="shared" si="1969"/>
        <v>0</v>
      </c>
      <c r="AC489" s="199"/>
      <c r="AD489" s="200"/>
      <c r="AE489" s="200"/>
      <c r="AF489" s="200"/>
      <c r="AG489" s="200"/>
      <c r="AH489" s="200"/>
      <c r="AI489" s="200"/>
      <c r="AJ489" s="200"/>
      <c r="AK489" s="201"/>
      <c r="AL489" s="200"/>
      <c r="AM489" s="202"/>
    </row>
    <row r="490" spans="1:39" s="6" customFormat="1" outlineLevel="1">
      <c r="B490" s="116"/>
      <c r="C490" s="35"/>
      <c r="D490" s="36"/>
      <c r="E490" s="36"/>
      <c r="F490" s="36"/>
      <c r="G490" s="36"/>
      <c r="H490" s="37"/>
      <c r="I490" s="38"/>
      <c r="J490" s="21"/>
      <c r="K490" s="21"/>
      <c r="L490" s="21"/>
      <c r="M490" s="21"/>
      <c r="N490" s="21"/>
      <c r="O490" s="21"/>
      <c r="P490" s="21"/>
      <c r="Q490" s="21"/>
      <c r="R490" s="21"/>
      <c r="S490" s="21"/>
      <c r="T490" s="21"/>
      <c r="U490" s="21"/>
      <c r="V490" s="21"/>
      <c r="W490" s="21"/>
      <c r="X490" s="21"/>
      <c r="Y490" s="21"/>
      <c r="Z490" s="21"/>
      <c r="AA490" s="21"/>
      <c r="AB490" s="21"/>
      <c r="AC490" s="200"/>
      <c r="AD490" s="200"/>
      <c r="AE490" s="200"/>
      <c r="AF490" s="200"/>
      <c r="AG490" s="200"/>
      <c r="AH490" s="200"/>
      <c r="AI490" s="200"/>
      <c r="AJ490" s="200"/>
      <c r="AK490" s="200"/>
      <c r="AL490" s="200"/>
      <c r="AM490" s="202"/>
    </row>
    <row r="491" spans="1:39" s="31" customFormat="1" ht="16.5" outlineLevel="1" thickBot="1">
      <c r="B491" s="117"/>
      <c r="C491" s="39"/>
      <c r="D491" s="40"/>
      <c r="E491" s="40"/>
      <c r="F491" s="40"/>
      <c r="G491" s="40"/>
      <c r="H491" s="41"/>
      <c r="I491" s="42"/>
      <c r="J491" s="43"/>
      <c r="K491" s="43"/>
      <c r="L491" s="43"/>
      <c r="M491" s="43"/>
      <c r="N491" s="43"/>
      <c r="O491" s="43"/>
      <c r="P491" s="43"/>
      <c r="Q491" s="43"/>
      <c r="R491" s="43"/>
      <c r="S491" s="43"/>
      <c r="T491" s="43"/>
      <c r="U491" s="43"/>
      <c r="V491" s="43"/>
      <c r="W491" s="43"/>
      <c r="X491" s="43"/>
      <c r="Y491" s="43"/>
      <c r="Z491" s="43"/>
      <c r="AA491" s="43"/>
      <c r="AB491" s="43"/>
      <c r="AC491" s="204"/>
      <c r="AD491" s="204"/>
      <c r="AE491" s="204"/>
      <c r="AF491" s="204"/>
      <c r="AG491" s="204"/>
      <c r="AH491" s="204"/>
      <c r="AI491" s="204"/>
      <c r="AJ491" s="204"/>
      <c r="AK491" s="204"/>
      <c r="AL491" s="204"/>
      <c r="AM491" s="205"/>
    </row>
    <row r="492" spans="1:39" customFormat="1">
      <c r="B492" s="118"/>
      <c r="C492" s="28"/>
      <c r="D492" s="19"/>
      <c r="E492" s="19"/>
      <c r="F492" s="19"/>
      <c r="G492" s="19"/>
      <c r="H492" s="29"/>
      <c r="I492" s="20"/>
      <c r="J492" s="30"/>
      <c r="K492" s="30"/>
      <c r="L492" s="30"/>
      <c r="M492" s="30"/>
      <c r="N492" s="30"/>
      <c r="O492" s="30"/>
      <c r="P492" s="30"/>
      <c r="Q492" s="30"/>
      <c r="R492" s="30"/>
      <c r="S492" s="30"/>
      <c r="T492" s="30"/>
      <c r="U492" s="30"/>
      <c r="V492" s="30"/>
      <c r="W492" s="30"/>
      <c r="X492" s="30"/>
      <c r="Y492" s="30"/>
      <c r="Z492" s="30"/>
      <c r="AA492" s="30"/>
      <c r="AB492" s="30"/>
      <c r="AC492" s="206"/>
      <c r="AD492" s="206"/>
      <c r="AE492" s="206"/>
      <c r="AF492" s="206"/>
      <c r="AG492" s="206"/>
      <c r="AH492" s="206"/>
      <c r="AI492" s="206"/>
      <c r="AJ492" s="206"/>
      <c r="AK492" s="206"/>
      <c r="AL492" s="206"/>
      <c r="AM492" s="207"/>
    </row>
    <row r="493" spans="1:39" customFormat="1" outlineLevel="1">
      <c r="B493" s="114" t="s">
        <v>41</v>
      </c>
      <c r="C493" s="28"/>
      <c r="D493" s="19"/>
      <c r="E493" s="19"/>
      <c r="F493" s="19"/>
      <c r="G493" s="19"/>
      <c r="H493" s="29"/>
      <c r="I493" s="20"/>
      <c r="J493" s="30"/>
      <c r="K493" s="30"/>
      <c r="L493" s="30"/>
      <c r="M493" s="30"/>
      <c r="N493" s="30"/>
      <c r="O493" s="30"/>
      <c r="P493" s="30"/>
      <c r="Q493" s="30"/>
      <c r="R493" s="30"/>
      <c r="S493" s="30"/>
      <c r="T493" s="30"/>
      <c r="U493" s="30"/>
      <c r="V493" s="30"/>
      <c r="W493" s="30"/>
      <c r="X493" s="30"/>
      <c r="Y493" s="30"/>
      <c r="Z493" s="30"/>
      <c r="AA493" s="30"/>
      <c r="AB493" s="30"/>
      <c r="AC493" s="206"/>
      <c r="AD493" s="206"/>
      <c r="AE493" s="206"/>
      <c r="AF493" s="206"/>
      <c r="AG493" s="206"/>
      <c r="AH493" s="206"/>
      <c r="AI493" s="206"/>
      <c r="AJ493" s="206"/>
      <c r="AK493" s="206"/>
      <c r="AL493" s="206"/>
      <c r="AM493" s="207"/>
    </row>
    <row r="494" spans="1:39" customFormat="1" outlineLevel="1">
      <c r="A494" t="str">
        <f>B494&amp;C494</f>
        <v>Surname, Forename1</v>
      </c>
      <c r="B494" s="258" t="s">
        <v>28</v>
      </c>
      <c r="C494" s="27">
        <v>1</v>
      </c>
      <c r="D494" s="26" t="s">
        <v>22</v>
      </c>
      <c r="E494" s="103"/>
      <c r="F494" s="103"/>
      <c r="G494" s="103"/>
      <c r="H494" s="16"/>
      <c r="I494" s="16"/>
      <c r="J494" s="17"/>
      <c r="K494" s="94"/>
      <c r="L494" s="94"/>
      <c r="M494" s="94"/>
      <c r="N494" s="94"/>
      <c r="O494" s="94"/>
      <c r="P494" s="94"/>
      <c r="Q494" s="17"/>
      <c r="R494" s="94"/>
      <c r="S494" s="94"/>
      <c r="T494" s="17"/>
      <c r="U494" s="17"/>
      <c r="V494" s="94"/>
      <c r="W494" s="17"/>
      <c r="X494" s="94"/>
      <c r="Y494" s="17"/>
      <c r="Z494" s="17"/>
      <c r="AA494" s="17"/>
      <c r="AB494" s="17"/>
      <c r="AC494" s="190">
        <f>IF(J494&lt;&gt;0,INT(25.4347*POWER((18-J494),1.81)),0)</f>
        <v>0</v>
      </c>
      <c r="AD494" s="190">
        <f>IF(Q494&lt;&gt;0,INT(0.14354*POWER(((10*Q494)-220),1.4)),0)</f>
        <v>0</v>
      </c>
      <c r="AE494" s="190">
        <f>IF(T494&lt;&gt;0,INT(51.39*POWER((T494-1.5),1.05)),0)</f>
        <v>0</v>
      </c>
      <c r="AF494" s="190">
        <f>IF(U494&lt;&gt;0,INT(0.8465*POWER(((100*U494)-75),1.42)),0)</f>
        <v>0</v>
      </c>
      <c r="AG494" s="190">
        <f>IF(X494&lt;&gt;0,INT(1.53775*POWER((82-X494),1.81)),0)</f>
        <v>0</v>
      </c>
      <c r="AH494" s="190">
        <f>IF(Y494&lt;&gt;0,INT(5.74352*POWER((28.5-Y494),1.92)),0)</f>
        <v>0</v>
      </c>
      <c r="AI494" s="190">
        <f>IF(Z494&lt;&gt;0,INT(12.91*POWER((Z494-4),1.1)),0)</f>
        <v>0</v>
      </c>
      <c r="AJ494" s="190">
        <f>IF(AA494&lt;&gt;0,INT(0.2797*POWER(((100*AA494)),1.35)),0)</f>
        <v>0</v>
      </c>
      <c r="AK494" s="191">
        <f>IF(AB494&lt;&gt;0,INT(100.14*POWER((AB494-1),1.08)),0)</f>
        <v>0</v>
      </c>
      <c r="AL494" s="208">
        <v>7</v>
      </c>
      <c r="AM494" s="193">
        <f>SUM(AC494:AK494)</f>
        <v>0</v>
      </c>
    </row>
    <row r="495" spans="1:39" customFormat="1" outlineLevel="1">
      <c r="A495" t="str">
        <f>B494&amp;C495</f>
        <v>Surname, Forename2</v>
      </c>
      <c r="B495" s="259"/>
      <c r="C495" s="27">
        <v>2</v>
      </c>
      <c r="D495" s="26" t="s">
        <v>22</v>
      </c>
      <c r="E495" s="103"/>
      <c r="F495" s="103"/>
      <c r="G495" s="103"/>
      <c r="H495" s="15"/>
      <c r="I495" s="16"/>
      <c r="J495" s="17"/>
      <c r="K495" s="94"/>
      <c r="L495" s="94"/>
      <c r="M495" s="94"/>
      <c r="N495" s="94"/>
      <c r="O495" s="94"/>
      <c r="P495" s="94"/>
      <c r="Q495" s="17" t="str">
        <f>IF(SUM(K495:P495)=0,"",SUM(K495:P495))</f>
        <v/>
      </c>
      <c r="R495" s="94"/>
      <c r="S495" s="94"/>
      <c r="T495" s="17" t="str">
        <f>IF(SUM(R495:S495)=0,"",SUM(R495:S495))</f>
        <v/>
      </c>
      <c r="U495" s="17"/>
      <c r="V495" s="94"/>
      <c r="W495" s="17"/>
      <c r="X495" s="94" t="str">
        <f>IFERROR(AVERAGE(V495:W495),"")</f>
        <v/>
      </c>
      <c r="Y495" s="17"/>
      <c r="Z495" s="17"/>
      <c r="AA495" s="71"/>
      <c r="AB495" s="17"/>
      <c r="AC495" s="190" t="str">
        <f>IF(J495="","",IF(J495&lt;&gt;0,INT(25.4347*POWER((18-J495),1.81)),0))</f>
        <v/>
      </c>
      <c r="AD495" s="190" t="str">
        <f>IFERROR(IF(Q495&lt;&gt;0,INT(0.14354*POWER(((10*Q495)-220),1.4)),0),"")</f>
        <v/>
      </c>
      <c r="AE495" s="190" t="str">
        <f>IFERROR(IF(T495&lt;&gt;0,INT(51.39*POWER((T495-1.5),1.05)),0),"")</f>
        <v/>
      </c>
      <c r="AF495" s="190">
        <f>IF(U495&lt;&gt;0,INT(0.8465*POWER(((100*U495)-75),1.42)),0)</f>
        <v>0</v>
      </c>
      <c r="AG495" s="190" t="str">
        <f>IFERROR(IF(X495&lt;&gt;0,INT(1.53775*POWER((82-X495),1.81)),0),"")</f>
        <v/>
      </c>
      <c r="AH495" s="190" t="str">
        <f>IF(Y495="","",IF(Y495&lt;&gt;0,INT(5.74352*POWER((28.5-Y495),1.92)),0))</f>
        <v/>
      </c>
      <c r="AI495" s="190">
        <f>IF(Z495&lt;&gt;0,INT(12.91*POWER((Z495-4),1.1)),0)</f>
        <v>0</v>
      </c>
      <c r="AJ495" s="190" t="str">
        <f>IF(AA495="","",IF(AA495&lt;&gt;0,INT(0.2797*POWER(((100*AA495)),1.35)),0))</f>
        <v/>
      </c>
      <c r="AK495" s="191" t="str">
        <f>IF(AB495="","",IF(AB495&lt;&gt;0,INT(100.14*POWER((AB495-1),1.08)),0))</f>
        <v/>
      </c>
      <c r="AL495" s="192">
        <f>COUNT(J495,Q495,T495,X495,Y495,AA495,AB495)</f>
        <v>0</v>
      </c>
      <c r="AM495" s="193" t="str">
        <f>IF(AL495=0,"",SUM(AC495:AK495))</f>
        <v/>
      </c>
    </row>
    <row r="496" spans="1:39" customFormat="1" outlineLevel="1">
      <c r="B496" s="259"/>
      <c r="C496" s="106" t="s">
        <v>65</v>
      </c>
      <c r="D496" s="103"/>
      <c r="E496" s="103"/>
      <c r="F496" s="103"/>
      <c r="G496" s="103"/>
      <c r="H496" s="104"/>
      <c r="I496" s="105"/>
      <c r="J496" s="107" t="str">
        <f>IFERROR((J494-J495)/J495*100%,"")</f>
        <v/>
      </c>
      <c r="K496" s="107" t="str">
        <f>IFERROR((K495-K494)/K495*100%,"")</f>
        <v/>
      </c>
      <c r="L496" s="107" t="str">
        <f t="shared" ref="L496:S496" si="1970">IFERROR((L495-L494)/L495*100%,"")</f>
        <v/>
      </c>
      <c r="M496" s="107" t="str">
        <f t="shared" si="1970"/>
        <v/>
      </c>
      <c r="N496" s="107" t="str">
        <f t="shared" si="1970"/>
        <v/>
      </c>
      <c r="O496" s="107" t="str">
        <f t="shared" si="1970"/>
        <v/>
      </c>
      <c r="P496" s="107" t="str">
        <f t="shared" si="1970"/>
        <v/>
      </c>
      <c r="Q496" s="107" t="str">
        <f t="shared" si="1970"/>
        <v/>
      </c>
      <c r="R496" s="107" t="str">
        <f t="shared" si="1970"/>
        <v/>
      </c>
      <c r="S496" s="107" t="str">
        <f t="shared" si="1970"/>
        <v/>
      </c>
      <c r="T496" s="107" t="str">
        <f>IFERROR((T495-T494)/T495*100%,"")</f>
        <v/>
      </c>
      <c r="U496" s="107" t="str">
        <f t="shared" ref="U496" si="1971">IFERROR((U495-U494)/U495*100%,"")</f>
        <v/>
      </c>
      <c r="V496" s="107" t="str">
        <f>IFERROR((V494-V495)/V495*100%,"")</f>
        <v/>
      </c>
      <c r="W496" s="107" t="str">
        <f>IFERROR((W494-W495)/W495*100%,"")</f>
        <v/>
      </c>
      <c r="X496" s="107" t="str">
        <f>IFERROR((X494-X495)/X495*100%,"")</f>
        <v/>
      </c>
      <c r="Y496" s="107" t="str">
        <f>IFERROR((Y494-Y495)/Y495*100%,"")</f>
        <v/>
      </c>
      <c r="Z496" s="107" t="str">
        <f t="shared" ref="Z496:AB496" si="1972">IFERROR((Z495-Z494)/Z495*100%,"")</f>
        <v/>
      </c>
      <c r="AA496" s="107" t="str">
        <f t="shared" si="1972"/>
        <v/>
      </c>
      <c r="AB496" s="107" t="str">
        <f t="shared" si="1972"/>
        <v/>
      </c>
      <c r="AC496" s="194" t="str">
        <f t="shared" ref="AC496" si="1973">IFERROR((AC495-AC494)/AC495*100%,"")</f>
        <v/>
      </c>
      <c r="AD496" s="194" t="str">
        <f t="shared" ref="AD496" si="1974">IFERROR((AD495-AD494)/AD495*100%,"")</f>
        <v/>
      </c>
      <c r="AE496" s="194" t="str">
        <f t="shared" ref="AE496" si="1975">IFERROR((AE495-AE494)/AE495*100%,"")</f>
        <v/>
      </c>
      <c r="AF496" s="194" t="str">
        <f t="shared" ref="AF496" si="1976">IFERROR((AF495-AF494)/AF495*100%,"")</f>
        <v/>
      </c>
      <c r="AG496" s="194" t="str">
        <f t="shared" ref="AG496" si="1977">IFERROR((AG495-AG494)/AG495*100%,"")</f>
        <v/>
      </c>
      <c r="AH496" s="194" t="str">
        <f t="shared" ref="AH496" si="1978">IFERROR((AH495-AH494)/AH495*100%,"")</f>
        <v/>
      </c>
      <c r="AI496" s="194" t="str">
        <f t="shared" ref="AI496" si="1979">IFERROR((AI495-AI494)/AI495*100%,"")</f>
        <v/>
      </c>
      <c r="AJ496" s="194" t="str">
        <f t="shared" ref="AJ496" si="1980">IFERROR((AJ495-AJ494)/AJ495*100%,"")</f>
        <v/>
      </c>
      <c r="AK496" s="194" t="str">
        <f t="shared" ref="AK496" si="1981">IFERROR((AK495-AK494)/AK495*100%,"")</f>
        <v/>
      </c>
      <c r="AL496" s="194" t="str">
        <f t="shared" ref="AL496:AM496" si="1982">IFERROR((AL495-AL494)/AL495*100%,"")</f>
        <v/>
      </c>
      <c r="AM496" s="228" t="str">
        <f t="shared" si="1982"/>
        <v/>
      </c>
    </row>
    <row r="497" spans="1:39" customFormat="1" outlineLevel="1">
      <c r="A497" t="str">
        <f>B494&amp;C497</f>
        <v>Surname, Forename3</v>
      </c>
      <c r="B497" s="259"/>
      <c r="C497" s="27">
        <v>3</v>
      </c>
      <c r="D497" s="26" t="s">
        <v>22</v>
      </c>
      <c r="E497" s="103"/>
      <c r="F497" s="103"/>
      <c r="G497" s="103"/>
      <c r="H497" s="15"/>
      <c r="I497" s="16"/>
      <c r="J497" s="17"/>
      <c r="K497" s="94"/>
      <c r="L497" s="94"/>
      <c r="M497" s="94"/>
      <c r="N497" s="94"/>
      <c r="O497" s="94"/>
      <c r="P497" s="94"/>
      <c r="Q497" s="17" t="str">
        <f>IF(SUM(K497:P497)=0,"",SUM(K497:P497))</f>
        <v/>
      </c>
      <c r="R497" s="94"/>
      <c r="S497" s="94"/>
      <c r="T497" s="17" t="str">
        <f>IF(SUM(R497:S497)=0,"",SUM(R497:S497))</f>
        <v/>
      </c>
      <c r="U497" s="17"/>
      <c r="V497" s="94"/>
      <c r="W497" s="17"/>
      <c r="X497" s="94" t="str">
        <f>IFERROR(AVERAGE(V497:W497),"")</f>
        <v/>
      </c>
      <c r="Y497" s="17"/>
      <c r="Z497" s="17"/>
      <c r="AA497" s="71"/>
      <c r="AB497" s="17"/>
      <c r="AC497" s="190" t="str">
        <f>IF(J497="","",IF(J497&lt;&gt;0,INT(25.4347*POWER((18-J497),1.81)),0))</f>
        <v/>
      </c>
      <c r="AD497" s="190" t="str">
        <f>IFERROR(IF(Q497&lt;&gt;0,INT(0.14354*POWER(((10*Q497)-220),1.4)),0),"")</f>
        <v/>
      </c>
      <c r="AE497" s="190" t="str">
        <f>IFERROR(IF(T497&lt;&gt;0,INT(51.39*POWER((T497-1.5),1.05)),0),"")</f>
        <v/>
      </c>
      <c r="AF497" s="190">
        <f>IF(U497&lt;&gt;0,INT(0.8465*POWER(((100*U497)-75),1.42)),0)</f>
        <v>0</v>
      </c>
      <c r="AG497" s="190" t="str">
        <f>IFERROR(IF(X497&lt;&gt;0,INT(1.53775*POWER((82-X497),1.81)),0),"")</f>
        <v/>
      </c>
      <c r="AH497" s="190" t="str">
        <f>IF(Y497="","",IF(Y497&lt;&gt;0,INT(5.74352*POWER((28.5-Y497),1.92)),0))</f>
        <v/>
      </c>
      <c r="AI497" s="190">
        <f>IF(Z497&lt;&gt;0,INT(12.91*POWER((Z497-4),1.1)),0)</f>
        <v>0</v>
      </c>
      <c r="AJ497" s="190" t="str">
        <f>IF(AA497="","",IF(AA497&lt;&gt;0,INT(0.2797*POWER(((100*AA497)),1.35)),0))</f>
        <v/>
      </c>
      <c r="AK497" s="191" t="str">
        <f>IF(AB497="","",IF(AB497&lt;&gt;0,INT(100.14*POWER((AB497-1),1.08)),0))</f>
        <v/>
      </c>
      <c r="AL497" s="192">
        <f>COUNT(J497,Q497,T497,X497,Y497,AA497,AB497)</f>
        <v>0</v>
      </c>
      <c r="AM497" s="193" t="str">
        <f>IF(AL497=0,"",SUM(AC497:AK497))</f>
        <v/>
      </c>
    </row>
    <row r="498" spans="1:39" customFormat="1" outlineLevel="1">
      <c r="B498" s="259"/>
      <c r="C498" s="106" t="s">
        <v>65</v>
      </c>
      <c r="D498" s="103"/>
      <c r="E498" s="103"/>
      <c r="F498" s="103"/>
      <c r="G498" s="103"/>
      <c r="H498" s="104"/>
      <c r="I498" s="105"/>
      <c r="J498" s="107" t="str">
        <f>IFERROR((J495-J497)/J497*100%,"")</f>
        <v/>
      </c>
      <c r="K498" s="107" t="str">
        <f t="shared" ref="K498:T498" si="1983">IFERROR((K497-K495)/K497*100%,"")</f>
        <v/>
      </c>
      <c r="L498" s="107" t="str">
        <f t="shared" si="1983"/>
        <v/>
      </c>
      <c r="M498" s="107" t="str">
        <f t="shared" si="1983"/>
        <v/>
      </c>
      <c r="N498" s="107" t="str">
        <f t="shared" si="1983"/>
        <v/>
      </c>
      <c r="O498" s="107" t="str">
        <f t="shared" si="1983"/>
        <v/>
      </c>
      <c r="P498" s="107" t="str">
        <f t="shared" si="1983"/>
        <v/>
      </c>
      <c r="Q498" s="107" t="str">
        <f t="shared" si="1983"/>
        <v/>
      </c>
      <c r="R498" s="107" t="str">
        <f t="shared" si="1983"/>
        <v/>
      </c>
      <c r="S498" s="107" t="str">
        <f t="shared" si="1983"/>
        <v/>
      </c>
      <c r="T498" s="107" t="str">
        <f t="shared" si="1983"/>
        <v/>
      </c>
      <c r="U498" s="107" t="str">
        <f t="shared" ref="U498" si="1984">IFERROR((U497-U496)/U497*100%,"")</f>
        <v/>
      </c>
      <c r="V498" s="107" t="str">
        <f>IFERROR((V495-V497)/V497*100%,"")</f>
        <v/>
      </c>
      <c r="W498" s="107" t="str">
        <f>IFERROR((W495-W497)/W497*100%,"")</f>
        <v/>
      </c>
      <c r="X498" s="107" t="str">
        <f>IFERROR((X495-X497)/X497*100%,"")</f>
        <v/>
      </c>
      <c r="Y498" s="107" t="str">
        <f>IFERROR((Y495-Y497)/Y497*100%,"")</f>
        <v/>
      </c>
      <c r="Z498" s="107" t="str">
        <f t="shared" ref="Z498" si="1985">IFERROR((Z497-Z496)/Z497*100%,"")</f>
        <v/>
      </c>
      <c r="AA498" s="107" t="str">
        <f>IFERROR((AA497-AA495)/AA497*100%,"")</f>
        <v/>
      </c>
      <c r="AB498" s="107" t="str">
        <f>IFERROR((AB497-AB495)/AB497*100%,"")</f>
        <v/>
      </c>
      <c r="AC498" s="194" t="str">
        <f t="shared" ref="AC498" si="1986">IFERROR((AC497-AC496)/AC497*100%,"")</f>
        <v/>
      </c>
      <c r="AD498" s="194" t="str">
        <f t="shared" ref="AD498" si="1987">IFERROR((AD497-AD496)/AD497*100%,"")</f>
        <v/>
      </c>
      <c r="AE498" s="194" t="str">
        <f t="shared" ref="AE498" si="1988">IFERROR((AE497-AE496)/AE497*100%,"")</f>
        <v/>
      </c>
      <c r="AF498" s="194" t="str">
        <f t="shared" ref="AF498" si="1989">IFERROR((AF497-AF496)/AF497*100%,"")</f>
        <v/>
      </c>
      <c r="AG498" s="194" t="str">
        <f t="shared" ref="AG498" si="1990">IFERROR((AG497-AG496)/AG497*100%,"")</f>
        <v/>
      </c>
      <c r="AH498" s="194" t="str">
        <f t="shared" ref="AH498" si="1991">IFERROR((AH497-AH496)/AH497*100%,"")</f>
        <v/>
      </c>
      <c r="AI498" s="194" t="str">
        <f t="shared" ref="AI498" si="1992">IFERROR((AI497-AI496)/AI497*100%,"")</f>
        <v/>
      </c>
      <c r="AJ498" s="194" t="str">
        <f t="shared" ref="AJ498" si="1993">IFERROR((AJ497-AJ496)/AJ497*100%,"")</f>
        <v/>
      </c>
      <c r="AK498" s="194" t="str">
        <f t="shared" ref="AK498" si="1994">IFERROR((AK497-AK496)/AK497*100%,"")</f>
        <v/>
      </c>
      <c r="AL498" s="194" t="str">
        <f t="shared" ref="AL498" si="1995">IFERROR((AL497-AL496)/AL497*100%,"")</f>
        <v/>
      </c>
      <c r="AM498" s="227" t="str">
        <f>IFERROR((AM497-AM495)/AM497*100%,"")</f>
        <v/>
      </c>
    </row>
    <row r="499" spans="1:39" customFormat="1" outlineLevel="1">
      <c r="A499" t="str">
        <f>B494&amp;C499</f>
        <v>Surname, Forename4</v>
      </c>
      <c r="B499" s="259"/>
      <c r="C499" s="27">
        <v>4</v>
      </c>
      <c r="D499" s="26" t="s">
        <v>22</v>
      </c>
      <c r="E499" s="103"/>
      <c r="F499" s="103"/>
      <c r="G499" s="103"/>
      <c r="H499" s="15"/>
      <c r="I499" s="16"/>
      <c r="J499" s="17"/>
      <c r="K499" s="94"/>
      <c r="L499" s="94"/>
      <c r="M499" s="94"/>
      <c r="N499" s="94"/>
      <c r="O499" s="94"/>
      <c r="P499" s="94"/>
      <c r="Q499" s="17" t="str">
        <f>IF(SUM(K499:P499)=0,"",SUM(K499:P499))</f>
        <v/>
      </c>
      <c r="R499" s="94"/>
      <c r="S499" s="94"/>
      <c r="T499" s="17" t="str">
        <f>IF(SUM(R499:S499)=0,"",SUM(R499:S499))</f>
        <v/>
      </c>
      <c r="U499" s="17"/>
      <c r="V499" s="94"/>
      <c r="W499" s="17"/>
      <c r="X499" s="94" t="str">
        <f>IFERROR(AVERAGE(V499:W499),"")</f>
        <v/>
      </c>
      <c r="Y499" s="17"/>
      <c r="Z499" s="17"/>
      <c r="AA499" s="71"/>
      <c r="AB499" s="17"/>
      <c r="AC499" s="190" t="str">
        <f>IF(J499="","",IF(J499&lt;&gt;0,INT(25.4347*POWER((18-J499),1.81)),0))</f>
        <v/>
      </c>
      <c r="AD499" s="190" t="str">
        <f>IFERROR(IF(Q499&lt;&gt;0,INT(0.14354*POWER(((10*Q499)-220),1.4)),0),"")</f>
        <v/>
      </c>
      <c r="AE499" s="190" t="str">
        <f>IFERROR(IF(T499&lt;&gt;0,INT(51.39*POWER((T499-1.5),1.05)),0),"")</f>
        <v/>
      </c>
      <c r="AF499" s="190">
        <f>IF(U499&lt;&gt;0,INT(0.8465*POWER(((100*U499)-75),1.42)),0)</f>
        <v>0</v>
      </c>
      <c r="AG499" s="190" t="str">
        <f>IFERROR(IF(X499&lt;&gt;0,INT(1.53775*POWER((82-X499),1.81)),0),"")</f>
        <v/>
      </c>
      <c r="AH499" s="190" t="str">
        <f>IF(Y499="","",IF(Y499&lt;&gt;0,INT(5.74352*POWER((28.5-Y499),1.92)),0))</f>
        <v/>
      </c>
      <c r="AI499" s="190">
        <f>IF(Z499&lt;&gt;0,INT(12.91*POWER((Z499-4),1.1)),0)</f>
        <v>0</v>
      </c>
      <c r="AJ499" s="190" t="str">
        <f>IF(AA499="","",IF(AA499&lt;&gt;0,INT(0.2797*POWER(((100*AA499)),1.35)),0))</f>
        <v/>
      </c>
      <c r="AK499" s="191" t="str">
        <f>IF(AB499="","",IF(AB499&lt;&gt;0,INT(100.14*POWER((AB499-1),1.08)),0))</f>
        <v/>
      </c>
      <c r="AL499" s="192">
        <f>COUNT(J499,Q499,T499,X499,Y499,AA499,AB499)</f>
        <v>0</v>
      </c>
      <c r="AM499" s="193" t="str">
        <f>IF(AL499=0,"",SUM(AC499:AK499))</f>
        <v/>
      </c>
    </row>
    <row r="500" spans="1:39" customFormat="1" outlineLevel="1">
      <c r="B500" s="259"/>
      <c r="C500" s="106" t="s">
        <v>65</v>
      </c>
      <c r="D500" s="103"/>
      <c r="E500" s="103"/>
      <c r="F500" s="103"/>
      <c r="G500" s="103"/>
      <c r="H500" s="104"/>
      <c r="I500" s="105"/>
      <c r="J500" s="107" t="str">
        <f>IFERROR((J497-J499)/J499*100%,"")</f>
        <v/>
      </c>
      <c r="K500" s="107" t="str">
        <f t="shared" ref="K500:T500" si="1996">IFERROR((K499-K497)/K499*100%,"")</f>
        <v/>
      </c>
      <c r="L500" s="107" t="str">
        <f t="shared" si="1996"/>
        <v/>
      </c>
      <c r="M500" s="107" t="str">
        <f t="shared" si="1996"/>
        <v/>
      </c>
      <c r="N500" s="107" t="str">
        <f t="shared" si="1996"/>
        <v/>
      </c>
      <c r="O500" s="107" t="str">
        <f t="shared" si="1996"/>
        <v/>
      </c>
      <c r="P500" s="107" t="str">
        <f t="shared" si="1996"/>
        <v/>
      </c>
      <c r="Q500" s="107" t="str">
        <f t="shared" si="1996"/>
        <v/>
      </c>
      <c r="R500" s="107" t="str">
        <f t="shared" si="1996"/>
        <v/>
      </c>
      <c r="S500" s="107" t="str">
        <f t="shared" si="1996"/>
        <v/>
      </c>
      <c r="T500" s="107" t="str">
        <f t="shared" si="1996"/>
        <v/>
      </c>
      <c r="U500" s="107" t="str">
        <f t="shared" ref="U500" si="1997">IFERROR((U499-U498)/U499*100%,"")</f>
        <v/>
      </c>
      <c r="V500" s="107" t="str">
        <f>IFERROR((V497-V499)/V499*100%,"")</f>
        <v/>
      </c>
      <c r="W500" s="107" t="str">
        <f>IFERROR((W497-W499)/W499*100%,"")</f>
        <v/>
      </c>
      <c r="X500" s="107" t="str">
        <f>IFERROR((X497-X499)/X499*100%,"")</f>
        <v/>
      </c>
      <c r="Y500" s="107" t="str">
        <f>IFERROR((Y497-Y499)/Y499*100%,"")</f>
        <v/>
      </c>
      <c r="Z500" s="107" t="str">
        <f t="shared" ref="Z500" si="1998">IFERROR((Z499-Z498)/Z499*100%,"")</f>
        <v/>
      </c>
      <c r="AA500" s="107" t="str">
        <f>IFERROR((AA499-AA497)/AA499*100%,"")</f>
        <v/>
      </c>
      <c r="AB500" s="107" t="str">
        <f>IFERROR((AB499-AB497)/AB499*100%,"")</f>
        <v/>
      </c>
      <c r="AC500" s="194" t="str">
        <f t="shared" ref="AC500" si="1999">IFERROR((AC499-AC498)/AC499*100%,"")</f>
        <v/>
      </c>
      <c r="AD500" s="194" t="str">
        <f t="shared" ref="AD500" si="2000">IFERROR((AD499-AD498)/AD499*100%,"")</f>
        <v/>
      </c>
      <c r="AE500" s="194" t="str">
        <f t="shared" ref="AE500" si="2001">IFERROR((AE499-AE498)/AE499*100%,"")</f>
        <v/>
      </c>
      <c r="AF500" s="194" t="str">
        <f t="shared" ref="AF500" si="2002">IFERROR((AF499-AF498)/AF499*100%,"")</f>
        <v/>
      </c>
      <c r="AG500" s="194" t="str">
        <f t="shared" ref="AG500" si="2003">IFERROR((AG499-AG498)/AG499*100%,"")</f>
        <v/>
      </c>
      <c r="AH500" s="194" t="str">
        <f t="shared" ref="AH500" si="2004">IFERROR((AH499-AH498)/AH499*100%,"")</f>
        <v/>
      </c>
      <c r="AI500" s="194" t="str">
        <f t="shared" ref="AI500" si="2005">IFERROR((AI499-AI498)/AI499*100%,"")</f>
        <v/>
      </c>
      <c r="AJ500" s="194" t="str">
        <f t="shared" ref="AJ500" si="2006">IFERROR((AJ499-AJ498)/AJ499*100%,"")</f>
        <v/>
      </c>
      <c r="AK500" s="194" t="str">
        <f t="shared" ref="AK500" si="2007">IFERROR((AK499-AK498)/AK499*100%,"")</f>
        <v/>
      </c>
      <c r="AL500" s="194" t="str">
        <f t="shared" ref="AL500" si="2008">IFERROR((AL499-AL498)/AL499*100%,"")</f>
        <v/>
      </c>
      <c r="AM500" s="227" t="str">
        <f>IFERROR((AM499-AM497)/AM499*100%,"")</f>
        <v/>
      </c>
    </row>
    <row r="501" spans="1:39" customFormat="1" outlineLevel="1">
      <c r="A501" t="str">
        <f>B494&amp;C501</f>
        <v>Surname, Forename5</v>
      </c>
      <c r="B501" s="259"/>
      <c r="C501" s="27">
        <v>5</v>
      </c>
      <c r="D501" s="26" t="s">
        <v>22</v>
      </c>
      <c r="E501" s="103"/>
      <c r="F501" s="103"/>
      <c r="G501" s="103"/>
      <c r="H501" s="15"/>
      <c r="I501" s="16"/>
      <c r="J501" s="17"/>
      <c r="K501" s="94"/>
      <c r="L501" s="94"/>
      <c r="M501" s="94"/>
      <c r="N501" s="94"/>
      <c r="O501" s="94"/>
      <c r="P501" s="94"/>
      <c r="Q501" s="17" t="str">
        <f>IF(SUM(K501:P501)=0,"",SUM(K501:P501))</f>
        <v/>
      </c>
      <c r="R501" s="94"/>
      <c r="S501" s="94"/>
      <c r="T501" s="17" t="str">
        <f>IF(SUM(R501:S501)=0,"",SUM(R501:S501))</f>
        <v/>
      </c>
      <c r="U501" s="17"/>
      <c r="V501" s="94"/>
      <c r="W501" s="17"/>
      <c r="X501" s="94" t="str">
        <f>IFERROR(AVERAGE(V501:W501),"")</f>
        <v/>
      </c>
      <c r="Y501" s="17"/>
      <c r="Z501" s="17"/>
      <c r="AA501" s="71"/>
      <c r="AB501" s="17"/>
      <c r="AC501" s="190" t="str">
        <f>IF(J501="","",IF(J501&lt;&gt;0,INT(25.4347*POWER((18-J501),1.81)),0))</f>
        <v/>
      </c>
      <c r="AD501" s="190" t="str">
        <f>IFERROR(IF(Q501&lt;&gt;0,INT(0.14354*POWER(((10*Q501)-220),1.4)),0),"")</f>
        <v/>
      </c>
      <c r="AE501" s="190" t="str">
        <f>IFERROR(IF(T501&lt;&gt;0,INT(51.39*POWER((T501-1.5),1.05)),0),"")</f>
        <v/>
      </c>
      <c r="AF501" s="190">
        <f>IF(U501&lt;&gt;0,INT(0.8465*POWER(((100*U501)-75),1.42)),0)</f>
        <v>0</v>
      </c>
      <c r="AG501" s="190" t="str">
        <f>IFERROR(IF(X501&lt;&gt;0,INT(1.53775*POWER((82-X501),1.81)),0),"")</f>
        <v/>
      </c>
      <c r="AH501" s="190" t="str">
        <f>IF(Y501="","",IF(Y501&lt;&gt;0,INT(5.74352*POWER((28.5-Y501),1.92)),0))</f>
        <v/>
      </c>
      <c r="AI501" s="190">
        <f>IF(Z501&lt;&gt;0,INT(12.91*POWER((Z501-4),1.1)),0)</f>
        <v>0</v>
      </c>
      <c r="AJ501" s="190" t="str">
        <f>IF(AA501="","",IF(AA501&lt;&gt;0,INT(0.2797*POWER(((100*AA501)),1.35)),0))</f>
        <v/>
      </c>
      <c r="AK501" s="191" t="str">
        <f>IF(AB501="","",IF(AB501&lt;&gt;0,INT(100.14*POWER((AB501-1),1.08)),0))</f>
        <v/>
      </c>
      <c r="AL501" s="192">
        <f>COUNT(J501,Q501,T501,X501,Y501,AA501,AB501)</f>
        <v>0</v>
      </c>
      <c r="AM501" s="193" t="str">
        <f>IF(AL501=0,"",SUM(AC501:AK501))</f>
        <v/>
      </c>
    </row>
    <row r="502" spans="1:39" customFormat="1" outlineLevel="1">
      <c r="B502" s="259"/>
      <c r="C502" s="106" t="s">
        <v>65</v>
      </c>
      <c r="D502" s="103"/>
      <c r="E502" s="103"/>
      <c r="F502" s="103"/>
      <c r="G502" s="103"/>
      <c r="H502" s="104"/>
      <c r="I502" s="105"/>
      <c r="J502" s="107" t="str">
        <f>IFERROR((J499-J501)/J501*100%,"")</f>
        <v/>
      </c>
      <c r="K502" s="107" t="str">
        <f t="shared" ref="K502:T502" si="2009">IFERROR((K501-K499)/K501*100%,"")</f>
        <v/>
      </c>
      <c r="L502" s="107" t="str">
        <f t="shared" si="2009"/>
        <v/>
      </c>
      <c r="M502" s="107" t="str">
        <f t="shared" si="2009"/>
        <v/>
      </c>
      <c r="N502" s="107" t="str">
        <f t="shared" si="2009"/>
        <v/>
      </c>
      <c r="O502" s="107" t="str">
        <f t="shared" si="2009"/>
        <v/>
      </c>
      <c r="P502" s="107" t="str">
        <f t="shared" si="2009"/>
        <v/>
      </c>
      <c r="Q502" s="107" t="str">
        <f t="shared" si="2009"/>
        <v/>
      </c>
      <c r="R502" s="107" t="str">
        <f t="shared" si="2009"/>
        <v/>
      </c>
      <c r="S502" s="107" t="str">
        <f t="shared" si="2009"/>
        <v/>
      </c>
      <c r="T502" s="107" t="str">
        <f t="shared" si="2009"/>
        <v/>
      </c>
      <c r="U502" s="107" t="str">
        <f t="shared" ref="U502" si="2010">IFERROR((U501-U500)/U501*100%,"")</f>
        <v/>
      </c>
      <c r="V502" s="107" t="str">
        <f>IFERROR((V499-V501)/V501*100%,"")</f>
        <v/>
      </c>
      <c r="W502" s="107" t="str">
        <f>IFERROR((W499-W501)/W501*100%,"")</f>
        <v/>
      </c>
      <c r="X502" s="107" t="str">
        <f>IFERROR((X499-X501)/X501*100%,"")</f>
        <v/>
      </c>
      <c r="Y502" s="107" t="str">
        <f>IFERROR((Y499-Y501)/Y501*100%,"")</f>
        <v/>
      </c>
      <c r="Z502" s="107" t="str">
        <f t="shared" ref="Z502" si="2011">IFERROR((Z501-Z500)/Z501*100%,"")</f>
        <v/>
      </c>
      <c r="AA502" s="107" t="str">
        <f>IFERROR((AA501-AA499)/AA501*100%,"")</f>
        <v/>
      </c>
      <c r="AB502" s="107" t="str">
        <f>IFERROR((AB501-AB499)/AB501*100%,"")</f>
        <v/>
      </c>
      <c r="AC502" s="194" t="str">
        <f t="shared" ref="AC502" si="2012">IFERROR((AC501-AC500)/AC501*100%,"")</f>
        <v/>
      </c>
      <c r="AD502" s="194" t="str">
        <f t="shared" ref="AD502" si="2013">IFERROR((AD501-AD500)/AD501*100%,"")</f>
        <v/>
      </c>
      <c r="AE502" s="194" t="str">
        <f t="shared" ref="AE502" si="2014">IFERROR((AE501-AE500)/AE501*100%,"")</f>
        <v/>
      </c>
      <c r="AF502" s="194" t="str">
        <f t="shared" ref="AF502" si="2015">IFERROR((AF501-AF500)/AF501*100%,"")</f>
        <v/>
      </c>
      <c r="AG502" s="194" t="str">
        <f t="shared" ref="AG502" si="2016">IFERROR((AG501-AG500)/AG501*100%,"")</f>
        <v/>
      </c>
      <c r="AH502" s="194" t="str">
        <f t="shared" ref="AH502" si="2017">IFERROR((AH501-AH500)/AH501*100%,"")</f>
        <v/>
      </c>
      <c r="AI502" s="194" t="str">
        <f t="shared" ref="AI502" si="2018">IFERROR((AI501-AI500)/AI501*100%,"")</f>
        <v/>
      </c>
      <c r="AJ502" s="194" t="str">
        <f t="shared" ref="AJ502" si="2019">IFERROR((AJ501-AJ500)/AJ501*100%,"")</f>
        <v/>
      </c>
      <c r="AK502" s="194" t="str">
        <f t="shared" ref="AK502" si="2020">IFERROR((AK501-AK500)/AK501*100%,"")</f>
        <v/>
      </c>
      <c r="AL502" s="194" t="str">
        <f t="shared" ref="AL502" si="2021">IFERROR((AL501-AL500)/AL501*100%,"")</f>
        <v/>
      </c>
      <c r="AM502" s="227" t="str">
        <f>IFERROR((AM501-AM499)/AM501*100%,"")</f>
        <v/>
      </c>
    </row>
    <row r="503" spans="1:39" customFormat="1" outlineLevel="1">
      <c r="A503" t="str">
        <f>B494&amp;C503</f>
        <v>Surname, Forename6</v>
      </c>
      <c r="B503" s="259"/>
      <c r="C503" s="27">
        <v>6</v>
      </c>
      <c r="D503" s="26" t="s">
        <v>22</v>
      </c>
      <c r="E503" s="103"/>
      <c r="F503" s="103"/>
      <c r="G503" s="103"/>
      <c r="H503" s="15"/>
      <c r="I503" s="16"/>
      <c r="J503" s="17"/>
      <c r="K503" s="94"/>
      <c r="L503" s="94"/>
      <c r="M503" s="94"/>
      <c r="N503" s="94"/>
      <c r="O503" s="94"/>
      <c r="P503" s="94"/>
      <c r="Q503" s="17" t="str">
        <f>IF(SUM(K503:P503)=0,"",SUM(K503:P503))</f>
        <v/>
      </c>
      <c r="R503" s="94"/>
      <c r="S503" s="94"/>
      <c r="T503" s="17" t="str">
        <f>IF(SUM(R503:S503)=0,"",SUM(R503:S503))</f>
        <v/>
      </c>
      <c r="U503" s="17"/>
      <c r="V503" s="94"/>
      <c r="W503" s="17"/>
      <c r="X503" s="94" t="str">
        <f>IFERROR(AVERAGE(V503:W503),"")</f>
        <v/>
      </c>
      <c r="Y503" s="17"/>
      <c r="Z503" s="17"/>
      <c r="AA503" s="71"/>
      <c r="AB503" s="17"/>
      <c r="AC503" s="190" t="str">
        <f>IF(J503="","",IF(J503&lt;&gt;0,INT(25.4347*POWER((18-J503),1.81)),0))</f>
        <v/>
      </c>
      <c r="AD503" s="190" t="str">
        <f>IFERROR(IF(Q503&lt;&gt;0,INT(0.14354*POWER(((10*Q503)-220),1.4)),0),"")</f>
        <v/>
      </c>
      <c r="AE503" s="190" t="str">
        <f>IFERROR(IF(T503&lt;&gt;0,INT(51.39*POWER((T503-1.5),1.05)),0),"")</f>
        <v/>
      </c>
      <c r="AF503" s="190">
        <f>IF(U503&lt;&gt;0,INT(0.8465*POWER(((100*U503)-75),1.42)),0)</f>
        <v>0</v>
      </c>
      <c r="AG503" s="190" t="str">
        <f>IFERROR(IF(X503&lt;&gt;0,INT(1.53775*POWER((82-X503),1.81)),0),"")</f>
        <v/>
      </c>
      <c r="AH503" s="190" t="str">
        <f>IF(Y503="","",IF(Y503&lt;&gt;0,INT(5.74352*POWER((28.5-Y503),1.92)),0))</f>
        <v/>
      </c>
      <c r="AI503" s="190">
        <f>IF(Z503&lt;&gt;0,INT(12.91*POWER((Z503-4),1.1)),0)</f>
        <v>0</v>
      </c>
      <c r="AJ503" s="190" t="str">
        <f>IF(AA503="","",IF(AA503&lt;&gt;0,INT(0.2797*POWER(((100*AA503)),1.35)),0))</f>
        <v/>
      </c>
      <c r="AK503" s="191" t="str">
        <f>IF(AB503="","",IF(AB503&lt;&gt;0,INT(100.14*POWER((AB503-1),1.08)),0))</f>
        <v/>
      </c>
      <c r="AL503" s="192">
        <f>COUNT(J503,Q503,T503,X503,Y503,AA503,AB503)</f>
        <v>0</v>
      </c>
      <c r="AM503" s="193" t="str">
        <f>IF(AL503=0,"",SUM(AC503:AK503))</f>
        <v/>
      </c>
    </row>
    <row r="504" spans="1:39" customFormat="1" outlineLevel="1">
      <c r="B504" s="259"/>
      <c r="C504" s="106" t="s">
        <v>65</v>
      </c>
      <c r="D504" s="103"/>
      <c r="E504" s="103"/>
      <c r="F504" s="103"/>
      <c r="G504" s="103"/>
      <c r="H504" s="104"/>
      <c r="I504" s="105"/>
      <c r="J504" s="107" t="str">
        <f>IFERROR((J501-J503)/J503*100%,"")</f>
        <v/>
      </c>
      <c r="K504" s="107" t="str">
        <f t="shared" ref="K504:T504" si="2022">IFERROR((K503-K501)/K503*100%,"")</f>
        <v/>
      </c>
      <c r="L504" s="107" t="str">
        <f t="shared" si="2022"/>
        <v/>
      </c>
      <c r="M504" s="107" t="str">
        <f t="shared" si="2022"/>
        <v/>
      </c>
      <c r="N504" s="107" t="str">
        <f t="shared" si="2022"/>
        <v/>
      </c>
      <c r="O504" s="107" t="str">
        <f t="shared" si="2022"/>
        <v/>
      </c>
      <c r="P504" s="107" t="str">
        <f t="shared" si="2022"/>
        <v/>
      </c>
      <c r="Q504" s="107" t="str">
        <f t="shared" si="2022"/>
        <v/>
      </c>
      <c r="R504" s="107" t="str">
        <f t="shared" si="2022"/>
        <v/>
      </c>
      <c r="S504" s="107" t="str">
        <f t="shared" si="2022"/>
        <v/>
      </c>
      <c r="T504" s="107" t="str">
        <f t="shared" si="2022"/>
        <v/>
      </c>
      <c r="U504" s="107" t="str">
        <f t="shared" ref="U504" si="2023">IFERROR((U503-U502)/U503*100%,"")</f>
        <v/>
      </c>
      <c r="V504" s="107" t="str">
        <f>IFERROR((V501-V503)/V503*100%,"")</f>
        <v/>
      </c>
      <c r="W504" s="107" t="str">
        <f>IFERROR((W501-W503)/W503*100%,"")</f>
        <v/>
      </c>
      <c r="X504" s="107" t="str">
        <f>IFERROR((X501-X503)/X503*100%,"")</f>
        <v/>
      </c>
      <c r="Y504" s="107" t="str">
        <f>IFERROR((Y501-Y503)/Y503*100%,"")</f>
        <v/>
      </c>
      <c r="Z504" s="107" t="str">
        <f t="shared" ref="Z504" si="2024">IFERROR((Z503-Z502)/Z503*100%,"")</f>
        <v/>
      </c>
      <c r="AA504" s="107" t="str">
        <f>IFERROR((AA503-AA501)/AA503*100%,"")</f>
        <v/>
      </c>
      <c r="AB504" s="107" t="str">
        <f>IFERROR((AB503-AB501)/AB503*100%,"")</f>
        <v/>
      </c>
      <c r="AC504" s="194" t="str">
        <f t="shared" ref="AC504" si="2025">IFERROR((AC503-AC502)/AC503*100%,"")</f>
        <v/>
      </c>
      <c r="AD504" s="194" t="str">
        <f t="shared" ref="AD504" si="2026">IFERROR((AD503-AD502)/AD503*100%,"")</f>
        <v/>
      </c>
      <c r="AE504" s="194" t="str">
        <f t="shared" ref="AE504" si="2027">IFERROR((AE503-AE502)/AE503*100%,"")</f>
        <v/>
      </c>
      <c r="AF504" s="194" t="str">
        <f t="shared" ref="AF504" si="2028">IFERROR((AF503-AF502)/AF503*100%,"")</f>
        <v/>
      </c>
      <c r="AG504" s="194" t="str">
        <f t="shared" ref="AG504" si="2029">IFERROR((AG503-AG502)/AG503*100%,"")</f>
        <v/>
      </c>
      <c r="AH504" s="194" t="str">
        <f t="shared" ref="AH504" si="2030">IFERROR((AH503-AH502)/AH503*100%,"")</f>
        <v/>
      </c>
      <c r="AI504" s="194" t="str">
        <f t="shared" ref="AI504" si="2031">IFERROR((AI503-AI502)/AI503*100%,"")</f>
        <v/>
      </c>
      <c r="AJ504" s="194" t="str">
        <f t="shared" ref="AJ504" si="2032">IFERROR((AJ503-AJ502)/AJ503*100%,"")</f>
        <v/>
      </c>
      <c r="AK504" s="194" t="str">
        <f t="shared" ref="AK504" si="2033">IFERROR((AK503-AK502)/AK503*100%,"")</f>
        <v/>
      </c>
      <c r="AL504" s="194" t="str">
        <f t="shared" ref="AL504" si="2034">IFERROR((AL503-AL502)/AL503*100%,"")</f>
        <v/>
      </c>
      <c r="AM504" s="227" t="str">
        <f>IFERROR((AM503-AM501)/AM503*100%,"")</f>
        <v/>
      </c>
    </row>
    <row r="505" spans="1:39" customFormat="1" outlineLevel="1">
      <c r="A505" t="str">
        <f>B494&amp;C505</f>
        <v>Surname, Forename7</v>
      </c>
      <c r="B505" s="259"/>
      <c r="C505" s="27">
        <v>7</v>
      </c>
      <c r="D505" s="26" t="s">
        <v>22</v>
      </c>
      <c r="E505" s="103"/>
      <c r="F505" s="103"/>
      <c r="G505" s="103"/>
      <c r="H505" s="15"/>
      <c r="I505" s="16"/>
      <c r="J505" s="17"/>
      <c r="K505" s="94"/>
      <c r="L505" s="94"/>
      <c r="M505" s="94"/>
      <c r="N505" s="94"/>
      <c r="O505" s="94"/>
      <c r="P505" s="94"/>
      <c r="Q505" s="17" t="str">
        <f>IF(SUM(K505:P505)=0,"",SUM(K505:P505))</f>
        <v/>
      </c>
      <c r="R505" s="94"/>
      <c r="S505" s="94"/>
      <c r="T505" s="17" t="str">
        <f>IF(SUM(R505:S505)=0,"",SUM(R505:S505))</f>
        <v/>
      </c>
      <c r="U505" s="17"/>
      <c r="V505" s="94"/>
      <c r="W505" s="17"/>
      <c r="X505" s="94" t="str">
        <f>IFERROR(AVERAGE(V505:W505),"")</f>
        <v/>
      </c>
      <c r="Y505" s="17"/>
      <c r="Z505" s="17"/>
      <c r="AA505" s="71"/>
      <c r="AB505" s="17"/>
      <c r="AC505" s="190" t="str">
        <f>IF(J505="","",IF(J505&lt;&gt;0,INT(25.4347*POWER((18-J505),1.81)),0))</f>
        <v/>
      </c>
      <c r="AD505" s="190" t="str">
        <f>IFERROR(IF(Q505&lt;&gt;0,INT(0.14354*POWER(((10*Q505)-220),1.4)),0),"")</f>
        <v/>
      </c>
      <c r="AE505" s="190" t="str">
        <f>IFERROR(IF(T505&lt;&gt;0,INT(51.39*POWER((T505-1.5),1.05)),0),"")</f>
        <v/>
      </c>
      <c r="AF505" s="190">
        <f>IF(U505&lt;&gt;0,INT(0.8465*POWER(((100*U505)-75),1.42)),0)</f>
        <v>0</v>
      </c>
      <c r="AG505" s="190" t="str">
        <f>IFERROR(IF(X505&lt;&gt;0,INT(1.53775*POWER((82-X505),1.81)),0),"")</f>
        <v/>
      </c>
      <c r="AH505" s="190" t="str">
        <f>IF(Y505="","",IF(Y505&lt;&gt;0,INT(5.74352*POWER((28.5-Y505),1.92)),0))</f>
        <v/>
      </c>
      <c r="AI505" s="190">
        <f>IF(Z505&lt;&gt;0,INT(12.91*POWER((Z505-4),1.1)),0)</f>
        <v>0</v>
      </c>
      <c r="AJ505" s="190" t="str">
        <f>IF(AA505="","",IF(AA505&lt;&gt;0,INT(0.2797*POWER(((100*AA505)),1.35)),0))</f>
        <v/>
      </c>
      <c r="AK505" s="191" t="str">
        <f>IF(AB505="","",IF(AB505&lt;&gt;0,INT(100.14*POWER((AB505-1),1.08)),0))</f>
        <v/>
      </c>
      <c r="AL505" s="192">
        <f>COUNT(J505,Q505,T505,X505,Y505,AA505,AB505)</f>
        <v>0</v>
      </c>
      <c r="AM505" s="193" t="str">
        <f>IF(AL505=0,"",SUM(AC505:AK505))</f>
        <v/>
      </c>
    </row>
    <row r="506" spans="1:39" customFormat="1" outlineLevel="1">
      <c r="B506" s="259"/>
      <c r="C506" s="106" t="s">
        <v>65</v>
      </c>
      <c r="D506" s="103"/>
      <c r="E506" s="103"/>
      <c r="F506" s="103"/>
      <c r="G506" s="103"/>
      <c r="H506" s="104"/>
      <c r="I506" s="105"/>
      <c r="J506" s="107" t="str">
        <f>IFERROR((J503-J505)/J505*100%,"")</f>
        <v/>
      </c>
      <c r="K506" s="107" t="str">
        <f t="shared" ref="K506:T506" si="2035">IFERROR((K505-K503)/K505*100%,"")</f>
        <v/>
      </c>
      <c r="L506" s="107" t="str">
        <f t="shared" si="2035"/>
        <v/>
      </c>
      <c r="M506" s="107" t="str">
        <f t="shared" si="2035"/>
        <v/>
      </c>
      <c r="N506" s="107" t="str">
        <f t="shared" si="2035"/>
        <v/>
      </c>
      <c r="O506" s="107" t="str">
        <f t="shared" si="2035"/>
        <v/>
      </c>
      <c r="P506" s="107" t="str">
        <f t="shared" si="2035"/>
        <v/>
      </c>
      <c r="Q506" s="107" t="str">
        <f t="shared" si="2035"/>
        <v/>
      </c>
      <c r="R506" s="107" t="str">
        <f t="shared" si="2035"/>
        <v/>
      </c>
      <c r="S506" s="107" t="str">
        <f t="shared" si="2035"/>
        <v/>
      </c>
      <c r="T506" s="107" t="str">
        <f t="shared" si="2035"/>
        <v/>
      </c>
      <c r="U506" s="107" t="str">
        <f t="shared" ref="U506" si="2036">IFERROR((U505-U504)/U505*100%,"")</f>
        <v/>
      </c>
      <c r="V506" s="107" t="str">
        <f>IFERROR((V503-V505)/V505*100%,"")</f>
        <v/>
      </c>
      <c r="W506" s="107" t="str">
        <f>IFERROR((W503-W505)/W505*100%,"")</f>
        <v/>
      </c>
      <c r="X506" s="107" t="str">
        <f>IFERROR((X503-X505)/X505*100%,"")</f>
        <v/>
      </c>
      <c r="Y506" s="107" t="str">
        <f>IFERROR((Y503-Y505)/Y505*100%,"")</f>
        <v/>
      </c>
      <c r="Z506" s="107" t="str">
        <f t="shared" ref="Z506" si="2037">IFERROR((Z505-Z504)/Z505*100%,"")</f>
        <v/>
      </c>
      <c r="AA506" s="107" t="str">
        <f>IFERROR((AA505-AA503)/AA505*100%,"")</f>
        <v/>
      </c>
      <c r="AB506" s="107" t="str">
        <f>IFERROR((AB505-AB503)/AB505*100%,"")</f>
        <v/>
      </c>
      <c r="AC506" s="194" t="str">
        <f t="shared" ref="AC506" si="2038">IFERROR((AC505-AC504)/AC505*100%,"")</f>
        <v/>
      </c>
      <c r="AD506" s="194" t="str">
        <f t="shared" ref="AD506" si="2039">IFERROR((AD505-AD504)/AD505*100%,"")</f>
        <v/>
      </c>
      <c r="AE506" s="194" t="str">
        <f t="shared" ref="AE506" si="2040">IFERROR((AE505-AE504)/AE505*100%,"")</f>
        <v/>
      </c>
      <c r="AF506" s="194" t="str">
        <f t="shared" ref="AF506" si="2041">IFERROR((AF505-AF504)/AF505*100%,"")</f>
        <v/>
      </c>
      <c r="AG506" s="194" t="str">
        <f t="shared" ref="AG506" si="2042">IFERROR((AG505-AG504)/AG505*100%,"")</f>
        <v/>
      </c>
      <c r="AH506" s="194" t="str">
        <f t="shared" ref="AH506" si="2043">IFERROR((AH505-AH504)/AH505*100%,"")</f>
        <v/>
      </c>
      <c r="AI506" s="194" t="str">
        <f t="shared" ref="AI506" si="2044">IFERROR((AI505-AI504)/AI505*100%,"")</f>
        <v/>
      </c>
      <c r="AJ506" s="194" t="str">
        <f t="shared" ref="AJ506" si="2045">IFERROR((AJ505-AJ504)/AJ505*100%,"")</f>
        <v/>
      </c>
      <c r="AK506" s="194" t="str">
        <f t="shared" ref="AK506" si="2046">IFERROR((AK505-AK504)/AK505*100%,"")</f>
        <v/>
      </c>
      <c r="AL506" s="194" t="str">
        <f t="shared" ref="AL506" si="2047">IFERROR((AL505-AL504)/AL505*100%,"")</f>
        <v/>
      </c>
      <c r="AM506" s="227" t="str">
        <f>IFERROR((AM505-AM503)/AM505*100%,"")</f>
        <v/>
      </c>
    </row>
    <row r="507" spans="1:39" customFormat="1" outlineLevel="1">
      <c r="A507" t="str">
        <f>B494&amp;C507</f>
        <v>Surname, Forename8</v>
      </c>
      <c r="B507" s="259"/>
      <c r="C507" s="27">
        <v>8</v>
      </c>
      <c r="D507" s="26" t="s">
        <v>22</v>
      </c>
      <c r="E507" s="103"/>
      <c r="F507" s="103"/>
      <c r="G507" s="103"/>
      <c r="H507" s="15"/>
      <c r="I507" s="16"/>
      <c r="J507" s="17"/>
      <c r="K507" s="94"/>
      <c r="L507" s="94"/>
      <c r="M507" s="94"/>
      <c r="N507" s="94"/>
      <c r="O507" s="94"/>
      <c r="P507" s="94"/>
      <c r="Q507" s="17" t="str">
        <f>IF(SUM(K507:P507)=0,"",SUM(K507:P507))</f>
        <v/>
      </c>
      <c r="R507" s="94"/>
      <c r="S507" s="94"/>
      <c r="T507" s="17" t="str">
        <f>IF(SUM(R507:S507)=0,"",SUM(R507:S507))</f>
        <v/>
      </c>
      <c r="U507" s="17"/>
      <c r="V507" s="94"/>
      <c r="W507" s="17"/>
      <c r="X507" s="94" t="str">
        <f>IFERROR(AVERAGE(V507:W507),"")</f>
        <v/>
      </c>
      <c r="Y507" s="17"/>
      <c r="Z507" s="17"/>
      <c r="AA507" s="71"/>
      <c r="AB507" s="17"/>
      <c r="AC507" s="190" t="str">
        <f>IF(J507="","",IF(J507&lt;&gt;0,INT(25.4347*POWER((18-J507),1.81)),0))</f>
        <v/>
      </c>
      <c r="AD507" s="190" t="str">
        <f>IFERROR(IF(Q507&lt;&gt;0,INT(0.14354*POWER(((10*Q507)-220),1.4)),0),"")</f>
        <v/>
      </c>
      <c r="AE507" s="190" t="str">
        <f>IFERROR(IF(T507&lt;&gt;0,INT(51.39*POWER((T507-1.5),1.05)),0),"")</f>
        <v/>
      </c>
      <c r="AF507" s="190">
        <f>IF(U507&lt;&gt;0,INT(0.8465*POWER(((100*U507)-75),1.42)),0)</f>
        <v>0</v>
      </c>
      <c r="AG507" s="190" t="str">
        <f>IFERROR(IF(X507&lt;&gt;0,INT(1.53775*POWER((82-X507),1.81)),0),"")</f>
        <v/>
      </c>
      <c r="AH507" s="190" t="str">
        <f>IF(Y507="","",IF(Y507&lt;&gt;0,INT(5.74352*POWER((28.5-Y507),1.92)),0))</f>
        <v/>
      </c>
      <c r="AI507" s="190">
        <f>IF(Z507&lt;&gt;0,INT(12.91*POWER((Z507-4),1.1)),0)</f>
        <v>0</v>
      </c>
      <c r="AJ507" s="190" t="str">
        <f>IF(AA507="","",IF(AA507&lt;&gt;0,INT(0.2797*POWER(((100*AA507)),1.35)),0))</f>
        <v/>
      </c>
      <c r="AK507" s="191" t="str">
        <f>IF(AB507="","",IF(AB507&lt;&gt;0,INT(100.14*POWER((AB507-1),1.08)),0))</f>
        <v/>
      </c>
      <c r="AL507" s="192">
        <f>COUNT(J507,Q507,T507,X507,Y507,AA507,AB507)</f>
        <v>0</v>
      </c>
      <c r="AM507" s="193" t="str">
        <f>IF(AL507=0,"",SUM(AC507:AK507))</f>
        <v/>
      </c>
    </row>
    <row r="508" spans="1:39" customFormat="1" outlineLevel="1">
      <c r="B508" s="259"/>
      <c r="C508" s="106" t="s">
        <v>65</v>
      </c>
      <c r="D508" s="103"/>
      <c r="E508" s="103"/>
      <c r="F508" s="103"/>
      <c r="G508" s="103"/>
      <c r="H508" s="104"/>
      <c r="I508" s="105"/>
      <c r="J508" s="107" t="str">
        <f>IFERROR((J505-J507)/J507*100%,"")</f>
        <v/>
      </c>
      <c r="K508" s="107" t="str">
        <f t="shared" ref="K508:T508" si="2048">IFERROR((K507-K505)/K507*100%,"")</f>
        <v/>
      </c>
      <c r="L508" s="107" t="str">
        <f t="shared" si="2048"/>
        <v/>
      </c>
      <c r="M508" s="107" t="str">
        <f t="shared" si="2048"/>
        <v/>
      </c>
      <c r="N508" s="107" t="str">
        <f t="shared" si="2048"/>
        <v/>
      </c>
      <c r="O508" s="107" t="str">
        <f t="shared" si="2048"/>
        <v/>
      </c>
      <c r="P508" s="107" t="str">
        <f t="shared" si="2048"/>
        <v/>
      </c>
      <c r="Q508" s="107" t="str">
        <f t="shared" si="2048"/>
        <v/>
      </c>
      <c r="R508" s="107" t="str">
        <f t="shared" si="2048"/>
        <v/>
      </c>
      <c r="S508" s="107" t="str">
        <f t="shared" si="2048"/>
        <v/>
      </c>
      <c r="T508" s="107" t="str">
        <f t="shared" si="2048"/>
        <v/>
      </c>
      <c r="U508" s="107" t="str">
        <f t="shared" ref="U508" si="2049">IFERROR((U507-U506)/U507*100%,"")</f>
        <v/>
      </c>
      <c r="V508" s="107" t="str">
        <f>IFERROR((V505-V507)/V507*100%,"")</f>
        <v/>
      </c>
      <c r="W508" s="107" t="str">
        <f>IFERROR((W505-W507)/W507*100%,"")</f>
        <v/>
      </c>
      <c r="X508" s="107" t="str">
        <f>IFERROR((X505-X507)/X507*100%,"")</f>
        <v/>
      </c>
      <c r="Y508" s="107" t="str">
        <f>IFERROR((Y505-Y507)/Y507*100%,"")</f>
        <v/>
      </c>
      <c r="Z508" s="107" t="str">
        <f t="shared" ref="Z508" si="2050">IFERROR((Z507-Z506)/Z507*100%,"")</f>
        <v/>
      </c>
      <c r="AA508" s="107" t="str">
        <f>IFERROR((AA507-AA505)/AA507*100%,"")</f>
        <v/>
      </c>
      <c r="AB508" s="107" t="str">
        <f>IFERROR((AB507-AB505)/AB507*100%,"")</f>
        <v/>
      </c>
      <c r="AC508" s="194" t="str">
        <f t="shared" ref="AC508" si="2051">IFERROR((AC507-AC506)/AC507*100%,"")</f>
        <v/>
      </c>
      <c r="AD508" s="194" t="str">
        <f t="shared" ref="AD508" si="2052">IFERROR((AD507-AD506)/AD507*100%,"")</f>
        <v/>
      </c>
      <c r="AE508" s="194" t="str">
        <f t="shared" ref="AE508" si="2053">IFERROR((AE507-AE506)/AE507*100%,"")</f>
        <v/>
      </c>
      <c r="AF508" s="194" t="str">
        <f t="shared" ref="AF508" si="2054">IFERROR((AF507-AF506)/AF507*100%,"")</f>
        <v/>
      </c>
      <c r="AG508" s="194" t="str">
        <f t="shared" ref="AG508" si="2055">IFERROR((AG507-AG506)/AG507*100%,"")</f>
        <v/>
      </c>
      <c r="AH508" s="194" t="str">
        <f t="shared" ref="AH508" si="2056">IFERROR((AH507-AH506)/AH507*100%,"")</f>
        <v/>
      </c>
      <c r="AI508" s="194" t="str">
        <f t="shared" ref="AI508" si="2057">IFERROR((AI507-AI506)/AI507*100%,"")</f>
        <v/>
      </c>
      <c r="AJ508" s="194" t="str">
        <f t="shared" ref="AJ508" si="2058">IFERROR((AJ507-AJ506)/AJ507*100%,"")</f>
        <v/>
      </c>
      <c r="AK508" s="194" t="str">
        <f t="shared" ref="AK508" si="2059">IFERROR((AK507-AK506)/AK507*100%,"")</f>
        <v/>
      </c>
      <c r="AL508" s="194" t="str">
        <f t="shared" ref="AL508" si="2060">IFERROR((AL507-AL506)/AL507*100%,"")</f>
        <v/>
      </c>
      <c r="AM508" s="227" t="str">
        <f>IFERROR((AM507-AM505)/AM507*100%,"")</f>
        <v/>
      </c>
    </row>
    <row r="509" spans="1:39" customFormat="1" outlineLevel="1">
      <c r="A509" t="str">
        <f>B494&amp;C509</f>
        <v>Surname, Forename9</v>
      </c>
      <c r="B509" s="259"/>
      <c r="C509" s="27">
        <v>9</v>
      </c>
      <c r="D509" s="26" t="s">
        <v>22</v>
      </c>
      <c r="E509" s="103"/>
      <c r="F509" s="103"/>
      <c r="G509" s="103"/>
      <c r="H509" s="15"/>
      <c r="I509" s="16"/>
      <c r="J509" s="17"/>
      <c r="K509" s="94"/>
      <c r="L509" s="94"/>
      <c r="M509" s="94"/>
      <c r="N509" s="94"/>
      <c r="O509" s="94"/>
      <c r="P509" s="94"/>
      <c r="Q509" s="17" t="str">
        <f>IF(SUM(K509:P509)=0,"",SUM(K509:P509))</f>
        <v/>
      </c>
      <c r="R509" s="94"/>
      <c r="S509" s="94"/>
      <c r="T509" s="17" t="str">
        <f>IF(SUM(R509:S509)=0,"",SUM(R509:S509))</f>
        <v/>
      </c>
      <c r="U509" s="17"/>
      <c r="V509" s="94"/>
      <c r="W509" s="17"/>
      <c r="X509" s="94" t="str">
        <f>IFERROR(AVERAGE(V509:W509),"")</f>
        <v/>
      </c>
      <c r="Y509" s="17"/>
      <c r="Z509" s="17"/>
      <c r="AA509" s="71"/>
      <c r="AB509" s="17"/>
      <c r="AC509" s="190" t="str">
        <f>IF(J509="","",IF(J509&lt;&gt;0,INT(25.4347*POWER((18-J509),1.81)),0))</f>
        <v/>
      </c>
      <c r="AD509" s="190" t="str">
        <f>IFERROR(IF(Q509&lt;&gt;0,INT(0.14354*POWER(((10*Q509)-220),1.4)),0),"")</f>
        <v/>
      </c>
      <c r="AE509" s="190" t="str">
        <f>IFERROR(IF(T509&lt;&gt;0,INT(51.39*POWER((T509-1.5),1.05)),0),"")</f>
        <v/>
      </c>
      <c r="AF509" s="190">
        <f>IF(U509&lt;&gt;0,INT(0.8465*POWER(((100*U509)-75),1.42)),0)</f>
        <v>0</v>
      </c>
      <c r="AG509" s="190" t="str">
        <f>IFERROR(IF(X509&lt;&gt;0,INT(1.53775*POWER((82-X509),1.81)),0),"")</f>
        <v/>
      </c>
      <c r="AH509" s="190" t="str">
        <f>IF(Y509="","",IF(Y509&lt;&gt;0,INT(5.74352*POWER((28.5-Y509),1.92)),0))</f>
        <v/>
      </c>
      <c r="AI509" s="190">
        <f>IF(Z509&lt;&gt;0,INT(12.91*POWER((Z509-4),1.1)),0)</f>
        <v>0</v>
      </c>
      <c r="AJ509" s="190" t="str">
        <f>IF(AA509="","",IF(AA509&lt;&gt;0,INT(0.2797*POWER(((100*AA509)),1.35)),0))</f>
        <v/>
      </c>
      <c r="AK509" s="191" t="str">
        <f>IF(AB509="","",IF(AB509&lt;&gt;0,INT(100.14*POWER((AB509-1),1.08)),0))</f>
        <v/>
      </c>
      <c r="AL509" s="192">
        <f>COUNT(J509,Q509,T509,X509,Y509,AA509,AB509)</f>
        <v>0</v>
      </c>
      <c r="AM509" s="193" t="str">
        <f>IF(AL509=0,"",SUM(AC509:AK509))</f>
        <v/>
      </c>
    </row>
    <row r="510" spans="1:39" customFormat="1" outlineLevel="1">
      <c r="B510" s="259"/>
      <c r="C510" s="106" t="s">
        <v>65</v>
      </c>
      <c r="D510" s="33"/>
      <c r="E510" s="33"/>
      <c r="F510" s="33"/>
      <c r="G510" s="33"/>
      <c r="H510" s="18"/>
      <c r="I510" s="44"/>
      <c r="J510" s="107" t="str">
        <f>IFERROR((J507-J509)/J509*100%,"")</f>
        <v/>
      </c>
      <c r="K510" s="107" t="str">
        <f t="shared" ref="K510:T510" si="2061">IFERROR((K509-K507)/K509*100%,"")</f>
        <v/>
      </c>
      <c r="L510" s="107" t="str">
        <f t="shared" si="2061"/>
        <v/>
      </c>
      <c r="M510" s="107" t="str">
        <f t="shared" si="2061"/>
        <v/>
      </c>
      <c r="N510" s="107" t="str">
        <f t="shared" si="2061"/>
        <v/>
      </c>
      <c r="O510" s="107" t="str">
        <f t="shared" si="2061"/>
        <v/>
      </c>
      <c r="P510" s="107" t="str">
        <f t="shared" si="2061"/>
        <v/>
      </c>
      <c r="Q510" s="107" t="str">
        <f t="shared" si="2061"/>
        <v/>
      </c>
      <c r="R510" s="107" t="str">
        <f t="shared" si="2061"/>
        <v/>
      </c>
      <c r="S510" s="107" t="str">
        <f t="shared" si="2061"/>
        <v/>
      </c>
      <c r="T510" s="107" t="str">
        <f t="shared" si="2061"/>
        <v/>
      </c>
      <c r="U510" s="107" t="str">
        <f t="shared" ref="U510" si="2062">IFERROR((U509-U508)/U509*100%,"")</f>
        <v/>
      </c>
      <c r="V510" s="107" t="str">
        <f>IFERROR((V507-V509)/V509*100%,"")</f>
        <v/>
      </c>
      <c r="W510" s="107" t="str">
        <f>IFERROR((W507-W509)/W509*100%,"")</f>
        <v/>
      </c>
      <c r="X510" s="107" t="str">
        <f>IFERROR((X507-X509)/X509*100%,"")</f>
        <v/>
      </c>
      <c r="Y510" s="107" t="str">
        <f>IFERROR((Y507-Y509)/Y509*100%,"")</f>
        <v/>
      </c>
      <c r="Z510" s="107" t="str">
        <f t="shared" ref="Z510" si="2063">IFERROR((Z509-Z508)/Z509*100%,"")</f>
        <v/>
      </c>
      <c r="AA510" s="107" t="str">
        <f>IFERROR((AA509-AA507)/AA509*100%,"")</f>
        <v/>
      </c>
      <c r="AB510" s="107" t="str">
        <f>IFERROR((AB509-AB507)/AB509*100%,"")</f>
        <v/>
      </c>
      <c r="AC510" s="194" t="str">
        <f t="shared" ref="AC510" si="2064">IFERROR((AC509-AC508)/AC509*100%,"")</f>
        <v/>
      </c>
      <c r="AD510" s="194" t="str">
        <f t="shared" ref="AD510" si="2065">IFERROR((AD509-AD508)/AD509*100%,"")</f>
        <v/>
      </c>
      <c r="AE510" s="194" t="str">
        <f t="shared" ref="AE510" si="2066">IFERROR((AE509-AE508)/AE509*100%,"")</f>
        <v/>
      </c>
      <c r="AF510" s="194" t="str">
        <f t="shared" ref="AF510" si="2067">IFERROR((AF509-AF508)/AF509*100%,"")</f>
        <v/>
      </c>
      <c r="AG510" s="194" t="str">
        <f t="shared" ref="AG510" si="2068">IFERROR((AG509-AG508)/AG509*100%,"")</f>
        <v/>
      </c>
      <c r="AH510" s="194" t="str">
        <f t="shared" ref="AH510" si="2069">IFERROR((AH509-AH508)/AH509*100%,"")</f>
        <v/>
      </c>
      <c r="AI510" s="194" t="str">
        <f t="shared" ref="AI510" si="2070">IFERROR((AI509-AI508)/AI509*100%,"")</f>
        <v/>
      </c>
      <c r="AJ510" s="194" t="str">
        <f t="shared" ref="AJ510" si="2071">IFERROR((AJ509-AJ508)/AJ509*100%,"")</f>
        <v/>
      </c>
      <c r="AK510" s="194" t="str">
        <f t="shared" ref="AK510" si="2072">IFERROR((AK509-AK508)/AK509*100%,"")</f>
        <v/>
      </c>
      <c r="AL510" s="194" t="str">
        <f t="shared" ref="AL510" si="2073">IFERROR((AL509-AL508)/AL509*100%,"")</f>
        <v/>
      </c>
      <c r="AM510" s="227" t="str">
        <f>IFERROR((AM509-AM507)/AM509*100%,"")</f>
        <v/>
      </c>
    </row>
    <row r="511" spans="1:39" s="6" customFormat="1" outlineLevel="1">
      <c r="A511" t="str">
        <f>B494&amp;C511</f>
        <v>Surname, Forename10</v>
      </c>
      <c r="B511" s="259"/>
      <c r="C511" s="32">
        <v>10</v>
      </c>
      <c r="D511" s="33" t="s">
        <v>22</v>
      </c>
      <c r="E511" s="33"/>
      <c r="F511" s="33"/>
      <c r="G511" s="33"/>
      <c r="H511" s="18"/>
      <c r="I511" s="44"/>
      <c r="J511" s="34"/>
      <c r="K511" s="34"/>
      <c r="L511" s="34"/>
      <c r="M511" s="34"/>
      <c r="N511" s="34"/>
      <c r="O511" s="34"/>
      <c r="P511" s="34"/>
      <c r="Q511" s="17" t="str">
        <f>IF(SUM(K511:P511)=0,"",SUM(K511:P511))</f>
        <v/>
      </c>
      <c r="R511" s="94"/>
      <c r="S511" s="94"/>
      <c r="T511" s="17" t="str">
        <f>IF(SUM(R511:S511)=0,"",SUM(R511:S511))</f>
        <v/>
      </c>
      <c r="U511" s="17"/>
      <c r="V511" s="94"/>
      <c r="W511" s="17"/>
      <c r="X511" s="94" t="str">
        <f>IFERROR(AVERAGE(V511:W511),"")</f>
        <v/>
      </c>
      <c r="Y511" s="17"/>
      <c r="Z511" s="17"/>
      <c r="AA511" s="71"/>
      <c r="AB511" s="17"/>
      <c r="AC511" s="190" t="str">
        <f>IF(J511="","",IF(J511&lt;&gt;0,INT(25.4347*POWER((18-J511),1.81)),0))</f>
        <v/>
      </c>
      <c r="AD511" s="190" t="str">
        <f>IFERROR(IF(Q511&lt;&gt;0,INT(0.14354*POWER(((10*Q511)-220),1.4)),0),"")</f>
        <v/>
      </c>
      <c r="AE511" s="190" t="str">
        <f>IFERROR(IF(T511&lt;&gt;0,INT(51.39*POWER((T511-1.5),1.05)),0),"")</f>
        <v/>
      </c>
      <c r="AF511" s="190">
        <f>IF(U511&lt;&gt;0,INT(0.8465*POWER(((100*U511)-75),1.42)),0)</f>
        <v>0</v>
      </c>
      <c r="AG511" s="190" t="str">
        <f>IFERROR(IF(X511&lt;&gt;0,INT(1.53775*POWER((82-X511),1.81)),0),"")</f>
        <v/>
      </c>
      <c r="AH511" s="190" t="str">
        <f>IF(Y511="","",IF(Y511&lt;&gt;0,INT(5.74352*POWER((28.5-Y511),1.92)),0))</f>
        <v/>
      </c>
      <c r="AI511" s="190">
        <f>IF(Z511&lt;&gt;0,INT(12.91*POWER((Z511-4),1.1)),0)</f>
        <v>0</v>
      </c>
      <c r="AJ511" s="190" t="str">
        <f>IF(AA511="","",IF(AA511&lt;&gt;0,INT(0.2797*POWER(((100*AA511)),1.35)),0))</f>
        <v/>
      </c>
      <c r="AK511" s="191" t="str">
        <f>IF(AB511="","",IF(AB511&lt;&gt;0,INT(100.14*POWER((AB511-1),1.08)),0))</f>
        <v/>
      </c>
      <c r="AL511" s="192">
        <f>COUNT(J511,Q511,T511,X511,Y511,AA511,AB511)</f>
        <v>0</v>
      </c>
      <c r="AM511" s="193" t="str">
        <f>IF(AL511=0,"",SUM(AC511:AK511))</f>
        <v/>
      </c>
    </row>
    <row r="512" spans="1:39" s="6" customFormat="1" outlineLevel="1">
      <c r="A512"/>
      <c r="B512" s="260"/>
      <c r="C512" s="106" t="s">
        <v>65</v>
      </c>
      <c r="D512" s="33"/>
      <c r="E512" s="33"/>
      <c r="F512" s="33"/>
      <c r="G512" s="33"/>
      <c r="H512" s="18"/>
      <c r="I512" s="44"/>
      <c r="J512" s="107" t="str">
        <f>IFERROR((J509-J511)/J511*100%,"")</f>
        <v/>
      </c>
      <c r="K512" s="107" t="str">
        <f t="shared" ref="K512:T512" si="2074">IFERROR((K511-K509)/K511*100%,"")</f>
        <v/>
      </c>
      <c r="L512" s="107" t="str">
        <f t="shared" si="2074"/>
        <v/>
      </c>
      <c r="M512" s="107" t="str">
        <f t="shared" si="2074"/>
        <v/>
      </c>
      <c r="N512" s="107" t="str">
        <f t="shared" si="2074"/>
        <v/>
      </c>
      <c r="O512" s="107" t="str">
        <f t="shared" si="2074"/>
        <v/>
      </c>
      <c r="P512" s="107" t="str">
        <f t="shared" si="2074"/>
        <v/>
      </c>
      <c r="Q512" s="107" t="str">
        <f t="shared" si="2074"/>
        <v/>
      </c>
      <c r="R512" s="107" t="str">
        <f t="shared" si="2074"/>
        <v/>
      </c>
      <c r="S512" s="107" t="str">
        <f t="shared" si="2074"/>
        <v/>
      </c>
      <c r="T512" s="107" t="str">
        <f t="shared" si="2074"/>
        <v/>
      </c>
      <c r="U512" s="107" t="str">
        <f t="shared" ref="U512" si="2075">IFERROR((U511-U510)/U511*100%,"")</f>
        <v/>
      </c>
      <c r="V512" s="107" t="str">
        <f>IFERROR((V509-V511)/V511*100%,"")</f>
        <v/>
      </c>
      <c r="W512" s="107" t="str">
        <f>IFERROR((W509-W511)/W511*100%,"")</f>
        <v/>
      </c>
      <c r="X512" s="107" t="str">
        <f>IFERROR((X509-X511)/X511*100%,"")</f>
        <v/>
      </c>
      <c r="Y512" s="107" t="str">
        <f>IFERROR((Y509-Y511)/Y511*100%,"")</f>
        <v/>
      </c>
      <c r="Z512" s="107" t="str">
        <f t="shared" ref="Z512" si="2076">IFERROR((Z511-Z510)/Z511*100%,"")</f>
        <v/>
      </c>
      <c r="AA512" s="107" t="str">
        <f>IFERROR((AA511-AA509)/AA511*100%,"")</f>
        <v/>
      </c>
      <c r="AB512" s="107" t="str">
        <f>IFERROR((AB511-AB509)/AB511*100%,"")</f>
        <v/>
      </c>
      <c r="AC512" s="194" t="str">
        <f t="shared" ref="AC512" si="2077">IFERROR((AC511-AC510)/AC511*100%,"")</f>
        <v/>
      </c>
      <c r="AD512" s="194" t="str">
        <f t="shared" ref="AD512" si="2078">IFERROR((AD511-AD510)/AD511*100%,"")</f>
        <v/>
      </c>
      <c r="AE512" s="194" t="str">
        <f t="shared" ref="AE512" si="2079">IFERROR((AE511-AE510)/AE511*100%,"")</f>
        <v/>
      </c>
      <c r="AF512" s="194" t="str">
        <f t="shared" ref="AF512" si="2080">IFERROR((AF511-AF510)/AF511*100%,"")</f>
        <v/>
      </c>
      <c r="AG512" s="194" t="str">
        <f t="shared" ref="AG512" si="2081">IFERROR((AG511-AG510)/AG511*100%,"")</f>
        <v/>
      </c>
      <c r="AH512" s="194" t="str">
        <f t="shared" ref="AH512" si="2082">IFERROR((AH511-AH510)/AH511*100%,"")</f>
        <v/>
      </c>
      <c r="AI512" s="194" t="str">
        <f t="shared" ref="AI512" si="2083">IFERROR((AI511-AI510)/AI511*100%,"")</f>
        <v/>
      </c>
      <c r="AJ512" s="194" t="str">
        <f t="shared" ref="AJ512" si="2084">IFERROR((AJ511-AJ510)/AJ511*100%,"")</f>
        <v/>
      </c>
      <c r="AK512" s="194" t="str">
        <f t="shared" ref="AK512" si="2085">IFERROR((AK511-AK510)/AK511*100%,"")</f>
        <v/>
      </c>
      <c r="AL512" s="194" t="str">
        <f t="shared" ref="AL512" si="2086">IFERROR((AL511-AL510)/AL511*100%,"")</f>
        <v/>
      </c>
      <c r="AM512" s="227" t="str">
        <f>IFERROR((AM511-AM509)/AM511*100%,"")</f>
        <v/>
      </c>
    </row>
    <row r="513" spans="1:39" s="45" customFormat="1" outlineLevel="1">
      <c r="B513" s="115"/>
      <c r="C513" s="32"/>
      <c r="D513" s="33"/>
      <c r="E513" s="33"/>
      <c r="F513" s="33"/>
      <c r="G513" s="33"/>
      <c r="H513" s="18"/>
      <c r="I513" s="44"/>
      <c r="J513" s="34"/>
      <c r="K513" s="34"/>
      <c r="L513" s="34"/>
      <c r="M513" s="34"/>
      <c r="N513" s="34"/>
      <c r="O513" s="34"/>
      <c r="P513" s="34"/>
      <c r="Q513" s="34"/>
      <c r="R513" s="34"/>
      <c r="S513" s="34"/>
      <c r="T513" s="34"/>
      <c r="U513" s="34"/>
      <c r="V513" s="34"/>
      <c r="W513" s="34"/>
      <c r="X513" s="34"/>
      <c r="Y513" s="34"/>
      <c r="Z513" s="34"/>
      <c r="AA513" s="34"/>
      <c r="AB513" s="34"/>
      <c r="AC513" s="195"/>
      <c r="AD513" s="196"/>
      <c r="AE513" s="196"/>
      <c r="AF513" s="196"/>
      <c r="AG513" s="196"/>
      <c r="AH513" s="196"/>
      <c r="AI513" s="196"/>
      <c r="AJ513" s="196"/>
      <c r="AK513" s="197"/>
      <c r="AL513" s="196"/>
      <c r="AM513" s="198"/>
    </row>
    <row r="514" spans="1:39" s="6" customFormat="1" outlineLevel="1">
      <c r="B514" s="116"/>
      <c r="C514" s="35"/>
      <c r="D514" s="36"/>
      <c r="E514" s="36"/>
      <c r="F514" s="36"/>
      <c r="G514" s="36"/>
      <c r="H514" s="37"/>
      <c r="I514" s="38" t="s">
        <v>24</v>
      </c>
      <c r="J514" s="21" t="e">
        <f>AVERAGE(J494:J495,J497,J499,J501,J503,J505,J507,J509,J511)</f>
        <v>#DIV/0!</v>
      </c>
      <c r="K514" s="21" t="e">
        <f t="shared" ref="K514:AB514" si="2087">AVERAGE(K494:K495,K497,K499,K501,K503,K505,K507,K509,K511)</f>
        <v>#DIV/0!</v>
      </c>
      <c r="L514" s="21" t="e">
        <f t="shared" si="2087"/>
        <v>#DIV/0!</v>
      </c>
      <c r="M514" s="21" t="e">
        <f t="shared" si="2087"/>
        <v>#DIV/0!</v>
      </c>
      <c r="N514" s="21" t="e">
        <f t="shared" si="2087"/>
        <v>#DIV/0!</v>
      </c>
      <c r="O514" s="21" t="e">
        <f t="shared" si="2087"/>
        <v>#DIV/0!</v>
      </c>
      <c r="P514" s="21" t="e">
        <f t="shared" si="2087"/>
        <v>#DIV/0!</v>
      </c>
      <c r="Q514" s="21" t="e">
        <f t="shared" si="2087"/>
        <v>#DIV/0!</v>
      </c>
      <c r="R514" s="21" t="e">
        <f t="shared" si="2087"/>
        <v>#DIV/0!</v>
      </c>
      <c r="S514" s="21" t="e">
        <f t="shared" si="2087"/>
        <v>#DIV/0!</v>
      </c>
      <c r="T514" s="21" t="e">
        <f t="shared" si="2087"/>
        <v>#DIV/0!</v>
      </c>
      <c r="U514" s="21" t="e">
        <f t="shared" si="2087"/>
        <v>#DIV/0!</v>
      </c>
      <c r="V514" s="21" t="e">
        <f t="shared" si="2087"/>
        <v>#DIV/0!</v>
      </c>
      <c r="W514" s="21" t="e">
        <f t="shared" si="2087"/>
        <v>#DIV/0!</v>
      </c>
      <c r="X514" s="21" t="e">
        <f t="shared" si="2087"/>
        <v>#DIV/0!</v>
      </c>
      <c r="Y514" s="21" t="e">
        <f t="shared" si="2087"/>
        <v>#DIV/0!</v>
      </c>
      <c r="Z514" s="21" t="e">
        <f t="shared" si="2087"/>
        <v>#DIV/0!</v>
      </c>
      <c r="AA514" s="21" t="e">
        <f t="shared" si="2087"/>
        <v>#DIV/0!</v>
      </c>
      <c r="AB514" s="21" t="e">
        <f t="shared" si="2087"/>
        <v>#DIV/0!</v>
      </c>
      <c r="AC514" s="199"/>
      <c r="AD514" s="200"/>
      <c r="AE514" s="200"/>
      <c r="AF514" s="200"/>
      <c r="AG514" s="200"/>
      <c r="AH514" s="200"/>
      <c r="AI514" s="200"/>
      <c r="AJ514" s="200"/>
      <c r="AK514" s="201"/>
      <c r="AL514" s="200"/>
      <c r="AM514" s="202"/>
    </row>
    <row r="515" spans="1:39" s="6" customFormat="1" outlineLevel="1">
      <c r="B515" s="116"/>
      <c r="C515" s="35"/>
      <c r="D515" s="36"/>
      <c r="E515" s="36"/>
      <c r="F515" s="36"/>
      <c r="G515" s="36"/>
      <c r="H515" s="37"/>
      <c r="I515" s="38" t="s">
        <v>26</v>
      </c>
      <c r="J515" s="21">
        <f>MIN(J494:J495,J497,J499,J501,J503,J505,J507,J509,J511)</f>
        <v>0</v>
      </c>
      <c r="K515" s="21">
        <f t="shared" ref="K515:AB515" si="2088">MIN(K494:K495,K497,K499,K501,K503,K505,K507,K509,K511)</f>
        <v>0</v>
      </c>
      <c r="L515" s="21">
        <f t="shared" si="2088"/>
        <v>0</v>
      </c>
      <c r="M515" s="21">
        <f t="shared" si="2088"/>
        <v>0</v>
      </c>
      <c r="N515" s="21">
        <f t="shared" si="2088"/>
        <v>0</v>
      </c>
      <c r="O515" s="21">
        <f t="shared" si="2088"/>
        <v>0</v>
      </c>
      <c r="P515" s="21">
        <f t="shared" si="2088"/>
        <v>0</v>
      </c>
      <c r="Q515" s="21">
        <f t="shared" si="2088"/>
        <v>0</v>
      </c>
      <c r="R515" s="21">
        <f t="shared" si="2088"/>
        <v>0</v>
      </c>
      <c r="S515" s="21">
        <f t="shared" si="2088"/>
        <v>0</v>
      </c>
      <c r="T515" s="21">
        <f t="shared" si="2088"/>
        <v>0</v>
      </c>
      <c r="U515" s="21">
        <f t="shared" si="2088"/>
        <v>0</v>
      </c>
      <c r="V515" s="21">
        <f t="shared" si="2088"/>
        <v>0</v>
      </c>
      <c r="W515" s="21">
        <f t="shared" si="2088"/>
        <v>0</v>
      </c>
      <c r="X515" s="21">
        <f t="shared" si="2088"/>
        <v>0</v>
      </c>
      <c r="Y515" s="21">
        <f t="shared" si="2088"/>
        <v>0</v>
      </c>
      <c r="Z515" s="21">
        <f t="shared" si="2088"/>
        <v>0</v>
      </c>
      <c r="AA515" s="21">
        <f t="shared" si="2088"/>
        <v>0</v>
      </c>
      <c r="AB515" s="21">
        <f t="shared" si="2088"/>
        <v>0</v>
      </c>
      <c r="AC515" s="199"/>
      <c r="AD515" s="200"/>
      <c r="AE515" s="200"/>
      <c r="AF515" s="200"/>
      <c r="AG515" s="200"/>
      <c r="AH515" s="200"/>
      <c r="AI515" s="200"/>
      <c r="AJ515" s="200"/>
      <c r="AK515" s="201"/>
      <c r="AL515" s="200"/>
      <c r="AM515" s="202"/>
    </row>
    <row r="516" spans="1:39" s="6" customFormat="1" outlineLevel="1">
      <c r="B516" s="116"/>
      <c r="C516" s="35"/>
      <c r="D516" s="36"/>
      <c r="E516" s="36"/>
      <c r="F516" s="36"/>
      <c r="G516" s="36"/>
      <c r="H516" s="37"/>
      <c r="I516" s="38" t="s">
        <v>25</v>
      </c>
      <c r="J516" s="21">
        <f>MAX(J494:J495,J497,J499,J501,J503,J505,J507,J509,J511)</f>
        <v>0</v>
      </c>
      <c r="K516" s="21">
        <f t="shared" ref="K516:AB516" si="2089">MAX(K494:K495,K497,K499,K501,K503,K505,K507,K509,K511)</f>
        <v>0</v>
      </c>
      <c r="L516" s="21">
        <f t="shared" si="2089"/>
        <v>0</v>
      </c>
      <c r="M516" s="21">
        <f t="shared" si="2089"/>
        <v>0</v>
      </c>
      <c r="N516" s="21">
        <f t="shared" si="2089"/>
        <v>0</v>
      </c>
      <c r="O516" s="21">
        <f t="shared" si="2089"/>
        <v>0</v>
      </c>
      <c r="P516" s="21">
        <f t="shared" si="2089"/>
        <v>0</v>
      </c>
      <c r="Q516" s="21">
        <f t="shared" si="2089"/>
        <v>0</v>
      </c>
      <c r="R516" s="21">
        <f t="shared" si="2089"/>
        <v>0</v>
      </c>
      <c r="S516" s="21">
        <f t="shared" si="2089"/>
        <v>0</v>
      </c>
      <c r="T516" s="21">
        <f t="shared" si="2089"/>
        <v>0</v>
      </c>
      <c r="U516" s="21">
        <f t="shared" si="2089"/>
        <v>0</v>
      </c>
      <c r="V516" s="21">
        <f t="shared" si="2089"/>
        <v>0</v>
      </c>
      <c r="W516" s="21">
        <f t="shared" si="2089"/>
        <v>0</v>
      </c>
      <c r="X516" s="21">
        <f t="shared" si="2089"/>
        <v>0</v>
      </c>
      <c r="Y516" s="21">
        <f t="shared" si="2089"/>
        <v>0</v>
      </c>
      <c r="Z516" s="21">
        <f t="shared" si="2089"/>
        <v>0</v>
      </c>
      <c r="AA516" s="21">
        <f t="shared" si="2089"/>
        <v>0</v>
      </c>
      <c r="AB516" s="21">
        <f t="shared" si="2089"/>
        <v>0</v>
      </c>
      <c r="AC516" s="199"/>
      <c r="AD516" s="200"/>
      <c r="AE516" s="200"/>
      <c r="AF516" s="200"/>
      <c r="AG516" s="200"/>
      <c r="AH516" s="200"/>
      <c r="AI516" s="200"/>
      <c r="AJ516" s="200"/>
      <c r="AK516" s="201"/>
      <c r="AL516" s="200"/>
      <c r="AM516" s="202"/>
    </row>
    <row r="517" spans="1:39" s="6" customFormat="1" outlineLevel="1">
      <c r="B517" s="116"/>
      <c r="C517" s="35"/>
      <c r="D517" s="36"/>
      <c r="E517" s="36"/>
      <c r="F517" s="36"/>
      <c r="G517" s="36"/>
      <c r="H517" s="37"/>
      <c r="I517" s="38"/>
      <c r="J517" s="21"/>
      <c r="K517" s="21"/>
      <c r="L517" s="21"/>
      <c r="M517" s="21"/>
      <c r="N517" s="21"/>
      <c r="O517" s="21"/>
      <c r="P517" s="21"/>
      <c r="Q517" s="21"/>
      <c r="R517" s="21"/>
      <c r="S517" s="21"/>
      <c r="T517" s="21"/>
      <c r="U517" s="21"/>
      <c r="V517" s="21"/>
      <c r="W517" s="21"/>
      <c r="X517" s="21"/>
      <c r="Y517" s="21"/>
      <c r="Z517" s="21"/>
      <c r="AA517" s="21"/>
      <c r="AB517" s="21"/>
      <c r="AC517" s="200"/>
      <c r="AD517" s="200"/>
      <c r="AE517" s="200"/>
      <c r="AF517" s="200"/>
      <c r="AG517" s="200"/>
      <c r="AH517" s="200"/>
      <c r="AI517" s="200"/>
      <c r="AJ517" s="200"/>
      <c r="AK517" s="200"/>
      <c r="AL517" s="200"/>
      <c r="AM517" s="202"/>
    </row>
    <row r="518" spans="1:39" s="31" customFormat="1" ht="16.5" outlineLevel="1" thickBot="1">
      <c r="B518" s="117"/>
      <c r="C518" s="39"/>
      <c r="D518" s="40"/>
      <c r="E518" s="40"/>
      <c r="F518" s="40"/>
      <c r="G518" s="40"/>
      <c r="H518" s="41"/>
      <c r="I518" s="42"/>
      <c r="J518" s="43"/>
      <c r="K518" s="43"/>
      <c r="L518" s="43"/>
      <c r="M518" s="43"/>
      <c r="N518" s="43"/>
      <c r="O518" s="43"/>
      <c r="P518" s="43"/>
      <c r="Q518" s="43"/>
      <c r="R518" s="43"/>
      <c r="S518" s="43"/>
      <c r="T518" s="43"/>
      <c r="U518" s="43"/>
      <c r="V518" s="43"/>
      <c r="W518" s="43"/>
      <c r="X518" s="43"/>
      <c r="Y518" s="43"/>
      <c r="Z518" s="43"/>
      <c r="AA518" s="43"/>
      <c r="AB518" s="43"/>
      <c r="AC518" s="204"/>
      <c r="AD518" s="204"/>
      <c r="AE518" s="204"/>
      <c r="AF518" s="204"/>
      <c r="AG518" s="204"/>
      <c r="AH518" s="204"/>
      <c r="AI518" s="204"/>
      <c r="AJ518" s="204"/>
      <c r="AK518" s="204"/>
      <c r="AL518" s="204"/>
      <c r="AM518" s="205"/>
    </row>
    <row r="519" spans="1:39" customFormat="1">
      <c r="B519" s="118"/>
      <c r="C519" s="28"/>
      <c r="D519" s="19"/>
      <c r="E519" s="19"/>
      <c r="F519" s="19"/>
      <c r="G519" s="19"/>
      <c r="H519" s="29"/>
      <c r="I519" s="20"/>
      <c r="J519" s="30"/>
      <c r="K519" s="30"/>
      <c r="L519" s="30"/>
      <c r="M519" s="30"/>
      <c r="N519" s="30"/>
      <c r="O519" s="30"/>
      <c r="P519" s="30"/>
      <c r="Q519" s="30"/>
      <c r="R519" s="30"/>
      <c r="S519" s="30"/>
      <c r="T519" s="30"/>
      <c r="U519" s="30"/>
      <c r="V519" s="30"/>
      <c r="W519" s="30"/>
      <c r="X519" s="30"/>
      <c r="Y519" s="30"/>
      <c r="Z519" s="30"/>
      <c r="AA519" s="30"/>
      <c r="AB519" s="30"/>
      <c r="AC519" s="206"/>
      <c r="AD519" s="206"/>
      <c r="AE519" s="206"/>
      <c r="AF519" s="206"/>
      <c r="AG519" s="206"/>
      <c r="AH519" s="206"/>
      <c r="AI519" s="206"/>
      <c r="AJ519" s="206"/>
      <c r="AK519" s="206"/>
      <c r="AL519" s="206"/>
      <c r="AM519" s="207"/>
    </row>
    <row r="520" spans="1:39" customFormat="1" outlineLevel="1">
      <c r="B520" s="114" t="s">
        <v>41</v>
      </c>
      <c r="C520" s="28"/>
      <c r="D520" s="19"/>
      <c r="E520" s="19"/>
      <c r="F520" s="19"/>
      <c r="G520" s="19"/>
      <c r="H520" s="29"/>
      <c r="I520" s="20"/>
      <c r="J520" s="30"/>
      <c r="K520" s="30"/>
      <c r="L520" s="30"/>
      <c r="M520" s="30"/>
      <c r="N520" s="30"/>
      <c r="O520" s="30"/>
      <c r="P520" s="30"/>
      <c r="Q520" s="30"/>
      <c r="R520" s="30"/>
      <c r="S520" s="30"/>
      <c r="T520" s="30"/>
      <c r="U520" s="30"/>
      <c r="V520" s="30"/>
      <c r="W520" s="30"/>
      <c r="X520" s="30"/>
      <c r="Y520" s="30"/>
      <c r="Z520" s="30"/>
      <c r="AA520" s="30"/>
      <c r="AB520" s="30"/>
      <c r="AC520" s="206"/>
      <c r="AD520" s="206"/>
      <c r="AE520" s="206"/>
      <c r="AF520" s="206"/>
      <c r="AG520" s="206"/>
      <c r="AH520" s="206"/>
      <c r="AI520" s="206"/>
      <c r="AJ520" s="206"/>
      <c r="AK520" s="206"/>
      <c r="AL520" s="206"/>
      <c r="AM520" s="207"/>
    </row>
    <row r="521" spans="1:39" customFormat="1" outlineLevel="1">
      <c r="A521" t="str">
        <f>B521&amp;C521</f>
        <v>Surname, Forename1</v>
      </c>
      <c r="B521" s="258" t="s">
        <v>28</v>
      </c>
      <c r="C521" s="27">
        <v>1</v>
      </c>
      <c r="D521" s="26" t="s">
        <v>22</v>
      </c>
      <c r="E521" s="103"/>
      <c r="F521" s="103"/>
      <c r="G521" s="103"/>
      <c r="H521" s="16"/>
      <c r="I521" s="16"/>
      <c r="J521" s="17"/>
      <c r="K521" s="94"/>
      <c r="L521" s="94"/>
      <c r="M521" s="94"/>
      <c r="N521" s="94"/>
      <c r="O521" s="94"/>
      <c r="P521" s="94"/>
      <c r="Q521" s="17"/>
      <c r="R521" s="94"/>
      <c r="S521" s="94"/>
      <c r="T521" s="17"/>
      <c r="U521" s="17"/>
      <c r="V521" s="94"/>
      <c r="W521" s="17"/>
      <c r="X521" s="94"/>
      <c r="Y521" s="17"/>
      <c r="Z521" s="17"/>
      <c r="AA521" s="17"/>
      <c r="AB521" s="17"/>
      <c r="AC521" s="190">
        <f>IF(J521&lt;&gt;0,INT(25.4347*POWER((18-J521),1.81)),0)</f>
        <v>0</v>
      </c>
      <c r="AD521" s="190">
        <f>IF(Q521&lt;&gt;0,INT(0.14354*POWER(((10*Q521)-220),1.4)),0)</f>
        <v>0</v>
      </c>
      <c r="AE521" s="190">
        <f>IF(T521&lt;&gt;0,INT(51.39*POWER((T521-1.5),1.05)),0)</f>
        <v>0</v>
      </c>
      <c r="AF521" s="190">
        <f>IF(U521&lt;&gt;0,INT(0.8465*POWER(((100*U521)-75),1.42)),0)</f>
        <v>0</v>
      </c>
      <c r="AG521" s="190">
        <f>IF(X521&lt;&gt;0,INT(1.53775*POWER((82-X521),1.81)),0)</f>
        <v>0</v>
      </c>
      <c r="AH521" s="190">
        <f>IF(Y521&lt;&gt;0,INT(5.74352*POWER((28.5-Y521),1.92)),0)</f>
        <v>0</v>
      </c>
      <c r="AI521" s="190">
        <f>IF(Z521&lt;&gt;0,INT(12.91*POWER((Z521-4),1.1)),0)</f>
        <v>0</v>
      </c>
      <c r="AJ521" s="190">
        <f>IF(AA521&lt;&gt;0,INT(0.2797*POWER(((100*AA521)),1.35)),0)</f>
        <v>0</v>
      </c>
      <c r="AK521" s="191">
        <f>IF(AB521&lt;&gt;0,INT(100.14*POWER((AB521-1),1.08)),0)</f>
        <v>0</v>
      </c>
      <c r="AL521" s="208">
        <v>7</v>
      </c>
      <c r="AM521" s="193">
        <f>SUM(AC521:AK521)</f>
        <v>0</v>
      </c>
    </row>
    <row r="522" spans="1:39" customFormat="1" outlineLevel="1">
      <c r="A522" t="str">
        <f>B521&amp;C522</f>
        <v>Surname, Forename2</v>
      </c>
      <c r="B522" s="259"/>
      <c r="C522" s="27">
        <v>2</v>
      </c>
      <c r="D522" s="26" t="s">
        <v>22</v>
      </c>
      <c r="E522" s="103"/>
      <c r="F522" s="103"/>
      <c r="G522" s="103"/>
      <c r="H522" s="15"/>
      <c r="I522" s="16"/>
      <c r="J522" s="17"/>
      <c r="K522" s="94"/>
      <c r="L522" s="94"/>
      <c r="M522" s="94"/>
      <c r="N522" s="94"/>
      <c r="O522" s="94"/>
      <c r="P522" s="94"/>
      <c r="Q522" s="17" t="str">
        <f>IF(SUM(K522:P522)=0,"",SUM(K522:P522))</f>
        <v/>
      </c>
      <c r="R522" s="94"/>
      <c r="S522" s="94"/>
      <c r="T522" s="17" t="str">
        <f>IF(SUM(R522:S522)=0,"",SUM(R522:S522))</f>
        <v/>
      </c>
      <c r="U522" s="17"/>
      <c r="V522" s="94"/>
      <c r="W522" s="17"/>
      <c r="X522" s="94" t="str">
        <f>IFERROR(AVERAGE(V522:W522),"")</f>
        <v/>
      </c>
      <c r="Y522" s="17"/>
      <c r="Z522" s="17"/>
      <c r="AA522" s="71"/>
      <c r="AB522" s="17"/>
      <c r="AC522" s="190" t="str">
        <f>IF(J522="","",IF(J522&lt;&gt;0,INT(25.4347*POWER((18-J522),1.81)),0))</f>
        <v/>
      </c>
      <c r="AD522" s="190" t="str">
        <f>IFERROR(IF(Q522&lt;&gt;0,INT(0.14354*POWER(((10*Q522)-220),1.4)),0),"")</f>
        <v/>
      </c>
      <c r="AE522" s="190" t="str">
        <f>IFERROR(IF(T522&lt;&gt;0,INT(51.39*POWER((T522-1.5),1.05)),0),"")</f>
        <v/>
      </c>
      <c r="AF522" s="190">
        <f>IF(U522&lt;&gt;0,INT(0.8465*POWER(((100*U522)-75),1.42)),0)</f>
        <v>0</v>
      </c>
      <c r="AG522" s="190" t="str">
        <f>IFERROR(IF(X522&lt;&gt;0,INT(1.53775*POWER((82-X522),1.81)),0),"")</f>
        <v/>
      </c>
      <c r="AH522" s="190" t="str">
        <f>IF(Y522="","",IF(Y522&lt;&gt;0,INT(5.74352*POWER((28.5-Y522),1.92)),0))</f>
        <v/>
      </c>
      <c r="AI522" s="190">
        <f>IF(Z522&lt;&gt;0,INT(12.91*POWER((Z522-4),1.1)),0)</f>
        <v>0</v>
      </c>
      <c r="AJ522" s="190" t="str">
        <f>IF(AA522="","",IF(AA522&lt;&gt;0,INT(0.2797*POWER(((100*AA522)),1.35)),0))</f>
        <v/>
      </c>
      <c r="AK522" s="191" t="str">
        <f>IF(AB522="","",IF(AB522&lt;&gt;0,INT(100.14*POWER((AB522-1),1.08)),0))</f>
        <v/>
      </c>
      <c r="AL522" s="192">
        <f>COUNT(J522,Q522,T522,X522,Y522,AA522,AB522)</f>
        <v>0</v>
      </c>
      <c r="AM522" s="193" t="str">
        <f>IF(AL522=0,"",SUM(AC522:AK522))</f>
        <v/>
      </c>
    </row>
    <row r="523" spans="1:39" customFormat="1" outlineLevel="1">
      <c r="B523" s="259"/>
      <c r="C523" s="106" t="s">
        <v>65</v>
      </c>
      <c r="D523" s="103"/>
      <c r="E523" s="103"/>
      <c r="F523" s="103"/>
      <c r="G523" s="103"/>
      <c r="H523" s="104"/>
      <c r="I523" s="105"/>
      <c r="J523" s="107" t="str">
        <f>IFERROR((J521-J522)/J522*100%,"")</f>
        <v/>
      </c>
      <c r="K523" s="107" t="str">
        <f>IFERROR((K522-K521)/K522*100%,"")</f>
        <v/>
      </c>
      <c r="L523" s="107" t="str">
        <f t="shared" ref="L523:S523" si="2090">IFERROR((L522-L521)/L522*100%,"")</f>
        <v/>
      </c>
      <c r="M523" s="107" t="str">
        <f t="shared" si="2090"/>
        <v/>
      </c>
      <c r="N523" s="107" t="str">
        <f t="shared" si="2090"/>
        <v/>
      </c>
      <c r="O523" s="107" t="str">
        <f t="shared" si="2090"/>
        <v/>
      </c>
      <c r="P523" s="107" t="str">
        <f t="shared" si="2090"/>
        <v/>
      </c>
      <c r="Q523" s="107" t="str">
        <f t="shared" si="2090"/>
        <v/>
      </c>
      <c r="R523" s="107" t="str">
        <f t="shared" si="2090"/>
        <v/>
      </c>
      <c r="S523" s="107" t="str">
        <f t="shared" si="2090"/>
        <v/>
      </c>
      <c r="T523" s="107" t="str">
        <f>IFERROR((T522-T521)/T522*100%,"")</f>
        <v/>
      </c>
      <c r="U523" s="107" t="str">
        <f t="shared" ref="U523" si="2091">IFERROR((U522-U521)/U522*100%,"")</f>
        <v/>
      </c>
      <c r="V523" s="107" t="str">
        <f>IFERROR((V521-V522)/V522*100%,"")</f>
        <v/>
      </c>
      <c r="W523" s="107" t="str">
        <f>IFERROR((W521-W522)/W522*100%,"")</f>
        <v/>
      </c>
      <c r="X523" s="107" t="str">
        <f>IFERROR((X521-X522)/X522*100%,"")</f>
        <v/>
      </c>
      <c r="Y523" s="107" t="str">
        <f>IFERROR((Y521-Y522)/Y522*100%,"")</f>
        <v/>
      </c>
      <c r="Z523" s="107" t="str">
        <f t="shared" ref="Z523:AB523" si="2092">IFERROR((Z522-Z521)/Z522*100%,"")</f>
        <v/>
      </c>
      <c r="AA523" s="107" t="str">
        <f t="shared" si="2092"/>
        <v/>
      </c>
      <c r="AB523" s="107" t="str">
        <f t="shared" si="2092"/>
        <v/>
      </c>
      <c r="AC523" s="194" t="str">
        <f t="shared" ref="AC523" si="2093">IFERROR((AC522-AC521)/AC522*100%,"")</f>
        <v/>
      </c>
      <c r="AD523" s="194" t="str">
        <f t="shared" ref="AD523" si="2094">IFERROR((AD522-AD521)/AD522*100%,"")</f>
        <v/>
      </c>
      <c r="AE523" s="194" t="str">
        <f t="shared" ref="AE523" si="2095">IFERROR((AE522-AE521)/AE522*100%,"")</f>
        <v/>
      </c>
      <c r="AF523" s="194" t="str">
        <f t="shared" ref="AF523" si="2096">IFERROR((AF522-AF521)/AF522*100%,"")</f>
        <v/>
      </c>
      <c r="AG523" s="194" t="str">
        <f t="shared" ref="AG523" si="2097">IFERROR((AG522-AG521)/AG522*100%,"")</f>
        <v/>
      </c>
      <c r="AH523" s="194" t="str">
        <f t="shared" ref="AH523" si="2098">IFERROR((AH522-AH521)/AH522*100%,"")</f>
        <v/>
      </c>
      <c r="AI523" s="194" t="str">
        <f t="shared" ref="AI523" si="2099">IFERROR((AI522-AI521)/AI522*100%,"")</f>
        <v/>
      </c>
      <c r="AJ523" s="194" t="str">
        <f t="shared" ref="AJ523" si="2100">IFERROR((AJ522-AJ521)/AJ522*100%,"")</f>
        <v/>
      </c>
      <c r="AK523" s="194" t="str">
        <f t="shared" ref="AK523" si="2101">IFERROR((AK522-AK521)/AK522*100%,"")</f>
        <v/>
      </c>
      <c r="AL523" s="194" t="str">
        <f t="shared" ref="AL523:AM523" si="2102">IFERROR((AL522-AL521)/AL522*100%,"")</f>
        <v/>
      </c>
      <c r="AM523" s="228" t="str">
        <f t="shared" si="2102"/>
        <v/>
      </c>
    </row>
    <row r="524" spans="1:39" customFormat="1" outlineLevel="1">
      <c r="A524" t="str">
        <f>B521&amp;C524</f>
        <v>Surname, Forename3</v>
      </c>
      <c r="B524" s="259"/>
      <c r="C524" s="27">
        <v>3</v>
      </c>
      <c r="D524" s="26" t="s">
        <v>22</v>
      </c>
      <c r="E524" s="103"/>
      <c r="F524" s="103"/>
      <c r="G524" s="103"/>
      <c r="H524" s="15"/>
      <c r="I524" s="16"/>
      <c r="J524" s="17"/>
      <c r="K524" s="94"/>
      <c r="L524" s="94"/>
      <c r="M524" s="94"/>
      <c r="N524" s="94"/>
      <c r="O524" s="94"/>
      <c r="P524" s="94"/>
      <c r="Q524" s="17" t="str">
        <f>IF(SUM(K524:P524)=0,"",SUM(K524:P524))</f>
        <v/>
      </c>
      <c r="R524" s="94"/>
      <c r="S524" s="94"/>
      <c r="T524" s="17" t="str">
        <f>IF(SUM(R524:S524)=0,"",SUM(R524:S524))</f>
        <v/>
      </c>
      <c r="U524" s="17"/>
      <c r="V524" s="94"/>
      <c r="W524" s="17"/>
      <c r="X524" s="94" t="str">
        <f>IFERROR(AVERAGE(V524:W524),"")</f>
        <v/>
      </c>
      <c r="Y524" s="17"/>
      <c r="Z524" s="17"/>
      <c r="AA524" s="71"/>
      <c r="AB524" s="17"/>
      <c r="AC524" s="190" t="str">
        <f>IF(J524="","",IF(J524&lt;&gt;0,INT(25.4347*POWER((18-J524),1.81)),0))</f>
        <v/>
      </c>
      <c r="AD524" s="190" t="str">
        <f>IFERROR(IF(Q524&lt;&gt;0,INT(0.14354*POWER(((10*Q524)-220),1.4)),0),"")</f>
        <v/>
      </c>
      <c r="AE524" s="190" t="str">
        <f>IFERROR(IF(T524&lt;&gt;0,INT(51.39*POWER((T524-1.5),1.05)),0),"")</f>
        <v/>
      </c>
      <c r="AF524" s="190">
        <f>IF(U524&lt;&gt;0,INT(0.8465*POWER(((100*U524)-75),1.42)),0)</f>
        <v>0</v>
      </c>
      <c r="AG524" s="190" t="str">
        <f>IFERROR(IF(X524&lt;&gt;0,INT(1.53775*POWER((82-X524),1.81)),0),"")</f>
        <v/>
      </c>
      <c r="AH524" s="190" t="str">
        <f>IF(Y524="","",IF(Y524&lt;&gt;0,INT(5.74352*POWER((28.5-Y524),1.92)),0))</f>
        <v/>
      </c>
      <c r="AI524" s="190">
        <f>IF(Z524&lt;&gt;0,INT(12.91*POWER((Z524-4),1.1)),0)</f>
        <v>0</v>
      </c>
      <c r="AJ524" s="190" t="str">
        <f>IF(AA524="","",IF(AA524&lt;&gt;0,INT(0.2797*POWER(((100*AA524)),1.35)),0))</f>
        <v/>
      </c>
      <c r="AK524" s="191" t="str">
        <f>IF(AB524="","",IF(AB524&lt;&gt;0,INT(100.14*POWER((AB524-1),1.08)),0))</f>
        <v/>
      </c>
      <c r="AL524" s="192">
        <f>COUNT(J524,Q524,T524,X524,Y524,AA524,AB524)</f>
        <v>0</v>
      </c>
      <c r="AM524" s="193" t="str">
        <f>IF(AL524=0,"",SUM(AC524:AK524))</f>
        <v/>
      </c>
    </row>
    <row r="525" spans="1:39" customFormat="1" outlineLevel="1">
      <c r="B525" s="259"/>
      <c r="C525" s="106" t="s">
        <v>65</v>
      </c>
      <c r="D525" s="103"/>
      <c r="E525" s="103"/>
      <c r="F525" s="103"/>
      <c r="G525" s="103"/>
      <c r="H525" s="104"/>
      <c r="I525" s="105"/>
      <c r="J525" s="107" t="str">
        <f>IFERROR((J522-J524)/J524*100%,"")</f>
        <v/>
      </c>
      <c r="K525" s="107" t="str">
        <f t="shared" ref="K525:T525" si="2103">IFERROR((K524-K522)/K524*100%,"")</f>
        <v/>
      </c>
      <c r="L525" s="107" t="str">
        <f t="shared" si="2103"/>
        <v/>
      </c>
      <c r="M525" s="107" t="str">
        <f t="shared" si="2103"/>
        <v/>
      </c>
      <c r="N525" s="107" t="str">
        <f t="shared" si="2103"/>
        <v/>
      </c>
      <c r="O525" s="107" t="str">
        <f t="shared" si="2103"/>
        <v/>
      </c>
      <c r="P525" s="107" t="str">
        <f t="shared" si="2103"/>
        <v/>
      </c>
      <c r="Q525" s="107" t="str">
        <f t="shared" si="2103"/>
        <v/>
      </c>
      <c r="R525" s="107" t="str">
        <f t="shared" si="2103"/>
        <v/>
      </c>
      <c r="S525" s="107" t="str">
        <f t="shared" si="2103"/>
        <v/>
      </c>
      <c r="T525" s="107" t="str">
        <f t="shared" si="2103"/>
        <v/>
      </c>
      <c r="U525" s="107" t="str">
        <f t="shared" ref="U525" si="2104">IFERROR((U524-U523)/U524*100%,"")</f>
        <v/>
      </c>
      <c r="V525" s="107" t="str">
        <f>IFERROR((V522-V524)/V524*100%,"")</f>
        <v/>
      </c>
      <c r="W525" s="107" t="str">
        <f>IFERROR((W522-W524)/W524*100%,"")</f>
        <v/>
      </c>
      <c r="X525" s="107" t="str">
        <f>IFERROR((X522-X524)/X524*100%,"")</f>
        <v/>
      </c>
      <c r="Y525" s="107" t="str">
        <f>IFERROR((Y522-Y524)/Y524*100%,"")</f>
        <v/>
      </c>
      <c r="Z525" s="107" t="str">
        <f t="shared" ref="Z525" si="2105">IFERROR((Z524-Z523)/Z524*100%,"")</f>
        <v/>
      </c>
      <c r="AA525" s="107" t="str">
        <f>IFERROR((AA524-AA522)/AA524*100%,"")</f>
        <v/>
      </c>
      <c r="AB525" s="107" t="str">
        <f>IFERROR((AB524-AB522)/AB524*100%,"")</f>
        <v/>
      </c>
      <c r="AC525" s="194" t="str">
        <f t="shared" ref="AC525" si="2106">IFERROR((AC524-AC523)/AC524*100%,"")</f>
        <v/>
      </c>
      <c r="AD525" s="194" t="str">
        <f t="shared" ref="AD525" si="2107">IFERROR((AD524-AD523)/AD524*100%,"")</f>
        <v/>
      </c>
      <c r="AE525" s="194" t="str">
        <f t="shared" ref="AE525" si="2108">IFERROR((AE524-AE523)/AE524*100%,"")</f>
        <v/>
      </c>
      <c r="AF525" s="194" t="str">
        <f t="shared" ref="AF525" si="2109">IFERROR((AF524-AF523)/AF524*100%,"")</f>
        <v/>
      </c>
      <c r="AG525" s="194" t="str">
        <f t="shared" ref="AG525" si="2110">IFERROR((AG524-AG523)/AG524*100%,"")</f>
        <v/>
      </c>
      <c r="AH525" s="194" t="str">
        <f t="shared" ref="AH525" si="2111">IFERROR((AH524-AH523)/AH524*100%,"")</f>
        <v/>
      </c>
      <c r="AI525" s="194" t="str">
        <f t="shared" ref="AI525" si="2112">IFERROR((AI524-AI523)/AI524*100%,"")</f>
        <v/>
      </c>
      <c r="AJ525" s="194" t="str">
        <f t="shared" ref="AJ525" si="2113">IFERROR((AJ524-AJ523)/AJ524*100%,"")</f>
        <v/>
      </c>
      <c r="AK525" s="194" t="str">
        <f t="shared" ref="AK525" si="2114">IFERROR((AK524-AK523)/AK524*100%,"")</f>
        <v/>
      </c>
      <c r="AL525" s="194" t="str">
        <f t="shared" ref="AL525" si="2115">IFERROR((AL524-AL523)/AL524*100%,"")</f>
        <v/>
      </c>
      <c r="AM525" s="227" t="str">
        <f>IFERROR((AM524-AM522)/AM524*100%,"")</f>
        <v/>
      </c>
    </row>
    <row r="526" spans="1:39" customFormat="1" outlineLevel="1">
      <c r="A526" t="str">
        <f>B521&amp;C526</f>
        <v>Surname, Forename4</v>
      </c>
      <c r="B526" s="259"/>
      <c r="C526" s="27">
        <v>4</v>
      </c>
      <c r="D526" s="26" t="s">
        <v>22</v>
      </c>
      <c r="E526" s="103"/>
      <c r="F526" s="103"/>
      <c r="G526" s="103"/>
      <c r="H526" s="15"/>
      <c r="I526" s="16"/>
      <c r="J526" s="17"/>
      <c r="K526" s="94"/>
      <c r="L526" s="94"/>
      <c r="M526" s="94"/>
      <c r="N526" s="94"/>
      <c r="O526" s="94"/>
      <c r="P526" s="94"/>
      <c r="Q526" s="17" t="str">
        <f>IF(SUM(K526:P526)=0,"",SUM(K526:P526))</f>
        <v/>
      </c>
      <c r="R526" s="94"/>
      <c r="S526" s="94"/>
      <c r="T526" s="17" t="str">
        <f>IF(SUM(R526:S526)=0,"",SUM(R526:S526))</f>
        <v/>
      </c>
      <c r="U526" s="17"/>
      <c r="V526" s="94"/>
      <c r="W526" s="17"/>
      <c r="X526" s="94" t="str">
        <f>IFERROR(AVERAGE(V526:W526),"")</f>
        <v/>
      </c>
      <c r="Y526" s="17"/>
      <c r="Z526" s="17"/>
      <c r="AA526" s="71"/>
      <c r="AB526" s="17"/>
      <c r="AC526" s="190" t="str">
        <f>IF(J526="","",IF(J526&lt;&gt;0,INT(25.4347*POWER((18-J526),1.81)),0))</f>
        <v/>
      </c>
      <c r="AD526" s="190" t="str">
        <f>IFERROR(IF(Q526&lt;&gt;0,INT(0.14354*POWER(((10*Q526)-220),1.4)),0),"")</f>
        <v/>
      </c>
      <c r="AE526" s="190" t="str">
        <f>IFERROR(IF(T526&lt;&gt;0,INT(51.39*POWER((T526-1.5),1.05)),0),"")</f>
        <v/>
      </c>
      <c r="AF526" s="190">
        <f>IF(U526&lt;&gt;0,INT(0.8465*POWER(((100*U526)-75),1.42)),0)</f>
        <v>0</v>
      </c>
      <c r="AG526" s="190" t="str">
        <f>IFERROR(IF(X526&lt;&gt;0,INT(1.53775*POWER((82-X526),1.81)),0),"")</f>
        <v/>
      </c>
      <c r="AH526" s="190" t="str">
        <f>IF(Y526="","",IF(Y526&lt;&gt;0,INT(5.74352*POWER((28.5-Y526),1.92)),0))</f>
        <v/>
      </c>
      <c r="AI526" s="190">
        <f>IF(Z526&lt;&gt;0,INT(12.91*POWER((Z526-4),1.1)),0)</f>
        <v>0</v>
      </c>
      <c r="AJ526" s="190" t="str">
        <f>IF(AA526="","",IF(AA526&lt;&gt;0,INT(0.2797*POWER(((100*AA526)),1.35)),0))</f>
        <v/>
      </c>
      <c r="AK526" s="191" t="str">
        <f>IF(AB526="","",IF(AB526&lt;&gt;0,INT(100.14*POWER((AB526-1),1.08)),0))</f>
        <v/>
      </c>
      <c r="AL526" s="192">
        <f>COUNT(J526,Q526,T526,X526,Y526,AA526,AB526)</f>
        <v>0</v>
      </c>
      <c r="AM526" s="193" t="str">
        <f>IF(AL526=0,"",SUM(AC526:AK526))</f>
        <v/>
      </c>
    </row>
    <row r="527" spans="1:39" customFormat="1" outlineLevel="1">
      <c r="B527" s="259"/>
      <c r="C527" s="106" t="s">
        <v>65</v>
      </c>
      <c r="D527" s="103"/>
      <c r="E527" s="103"/>
      <c r="F527" s="103"/>
      <c r="G527" s="103"/>
      <c r="H527" s="104"/>
      <c r="I527" s="105"/>
      <c r="J527" s="107" t="str">
        <f>IFERROR((J524-J526)/J526*100%,"")</f>
        <v/>
      </c>
      <c r="K527" s="107" t="str">
        <f t="shared" ref="K527:T527" si="2116">IFERROR((K526-K524)/K526*100%,"")</f>
        <v/>
      </c>
      <c r="L527" s="107" t="str">
        <f t="shared" si="2116"/>
        <v/>
      </c>
      <c r="M527" s="107" t="str">
        <f t="shared" si="2116"/>
        <v/>
      </c>
      <c r="N527" s="107" t="str">
        <f t="shared" si="2116"/>
        <v/>
      </c>
      <c r="O527" s="107" t="str">
        <f t="shared" si="2116"/>
        <v/>
      </c>
      <c r="P527" s="107" t="str">
        <f t="shared" si="2116"/>
        <v/>
      </c>
      <c r="Q527" s="107" t="str">
        <f t="shared" si="2116"/>
        <v/>
      </c>
      <c r="R527" s="107" t="str">
        <f t="shared" si="2116"/>
        <v/>
      </c>
      <c r="S527" s="107" t="str">
        <f t="shared" si="2116"/>
        <v/>
      </c>
      <c r="T527" s="107" t="str">
        <f t="shared" si="2116"/>
        <v/>
      </c>
      <c r="U527" s="107" t="str">
        <f t="shared" ref="U527" si="2117">IFERROR((U526-U525)/U526*100%,"")</f>
        <v/>
      </c>
      <c r="V527" s="107" t="str">
        <f>IFERROR((V524-V526)/V526*100%,"")</f>
        <v/>
      </c>
      <c r="W527" s="107" t="str">
        <f>IFERROR((W524-W526)/W526*100%,"")</f>
        <v/>
      </c>
      <c r="X527" s="107" t="str">
        <f>IFERROR((X524-X526)/X526*100%,"")</f>
        <v/>
      </c>
      <c r="Y527" s="107" t="str">
        <f>IFERROR((Y524-Y526)/Y526*100%,"")</f>
        <v/>
      </c>
      <c r="Z527" s="107" t="str">
        <f t="shared" ref="Z527" si="2118">IFERROR((Z526-Z525)/Z526*100%,"")</f>
        <v/>
      </c>
      <c r="AA527" s="107" t="str">
        <f>IFERROR((AA526-AA524)/AA526*100%,"")</f>
        <v/>
      </c>
      <c r="AB527" s="107" t="str">
        <f>IFERROR((AB526-AB524)/AB526*100%,"")</f>
        <v/>
      </c>
      <c r="AC527" s="194" t="str">
        <f t="shared" ref="AC527" si="2119">IFERROR((AC526-AC525)/AC526*100%,"")</f>
        <v/>
      </c>
      <c r="AD527" s="194" t="str">
        <f t="shared" ref="AD527" si="2120">IFERROR((AD526-AD525)/AD526*100%,"")</f>
        <v/>
      </c>
      <c r="AE527" s="194" t="str">
        <f t="shared" ref="AE527" si="2121">IFERROR((AE526-AE525)/AE526*100%,"")</f>
        <v/>
      </c>
      <c r="AF527" s="194" t="str">
        <f t="shared" ref="AF527" si="2122">IFERROR((AF526-AF525)/AF526*100%,"")</f>
        <v/>
      </c>
      <c r="AG527" s="194" t="str">
        <f t="shared" ref="AG527" si="2123">IFERROR((AG526-AG525)/AG526*100%,"")</f>
        <v/>
      </c>
      <c r="AH527" s="194" t="str">
        <f t="shared" ref="AH527" si="2124">IFERROR((AH526-AH525)/AH526*100%,"")</f>
        <v/>
      </c>
      <c r="AI527" s="194" t="str">
        <f t="shared" ref="AI527" si="2125">IFERROR((AI526-AI525)/AI526*100%,"")</f>
        <v/>
      </c>
      <c r="AJ527" s="194" t="str">
        <f t="shared" ref="AJ527" si="2126">IFERROR((AJ526-AJ525)/AJ526*100%,"")</f>
        <v/>
      </c>
      <c r="AK527" s="194" t="str">
        <f t="shared" ref="AK527" si="2127">IFERROR((AK526-AK525)/AK526*100%,"")</f>
        <v/>
      </c>
      <c r="AL527" s="194" t="str">
        <f t="shared" ref="AL527" si="2128">IFERROR((AL526-AL525)/AL526*100%,"")</f>
        <v/>
      </c>
      <c r="AM527" s="227" t="str">
        <f>IFERROR((AM526-AM524)/AM526*100%,"")</f>
        <v/>
      </c>
    </row>
    <row r="528" spans="1:39" customFormat="1" outlineLevel="1">
      <c r="A528" t="str">
        <f>B521&amp;C528</f>
        <v>Surname, Forename5</v>
      </c>
      <c r="B528" s="259"/>
      <c r="C528" s="27">
        <v>5</v>
      </c>
      <c r="D528" s="26" t="s">
        <v>22</v>
      </c>
      <c r="E528" s="103"/>
      <c r="F528" s="103"/>
      <c r="G528" s="103"/>
      <c r="H528" s="15"/>
      <c r="I528" s="16"/>
      <c r="J528" s="17"/>
      <c r="K528" s="94"/>
      <c r="L528" s="94"/>
      <c r="M528" s="94"/>
      <c r="N528" s="94"/>
      <c r="O528" s="94"/>
      <c r="P528" s="94"/>
      <c r="Q528" s="17" t="str">
        <f>IF(SUM(K528:P528)=0,"",SUM(K528:P528))</f>
        <v/>
      </c>
      <c r="R528" s="94"/>
      <c r="S528" s="94"/>
      <c r="T528" s="17" t="str">
        <f>IF(SUM(R528:S528)=0,"",SUM(R528:S528))</f>
        <v/>
      </c>
      <c r="U528" s="17"/>
      <c r="V528" s="94"/>
      <c r="W528" s="17"/>
      <c r="X528" s="94" t="str">
        <f>IFERROR(AVERAGE(V528:W528),"")</f>
        <v/>
      </c>
      <c r="Y528" s="17"/>
      <c r="Z528" s="17"/>
      <c r="AA528" s="71"/>
      <c r="AB528" s="17"/>
      <c r="AC528" s="190" t="str">
        <f>IF(J528="","",IF(J528&lt;&gt;0,INT(25.4347*POWER((18-J528),1.81)),0))</f>
        <v/>
      </c>
      <c r="AD528" s="190" t="str">
        <f>IFERROR(IF(Q528&lt;&gt;0,INT(0.14354*POWER(((10*Q528)-220),1.4)),0),"")</f>
        <v/>
      </c>
      <c r="AE528" s="190" t="str">
        <f>IFERROR(IF(T528&lt;&gt;0,INT(51.39*POWER((T528-1.5),1.05)),0),"")</f>
        <v/>
      </c>
      <c r="AF528" s="190">
        <f>IF(U528&lt;&gt;0,INT(0.8465*POWER(((100*U528)-75),1.42)),0)</f>
        <v>0</v>
      </c>
      <c r="AG528" s="190" t="str">
        <f>IFERROR(IF(X528&lt;&gt;0,INT(1.53775*POWER((82-X528),1.81)),0),"")</f>
        <v/>
      </c>
      <c r="AH528" s="190" t="str">
        <f>IF(Y528="","",IF(Y528&lt;&gt;0,INT(5.74352*POWER((28.5-Y528),1.92)),0))</f>
        <v/>
      </c>
      <c r="AI528" s="190">
        <f>IF(Z528&lt;&gt;0,INT(12.91*POWER((Z528-4),1.1)),0)</f>
        <v>0</v>
      </c>
      <c r="AJ528" s="190" t="str">
        <f>IF(AA528="","",IF(AA528&lt;&gt;0,INT(0.2797*POWER(((100*AA528)),1.35)),0))</f>
        <v/>
      </c>
      <c r="AK528" s="191" t="str">
        <f>IF(AB528="","",IF(AB528&lt;&gt;0,INT(100.14*POWER((AB528-1),1.08)),0))</f>
        <v/>
      </c>
      <c r="AL528" s="192">
        <f>COUNT(J528,Q528,T528,X528,Y528,AA528,AB528)</f>
        <v>0</v>
      </c>
      <c r="AM528" s="193" t="str">
        <f>IF(AL528=0,"",SUM(AC528:AK528))</f>
        <v/>
      </c>
    </row>
    <row r="529" spans="1:39" customFormat="1" outlineLevel="1">
      <c r="B529" s="259"/>
      <c r="C529" s="106" t="s">
        <v>65</v>
      </c>
      <c r="D529" s="103"/>
      <c r="E529" s="103"/>
      <c r="F529" s="103"/>
      <c r="G529" s="103"/>
      <c r="H529" s="104"/>
      <c r="I529" s="105"/>
      <c r="J529" s="107" t="str">
        <f>IFERROR((J526-J528)/J528*100%,"")</f>
        <v/>
      </c>
      <c r="K529" s="107" t="str">
        <f t="shared" ref="K529:T529" si="2129">IFERROR((K528-K526)/K528*100%,"")</f>
        <v/>
      </c>
      <c r="L529" s="107" t="str">
        <f t="shared" si="2129"/>
        <v/>
      </c>
      <c r="M529" s="107" t="str">
        <f t="shared" si="2129"/>
        <v/>
      </c>
      <c r="N529" s="107" t="str">
        <f t="shared" si="2129"/>
        <v/>
      </c>
      <c r="O529" s="107" t="str">
        <f t="shared" si="2129"/>
        <v/>
      </c>
      <c r="P529" s="107" t="str">
        <f t="shared" si="2129"/>
        <v/>
      </c>
      <c r="Q529" s="107" t="str">
        <f t="shared" si="2129"/>
        <v/>
      </c>
      <c r="R529" s="107" t="str">
        <f t="shared" si="2129"/>
        <v/>
      </c>
      <c r="S529" s="107" t="str">
        <f t="shared" si="2129"/>
        <v/>
      </c>
      <c r="T529" s="107" t="str">
        <f t="shared" si="2129"/>
        <v/>
      </c>
      <c r="U529" s="107" t="str">
        <f t="shared" ref="U529" si="2130">IFERROR((U528-U527)/U528*100%,"")</f>
        <v/>
      </c>
      <c r="V529" s="107" t="str">
        <f>IFERROR((V526-V528)/V528*100%,"")</f>
        <v/>
      </c>
      <c r="W529" s="107" t="str">
        <f>IFERROR((W526-W528)/W528*100%,"")</f>
        <v/>
      </c>
      <c r="X529" s="107" t="str">
        <f>IFERROR((X526-X528)/X528*100%,"")</f>
        <v/>
      </c>
      <c r="Y529" s="107" t="str">
        <f>IFERROR((Y526-Y528)/Y528*100%,"")</f>
        <v/>
      </c>
      <c r="Z529" s="107" t="str">
        <f t="shared" ref="Z529" si="2131">IFERROR((Z528-Z527)/Z528*100%,"")</f>
        <v/>
      </c>
      <c r="AA529" s="107" t="str">
        <f>IFERROR((AA528-AA526)/AA528*100%,"")</f>
        <v/>
      </c>
      <c r="AB529" s="107" t="str">
        <f>IFERROR((AB528-AB526)/AB528*100%,"")</f>
        <v/>
      </c>
      <c r="AC529" s="194" t="str">
        <f t="shared" ref="AC529" si="2132">IFERROR((AC528-AC527)/AC528*100%,"")</f>
        <v/>
      </c>
      <c r="AD529" s="194" t="str">
        <f t="shared" ref="AD529" si="2133">IFERROR((AD528-AD527)/AD528*100%,"")</f>
        <v/>
      </c>
      <c r="AE529" s="194" t="str">
        <f t="shared" ref="AE529" si="2134">IFERROR((AE528-AE527)/AE528*100%,"")</f>
        <v/>
      </c>
      <c r="AF529" s="194" t="str">
        <f t="shared" ref="AF529" si="2135">IFERROR((AF528-AF527)/AF528*100%,"")</f>
        <v/>
      </c>
      <c r="AG529" s="194" t="str">
        <f t="shared" ref="AG529" si="2136">IFERROR((AG528-AG527)/AG528*100%,"")</f>
        <v/>
      </c>
      <c r="AH529" s="194" t="str">
        <f t="shared" ref="AH529" si="2137">IFERROR((AH528-AH527)/AH528*100%,"")</f>
        <v/>
      </c>
      <c r="AI529" s="194" t="str">
        <f t="shared" ref="AI529" si="2138">IFERROR((AI528-AI527)/AI528*100%,"")</f>
        <v/>
      </c>
      <c r="AJ529" s="194" t="str">
        <f t="shared" ref="AJ529" si="2139">IFERROR((AJ528-AJ527)/AJ528*100%,"")</f>
        <v/>
      </c>
      <c r="AK529" s="194" t="str">
        <f t="shared" ref="AK529" si="2140">IFERROR((AK528-AK527)/AK528*100%,"")</f>
        <v/>
      </c>
      <c r="AL529" s="194" t="str">
        <f t="shared" ref="AL529" si="2141">IFERROR((AL528-AL527)/AL528*100%,"")</f>
        <v/>
      </c>
      <c r="AM529" s="227" t="str">
        <f>IFERROR((AM528-AM526)/AM528*100%,"")</f>
        <v/>
      </c>
    </row>
    <row r="530" spans="1:39" customFormat="1" outlineLevel="1">
      <c r="A530" t="str">
        <f>B521&amp;C530</f>
        <v>Surname, Forename6</v>
      </c>
      <c r="B530" s="259"/>
      <c r="C530" s="27">
        <v>6</v>
      </c>
      <c r="D530" s="26" t="s">
        <v>22</v>
      </c>
      <c r="E530" s="103"/>
      <c r="F530" s="103"/>
      <c r="G530" s="103"/>
      <c r="H530" s="15"/>
      <c r="I530" s="16"/>
      <c r="J530" s="17"/>
      <c r="K530" s="94"/>
      <c r="L530" s="94"/>
      <c r="M530" s="94"/>
      <c r="N530" s="94"/>
      <c r="O530" s="94"/>
      <c r="P530" s="94"/>
      <c r="Q530" s="17" t="str">
        <f>IF(SUM(K530:P530)=0,"",SUM(K530:P530))</f>
        <v/>
      </c>
      <c r="R530" s="94"/>
      <c r="S530" s="94"/>
      <c r="T530" s="17" t="str">
        <f>IF(SUM(R530:S530)=0,"",SUM(R530:S530))</f>
        <v/>
      </c>
      <c r="U530" s="17"/>
      <c r="V530" s="94"/>
      <c r="W530" s="17"/>
      <c r="X530" s="94" t="str">
        <f>IFERROR(AVERAGE(V530:W530),"")</f>
        <v/>
      </c>
      <c r="Y530" s="17"/>
      <c r="Z530" s="17"/>
      <c r="AA530" s="71"/>
      <c r="AB530" s="17"/>
      <c r="AC530" s="190" t="str">
        <f>IF(J530="","",IF(J530&lt;&gt;0,INT(25.4347*POWER((18-J530),1.81)),0))</f>
        <v/>
      </c>
      <c r="AD530" s="190" t="str">
        <f>IFERROR(IF(Q530&lt;&gt;0,INT(0.14354*POWER(((10*Q530)-220),1.4)),0),"")</f>
        <v/>
      </c>
      <c r="AE530" s="190" t="str">
        <f>IFERROR(IF(T530&lt;&gt;0,INT(51.39*POWER((T530-1.5),1.05)),0),"")</f>
        <v/>
      </c>
      <c r="AF530" s="190">
        <f>IF(U530&lt;&gt;0,INT(0.8465*POWER(((100*U530)-75),1.42)),0)</f>
        <v>0</v>
      </c>
      <c r="AG530" s="190" t="str">
        <f>IFERROR(IF(X530&lt;&gt;0,INT(1.53775*POWER((82-X530),1.81)),0),"")</f>
        <v/>
      </c>
      <c r="AH530" s="190" t="str">
        <f>IF(Y530="","",IF(Y530&lt;&gt;0,INT(5.74352*POWER((28.5-Y530),1.92)),0))</f>
        <v/>
      </c>
      <c r="AI530" s="190">
        <f>IF(Z530&lt;&gt;0,INT(12.91*POWER((Z530-4),1.1)),0)</f>
        <v>0</v>
      </c>
      <c r="AJ530" s="190" t="str">
        <f>IF(AA530="","",IF(AA530&lt;&gt;0,INT(0.2797*POWER(((100*AA530)),1.35)),0))</f>
        <v/>
      </c>
      <c r="AK530" s="191" t="str">
        <f>IF(AB530="","",IF(AB530&lt;&gt;0,INT(100.14*POWER((AB530-1),1.08)),0))</f>
        <v/>
      </c>
      <c r="AL530" s="192">
        <f>COUNT(J530,Q530,T530,X530,Y530,AA530,AB530)</f>
        <v>0</v>
      </c>
      <c r="AM530" s="193" t="str">
        <f>IF(AL530=0,"",SUM(AC530:AK530))</f>
        <v/>
      </c>
    </row>
    <row r="531" spans="1:39" customFormat="1" outlineLevel="1">
      <c r="B531" s="259"/>
      <c r="C531" s="106" t="s">
        <v>65</v>
      </c>
      <c r="D531" s="103"/>
      <c r="E531" s="103"/>
      <c r="F531" s="103"/>
      <c r="G531" s="103"/>
      <c r="H531" s="104"/>
      <c r="I531" s="105"/>
      <c r="J531" s="107" t="str">
        <f>IFERROR((J528-J530)/J530*100%,"")</f>
        <v/>
      </c>
      <c r="K531" s="107" t="str">
        <f t="shared" ref="K531:T531" si="2142">IFERROR((K530-K528)/K530*100%,"")</f>
        <v/>
      </c>
      <c r="L531" s="107" t="str">
        <f t="shared" si="2142"/>
        <v/>
      </c>
      <c r="M531" s="107" t="str">
        <f t="shared" si="2142"/>
        <v/>
      </c>
      <c r="N531" s="107" t="str">
        <f t="shared" si="2142"/>
        <v/>
      </c>
      <c r="O531" s="107" t="str">
        <f t="shared" si="2142"/>
        <v/>
      </c>
      <c r="P531" s="107" t="str">
        <f t="shared" si="2142"/>
        <v/>
      </c>
      <c r="Q531" s="107" t="str">
        <f t="shared" si="2142"/>
        <v/>
      </c>
      <c r="R531" s="107" t="str">
        <f t="shared" si="2142"/>
        <v/>
      </c>
      <c r="S531" s="107" t="str">
        <f t="shared" si="2142"/>
        <v/>
      </c>
      <c r="T531" s="107" t="str">
        <f t="shared" si="2142"/>
        <v/>
      </c>
      <c r="U531" s="107" t="str">
        <f t="shared" ref="U531" si="2143">IFERROR((U530-U529)/U530*100%,"")</f>
        <v/>
      </c>
      <c r="V531" s="107" t="str">
        <f>IFERROR((V528-V530)/V530*100%,"")</f>
        <v/>
      </c>
      <c r="W531" s="107" t="str">
        <f>IFERROR((W528-W530)/W530*100%,"")</f>
        <v/>
      </c>
      <c r="X531" s="107" t="str">
        <f>IFERROR((X528-X530)/X530*100%,"")</f>
        <v/>
      </c>
      <c r="Y531" s="107" t="str">
        <f>IFERROR((Y528-Y530)/Y530*100%,"")</f>
        <v/>
      </c>
      <c r="Z531" s="107" t="str">
        <f t="shared" ref="Z531" si="2144">IFERROR((Z530-Z529)/Z530*100%,"")</f>
        <v/>
      </c>
      <c r="AA531" s="107" t="str">
        <f>IFERROR((AA530-AA528)/AA530*100%,"")</f>
        <v/>
      </c>
      <c r="AB531" s="107" t="str">
        <f>IFERROR((AB530-AB528)/AB530*100%,"")</f>
        <v/>
      </c>
      <c r="AC531" s="194" t="str">
        <f t="shared" ref="AC531" si="2145">IFERROR((AC530-AC529)/AC530*100%,"")</f>
        <v/>
      </c>
      <c r="AD531" s="194" t="str">
        <f t="shared" ref="AD531" si="2146">IFERROR((AD530-AD529)/AD530*100%,"")</f>
        <v/>
      </c>
      <c r="AE531" s="194" t="str">
        <f t="shared" ref="AE531" si="2147">IFERROR((AE530-AE529)/AE530*100%,"")</f>
        <v/>
      </c>
      <c r="AF531" s="194" t="str">
        <f t="shared" ref="AF531" si="2148">IFERROR((AF530-AF529)/AF530*100%,"")</f>
        <v/>
      </c>
      <c r="AG531" s="194" t="str">
        <f t="shared" ref="AG531" si="2149">IFERROR((AG530-AG529)/AG530*100%,"")</f>
        <v/>
      </c>
      <c r="AH531" s="194" t="str">
        <f t="shared" ref="AH531" si="2150">IFERROR((AH530-AH529)/AH530*100%,"")</f>
        <v/>
      </c>
      <c r="AI531" s="194" t="str">
        <f t="shared" ref="AI531" si="2151">IFERROR((AI530-AI529)/AI530*100%,"")</f>
        <v/>
      </c>
      <c r="AJ531" s="194" t="str">
        <f t="shared" ref="AJ531" si="2152">IFERROR((AJ530-AJ529)/AJ530*100%,"")</f>
        <v/>
      </c>
      <c r="AK531" s="194" t="str">
        <f t="shared" ref="AK531" si="2153">IFERROR((AK530-AK529)/AK530*100%,"")</f>
        <v/>
      </c>
      <c r="AL531" s="194" t="str">
        <f t="shared" ref="AL531" si="2154">IFERROR((AL530-AL529)/AL530*100%,"")</f>
        <v/>
      </c>
      <c r="AM531" s="227" t="str">
        <f>IFERROR((AM530-AM528)/AM530*100%,"")</f>
        <v/>
      </c>
    </row>
    <row r="532" spans="1:39" customFormat="1" outlineLevel="1">
      <c r="A532" t="str">
        <f>B521&amp;C532</f>
        <v>Surname, Forename7</v>
      </c>
      <c r="B532" s="259"/>
      <c r="C532" s="27">
        <v>7</v>
      </c>
      <c r="D532" s="26" t="s">
        <v>22</v>
      </c>
      <c r="E532" s="103"/>
      <c r="F532" s="103"/>
      <c r="G532" s="103"/>
      <c r="H532" s="15"/>
      <c r="I532" s="16"/>
      <c r="J532" s="17"/>
      <c r="K532" s="94"/>
      <c r="L532" s="94"/>
      <c r="M532" s="94"/>
      <c r="N532" s="94"/>
      <c r="O532" s="94"/>
      <c r="P532" s="94"/>
      <c r="Q532" s="17" t="str">
        <f>IF(SUM(K532:P532)=0,"",SUM(K532:P532))</f>
        <v/>
      </c>
      <c r="R532" s="94"/>
      <c r="S532" s="94"/>
      <c r="T532" s="17" t="str">
        <f>IF(SUM(R532:S532)=0,"",SUM(R532:S532))</f>
        <v/>
      </c>
      <c r="U532" s="17"/>
      <c r="V532" s="94"/>
      <c r="W532" s="17"/>
      <c r="X532" s="94" t="str">
        <f>IFERROR(AVERAGE(V532:W532),"")</f>
        <v/>
      </c>
      <c r="Y532" s="17"/>
      <c r="Z532" s="17"/>
      <c r="AA532" s="71"/>
      <c r="AB532" s="17"/>
      <c r="AC532" s="190" t="str">
        <f>IF(J532="","",IF(J532&lt;&gt;0,INT(25.4347*POWER((18-J532),1.81)),0))</f>
        <v/>
      </c>
      <c r="AD532" s="190" t="str">
        <f>IFERROR(IF(Q532&lt;&gt;0,INT(0.14354*POWER(((10*Q532)-220),1.4)),0),"")</f>
        <v/>
      </c>
      <c r="AE532" s="190" t="str">
        <f>IFERROR(IF(T532&lt;&gt;0,INT(51.39*POWER((T532-1.5),1.05)),0),"")</f>
        <v/>
      </c>
      <c r="AF532" s="190">
        <f>IF(U532&lt;&gt;0,INT(0.8465*POWER(((100*U532)-75),1.42)),0)</f>
        <v>0</v>
      </c>
      <c r="AG532" s="190" t="str">
        <f>IFERROR(IF(X532&lt;&gt;0,INT(1.53775*POWER((82-X532),1.81)),0),"")</f>
        <v/>
      </c>
      <c r="AH532" s="190" t="str">
        <f>IF(Y532="","",IF(Y532&lt;&gt;0,INT(5.74352*POWER((28.5-Y532),1.92)),0))</f>
        <v/>
      </c>
      <c r="AI532" s="190">
        <f>IF(Z532&lt;&gt;0,INT(12.91*POWER((Z532-4),1.1)),0)</f>
        <v>0</v>
      </c>
      <c r="AJ532" s="190" t="str">
        <f>IF(AA532="","",IF(AA532&lt;&gt;0,INT(0.2797*POWER(((100*AA532)),1.35)),0))</f>
        <v/>
      </c>
      <c r="AK532" s="191" t="str">
        <f>IF(AB532="","",IF(AB532&lt;&gt;0,INT(100.14*POWER((AB532-1),1.08)),0))</f>
        <v/>
      </c>
      <c r="AL532" s="192">
        <f>COUNT(J532,Q532,T532,X532,Y532,AA532,AB532)</f>
        <v>0</v>
      </c>
      <c r="AM532" s="193" t="str">
        <f>IF(AL532=0,"",SUM(AC532:AK532))</f>
        <v/>
      </c>
    </row>
    <row r="533" spans="1:39" customFormat="1" outlineLevel="1">
      <c r="B533" s="259"/>
      <c r="C533" s="106" t="s">
        <v>65</v>
      </c>
      <c r="D533" s="103"/>
      <c r="E533" s="103"/>
      <c r="F533" s="103"/>
      <c r="G533" s="103"/>
      <c r="H533" s="104"/>
      <c r="I533" s="105"/>
      <c r="J533" s="107" t="str">
        <f>IFERROR((J530-J532)/J532*100%,"")</f>
        <v/>
      </c>
      <c r="K533" s="107" t="str">
        <f t="shared" ref="K533:T533" si="2155">IFERROR((K532-K530)/K532*100%,"")</f>
        <v/>
      </c>
      <c r="L533" s="107" t="str">
        <f t="shared" si="2155"/>
        <v/>
      </c>
      <c r="M533" s="107" t="str">
        <f t="shared" si="2155"/>
        <v/>
      </c>
      <c r="N533" s="107" t="str">
        <f t="shared" si="2155"/>
        <v/>
      </c>
      <c r="O533" s="107" t="str">
        <f t="shared" si="2155"/>
        <v/>
      </c>
      <c r="P533" s="107" t="str">
        <f t="shared" si="2155"/>
        <v/>
      </c>
      <c r="Q533" s="107" t="str">
        <f t="shared" si="2155"/>
        <v/>
      </c>
      <c r="R533" s="107" t="str">
        <f t="shared" si="2155"/>
        <v/>
      </c>
      <c r="S533" s="107" t="str">
        <f t="shared" si="2155"/>
        <v/>
      </c>
      <c r="T533" s="107" t="str">
        <f t="shared" si="2155"/>
        <v/>
      </c>
      <c r="U533" s="107" t="str">
        <f t="shared" ref="U533" si="2156">IFERROR((U532-U531)/U532*100%,"")</f>
        <v/>
      </c>
      <c r="V533" s="107" t="str">
        <f>IFERROR((V530-V532)/V532*100%,"")</f>
        <v/>
      </c>
      <c r="W533" s="107" t="str">
        <f>IFERROR((W530-W532)/W532*100%,"")</f>
        <v/>
      </c>
      <c r="X533" s="107" t="str">
        <f>IFERROR((X530-X532)/X532*100%,"")</f>
        <v/>
      </c>
      <c r="Y533" s="107" t="str">
        <f>IFERROR((Y530-Y532)/Y532*100%,"")</f>
        <v/>
      </c>
      <c r="Z533" s="107" t="str">
        <f t="shared" ref="Z533" si="2157">IFERROR((Z532-Z531)/Z532*100%,"")</f>
        <v/>
      </c>
      <c r="AA533" s="107" t="str">
        <f>IFERROR((AA532-AA530)/AA532*100%,"")</f>
        <v/>
      </c>
      <c r="AB533" s="107" t="str">
        <f>IFERROR((AB532-AB530)/AB532*100%,"")</f>
        <v/>
      </c>
      <c r="AC533" s="194" t="str">
        <f t="shared" ref="AC533" si="2158">IFERROR((AC532-AC531)/AC532*100%,"")</f>
        <v/>
      </c>
      <c r="AD533" s="194" t="str">
        <f t="shared" ref="AD533" si="2159">IFERROR((AD532-AD531)/AD532*100%,"")</f>
        <v/>
      </c>
      <c r="AE533" s="194" t="str">
        <f t="shared" ref="AE533" si="2160">IFERROR((AE532-AE531)/AE532*100%,"")</f>
        <v/>
      </c>
      <c r="AF533" s="194" t="str">
        <f t="shared" ref="AF533" si="2161">IFERROR((AF532-AF531)/AF532*100%,"")</f>
        <v/>
      </c>
      <c r="AG533" s="194" t="str">
        <f t="shared" ref="AG533" si="2162">IFERROR((AG532-AG531)/AG532*100%,"")</f>
        <v/>
      </c>
      <c r="AH533" s="194" t="str">
        <f t="shared" ref="AH533" si="2163">IFERROR((AH532-AH531)/AH532*100%,"")</f>
        <v/>
      </c>
      <c r="AI533" s="194" t="str">
        <f t="shared" ref="AI533" si="2164">IFERROR((AI532-AI531)/AI532*100%,"")</f>
        <v/>
      </c>
      <c r="AJ533" s="194" t="str">
        <f t="shared" ref="AJ533" si="2165">IFERROR((AJ532-AJ531)/AJ532*100%,"")</f>
        <v/>
      </c>
      <c r="AK533" s="194" t="str">
        <f t="shared" ref="AK533" si="2166">IFERROR((AK532-AK531)/AK532*100%,"")</f>
        <v/>
      </c>
      <c r="AL533" s="194" t="str">
        <f t="shared" ref="AL533" si="2167">IFERROR((AL532-AL531)/AL532*100%,"")</f>
        <v/>
      </c>
      <c r="AM533" s="227" t="str">
        <f>IFERROR((AM532-AM530)/AM532*100%,"")</f>
        <v/>
      </c>
    </row>
    <row r="534" spans="1:39" customFormat="1" outlineLevel="1">
      <c r="A534" t="str">
        <f>B521&amp;C534</f>
        <v>Surname, Forename8</v>
      </c>
      <c r="B534" s="259"/>
      <c r="C534" s="27">
        <v>8</v>
      </c>
      <c r="D534" s="26" t="s">
        <v>22</v>
      </c>
      <c r="E534" s="103"/>
      <c r="F534" s="103"/>
      <c r="G534" s="103"/>
      <c r="H534" s="15"/>
      <c r="I534" s="16"/>
      <c r="J534" s="17"/>
      <c r="K534" s="94"/>
      <c r="L534" s="94"/>
      <c r="M534" s="94"/>
      <c r="N534" s="94"/>
      <c r="O534" s="94"/>
      <c r="P534" s="94"/>
      <c r="Q534" s="17" t="str">
        <f>IF(SUM(K534:P534)=0,"",SUM(K534:P534))</f>
        <v/>
      </c>
      <c r="R534" s="94"/>
      <c r="S534" s="94"/>
      <c r="T534" s="17" t="str">
        <f>IF(SUM(R534:S534)=0,"",SUM(R534:S534))</f>
        <v/>
      </c>
      <c r="U534" s="17"/>
      <c r="V534" s="94"/>
      <c r="W534" s="17"/>
      <c r="X534" s="94" t="str">
        <f>IFERROR(AVERAGE(V534:W534),"")</f>
        <v/>
      </c>
      <c r="Y534" s="17"/>
      <c r="Z534" s="17"/>
      <c r="AA534" s="71"/>
      <c r="AB534" s="17"/>
      <c r="AC534" s="190" t="str">
        <f>IF(J534="","",IF(J534&lt;&gt;0,INT(25.4347*POWER((18-J534),1.81)),0))</f>
        <v/>
      </c>
      <c r="AD534" s="190" t="str">
        <f>IFERROR(IF(Q534&lt;&gt;0,INT(0.14354*POWER(((10*Q534)-220),1.4)),0),"")</f>
        <v/>
      </c>
      <c r="AE534" s="190" t="str">
        <f>IFERROR(IF(T534&lt;&gt;0,INT(51.39*POWER((T534-1.5),1.05)),0),"")</f>
        <v/>
      </c>
      <c r="AF534" s="190">
        <f>IF(U534&lt;&gt;0,INT(0.8465*POWER(((100*U534)-75),1.42)),0)</f>
        <v>0</v>
      </c>
      <c r="AG534" s="190" t="str">
        <f>IFERROR(IF(X534&lt;&gt;0,INT(1.53775*POWER((82-X534),1.81)),0),"")</f>
        <v/>
      </c>
      <c r="AH534" s="190" t="str">
        <f>IF(Y534="","",IF(Y534&lt;&gt;0,INT(5.74352*POWER((28.5-Y534),1.92)),0))</f>
        <v/>
      </c>
      <c r="AI534" s="190">
        <f>IF(Z534&lt;&gt;0,INT(12.91*POWER((Z534-4),1.1)),0)</f>
        <v>0</v>
      </c>
      <c r="AJ534" s="190" t="str">
        <f>IF(AA534="","",IF(AA534&lt;&gt;0,INT(0.2797*POWER(((100*AA534)),1.35)),0))</f>
        <v/>
      </c>
      <c r="AK534" s="191" t="str">
        <f>IF(AB534="","",IF(AB534&lt;&gt;0,INT(100.14*POWER((AB534-1),1.08)),0))</f>
        <v/>
      </c>
      <c r="AL534" s="192">
        <f>COUNT(J534,Q534,T534,X534,Y534,AA534,AB534)</f>
        <v>0</v>
      </c>
      <c r="AM534" s="193" t="str">
        <f>IF(AL534=0,"",SUM(AC534:AK534))</f>
        <v/>
      </c>
    </row>
    <row r="535" spans="1:39" customFormat="1" outlineLevel="1">
      <c r="B535" s="259"/>
      <c r="C535" s="106" t="s">
        <v>65</v>
      </c>
      <c r="D535" s="103"/>
      <c r="E535" s="103"/>
      <c r="F535" s="103"/>
      <c r="G535" s="103"/>
      <c r="H535" s="104"/>
      <c r="I535" s="105"/>
      <c r="J535" s="107" t="str">
        <f>IFERROR((J532-J534)/J534*100%,"")</f>
        <v/>
      </c>
      <c r="K535" s="107" t="str">
        <f t="shared" ref="K535:T535" si="2168">IFERROR((K534-K532)/K534*100%,"")</f>
        <v/>
      </c>
      <c r="L535" s="107" t="str">
        <f t="shared" si="2168"/>
        <v/>
      </c>
      <c r="M535" s="107" t="str">
        <f t="shared" si="2168"/>
        <v/>
      </c>
      <c r="N535" s="107" t="str">
        <f t="shared" si="2168"/>
        <v/>
      </c>
      <c r="O535" s="107" t="str">
        <f t="shared" si="2168"/>
        <v/>
      </c>
      <c r="P535" s="107" t="str">
        <f t="shared" si="2168"/>
        <v/>
      </c>
      <c r="Q535" s="107" t="str">
        <f t="shared" si="2168"/>
        <v/>
      </c>
      <c r="R535" s="107" t="str">
        <f t="shared" si="2168"/>
        <v/>
      </c>
      <c r="S535" s="107" t="str">
        <f t="shared" si="2168"/>
        <v/>
      </c>
      <c r="T535" s="107" t="str">
        <f t="shared" si="2168"/>
        <v/>
      </c>
      <c r="U535" s="107" t="str">
        <f t="shared" ref="U535" si="2169">IFERROR((U534-U533)/U534*100%,"")</f>
        <v/>
      </c>
      <c r="V535" s="107" t="str">
        <f>IFERROR((V532-V534)/V534*100%,"")</f>
        <v/>
      </c>
      <c r="W535" s="107" t="str">
        <f>IFERROR((W532-W534)/W534*100%,"")</f>
        <v/>
      </c>
      <c r="X535" s="107" t="str">
        <f>IFERROR((X532-X534)/X534*100%,"")</f>
        <v/>
      </c>
      <c r="Y535" s="107" t="str">
        <f>IFERROR((Y532-Y534)/Y534*100%,"")</f>
        <v/>
      </c>
      <c r="Z535" s="107" t="str">
        <f t="shared" ref="Z535" si="2170">IFERROR((Z534-Z533)/Z534*100%,"")</f>
        <v/>
      </c>
      <c r="AA535" s="107" t="str">
        <f>IFERROR((AA534-AA532)/AA534*100%,"")</f>
        <v/>
      </c>
      <c r="AB535" s="107" t="str">
        <f>IFERROR((AB534-AB532)/AB534*100%,"")</f>
        <v/>
      </c>
      <c r="AC535" s="194" t="str">
        <f t="shared" ref="AC535" si="2171">IFERROR((AC534-AC533)/AC534*100%,"")</f>
        <v/>
      </c>
      <c r="AD535" s="194" t="str">
        <f t="shared" ref="AD535" si="2172">IFERROR((AD534-AD533)/AD534*100%,"")</f>
        <v/>
      </c>
      <c r="AE535" s="194" t="str">
        <f t="shared" ref="AE535" si="2173">IFERROR((AE534-AE533)/AE534*100%,"")</f>
        <v/>
      </c>
      <c r="AF535" s="194" t="str">
        <f t="shared" ref="AF535" si="2174">IFERROR((AF534-AF533)/AF534*100%,"")</f>
        <v/>
      </c>
      <c r="AG535" s="194" t="str">
        <f t="shared" ref="AG535" si="2175">IFERROR((AG534-AG533)/AG534*100%,"")</f>
        <v/>
      </c>
      <c r="AH535" s="194" t="str">
        <f t="shared" ref="AH535" si="2176">IFERROR((AH534-AH533)/AH534*100%,"")</f>
        <v/>
      </c>
      <c r="AI535" s="194" t="str">
        <f t="shared" ref="AI535" si="2177">IFERROR((AI534-AI533)/AI534*100%,"")</f>
        <v/>
      </c>
      <c r="AJ535" s="194" t="str">
        <f t="shared" ref="AJ535" si="2178">IFERROR((AJ534-AJ533)/AJ534*100%,"")</f>
        <v/>
      </c>
      <c r="AK535" s="194" t="str">
        <f t="shared" ref="AK535" si="2179">IFERROR((AK534-AK533)/AK534*100%,"")</f>
        <v/>
      </c>
      <c r="AL535" s="194" t="str">
        <f t="shared" ref="AL535" si="2180">IFERROR((AL534-AL533)/AL534*100%,"")</f>
        <v/>
      </c>
      <c r="AM535" s="227" t="str">
        <f>IFERROR((AM534-AM532)/AM534*100%,"")</f>
        <v/>
      </c>
    </row>
    <row r="536" spans="1:39" customFormat="1" outlineLevel="1">
      <c r="A536" t="str">
        <f>B521&amp;C536</f>
        <v>Surname, Forename9</v>
      </c>
      <c r="B536" s="259"/>
      <c r="C536" s="27">
        <v>9</v>
      </c>
      <c r="D536" s="26" t="s">
        <v>22</v>
      </c>
      <c r="E536" s="103"/>
      <c r="F536" s="103"/>
      <c r="G536" s="103"/>
      <c r="H536" s="15"/>
      <c r="I536" s="16"/>
      <c r="J536" s="17"/>
      <c r="K536" s="94"/>
      <c r="L536" s="94"/>
      <c r="M536" s="94"/>
      <c r="N536" s="94"/>
      <c r="O536" s="94"/>
      <c r="P536" s="94"/>
      <c r="Q536" s="17" t="str">
        <f>IF(SUM(K536:P536)=0,"",SUM(K536:P536))</f>
        <v/>
      </c>
      <c r="R536" s="94"/>
      <c r="S536" s="94"/>
      <c r="T536" s="17" t="str">
        <f>IF(SUM(R536:S536)=0,"",SUM(R536:S536))</f>
        <v/>
      </c>
      <c r="U536" s="17"/>
      <c r="V536" s="94"/>
      <c r="W536" s="17"/>
      <c r="X536" s="94" t="str">
        <f>IFERROR(AVERAGE(V536:W536),"")</f>
        <v/>
      </c>
      <c r="Y536" s="17"/>
      <c r="Z536" s="17"/>
      <c r="AA536" s="71"/>
      <c r="AB536" s="17"/>
      <c r="AC536" s="190" t="str">
        <f>IF(J536="","",IF(J536&lt;&gt;0,INT(25.4347*POWER((18-J536),1.81)),0))</f>
        <v/>
      </c>
      <c r="AD536" s="190" t="str">
        <f>IFERROR(IF(Q536&lt;&gt;0,INT(0.14354*POWER(((10*Q536)-220),1.4)),0),"")</f>
        <v/>
      </c>
      <c r="AE536" s="190" t="str">
        <f>IFERROR(IF(T536&lt;&gt;0,INT(51.39*POWER((T536-1.5),1.05)),0),"")</f>
        <v/>
      </c>
      <c r="AF536" s="190">
        <f>IF(U536&lt;&gt;0,INT(0.8465*POWER(((100*U536)-75),1.42)),0)</f>
        <v>0</v>
      </c>
      <c r="AG536" s="190" t="str">
        <f>IFERROR(IF(X536&lt;&gt;0,INT(1.53775*POWER((82-X536),1.81)),0),"")</f>
        <v/>
      </c>
      <c r="AH536" s="190" t="str">
        <f>IF(Y536="","",IF(Y536&lt;&gt;0,INT(5.74352*POWER((28.5-Y536),1.92)),0))</f>
        <v/>
      </c>
      <c r="AI536" s="190">
        <f>IF(Z536&lt;&gt;0,INT(12.91*POWER((Z536-4),1.1)),0)</f>
        <v>0</v>
      </c>
      <c r="AJ536" s="190" t="str">
        <f>IF(AA536="","",IF(AA536&lt;&gt;0,INT(0.2797*POWER(((100*AA536)),1.35)),0))</f>
        <v/>
      </c>
      <c r="AK536" s="191" t="str">
        <f>IF(AB536="","",IF(AB536&lt;&gt;0,INT(100.14*POWER((AB536-1),1.08)),0))</f>
        <v/>
      </c>
      <c r="AL536" s="192">
        <f>COUNT(J536,Q536,T536,X536,Y536,AA536,AB536)</f>
        <v>0</v>
      </c>
      <c r="AM536" s="193" t="str">
        <f>IF(AL536=0,"",SUM(AC536:AK536))</f>
        <v/>
      </c>
    </row>
    <row r="537" spans="1:39" customFormat="1" outlineLevel="1">
      <c r="B537" s="259"/>
      <c r="C537" s="106" t="s">
        <v>65</v>
      </c>
      <c r="D537" s="33"/>
      <c r="E537" s="33"/>
      <c r="F537" s="33"/>
      <c r="G537" s="33"/>
      <c r="H537" s="18"/>
      <c r="I537" s="44"/>
      <c r="J537" s="107" t="str">
        <f>IFERROR((J534-J536)/J536*100%,"")</f>
        <v/>
      </c>
      <c r="K537" s="107" t="str">
        <f t="shared" ref="K537:T537" si="2181">IFERROR((K536-K534)/K536*100%,"")</f>
        <v/>
      </c>
      <c r="L537" s="107" t="str">
        <f t="shared" si="2181"/>
        <v/>
      </c>
      <c r="M537" s="107" t="str">
        <f t="shared" si="2181"/>
        <v/>
      </c>
      <c r="N537" s="107" t="str">
        <f t="shared" si="2181"/>
        <v/>
      </c>
      <c r="O537" s="107" t="str">
        <f t="shared" si="2181"/>
        <v/>
      </c>
      <c r="P537" s="107" t="str">
        <f t="shared" si="2181"/>
        <v/>
      </c>
      <c r="Q537" s="107" t="str">
        <f t="shared" si="2181"/>
        <v/>
      </c>
      <c r="R537" s="107" t="str">
        <f t="shared" si="2181"/>
        <v/>
      </c>
      <c r="S537" s="107" t="str">
        <f t="shared" si="2181"/>
        <v/>
      </c>
      <c r="T537" s="107" t="str">
        <f t="shared" si="2181"/>
        <v/>
      </c>
      <c r="U537" s="107" t="str">
        <f t="shared" ref="U537" si="2182">IFERROR((U536-U535)/U536*100%,"")</f>
        <v/>
      </c>
      <c r="V537" s="107" t="str">
        <f>IFERROR((V534-V536)/V536*100%,"")</f>
        <v/>
      </c>
      <c r="W537" s="107" t="str">
        <f>IFERROR((W534-W536)/W536*100%,"")</f>
        <v/>
      </c>
      <c r="X537" s="107" t="str">
        <f>IFERROR((X534-X536)/X536*100%,"")</f>
        <v/>
      </c>
      <c r="Y537" s="107" t="str">
        <f>IFERROR((Y534-Y536)/Y536*100%,"")</f>
        <v/>
      </c>
      <c r="Z537" s="107" t="str">
        <f t="shared" ref="Z537" si="2183">IFERROR((Z536-Z535)/Z536*100%,"")</f>
        <v/>
      </c>
      <c r="AA537" s="107" t="str">
        <f>IFERROR((AA536-AA534)/AA536*100%,"")</f>
        <v/>
      </c>
      <c r="AB537" s="107" t="str">
        <f>IFERROR((AB536-AB534)/AB536*100%,"")</f>
        <v/>
      </c>
      <c r="AC537" s="194" t="str">
        <f t="shared" ref="AC537" si="2184">IFERROR((AC536-AC535)/AC536*100%,"")</f>
        <v/>
      </c>
      <c r="AD537" s="194" t="str">
        <f t="shared" ref="AD537" si="2185">IFERROR((AD536-AD535)/AD536*100%,"")</f>
        <v/>
      </c>
      <c r="AE537" s="194" t="str">
        <f t="shared" ref="AE537" si="2186">IFERROR((AE536-AE535)/AE536*100%,"")</f>
        <v/>
      </c>
      <c r="AF537" s="194" t="str">
        <f t="shared" ref="AF537" si="2187">IFERROR((AF536-AF535)/AF536*100%,"")</f>
        <v/>
      </c>
      <c r="AG537" s="194" t="str">
        <f t="shared" ref="AG537" si="2188">IFERROR((AG536-AG535)/AG536*100%,"")</f>
        <v/>
      </c>
      <c r="AH537" s="194" t="str">
        <f t="shared" ref="AH537" si="2189">IFERROR((AH536-AH535)/AH536*100%,"")</f>
        <v/>
      </c>
      <c r="AI537" s="194" t="str">
        <f t="shared" ref="AI537" si="2190">IFERROR((AI536-AI535)/AI536*100%,"")</f>
        <v/>
      </c>
      <c r="AJ537" s="194" t="str">
        <f t="shared" ref="AJ537" si="2191">IFERROR((AJ536-AJ535)/AJ536*100%,"")</f>
        <v/>
      </c>
      <c r="AK537" s="194" t="str">
        <f t="shared" ref="AK537" si="2192">IFERROR((AK536-AK535)/AK536*100%,"")</f>
        <v/>
      </c>
      <c r="AL537" s="194" t="str">
        <f t="shared" ref="AL537" si="2193">IFERROR((AL536-AL535)/AL536*100%,"")</f>
        <v/>
      </c>
      <c r="AM537" s="227" t="str">
        <f>IFERROR((AM536-AM534)/AM536*100%,"")</f>
        <v/>
      </c>
    </row>
    <row r="538" spans="1:39" s="6" customFormat="1" outlineLevel="1">
      <c r="A538" t="str">
        <f>B521&amp;C538</f>
        <v>Surname, Forename10</v>
      </c>
      <c r="B538" s="259"/>
      <c r="C538" s="32">
        <v>10</v>
      </c>
      <c r="D538" s="33" t="s">
        <v>22</v>
      </c>
      <c r="E538" s="33"/>
      <c r="F538" s="33"/>
      <c r="G538" s="33"/>
      <c r="H538" s="18"/>
      <c r="I538" s="44"/>
      <c r="J538" s="34"/>
      <c r="K538" s="34"/>
      <c r="L538" s="34"/>
      <c r="M538" s="34"/>
      <c r="N538" s="34"/>
      <c r="O538" s="34"/>
      <c r="P538" s="34"/>
      <c r="Q538" s="17" t="str">
        <f>IF(SUM(K538:P538)=0,"",SUM(K538:P538))</f>
        <v/>
      </c>
      <c r="R538" s="94"/>
      <c r="S538" s="94"/>
      <c r="T538" s="17" t="str">
        <f>IF(SUM(R538:S538)=0,"",SUM(R538:S538))</f>
        <v/>
      </c>
      <c r="U538" s="17"/>
      <c r="V538" s="94"/>
      <c r="W538" s="17"/>
      <c r="X538" s="94" t="str">
        <f>IFERROR(AVERAGE(V538:W538),"")</f>
        <v/>
      </c>
      <c r="Y538" s="17"/>
      <c r="Z538" s="17"/>
      <c r="AA538" s="71"/>
      <c r="AB538" s="17"/>
      <c r="AC538" s="190" t="str">
        <f>IF(J538="","",IF(J538&lt;&gt;0,INT(25.4347*POWER((18-J538),1.81)),0))</f>
        <v/>
      </c>
      <c r="AD538" s="190" t="str">
        <f>IFERROR(IF(Q538&lt;&gt;0,INT(0.14354*POWER(((10*Q538)-220),1.4)),0),"")</f>
        <v/>
      </c>
      <c r="AE538" s="190" t="str">
        <f>IFERROR(IF(T538&lt;&gt;0,INT(51.39*POWER((T538-1.5),1.05)),0),"")</f>
        <v/>
      </c>
      <c r="AF538" s="190">
        <f>IF(U538&lt;&gt;0,INT(0.8465*POWER(((100*U538)-75),1.42)),0)</f>
        <v>0</v>
      </c>
      <c r="AG538" s="190" t="str">
        <f>IFERROR(IF(X538&lt;&gt;0,INT(1.53775*POWER((82-X538),1.81)),0),"")</f>
        <v/>
      </c>
      <c r="AH538" s="190" t="str">
        <f>IF(Y538="","",IF(Y538&lt;&gt;0,INT(5.74352*POWER((28.5-Y538),1.92)),0))</f>
        <v/>
      </c>
      <c r="AI538" s="190">
        <f>IF(Z538&lt;&gt;0,INT(12.91*POWER((Z538-4),1.1)),0)</f>
        <v>0</v>
      </c>
      <c r="AJ538" s="190" t="str">
        <f>IF(AA538="","",IF(AA538&lt;&gt;0,INT(0.2797*POWER(((100*AA538)),1.35)),0))</f>
        <v/>
      </c>
      <c r="AK538" s="191" t="str">
        <f>IF(AB538="","",IF(AB538&lt;&gt;0,INT(100.14*POWER((AB538-1),1.08)),0))</f>
        <v/>
      </c>
      <c r="AL538" s="192">
        <f>COUNT(J538,Q538,T538,X538,Y538,AA538,AB538)</f>
        <v>0</v>
      </c>
      <c r="AM538" s="193" t="str">
        <f>IF(AL538=0,"",SUM(AC538:AK538))</f>
        <v/>
      </c>
    </row>
    <row r="539" spans="1:39" s="6" customFormat="1" outlineLevel="1">
      <c r="A539"/>
      <c r="B539" s="260"/>
      <c r="C539" s="106" t="s">
        <v>65</v>
      </c>
      <c r="D539" s="33"/>
      <c r="E539" s="33"/>
      <c r="F539" s="33"/>
      <c r="G539" s="33"/>
      <c r="H539" s="18"/>
      <c r="I539" s="44"/>
      <c r="J539" s="107" t="str">
        <f>IFERROR((J536-J538)/J538*100%,"")</f>
        <v/>
      </c>
      <c r="K539" s="107" t="str">
        <f t="shared" ref="K539:T539" si="2194">IFERROR((K538-K536)/K538*100%,"")</f>
        <v/>
      </c>
      <c r="L539" s="107" t="str">
        <f t="shared" si="2194"/>
        <v/>
      </c>
      <c r="M539" s="107" t="str">
        <f t="shared" si="2194"/>
        <v/>
      </c>
      <c r="N539" s="107" t="str">
        <f t="shared" si="2194"/>
        <v/>
      </c>
      <c r="O539" s="107" t="str">
        <f t="shared" si="2194"/>
        <v/>
      </c>
      <c r="P539" s="107" t="str">
        <f t="shared" si="2194"/>
        <v/>
      </c>
      <c r="Q539" s="107" t="str">
        <f t="shared" si="2194"/>
        <v/>
      </c>
      <c r="R539" s="107" t="str">
        <f t="shared" si="2194"/>
        <v/>
      </c>
      <c r="S539" s="107" t="str">
        <f t="shared" si="2194"/>
        <v/>
      </c>
      <c r="T539" s="107" t="str">
        <f t="shared" si="2194"/>
        <v/>
      </c>
      <c r="U539" s="107" t="str">
        <f t="shared" ref="U539" si="2195">IFERROR((U538-U537)/U538*100%,"")</f>
        <v/>
      </c>
      <c r="V539" s="107" t="str">
        <f>IFERROR((V536-V538)/V538*100%,"")</f>
        <v/>
      </c>
      <c r="W539" s="107" t="str">
        <f>IFERROR((W536-W538)/W538*100%,"")</f>
        <v/>
      </c>
      <c r="X539" s="107" t="str">
        <f>IFERROR((X536-X538)/X538*100%,"")</f>
        <v/>
      </c>
      <c r="Y539" s="107" t="str">
        <f>IFERROR((Y536-Y538)/Y538*100%,"")</f>
        <v/>
      </c>
      <c r="Z539" s="107" t="str">
        <f t="shared" ref="Z539" si="2196">IFERROR((Z538-Z537)/Z538*100%,"")</f>
        <v/>
      </c>
      <c r="AA539" s="107" t="str">
        <f>IFERROR((AA538-AA536)/AA538*100%,"")</f>
        <v/>
      </c>
      <c r="AB539" s="107" t="str">
        <f>IFERROR((AB538-AB536)/AB538*100%,"")</f>
        <v/>
      </c>
      <c r="AC539" s="194" t="str">
        <f t="shared" ref="AC539" si="2197">IFERROR((AC538-AC537)/AC538*100%,"")</f>
        <v/>
      </c>
      <c r="AD539" s="194" t="str">
        <f t="shared" ref="AD539" si="2198">IFERROR((AD538-AD537)/AD538*100%,"")</f>
        <v/>
      </c>
      <c r="AE539" s="194" t="str">
        <f t="shared" ref="AE539" si="2199">IFERROR((AE538-AE537)/AE538*100%,"")</f>
        <v/>
      </c>
      <c r="AF539" s="194" t="str">
        <f t="shared" ref="AF539" si="2200">IFERROR((AF538-AF537)/AF538*100%,"")</f>
        <v/>
      </c>
      <c r="AG539" s="194" t="str">
        <f t="shared" ref="AG539" si="2201">IFERROR((AG538-AG537)/AG538*100%,"")</f>
        <v/>
      </c>
      <c r="AH539" s="194" t="str">
        <f t="shared" ref="AH539" si="2202">IFERROR((AH538-AH537)/AH538*100%,"")</f>
        <v/>
      </c>
      <c r="AI539" s="194" t="str">
        <f t="shared" ref="AI539" si="2203">IFERROR((AI538-AI537)/AI538*100%,"")</f>
        <v/>
      </c>
      <c r="AJ539" s="194" t="str">
        <f t="shared" ref="AJ539" si="2204">IFERROR((AJ538-AJ537)/AJ538*100%,"")</f>
        <v/>
      </c>
      <c r="AK539" s="194" t="str">
        <f t="shared" ref="AK539" si="2205">IFERROR((AK538-AK537)/AK538*100%,"")</f>
        <v/>
      </c>
      <c r="AL539" s="194" t="str">
        <f t="shared" ref="AL539" si="2206">IFERROR((AL538-AL537)/AL538*100%,"")</f>
        <v/>
      </c>
      <c r="AM539" s="227" t="str">
        <f>IFERROR((AM538-AM536)/AM538*100%,"")</f>
        <v/>
      </c>
    </row>
    <row r="540" spans="1:39" s="45" customFormat="1" outlineLevel="1">
      <c r="B540" s="115"/>
      <c r="C540" s="32"/>
      <c r="D540" s="33"/>
      <c r="E540" s="33"/>
      <c r="F540" s="33"/>
      <c r="G540" s="33"/>
      <c r="H540" s="18"/>
      <c r="I540" s="44"/>
      <c r="J540" s="34"/>
      <c r="K540" s="34"/>
      <c r="L540" s="34"/>
      <c r="M540" s="34"/>
      <c r="N540" s="34"/>
      <c r="O540" s="34"/>
      <c r="P540" s="34"/>
      <c r="Q540" s="34"/>
      <c r="R540" s="34"/>
      <c r="S540" s="34"/>
      <c r="T540" s="34"/>
      <c r="U540" s="34"/>
      <c r="V540" s="34"/>
      <c r="W540" s="34"/>
      <c r="X540" s="34"/>
      <c r="Y540" s="34"/>
      <c r="Z540" s="34"/>
      <c r="AA540" s="34"/>
      <c r="AB540" s="34"/>
      <c r="AC540" s="195"/>
      <c r="AD540" s="196"/>
      <c r="AE540" s="196"/>
      <c r="AF540" s="196"/>
      <c r="AG540" s="196"/>
      <c r="AH540" s="196"/>
      <c r="AI540" s="196"/>
      <c r="AJ540" s="196"/>
      <c r="AK540" s="197"/>
      <c r="AL540" s="196"/>
      <c r="AM540" s="198"/>
    </row>
    <row r="541" spans="1:39" s="6" customFormat="1" outlineLevel="1">
      <c r="B541" s="116"/>
      <c r="C541" s="35"/>
      <c r="D541" s="36"/>
      <c r="E541" s="36"/>
      <c r="F541" s="36"/>
      <c r="G541" s="36"/>
      <c r="H541" s="37"/>
      <c r="I541" s="38" t="s">
        <v>24</v>
      </c>
      <c r="J541" s="21" t="e">
        <f>AVERAGE(J521:J522,J524,J526,J528,J530,J532,J534,J536,J538)</f>
        <v>#DIV/0!</v>
      </c>
      <c r="K541" s="21" t="e">
        <f t="shared" ref="K541:AB541" si="2207">AVERAGE(K521:K522,K524,K526,K528,K530,K532,K534,K536,K538)</f>
        <v>#DIV/0!</v>
      </c>
      <c r="L541" s="21" t="e">
        <f t="shared" si="2207"/>
        <v>#DIV/0!</v>
      </c>
      <c r="M541" s="21" t="e">
        <f t="shared" si="2207"/>
        <v>#DIV/0!</v>
      </c>
      <c r="N541" s="21" t="e">
        <f t="shared" si="2207"/>
        <v>#DIV/0!</v>
      </c>
      <c r="O541" s="21" t="e">
        <f t="shared" si="2207"/>
        <v>#DIV/0!</v>
      </c>
      <c r="P541" s="21" t="e">
        <f t="shared" si="2207"/>
        <v>#DIV/0!</v>
      </c>
      <c r="Q541" s="21" t="e">
        <f t="shared" si="2207"/>
        <v>#DIV/0!</v>
      </c>
      <c r="R541" s="21" t="e">
        <f t="shared" si="2207"/>
        <v>#DIV/0!</v>
      </c>
      <c r="S541" s="21" t="e">
        <f t="shared" si="2207"/>
        <v>#DIV/0!</v>
      </c>
      <c r="T541" s="21" t="e">
        <f t="shared" si="2207"/>
        <v>#DIV/0!</v>
      </c>
      <c r="U541" s="21" t="e">
        <f t="shared" si="2207"/>
        <v>#DIV/0!</v>
      </c>
      <c r="V541" s="21" t="e">
        <f t="shared" si="2207"/>
        <v>#DIV/0!</v>
      </c>
      <c r="W541" s="21" t="e">
        <f t="shared" si="2207"/>
        <v>#DIV/0!</v>
      </c>
      <c r="X541" s="21" t="e">
        <f t="shared" si="2207"/>
        <v>#DIV/0!</v>
      </c>
      <c r="Y541" s="21" t="e">
        <f t="shared" si="2207"/>
        <v>#DIV/0!</v>
      </c>
      <c r="Z541" s="21" t="e">
        <f t="shared" si="2207"/>
        <v>#DIV/0!</v>
      </c>
      <c r="AA541" s="21" t="e">
        <f t="shared" si="2207"/>
        <v>#DIV/0!</v>
      </c>
      <c r="AB541" s="21" t="e">
        <f t="shared" si="2207"/>
        <v>#DIV/0!</v>
      </c>
      <c r="AC541" s="199"/>
      <c r="AD541" s="200"/>
      <c r="AE541" s="200"/>
      <c r="AF541" s="200"/>
      <c r="AG541" s="200"/>
      <c r="AH541" s="200"/>
      <c r="AI541" s="200"/>
      <c r="AJ541" s="200"/>
      <c r="AK541" s="201"/>
      <c r="AL541" s="200"/>
      <c r="AM541" s="202"/>
    </row>
    <row r="542" spans="1:39" s="6" customFormat="1" outlineLevel="1">
      <c r="B542" s="116"/>
      <c r="C542" s="35"/>
      <c r="D542" s="36"/>
      <c r="E542" s="36"/>
      <c r="F542" s="36"/>
      <c r="G542" s="36"/>
      <c r="H542" s="37"/>
      <c r="I542" s="38" t="s">
        <v>26</v>
      </c>
      <c r="J542" s="21">
        <f>MIN(J521:J522,J524,J526,J528,J530,J532,J534,J536,J538)</f>
        <v>0</v>
      </c>
      <c r="K542" s="21">
        <f t="shared" ref="K542:AB542" si="2208">MIN(K521:K522,K524,K526,K528,K530,K532,K534,K536,K538)</f>
        <v>0</v>
      </c>
      <c r="L542" s="21">
        <f t="shared" si="2208"/>
        <v>0</v>
      </c>
      <c r="M542" s="21">
        <f t="shared" si="2208"/>
        <v>0</v>
      </c>
      <c r="N542" s="21">
        <f t="shared" si="2208"/>
        <v>0</v>
      </c>
      <c r="O542" s="21">
        <f t="shared" si="2208"/>
        <v>0</v>
      </c>
      <c r="P542" s="21">
        <f t="shared" si="2208"/>
        <v>0</v>
      </c>
      <c r="Q542" s="21">
        <f t="shared" si="2208"/>
        <v>0</v>
      </c>
      <c r="R542" s="21">
        <f t="shared" si="2208"/>
        <v>0</v>
      </c>
      <c r="S542" s="21">
        <f t="shared" si="2208"/>
        <v>0</v>
      </c>
      <c r="T542" s="21">
        <f t="shared" si="2208"/>
        <v>0</v>
      </c>
      <c r="U542" s="21">
        <f t="shared" si="2208"/>
        <v>0</v>
      </c>
      <c r="V542" s="21">
        <f t="shared" si="2208"/>
        <v>0</v>
      </c>
      <c r="W542" s="21">
        <f t="shared" si="2208"/>
        <v>0</v>
      </c>
      <c r="X542" s="21">
        <f t="shared" si="2208"/>
        <v>0</v>
      </c>
      <c r="Y542" s="21">
        <f t="shared" si="2208"/>
        <v>0</v>
      </c>
      <c r="Z542" s="21">
        <f t="shared" si="2208"/>
        <v>0</v>
      </c>
      <c r="AA542" s="21">
        <f t="shared" si="2208"/>
        <v>0</v>
      </c>
      <c r="AB542" s="21">
        <f t="shared" si="2208"/>
        <v>0</v>
      </c>
      <c r="AC542" s="199"/>
      <c r="AD542" s="200"/>
      <c r="AE542" s="200"/>
      <c r="AF542" s="200"/>
      <c r="AG542" s="200"/>
      <c r="AH542" s="200"/>
      <c r="AI542" s="200"/>
      <c r="AJ542" s="200"/>
      <c r="AK542" s="201"/>
      <c r="AL542" s="200"/>
      <c r="AM542" s="202"/>
    </row>
    <row r="543" spans="1:39" s="6" customFormat="1" outlineLevel="1">
      <c r="B543" s="116"/>
      <c r="C543" s="35"/>
      <c r="D543" s="36"/>
      <c r="E543" s="36"/>
      <c r="F543" s="36"/>
      <c r="G543" s="36"/>
      <c r="H543" s="37"/>
      <c r="I543" s="38" t="s">
        <v>25</v>
      </c>
      <c r="J543" s="21">
        <f>MAX(J521:J522,J524,J526,J528,J530,J532,J534,J536,J538)</f>
        <v>0</v>
      </c>
      <c r="K543" s="21">
        <f t="shared" ref="K543:AB543" si="2209">MAX(K521:K522,K524,K526,K528,K530,K532,K534,K536,K538)</f>
        <v>0</v>
      </c>
      <c r="L543" s="21">
        <f t="shared" si="2209"/>
        <v>0</v>
      </c>
      <c r="M543" s="21">
        <f t="shared" si="2209"/>
        <v>0</v>
      </c>
      <c r="N543" s="21">
        <f t="shared" si="2209"/>
        <v>0</v>
      </c>
      <c r="O543" s="21">
        <f t="shared" si="2209"/>
        <v>0</v>
      </c>
      <c r="P543" s="21">
        <f t="shared" si="2209"/>
        <v>0</v>
      </c>
      <c r="Q543" s="21">
        <f t="shared" si="2209"/>
        <v>0</v>
      </c>
      <c r="R543" s="21">
        <f t="shared" si="2209"/>
        <v>0</v>
      </c>
      <c r="S543" s="21">
        <f t="shared" si="2209"/>
        <v>0</v>
      </c>
      <c r="T543" s="21">
        <f t="shared" si="2209"/>
        <v>0</v>
      </c>
      <c r="U543" s="21">
        <f t="shared" si="2209"/>
        <v>0</v>
      </c>
      <c r="V543" s="21">
        <f t="shared" si="2209"/>
        <v>0</v>
      </c>
      <c r="W543" s="21">
        <f t="shared" si="2209"/>
        <v>0</v>
      </c>
      <c r="X543" s="21">
        <f t="shared" si="2209"/>
        <v>0</v>
      </c>
      <c r="Y543" s="21">
        <f t="shared" si="2209"/>
        <v>0</v>
      </c>
      <c r="Z543" s="21">
        <f t="shared" si="2209"/>
        <v>0</v>
      </c>
      <c r="AA543" s="21">
        <f t="shared" si="2209"/>
        <v>0</v>
      </c>
      <c r="AB543" s="21">
        <f t="shared" si="2209"/>
        <v>0</v>
      </c>
      <c r="AC543" s="199"/>
      <c r="AD543" s="200"/>
      <c r="AE543" s="200"/>
      <c r="AF543" s="200"/>
      <c r="AG543" s="200"/>
      <c r="AH543" s="200"/>
      <c r="AI543" s="200"/>
      <c r="AJ543" s="200"/>
      <c r="AK543" s="201"/>
      <c r="AL543" s="200"/>
      <c r="AM543" s="202"/>
    </row>
    <row r="544" spans="1:39" s="6" customFormat="1" outlineLevel="1">
      <c r="B544" s="116"/>
      <c r="C544" s="35"/>
      <c r="D544" s="36"/>
      <c r="E544" s="36"/>
      <c r="F544" s="36"/>
      <c r="G544" s="36"/>
      <c r="H544" s="37"/>
      <c r="I544" s="38"/>
      <c r="J544" s="21"/>
      <c r="K544" s="21"/>
      <c r="L544" s="21"/>
      <c r="M544" s="21"/>
      <c r="N544" s="21"/>
      <c r="O544" s="21"/>
      <c r="P544" s="21"/>
      <c r="Q544" s="21"/>
      <c r="R544" s="21"/>
      <c r="S544" s="21"/>
      <c r="T544" s="21"/>
      <c r="U544" s="21"/>
      <c r="V544" s="21"/>
      <c r="W544" s="21"/>
      <c r="X544" s="21"/>
      <c r="Y544" s="21"/>
      <c r="Z544" s="21"/>
      <c r="AA544" s="21"/>
      <c r="AB544" s="21"/>
      <c r="AC544" s="200"/>
      <c r="AD544" s="200"/>
      <c r="AE544" s="200"/>
      <c r="AF544" s="200"/>
      <c r="AG544" s="200"/>
      <c r="AH544" s="200"/>
      <c r="AI544" s="200"/>
      <c r="AJ544" s="200"/>
      <c r="AK544" s="200"/>
      <c r="AL544" s="200"/>
      <c r="AM544" s="202"/>
    </row>
    <row r="545" spans="1:39" s="31" customFormat="1" ht="16.5" outlineLevel="1" thickBot="1">
      <c r="B545" s="117"/>
      <c r="C545" s="39"/>
      <c r="D545" s="40"/>
      <c r="E545" s="40"/>
      <c r="F545" s="40"/>
      <c r="G545" s="40"/>
      <c r="H545" s="41"/>
      <c r="I545" s="42"/>
      <c r="J545" s="43"/>
      <c r="K545" s="43"/>
      <c r="L545" s="43"/>
      <c r="M545" s="43"/>
      <c r="N545" s="43"/>
      <c r="O545" s="43"/>
      <c r="P545" s="43"/>
      <c r="Q545" s="43"/>
      <c r="R545" s="43"/>
      <c r="S545" s="43"/>
      <c r="T545" s="43"/>
      <c r="U545" s="43"/>
      <c r="V545" s="43"/>
      <c r="W545" s="43"/>
      <c r="X545" s="43"/>
      <c r="Y545" s="43"/>
      <c r="Z545" s="43"/>
      <c r="AA545" s="43"/>
      <c r="AB545" s="43"/>
      <c r="AC545" s="204"/>
      <c r="AD545" s="204"/>
      <c r="AE545" s="204"/>
      <c r="AF545" s="204"/>
      <c r="AG545" s="204"/>
      <c r="AH545" s="204"/>
      <c r="AI545" s="204"/>
      <c r="AJ545" s="204"/>
      <c r="AK545" s="204"/>
      <c r="AL545" s="204"/>
      <c r="AM545" s="205"/>
    </row>
    <row r="546" spans="1:39" customFormat="1">
      <c r="B546" s="118"/>
      <c r="C546" s="28"/>
      <c r="D546" s="19"/>
      <c r="E546" s="19"/>
      <c r="F546" s="19"/>
      <c r="G546" s="19"/>
      <c r="H546" s="29"/>
      <c r="I546" s="20"/>
      <c r="J546" s="30"/>
      <c r="K546" s="30"/>
      <c r="L546" s="30"/>
      <c r="M546" s="30"/>
      <c r="N546" s="30"/>
      <c r="O546" s="30"/>
      <c r="P546" s="30"/>
      <c r="Q546" s="30"/>
      <c r="R546" s="30"/>
      <c r="S546" s="30"/>
      <c r="T546" s="30"/>
      <c r="U546" s="30"/>
      <c r="V546" s="30"/>
      <c r="W546" s="30"/>
      <c r="X546" s="30"/>
      <c r="Y546" s="30"/>
      <c r="Z546" s="30"/>
      <c r="AA546" s="30"/>
      <c r="AB546" s="30"/>
      <c r="AC546" s="206"/>
      <c r="AD546" s="206"/>
      <c r="AE546" s="206"/>
      <c r="AF546" s="206"/>
      <c r="AG546" s="206"/>
      <c r="AH546" s="206"/>
      <c r="AI546" s="206"/>
      <c r="AJ546" s="206"/>
      <c r="AK546" s="206"/>
      <c r="AL546" s="206"/>
      <c r="AM546" s="207"/>
    </row>
    <row r="547" spans="1:39" customFormat="1" outlineLevel="1">
      <c r="B547" s="114" t="s">
        <v>41</v>
      </c>
      <c r="C547" s="28"/>
      <c r="D547" s="19"/>
      <c r="E547" s="19"/>
      <c r="F547" s="19"/>
      <c r="G547" s="19"/>
      <c r="H547" s="29"/>
      <c r="I547" s="20"/>
      <c r="J547" s="30"/>
      <c r="K547" s="30"/>
      <c r="L547" s="30"/>
      <c r="M547" s="30"/>
      <c r="N547" s="30"/>
      <c r="O547" s="30"/>
      <c r="P547" s="30"/>
      <c r="Q547" s="30"/>
      <c r="R547" s="30"/>
      <c r="S547" s="30"/>
      <c r="T547" s="30"/>
      <c r="U547" s="30"/>
      <c r="V547" s="30"/>
      <c r="W547" s="30"/>
      <c r="X547" s="30"/>
      <c r="Y547" s="30"/>
      <c r="Z547" s="30"/>
      <c r="AA547" s="30"/>
      <c r="AB547" s="30"/>
      <c r="AC547" s="206"/>
      <c r="AD547" s="206"/>
      <c r="AE547" s="206"/>
      <c r="AF547" s="206"/>
      <c r="AG547" s="206"/>
      <c r="AH547" s="206"/>
      <c r="AI547" s="206"/>
      <c r="AJ547" s="206"/>
      <c r="AK547" s="206"/>
      <c r="AL547" s="206"/>
      <c r="AM547" s="207"/>
    </row>
    <row r="548" spans="1:39" customFormat="1" outlineLevel="1">
      <c r="A548" t="str">
        <f>B548&amp;C548</f>
        <v>Surname, Forename1</v>
      </c>
      <c r="B548" s="258" t="s">
        <v>28</v>
      </c>
      <c r="C548" s="27">
        <v>1</v>
      </c>
      <c r="D548" s="26" t="s">
        <v>22</v>
      </c>
      <c r="E548" s="103"/>
      <c r="F548" s="103"/>
      <c r="G548" s="103"/>
      <c r="H548" s="16"/>
      <c r="I548" s="16"/>
      <c r="J548" s="17"/>
      <c r="K548" s="94"/>
      <c r="L548" s="94"/>
      <c r="M548" s="94"/>
      <c r="N548" s="94"/>
      <c r="O548" s="94"/>
      <c r="P548" s="94"/>
      <c r="Q548" s="17"/>
      <c r="R548" s="94"/>
      <c r="S548" s="94"/>
      <c r="T548" s="17"/>
      <c r="U548" s="17"/>
      <c r="V548" s="94"/>
      <c r="W548" s="17"/>
      <c r="X548" s="94"/>
      <c r="Y548" s="17"/>
      <c r="Z548" s="17"/>
      <c r="AA548" s="17"/>
      <c r="AB548" s="17"/>
      <c r="AC548" s="190">
        <f>IF(J548&lt;&gt;0,INT(25.4347*POWER((18-J548),1.81)),0)</f>
        <v>0</v>
      </c>
      <c r="AD548" s="190">
        <f>IF(Q548&lt;&gt;0,INT(0.14354*POWER(((10*Q548)-220),1.4)),0)</f>
        <v>0</v>
      </c>
      <c r="AE548" s="190">
        <f>IF(T548&lt;&gt;0,INT(51.39*POWER((T548-1.5),1.05)),0)</f>
        <v>0</v>
      </c>
      <c r="AF548" s="190">
        <f>IF(U548&lt;&gt;0,INT(0.8465*POWER(((100*U548)-75),1.42)),0)</f>
        <v>0</v>
      </c>
      <c r="AG548" s="190">
        <f>IF(X548&lt;&gt;0,INT(1.53775*POWER((82-X548),1.81)),0)</f>
        <v>0</v>
      </c>
      <c r="AH548" s="190">
        <f>IF(Y548&lt;&gt;0,INT(5.74352*POWER((28.5-Y548),1.92)),0)</f>
        <v>0</v>
      </c>
      <c r="AI548" s="190">
        <f>IF(Z548&lt;&gt;0,INT(12.91*POWER((Z548-4),1.1)),0)</f>
        <v>0</v>
      </c>
      <c r="AJ548" s="190">
        <f>IF(AA548&lt;&gt;0,INT(0.2797*POWER(((100*AA548)),1.35)),0)</f>
        <v>0</v>
      </c>
      <c r="AK548" s="191">
        <f>IF(AB548&lt;&gt;0,INT(100.14*POWER((AB548-1),1.08)),0)</f>
        <v>0</v>
      </c>
      <c r="AL548" s="208">
        <v>7</v>
      </c>
      <c r="AM548" s="193">
        <f>SUM(AC548:AK548)</f>
        <v>0</v>
      </c>
    </row>
    <row r="549" spans="1:39" customFormat="1" outlineLevel="1">
      <c r="A549" t="str">
        <f>B548&amp;C549</f>
        <v>Surname, Forename2</v>
      </c>
      <c r="B549" s="259"/>
      <c r="C549" s="27">
        <v>2</v>
      </c>
      <c r="D549" s="26" t="s">
        <v>22</v>
      </c>
      <c r="E549" s="103"/>
      <c r="F549" s="103"/>
      <c r="G549" s="103"/>
      <c r="H549" s="15"/>
      <c r="I549" s="16"/>
      <c r="J549" s="17"/>
      <c r="K549" s="94"/>
      <c r="L549" s="94"/>
      <c r="M549" s="94"/>
      <c r="N549" s="94"/>
      <c r="O549" s="94"/>
      <c r="P549" s="94"/>
      <c r="Q549" s="17" t="str">
        <f>IF(SUM(K549:P549)=0,"",SUM(K549:P549))</f>
        <v/>
      </c>
      <c r="R549" s="94"/>
      <c r="S549" s="94"/>
      <c r="T549" s="17" t="str">
        <f>IF(SUM(R549:S549)=0,"",SUM(R549:S549))</f>
        <v/>
      </c>
      <c r="U549" s="17"/>
      <c r="V549" s="94"/>
      <c r="W549" s="17"/>
      <c r="X549" s="94" t="str">
        <f>IFERROR(AVERAGE(V549:W549),"")</f>
        <v/>
      </c>
      <c r="Y549" s="17"/>
      <c r="Z549" s="17"/>
      <c r="AA549" s="71"/>
      <c r="AB549" s="17"/>
      <c r="AC549" s="190" t="str">
        <f>IF(J549="","",IF(J549&lt;&gt;0,INT(25.4347*POWER((18-J549),1.81)),0))</f>
        <v/>
      </c>
      <c r="AD549" s="190" t="str">
        <f>IFERROR(IF(Q549&lt;&gt;0,INT(0.14354*POWER(((10*Q549)-220),1.4)),0),"")</f>
        <v/>
      </c>
      <c r="AE549" s="190" t="str">
        <f>IFERROR(IF(T549&lt;&gt;0,INT(51.39*POWER((T549-1.5),1.05)),0),"")</f>
        <v/>
      </c>
      <c r="AF549" s="190">
        <f>IF(U549&lt;&gt;0,INT(0.8465*POWER(((100*U549)-75),1.42)),0)</f>
        <v>0</v>
      </c>
      <c r="AG549" s="190" t="str">
        <f>IFERROR(IF(X549&lt;&gt;0,INT(1.53775*POWER((82-X549),1.81)),0),"")</f>
        <v/>
      </c>
      <c r="AH549" s="190" t="str">
        <f>IF(Y549="","",IF(Y549&lt;&gt;0,INT(5.74352*POWER((28.5-Y549),1.92)),0))</f>
        <v/>
      </c>
      <c r="AI549" s="190">
        <f>IF(Z549&lt;&gt;0,INT(12.91*POWER((Z549-4),1.1)),0)</f>
        <v>0</v>
      </c>
      <c r="AJ549" s="190" t="str">
        <f>IF(AA549="","",IF(AA549&lt;&gt;0,INT(0.2797*POWER(((100*AA549)),1.35)),0))</f>
        <v/>
      </c>
      <c r="AK549" s="191" t="str">
        <f>IF(AB549="","",IF(AB549&lt;&gt;0,INT(100.14*POWER((AB549-1),1.08)),0))</f>
        <v/>
      </c>
      <c r="AL549" s="192">
        <f>COUNT(J549,Q549,T549,X549,Y549,AA549,AB549)</f>
        <v>0</v>
      </c>
      <c r="AM549" s="193" t="str">
        <f>IF(AL549=0,"",SUM(AC549:AK549))</f>
        <v/>
      </c>
    </row>
    <row r="550" spans="1:39" customFormat="1" outlineLevel="1">
      <c r="B550" s="259"/>
      <c r="C550" s="106" t="s">
        <v>65</v>
      </c>
      <c r="D550" s="103"/>
      <c r="E550" s="103"/>
      <c r="F550" s="103"/>
      <c r="G550" s="103"/>
      <c r="H550" s="104"/>
      <c r="I550" s="105"/>
      <c r="J550" s="107" t="str">
        <f>IFERROR((J548-J549)/J549*100%,"")</f>
        <v/>
      </c>
      <c r="K550" s="107" t="str">
        <f>IFERROR((K549-K548)/K549*100%,"")</f>
        <v/>
      </c>
      <c r="L550" s="107" t="str">
        <f t="shared" ref="L550:S550" si="2210">IFERROR((L549-L548)/L549*100%,"")</f>
        <v/>
      </c>
      <c r="M550" s="107" t="str">
        <f t="shared" si="2210"/>
        <v/>
      </c>
      <c r="N550" s="107" t="str">
        <f t="shared" si="2210"/>
        <v/>
      </c>
      <c r="O550" s="107" t="str">
        <f t="shared" si="2210"/>
        <v/>
      </c>
      <c r="P550" s="107" t="str">
        <f t="shared" si="2210"/>
        <v/>
      </c>
      <c r="Q550" s="107" t="str">
        <f t="shared" si="2210"/>
        <v/>
      </c>
      <c r="R550" s="107" t="str">
        <f t="shared" si="2210"/>
        <v/>
      </c>
      <c r="S550" s="107" t="str">
        <f t="shared" si="2210"/>
        <v/>
      </c>
      <c r="T550" s="107" t="str">
        <f>IFERROR((T549-T548)/T549*100%,"")</f>
        <v/>
      </c>
      <c r="U550" s="107" t="str">
        <f t="shared" ref="U550" si="2211">IFERROR((U549-U548)/U549*100%,"")</f>
        <v/>
      </c>
      <c r="V550" s="107" t="str">
        <f>IFERROR((V548-V549)/V549*100%,"")</f>
        <v/>
      </c>
      <c r="W550" s="107" t="str">
        <f>IFERROR((W548-W549)/W549*100%,"")</f>
        <v/>
      </c>
      <c r="X550" s="107" t="str">
        <f>IFERROR((X548-X549)/X549*100%,"")</f>
        <v/>
      </c>
      <c r="Y550" s="107" t="str">
        <f>IFERROR((Y548-Y549)/Y549*100%,"")</f>
        <v/>
      </c>
      <c r="Z550" s="107" t="str">
        <f t="shared" ref="Z550:AB550" si="2212">IFERROR((Z549-Z548)/Z549*100%,"")</f>
        <v/>
      </c>
      <c r="AA550" s="107" t="str">
        <f t="shared" si="2212"/>
        <v/>
      </c>
      <c r="AB550" s="107" t="str">
        <f t="shared" si="2212"/>
        <v/>
      </c>
      <c r="AC550" s="194" t="str">
        <f t="shared" ref="AC550" si="2213">IFERROR((AC549-AC548)/AC549*100%,"")</f>
        <v/>
      </c>
      <c r="AD550" s="194" t="str">
        <f t="shared" ref="AD550" si="2214">IFERROR((AD549-AD548)/AD549*100%,"")</f>
        <v/>
      </c>
      <c r="AE550" s="194" t="str">
        <f t="shared" ref="AE550" si="2215">IFERROR((AE549-AE548)/AE549*100%,"")</f>
        <v/>
      </c>
      <c r="AF550" s="194" t="str">
        <f t="shared" ref="AF550" si="2216">IFERROR((AF549-AF548)/AF549*100%,"")</f>
        <v/>
      </c>
      <c r="AG550" s="194" t="str">
        <f t="shared" ref="AG550" si="2217">IFERROR((AG549-AG548)/AG549*100%,"")</f>
        <v/>
      </c>
      <c r="AH550" s="194" t="str">
        <f t="shared" ref="AH550" si="2218">IFERROR((AH549-AH548)/AH549*100%,"")</f>
        <v/>
      </c>
      <c r="AI550" s="194" t="str">
        <f t="shared" ref="AI550" si="2219">IFERROR((AI549-AI548)/AI549*100%,"")</f>
        <v/>
      </c>
      <c r="AJ550" s="194" t="str">
        <f t="shared" ref="AJ550" si="2220">IFERROR((AJ549-AJ548)/AJ549*100%,"")</f>
        <v/>
      </c>
      <c r="AK550" s="194" t="str">
        <f t="shared" ref="AK550" si="2221">IFERROR((AK549-AK548)/AK549*100%,"")</f>
        <v/>
      </c>
      <c r="AL550" s="194" t="str">
        <f t="shared" ref="AL550:AM550" si="2222">IFERROR((AL549-AL548)/AL549*100%,"")</f>
        <v/>
      </c>
      <c r="AM550" s="228" t="str">
        <f t="shared" si="2222"/>
        <v/>
      </c>
    </row>
    <row r="551" spans="1:39" customFormat="1" outlineLevel="1">
      <c r="A551" t="str">
        <f>B548&amp;C551</f>
        <v>Surname, Forename3</v>
      </c>
      <c r="B551" s="259"/>
      <c r="C551" s="27">
        <v>3</v>
      </c>
      <c r="D551" s="26" t="s">
        <v>22</v>
      </c>
      <c r="E551" s="103"/>
      <c r="F551" s="103"/>
      <c r="G551" s="103"/>
      <c r="H551" s="15"/>
      <c r="I551" s="16"/>
      <c r="J551" s="17"/>
      <c r="K551" s="94"/>
      <c r="L551" s="94"/>
      <c r="M551" s="94"/>
      <c r="N551" s="94"/>
      <c r="O551" s="94"/>
      <c r="P551" s="94"/>
      <c r="Q551" s="17" t="str">
        <f>IF(SUM(K551:P551)=0,"",SUM(K551:P551))</f>
        <v/>
      </c>
      <c r="R551" s="94"/>
      <c r="S551" s="94"/>
      <c r="T551" s="17" t="str">
        <f>IF(SUM(R551:S551)=0,"",SUM(R551:S551))</f>
        <v/>
      </c>
      <c r="U551" s="17"/>
      <c r="V551" s="94"/>
      <c r="W551" s="17"/>
      <c r="X551" s="94" t="str">
        <f>IFERROR(AVERAGE(V551:W551),"")</f>
        <v/>
      </c>
      <c r="Y551" s="17"/>
      <c r="Z551" s="17"/>
      <c r="AA551" s="71"/>
      <c r="AB551" s="17"/>
      <c r="AC551" s="190" t="str">
        <f>IF(J551="","",IF(J551&lt;&gt;0,INT(25.4347*POWER((18-J551),1.81)),0))</f>
        <v/>
      </c>
      <c r="AD551" s="190" t="str">
        <f>IFERROR(IF(Q551&lt;&gt;0,INT(0.14354*POWER(((10*Q551)-220),1.4)),0),"")</f>
        <v/>
      </c>
      <c r="AE551" s="190" t="str">
        <f>IFERROR(IF(T551&lt;&gt;0,INT(51.39*POWER((T551-1.5),1.05)),0),"")</f>
        <v/>
      </c>
      <c r="AF551" s="190">
        <f>IF(U551&lt;&gt;0,INT(0.8465*POWER(((100*U551)-75),1.42)),0)</f>
        <v>0</v>
      </c>
      <c r="AG551" s="190" t="str">
        <f>IFERROR(IF(X551&lt;&gt;0,INT(1.53775*POWER((82-X551),1.81)),0),"")</f>
        <v/>
      </c>
      <c r="AH551" s="190" t="str">
        <f>IF(Y551="","",IF(Y551&lt;&gt;0,INT(5.74352*POWER((28.5-Y551),1.92)),0))</f>
        <v/>
      </c>
      <c r="AI551" s="190">
        <f>IF(Z551&lt;&gt;0,INT(12.91*POWER((Z551-4),1.1)),0)</f>
        <v>0</v>
      </c>
      <c r="AJ551" s="190" t="str">
        <f>IF(AA551="","",IF(AA551&lt;&gt;0,INT(0.2797*POWER(((100*AA551)),1.35)),0))</f>
        <v/>
      </c>
      <c r="AK551" s="191" t="str">
        <f>IF(AB551="","",IF(AB551&lt;&gt;0,INT(100.14*POWER((AB551-1),1.08)),0))</f>
        <v/>
      </c>
      <c r="AL551" s="192">
        <f>COUNT(J551,Q551,T551,X551,Y551,AA551,AB551)</f>
        <v>0</v>
      </c>
      <c r="AM551" s="193" t="str">
        <f>IF(AL551=0,"",SUM(AC551:AK551))</f>
        <v/>
      </c>
    </row>
    <row r="552" spans="1:39" customFormat="1" outlineLevel="1">
      <c r="B552" s="259"/>
      <c r="C552" s="106" t="s">
        <v>65</v>
      </c>
      <c r="D552" s="103"/>
      <c r="E552" s="103"/>
      <c r="F552" s="103"/>
      <c r="G552" s="103"/>
      <c r="H552" s="104"/>
      <c r="I552" s="105"/>
      <c r="J552" s="107" t="str">
        <f>IFERROR((J549-J551)/J551*100%,"")</f>
        <v/>
      </c>
      <c r="K552" s="107" t="str">
        <f t="shared" ref="K552:T552" si="2223">IFERROR((K551-K549)/K551*100%,"")</f>
        <v/>
      </c>
      <c r="L552" s="107" t="str">
        <f t="shared" si="2223"/>
        <v/>
      </c>
      <c r="M552" s="107" t="str">
        <f t="shared" si="2223"/>
        <v/>
      </c>
      <c r="N552" s="107" t="str">
        <f t="shared" si="2223"/>
        <v/>
      </c>
      <c r="O552" s="107" t="str">
        <f t="shared" si="2223"/>
        <v/>
      </c>
      <c r="P552" s="107" t="str">
        <f t="shared" si="2223"/>
        <v/>
      </c>
      <c r="Q552" s="107" t="str">
        <f t="shared" si="2223"/>
        <v/>
      </c>
      <c r="R552" s="107" t="str">
        <f t="shared" si="2223"/>
        <v/>
      </c>
      <c r="S552" s="107" t="str">
        <f t="shared" si="2223"/>
        <v/>
      </c>
      <c r="T552" s="107" t="str">
        <f t="shared" si="2223"/>
        <v/>
      </c>
      <c r="U552" s="107" t="str">
        <f t="shared" ref="U552" si="2224">IFERROR((U551-U550)/U551*100%,"")</f>
        <v/>
      </c>
      <c r="V552" s="107" t="str">
        <f>IFERROR((V549-V551)/V551*100%,"")</f>
        <v/>
      </c>
      <c r="W552" s="107" t="str">
        <f>IFERROR((W549-W551)/W551*100%,"")</f>
        <v/>
      </c>
      <c r="X552" s="107" t="str">
        <f>IFERROR((X549-X551)/X551*100%,"")</f>
        <v/>
      </c>
      <c r="Y552" s="107" t="str">
        <f>IFERROR((Y549-Y551)/Y551*100%,"")</f>
        <v/>
      </c>
      <c r="Z552" s="107" t="str">
        <f t="shared" ref="Z552" si="2225">IFERROR((Z551-Z550)/Z551*100%,"")</f>
        <v/>
      </c>
      <c r="AA552" s="107" t="str">
        <f>IFERROR((AA551-AA549)/AA551*100%,"")</f>
        <v/>
      </c>
      <c r="AB552" s="107" t="str">
        <f>IFERROR((AB551-AB549)/AB551*100%,"")</f>
        <v/>
      </c>
      <c r="AC552" s="194" t="str">
        <f t="shared" ref="AC552" si="2226">IFERROR((AC551-AC550)/AC551*100%,"")</f>
        <v/>
      </c>
      <c r="AD552" s="194" t="str">
        <f t="shared" ref="AD552" si="2227">IFERROR((AD551-AD550)/AD551*100%,"")</f>
        <v/>
      </c>
      <c r="AE552" s="194" t="str">
        <f t="shared" ref="AE552" si="2228">IFERROR((AE551-AE550)/AE551*100%,"")</f>
        <v/>
      </c>
      <c r="AF552" s="194" t="str">
        <f t="shared" ref="AF552" si="2229">IFERROR((AF551-AF550)/AF551*100%,"")</f>
        <v/>
      </c>
      <c r="AG552" s="194" t="str">
        <f t="shared" ref="AG552" si="2230">IFERROR((AG551-AG550)/AG551*100%,"")</f>
        <v/>
      </c>
      <c r="AH552" s="194" t="str">
        <f t="shared" ref="AH552" si="2231">IFERROR((AH551-AH550)/AH551*100%,"")</f>
        <v/>
      </c>
      <c r="AI552" s="194" t="str">
        <f t="shared" ref="AI552" si="2232">IFERROR((AI551-AI550)/AI551*100%,"")</f>
        <v/>
      </c>
      <c r="AJ552" s="194" t="str">
        <f t="shared" ref="AJ552" si="2233">IFERROR((AJ551-AJ550)/AJ551*100%,"")</f>
        <v/>
      </c>
      <c r="AK552" s="194" t="str">
        <f t="shared" ref="AK552" si="2234">IFERROR((AK551-AK550)/AK551*100%,"")</f>
        <v/>
      </c>
      <c r="AL552" s="194" t="str">
        <f t="shared" ref="AL552" si="2235">IFERROR((AL551-AL550)/AL551*100%,"")</f>
        <v/>
      </c>
      <c r="AM552" s="227" t="str">
        <f>IFERROR((AM551-AM549)/AM551*100%,"")</f>
        <v/>
      </c>
    </row>
    <row r="553" spans="1:39" customFormat="1" outlineLevel="1">
      <c r="A553" t="str">
        <f>B548&amp;C553</f>
        <v>Surname, Forename4</v>
      </c>
      <c r="B553" s="259"/>
      <c r="C553" s="27">
        <v>4</v>
      </c>
      <c r="D553" s="26" t="s">
        <v>22</v>
      </c>
      <c r="E553" s="103"/>
      <c r="F553" s="103"/>
      <c r="G553" s="103"/>
      <c r="H553" s="15"/>
      <c r="I553" s="16"/>
      <c r="J553" s="17"/>
      <c r="K553" s="94"/>
      <c r="L553" s="94"/>
      <c r="M553" s="94"/>
      <c r="N553" s="94"/>
      <c r="O553" s="94"/>
      <c r="P553" s="94"/>
      <c r="Q553" s="17" t="str">
        <f>IF(SUM(K553:P553)=0,"",SUM(K553:P553))</f>
        <v/>
      </c>
      <c r="R553" s="94"/>
      <c r="S553" s="94"/>
      <c r="T553" s="17" t="str">
        <f>IF(SUM(R553:S553)=0,"",SUM(R553:S553))</f>
        <v/>
      </c>
      <c r="U553" s="17"/>
      <c r="V553" s="94"/>
      <c r="W553" s="17"/>
      <c r="X553" s="94" t="str">
        <f>IFERROR(AVERAGE(V553:W553),"")</f>
        <v/>
      </c>
      <c r="Y553" s="17"/>
      <c r="Z553" s="17"/>
      <c r="AA553" s="71"/>
      <c r="AB553" s="17"/>
      <c r="AC553" s="190" t="str">
        <f>IF(J553="","",IF(J553&lt;&gt;0,INT(25.4347*POWER((18-J553),1.81)),0))</f>
        <v/>
      </c>
      <c r="AD553" s="190" t="str">
        <f>IFERROR(IF(Q553&lt;&gt;0,INT(0.14354*POWER(((10*Q553)-220),1.4)),0),"")</f>
        <v/>
      </c>
      <c r="AE553" s="190" t="str">
        <f>IFERROR(IF(T553&lt;&gt;0,INT(51.39*POWER((T553-1.5),1.05)),0),"")</f>
        <v/>
      </c>
      <c r="AF553" s="190">
        <f>IF(U553&lt;&gt;0,INT(0.8465*POWER(((100*U553)-75),1.42)),0)</f>
        <v>0</v>
      </c>
      <c r="AG553" s="190" t="str">
        <f>IFERROR(IF(X553&lt;&gt;0,INT(1.53775*POWER((82-X553),1.81)),0),"")</f>
        <v/>
      </c>
      <c r="AH553" s="190" t="str">
        <f>IF(Y553="","",IF(Y553&lt;&gt;0,INT(5.74352*POWER((28.5-Y553),1.92)),0))</f>
        <v/>
      </c>
      <c r="AI553" s="190">
        <f>IF(Z553&lt;&gt;0,INT(12.91*POWER((Z553-4),1.1)),0)</f>
        <v>0</v>
      </c>
      <c r="AJ553" s="190" t="str">
        <f>IF(AA553="","",IF(AA553&lt;&gt;0,INT(0.2797*POWER(((100*AA553)),1.35)),0))</f>
        <v/>
      </c>
      <c r="AK553" s="191" t="str">
        <f>IF(AB553="","",IF(AB553&lt;&gt;0,INT(100.14*POWER((AB553-1),1.08)),0))</f>
        <v/>
      </c>
      <c r="AL553" s="192">
        <f>COUNT(J553,Q553,T553,X553,Y553,AA553,AB553)</f>
        <v>0</v>
      </c>
      <c r="AM553" s="193" t="str">
        <f>IF(AL553=0,"",SUM(AC553:AK553))</f>
        <v/>
      </c>
    </row>
    <row r="554" spans="1:39" customFormat="1" outlineLevel="1">
      <c r="B554" s="259"/>
      <c r="C554" s="106" t="s">
        <v>65</v>
      </c>
      <c r="D554" s="103"/>
      <c r="E554" s="103"/>
      <c r="F554" s="103"/>
      <c r="G554" s="103"/>
      <c r="H554" s="104"/>
      <c r="I554" s="105"/>
      <c r="J554" s="107" t="str">
        <f>IFERROR((J551-J553)/J553*100%,"")</f>
        <v/>
      </c>
      <c r="K554" s="107" t="str">
        <f t="shared" ref="K554:T554" si="2236">IFERROR((K553-K551)/K553*100%,"")</f>
        <v/>
      </c>
      <c r="L554" s="107" t="str">
        <f t="shared" si="2236"/>
        <v/>
      </c>
      <c r="M554" s="107" t="str">
        <f t="shared" si="2236"/>
        <v/>
      </c>
      <c r="N554" s="107" t="str">
        <f t="shared" si="2236"/>
        <v/>
      </c>
      <c r="O554" s="107" t="str">
        <f t="shared" si="2236"/>
        <v/>
      </c>
      <c r="P554" s="107" t="str">
        <f t="shared" si="2236"/>
        <v/>
      </c>
      <c r="Q554" s="107" t="str">
        <f t="shared" si="2236"/>
        <v/>
      </c>
      <c r="R554" s="107" t="str">
        <f t="shared" si="2236"/>
        <v/>
      </c>
      <c r="S554" s="107" t="str">
        <f t="shared" si="2236"/>
        <v/>
      </c>
      <c r="T554" s="107" t="str">
        <f t="shared" si="2236"/>
        <v/>
      </c>
      <c r="U554" s="107" t="str">
        <f t="shared" ref="U554" si="2237">IFERROR((U553-U552)/U553*100%,"")</f>
        <v/>
      </c>
      <c r="V554" s="107" t="str">
        <f>IFERROR((V551-V553)/V553*100%,"")</f>
        <v/>
      </c>
      <c r="W554" s="107" t="str">
        <f>IFERROR((W551-W553)/W553*100%,"")</f>
        <v/>
      </c>
      <c r="X554" s="107" t="str">
        <f>IFERROR((X551-X553)/X553*100%,"")</f>
        <v/>
      </c>
      <c r="Y554" s="107" t="str">
        <f>IFERROR((Y551-Y553)/Y553*100%,"")</f>
        <v/>
      </c>
      <c r="Z554" s="107" t="str">
        <f t="shared" ref="Z554" si="2238">IFERROR((Z553-Z552)/Z553*100%,"")</f>
        <v/>
      </c>
      <c r="AA554" s="107" t="str">
        <f>IFERROR((AA553-AA551)/AA553*100%,"")</f>
        <v/>
      </c>
      <c r="AB554" s="107" t="str">
        <f>IFERROR((AB553-AB551)/AB553*100%,"")</f>
        <v/>
      </c>
      <c r="AC554" s="194" t="str">
        <f t="shared" ref="AC554" si="2239">IFERROR((AC553-AC552)/AC553*100%,"")</f>
        <v/>
      </c>
      <c r="AD554" s="194" t="str">
        <f t="shared" ref="AD554" si="2240">IFERROR((AD553-AD552)/AD553*100%,"")</f>
        <v/>
      </c>
      <c r="AE554" s="194" t="str">
        <f t="shared" ref="AE554" si="2241">IFERROR((AE553-AE552)/AE553*100%,"")</f>
        <v/>
      </c>
      <c r="AF554" s="194" t="str">
        <f t="shared" ref="AF554" si="2242">IFERROR((AF553-AF552)/AF553*100%,"")</f>
        <v/>
      </c>
      <c r="AG554" s="194" t="str">
        <f t="shared" ref="AG554" si="2243">IFERROR((AG553-AG552)/AG553*100%,"")</f>
        <v/>
      </c>
      <c r="AH554" s="194" t="str">
        <f t="shared" ref="AH554" si="2244">IFERROR((AH553-AH552)/AH553*100%,"")</f>
        <v/>
      </c>
      <c r="AI554" s="194" t="str">
        <f t="shared" ref="AI554" si="2245">IFERROR((AI553-AI552)/AI553*100%,"")</f>
        <v/>
      </c>
      <c r="AJ554" s="194" t="str">
        <f t="shared" ref="AJ554" si="2246">IFERROR((AJ553-AJ552)/AJ553*100%,"")</f>
        <v/>
      </c>
      <c r="AK554" s="194" t="str">
        <f t="shared" ref="AK554" si="2247">IFERROR((AK553-AK552)/AK553*100%,"")</f>
        <v/>
      </c>
      <c r="AL554" s="194" t="str">
        <f t="shared" ref="AL554" si="2248">IFERROR((AL553-AL552)/AL553*100%,"")</f>
        <v/>
      </c>
      <c r="AM554" s="227" t="str">
        <f>IFERROR((AM553-AM551)/AM553*100%,"")</f>
        <v/>
      </c>
    </row>
    <row r="555" spans="1:39" customFormat="1" outlineLevel="1">
      <c r="A555" t="str">
        <f>B548&amp;C555</f>
        <v>Surname, Forename5</v>
      </c>
      <c r="B555" s="259"/>
      <c r="C555" s="27">
        <v>5</v>
      </c>
      <c r="D555" s="26" t="s">
        <v>22</v>
      </c>
      <c r="E555" s="103"/>
      <c r="F555" s="103"/>
      <c r="G555" s="103"/>
      <c r="H555" s="15"/>
      <c r="I555" s="16"/>
      <c r="J555" s="17"/>
      <c r="K555" s="94"/>
      <c r="L555" s="94"/>
      <c r="M555" s="94"/>
      <c r="N555" s="94"/>
      <c r="O555" s="94"/>
      <c r="P555" s="94"/>
      <c r="Q555" s="17" t="str">
        <f>IF(SUM(K555:P555)=0,"",SUM(K555:P555))</f>
        <v/>
      </c>
      <c r="R555" s="94"/>
      <c r="S555" s="94"/>
      <c r="T555" s="17" t="str">
        <f>IF(SUM(R555:S555)=0,"",SUM(R555:S555))</f>
        <v/>
      </c>
      <c r="U555" s="17"/>
      <c r="V555" s="94"/>
      <c r="W555" s="17"/>
      <c r="X555" s="94" t="str">
        <f>IFERROR(AVERAGE(V555:W555),"")</f>
        <v/>
      </c>
      <c r="Y555" s="17"/>
      <c r="Z555" s="17"/>
      <c r="AA555" s="71"/>
      <c r="AB555" s="17"/>
      <c r="AC555" s="190" t="str">
        <f>IF(J555="","",IF(J555&lt;&gt;0,INT(25.4347*POWER((18-J555),1.81)),0))</f>
        <v/>
      </c>
      <c r="AD555" s="190" t="str">
        <f>IFERROR(IF(Q555&lt;&gt;0,INT(0.14354*POWER(((10*Q555)-220),1.4)),0),"")</f>
        <v/>
      </c>
      <c r="AE555" s="190" t="str">
        <f>IFERROR(IF(T555&lt;&gt;0,INT(51.39*POWER((T555-1.5),1.05)),0),"")</f>
        <v/>
      </c>
      <c r="AF555" s="190">
        <f>IF(U555&lt;&gt;0,INT(0.8465*POWER(((100*U555)-75),1.42)),0)</f>
        <v>0</v>
      </c>
      <c r="AG555" s="190" t="str">
        <f>IFERROR(IF(X555&lt;&gt;0,INT(1.53775*POWER((82-X555),1.81)),0),"")</f>
        <v/>
      </c>
      <c r="AH555" s="190" t="str">
        <f>IF(Y555="","",IF(Y555&lt;&gt;0,INT(5.74352*POWER((28.5-Y555),1.92)),0))</f>
        <v/>
      </c>
      <c r="AI555" s="190">
        <f>IF(Z555&lt;&gt;0,INT(12.91*POWER((Z555-4),1.1)),0)</f>
        <v>0</v>
      </c>
      <c r="AJ555" s="190" t="str">
        <f>IF(AA555="","",IF(AA555&lt;&gt;0,INT(0.2797*POWER(((100*AA555)),1.35)),0))</f>
        <v/>
      </c>
      <c r="AK555" s="191" t="str">
        <f>IF(AB555="","",IF(AB555&lt;&gt;0,INT(100.14*POWER((AB555-1),1.08)),0))</f>
        <v/>
      </c>
      <c r="AL555" s="192">
        <f>COUNT(J555,Q555,T555,X555,Y555,AA555,AB555)</f>
        <v>0</v>
      </c>
      <c r="AM555" s="193" t="str">
        <f>IF(AL555=0,"",SUM(AC555:AK555))</f>
        <v/>
      </c>
    </row>
    <row r="556" spans="1:39" customFormat="1" outlineLevel="1">
      <c r="B556" s="259"/>
      <c r="C556" s="106" t="s">
        <v>65</v>
      </c>
      <c r="D556" s="103"/>
      <c r="E556" s="103"/>
      <c r="F556" s="103"/>
      <c r="G556" s="103"/>
      <c r="H556" s="104"/>
      <c r="I556" s="105"/>
      <c r="J556" s="107" t="str">
        <f>IFERROR((J553-J555)/J555*100%,"")</f>
        <v/>
      </c>
      <c r="K556" s="107" t="str">
        <f t="shared" ref="K556:T556" si="2249">IFERROR((K555-K553)/K555*100%,"")</f>
        <v/>
      </c>
      <c r="L556" s="107" t="str">
        <f t="shared" si="2249"/>
        <v/>
      </c>
      <c r="M556" s="107" t="str">
        <f t="shared" si="2249"/>
        <v/>
      </c>
      <c r="N556" s="107" t="str">
        <f t="shared" si="2249"/>
        <v/>
      </c>
      <c r="O556" s="107" t="str">
        <f t="shared" si="2249"/>
        <v/>
      </c>
      <c r="P556" s="107" t="str">
        <f t="shared" si="2249"/>
        <v/>
      </c>
      <c r="Q556" s="107" t="str">
        <f t="shared" si="2249"/>
        <v/>
      </c>
      <c r="R556" s="107" t="str">
        <f t="shared" si="2249"/>
        <v/>
      </c>
      <c r="S556" s="107" t="str">
        <f t="shared" si="2249"/>
        <v/>
      </c>
      <c r="T556" s="107" t="str">
        <f t="shared" si="2249"/>
        <v/>
      </c>
      <c r="U556" s="107" t="str">
        <f t="shared" ref="U556" si="2250">IFERROR((U555-U554)/U555*100%,"")</f>
        <v/>
      </c>
      <c r="V556" s="107" t="str">
        <f>IFERROR((V553-V555)/V555*100%,"")</f>
        <v/>
      </c>
      <c r="W556" s="107" t="str">
        <f>IFERROR((W553-W555)/W555*100%,"")</f>
        <v/>
      </c>
      <c r="X556" s="107" t="str">
        <f>IFERROR((X553-X555)/X555*100%,"")</f>
        <v/>
      </c>
      <c r="Y556" s="107" t="str">
        <f>IFERROR((Y553-Y555)/Y555*100%,"")</f>
        <v/>
      </c>
      <c r="Z556" s="107" t="str">
        <f t="shared" ref="Z556" si="2251">IFERROR((Z555-Z554)/Z555*100%,"")</f>
        <v/>
      </c>
      <c r="AA556" s="107" t="str">
        <f>IFERROR((AA555-AA553)/AA555*100%,"")</f>
        <v/>
      </c>
      <c r="AB556" s="107" t="str">
        <f>IFERROR((AB555-AB553)/AB555*100%,"")</f>
        <v/>
      </c>
      <c r="AC556" s="194" t="str">
        <f t="shared" ref="AC556" si="2252">IFERROR((AC555-AC554)/AC555*100%,"")</f>
        <v/>
      </c>
      <c r="AD556" s="194" t="str">
        <f t="shared" ref="AD556" si="2253">IFERROR((AD555-AD554)/AD555*100%,"")</f>
        <v/>
      </c>
      <c r="AE556" s="194" t="str">
        <f t="shared" ref="AE556" si="2254">IFERROR((AE555-AE554)/AE555*100%,"")</f>
        <v/>
      </c>
      <c r="AF556" s="194" t="str">
        <f t="shared" ref="AF556" si="2255">IFERROR((AF555-AF554)/AF555*100%,"")</f>
        <v/>
      </c>
      <c r="AG556" s="194" t="str">
        <f t="shared" ref="AG556" si="2256">IFERROR((AG555-AG554)/AG555*100%,"")</f>
        <v/>
      </c>
      <c r="AH556" s="194" t="str">
        <f t="shared" ref="AH556" si="2257">IFERROR((AH555-AH554)/AH555*100%,"")</f>
        <v/>
      </c>
      <c r="AI556" s="194" t="str">
        <f t="shared" ref="AI556" si="2258">IFERROR((AI555-AI554)/AI555*100%,"")</f>
        <v/>
      </c>
      <c r="AJ556" s="194" t="str">
        <f t="shared" ref="AJ556" si="2259">IFERROR((AJ555-AJ554)/AJ555*100%,"")</f>
        <v/>
      </c>
      <c r="AK556" s="194" t="str">
        <f t="shared" ref="AK556" si="2260">IFERROR((AK555-AK554)/AK555*100%,"")</f>
        <v/>
      </c>
      <c r="AL556" s="194" t="str">
        <f t="shared" ref="AL556" si="2261">IFERROR((AL555-AL554)/AL555*100%,"")</f>
        <v/>
      </c>
      <c r="AM556" s="227" t="str">
        <f>IFERROR((AM555-AM553)/AM555*100%,"")</f>
        <v/>
      </c>
    </row>
    <row r="557" spans="1:39" customFormat="1" outlineLevel="1">
      <c r="A557" t="str">
        <f>B548&amp;C557</f>
        <v>Surname, Forename6</v>
      </c>
      <c r="B557" s="259"/>
      <c r="C557" s="27">
        <v>6</v>
      </c>
      <c r="D557" s="26" t="s">
        <v>22</v>
      </c>
      <c r="E557" s="103"/>
      <c r="F557" s="103"/>
      <c r="G557" s="103"/>
      <c r="H557" s="15"/>
      <c r="I557" s="16"/>
      <c r="J557" s="17"/>
      <c r="K557" s="94"/>
      <c r="L557" s="94"/>
      <c r="M557" s="94"/>
      <c r="N557" s="94"/>
      <c r="O557" s="94"/>
      <c r="P557" s="94"/>
      <c r="Q557" s="17" t="str">
        <f>IF(SUM(K557:P557)=0,"",SUM(K557:P557))</f>
        <v/>
      </c>
      <c r="R557" s="94"/>
      <c r="S557" s="94"/>
      <c r="T557" s="17" t="str">
        <f>IF(SUM(R557:S557)=0,"",SUM(R557:S557))</f>
        <v/>
      </c>
      <c r="U557" s="17"/>
      <c r="V557" s="94"/>
      <c r="W557" s="17"/>
      <c r="X557" s="94" t="str">
        <f>IFERROR(AVERAGE(V557:W557),"")</f>
        <v/>
      </c>
      <c r="Y557" s="17"/>
      <c r="Z557" s="17"/>
      <c r="AA557" s="71"/>
      <c r="AB557" s="17"/>
      <c r="AC557" s="190" t="str">
        <f>IF(J557="","",IF(J557&lt;&gt;0,INT(25.4347*POWER((18-J557),1.81)),0))</f>
        <v/>
      </c>
      <c r="AD557" s="190" t="str">
        <f>IFERROR(IF(Q557&lt;&gt;0,INT(0.14354*POWER(((10*Q557)-220),1.4)),0),"")</f>
        <v/>
      </c>
      <c r="AE557" s="190" t="str">
        <f>IFERROR(IF(T557&lt;&gt;0,INT(51.39*POWER((T557-1.5),1.05)),0),"")</f>
        <v/>
      </c>
      <c r="AF557" s="190">
        <f>IF(U557&lt;&gt;0,INT(0.8465*POWER(((100*U557)-75),1.42)),0)</f>
        <v>0</v>
      </c>
      <c r="AG557" s="190" t="str">
        <f>IFERROR(IF(X557&lt;&gt;0,INT(1.53775*POWER((82-X557),1.81)),0),"")</f>
        <v/>
      </c>
      <c r="AH557" s="190" t="str">
        <f>IF(Y557="","",IF(Y557&lt;&gt;0,INT(5.74352*POWER((28.5-Y557),1.92)),0))</f>
        <v/>
      </c>
      <c r="AI557" s="190">
        <f>IF(Z557&lt;&gt;0,INT(12.91*POWER((Z557-4),1.1)),0)</f>
        <v>0</v>
      </c>
      <c r="AJ557" s="190" t="str">
        <f>IF(AA557="","",IF(AA557&lt;&gt;0,INT(0.2797*POWER(((100*AA557)),1.35)),0))</f>
        <v/>
      </c>
      <c r="AK557" s="191" t="str">
        <f>IF(AB557="","",IF(AB557&lt;&gt;0,INT(100.14*POWER((AB557-1),1.08)),0))</f>
        <v/>
      </c>
      <c r="AL557" s="192">
        <f>COUNT(J557,Q557,T557,X557,Y557,AA557,AB557)</f>
        <v>0</v>
      </c>
      <c r="AM557" s="193" t="str">
        <f>IF(AL557=0,"",SUM(AC557:AK557))</f>
        <v/>
      </c>
    </row>
    <row r="558" spans="1:39" customFormat="1" outlineLevel="1">
      <c r="B558" s="259"/>
      <c r="C558" s="106" t="s">
        <v>65</v>
      </c>
      <c r="D558" s="103"/>
      <c r="E558" s="103"/>
      <c r="F558" s="103"/>
      <c r="G558" s="103"/>
      <c r="H558" s="104"/>
      <c r="I558" s="105"/>
      <c r="J558" s="107" t="str">
        <f>IFERROR((J555-J557)/J557*100%,"")</f>
        <v/>
      </c>
      <c r="K558" s="107" t="str">
        <f t="shared" ref="K558:T558" si="2262">IFERROR((K557-K555)/K557*100%,"")</f>
        <v/>
      </c>
      <c r="L558" s="107" t="str">
        <f t="shared" si="2262"/>
        <v/>
      </c>
      <c r="M558" s="107" t="str">
        <f t="shared" si="2262"/>
        <v/>
      </c>
      <c r="N558" s="107" t="str">
        <f t="shared" si="2262"/>
        <v/>
      </c>
      <c r="O558" s="107" t="str">
        <f t="shared" si="2262"/>
        <v/>
      </c>
      <c r="P558" s="107" t="str">
        <f t="shared" si="2262"/>
        <v/>
      </c>
      <c r="Q558" s="107" t="str">
        <f t="shared" si="2262"/>
        <v/>
      </c>
      <c r="R558" s="107" t="str">
        <f t="shared" si="2262"/>
        <v/>
      </c>
      <c r="S558" s="107" t="str">
        <f t="shared" si="2262"/>
        <v/>
      </c>
      <c r="T558" s="107" t="str">
        <f t="shared" si="2262"/>
        <v/>
      </c>
      <c r="U558" s="107" t="str">
        <f t="shared" ref="U558" si="2263">IFERROR((U557-U556)/U557*100%,"")</f>
        <v/>
      </c>
      <c r="V558" s="107" t="str">
        <f>IFERROR((V555-V557)/V557*100%,"")</f>
        <v/>
      </c>
      <c r="W558" s="107" t="str">
        <f>IFERROR((W555-W557)/W557*100%,"")</f>
        <v/>
      </c>
      <c r="X558" s="107" t="str">
        <f>IFERROR((X555-X557)/X557*100%,"")</f>
        <v/>
      </c>
      <c r="Y558" s="107" t="str">
        <f>IFERROR((Y555-Y557)/Y557*100%,"")</f>
        <v/>
      </c>
      <c r="Z558" s="107" t="str">
        <f t="shared" ref="Z558" si="2264">IFERROR((Z557-Z556)/Z557*100%,"")</f>
        <v/>
      </c>
      <c r="AA558" s="107" t="str">
        <f>IFERROR((AA557-AA555)/AA557*100%,"")</f>
        <v/>
      </c>
      <c r="AB558" s="107" t="str">
        <f>IFERROR((AB557-AB555)/AB557*100%,"")</f>
        <v/>
      </c>
      <c r="AC558" s="194" t="str">
        <f t="shared" ref="AC558" si="2265">IFERROR((AC557-AC556)/AC557*100%,"")</f>
        <v/>
      </c>
      <c r="AD558" s="194" t="str">
        <f t="shared" ref="AD558" si="2266">IFERROR((AD557-AD556)/AD557*100%,"")</f>
        <v/>
      </c>
      <c r="AE558" s="194" t="str">
        <f t="shared" ref="AE558" si="2267">IFERROR((AE557-AE556)/AE557*100%,"")</f>
        <v/>
      </c>
      <c r="AF558" s="194" t="str">
        <f t="shared" ref="AF558" si="2268">IFERROR((AF557-AF556)/AF557*100%,"")</f>
        <v/>
      </c>
      <c r="AG558" s="194" t="str">
        <f t="shared" ref="AG558" si="2269">IFERROR((AG557-AG556)/AG557*100%,"")</f>
        <v/>
      </c>
      <c r="AH558" s="194" t="str">
        <f t="shared" ref="AH558" si="2270">IFERROR((AH557-AH556)/AH557*100%,"")</f>
        <v/>
      </c>
      <c r="AI558" s="194" t="str">
        <f t="shared" ref="AI558" si="2271">IFERROR((AI557-AI556)/AI557*100%,"")</f>
        <v/>
      </c>
      <c r="AJ558" s="194" t="str">
        <f t="shared" ref="AJ558" si="2272">IFERROR((AJ557-AJ556)/AJ557*100%,"")</f>
        <v/>
      </c>
      <c r="AK558" s="194" t="str">
        <f t="shared" ref="AK558" si="2273">IFERROR((AK557-AK556)/AK557*100%,"")</f>
        <v/>
      </c>
      <c r="AL558" s="194" t="str">
        <f t="shared" ref="AL558" si="2274">IFERROR((AL557-AL556)/AL557*100%,"")</f>
        <v/>
      </c>
      <c r="AM558" s="227" t="str">
        <f>IFERROR((AM557-AM555)/AM557*100%,"")</f>
        <v/>
      </c>
    </row>
    <row r="559" spans="1:39" customFormat="1" outlineLevel="1">
      <c r="A559" t="str">
        <f>B548&amp;C559</f>
        <v>Surname, Forename7</v>
      </c>
      <c r="B559" s="259"/>
      <c r="C559" s="27">
        <v>7</v>
      </c>
      <c r="D559" s="26" t="s">
        <v>22</v>
      </c>
      <c r="E559" s="103"/>
      <c r="F559" s="103"/>
      <c r="G559" s="103"/>
      <c r="H559" s="15"/>
      <c r="I559" s="16"/>
      <c r="J559" s="17"/>
      <c r="K559" s="94"/>
      <c r="L559" s="94"/>
      <c r="M559" s="94"/>
      <c r="N559" s="94"/>
      <c r="O559" s="94"/>
      <c r="P559" s="94"/>
      <c r="Q559" s="17" t="str">
        <f>IF(SUM(K559:P559)=0,"",SUM(K559:P559))</f>
        <v/>
      </c>
      <c r="R559" s="94"/>
      <c r="S559" s="94"/>
      <c r="T559" s="17" t="str">
        <f>IF(SUM(R559:S559)=0,"",SUM(R559:S559))</f>
        <v/>
      </c>
      <c r="U559" s="17"/>
      <c r="V559" s="94"/>
      <c r="W559" s="17"/>
      <c r="X559" s="94" t="str">
        <f>IFERROR(AVERAGE(V559:W559),"")</f>
        <v/>
      </c>
      <c r="Y559" s="17"/>
      <c r="Z559" s="17"/>
      <c r="AA559" s="71"/>
      <c r="AB559" s="17"/>
      <c r="AC559" s="190" t="str">
        <f>IF(J559="","",IF(J559&lt;&gt;0,INT(25.4347*POWER((18-J559),1.81)),0))</f>
        <v/>
      </c>
      <c r="AD559" s="190" t="str">
        <f>IFERROR(IF(Q559&lt;&gt;0,INT(0.14354*POWER(((10*Q559)-220),1.4)),0),"")</f>
        <v/>
      </c>
      <c r="AE559" s="190" t="str">
        <f>IFERROR(IF(T559&lt;&gt;0,INT(51.39*POWER((T559-1.5),1.05)),0),"")</f>
        <v/>
      </c>
      <c r="AF559" s="190">
        <f>IF(U559&lt;&gt;0,INT(0.8465*POWER(((100*U559)-75),1.42)),0)</f>
        <v>0</v>
      </c>
      <c r="AG559" s="190" t="str">
        <f>IFERROR(IF(X559&lt;&gt;0,INT(1.53775*POWER((82-X559),1.81)),0),"")</f>
        <v/>
      </c>
      <c r="AH559" s="190" t="str">
        <f>IF(Y559="","",IF(Y559&lt;&gt;0,INT(5.74352*POWER((28.5-Y559),1.92)),0))</f>
        <v/>
      </c>
      <c r="AI559" s="190">
        <f>IF(Z559&lt;&gt;0,INT(12.91*POWER((Z559-4),1.1)),0)</f>
        <v>0</v>
      </c>
      <c r="AJ559" s="190" t="str">
        <f>IF(AA559="","",IF(AA559&lt;&gt;0,INT(0.2797*POWER(((100*AA559)),1.35)),0))</f>
        <v/>
      </c>
      <c r="AK559" s="191" t="str">
        <f>IF(AB559="","",IF(AB559&lt;&gt;0,INT(100.14*POWER((AB559-1),1.08)),0))</f>
        <v/>
      </c>
      <c r="AL559" s="192">
        <f>COUNT(J559,Q559,T559,X559,Y559,AA559,AB559)</f>
        <v>0</v>
      </c>
      <c r="AM559" s="193" t="str">
        <f>IF(AL559=0,"",SUM(AC559:AK559))</f>
        <v/>
      </c>
    </row>
    <row r="560" spans="1:39" customFormat="1" outlineLevel="1">
      <c r="B560" s="259"/>
      <c r="C560" s="106" t="s">
        <v>65</v>
      </c>
      <c r="D560" s="103"/>
      <c r="E560" s="103"/>
      <c r="F560" s="103"/>
      <c r="G560" s="103"/>
      <c r="H560" s="104"/>
      <c r="I560" s="105"/>
      <c r="J560" s="107" t="str">
        <f>IFERROR((J557-J559)/J559*100%,"")</f>
        <v/>
      </c>
      <c r="K560" s="107" t="str">
        <f t="shared" ref="K560:T560" si="2275">IFERROR((K559-K557)/K559*100%,"")</f>
        <v/>
      </c>
      <c r="L560" s="107" t="str">
        <f t="shared" si="2275"/>
        <v/>
      </c>
      <c r="M560" s="107" t="str">
        <f t="shared" si="2275"/>
        <v/>
      </c>
      <c r="N560" s="107" t="str">
        <f t="shared" si="2275"/>
        <v/>
      </c>
      <c r="O560" s="107" t="str">
        <f t="shared" si="2275"/>
        <v/>
      </c>
      <c r="P560" s="107" t="str">
        <f t="shared" si="2275"/>
        <v/>
      </c>
      <c r="Q560" s="107" t="str">
        <f t="shared" si="2275"/>
        <v/>
      </c>
      <c r="R560" s="107" t="str">
        <f t="shared" si="2275"/>
        <v/>
      </c>
      <c r="S560" s="107" t="str">
        <f t="shared" si="2275"/>
        <v/>
      </c>
      <c r="T560" s="107" t="str">
        <f t="shared" si="2275"/>
        <v/>
      </c>
      <c r="U560" s="107" t="str">
        <f t="shared" ref="U560" si="2276">IFERROR((U559-U558)/U559*100%,"")</f>
        <v/>
      </c>
      <c r="V560" s="107" t="str">
        <f>IFERROR((V557-V559)/V559*100%,"")</f>
        <v/>
      </c>
      <c r="W560" s="107" t="str">
        <f>IFERROR((W557-W559)/W559*100%,"")</f>
        <v/>
      </c>
      <c r="X560" s="107" t="str">
        <f>IFERROR((X557-X559)/X559*100%,"")</f>
        <v/>
      </c>
      <c r="Y560" s="107" t="str">
        <f>IFERROR((Y557-Y559)/Y559*100%,"")</f>
        <v/>
      </c>
      <c r="Z560" s="107" t="str">
        <f t="shared" ref="Z560" si="2277">IFERROR((Z559-Z558)/Z559*100%,"")</f>
        <v/>
      </c>
      <c r="AA560" s="107" t="str">
        <f>IFERROR((AA559-AA557)/AA559*100%,"")</f>
        <v/>
      </c>
      <c r="AB560" s="107" t="str">
        <f>IFERROR((AB559-AB557)/AB559*100%,"")</f>
        <v/>
      </c>
      <c r="AC560" s="194" t="str">
        <f t="shared" ref="AC560" si="2278">IFERROR((AC559-AC558)/AC559*100%,"")</f>
        <v/>
      </c>
      <c r="AD560" s="194" t="str">
        <f t="shared" ref="AD560" si="2279">IFERROR((AD559-AD558)/AD559*100%,"")</f>
        <v/>
      </c>
      <c r="AE560" s="194" t="str">
        <f t="shared" ref="AE560" si="2280">IFERROR((AE559-AE558)/AE559*100%,"")</f>
        <v/>
      </c>
      <c r="AF560" s="194" t="str">
        <f t="shared" ref="AF560" si="2281">IFERROR((AF559-AF558)/AF559*100%,"")</f>
        <v/>
      </c>
      <c r="AG560" s="194" t="str">
        <f t="shared" ref="AG560" si="2282">IFERROR((AG559-AG558)/AG559*100%,"")</f>
        <v/>
      </c>
      <c r="AH560" s="194" t="str">
        <f t="shared" ref="AH560" si="2283">IFERROR((AH559-AH558)/AH559*100%,"")</f>
        <v/>
      </c>
      <c r="AI560" s="194" t="str">
        <f t="shared" ref="AI560" si="2284">IFERROR((AI559-AI558)/AI559*100%,"")</f>
        <v/>
      </c>
      <c r="AJ560" s="194" t="str">
        <f t="shared" ref="AJ560" si="2285">IFERROR((AJ559-AJ558)/AJ559*100%,"")</f>
        <v/>
      </c>
      <c r="AK560" s="194" t="str">
        <f t="shared" ref="AK560" si="2286">IFERROR((AK559-AK558)/AK559*100%,"")</f>
        <v/>
      </c>
      <c r="AL560" s="194" t="str">
        <f t="shared" ref="AL560" si="2287">IFERROR((AL559-AL558)/AL559*100%,"")</f>
        <v/>
      </c>
      <c r="AM560" s="227" t="str">
        <f>IFERROR((AM559-AM557)/AM559*100%,"")</f>
        <v/>
      </c>
    </row>
    <row r="561" spans="1:39" customFormat="1" outlineLevel="1">
      <c r="A561" t="str">
        <f>B548&amp;C561</f>
        <v>Surname, Forename8</v>
      </c>
      <c r="B561" s="259"/>
      <c r="C561" s="27">
        <v>8</v>
      </c>
      <c r="D561" s="26" t="s">
        <v>22</v>
      </c>
      <c r="E561" s="103"/>
      <c r="F561" s="103"/>
      <c r="G561" s="103"/>
      <c r="H561" s="15"/>
      <c r="I561" s="16"/>
      <c r="J561" s="17"/>
      <c r="K561" s="94"/>
      <c r="L561" s="94"/>
      <c r="M561" s="94"/>
      <c r="N561" s="94"/>
      <c r="O561" s="94"/>
      <c r="P561" s="94"/>
      <c r="Q561" s="17" t="str">
        <f>IF(SUM(K561:P561)=0,"",SUM(K561:P561))</f>
        <v/>
      </c>
      <c r="R561" s="94"/>
      <c r="S561" s="94"/>
      <c r="T561" s="17" t="str">
        <f>IF(SUM(R561:S561)=0,"",SUM(R561:S561))</f>
        <v/>
      </c>
      <c r="U561" s="17"/>
      <c r="V561" s="94"/>
      <c r="W561" s="17"/>
      <c r="X561" s="94" t="str">
        <f>IFERROR(AVERAGE(V561:W561),"")</f>
        <v/>
      </c>
      <c r="Y561" s="17"/>
      <c r="Z561" s="17"/>
      <c r="AA561" s="71"/>
      <c r="AB561" s="17"/>
      <c r="AC561" s="190" t="str">
        <f>IF(J561="","",IF(J561&lt;&gt;0,INT(25.4347*POWER((18-J561),1.81)),0))</f>
        <v/>
      </c>
      <c r="AD561" s="190" t="str">
        <f>IFERROR(IF(Q561&lt;&gt;0,INT(0.14354*POWER(((10*Q561)-220),1.4)),0),"")</f>
        <v/>
      </c>
      <c r="AE561" s="190" t="str">
        <f>IFERROR(IF(T561&lt;&gt;0,INT(51.39*POWER((T561-1.5),1.05)),0),"")</f>
        <v/>
      </c>
      <c r="AF561" s="190">
        <f>IF(U561&lt;&gt;0,INT(0.8465*POWER(((100*U561)-75),1.42)),0)</f>
        <v>0</v>
      </c>
      <c r="AG561" s="190" t="str">
        <f>IFERROR(IF(X561&lt;&gt;0,INT(1.53775*POWER((82-X561),1.81)),0),"")</f>
        <v/>
      </c>
      <c r="AH561" s="190" t="str">
        <f>IF(Y561="","",IF(Y561&lt;&gt;0,INT(5.74352*POWER((28.5-Y561),1.92)),0))</f>
        <v/>
      </c>
      <c r="AI561" s="190">
        <f>IF(Z561&lt;&gt;0,INT(12.91*POWER((Z561-4),1.1)),0)</f>
        <v>0</v>
      </c>
      <c r="AJ561" s="190" t="str">
        <f>IF(AA561="","",IF(AA561&lt;&gt;0,INT(0.2797*POWER(((100*AA561)),1.35)),0))</f>
        <v/>
      </c>
      <c r="AK561" s="191" t="str">
        <f>IF(AB561="","",IF(AB561&lt;&gt;0,INT(100.14*POWER((AB561-1),1.08)),0))</f>
        <v/>
      </c>
      <c r="AL561" s="192">
        <f>COUNT(J561,Q561,T561,X561,Y561,AA561,AB561)</f>
        <v>0</v>
      </c>
      <c r="AM561" s="193" t="str">
        <f>IF(AL561=0,"",SUM(AC561:AK561))</f>
        <v/>
      </c>
    </row>
    <row r="562" spans="1:39" customFormat="1" outlineLevel="1">
      <c r="B562" s="259"/>
      <c r="C562" s="106" t="s">
        <v>65</v>
      </c>
      <c r="D562" s="103"/>
      <c r="E562" s="103"/>
      <c r="F562" s="103"/>
      <c r="G562" s="103"/>
      <c r="H562" s="104"/>
      <c r="I562" s="105"/>
      <c r="J562" s="107" t="str">
        <f>IFERROR((J559-J561)/J561*100%,"")</f>
        <v/>
      </c>
      <c r="K562" s="107" t="str">
        <f t="shared" ref="K562:T562" si="2288">IFERROR((K561-K559)/K561*100%,"")</f>
        <v/>
      </c>
      <c r="L562" s="107" t="str">
        <f t="shared" si="2288"/>
        <v/>
      </c>
      <c r="M562" s="107" t="str">
        <f t="shared" si="2288"/>
        <v/>
      </c>
      <c r="N562" s="107" t="str">
        <f t="shared" si="2288"/>
        <v/>
      </c>
      <c r="O562" s="107" t="str">
        <f t="shared" si="2288"/>
        <v/>
      </c>
      <c r="P562" s="107" t="str">
        <f t="shared" si="2288"/>
        <v/>
      </c>
      <c r="Q562" s="107" t="str">
        <f t="shared" si="2288"/>
        <v/>
      </c>
      <c r="R562" s="107" t="str">
        <f t="shared" si="2288"/>
        <v/>
      </c>
      <c r="S562" s="107" t="str">
        <f t="shared" si="2288"/>
        <v/>
      </c>
      <c r="T562" s="107" t="str">
        <f t="shared" si="2288"/>
        <v/>
      </c>
      <c r="U562" s="107" t="str">
        <f t="shared" ref="U562" si="2289">IFERROR((U561-U560)/U561*100%,"")</f>
        <v/>
      </c>
      <c r="V562" s="107" t="str">
        <f>IFERROR((V559-V561)/V561*100%,"")</f>
        <v/>
      </c>
      <c r="W562" s="107" t="str">
        <f>IFERROR((W559-W561)/W561*100%,"")</f>
        <v/>
      </c>
      <c r="X562" s="107" t="str">
        <f>IFERROR((X559-X561)/X561*100%,"")</f>
        <v/>
      </c>
      <c r="Y562" s="107" t="str">
        <f>IFERROR((Y559-Y561)/Y561*100%,"")</f>
        <v/>
      </c>
      <c r="Z562" s="107" t="str">
        <f t="shared" ref="Z562" si="2290">IFERROR((Z561-Z560)/Z561*100%,"")</f>
        <v/>
      </c>
      <c r="AA562" s="107" t="str">
        <f>IFERROR((AA561-AA559)/AA561*100%,"")</f>
        <v/>
      </c>
      <c r="AB562" s="107" t="str">
        <f>IFERROR((AB561-AB559)/AB561*100%,"")</f>
        <v/>
      </c>
      <c r="AC562" s="194" t="str">
        <f t="shared" ref="AC562" si="2291">IFERROR((AC561-AC560)/AC561*100%,"")</f>
        <v/>
      </c>
      <c r="AD562" s="194" t="str">
        <f t="shared" ref="AD562" si="2292">IFERROR((AD561-AD560)/AD561*100%,"")</f>
        <v/>
      </c>
      <c r="AE562" s="194" t="str">
        <f t="shared" ref="AE562" si="2293">IFERROR((AE561-AE560)/AE561*100%,"")</f>
        <v/>
      </c>
      <c r="AF562" s="194" t="str">
        <f t="shared" ref="AF562" si="2294">IFERROR((AF561-AF560)/AF561*100%,"")</f>
        <v/>
      </c>
      <c r="AG562" s="194" t="str">
        <f t="shared" ref="AG562" si="2295">IFERROR((AG561-AG560)/AG561*100%,"")</f>
        <v/>
      </c>
      <c r="AH562" s="194" t="str">
        <f t="shared" ref="AH562" si="2296">IFERROR((AH561-AH560)/AH561*100%,"")</f>
        <v/>
      </c>
      <c r="AI562" s="194" t="str">
        <f t="shared" ref="AI562" si="2297">IFERROR((AI561-AI560)/AI561*100%,"")</f>
        <v/>
      </c>
      <c r="AJ562" s="194" t="str">
        <f t="shared" ref="AJ562" si="2298">IFERROR((AJ561-AJ560)/AJ561*100%,"")</f>
        <v/>
      </c>
      <c r="AK562" s="194" t="str">
        <f t="shared" ref="AK562" si="2299">IFERROR((AK561-AK560)/AK561*100%,"")</f>
        <v/>
      </c>
      <c r="AL562" s="194" t="str">
        <f t="shared" ref="AL562" si="2300">IFERROR((AL561-AL560)/AL561*100%,"")</f>
        <v/>
      </c>
      <c r="AM562" s="227" t="str">
        <f>IFERROR((AM561-AM559)/AM561*100%,"")</f>
        <v/>
      </c>
    </row>
    <row r="563" spans="1:39" customFormat="1" outlineLevel="1">
      <c r="A563" t="str">
        <f>B548&amp;C563</f>
        <v>Surname, Forename9</v>
      </c>
      <c r="B563" s="259"/>
      <c r="C563" s="27">
        <v>9</v>
      </c>
      <c r="D563" s="26" t="s">
        <v>22</v>
      </c>
      <c r="E563" s="103"/>
      <c r="F563" s="103"/>
      <c r="G563" s="103"/>
      <c r="H563" s="15"/>
      <c r="I563" s="16"/>
      <c r="J563" s="17"/>
      <c r="K563" s="94"/>
      <c r="L563" s="94"/>
      <c r="M563" s="94"/>
      <c r="N563" s="94"/>
      <c r="O563" s="94"/>
      <c r="P563" s="94"/>
      <c r="Q563" s="17" t="str">
        <f>IF(SUM(K563:P563)=0,"",SUM(K563:P563))</f>
        <v/>
      </c>
      <c r="R563" s="94"/>
      <c r="S563" s="94"/>
      <c r="T563" s="17" t="str">
        <f>IF(SUM(R563:S563)=0,"",SUM(R563:S563))</f>
        <v/>
      </c>
      <c r="U563" s="17"/>
      <c r="V563" s="94"/>
      <c r="W563" s="17"/>
      <c r="X563" s="94" t="str">
        <f>IFERROR(AVERAGE(V563:W563),"")</f>
        <v/>
      </c>
      <c r="Y563" s="17"/>
      <c r="Z563" s="17"/>
      <c r="AA563" s="71"/>
      <c r="AB563" s="17"/>
      <c r="AC563" s="190" t="str">
        <f>IF(J563="","",IF(J563&lt;&gt;0,INT(25.4347*POWER((18-J563),1.81)),0))</f>
        <v/>
      </c>
      <c r="AD563" s="190" t="str">
        <f>IFERROR(IF(Q563&lt;&gt;0,INT(0.14354*POWER(((10*Q563)-220),1.4)),0),"")</f>
        <v/>
      </c>
      <c r="AE563" s="190" t="str">
        <f>IFERROR(IF(T563&lt;&gt;0,INT(51.39*POWER((T563-1.5),1.05)),0),"")</f>
        <v/>
      </c>
      <c r="AF563" s="190">
        <f>IF(U563&lt;&gt;0,INT(0.8465*POWER(((100*U563)-75),1.42)),0)</f>
        <v>0</v>
      </c>
      <c r="AG563" s="190" t="str">
        <f>IFERROR(IF(X563&lt;&gt;0,INT(1.53775*POWER((82-X563),1.81)),0),"")</f>
        <v/>
      </c>
      <c r="AH563" s="190" t="str">
        <f>IF(Y563="","",IF(Y563&lt;&gt;0,INT(5.74352*POWER((28.5-Y563),1.92)),0))</f>
        <v/>
      </c>
      <c r="AI563" s="190">
        <f>IF(Z563&lt;&gt;0,INT(12.91*POWER((Z563-4),1.1)),0)</f>
        <v>0</v>
      </c>
      <c r="AJ563" s="190" t="str">
        <f>IF(AA563="","",IF(AA563&lt;&gt;0,INT(0.2797*POWER(((100*AA563)),1.35)),0))</f>
        <v/>
      </c>
      <c r="AK563" s="191" t="str">
        <f>IF(AB563="","",IF(AB563&lt;&gt;0,INT(100.14*POWER((AB563-1),1.08)),0))</f>
        <v/>
      </c>
      <c r="AL563" s="192">
        <f>COUNT(J563,Q563,T563,X563,Y563,AA563,AB563)</f>
        <v>0</v>
      </c>
      <c r="AM563" s="193" t="str">
        <f>IF(AL563=0,"",SUM(AC563:AK563))</f>
        <v/>
      </c>
    </row>
    <row r="564" spans="1:39" customFormat="1" outlineLevel="1">
      <c r="B564" s="259"/>
      <c r="C564" s="106" t="s">
        <v>65</v>
      </c>
      <c r="D564" s="33"/>
      <c r="E564" s="33"/>
      <c r="F564" s="33"/>
      <c r="G564" s="33"/>
      <c r="H564" s="18"/>
      <c r="I564" s="44"/>
      <c r="J564" s="107" t="str">
        <f>IFERROR((J561-J563)/J563*100%,"")</f>
        <v/>
      </c>
      <c r="K564" s="107" t="str">
        <f t="shared" ref="K564:T564" si="2301">IFERROR((K563-K561)/K563*100%,"")</f>
        <v/>
      </c>
      <c r="L564" s="107" t="str">
        <f t="shared" si="2301"/>
        <v/>
      </c>
      <c r="M564" s="107" t="str">
        <f t="shared" si="2301"/>
        <v/>
      </c>
      <c r="N564" s="107" t="str">
        <f t="shared" si="2301"/>
        <v/>
      </c>
      <c r="O564" s="107" t="str">
        <f t="shared" si="2301"/>
        <v/>
      </c>
      <c r="P564" s="107" t="str">
        <f t="shared" si="2301"/>
        <v/>
      </c>
      <c r="Q564" s="107" t="str">
        <f t="shared" si="2301"/>
        <v/>
      </c>
      <c r="R564" s="107" t="str">
        <f t="shared" si="2301"/>
        <v/>
      </c>
      <c r="S564" s="107" t="str">
        <f t="shared" si="2301"/>
        <v/>
      </c>
      <c r="T564" s="107" t="str">
        <f t="shared" si="2301"/>
        <v/>
      </c>
      <c r="U564" s="107" t="str">
        <f t="shared" ref="U564" si="2302">IFERROR((U563-U562)/U563*100%,"")</f>
        <v/>
      </c>
      <c r="V564" s="107" t="str">
        <f>IFERROR((V561-V563)/V563*100%,"")</f>
        <v/>
      </c>
      <c r="W564" s="107" t="str">
        <f>IFERROR((W561-W563)/W563*100%,"")</f>
        <v/>
      </c>
      <c r="X564" s="107" t="str">
        <f>IFERROR((X561-X563)/X563*100%,"")</f>
        <v/>
      </c>
      <c r="Y564" s="107" t="str">
        <f>IFERROR((Y561-Y563)/Y563*100%,"")</f>
        <v/>
      </c>
      <c r="Z564" s="107" t="str">
        <f t="shared" ref="Z564" si="2303">IFERROR((Z563-Z562)/Z563*100%,"")</f>
        <v/>
      </c>
      <c r="AA564" s="107" t="str">
        <f>IFERROR((AA563-AA561)/AA563*100%,"")</f>
        <v/>
      </c>
      <c r="AB564" s="107" t="str">
        <f>IFERROR((AB563-AB561)/AB563*100%,"")</f>
        <v/>
      </c>
      <c r="AC564" s="194" t="str">
        <f t="shared" ref="AC564" si="2304">IFERROR((AC563-AC562)/AC563*100%,"")</f>
        <v/>
      </c>
      <c r="AD564" s="194" t="str">
        <f t="shared" ref="AD564" si="2305">IFERROR((AD563-AD562)/AD563*100%,"")</f>
        <v/>
      </c>
      <c r="AE564" s="194" t="str">
        <f t="shared" ref="AE564" si="2306">IFERROR((AE563-AE562)/AE563*100%,"")</f>
        <v/>
      </c>
      <c r="AF564" s="194" t="str">
        <f t="shared" ref="AF564" si="2307">IFERROR((AF563-AF562)/AF563*100%,"")</f>
        <v/>
      </c>
      <c r="AG564" s="194" t="str">
        <f t="shared" ref="AG564" si="2308">IFERROR((AG563-AG562)/AG563*100%,"")</f>
        <v/>
      </c>
      <c r="AH564" s="194" t="str">
        <f t="shared" ref="AH564" si="2309">IFERROR((AH563-AH562)/AH563*100%,"")</f>
        <v/>
      </c>
      <c r="AI564" s="194" t="str">
        <f t="shared" ref="AI564" si="2310">IFERROR((AI563-AI562)/AI563*100%,"")</f>
        <v/>
      </c>
      <c r="AJ564" s="194" t="str">
        <f t="shared" ref="AJ564" si="2311">IFERROR((AJ563-AJ562)/AJ563*100%,"")</f>
        <v/>
      </c>
      <c r="AK564" s="194" t="str">
        <f t="shared" ref="AK564" si="2312">IFERROR((AK563-AK562)/AK563*100%,"")</f>
        <v/>
      </c>
      <c r="AL564" s="194" t="str">
        <f t="shared" ref="AL564" si="2313">IFERROR((AL563-AL562)/AL563*100%,"")</f>
        <v/>
      </c>
      <c r="AM564" s="227" t="str">
        <f>IFERROR((AM563-AM561)/AM563*100%,"")</f>
        <v/>
      </c>
    </row>
    <row r="565" spans="1:39" s="6" customFormat="1" outlineLevel="1">
      <c r="A565" t="str">
        <f>B548&amp;C565</f>
        <v>Surname, Forename10</v>
      </c>
      <c r="B565" s="259"/>
      <c r="C565" s="32">
        <v>10</v>
      </c>
      <c r="D565" s="33" t="s">
        <v>22</v>
      </c>
      <c r="E565" s="33"/>
      <c r="F565" s="33"/>
      <c r="G565" s="33"/>
      <c r="H565" s="18"/>
      <c r="I565" s="44"/>
      <c r="J565" s="34"/>
      <c r="K565" s="34"/>
      <c r="L565" s="34"/>
      <c r="M565" s="34"/>
      <c r="N565" s="34"/>
      <c r="O565" s="34"/>
      <c r="P565" s="34"/>
      <c r="Q565" s="17" t="str">
        <f>IF(SUM(K565:P565)=0,"",SUM(K565:P565))</f>
        <v/>
      </c>
      <c r="R565" s="94"/>
      <c r="S565" s="94"/>
      <c r="T565" s="17" t="str">
        <f>IF(SUM(R565:S565)=0,"",SUM(R565:S565))</f>
        <v/>
      </c>
      <c r="U565" s="17"/>
      <c r="V565" s="94"/>
      <c r="W565" s="17"/>
      <c r="X565" s="94" t="str">
        <f>IFERROR(AVERAGE(V565:W565),"")</f>
        <v/>
      </c>
      <c r="Y565" s="17"/>
      <c r="Z565" s="17"/>
      <c r="AA565" s="71"/>
      <c r="AB565" s="17"/>
      <c r="AC565" s="190" t="str">
        <f>IF(J565="","",IF(J565&lt;&gt;0,INT(25.4347*POWER((18-J565),1.81)),0))</f>
        <v/>
      </c>
      <c r="AD565" s="190" t="str">
        <f>IFERROR(IF(Q565&lt;&gt;0,INT(0.14354*POWER(((10*Q565)-220),1.4)),0),"")</f>
        <v/>
      </c>
      <c r="AE565" s="190" t="str">
        <f>IFERROR(IF(T565&lt;&gt;0,INT(51.39*POWER((T565-1.5),1.05)),0),"")</f>
        <v/>
      </c>
      <c r="AF565" s="190">
        <f>IF(U565&lt;&gt;0,INT(0.8465*POWER(((100*U565)-75),1.42)),0)</f>
        <v>0</v>
      </c>
      <c r="AG565" s="190" t="str">
        <f>IFERROR(IF(X565&lt;&gt;0,INT(1.53775*POWER((82-X565),1.81)),0),"")</f>
        <v/>
      </c>
      <c r="AH565" s="190" t="str">
        <f>IF(Y565="","",IF(Y565&lt;&gt;0,INT(5.74352*POWER((28.5-Y565),1.92)),0))</f>
        <v/>
      </c>
      <c r="AI565" s="190">
        <f>IF(Z565&lt;&gt;0,INT(12.91*POWER((Z565-4),1.1)),0)</f>
        <v>0</v>
      </c>
      <c r="AJ565" s="190" t="str">
        <f>IF(AA565="","",IF(AA565&lt;&gt;0,INT(0.2797*POWER(((100*AA565)),1.35)),0))</f>
        <v/>
      </c>
      <c r="AK565" s="191" t="str">
        <f>IF(AB565="","",IF(AB565&lt;&gt;0,INT(100.14*POWER((AB565-1),1.08)),0))</f>
        <v/>
      </c>
      <c r="AL565" s="192">
        <f>COUNT(J565,Q565,T565,X565,Y565,AA565,AB565)</f>
        <v>0</v>
      </c>
      <c r="AM565" s="193" t="str">
        <f>IF(AL565=0,"",SUM(AC565:AK565))</f>
        <v/>
      </c>
    </row>
    <row r="566" spans="1:39" s="6" customFormat="1" outlineLevel="1">
      <c r="A566"/>
      <c r="B566" s="260"/>
      <c r="C566" s="106" t="s">
        <v>65</v>
      </c>
      <c r="D566" s="33"/>
      <c r="E566" s="33"/>
      <c r="F566" s="33"/>
      <c r="G566" s="33"/>
      <c r="H566" s="18"/>
      <c r="I566" s="44"/>
      <c r="J566" s="107" t="str">
        <f>IFERROR((J563-J565)/J565*100%,"")</f>
        <v/>
      </c>
      <c r="K566" s="107" t="str">
        <f t="shared" ref="K566:T566" si="2314">IFERROR((K565-K563)/K565*100%,"")</f>
        <v/>
      </c>
      <c r="L566" s="107" t="str">
        <f t="shared" si="2314"/>
        <v/>
      </c>
      <c r="M566" s="107" t="str">
        <f t="shared" si="2314"/>
        <v/>
      </c>
      <c r="N566" s="107" t="str">
        <f t="shared" si="2314"/>
        <v/>
      </c>
      <c r="O566" s="107" t="str">
        <f t="shared" si="2314"/>
        <v/>
      </c>
      <c r="P566" s="107" t="str">
        <f t="shared" si="2314"/>
        <v/>
      </c>
      <c r="Q566" s="107" t="str">
        <f t="shared" si="2314"/>
        <v/>
      </c>
      <c r="R566" s="107" t="str">
        <f t="shared" si="2314"/>
        <v/>
      </c>
      <c r="S566" s="107" t="str">
        <f t="shared" si="2314"/>
        <v/>
      </c>
      <c r="T566" s="107" t="str">
        <f t="shared" si="2314"/>
        <v/>
      </c>
      <c r="U566" s="107" t="str">
        <f t="shared" ref="U566" si="2315">IFERROR((U565-U564)/U565*100%,"")</f>
        <v/>
      </c>
      <c r="V566" s="107" t="str">
        <f>IFERROR((V563-V565)/V565*100%,"")</f>
        <v/>
      </c>
      <c r="W566" s="107" t="str">
        <f>IFERROR((W563-W565)/W565*100%,"")</f>
        <v/>
      </c>
      <c r="X566" s="107" t="str">
        <f>IFERROR((X563-X565)/X565*100%,"")</f>
        <v/>
      </c>
      <c r="Y566" s="107" t="str">
        <f>IFERROR((Y563-Y565)/Y565*100%,"")</f>
        <v/>
      </c>
      <c r="Z566" s="107" t="str">
        <f t="shared" ref="Z566" si="2316">IFERROR((Z565-Z564)/Z565*100%,"")</f>
        <v/>
      </c>
      <c r="AA566" s="107" t="str">
        <f>IFERROR((AA565-AA563)/AA565*100%,"")</f>
        <v/>
      </c>
      <c r="AB566" s="107" t="str">
        <f>IFERROR((AB565-AB563)/AB565*100%,"")</f>
        <v/>
      </c>
      <c r="AC566" s="194" t="str">
        <f t="shared" ref="AC566" si="2317">IFERROR((AC565-AC564)/AC565*100%,"")</f>
        <v/>
      </c>
      <c r="AD566" s="194" t="str">
        <f t="shared" ref="AD566" si="2318">IFERROR((AD565-AD564)/AD565*100%,"")</f>
        <v/>
      </c>
      <c r="AE566" s="194" t="str">
        <f t="shared" ref="AE566" si="2319">IFERROR((AE565-AE564)/AE565*100%,"")</f>
        <v/>
      </c>
      <c r="AF566" s="194" t="str">
        <f t="shared" ref="AF566" si="2320">IFERROR((AF565-AF564)/AF565*100%,"")</f>
        <v/>
      </c>
      <c r="AG566" s="194" t="str">
        <f t="shared" ref="AG566" si="2321">IFERROR((AG565-AG564)/AG565*100%,"")</f>
        <v/>
      </c>
      <c r="AH566" s="194" t="str">
        <f t="shared" ref="AH566" si="2322">IFERROR((AH565-AH564)/AH565*100%,"")</f>
        <v/>
      </c>
      <c r="AI566" s="194" t="str">
        <f t="shared" ref="AI566" si="2323">IFERROR((AI565-AI564)/AI565*100%,"")</f>
        <v/>
      </c>
      <c r="AJ566" s="194" t="str">
        <f t="shared" ref="AJ566" si="2324">IFERROR((AJ565-AJ564)/AJ565*100%,"")</f>
        <v/>
      </c>
      <c r="AK566" s="194" t="str">
        <f t="shared" ref="AK566" si="2325">IFERROR((AK565-AK564)/AK565*100%,"")</f>
        <v/>
      </c>
      <c r="AL566" s="194" t="str">
        <f t="shared" ref="AL566" si="2326">IFERROR((AL565-AL564)/AL565*100%,"")</f>
        <v/>
      </c>
      <c r="AM566" s="227" t="str">
        <f>IFERROR((AM565-AM563)/AM565*100%,"")</f>
        <v/>
      </c>
    </row>
    <row r="567" spans="1:39" s="45" customFormat="1" outlineLevel="1">
      <c r="B567" s="115"/>
      <c r="C567" s="32"/>
      <c r="D567" s="33"/>
      <c r="E567" s="33"/>
      <c r="F567" s="33"/>
      <c r="G567" s="33"/>
      <c r="H567" s="18"/>
      <c r="I567" s="44"/>
      <c r="J567" s="34"/>
      <c r="K567" s="34"/>
      <c r="L567" s="34"/>
      <c r="M567" s="34"/>
      <c r="N567" s="34"/>
      <c r="O567" s="34"/>
      <c r="P567" s="34"/>
      <c r="Q567" s="34"/>
      <c r="R567" s="34"/>
      <c r="S567" s="34"/>
      <c r="T567" s="34"/>
      <c r="U567" s="34"/>
      <c r="V567" s="34"/>
      <c r="W567" s="34"/>
      <c r="X567" s="34"/>
      <c r="Y567" s="34"/>
      <c r="Z567" s="34"/>
      <c r="AA567" s="34"/>
      <c r="AB567" s="34"/>
      <c r="AC567" s="195"/>
      <c r="AD567" s="196"/>
      <c r="AE567" s="196"/>
      <c r="AF567" s="196"/>
      <c r="AG567" s="196"/>
      <c r="AH567" s="196"/>
      <c r="AI567" s="196"/>
      <c r="AJ567" s="196"/>
      <c r="AK567" s="197"/>
      <c r="AL567" s="196"/>
      <c r="AM567" s="198"/>
    </row>
    <row r="568" spans="1:39" s="6" customFormat="1" outlineLevel="1">
      <c r="B568" s="116"/>
      <c r="C568" s="35"/>
      <c r="D568" s="36"/>
      <c r="E568" s="36"/>
      <c r="F568" s="36"/>
      <c r="G568" s="36"/>
      <c r="H568" s="37"/>
      <c r="I568" s="38" t="s">
        <v>24</v>
      </c>
      <c r="J568" s="21" t="e">
        <f>AVERAGE(J548:J549,J551,J553,J555,J557,J559,J561,J563,J565)</f>
        <v>#DIV/0!</v>
      </c>
      <c r="K568" s="21" t="e">
        <f t="shared" ref="K568:AB568" si="2327">AVERAGE(K548:K549,K551,K553,K555,K557,K559,K561,K563,K565)</f>
        <v>#DIV/0!</v>
      </c>
      <c r="L568" s="21" t="e">
        <f t="shared" si="2327"/>
        <v>#DIV/0!</v>
      </c>
      <c r="M568" s="21" t="e">
        <f t="shared" si="2327"/>
        <v>#DIV/0!</v>
      </c>
      <c r="N568" s="21" t="e">
        <f t="shared" si="2327"/>
        <v>#DIV/0!</v>
      </c>
      <c r="O568" s="21" t="e">
        <f t="shared" si="2327"/>
        <v>#DIV/0!</v>
      </c>
      <c r="P568" s="21" t="e">
        <f t="shared" si="2327"/>
        <v>#DIV/0!</v>
      </c>
      <c r="Q568" s="21" t="e">
        <f t="shared" si="2327"/>
        <v>#DIV/0!</v>
      </c>
      <c r="R568" s="21" t="e">
        <f t="shared" si="2327"/>
        <v>#DIV/0!</v>
      </c>
      <c r="S568" s="21" t="e">
        <f t="shared" si="2327"/>
        <v>#DIV/0!</v>
      </c>
      <c r="T568" s="21" t="e">
        <f t="shared" si="2327"/>
        <v>#DIV/0!</v>
      </c>
      <c r="U568" s="21" t="e">
        <f t="shared" si="2327"/>
        <v>#DIV/0!</v>
      </c>
      <c r="V568" s="21" t="e">
        <f t="shared" si="2327"/>
        <v>#DIV/0!</v>
      </c>
      <c r="W568" s="21" t="e">
        <f t="shared" si="2327"/>
        <v>#DIV/0!</v>
      </c>
      <c r="X568" s="21" t="e">
        <f t="shared" si="2327"/>
        <v>#DIV/0!</v>
      </c>
      <c r="Y568" s="21" t="e">
        <f t="shared" si="2327"/>
        <v>#DIV/0!</v>
      </c>
      <c r="Z568" s="21" t="e">
        <f t="shared" si="2327"/>
        <v>#DIV/0!</v>
      </c>
      <c r="AA568" s="21" t="e">
        <f t="shared" si="2327"/>
        <v>#DIV/0!</v>
      </c>
      <c r="AB568" s="21" t="e">
        <f t="shared" si="2327"/>
        <v>#DIV/0!</v>
      </c>
      <c r="AC568" s="199"/>
      <c r="AD568" s="200"/>
      <c r="AE568" s="200"/>
      <c r="AF568" s="200"/>
      <c r="AG568" s="200"/>
      <c r="AH568" s="200"/>
      <c r="AI568" s="200"/>
      <c r="AJ568" s="200"/>
      <c r="AK568" s="201"/>
      <c r="AL568" s="200"/>
      <c r="AM568" s="202"/>
    </row>
    <row r="569" spans="1:39" s="6" customFormat="1" outlineLevel="1">
      <c r="B569" s="116"/>
      <c r="C569" s="35"/>
      <c r="D569" s="36"/>
      <c r="E569" s="36"/>
      <c r="F569" s="36"/>
      <c r="G569" s="36"/>
      <c r="H569" s="37"/>
      <c r="I569" s="38" t="s">
        <v>26</v>
      </c>
      <c r="J569" s="21">
        <f>MIN(J548:J549,J551,J553,J555,J557,J559,J561,J563,J565)</f>
        <v>0</v>
      </c>
      <c r="K569" s="21">
        <f t="shared" ref="K569:AB569" si="2328">MIN(K548:K549,K551,K553,K555,K557,K559,K561,K563,K565)</f>
        <v>0</v>
      </c>
      <c r="L569" s="21">
        <f t="shared" si="2328"/>
        <v>0</v>
      </c>
      <c r="M569" s="21">
        <f t="shared" si="2328"/>
        <v>0</v>
      </c>
      <c r="N569" s="21">
        <f t="shared" si="2328"/>
        <v>0</v>
      </c>
      <c r="O569" s="21">
        <f t="shared" si="2328"/>
        <v>0</v>
      </c>
      <c r="P569" s="21">
        <f t="shared" si="2328"/>
        <v>0</v>
      </c>
      <c r="Q569" s="21">
        <f t="shared" si="2328"/>
        <v>0</v>
      </c>
      <c r="R569" s="21">
        <f t="shared" si="2328"/>
        <v>0</v>
      </c>
      <c r="S569" s="21">
        <f t="shared" si="2328"/>
        <v>0</v>
      </c>
      <c r="T569" s="21">
        <f t="shared" si="2328"/>
        <v>0</v>
      </c>
      <c r="U569" s="21">
        <f t="shared" si="2328"/>
        <v>0</v>
      </c>
      <c r="V569" s="21">
        <f t="shared" si="2328"/>
        <v>0</v>
      </c>
      <c r="W569" s="21">
        <f t="shared" si="2328"/>
        <v>0</v>
      </c>
      <c r="X569" s="21">
        <f t="shared" si="2328"/>
        <v>0</v>
      </c>
      <c r="Y569" s="21">
        <f t="shared" si="2328"/>
        <v>0</v>
      </c>
      <c r="Z569" s="21">
        <f t="shared" si="2328"/>
        <v>0</v>
      </c>
      <c r="AA569" s="21">
        <f t="shared" si="2328"/>
        <v>0</v>
      </c>
      <c r="AB569" s="21">
        <f t="shared" si="2328"/>
        <v>0</v>
      </c>
      <c r="AC569" s="199"/>
      <c r="AD569" s="200"/>
      <c r="AE569" s="200"/>
      <c r="AF569" s="200"/>
      <c r="AG569" s="200"/>
      <c r="AH569" s="200"/>
      <c r="AI569" s="200"/>
      <c r="AJ569" s="200"/>
      <c r="AK569" s="201"/>
      <c r="AL569" s="200"/>
      <c r="AM569" s="202"/>
    </row>
    <row r="570" spans="1:39" s="6" customFormat="1" outlineLevel="1">
      <c r="B570" s="116"/>
      <c r="C570" s="35"/>
      <c r="D570" s="36"/>
      <c r="E570" s="36"/>
      <c r="F570" s="36"/>
      <c r="G570" s="36"/>
      <c r="H570" s="37"/>
      <c r="I570" s="38" t="s">
        <v>25</v>
      </c>
      <c r="J570" s="21">
        <f>MAX(J548:J549,J551,J553,J555,J557,J559,J561,J563,J565)</f>
        <v>0</v>
      </c>
      <c r="K570" s="21">
        <f t="shared" ref="K570:AB570" si="2329">MAX(K548:K549,K551,K553,K555,K557,K559,K561,K563,K565)</f>
        <v>0</v>
      </c>
      <c r="L570" s="21">
        <f t="shared" si="2329"/>
        <v>0</v>
      </c>
      <c r="M570" s="21">
        <f t="shared" si="2329"/>
        <v>0</v>
      </c>
      <c r="N570" s="21">
        <f t="shared" si="2329"/>
        <v>0</v>
      </c>
      <c r="O570" s="21">
        <f t="shared" si="2329"/>
        <v>0</v>
      </c>
      <c r="P570" s="21">
        <f t="shared" si="2329"/>
        <v>0</v>
      </c>
      <c r="Q570" s="21">
        <f t="shared" si="2329"/>
        <v>0</v>
      </c>
      <c r="R570" s="21">
        <f t="shared" si="2329"/>
        <v>0</v>
      </c>
      <c r="S570" s="21">
        <f t="shared" si="2329"/>
        <v>0</v>
      </c>
      <c r="T570" s="21">
        <f t="shared" si="2329"/>
        <v>0</v>
      </c>
      <c r="U570" s="21">
        <f t="shared" si="2329"/>
        <v>0</v>
      </c>
      <c r="V570" s="21">
        <f t="shared" si="2329"/>
        <v>0</v>
      </c>
      <c r="W570" s="21">
        <f t="shared" si="2329"/>
        <v>0</v>
      </c>
      <c r="X570" s="21">
        <f t="shared" si="2329"/>
        <v>0</v>
      </c>
      <c r="Y570" s="21">
        <f t="shared" si="2329"/>
        <v>0</v>
      </c>
      <c r="Z570" s="21">
        <f t="shared" si="2329"/>
        <v>0</v>
      </c>
      <c r="AA570" s="21">
        <f t="shared" si="2329"/>
        <v>0</v>
      </c>
      <c r="AB570" s="21">
        <f t="shared" si="2329"/>
        <v>0</v>
      </c>
      <c r="AC570" s="199"/>
      <c r="AD570" s="200"/>
      <c r="AE570" s="200"/>
      <c r="AF570" s="200"/>
      <c r="AG570" s="200"/>
      <c r="AH570" s="200"/>
      <c r="AI570" s="200"/>
      <c r="AJ570" s="200"/>
      <c r="AK570" s="201"/>
      <c r="AL570" s="200"/>
      <c r="AM570" s="202"/>
    </row>
    <row r="571" spans="1:39" s="6" customFormat="1" outlineLevel="1">
      <c r="B571" s="116"/>
      <c r="C571" s="35"/>
      <c r="D571" s="36"/>
      <c r="E571" s="36"/>
      <c r="F571" s="36"/>
      <c r="G571" s="36"/>
      <c r="H571" s="37"/>
      <c r="I571" s="38"/>
      <c r="J571" s="21"/>
      <c r="K571" s="21"/>
      <c r="L571" s="21"/>
      <c r="M571" s="21"/>
      <c r="N571" s="21"/>
      <c r="O571" s="21"/>
      <c r="P571" s="21"/>
      <c r="Q571" s="21"/>
      <c r="R571" s="21"/>
      <c r="S571" s="21"/>
      <c r="T571" s="21"/>
      <c r="U571" s="21"/>
      <c r="V571" s="21"/>
      <c r="W571" s="21"/>
      <c r="X571" s="21"/>
      <c r="Y571" s="21"/>
      <c r="Z571" s="21"/>
      <c r="AA571" s="21"/>
      <c r="AB571" s="21"/>
      <c r="AC571" s="200"/>
      <c r="AD571" s="200"/>
      <c r="AE571" s="200"/>
      <c r="AF571" s="200"/>
      <c r="AG571" s="200"/>
      <c r="AH571" s="200"/>
      <c r="AI571" s="200"/>
      <c r="AJ571" s="200"/>
      <c r="AK571" s="200"/>
      <c r="AL571" s="200"/>
      <c r="AM571" s="202"/>
    </row>
    <row r="572" spans="1:39" s="31" customFormat="1" ht="16.5" outlineLevel="1" thickBot="1">
      <c r="B572" s="117"/>
      <c r="C572" s="39"/>
      <c r="D572" s="40"/>
      <c r="E572" s="40"/>
      <c r="F572" s="40"/>
      <c r="G572" s="40"/>
      <c r="H572" s="41"/>
      <c r="I572" s="42"/>
      <c r="J572" s="43"/>
      <c r="K572" s="43"/>
      <c r="L572" s="43"/>
      <c r="M572" s="43"/>
      <c r="N572" s="43"/>
      <c r="O572" s="43"/>
      <c r="P572" s="43"/>
      <c r="Q572" s="43"/>
      <c r="R572" s="43"/>
      <c r="S572" s="43"/>
      <c r="T572" s="43"/>
      <c r="U572" s="43"/>
      <c r="V572" s="43"/>
      <c r="W572" s="43"/>
      <c r="X572" s="43"/>
      <c r="Y572" s="43"/>
      <c r="Z572" s="43"/>
      <c r="AA572" s="43"/>
      <c r="AB572" s="43"/>
      <c r="AC572" s="204"/>
      <c r="AD572" s="204"/>
      <c r="AE572" s="204"/>
      <c r="AF572" s="204"/>
      <c r="AG572" s="204"/>
      <c r="AH572" s="204"/>
      <c r="AI572" s="204"/>
      <c r="AJ572" s="204"/>
      <c r="AK572" s="204"/>
      <c r="AL572" s="204"/>
      <c r="AM572" s="205"/>
    </row>
    <row r="573" spans="1:39" customFormat="1">
      <c r="B573" s="118"/>
      <c r="C573" s="28"/>
      <c r="D573" s="19"/>
      <c r="E573" s="19"/>
      <c r="F573" s="19"/>
      <c r="G573" s="19"/>
      <c r="H573" s="29"/>
      <c r="I573" s="20"/>
      <c r="J573" s="30"/>
      <c r="K573" s="30"/>
      <c r="L573" s="30"/>
      <c r="M573" s="30"/>
      <c r="N573" s="30"/>
      <c r="O573" s="30"/>
      <c r="P573" s="30"/>
      <c r="Q573" s="30"/>
      <c r="R573" s="30"/>
      <c r="S573" s="30"/>
      <c r="T573" s="30"/>
      <c r="U573" s="30"/>
      <c r="V573" s="30"/>
      <c r="W573" s="30"/>
      <c r="X573" s="30"/>
      <c r="Y573" s="30"/>
      <c r="Z573" s="30"/>
      <c r="AA573" s="30"/>
      <c r="AB573" s="30"/>
      <c r="AC573" s="206"/>
      <c r="AD573" s="206"/>
      <c r="AE573" s="206"/>
      <c r="AF573" s="206"/>
      <c r="AG573" s="206"/>
      <c r="AH573" s="206"/>
      <c r="AI573" s="206"/>
      <c r="AJ573" s="206"/>
      <c r="AK573" s="206"/>
      <c r="AL573" s="206"/>
      <c r="AM573" s="207"/>
    </row>
    <row r="574" spans="1:39" customFormat="1" outlineLevel="1">
      <c r="B574" s="114" t="s">
        <v>41</v>
      </c>
      <c r="C574" s="28"/>
      <c r="D574" s="19"/>
      <c r="E574" s="19"/>
      <c r="F574" s="19"/>
      <c r="G574" s="19"/>
      <c r="H574" s="29"/>
      <c r="I574" s="20"/>
      <c r="J574" s="30"/>
      <c r="K574" s="30"/>
      <c r="L574" s="30"/>
      <c r="M574" s="30"/>
      <c r="N574" s="30"/>
      <c r="O574" s="30"/>
      <c r="P574" s="30"/>
      <c r="Q574" s="30"/>
      <c r="R574" s="30"/>
      <c r="S574" s="30"/>
      <c r="T574" s="30"/>
      <c r="U574" s="30"/>
      <c r="V574" s="30"/>
      <c r="W574" s="30"/>
      <c r="X574" s="30"/>
      <c r="Y574" s="30"/>
      <c r="Z574" s="30"/>
      <c r="AA574" s="30"/>
      <c r="AB574" s="30"/>
      <c r="AC574" s="206"/>
      <c r="AD574" s="206"/>
      <c r="AE574" s="206"/>
      <c r="AF574" s="206"/>
      <c r="AG574" s="206"/>
      <c r="AH574" s="206"/>
      <c r="AI574" s="206"/>
      <c r="AJ574" s="206"/>
      <c r="AK574" s="206"/>
      <c r="AL574" s="206"/>
      <c r="AM574" s="207"/>
    </row>
    <row r="575" spans="1:39" customFormat="1" outlineLevel="1">
      <c r="A575" t="str">
        <f>B575&amp;C575</f>
        <v>Surname, Forename1</v>
      </c>
      <c r="B575" s="258" t="s">
        <v>28</v>
      </c>
      <c r="C575" s="27">
        <v>1</v>
      </c>
      <c r="D575" s="26" t="s">
        <v>22</v>
      </c>
      <c r="E575" s="103"/>
      <c r="F575" s="103"/>
      <c r="G575" s="103"/>
      <c r="H575" s="16"/>
      <c r="I575" s="16"/>
      <c r="J575" s="17"/>
      <c r="K575" s="94"/>
      <c r="L575" s="94"/>
      <c r="M575" s="94"/>
      <c r="N575" s="94"/>
      <c r="O575" s="94"/>
      <c r="P575" s="94"/>
      <c r="Q575" s="17"/>
      <c r="R575" s="94"/>
      <c r="S575" s="94"/>
      <c r="T575" s="17"/>
      <c r="U575" s="17"/>
      <c r="V575" s="94"/>
      <c r="W575" s="17"/>
      <c r="X575" s="94"/>
      <c r="Y575" s="17"/>
      <c r="Z575" s="17"/>
      <c r="AA575" s="17"/>
      <c r="AB575" s="17"/>
      <c r="AC575" s="190">
        <f>IF(J575&lt;&gt;0,INT(25.4347*POWER((18-J575),1.81)),0)</f>
        <v>0</v>
      </c>
      <c r="AD575" s="190">
        <f>IF(Q575&lt;&gt;0,INT(0.14354*POWER(((10*Q575)-220),1.4)),0)</f>
        <v>0</v>
      </c>
      <c r="AE575" s="190">
        <f>IF(T575&lt;&gt;0,INT(51.39*POWER((T575-1.5),1.05)),0)</f>
        <v>0</v>
      </c>
      <c r="AF575" s="190">
        <f>IF(U575&lt;&gt;0,INT(0.8465*POWER(((100*U575)-75),1.42)),0)</f>
        <v>0</v>
      </c>
      <c r="AG575" s="190">
        <f>IF(X575&lt;&gt;0,INT(1.53775*POWER((82-X575),1.81)),0)</f>
        <v>0</v>
      </c>
      <c r="AH575" s="190">
        <f>IF(Y575&lt;&gt;0,INT(5.74352*POWER((28.5-Y575),1.92)),0)</f>
        <v>0</v>
      </c>
      <c r="AI575" s="190">
        <f>IF(Z575&lt;&gt;0,INT(12.91*POWER((Z575-4),1.1)),0)</f>
        <v>0</v>
      </c>
      <c r="AJ575" s="190">
        <f>IF(AA575&lt;&gt;0,INT(0.2797*POWER(((100*AA575)),1.35)),0)</f>
        <v>0</v>
      </c>
      <c r="AK575" s="191">
        <f>IF(AB575&lt;&gt;0,INT(100.14*POWER((AB575-1),1.08)),0)</f>
        <v>0</v>
      </c>
      <c r="AL575" s="208">
        <v>7</v>
      </c>
      <c r="AM575" s="193">
        <f>SUM(AC575:AK575)</f>
        <v>0</v>
      </c>
    </row>
    <row r="576" spans="1:39" customFormat="1" outlineLevel="1">
      <c r="A576" t="str">
        <f>B575&amp;C576</f>
        <v>Surname, Forename2</v>
      </c>
      <c r="B576" s="259"/>
      <c r="C576" s="27">
        <v>2</v>
      </c>
      <c r="D576" s="26" t="s">
        <v>22</v>
      </c>
      <c r="E576" s="103"/>
      <c r="F576" s="103"/>
      <c r="G576" s="103"/>
      <c r="H576" s="15"/>
      <c r="I576" s="16"/>
      <c r="J576" s="17"/>
      <c r="K576" s="94"/>
      <c r="L576" s="94"/>
      <c r="M576" s="94"/>
      <c r="N576" s="94"/>
      <c r="O576" s="94"/>
      <c r="P576" s="94"/>
      <c r="Q576" s="17" t="str">
        <f>IF(SUM(K576:P576)=0,"",SUM(K576:P576))</f>
        <v/>
      </c>
      <c r="R576" s="94"/>
      <c r="S576" s="94"/>
      <c r="T576" s="17" t="str">
        <f>IF(SUM(R576:S576)=0,"",SUM(R576:S576))</f>
        <v/>
      </c>
      <c r="U576" s="17"/>
      <c r="V576" s="94"/>
      <c r="W576" s="17"/>
      <c r="X576" s="94" t="str">
        <f>IFERROR(AVERAGE(V576:W576),"")</f>
        <v/>
      </c>
      <c r="Y576" s="17"/>
      <c r="Z576" s="17"/>
      <c r="AA576" s="71"/>
      <c r="AB576" s="17"/>
      <c r="AC576" s="190" t="str">
        <f>IF(J576="","",IF(J576&lt;&gt;0,INT(25.4347*POWER((18-J576),1.81)),0))</f>
        <v/>
      </c>
      <c r="AD576" s="190" t="str">
        <f>IFERROR(IF(Q576&lt;&gt;0,INT(0.14354*POWER(((10*Q576)-220),1.4)),0),"")</f>
        <v/>
      </c>
      <c r="AE576" s="190" t="str">
        <f>IFERROR(IF(T576&lt;&gt;0,INT(51.39*POWER((T576-1.5),1.05)),0),"")</f>
        <v/>
      </c>
      <c r="AF576" s="190">
        <f>IF(U576&lt;&gt;0,INT(0.8465*POWER(((100*U576)-75),1.42)),0)</f>
        <v>0</v>
      </c>
      <c r="AG576" s="190" t="str">
        <f>IFERROR(IF(X576&lt;&gt;0,INT(1.53775*POWER((82-X576),1.81)),0),"")</f>
        <v/>
      </c>
      <c r="AH576" s="190" t="str">
        <f>IF(Y576="","",IF(Y576&lt;&gt;0,INT(5.74352*POWER((28.5-Y576),1.92)),0))</f>
        <v/>
      </c>
      <c r="AI576" s="190">
        <f>IF(Z576&lt;&gt;0,INT(12.91*POWER((Z576-4),1.1)),0)</f>
        <v>0</v>
      </c>
      <c r="AJ576" s="190" t="str">
        <f>IF(AA576="","",IF(AA576&lt;&gt;0,INT(0.2797*POWER(((100*AA576)),1.35)),0))</f>
        <v/>
      </c>
      <c r="AK576" s="191" t="str">
        <f>IF(AB576="","",IF(AB576&lt;&gt;0,INT(100.14*POWER((AB576-1),1.08)),0))</f>
        <v/>
      </c>
      <c r="AL576" s="192">
        <f>COUNT(J576,Q576,T576,X576,Y576,AA576,AB576)</f>
        <v>0</v>
      </c>
      <c r="AM576" s="193" t="str">
        <f>IF(AL576=0,"",SUM(AC576:AK576))</f>
        <v/>
      </c>
    </row>
    <row r="577" spans="1:39" customFormat="1" outlineLevel="1">
      <c r="B577" s="259"/>
      <c r="C577" s="106" t="s">
        <v>65</v>
      </c>
      <c r="D577" s="103"/>
      <c r="E577" s="103"/>
      <c r="F577" s="103"/>
      <c r="G577" s="103"/>
      <c r="H577" s="104"/>
      <c r="I577" s="105"/>
      <c r="J577" s="107" t="str">
        <f>IFERROR((J575-J576)/J576*100%,"")</f>
        <v/>
      </c>
      <c r="K577" s="107" t="str">
        <f>IFERROR((K576-K575)/K576*100%,"")</f>
        <v/>
      </c>
      <c r="L577" s="107" t="str">
        <f t="shared" ref="L577:S577" si="2330">IFERROR((L576-L575)/L576*100%,"")</f>
        <v/>
      </c>
      <c r="M577" s="107" t="str">
        <f t="shared" si="2330"/>
        <v/>
      </c>
      <c r="N577" s="107" t="str">
        <f t="shared" si="2330"/>
        <v/>
      </c>
      <c r="O577" s="107" t="str">
        <f t="shared" si="2330"/>
        <v/>
      </c>
      <c r="P577" s="107" t="str">
        <f t="shared" si="2330"/>
        <v/>
      </c>
      <c r="Q577" s="107" t="str">
        <f t="shared" si="2330"/>
        <v/>
      </c>
      <c r="R577" s="107" t="str">
        <f t="shared" si="2330"/>
        <v/>
      </c>
      <c r="S577" s="107" t="str">
        <f t="shared" si="2330"/>
        <v/>
      </c>
      <c r="T577" s="107" t="str">
        <f>IFERROR((T576-T575)/T576*100%,"")</f>
        <v/>
      </c>
      <c r="U577" s="107" t="str">
        <f t="shared" ref="U577" si="2331">IFERROR((U576-U575)/U576*100%,"")</f>
        <v/>
      </c>
      <c r="V577" s="107" t="str">
        <f>IFERROR((V575-V576)/V576*100%,"")</f>
        <v/>
      </c>
      <c r="W577" s="107" t="str">
        <f>IFERROR((W575-W576)/W576*100%,"")</f>
        <v/>
      </c>
      <c r="X577" s="107" t="str">
        <f>IFERROR((X575-X576)/X576*100%,"")</f>
        <v/>
      </c>
      <c r="Y577" s="107" t="str">
        <f>IFERROR((Y575-Y576)/Y576*100%,"")</f>
        <v/>
      </c>
      <c r="Z577" s="107" t="str">
        <f t="shared" ref="Z577:AB577" si="2332">IFERROR((Z576-Z575)/Z576*100%,"")</f>
        <v/>
      </c>
      <c r="AA577" s="107" t="str">
        <f t="shared" si="2332"/>
        <v/>
      </c>
      <c r="AB577" s="107" t="str">
        <f t="shared" si="2332"/>
        <v/>
      </c>
      <c r="AC577" s="194" t="str">
        <f t="shared" ref="AC577" si="2333">IFERROR((AC576-AC575)/AC576*100%,"")</f>
        <v/>
      </c>
      <c r="AD577" s="194" t="str">
        <f t="shared" ref="AD577" si="2334">IFERROR((AD576-AD575)/AD576*100%,"")</f>
        <v/>
      </c>
      <c r="AE577" s="194" t="str">
        <f t="shared" ref="AE577" si="2335">IFERROR((AE576-AE575)/AE576*100%,"")</f>
        <v/>
      </c>
      <c r="AF577" s="194" t="str">
        <f t="shared" ref="AF577" si="2336">IFERROR((AF576-AF575)/AF576*100%,"")</f>
        <v/>
      </c>
      <c r="AG577" s="194" t="str">
        <f t="shared" ref="AG577" si="2337">IFERROR((AG576-AG575)/AG576*100%,"")</f>
        <v/>
      </c>
      <c r="AH577" s="194" t="str">
        <f t="shared" ref="AH577" si="2338">IFERROR((AH576-AH575)/AH576*100%,"")</f>
        <v/>
      </c>
      <c r="AI577" s="194" t="str">
        <f t="shared" ref="AI577" si="2339">IFERROR((AI576-AI575)/AI576*100%,"")</f>
        <v/>
      </c>
      <c r="AJ577" s="194" t="str">
        <f t="shared" ref="AJ577" si="2340">IFERROR((AJ576-AJ575)/AJ576*100%,"")</f>
        <v/>
      </c>
      <c r="AK577" s="194" t="str">
        <f t="shared" ref="AK577" si="2341">IFERROR((AK576-AK575)/AK576*100%,"")</f>
        <v/>
      </c>
      <c r="AL577" s="194" t="str">
        <f t="shared" ref="AL577:AM577" si="2342">IFERROR((AL576-AL575)/AL576*100%,"")</f>
        <v/>
      </c>
      <c r="AM577" s="228" t="str">
        <f t="shared" si="2342"/>
        <v/>
      </c>
    </row>
    <row r="578" spans="1:39" customFormat="1" outlineLevel="1">
      <c r="A578" t="str">
        <f>B575&amp;C578</f>
        <v>Surname, Forename3</v>
      </c>
      <c r="B578" s="259"/>
      <c r="C578" s="27">
        <v>3</v>
      </c>
      <c r="D578" s="26" t="s">
        <v>22</v>
      </c>
      <c r="E578" s="103"/>
      <c r="F578" s="103"/>
      <c r="G578" s="103"/>
      <c r="H578" s="15"/>
      <c r="I578" s="16"/>
      <c r="J578" s="17"/>
      <c r="K578" s="94"/>
      <c r="L578" s="94"/>
      <c r="M578" s="94"/>
      <c r="N578" s="94"/>
      <c r="O578" s="94"/>
      <c r="P578" s="94"/>
      <c r="Q578" s="17" t="str">
        <f>IF(SUM(K578:P578)=0,"",SUM(K578:P578))</f>
        <v/>
      </c>
      <c r="R578" s="94"/>
      <c r="S578" s="94"/>
      <c r="T578" s="17" t="str">
        <f>IF(SUM(R578:S578)=0,"",SUM(R578:S578))</f>
        <v/>
      </c>
      <c r="U578" s="17"/>
      <c r="V578" s="94"/>
      <c r="W578" s="17"/>
      <c r="X578" s="94" t="str">
        <f>IFERROR(AVERAGE(V578:W578),"")</f>
        <v/>
      </c>
      <c r="Y578" s="17"/>
      <c r="Z578" s="17"/>
      <c r="AA578" s="71"/>
      <c r="AB578" s="17"/>
      <c r="AC578" s="190" t="str">
        <f>IF(J578="","",IF(J578&lt;&gt;0,INT(25.4347*POWER((18-J578),1.81)),0))</f>
        <v/>
      </c>
      <c r="AD578" s="190" t="str">
        <f>IFERROR(IF(Q578&lt;&gt;0,INT(0.14354*POWER(((10*Q578)-220),1.4)),0),"")</f>
        <v/>
      </c>
      <c r="AE578" s="190" t="str">
        <f>IFERROR(IF(T578&lt;&gt;0,INT(51.39*POWER((T578-1.5),1.05)),0),"")</f>
        <v/>
      </c>
      <c r="AF578" s="190">
        <f>IF(U578&lt;&gt;0,INT(0.8465*POWER(((100*U578)-75),1.42)),0)</f>
        <v>0</v>
      </c>
      <c r="AG578" s="190" t="str">
        <f>IFERROR(IF(X578&lt;&gt;0,INT(1.53775*POWER((82-X578),1.81)),0),"")</f>
        <v/>
      </c>
      <c r="AH578" s="190" t="str">
        <f>IF(Y578="","",IF(Y578&lt;&gt;0,INT(5.74352*POWER((28.5-Y578),1.92)),0))</f>
        <v/>
      </c>
      <c r="AI578" s="190">
        <f>IF(Z578&lt;&gt;0,INT(12.91*POWER((Z578-4),1.1)),0)</f>
        <v>0</v>
      </c>
      <c r="AJ578" s="190" t="str">
        <f>IF(AA578="","",IF(AA578&lt;&gt;0,INT(0.2797*POWER(((100*AA578)),1.35)),0))</f>
        <v/>
      </c>
      <c r="AK578" s="191" t="str">
        <f>IF(AB578="","",IF(AB578&lt;&gt;0,INT(100.14*POWER((AB578-1),1.08)),0))</f>
        <v/>
      </c>
      <c r="AL578" s="192">
        <f>COUNT(J578,Q578,T578,X578,Y578,AA578,AB578)</f>
        <v>0</v>
      </c>
      <c r="AM578" s="193" t="str">
        <f>IF(AL578=0,"",SUM(AC578:AK578))</f>
        <v/>
      </c>
    </row>
    <row r="579" spans="1:39" customFormat="1" outlineLevel="1">
      <c r="B579" s="259"/>
      <c r="C579" s="106" t="s">
        <v>65</v>
      </c>
      <c r="D579" s="103"/>
      <c r="E579" s="103"/>
      <c r="F579" s="103"/>
      <c r="G579" s="103"/>
      <c r="H579" s="104"/>
      <c r="I579" s="105"/>
      <c r="J579" s="107" t="str">
        <f>IFERROR((J576-J578)/J578*100%,"")</f>
        <v/>
      </c>
      <c r="K579" s="107" t="str">
        <f t="shared" ref="K579:T579" si="2343">IFERROR((K578-K576)/K578*100%,"")</f>
        <v/>
      </c>
      <c r="L579" s="107" t="str">
        <f t="shared" si="2343"/>
        <v/>
      </c>
      <c r="M579" s="107" t="str">
        <f t="shared" si="2343"/>
        <v/>
      </c>
      <c r="N579" s="107" t="str">
        <f t="shared" si="2343"/>
        <v/>
      </c>
      <c r="O579" s="107" t="str">
        <f t="shared" si="2343"/>
        <v/>
      </c>
      <c r="P579" s="107" t="str">
        <f t="shared" si="2343"/>
        <v/>
      </c>
      <c r="Q579" s="107" t="str">
        <f t="shared" si="2343"/>
        <v/>
      </c>
      <c r="R579" s="107" t="str">
        <f t="shared" si="2343"/>
        <v/>
      </c>
      <c r="S579" s="107" t="str">
        <f t="shared" si="2343"/>
        <v/>
      </c>
      <c r="T579" s="107" t="str">
        <f t="shared" si="2343"/>
        <v/>
      </c>
      <c r="U579" s="107" t="str">
        <f t="shared" ref="U579" si="2344">IFERROR((U578-U577)/U578*100%,"")</f>
        <v/>
      </c>
      <c r="V579" s="107" t="str">
        <f>IFERROR((V576-V578)/V578*100%,"")</f>
        <v/>
      </c>
      <c r="W579" s="107" t="str">
        <f>IFERROR((W576-W578)/W578*100%,"")</f>
        <v/>
      </c>
      <c r="X579" s="107" t="str">
        <f>IFERROR((X576-X578)/X578*100%,"")</f>
        <v/>
      </c>
      <c r="Y579" s="107" t="str">
        <f>IFERROR((Y576-Y578)/Y578*100%,"")</f>
        <v/>
      </c>
      <c r="Z579" s="107" t="str">
        <f t="shared" ref="Z579" si="2345">IFERROR((Z578-Z577)/Z578*100%,"")</f>
        <v/>
      </c>
      <c r="AA579" s="107" t="str">
        <f>IFERROR((AA578-AA576)/AA578*100%,"")</f>
        <v/>
      </c>
      <c r="AB579" s="107" t="str">
        <f>IFERROR((AB578-AB576)/AB578*100%,"")</f>
        <v/>
      </c>
      <c r="AC579" s="194" t="str">
        <f t="shared" ref="AC579" si="2346">IFERROR((AC578-AC577)/AC578*100%,"")</f>
        <v/>
      </c>
      <c r="AD579" s="194" t="str">
        <f t="shared" ref="AD579" si="2347">IFERROR((AD578-AD577)/AD578*100%,"")</f>
        <v/>
      </c>
      <c r="AE579" s="194" t="str">
        <f t="shared" ref="AE579" si="2348">IFERROR((AE578-AE577)/AE578*100%,"")</f>
        <v/>
      </c>
      <c r="AF579" s="194" t="str">
        <f t="shared" ref="AF579" si="2349">IFERROR((AF578-AF577)/AF578*100%,"")</f>
        <v/>
      </c>
      <c r="AG579" s="194" t="str">
        <f t="shared" ref="AG579" si="2350">IFERROR((AG578-AG577)/AG578*100%,"")</f>
        <v/>
      </c>
      <c r="AH579" s="194" t="str">
        <f t="shared" ref="AH579" si="2351">IFERROR((AH578-AH577)/AH578*100%,"")</f>
        <v/>
      </c>
      <c r="AI579" s="194" t="str">
        <f t="shared" ref="AI579" si="2352">IFERROR((AI578-AI577)/AI578*100%,"")</f>
        <v/>
      </c>
      <c r="AJ579" s="194" t="str">
        <f t="shared" ref="AJ579" si="2353">IFERROR((AJ578-AJ577)/AJ578*100%,"")</f>
        <v/>
      </c>
      <c r="AK579" s="194" t="str">
        <f t="shared" ref="AK579" si="2354">IFERROR((AK578-AK577)/AK578*100%,"")</f>
        <v/>
      </c>
      <c r="AL579" s="194" t="str">
        <f t="shared" ref="AL579" si="2355">IFERROR((AL578-AL577)/AL578*100%,"")</f>
        <v/>
      </c>
      <c r="AM579" s="227" t="str">
        <f>IFERROR((AM578-AM576)/AM578*100%,"")</f>
        <v/>
      </c>
    </row>
    <row r="580" spans="1:39" customFormat="1" outlineLevel="1">
      <c r="A580" t="str">
        <f>B575&amp;C580</f>
        <v>Surname, Forename4</v>
      </c>
      <c r="B580" s="259"/>
      <c r="C580" s="27">
        <v>4</v>
      </c>
      <c r="D580" s="26" t="s">
        <v>22</v>
      </c>
      <c r="E580" s="103"/>
      <c r="F580" s="103"/>
      <c r="G580" s="103"/>
      <c r="H580" s="15"/>
      <c r="I580" s="16"/>
      <c r="J580" s="17"/>
      <c r="K580" s="94"/>
      <c r="L580" s="94"/>
      <c r="M580" s="94"/>
      <c r="N580" s="94"/>
      <c r="O580" s="94"/>
      <c r="P580" s="94"/>
      <c r="Q580" s="17" t="str">
        <f>IF(SUM(K580:P580)=0,"",SUM(K580:P580))</f>
        <v/>
      </c>
      <c r="R580" s="94"/>
      <c r="S580" s="94"/>
      <c r="T580" s="17" t="str">
        <f>IF(SUM(R580:S580)=0,"",SUM(R580:S580))</f>
        <v/>
      </c>
      <c r="U580" s="17"/>
      <c r="V580" s="94"/>
      <c r="W580" s="17"/>
      <c r="X580" s="94" t="str">
        <f>IFERROR(AVERAGE(V580:W580),"")</f>
        <v/>
      </c>
      <c r="Y580" s="17"/>
      <c r="Z580" s="17"/>
      <c r="AA580" s="71"/>
      <c r="AB580" s="17"/>
      <c r="AC580" s="190" t="str">
        <f>IF(J580="","",IF(J580&lt;&gt;0,INT(25.4347*POWER((18-J580),1.81)),0))</f>
        <v/>
      </c>
      <c r="AD580" s="190" t="str">
        <f>IFERROR(IF(Q580&lt;&gt;0,INT(0.14354*POWER(((10*Q580)-220),1.4)),0),"")</f>
        <v/>
      </c>
      <c r="AE580" s="190" t="str">
        <f>IFERROR(IF(T580&lt;&gt;0,INT(51.39*POWER((T580-1.5),1.05)),0),"")</f>
        <v/>
      </c>
      <c r="AF580" s="190">
        <f>IF(U580&lt;&gt;0,INT(0.8465*POWER(((100*U580)-75),1.42)),0)</f>
        <v>0</v>
      </c>
      <c r="AG580" s="190" t="str">
        <f>IFERROR(IF(X580&lt;&gt;0,INT(1.53775*POWER((82-X580),1.81)),0),"")</f>
        <v/>
      </c>
      <c r="AH580" s="190" t="str">
        <f>IF(Y580="","",IF(Y580&lt;&gt;0,INT(5.74352*POWER((28.5-Y580),1.92)),0))</f>
        <v/>
      </c>
      <c r="AI580" s="190">
        <f>IF(Z580&lt;&gt;0,INT(12.91*POWER((Z580-4),1.1)),0)</f>
        <v>0</v>
      </c>
      <c r="AJ580" s="190" t="str">
        <f>IF(AA580="","",IF(AA580&lt;&gt;0,INT(0.2797*POWER(((100*AA580)),1.35)),0))</f>
        <v/>
      </c>
      <c r="AK580" s="191" t="str">
        <f>IF(AB580="","",IF(AB580&lt;&gt;0,INT(100.14*POWER((AB580-1),1.08)),0))</f>
        <v/>
      </c>
      <c r="AL580" s="192">
        <f>COUNT(J580,Q580,T580,X580,Y580,AA580,AB580)</f>
        <v>0</v>
      </c>
      <c r="AM580" s="193" t="str">
        <f>IF(AL580=0,"",SUM(AC580:AK580))</f>
        <v/>
      </c>
    </row>
    <row r="581" spans="1:39" customFormat="1" outlineLevel="1">
      <c r="B581" s="259"/>
      <c r="C581" s="106" t="s">
        <v>65</v>
      </c>
      <c r="D581" s="103"/>
      <c r="E581" s="103"/>
      <c r="F581" s="103"/>
      <c r="G581" s="103"/>
      <c r="H581" s="104"/>
      <c r="I581" s="105"/>
      <c r="J581" s="107" t="str">
        <f>IFERROR((J578-J580)/J580*100%,"")</f>
        <v/>
      </c>
      <c r="K581" s="107" t="str">
        <f t="shared" ref="K581:T581" si="2356">IFERROR((K580-K578)/K580*100%,"")</f>
        <v/>
      </c>
      <c r="L581" s="107" t="str">
        <f t="shared" si="2356"/>
        <v/>
      </c>
      <c r="M581" s="107" t="str">
        <f t="shared" si="2356"/>
        <v/>
      </c>
      <c r="N581" s="107" t="str">
        <f t="shared" si="2356"/>
        <v/>
      </c>
      <c r="O581" s="107" t="str">
        <f t="shared" si="2356"/>
        <v/>
      </c>
      <c r="P581" s="107" t="str">
        <f t="shared" si="2356"/>
        <v/>
      </c>
      <c r="Q581" s="107" t="str">
        <f t="shared" si="2356"/>
        <v/>
      </c>
      <c r="R581" s="107" t="str">
        <f t="shared" si="2356"/>
        <v/>
      </c>
      <c r="S581" s="107" t="str">
        <f t="shared" si="2356"/>
        <v/>
      </c>
      <c r="T581" s="107" t="str">
        <f t="shared" si="2356"/>
        <v/>
      </c>
      <c r="U581" s="107" t="str">
        <f t="shared" ref="U581" si="2357">IFERROR((U580-U579)/U580*100%,"")</f>
        <v/>
      </c>
      <c r="V581" s="107" t="str">
        <f>IFERROR((V578-V580)/V580*100%,"")</f>
        <v/>
      </c>
      <c r="W581" s="107" t="str">
        <f>IFERROR((W578-W580)/W580*100%,"")</f>
        <v/>
      </c>
      <c r="X581" s="107" t="str">
        <f>IFERROR((X578-X580)/X580*100%,"")</f>
        <v/>
      </c>
      <c r="Y581" s="107" t="str">
        <f>IFERROR((Y578-Y580)/Y580*100%,"")</f>
        <v/>
      </c>
      <c r="Z581" s="107" t="str">
        <f t="shared" ref="Z581" si="2358">IFERROR((Z580-Z579)/Z580*100%,"")</f>
        <v/>
      </c>
      <c r="AA581" s="107" t="str">
        <f>IFERROR((AA580-AA578)/AA580*100%,"")</f>
        <v/>
      </c>
      <c r="AB581" s="107" t="str">
        <f>IFERROR((AB580-AB578)/AB580*100%,"")</f>
        <v/>
      </c>
      <c r="AC581" s="194" t="str">
        <f t="shared" ref="AC581" si="2359">IFERROR((AC580-AC579)/AC580*100%,"")</f>
        <v/>
      </c>
      <c r="AD581" s="194" t="str">
        <f t="shared" ref="AD581" si="2360">IFERROR((AD580-AD579)/AD580*100%,"")</f>
        <v/>
      </c>
      <c r="AE581" s="194" t="str">
        <f t="shared" ref="AE581" si="2361">IFERROR((AE580-AE579)/AE580*100%,"")</f>
        <v/>
      </c>
      <c r="AF581" s="194" t="str">
        <f t="shared" ref="AF581" si="2362">IFERROR((AF580-AF579)/AF580*100%,"")</f>
        <v/>
      </c>
      <c r="AG581" s="194" t="str">
        <f t="shared" ref="AG581" si="2363">IFERROR((AG580-AG579)/AG580*100%,"")</f>
        <v/>
      </c>
      <c r="AH581" s="194" t="str">
        <f t="shared" ref="AH581" si="2364">IFERROR((AH580-AH579)/AH580*100%,"")</f>
        <v/>
      </c>
      <c r="AI581" s="194" t="str">
        <f t="shared" ref="AI581" si="2365">IFERROR((AI580-AI579)/AI580*100%,"")</f>
        <v/>
      </c>
      <c r="AJ581" s="194" t="str">
        <f t="shared" ref="AJ581" si="2366">IFERROR((AJ580-AJ579)/AJ580*100%,"")</f>
        <v/>
      </c>
      <c r="AK581" s="194" t="str">
        <f t="shared" ref="AK581" si="2367">IFERROR((AK580-AK579)/AK580*100%,"")</f>
        <v/>
      </c>
      <c r="AL581" s="194" t="str">
        <f t="shared" ref="AL581" si="2368">IFERROR((AL580-AL579)/AL580*100%,"")</f>
        <v/>
      </c>
      <c r="AM581" s="227" t="str">
        <f>IFERROR((AM580-AM578)/AM580*100%,"")</f>
        <v/>
      </c>
    </row>
    <row r="582" spans="1:39" customFormat="1" outlineLevel="1">
      <c r="A582" t="str">
        <f>B575&amp;C582</f>
        <v>Surname, Forename5</v>
      </c>
      <c r="B582" s="259"/>
      <c r="C582" s="27">
        <v>5</v>
      </c>
      <c r="D582" s="26" t="s">
        <v>22</v>
      </c>
      <c r="E582" s="103"/>
      <c r="F582" s="103"/>
      <c r="G582" s="103"/>
      <c r="H582" s="15"/>
      <c r="I582" s="16"/>
      <c r="J582" s="17"/>
      <c r="K582" s="94"/>
      <c r="L582" s="94"/>
      <c r="M582" s="94"/>
      <c r="N582" s="94"/>
      <c r="O582" s="94"/>
      <c r="P582" s="94"/>
      <c r="Q582" s="17" t="str">
        <f>IF(SUM(K582:P582)=0,"",SUM(K582:P582))</f>
        <v/>
      </c>
      <c r="R582" s="94"/>
      <c r="S582" s="94"/>
      <c r="T582" s="17" t="str">
        <f>IF(SUM(R582:S582)=0,"",SUM(R582:S582))</f>
        <v/>
      </c>
      <c r="U582" s="17"/>
      <c r="V582" s="94"/>
      <c r="W582" s="17"/>
      <c r="X582" s="94" t="str">
        <f>IFERROR(AVERAGE(V582:W582),"")</f>
        <v/>
      </c>
      <c r="Y582" s="17"/>
      <c r="Z582" s="17"/>
      <c r="AA582" s="71"/>
      <c r="AB582" s="17"/>
      <c r="AC582" s="190" t="str">
        <f>IF(J582="","",IF(J582&lt;&gt;0,INT(25.4347*POWER((18-J582),1.81)),0))</f>
        <v/>
      </c>
      <c r="AD582" s="190" t="str">
        <f>IFERROR(IF(Q582&lt;&gt;0,INT(0.14354*POWER(((10*Q582)-220),1.4)),0),"")</f>
        <v/>
      </c>
      <c r="AE582" s="190" t="str">
        <f>IFERROR(IF(T582&lt;&gt;0,INT(51.39*POWER((T582-1.5),1.05)),0),"")</f>
        <v/>
      </c>
      <c r="AF582" s="190">
        <f>IF(U582&lt;&gt;0,INT(0.8465*POWER(((100*U582)-75),1.42)),0)</f>
        <v>0</v>
      </c>
      <c r="AG582" s="190" t="str">
        <f>IFERROR(IF(X582&lt;&gt;0,INT(1.53775*POWER((82-X582),1.81)),0),"")</f>
        <v/>
      </c>
      <c r="AH582" s="190" t="str">
        <f>IF(Y582="","",IF(Y582&lt;&gt;0,INT(5.74352*POWER((28.5-Y582),1.92)),0))</f>
        <v/>
      </c>
      <c r="AI582" s="190">
        <f>IF(Z582&lt;&gt;0,INT(12.91*POWER((Z582-4),1.1)),0)</f>
        <v>0</v>
      </c>
      <c r="AJ582" s="190" t="str">
        <f>IF(AA582="","",IF(AA582&lt;&gt;0,INT(0.2797*POWER(((100*AA582)),1.35)),0))</f>
        <v/>
      </c>
      <c r="AK582" s="191" t="str">
        <f>IF(AB582="","",IF(AB582&lt;&gt;0,INT(100.14*POWER((AB582-1),1.08)),0))</f>
        <v/>
      </c>
      <c r="AL582" s="192">
        <f>COUNT(J582,Q582,T582,X582,Y582,AA582,AB582)</f>
        <v>0</v>
      </c>
      <c r="AM582" s="193" t="str">
        <f>IF(AL582=0,"",SUM(AC582:AK582))</f>
        <v/>
      </c>
    </row>
    <row r="583" spans="1:39" customFormat="1" outlineLevel="1">
      <c r="B583" s="259"/>
      <c r="C583" s="106" t="s">
        <v>65</v>
      </c>
      <c r="D583" s="103"/>
      <c r="E583" s="103"/>
      <c r="F583" s="103"/>
      <c r="G583" s="103"/>
      <c r="H583" s="104"/>
      <c r="I583" s="105"/>
      <c r="J583" s="107" t="str">
        <f>IFERROR((J580-J582)/J582*100%,"")</f>
        <v/>
      </c>
      <c r="K583" s="107" t="str">
        <f t="shared" ref="K583:T583" si="2369">IFERROR((K582-K580)/K582*100%,"")</f>
        <v/>
      </c>
      <c r="L583" s="107" t="str">
        <f t="shared" si="2369"/>
        <v/>
      </c>
      <c r="M583" s="107" t="str">
        <f t="shared" si="2369"/>
        <v/>
      </c>
      <c r="N583" s="107" t="str">
        <f t="shared" si="2369"/>
        <v/>
      </c>
      <c r="O583" s="107" t="str">
        <f t="shared" si="2369"/>
        <v/>
      </c>
      <c r="P583" s="107" t="str">
        <f t="shared" si="2369"/>
        <v/>
      </c>
      <c r="Q583" s="107" t="str">
        <f t="shared" si="2369"/>
        <v/>
      </c>
      <c r="R583" s="107" t="str">
        <f t="shared" si="2369"/>
        <v/>
      </c>
      <c r="S583" s="107" t="str">
        <f t="shared" si="2369"/>
        <v/>
      </c>
      <c r="T583" s="107" t="str">
        <f t="shared" si="2369"/>
        <v/>
      </c>
      <c r="U583" s="107" t="str">
        <f t="shared" ref="U583" si="2370">IFERROR((U582-U581)/U582*100%,"")</f>
        <v/>
      </c>
      <c r="V583" s="107" t="str">
        <f>IFERROR((V580-V582)/V582*100%,"")</f>
        <v/>
      </c>
      <c r="W583" s="107" t="str">
        <f>IFERROR((W580-W582)/W582*100%,"")</f>
        <v/>
      </c>
      <c r="X583" s="107" t="str">
        <f>IFERROR((X580-X582)/X582*100%,"")</f>
        <v/>
      </c>
      <c r="Y583" s="107" t="str">
        <f>IFERROR((Y580-Y582)/Y582*100%,"")</f>
        <v/>
      </c>
      <c r="Z583" s="107" t="str">
        <f t="shared" ref="Z583" si="2371">IFERROR((Z582-Z581)/Z582*100%,"")</f>
        <v/>
      </c>
      <c r="AA583" s="107" t="str">
        <f>IFERROR((AA582-AA580)/AA582*100%,"")</f>
        <v/>
      </c>
      <c r="AB583" s="107" t="str">
        <f>IFERROR((AB582-AB580)/AB582*100%,"")</f>
        <v/>
      </c>
      <c r="AC583" s="194" t="str">
        <f t="shared" ref="AC583" si="2372">IFERROR((AC582-AC581)/AC582*100%,"")</f>
        <v/>
      </c>
      <c r="AD583" s="194" t="str">
        <f t="shared" ref="AD583" si="2373">IFERROR((AD582-AD581)/AD582*100%,"")</f>
        <v/>
      </c>
      <c r="AE583" s="194" t="str">
        <f t="shared" ref="AE583" si="2374">IFERROR((AE582-AE581)/AE582*100%,"")</f>
        <v/>
      </c>
      <c r="AF583" s="194" t="str">
        <f t="shared" ref="AF583" si="2375">IFERROR((AF582-AF581)/AF582*100%,"")</f>
        <v/>
      </c>
      <c r="AG583" s="194" t="str">
        <f t="shared" ref="AG583" si="2376">IFERROR((AG582-AG581)/AG582*100%,"")</f>
        <v/>
      </c>
      <c r="AH583" s="194" t="str">
        <f t="shared" ref="AH583" si="2377">IFERROR((AH582-AH581)/AH582*100%,"")</f>
        <v/>
      </c>
      <c r="AI583" s="194" t="str">
        <f t="shared" ref="AI583" si="2378">IFERROR((AI582-AI581)/AI582*100%,"")</f>
        <v/>
      </c>
      <c r="AJ583" s="194" t="str">
        <f t="shared" ref="AJ583" si="2379">IFERROR((AJ582-AJ581)/AJ582*100%,"")</f>
        <v/>
      </c>
      <c r="AK583" s="194" t="str">
        <f t="shared" ref="AK583" si="2380">IFERROR((AK582-AK581)/AK582*100%,"")</f>
        <v/>
      </c>
      <c r="AL583" s="194" t="str">
        <f t="shared" ref="AL583" si="2381">IFERROR((AL582-AL581)/AL582*100%,"")</f>
        <v/>
      </c>
      <c r="AM583" s="227" t="str">
        <f>IFERROR((AM582-AM580)/AM582*100%,"")</f>
        <v/>
      </c>
    </row>
    <row r="584" spans="1:39" customFormat="1" outlineLevel="1">
      <c r="A584" t="str">
        <f>B575&amp;C584</f>
        <v>Surname, Forename6</v>
      </c>
      <c r="B584" s="259"/>
      <c r="C584" s="27">
        <v>6</v>
      </c>
      <c r="D584" s="26" t="s">
        <v>22</v>
      </c>
      <c r="E584" s="103"/>
      <c r="F584" s="103"/>
      <c r="G584" s="103"/>
      <c r="H584" s="15"/>
      <c r="I584" s="16"/>
      <c r="J584" s="17"/>
      <c r="K584" s="94"/>
      <c r="L584" s="94"/>
      <c r="M584" s="94"/>
      <c r="N584" s="94"/>
      <c r="O584" s="94"/>
      <c r="P584" s="94"/>
      <c r="Q584" s="17" t="str">
        <f>IF(SUM(K584:P584)=0,"",SUM(K584:P584))</f>
        <v/>
      </c>
      <c r="R584" s="94"/>
      <c r="S584" s="94"/>
      <c r="T584" s="17" t="str">
        <f>IF(SUM(R584:S584)=0,"",SUM(R584:S584))</f>
        <v/>
      </c>
      <c r="U584" s="17"/>
      <c r="V584" s="94"/>
      <c r="W584" s="17"/>
      <c r="X584" s="94" t="str">
        <f>IFERROR(AVERAGE(V584:W584),"")</f>
        <v/>
      </c>
      <c r="Y584" s="17"/>
      <c r="Z584" s="17"/>
      <c r="AA584" s="71"/>
      <c r="AB584" s="17"/>
      <c r="AC584" s="190" t="str">
        <f>IF(J584="","",IF(J584&lt;&gt;0,INT(25.4347*POWER((18-J584),1.81)),0))</f>
        <v/>
      </c>
      <c r="AD584" s="190" t="str">
        <f>IFERROR(IF(Q584&lt;&gt;0,INT(0.14354*POWER(((10*Q584)-220),1.4)),0),"")</f>
        <v/>
      </c>
      <c r="AE584" s="190" t="str">
        <f>IFERROR(IF(T584&lt;&gt;0,INT(51.39*POWER((T584-1.5),1.05)),0),"")</f>
        <v/>
      </c>
      <c r="AF584" s="190">
        <f>IF(U584&lt;&gt;0,INT(0.8465*POWER(((100*U584)-75),1.42)),0)</f>
        <v>0</v>
      </c>
      <c r="AG584" s="190" t="str">
        <f>IFERROR(IF(X584&lt;&gt;0,INT(1.53775*POWER((82-X584),1.81)),0),"")</f>
        <v/>
      </c>
      <c r="AH584" s="190" t="str">
        <f>IF(Y584="","",IF(Y584&lt;&gt;0,INT(5.74352*POWER((28.5-Y584),1.92)),0))</f>
        <v/>
      </c>
      <c r="AI584" s="190">
        <f>IF(Z584&lt;&gt;0,INT(12.91*POWER((Z584-4),1.1)),0)</f>
        <v>0</v>
      </c>
      <c r="AJ584" s="190" t="str">
        <f>IF(AA584="","",IF(AA584&lt;&gt;0,INT(0.2797*POWER(((100*AA584)),1.35)),0))</f>
        <v/>
      </c>
      <c r="AK584" s="191" t="str">
        <f>IF(AB584="","",IF(AB584&lt;&gt;0,INT(100.14*POWER((AB584-1),1.08)),0))</f>
        <v/>
      </c>
      <c r="AL584" s="192">
        <f>COUNT(J584,Q584,T584,X584,Y584,AA584,AB584)</f>
        <v>0</v>
      </c>
      <c r="AM584" s="193" t="str">
        <f>IF(AL584=0,"",SUM(AC584:AK584))</f>
        <v/>
      </c>
    </row>
    <row r="585" spans="1:39" customFormat="1" outlineLevel="1">
      <c r="B585" s="259"/>
      <c r="C585" s="106" t="s">
        <v>65</v>
      </c>
      <c r="D585" s="103"/>
      <c r="E585" s="103"/>
      <c r="F585" s="103"/>
      <c r="G585" s="103"/>
      <c r="H585" s="104"/>
      <c r="I585" s="105"/>
      <c r="J585" s="107" t="str">
        <f>IFERROR((J582-J584)/J584*100%,"")</f>
        <v/>
      </c>
      <c r="K585" s="107" t="str">
        <f t="shared" ref="K585:T585" si="2382">IFERROR((K584-K582)/K584*100%,"")</f>
        <v/>
      </c>
      <c r="L585" s="107" t="str">
        <f t="shared" si="2382"/>
        <v/>
      </c>
      <c r="M585" s="107" t="str">
        <f t="shared" si="2382"/>
        <v/>
      </c>
      <c r="N585" s="107" t="str">
        <f t="shared" si="2382"/>
        <v/>
      </c>
      <c r="O585" s="107" t="str">
        <f t="shared" si="2382"/>
        <v/>
      </c>
      <c r="P585" s="107" t="str">
        <f t="shared" si="2382"/>
        <v/>
      </c>
      <c r="Q585" s="107" t="str">
        <f t="shared" si="2382"/>
        <v/>
      </c>
      <c r="R585" s="107" t="str">
        <f t="shared" si="2382"/>
        <v/>
      </c>
      <c r="S585" s="107" t="str">
        <f t="shared" si="2382"/>
        <v/>
      </c>
      <c r="T585" s="107" t="str">
        <f t="shared" si="2382"/>
        <v/>
      </c>
      <c r="U585" s="107" t="str">
        <f t="shared" ref="U585" si="2383">IFERROR((U584-U583)/U584*100%,"")</f>
        <v/>
      </c>
      <c r="V585" s="107" t="str">
        <f>IFERROR((V582-V584)/V584*100%,"")</f>
        <v/>
      </c>
      <c r="W585" s="107" t="str">
        <f>IFERROR((W582-W584)/W584*100%,"")</f>
        <v/>
      </c>
      <c r="X585" s="107" t="str">
        <f>IFERROR((X582-X584)/X584*100%,"")</f>
        <v/>
      </c>
      <c r="Y585" s="107" t="str">
        <f>IFERROR((Y582-Y584)/Y584*100%,"")</f>
        <v/>
      </c>
      <c r="Z585" s="107" t="str">
        <f t="shared" ref="Z585" si="2384">IFERROR((Z584-Z583)/Z584*100%,"")</f>
        <v/>
      </c>
      <c r="AA585" s="107" t="str">
        <f>IFERROR((AA584-AA582)/AA584*100%,"")</f>
        <v/>
      </c>
      <c r="AB585" s="107" t="str">
        <f>IFERROR((AB584-AB582)/AB584*100%,"")</f>
        <v/>
      </c>
      <c r="AC585" s="194" t="str">
        <f t="shared" ref="AC585" si="2385">IFERROR((AC584-AC583)/AC584*100%,"")</f>
        <v/>
      </c>
      <c r="AD585" s="194" t="str">
        <f t="shared" ref="AD585" si="2386">IFERROR((AD584-AD583)/AD584*100%,"")</f>
        <v/>
      </c>
      <c r="AE585" s="194" t="str">
        <f t="shared" ref="AE585" si="2387">IFERROR((AE584-AE583)/AE584*100%,"")</f>
        <v/>
      </c>
      <c r="AF585" s="194" t="str">
        <f t="shared" ref="AF585" si="2388">IFERROR((AF584-AF583)/AF584*100%,"")</f>
        <v/>
      </c>
      <c r="AG585" s="194" t="str">
        <f t="shared" ref="AG585" si="2389">IFERROR((AG584-AG583)/AG584*100%,"")</f>
        <v/>
      </c>
      <c r="AH585" s="194" t="str">
        <f t="shared" ref="AH585" si="2390">IFERROR((AH584-AH583)/AH584*100%,"")</f>
        <v/>
      </c>
      <c r="AI585" s="194" t="str">
        <f t="shared" ref="AI585" si="2391">IFERROR((AI584-AI583)/AI584*100%,"")</f>
        <v/>
      </c>
      <c r="AJ585" s="194" t="str">
        <f t="shared" ref="AJ585" si="2392">IFERROR((AJ584-AJ583)/AJ584*100%,"")</f>
        <v/>
      </c>
      <c r="AK585" s="194" t="str">
        <f t="shared" ref="AK585" si="2393">IFERROR((AK584-AK583)/AK584*100%,"")</f>
        <v/>
      </c>
      <c r="AL585" s="194" t="str">
        <f t="shared" ref="AL585" si="2394">IFERROR((AL584-AL583)/AL584*100%,"")</f>
        <v/>
      </c>
      <c r="AM585" s="227" t="str">
        <f>IFERROR((AM584-AM582)/AM584*100%,"")</f>
        <v/>
      </c>
    </row>
    <row r="586" spans="1:39" customFormat="1" outlineLevel="1">
      <c r="A586" t="str">
        <f>B575&amp;C586</f>
        <v>Surname, Forename7</v>
      </c>
      <c r="B586" s="259"/>
      <c r="C586" s="27">
        <v>7</v>
      </c>
      <c r="D586" s="26" t="s">
        <v>22</v>
      </c>
      <c r="E586" s="103"/>
      <c r="F586" s="103"/>
      <c r="G586" s="103"/>
      <c r="H586" s="15"/>
      <c r="I586" s="16"/>
      <c r="J586" s="17"/>
      <c r="K586" s="94"/>
      <c r="L586" s="94"/>
      <c r="M586" s="94"/>
      <c r="N586" s="94"/>
      <c r="O586" s="94"/>
      <c r="P586" s="94"/>
      <c r="Q586" s="17" t="str">
        <f>IF(SUM(K586:P586)=0,"",SUM(K586:P586))</f>
        <v/>
      </c>
      <c r="R586" s="94"/>
      <c r="S586" s="94"/>
      <c r="T586" s="17" t="str">
        <f>IF(SUM(R586:S586)=0,"",SUM(R586:S586))</f>
        <v/>
      </c>
      <c r="U586" s="17"/>
      <c r="V586" s="94"/>
      <c r="W586" s="17"/>
      <c r="X586" s="94" t="str">
        <f>IFERROR(AVERAGE(V586:W586),"")</f>
        <v/>
      </c>
      <c r="Y586" s="17"/>
      <c r="Z586" s="17"/>
      <c r="AA586" s="71"/>
      <c r="AB586" s="17"/>
      <c r="AC586" s="190" t="str">
        <f>IF(J586="","",IF(J586&lt;&gt;0,INT(25.4347*POWER((18-J586),1.81)),0))</f>
        <v/>
      </c>
      <c r="AD586" s="190" t="str">
        <f>IFERROR(IF(Q586&lt;&gt;0,INT(0.14354*POWER(((10*Q586)-220),1.4)),0),"")</f>
        <v/>
      </c>
      <c r="AE586" s="190" t="str">
        <f>IFERROR(IF(T586&lt;&gt;0,INT(51.39*POWER((T586-1.5),1.05)),0),"")</f>
        <v/>
      </c>
      <c r="AF586" s="190">
        <f>IF(U586&lt;&gt;0,INT(0.8465*POWER(((100*U586)-75),1.42)),0)</f>
        <v>0</v>
      </c>
      <c r="AG586" s="190" t="str">
        <f>IFERROR(IF(X586&lt;&gt;0,INT(1.53775*POWER((82-X586),1.81)),0),"")</f>
        <v/>
      </c>
      <c r="AH586" s="190" t="str">
        <f>IF(Y586="","",IF(Y586&lt;&gt;0,INT(5.74352*POWER((28.5-Y586),1.92)),0))</f>
        <v/>
      </c>
      <c r="AI586" s="190">
        <f>IF(Z586&lt;&gt;0,INT(12.91*POWER((Z586-4),1.1)),0)</f>
        <v>0</v>
      </c>
      <c r="AJ586" s="190" t="str">
        <f>IF(AA586="","",IF(AA586&lt;&gt;0,INT(0.2797*POWER(((100*AA586)),1.35)),0))</f>
        <v/>
      </c>
      <c r="AK586" s="191" t="str">
        <f>IF(AB586="","",IF(AB586&lt;&gt;0,INT(100.14*POWER((AB586-1),1.08)),0))</f>
        <v/>
      </c>
      <c r="AL586" s="192">
        <f>COUNT(J586,Q586,T586,X586,Y586,AA586,AB586)</f>
        <v>0</v>
      </c>
      <c r="AM586" s="193" t="str">
        <f>IF(AL586=0,"",SUM(AC586:AK586))</f>
        <v/>
      </c>
    </row>
    <row r="587" spans="1:39" customFormat="1" outlineLevel="1">
      <c r="B587" s="259"/>
      <c r="C587" s="106" t="s">
        <v>65</v>
      </c>
      <c r="D587" s="103"/>
      <c r="E587" s="103"/>
      <c r="F587" s="103"/>
      <c r="G587" s="103"/>
      <c r="H587" s="104"/>
      <c r="I587" s="105"/>
      <c r="J587" s="107" t="str">
        <f>IFERROR((J584-J586)/J586*100%,"")</f>
        <v/>
      </c>
      <c r="K587" s="107" t="str">
        <f t="shared" ref="K587:T587" si="2395">IFERROR((K586-K584)/K586*100%,"")</f>
        <v/>
      </c>
      <c r="L587" s="107" t="str">
        <f t="shared" si="2395"/>
        <v/>
      </c>
      <c r="M587" s="107" t="str">
        <f t="shared" si="2395"/>
        <v/>
      </c>
      <c r="N587" s="107" t="str">
        <f t="shared" si="2395"/>
        <v/>
      </c>
      <c r="O587" s="107" t="str">
        <f t="shared" si="2395"/>
        <v/>
      </c>
      <c r="P587" s="107" t="str">
        <f t="shared" si="2395"/>
        <v/>
      </c>
      <c r="Q587" s="107" t="str">
        <f t="shared" si="2395"/>
        <v/>
      </c>
      <c r="R587" s="107" t="str">
        <f t="shared" si="2395"/>
        <v/>
      </c>
      <c r="S587" s="107" t="str">
        <f t="shared" si="2395"/>
        <v/>
      </c>
      <c r="T587" s="107" t="str">
        <f t="shared" si="2395"/>
        <v/>
      </c>
      <c r="U587" s="107" t="str">
        <f t="shared" ref="U587" si="2396">IFERROR((U586-U585)/U586*100%,"")</f>
        <v/>
      </c>
      <c r="V587" s="107" t="str">
        <f>IFERROR((V584-V586)/V586*100%,"")</f>
        <v/>
      </c>
      <c r="W587" s="107" t="str">
        <f>IFERROR((W584-W586)/W586*100%,"")</f>
        <v/>
      </c>
      <c r="X587" s="107" t="str">
        <f>IFERROR((X584-X586)/X586*100%,"")</f>
        <v/>
      </c>
      <c r="Y587" s="107" t="str">
        <f>IFERROR((Y584-Y586)/Y586*100%,"")</f>
        <v/>
      </c>
      <c r="Z587" s="107" t="str">
        <f t="shared" ref="Z587" si="2397">IFERROR((Z586-Z585)/Z586*100%,"")</f>
        <v/>
      </c>
      <c r="AA587" s="107" t="str">
        <f>IFERROR((AA586-AA584)/AA586*100%,"")</f>
        <v/>
      </c>
      <c r="AB587" s="107" t="str">
        <f>IFERROR((AB586-AB584)/AB586*100%,"")</f>
        <v/>
      </c>
      <c r="AC587" s="194" t="str">
        <f t="shared" ref="AC587" si="2398">IFERROR((AC586-AC585)/AC586*100%,"")</f>
        <v/>
      </c>
      <c r="AD587" s="194" t="str">
        <f t="shared" ref="AD587" si="2399">IFERROR((AD586-AD585)/AD586*100%,"")</f>
        <v/>
      </c>
      <c r="AE587" s="194" t="str">
        <f t="shared" ref="AE587" si="2400">IFERROR((AE586-AE585)/AE586*100%,"")</f>
        <v/>
      </c>
      <c r="AF587" s="194" t="str">
        <f t="shared" ref="AF587" si="2401">IFERROR((AF586-AF585)/AF586*100%,"")</f>
        <v/>
      </c>
      <c r="AG587" s="194" t="str">
        <f t="shared" ref="AG587" si="2402">IFERROR((AG586-AG585)/AG586*100%,"")</f>
        <v/>
      </c>
      <c r="AH587" s="194" t="str">
        <f t="shared" ref="AH587" si="2403">IFERROR((AH586-AH585)/AH586*100%,"")</f>
        <v/>
      </c>
      <c r="AI587" s="194" t="str">
        <f t="shared" ref="AI587" si="2404">IFERROR((AI586-AI585)/AI586*100%,"")</f>
        <v/>
      </c>
      <c r="AJ587" s="194" t="str">
        <f t="shared" ref="AJ587" si="2405">IFERROR((AJ586-AJ585)/AJ586*100%,"")</f>
        <v/>
      </c>
      <c r="AK587" s="194" t="str">
        <f t="shared" ref="AK587" si="2406">IFERROR((AK586-AK585)/AK586*100%,"")</f>
        <v/>
      </c>
      <c r="AL587" s="194" t="str">
        <f t="shared" ref="AL587" si="2407">IFERROR((AL586-AL585)/AL586*100%,"")</f>
        <v/>
      </c>
      <c r="AM587" s="227" t="str">
        <f>IFERROR((AM586-AM584)/AM586*100%,"")</f>
        <v/>
      </c>
    </row>
    <row r="588" spans="1:39" customFormat="1" outlineLevel="1">
      <c r="A588" t="str">
        <f>B575&amp;C588</f>
        <v>Surname, Forename8</v>
      </c>
      <c r="B588" s="259"/>
      <c r="C588" s="27">
        <v>8</v>
      </c>
      <c r="D588" s="26" t="s">
        <v>22</v>
      </c>
      <c r="E588" s="103"/>
      <c r="F588" s="103"/>
      <c r="G588" s="103"/>
      <c r="H588" s="15"/>
      <c r="I588" s="16"/>
      <c r="J588" s="17"/>
      <c r="K588" s="94"/>
      <c r="L588" s="94"/>
      <c r="M588" s="94"/>
      <c r="N588" s="94"/>
      <c r="O588" s="94"/>
      <c r="P588" s="94"/>
      <c r="Q588" s="17" t="str">
        <f>IF(SUM(K588:P588)=0,"",SUM(K588:P588))</f>
        <v/>
      </c>
      <c r="R588" s="94"/>
      <c r="S588" s="94"/>
      <c r="T588" s="17" t="str">
        <f>IF(SUM(R588:S588)=0,"",SUM(R588:S588))</f>
        <v/>
      </c>
      <c r="U588" s="17"/>
      <c r="V588" s="94"/>
      <c r="W588" s="17"/>
      <c r="X588" s="94" t="str">
        <f>IFERROR(AVERAGE(V588:W588),"")</f>
        <v/>
      </c>
      <c r="Y588" s="17"/>
      <c r="Z588" s="17"/>
      <c r="AA588" s="71"/>
      <c r="AB588" s="17"/>
      <c r="AC588" s="190" t="str">
        <f>IF(J588="","",IF(J588&lt;&gt;0,INT(25.4347*POWER((18-J588),1.81)),0))</f>
        <v/>
      </c>
      <c r="AD588" s="190" t="str">
        <f>IFERROR(IF(Q588&lt;&gt;0,INT(0.14354*POWER(((10*Q588)-220),1.4)),0),"")</f>
        <v/>
      </c>
      <c r="AE588" s="190" t="str">
        <f>IFERROR(IF(T588&lt;&gt;0,INT(51.39*POWER((T588-1.5),1.05)),0),"")</f>
        <v/>
      </c>
      <c r="AF588" s="190">
        <f>IF(U588&lt;&gt;0,INT(0.8465*POWER(((100*U588)-75),1.42)),0)</f>
        <v>0</v>
      </c>
      <c r="AG588" s="190" t="str">
        <f>IFERROR(IF(X588&lt;&gt;0,INT(1.53775*POWER((82-X588),1.81)),0),"")</f>
        <v/>
      </c>
      <c r="AH588" s="190" t="str">
        <f>IF(Y588="","",IF(Y588&lt;&gt;0,INT(5.74352*POWER((28.5-Y588),1.92)),0))</f>
        <v/>
      </c>
      <c r="AI588" s="190">
        <f>IF(Z588&lt;&gt;0,INT(12.91*POWER((Z588-4),1.1)),0)</f>
        <v>0</v>
      </c>
      <c r="AJ588" s="190" t="str">
        <f>IF(AA588="","",IF(AA588&lt;&gt;0,INT(0.2797*POWER(((100*AA588)),1.35)),0))</f>
        <v/>
      </c>
      <c r="AK588" s="191" t="str">
        <f>IF(AB588="","",IF(AB588&lt;&gt;0,INT(100.14*POWER((AB588-1),1.08)),0))</f>
        <v/>
      </c>
      <c r="AL588" s="192">
        <f>COUNT(J588,Q588,T588,X588,Y588,AA588,AB588)</f>
        <v>0</v>
      </c>
      <c r="AM588" s="193" t="str">
        <f>IF(AL588=0,"",SUM(AC588:AK588))</f>
        <v/>
      </c>
    </row>
    <row r="589" spans="1:39" customFormat="1" outlineLevel="1">
      <c r="B589" s="259"/>
      <c r="C589" s="106" t="s">
        <v>65</v>
      </c>
      <c r="D589" s="103"/>
      <c r="E589" s="103"/>
      <c r="F589" s="103"/>
      <c r="G589" s="103"/>
      <c r="H589" s="104"/>
      <c r="I589" s="105"/>
      <c r="J589" s="107" t="str">
        <f>IFERROR((J586-J588)/J588*100%,"")</f>
        <v/>
      </c>
      <c r="K589" s="107" t="str">
        <f t="shared" ref="K589:T589" si="2408">IFERROR((K588-K586)/K588*100%,"")</f>
        <v/>
      </c>
      <c r="L589" s="107" t="str">
        <f t="shared" si="2408"/>
        <v/>
      </c>
      <c r="M589" s="107" t="str">
        <f t="shared" si="2408"/>
        <v/>
      </c>
      <c r="N589" s="107" t="str">
        <f t="shared" si="2408"/>
        <v/>
      </c>
      <c r="O589" s="107" t="str">
        <f t="shared" si="2408"/>
        <v/>
      </c>
      <c r="P589" s="107" t="str">
        <f t="shared" si="2408"/>
        <v/>
      </c>
      <c r="Q589" s="107" t="str">
        <f t="shared" si="2408"/>
        <v/>
      </c>
      <c r="R589" s="107" t="str">
        <f t="shared" si="2408"/>
        <v/>
      </c>
      <c r="S589" s="107" t="str">
        <f t="shared" si="2408"/>
        <v/>
      </c>
      <c r="T589" s="107" t="str">
        <f t="shared" si="2408"/>
        <v/>
      </c>
      <c r="U589" s="107" t="str">
        <f t="shared" ref="U589" si="2409">IFERROR((U588-U587)/U588*100%,"")</f>
        <v/>
      </c>
      <c r="V589" s="107" t="str">
        <f>IFERROR((V586-V588)/V588*100%,"")</f>
        <v/>
      </c>
      <c r="W589" s="107" t="str">
        <f>IFERROR((W586-W588)/W588*100%,"")</f>
        <v/>
      </c>
      <c r="X589" s="107" t="str">
        <f>IFERROR((X586-X588)/X588*100%,"")</f>
        <v/>
      </c>
      <c r="Y589" s="107" t="str">
        <f>IFERROR((Y586-Y588)/Y588*100%,"")</f>
        <v/>
      </c>
      <c r="Z589" s="107" t="str">
        <f t="shared" ref="Z589" si="2410">IFERROR((Z588-Z587)/Z588*100%,"")</f>
        <v/>
      </c>
      <c r="AA589" s="107" t="str">
        <f>IFERROR((AA588-AA586)/AA588*100%,"")</f>
        <v/>
      </c>
      <c r="AB589" s="107" t="str">
        <f>IFERROR((AB588-AB586)/AB588*100%,"")</f>
        <v/>
      </c>
      <c r="AC589" s="194" t="str">
        <f t="shared" ref="AC589" si="2411">IFERROR((AC588-AC587)/AC588*100%,"")</f>
        <v/>
      </c>
      <c r="AD589" s="194" t="str">
        <f t="shared" ref="AD589" si="2412">IFERROR((AD588-AD587)/AD588*100%,"")</f>
        <v/>
      </c>
      <c r="AE589" s="194" t="str">
        <f t="shared" ref="AE589" si="2413">IFERROR((AE588-AE587)/AE588*100%,"")</f>
        <v/>
      </c>
      <c r="AF589" s="194" t="str">
        <f t="shared" ref="AF589" si="2414">IFERROR((AF588-AF587)/AF588*100%,"")</f>
        <v/>
      </c>
      <c r="AG589" s="194" t="str">
        <f t="shared" ref="AG589" si="2415">IFERROR((AG588-AG587)/AG588*100%,"")</f>
        <v/>
      </c>
      <c r="AH589" s="194" t="str">
        <f t="shared" ref="AH589" si="2416">IFERROR((AH588-AH587)/AH588*100%,"")</f>
        <v/>
      </c>
      <c r="AI589" s="194" t="str">
        <f t="shared" ref="AI589" si="2417">IFERROR((AI588-AI587)/AI588*100%,"")</f>
        <v/>
      </c>
      <c r="AJ589" s="194" t="str">
        <f t="shared" ref="AJ589" si="2418">IFERROR((AJ588-AJ587)/AJ588*100%,"")</f>
        <v/>
      </c>
      <c r="AK589" s="194" t="str">
        <f t="shared" ref="AK589" si="2419">IFERROR((AK588-AK587)/AK588*100%,"")</f>
        <v/>
      </c>
      <c r="AL589" s="194" t="str">
        <f t="shared" ref="AL589" si="2420">IFERROR((AL588-AL587)/AL588*100%,"")</f>
        <v/>
      </c>
      <c r="AM589" s="227" t="str">
        <f>IFERROR((AM588-AM586)/AM588*100%,"")</f>
        <v/>
      </c>
    </row>
    <row r="590" spans="1:39" customFormat="1" outlineLevel="1">
      <c r="A590" t="str">
        <f>B575&amp;C590</f>
        <v>Surname, Forename9</v>
      </c>
      <c r="B590" s="259"/>
      <c r="C590" s="27">
        <v>9</v>
      </c>
      <c r="D590" s="26" t="s">
        <v>22</v>
      </c>
      <c r="E590" s="103"/>
      <c r="F590" s="103"/>
      <c r="G590" s="103"/>
      <c r="H590" s="15"/>
      <c r="I590" s="16"/>
      <c r="J590" s="17"/>
      <c r="K590" s="94"/>
      <c r="L590" s="94"/>
      <c r="M590" s="94"/>
      <c r="N590" s="94"/>
      <c r="O590" s="94"/>
      <c r="P590" s="94"/>
      <c r="Q590" s="17" t="str">
        <f>IF(SUM(K590:P590)=0,"",SUM(K590:P590))</f>
        <v/>
      </c>
      <c r="R590" s="94"/>
      <c r="S590" s="94"/>
      <c r="T590" s="17" t="str">
        <f>IF(SUM(R590:S590)=0,"",SUM(R590:S590))</f>
        <v/>
      </c>
      <c r="U590" s="17"/>
      <c r="V590" s="94"/>
      <c r="W590" s="17"/>
      <c r="X590" s="94" t="str">
        <f>IFERROR(AVERAGE(V590:W590),"")</f>
        <v/>
      </c>
      <c r="Y590" s="17"/>
      <c r="Z590" s="17"/>
      <c r="AA590" s="71"/>
      <c r="AB590" s="17"/>
      <c r="AC590" s="190" t="str">
        <f>IF(J590="","",IF(J590&lt;&gt;0,INT(25.4347*POWER((18-J590),1.81)),0))</f>
        <v/>
      </c>
      <c r="AD590" s="190" t="str">
        <f>IFERROR(IF(Q590&lt;&gt;0,INT(0.14354*POWER(((10*Q590)-220),1.4)),0),"")</f>
        <v/>
      </c>
      <c r="AE590" s="190" t="str">
        <f>IFERROR(IF(T590&lt;&gt;0,INT(51.39*POWER((T590-1.5),1.05)),0),"")</f>
        <v/>
      </c>
      <c r="AF590" s="190">
        <f>IF(U590&lt;&gt;0,INT(0.8465*POWER(((100*U590)-75),1.42)),0)</f>
        <v>0</v>
      </c>
      <c r="AG590" s="190" t="str">
        <f>IFERROR(IF(X590&lt;&gt;0,INT(1.53775*POWER((82-X590),1.81)),0),"")</f>
        <v/>
      </c>
      <c r="AH590" s="190" t="str">
        <f>IF(Y590="","",IF(Y590&lt;&gt;0,INT(5.74352*POWER((28.5-Y590),1.92)),0))</f>
        <v/>
      </c>
      <c r="AI590" s="190">
        <f>IF(Z590&lt;&gt;0,INT(12.91*POWER((Z590-4),1.1)),0)</f>
        <v>0</v>
      </c>
      <c r="AJ590" s="190" t="str">
        <f>IF(AA590="","",IF(AA590&lt;&gt;0,INT(0.2797*POWER(((100*AA590)),1.35)),0))</f>
        <v/>
      </c>
      <c r="AK590" s="191" t="str">
        <f>IF(AB590="","",IF(AB590&lt;&gt;0,INT(100.14*POWER((AB590-1),1.08)),0))</f>
        <v/>
      </c>
      <c r="AL590" s="192">
        <f>COUNT(J590,Q590,T590,X590,Y590,AA590,AB590)</f>
        <v>0</v>
      </c>
      <c r="AM590" s="193" t="str">
        <f>IF(AL590=0,"",SUM(AC590:AK590))</f>
        <v/>
      </c>
    </row>
    <row r="591" spans="1:39" customFormat="1" outlineLevel="1">
      <c r="B591" s="259"/>
      <c r="C591" s="106" t="s">
        <v>65</v>
      </c>
      <c r="D591" s="33"/>
      <c r="E591" s="33"/>
      <c r="F591" s="33"/>
      <c r="G591" s="33"/>
      <c r="H591" s="18"/>
      <c r="I591" s="44"/>
      <c r="J591" s="107" t="str">
        <f>IFERROR((J588-J590)/J590*100%,"")</f>
        <v/>
      </c>
      <c r="K591" s="107" t="str">
        <f t="shared" ref="K591:T591" si="2421">IFERROR((K590-K588)/K590*100%,"")</f>
        <v/>
      </c>
      <c r="L591" s="107" t="str">
        <f t="shared" si="2421"/>
        <v/>
      </c>
      <c r="M591" s="107" t="str">
        <f t="shared" si="2421"/>
        <v/>
      </c>
      <c r="N591" s="107" t="str">
        <f t="shared" si="2421"/>
        <v/>
      </c>
      <c r="O591" s="107" t="str">
        <f t="shared" si="2421"/>
        <v/>
      </c>
      <c r="P591" s="107" t="str">
        <f t="shared" si="2421"/>
        <v/>
      </c>
      <c r="Q591" s="107" t="str">
        <f t="shared" si="2421"/>
        <v/>
      </c>
      <c r="R591" s="107" t="str">
        <f t="shared" si="2421"/>
        <v/>
      </c>
      <c r="S591" s="107" t="str">
        <f t="shared" si="2421"/>
        <v/>
      </c>
      <c r="T591" s="107" t="str">
        <f t="shared" si="2421"/>
        <v/>
      </c>
      <c r="U591" s="107" t="str">
        <f t="shared" ref="U591" si="2422">IFERROR((U590-U589)/U590*100%,"")</f>
        <v/>
      </c>
      <c r="V591" s="107" t="str">
        <f>IFERROR((V588-V590)/V590*100%,"")</f>
        <v/>
      </c>
      <c r="W591" s="107" t="str">
        <f>IFERROR((W588-W590)/W590*100%,"")</f>
        <v/>
      </c>
      <c r="X591" s="107" t="str">
        <f>IFERROR((X588-X590)/X590*100%,"")</f>
        <v/>
      </c>
      <c r="Y591" s="107" t="str">
        <f>IFERROR((Y588-Y590)/Y590*100%,"")</f>
        <v/>
      </c>
      <c r="Z591" s="107" t="str">
        <f t="shared" ref="Z591" si="2423">IFERROR((Z590-Z589)/Z590*100%,"")</f>
        <v/>
      </c>
      <c r="AA591" s="107" t="str">
        <f>IFERROR((AA590-AA588)/AA590*100%,"")</f>
        <v/>
      </c>
      <c r="AB591" s="107" t="str">
        <f>IFERROR((AB590-AB588)/AB590*100%,"")</f>
        <v/>
      </c>
      <c r="AC591" s="194" t="str">
        <f t="shared" ref="AC591" si="2424">IFERROR((AC590-AC589)/AC590*100%,"")</f>
        <v/>
      </c>
      <c r="AD591" s="194" t="str">
        <f t="shared" ref="AD591" si="2425">IFERROR((AD590-AD589)/AD590*100%,"")</f>
        <v/>
      </c>
      <c r="AE591" s="194" t="str">
        <f t="shared" ref="AE591" si="2426">IFERROR((AE590-AE589)/AE590*100%,"")</f>
        <v/>
      </c>
      <c r="AF591" s="194" t="str">
        <f t="shared" ref="AF591" si="2427">IFERROR((AF590-AF589)/AF590*100%,"")</f>
        <v/>
      </c>
      <c r="AG591" s="194" t="str">
        <f t="shared" ref="AG591" si="2428">IFERROR((AG590-AG589)/AG590*100%,"")</f>
        <v/>
      </c>
      <c r="AH591" s="194" t="str">
        <f t="shared" ref="AH591" si="2429">IFERROR((AH590-AH589)/AH590*100%,"")</f>
        <v/>
      </c>
      <c r="AI591" s="194" t="str">
        <f t="shared" ref="AI591" si="2430">IFERROR((AI590-AI589)/AI590*100%,"")</f>
        <v/>
      </c>
      <c r="AJ591" s="194" t="str">
        <f t="shared" ref="AJ591" si="2431">IFERROR((AJ590-AJ589)/AJ590*100%,"")</f>
        <v/>
      </c>
      <c r="AK591" s="194" t="str">
        <f t="shared" ref="AK591" si="2432">IFERROR((AK590-AK589)/AK590*100%,"")</f>
        <v/>
      </c>
      <c r="AL591" s="194" t="str">
        <f t="shared" ref="AL591" si="2433">IFERROR((AL590-AL589)/AL590*100%,"")</f>
        <v/>
      </c>
      <c r="AM591" s="227" t="str">
        <f>IFERROR((AM590-AM588)/AM590*100%,"")</f>
        <v/>
      </c>
    </row>
    <row r="592" spans="1:39" s="6" customFormat="1" outlineLevel="1">
      <c r="A592" t="str">
        <f>B575&amp;C592</f>
        <v>Surname, Forename10</v>
      </c>
      <c r="B592" s="259"/>
      <c r="C592" s="32">
        <v>10</v>
      </c>
      <c r="D592" s="33" t="s">
        <v>22</v>
      </c>
      <c r="E592" s="33"/>
      <c r="F592" s="33"/>
      <c r="G592" s="33"/>
      <c r="H592" s="18"/>
      <c r="I592" s="44"/>
      <c r="J592" s="34"/>
      <c r="K592" s="34"/>
      <c r="L592" s="34"/>
      <c r="M592" s="34"/>
      <c r="N592" s="34"/>
      <c r="O592" s="34"/>
      <c r="P592" s="34"/>
      <c r="Q592" s="17" t="str">
        <f>IF(SUM(K592:P592)=0,"",SUM(K592:P592))</f>
        <v/>
      </c>
      <c r="R592" s="94"/>
      <c r="S592" s="94"/>
      <c r="T592" s="17" t="str">
        <f>IF(SUM(R592:S592)=0,"",SUM(R592:S592))</f>
        <v/>
      </c>
      <c r="U592" s="17"/>
      <c r="V592" s="94"/>
      <c r="W592" s="17"/>
      <c r="X592" s="94" t="str">
        <f>IFERROR(AVERAGE(V592:W592),"")</f>
        <v/>
      </c>
      <c r="Y592" s="17"/>
      <c r="Z592" s="17"/>
      <c r="AA592" s="71"/>
      <c r="AB592" s="17"/>
      <c r="AC592" s="190" t="str">
        <f>IF(J592="","",IF(J592&lt;&gt;0,INT(25.4347*POWER((18-J592),1.81)),0))</f>
        <v/>
      </c>
      <c r="AD592" s="190" t="str">
        <f>IFERROR(IF(Q592&lt;&gt;0,INT(0.14354*POWER(((10*Q592)-220),1.4)),0),"")</f>
        <v/>
      </c>
      <c r="AE592" s="190" t="str">
        <f>IFERROR(IF(T592&lt;&gt;0,INT(51.39*POWER((T592-1.5),1.05)),0),"")</f>
        <v/>
      </c>
      <c r="AF592" s="190">
        <f>IF(U592&lt;&gt;0,INT(0.8465*POWER(((100*U592)-75),1.42)),0)</f>
        <v>0</v>
      </c>
      <c r="AG592" s="190" t="str">
        <f>IFERROR(IF(X592&lt;&gt;0,INT(1.53775*POWER((82-X592),1.81)),0),"")</f>
        <v/>
      </c>
      <c r="AH592" s="190" t="str">
        <f>IF(Y592="","",IF(Y592&lt;&gt;0,INT(5.74352*POWER((28.5-Y592),1.92)),0))</f>
        <v/>
      </c>
      <c r="AI592" s="190">
        <f>IF(Z592&lt;&gt;0,INT(12.91*POWER((Z592-4),1.1)),0)</f>
        <v>0</v>
      </c>
      <c r="AJ592" s="190" t="str">
        <f>IF(AA592="","",IF(AA592&lt;&gt;0,INT(0.2797*POWER(((100*AA592)),1.35)),0))</f>
        <v/>
      </c>
      <c r="AK592" s="191" t="str">
        <f>IF(AB592="","",IF(AB592&lt;&gt;0,INT(100.14*POWER((AB592-1),1.08)),0))</f>
        <v/>
      </c>
      <c r="AL592" s="192">
        <f>COUNT(J592,Q592,T592,X592,Y592,AA592,AB592)</f>
        <v>0</v>
      </c>
      <c r="AM592" s="193" t="str">
        <f>IF(AL592=0,"",SUM(AC592:AK592))</f>
        <v/>
      </c>
    </row>
    <row r="593" spans="1:39" s="6" customFormat="1" outlineLevel="1">
      <c r="A593"/>
      <c r="B593" s="260"/>
      <c r="C593" s="106" t="s">
        <v>65</v>
      </c>
      <c r="D593" s="33"/>
      <c r="E593" s="33"/>
      <c r="F593" s="33"/>
      <c r="G593" s="33"/>
      <c r="H593" s="18"/>
      <c r="I593" s="44"/>
      <c r="J593" s="107" t="str">
        <f>IFERROR((J590-J592)/J592*100%,"")</f>
        <v/>
      </c>
      <c r="K593" s="107" t="str">
        <f t="shared" ref="K593:T593" si="2434">IFERROR((K592-K590)/K592*100%,"")</f>
        <v/>
      </c>
      <c r="L593" s="107" t="str">
        <f t="shared" si="2434"/>
        <v/>
      </c>
      <c r="M593" s="107" t="str">
        <f t="shared" si="2434"/>
        <v/>
      </c>
      <c r="N593" s="107" t="str">
        <f t="shared" si="2434"/>
        <v/>
      </c>
      <c r="O593" s="107" t="str">
        <f t="shared" si="2434"/>
        <v/>
      </c>
      <c r="P593" s="107" t="str">
        <f t="shared" si="2434"/>
        <v/>
      </c>
      <c r="Q593" s="107" t="str">
        <f t="shared" si="2434"/>
        <v/>
      </c>
      <c r="R593" s="107" t="str">
        <f t="shared" si="2434"/>
        <v/>
      </c>
      <c r="S593" s="107" t="str">
        <f t="shared" si="2434"/>
        <v/>
      </c>
      <c r="T593" s="107" t="str">
        <f t="shared" si="2434"/>
        <v/>
      </c>
      <c r="U593" s="107" t="str">
        <f t="shared" ref="U593" si="2435">IFERROR((U592-U591)/U592*100%,"")</f>
        <v/>
      </c>
      <c r="V593" s="107" t="str">
        <f>IFERROR((V590-V592)/V592*100%,"")</f>
        <v/>
      </c>
      <c r="W593" s="107" t="str">
        <f>IFERROR((W590-W592)/W592*100%,"")</f>
        <v/>
      </c>
      <c r="X593" s="107" t="str">
        <f>IFERROR((X590-X592)/X592*100%,"")</f>
        <v/>
      </c>
      <c r="Y593" s="107" t="str">
        <f>IFERROR((Y590-Y592)/Y592*100%,"")</f>
        <v/>
      </c>
      <c r="Z593" s="107" t="str">
        <f t="shared" ref="Z593" si="2436">IFERROR((Z592-Z591)/Z592*100%,"")</f>
        <v/>
      </c>
      <c r="AA593" s="107" t="str">
        <f>IFERROR((AA592-AA590)/AA592*100%,"")</f>
        <v/>
      </c>
      <c r="AB593" s="107" t="str">
        <f>IFERROR((AB592-AB590)/AB592*100%,"")</f>
        <v/>
      </c>
      <c r="AC593" s="194" t="str">
        <f t="shared" ref="AC593" si="2437">IFERROR((AC592-AC591)/AC592*100%,"")</f>
        <v/>
      </c>
      <c r="AD593" s="194" t="str">
        <f t="shared" ref="AD593" si="2438">IFERROR((AD592-AD591)/AD592*100%,"")</f>
        <v/>
      </c>
      <c r="AE593" s="194" t="str">
        <f t="shared" ref="AE593" si="2439">IFERROR((AE592-AE591)/AE592*100%,"")</f>
        <v/>
      </c>
      <c r="AF593" s="194" t="str">
        <f t="shared" ref="AF593" si="2440">IFERROR((AF592-AF591)/AF592*100%,"")</f>
        <v/>
      </c>
      <c r="AG593" s="194" t="str">
        <f t="shared" ref="AG593" si="2441">IFERROR((AG592-AG591)/AG592*100%,"")</f>
        <v/>
      </c>
      <c r="AH593" s="194" t="str">
        <f t="shared" ref="AH593" si="2442">IFERROR((AH592-AH591)/AH592*100%,"")</f>
        <v/>
      </c>
      <c r="AI593" s="194" t="str">
        <f t="shared" ref="AI593" si="2443">IFERROR((AI592-AI591)/AI592*100%,"")</f>
        <v/>
      </c>
      <c r="AJ593" s="194" t="str">
        <f t="shared" ref="AJ593" si="2444">IFERROR((AJ592-AJ591)/AJ592*100%,"")</f>
        <v/>
      </c>
      <c r="AK593" s="194" t="str">
        <f t="shared" ref="AK593" si="2445">IFERROR((AK592-AK591)/AK592*100%,"")</f>
        <v/>
      </c>
      <c r="AL593" s="194" t="str">
        <f t="shared" ref="AL593" si="2446">IFERROR((AL592-AL591)/AL592*100%,"")</f>
        <v/>
      </c>
      <c r="AM593" s="227" t="str">
        <f>IFERROR((AM592-AM590)/AM592*100%,"")</f>
        <v/>
      </c>
    </row>
    <row r="594" spans="1:39" s="45" customFormat="1" outlineLevel="1">
      <c r="B594" s="115"/>
      <c r="C594" s="32"/>
      <c r="D594" s="33"/>
      <c r="E594" s="33"/>
      <c r="F594" s="33"/>
      <c r="G594" s="33"/>
      <c r="H594" s="18"/>
      <c r="I594" s="44"/>
      <c r="J594" s="34"/>
      <c r="K594" s="34"/>
      <c r="L594" s="34"/>
      <c r="M594" s="34"/>
      <c r="N594" s="34"/>
      <c r="O594" s="34"/>
      <c r="P594" s="34"/>
      <c r="Q594" s="34"/>
      <c r="R594" s="34"/>
      <c r="S594" s="34"/>
      <c r="T594" s="34"/>
      <c r="U594" s="34"/>
      <c r="V594" s="34"/>
      <c r="W594" s="34"/>
      <c r="X594" s="34"/>
      <c r="Y594" s="34"/>
      <c r="Z594" s="34"/>
      <c r="AA594" s="34"/>
      <c r="AB594" s="34"/>
      <c r="AC594" s="195"/>
      <c r="AD594" s="196"/>
      <c r="AE594" s="196"/>
      <c r="AF594" s="196"/>
      <c r="AG594" s="196"/>
      <c r="AH594" s="196"/>
      <c r="AI594" s="196"/>
      <c r="AJ594" s="196"/>
      <c r="AK594" s="197"/>
      <c r="AL594" s="196"/>
      <c r="AM594" s="198"/>
    </row>
    <row r="595" spans="1:39" s="6" customFormat="1" outlineLevel="1">
      <c r="B595" s="116"/>
      <c r="C595" s="35"/>
      <c r="D595" s="36"/>
      <c r="E595" s="36"/>
      <c r="F595" s="36"/>
      <c r="G595" s="36"/>
      <c r="H595" s="37"/>
      <c r="I595" s="38" t="s">
        <v>24</v>
      </c>
      <c r="J595" s="21" t="e">
        <f>AVERAGE(J575:J576,J578,J580,J582,J584,J586,J588,J590,J592)</f>
        <v>#DIV/0!</v>
      </c>
      <c r="K595" s="21" t="e">
        <f t="shared" ref="K595:AB595" si="2447">AVERAGE(K575:K576,K578,K580,K582,K584,K586,K588,K590,K592)</f>
        <v>#DIV/0!</v>
      </c>
      <c r="L595" s="21" t="e">
        <f t="shared" si="2447"/>
        <v>#DIV/0!</v>
      </c>
      <c r="M595" s="21" t="e">
        <f t="shared" si="2447"/>
        <v>#DIV/0!</v>
      </c>
      <c r="N595" s="21" t="e">
        <f t="shared" si="2447"/>
        <v>#DIV/0!</v>
      </c>
      <c r="O595" s="21" t="e">
        <f t="shared" si="2447"/>
        <v>#DIV/0!</v>
      </c>
      <c r="P595" s="21" t="e">
        <f t="shared" si="2447"/>
        <v>#DIV/0!</v>
      </c>
      <c r="Q595" s="21" t="e">
        <f t="shared" si="2447"/>
        <v>#DIV/0!</v>
      </c>
      <c r="R595" s="21" t="e">
        <f t="shared" si="2447"/>
        <v>#DIV/0!</v>
      </c>
      <c r="S595" s="21" t="e">
        <f t="shared" si="2447"/>
        <v>#DIV/0!</v>
      </c>
      <c r="T595" s="21" t="e">
        <f t="shared" si="2447"/>
        <v>#DIV/0!</v>
      </c>
      <c r="U595" s="21" t="e">
        <f t="shared" si="2447"/>
        <v>#DIV/0!</v>
      </c>
      <c r="V595" s="21" t="e">
        <f t="shared" si="2447"/>
        <v>#DIV/0!</v>
      </c>
      <c r="W595" s="21" t="e">
        <f t="shared" si="2447"/>
        <v>#DIV/0!</v>
      </c>
      <c r="X595" s="21" t="e">
        <f t="shared" si="2447"/>
        <v>#DIV/0!</v>
      </c>
      <c r="Y595" s="21" t="e">
        <f t="shared" si="2447"/>
        <v>#DIV/0!</v>
      </c>
      <c r="Z595" s="21" t="e">
        <f t="shared" si="2447"/>
        <v>#DIV/0!</v>
      </c>
      <c r="AA595" s="21" t="e">
        <f t="shared" si="2447"/>
        <v>#DIV/0!</v>
      </c>
      <c r="AB595" s="21" t="e">
        <f t="shared" si="2447"/>
        <v>#DIV/0!</v>
      </c>
      <c r="AC595" s="199"/>
      <c r="AD595" s="200"/>
      <c r="AE595" s="200"/>
      <c r="AF595" s="200"/>
      <c r="AG595" s="200"/>
      <c r="AH595" s="200"/>
      <c r="AI595" s="200"/>
      <c r="AJ595" s="200"/>
      <c r="AK595" s="201"/>
      <c r="AL595" s="200"/>
      <c r="AM595" s="202"/>
    </row>
    <row r="596" spans="1:39" s="6" customFormat="1" outlineLevel="1">
      <c r="B596" s="116"/>
      <c r="C596" s="35"/>
      <c r="D596" s="36"/>
      <c r="E596" s="36"/>
      <c r="F596" s="36"/>
      <c r="G596" s="36"/>
      <c r="H596" s="37"/>
      <c r="I596" s="38" t="s">
        <v>26</v>
      </c>
      <c r="J596" s="21">
        <f>MIN(J575:J576,J578,J580,J582,J584,J586,J588,J590,J592)</f>
        <v>0</v>
      </c>
      <c r="K596" s="21">
        <f t="shared" ref="K596:AB596" si="2448">MIN(K575:K576,K578,K580,K582,K584,K586,K588,K590,K592)</f>
        <v>0</v>
      </c>
      <c r="L596" s="21">
        <f t="shared" si="2448"/>
        <v>0</v>
      </c>
      <c r="M596" s="21">
        <f t="shared" si="2448"/>
        <v>0</v>
      </c>
      <c r="N596" s="21">
        <f t="shared" si="2448"/>
        <v>0</v>
      </c>
      <c r="O596" s="21">
        <f t="shared" si="2448"/>
        <v>0</v>
      </c>
      <c r="P596" s="21">
        <f t="shared" si="2448"/>
        <v>0</v>
      </c>
      <c r="Q596" s="21">
        <f t="shared" si="2448"/>
        <v>0</v>
      </c>
      <c r="R596" s="21">
        <f t="shared" si="2448"/>
        <v>0</v>
      </c>
      <c r="S596" s="21">
        <f t="shared" si="2448"/>
        <v>0</v>
      </c>
      <c r="T596" s="21">
        <f t="shared" si="2448"/>
        <v>0</v>
      </c>
      <c r="U596" s="21">
        <f t="shared" si="2448"/>
        <v>0</v>
      </c>
      <c r="V596" s="21">
        <f t="shared" si="2448"/>
        <v>0</v>
      </c>
      <c r="W596" s="21">
        <f t="shared" si="2448"/>
        <v>0</v>
      </c>
      <c r="X596" s="21">
        <f t="shared" si="2448"/>
        <v>0</v>
      </c>
      <c r="Y596" s="21">
        <f t="shared" si="2448"/>
        <v>0</v>
      </c>
      <c r="Z596" s="21">
        <f t="shared" si="2448"/>
        <v>0</v>
      </c>
      <c r="AA596" s="21">
        <f t="shared" si="2448"/>
        <v>0</v>
      </c>
      <c r="AB596" s="21">
        <f t="shared" si="2448"/>
        <v>0</v>
      </c>
      <c r="AC596" s="199"/>
      <c r="AD596" s="200"/>
      <c r="AE596" s="200"/>
      <c r="AF596" s="200"/>
      <c r="AG596" s="200"/>
      <c r="AH596" s="200"/>
      <c r="AI596" s="200"/>
      <c r="AJ596" s="200"/>
      <c r="AK596" s="201"/>
      <c r="AL596" s="200"/>
      <c r="AM596" s="202"/>
    </row>
    <row r="597" spans="1:39" s="6" customFormat="1" outlineLevel="1">
      <c r="B597" s="116"/>
      <c r="C597" s="35"/>
      <c r="D597" s="36"/>
      <c r="E597" s="36"/>
      <c r="F597" s="36"/>
      <c r="G597" s="36"/>
      <c r="H597" s="37"/>
      <c r="I597" s="38" t="s">
        <v>25</v>
      </c>
      <c r="J597" s="21">
        <f>MAX(J575:J576,J578,J580,J582,J584,J586,J588,J590,J592)</f>
        <v>0</v>
      </c>
      <c r="K597" s="21">
        <f t="shared" ref="K597:AB597" si="2449">MAX(K575:K576,K578,K580,K582,K584,K586,K588,K590,K592)</f>
        <v>0</v>
      </c>
      <c r="L597" s="21">
        <f t="shared" si="2449"/>
        <v>0</v>
      </c>
      <c r="M597" s="21">
        <f t="shared" si="2449"/>
        <v>0</v>
      </c>
      <c r="N597" s="21">
        <f t="shared" si="2449"/>
        <v>0</v>
      </c>
      <c r="O597" s="21">
        <f t="shared" si="2449"/>
        <v>0</v>
      </c>
      <c r="P597" s="21">
        <f t="shared" si="2449"/>
        <v>0</v>
      </c>
      <c r="Q597" s="21">
        <f t="shared" si="2449"/>
        <v>0</v>
      </c>
      <c r="R597" s="21">
        <f t="shared" si="2449"/>
        <v>0</v>
      </c>
      <c r="S597" s="21">
        <f t="shared" si="2449"/>
        <v>0</v>
      </c>
      <c r="T597" s="21">
        <f t="shared" si="2449"/>
        <v>0</v>
      </c>
      <c r="U597" s="21">
        <f t="shared" si="2449"/>
        <v>0</v>
      </c>
      <c r="V597" s="21">
        <f t="shared" si="2449"/>
        <v>0</v>
      </c>
      <c r="W597" s="21">
        <f t="shared" si="2449"/>
        <v>0</v>
      </c>
      <c r="X597" s="21">
        <f t="shared" si="2449"/>
        <v>0</v>
      </c>
      <c r="Y597" s="21">
        <f t="shared" si="2449"/>
        <v>0</v>
      </c>
      <c r="Z597" s="21">
        <f t="shared" si="2449"/>
        <v>0</v>
      </c>
      <c r="AA597" s="21">
        <f t="shared" si="2449"/>
        <v>0</v>
      </c>
      <c r="AB597" s="21">
        <f t="shared" si="2449"/>
        <v>0</v>
      </c>
      <c r="AC597" s="199"/>
      <c r="AD597" s="200"/>
      <c r="AE597" s="200"/>
      <c r="AF597" s="200"/>
      <c r="AG597" s="200"/>
      <c r="AH597" s="200"/>
      <c r="AI597" s="200"/>
      <c r="AJ597" s="200"/>
      <c r="AK597" s="201"/>
      <c r="AL597" s="200"/>
      <c r="AM597" s="202"/>
    </row>
    <row r="598" spans="1:39" s="6" customFormat="1" outlineLevel="1">
      <c r="B598" s="116"/>
      <c r="C598" s="35"/>
      <c r="D598" s="36"/>
      <c r="E598" s="36"/>
      <c r="F598" s="36"/>
      <c r="G598" s="36"/>
      <c r="H598" s="37"/>
      <c r="I598" s="38"/>
      <c r="J598" s="21"/>
      <c r="K598" s="21"/>
      <c r="L598" s="21"/>
      <c r="M598" s="21"/>
      <c r="N598" s="21"/>
      <c r="O598" s="21"/>
      <c r="P598" s="21"/>
      <c r="Q598" s="21"/>
      <c r="R598" s="21"/>
      <c r="S598" s="21"/>
      <c r="T598" s="21"/>
      <c r="U598" s="21"/>
      <c r="V598" s="21"/>
      <c r="W598" s="21"/>
      <c r="X598" s="21"/>
      <c r="Y598" s="21"/>
      <c r="Z598" s="21"/>
      <c r="AA598" s="21"/>
      <c r="AB598" s="21"/>
      <c r="AC598" s="200"/>
      <c r="AD598" s="200"/>
      <c r="AE598" s="200"/>
      <c r="AF598" s="200"/>
      <c r="AG598" s="200"/>
      <c r="AH598" s="200"/>
      <c r="AI598" s="200"/>
      <c r="AJ598" s="200"/>
      <c r="AK598" s="200"/>
      <c r="AL598" s="200"/>
      <c r="AM598" s="202"/>
    </row>
    <row r="599" spans="1:39" s="31" customFormat="1" ht="16.5" outlineLevel="1" thickBot="1">
      <c r="B599" s="117"/>
      <c r="C599" s="39"/>
      <c r="D599" s="40"/>
      <c r="E599" s="40"/>
      <c r="F599" s="40"/>
      <c r="G599" s="40"/>
      <c r="H599" s="41"/>
      <c r="I599" s="42"/>
      <c r="J599" s="43"/>
      <c r="K599" s="43"/>
      <c r="L599" s="43"/>
      <c r="M599" s="43"/>
      <c r="N599" s="43"/>
      <c r="O599" s="43"/>
      <c r="P599" s="43"/>
      <c r="Q599" s="43"/>
      <c r="R599" s="43"/>
      <c r="S599" s="43"/>
      <c r="T599" s="43"/>
      <c r="U599" s="43"/>
      <c r="V599" s="43"/>
      <c r="W599" s="43"/>
      <c r="X599" s="43"/>
      <c r="Y599" s="43"/>
      <c r="Z599" s="43"/>
      <c r="AA599" s="43"/>
      <c r="AB599" s="43"/>
      <c r="AC599" s="204"/>
      <c r="AD599" s="204"/>
      <c r="AE599" s="204"/>
      <c r="AF599" s="204"/>
      <c r="AG599" s="204"/>
      <c r="AH599" s="204"/>
      <c r="AI599" s="204"/>
      <c r="AJ599" s="204"/>
      <c r="AK599" s="204"/>
      <c r="AL599" s="204"/>
      <c r="AM599" s="205"/>
    </row>
    <row r="600" spans="1:39" customFormat="1">
      <c r="B600" s="118"/>
      <c r="C600" s="28"/>
      <c r="D600" s="19"/>
      <c r="E600" s="19"/>
      <c r="F600" s="19"/>
      <c r="G600" s="19"/>
      <c r="H600" s="29"/>
      <c r="I600" s="20"/>
      <c r="J600" s="30"/>
      <c r="K600" s="30"/>
      <c r="L600" s="30"/>
      <c r="M600" s="30"/>
      <c r="N600" s="30"/>
      <c r="O600" s="30"/>
      <c r="P600" s="30"/>
      <c r="Q600" s="30"/>
      <c r="R600" s="30"/>
      <c r="S600" s="30"/>
      <c r="T600" s="30"/>
      <c r="U600" s="30"/>
      <c r="V600" s="30"/>
      <c r="W600" s="30"/>
      <c r="X600" s="30"/>
      <c r="Y600" s="30"/>
      <c r="Z600" s="30"/>
      <c r="AA600" s="30"/>
      <c r="AB600" s="30"/>
      <c r="AC600" s="206"/>
      <c r="AD600" s="206"/>
      <c r="AE600" s="206"/>
      <c r="AF600" s="206"/>
      <c r="AG600" s="206"/>
      <c r="AH600" s="206"/>
      <c r="AI600" s="206"/>
      <c r="AJ600" s="206"/>
      <c r="AK600" s="206"/>
      <c r="AL600" s="206"/>
      <c r="AM600" s="207"/>
    </row>
    <row r="601" spans="1:39" customFormat="1" outlineLevel="1">
      <c r="B601" s="114" t="s">
        <v>41</v>
      </c>
      <c r="C601" s="28"/>
      <c r="D601" s="19"/>
      <c r="E601" s="19"/>
      <c r="F601" s="19"/>
      <c r="G601" s="19"/>
      <c r="H601" s="29"/>
      <c r="I601" s="20"/>
      <c r="J601" s="30"/>
      <c r="K601" s="30"/>
      <c r="L601" s="30"/>
      <c r="M601" s="30"/>
      <c r="N601" s="30"/>
      <c r="O601" s="30"/>
      <c r="P601" s="30"/>
      <c r="Q601" s="30"/>
      <c r="R601" s="30"/>
      <c r="S601" s="30"/>
      <c r="T601" s="30"/>
      <c r="U601" s="30"/>
      <c r="V601" s="30"/>
      <c r="W601" s="30"/>
      <c r="X601" s="30"/>
      <c r="Y601" s="30"/>
      <c r="Z601" s="30"/>
      <c r="AA601" s="30"/>
      <c r="AB601" s="30"/>
      <c r="AC601" s="206"/>
      <c r="AD601" s="206"/>
      <c r="AE601" s="206"/>
      <c r="AF601" s="206"/>
      <c r="AG601" s="206"/>
      <c r="AH601" s="206"/>
      <c r="AI601" s="206"/>
      <c r="AJ601" s="206"/>
      <c r="AK601" s="206"/>
      <c r="AL601" s="206"/>
      <c r="AM601" s="207"/>
    </row>
    <row r="602" spans="1:39" customFormat="1" outlineLevel="1">
      <c r="A602" t="str">
        <f>B602&amp;C602</f>
        <v>Surname, Forename1</v>
      </c>
      <c r="B602" s="258" t="s">
        <v>28</v>
      </c>
      <c r="C602" s="27">
        <v>1</v>
      </c>
      <c r="D602" s="26" t="s">
        <v>22</v>
      </c>
      <c r="E602" s="103"/>
      <c r="F602" s="103"/>
      <c r="G602" s="103"/>
      <c r="H602" s="16"/>
      <c r="I602" s="16"/>
      <c r="J602" s="17"/>
      <c r="K602" s="94"/>
      <c r="L602" s="94"/>
      <c r="M602" s="94"/>
      <c r="N602" s="94"/>
      <c r="O602" s="94"/>
      <c r="P602" s="94"/>
      <c r="Q602" s="17"/>
      <c r="R602" s="94"/>
      <c r="S602" s="94"/>
      <c r="T602" s="17"/>
      <c r="U602" s="17"/>
      <c r="V602" s="94"/>
      <c r="W602" s="17"/>
      <c r="X602" s="94"/>
      <c r="Y602" s="17"/>
      <c r="Z602" s="17"/>
      <c r="AA602" s="17"/>
      <c r="AB602" s="17"/>
      <c r="AC602" s="190">
        <f>IF(J602&lt;&gt;0,INT(25.4347*POWER((18-J602),1.81)),0)</f>
        <v>0</v>
      </c>
      <c r="AD602" s="190">
        <f>IF(Q602&lt;&gt;0,INT(0.14354*POWER(((10*Q602)-220),1.4)),0)</f>
        <v>0</v>
      </c>
      <c r="AE602" s="190">
        <f>IF(T602&lt;&gt;0,INT(51.39*POWER((T602-1.5),1.05)),0)</f>
        <v>0</v>
      </c>
      <c r="AF602" s="190">
        <f>IF(U602&lt;&gt;0,INT(0.8465*POWER(((100*U602)-75),1.42)),0)</f>
        <v>0</v>
      </c>
      <c r="AG602" s="190">
        <f>IF(X602&lt;&gt;0,INT(1.53775*POWER((82-X602),1.81)),0)</f>
        <v>0</v>
      </c>
      <c r="AH602" s="190">
        <f>IF(Y602&lt;&gt;0,INT(5.74352*POWER((28.5-Y602),1.92)),0)</f>
        <v>0</v>
      </c>
      <c r="AI602" s="190">
        <f>IF(Z602&lt;&gt;0,INT(12.91*POWER((Z602-4),1.1)),0)</f>
        <v>0</v>
      </c>
      <c r="AJ602" s="190">
        <f>IF(AA602&lt;&gt;0,INT(0.2797*POWER(((100*AA602)),1.35)),0)</f>
        <v>0</v>
      </c>
      <c r="AK602" s="191">
        <f>IF(AB602&lt;&gt;0,INT(100.14*POWER((AB602-1),1.08)),0)</f>
        <v>0</v>
      </c>
      <c r="AL602" s="208">
        <v>7</v>
      </c>
      <c r="AM602" s="193">
        <f>SUM(AC602:AK602)</f>
        <v>0</v>
      </c>
    </row>
    <row r="603" spans="1:39" customFormat="1" outlineLevel="1">
      <c r="A603" t="str">
        <f>B602&amp;C603</f>
        <v>Surname, Forename2</v>
      </c>
      <c r="B603" s="259"/>
      <c r="C603" s="27">
        <v>2</v>
      </c>
      <c r="D603" s="26" t="s">
        <v>22</v>
      </c>
      <c r="E603" s="103"/>
      <c r="F603" s="103"/>
      <c r="G603" s="103"/>
      <c r="H603" s="15"/>
      <c r="I603" s="16"/>
      <c r="J603" s="17"/>
      <c r="K603" s="94"/>
      <c r="L603" s="94"/>
      <c r="M603" s="94"/>
      <c r="N603" s="94"/>
      <c r="O603" s="94"/>
      <c r="P603" s="94"/>
      <c r="Q603" s="17" t="str">
        <f>IF(SUM(K603:P603)=0,"",SUM(K603:P603))</f>
        <v/>
      </c>
      <c r="R603" s="94"/>
      <c r="S603" s="94"/>
      <c r="T603" s="17" t="str">
        <f>IF(SUM(R603:S603)=0,"",SUM(R603:S603))</f>
        <v/>
      </c>
      <c r="U603" s="17"/>
      <c r="V603" s="94"/>
      <c r="W603" s="17"/>
      <c r="X603" s="94" t="str">
        <f>IFERROR(AVERAGE(V603:W603),"")</f>
        <v/>
      </c>
      <c r="Y603" s="17"/>
      <c r="Z603" s="17"/>
      <c r="AA603" s="71"/>
      <c r="AB603" s="17"/>
      <c r="AC603" s="190" t="str">
        <f>IF(J603="","",IF(J603&lt;&gt;0,INT(25.4347*POWER((18-J603),1.81)),0))</f>
        <v/>
      </c>
      <c r="AD603" s="190" t="str">
        <f>IFERROR(IF(Q603&lt;&gt;0,INT(0.14354*POWER(((10*Q603)-220),1.4)),0),"")</f>
        <v/>
      </c>
      <c r="AE603" s="190" t="str">
        <f>IFERROR(IF(T603&lt;&gt;0,INT(51.39*POWER((T603-1.5),1.05)),0),"")</f>
        <v/>
      </c>
      <c r="AF603" s="190">
        <f>IF(U603&lt;&gt;0,INT(0.8465*POWER(((100*U603)-75),1.42)),0)</f>
        <v>0</v>
      </c>
      <c r="AG603" s="190" t="str">
        <f>IFERROR(IF(X603&lt;&gt;0,INT(1.53775*POWER((82-X603),1.81)),0),"")</f>
        <v/>
      </c>
      <c r="AH603" s="190" t="str">
        <f>IF(Y603="","",IF(Y603&lt;&gt;0,INT(5.74352*POWER((28.5-Y603),1.92)),0))</f>
        <v/>
      </c>
      <c r="AI603" s="190">
        <f>IF(Z603&lt;&gt;0,INT(12.91*POWER((Z603-4),1.1)),0)</f>
        <v>0</v>
      </c>
      <c r="AJ603" s="190" t="str">
        <f>IF(AA603="","",IF(AA603&lt;&gt;0,INT(0.2797*POWER(((100*AA603)),1.35)),0))</f>
        <v/>
      </c>
      <c r="AK603" s="191" t="str">
        <f>IF(AB603="","",IF(AB603&lt;&gt;0,INT(100.14*POWER((AB603-1),1.08)),0))</f>
        <v/>
      </c>
      <c r="AL603" s="192">
        <f>COUNT(J603,Q603,T603,X603,Y603,AA603,AB603)</f>
        <v>0</v>
      </c>
      <c r="AM603" s="193" t="str">
        <f>IF(AL603=0,"",SUM(AC603:AK603))</f>
        <v/>
      </c>
    </row>
    <row r="604" spans="1:39" customFormat="1" outlineLevel="1">
      <c r="B604" s="259"/>
      <c r="C604" s="106" t="s">
        <v>65</v>
      </c>
      <c r="D604" s="103"/>
      <c r="E604" s="103"/>
      <c r="F604" s="103"/>
      <c r="G604" s="103"/>
      <c r="H604" s="104"/>
      <c r="I604" s="105"/>
      <c r="J604" s="107" t="str">
        <f>IFERROR((J602-J603)/J603*100%,"")</f>
        <v/>
      </c>
      <c r="K604" s="107" t="str">
        <f>IFERROR((K603-K602)/K603*100%,"")</f>
        <v/>
      </c>
      <c r="L604" s="107" t="str">
        <f t="shared" ref="L604:S604" si="2450">IFERROR((L603-L602)/L603*100%,"")</f>
        <v/>
      </c>
      <c r="M604" s="107" t="str">
        <f t="shared" si="2450"/>
        <v/>
      </c>
      <c r="N604" s="107" t="str">
        <f t="shared" si="2450"/>
        <v/>
      </c>
      <c r="O604" s="107" t="str">
        <f t="shared" si="2450"/>
        <v/>
      </c>
      <c r="P604" s="107" t="str">
        <f t="shared" si="2450"/>
        <v/>
      </c>
      <c r="Q604" s="107" t="str">
        <f t="shared" si="2450"/>
        <v/>
      </c>
      <c r="R604" s="107" t="str">
        <f t="shared" si="2450"/>
        <v/>
      </c>
      <c r="S604" s="107" t="str">
        <f t="shared" si="2450"/>
        <v/>
      </c>
      <c r="T604" s="107" t="str">
        <f>IFERROR((T603-T602)/T603*100%,"")</f>
        <v/>
      </c>
      <c r="U604" s="107" t="str">
        <f t="shared" ref="U604" si="2451">IFERROR((U603-U602)/U603*100%,"")</f>
        <v/>
      </c>
      <c r="V604" s="107" t="str">
        <f>IFERROR((V602-V603)/V603*100%,"")</f>
        <v/>
      </c>
      <c r="W604" s="107" t="str">
        <f>IFERROR((W602-W603)/W603*100%,"")</f>
        <v/>
      </c>
      <c r="X604" s="107" t="str">
        <f>IFERROR((X602-X603)/X603*100%,"")</f>
        <v/>
      </c>
      <c r="Y604" s="107" t="str">
        <f>IFERROR((Y602-Y603)/Y603*100%,"")</f>
        <v/>
      </c>
      <c r="Z604" s="107" t="str">
        <f t="shared" ref="Z604:AB604" si="2452">IFERROR((Z603-Z602)/Z603*100%,"")</f>
        <v/>
      </c>
      <c r="AA604" s="107" t="str">
        <f t="shared" si="2452"/>
        <v/>
      </c>
      <c r="AB604" s="107" t="str">
        <f t="shared" si="2452"/>
        <v/>
      </c>
      <c r="AC604" s="194" t="str">
        <f t="shared" ref="AC604" si="2453">IFERROR((AC603-AC602)/AC603*100%,"")</f>
        <v/>
      </c>
      <c r="AD604" s="194" t="str">
        <f t="shared" ref="AD604" si="2454">IFERROR((AD603-AD602)/AD603*100%,"")</f>
        <v/>
      </c>
      <c r="AE604" s="194" t="str">
        <f t="shared" ref="AE604" si="2455">IFERROR((AE603-AE602)/AE603*100%,"")</f>
        <v/>
      </c>
      <c r="AF604" s="194" t="str">
        <f t="shared" ref="AF604" si="2456">IFERROR((AF603-AF602)/AF603*100%,"")</f>
        <v/>
      </c>
      <c r="AG604" s="194" t="str">
        <f t="shared" ref="AG604" si="2457">IFERROR((AG603-AG602)/AG603*100%,"")</f>
        <v/>
      </c>
      <c r="AH604" s="194" t="str">
        <f t="shared" ref="AH604" si="2458">IFERROR((AH603-AH602)/AH603*100%,"")</f>
        <v/>
      </c>
      <c r="AI604" s="194" t="str">
        <f t="shared" ref="AI604" si="2459">IFERROR((AI603-AI602)/AI603*100%,"")</f>
        <v/>
      </c>
      <c r="AJ604" s="194" t="str">
        <f t="shared" ref="AJ604" si="2460">IFERROR((AJ603-AJ602)/AJ603*100%,"")</f>
        <v/>
      </c>
      <c r="AK604" s="194" t="str">
        <f t="shared" ref="AK604" si="2461">IFERROR((AK603-AK602)/AK603*100%,"")</f>
        <v/>
      </c>
      <c r="AL604" s="194" t="str">
        <f t="shared" ref="AL604:AM604" si="2462">IFERROR((AL603-AL602)/AL603*100%,"")</f>
        <v/>
      </c>
      <c r="AM604" s="228" t="str">
        <f t="shared" si="2462"/>
        <v/>
      </c>
    </row>
    <row r="605" spans="1:39" customFormat="1" outlineLevel="1">
      <c r="A605" t="str">
        <f>B602&amp;C605</f>
        <v>Surname, Forename3</v>
      </c>
      <c r="B605" s="259"/>
      <c r="C605" s="27">
        <v>3</v>
      </c>
      <c r="D605" s="26" t="s">
        <v>22</v>
      </c>
      <c r="E605" s="103"/>
      <c r="F605" s="103"/>
      <c r="G605" s="103"/>
      <c r="H605" s="15"/>
      <c r="I605" s="16"/>
      <c r="J605" s="17"/>
      <c r="K605" s="94"/>
      <c r="L605" s="94"/>
      <c r="M605" s="94"/>
      <c r="N605" s="94"/>
      <c r="O605" s="94"/>
      <c r="P605" s="94"/>
      <c r="Q605" s="17" t="str">
        <f>IF(SUM(K605:P605)=0,"",SUM(K605:P605))</f>
        <v/>
      </c>
      <c r="R605" s="94"/>
      <c r="S605" s="94"/>
      <c r="T605" s="17" t="str">
        <f>IF(SUM(R605:S605)=0,"",SUM(R605:S605))</f>
        <v/>
      </c>
      <c r="U605" s="17"/>
      <c r="V605" s="94"/>
      <c r="W605" s="17"/>
      <c r="X605" s="94" t="str">
        <f>IFERROR(AVERAGE(V605:W605),"")</f>
        <v/>
      </c>
      <c r="Y605" s="17"/>
      <c r="Z605" s="17"/>
      <c r="AA605" s="71"/>
      <c r="AB605" s="17"/>
      <c r="AC605" s="190" t="str">
        <f>IF(J605="","",IF(J605&lt;&gt;0,INT(25.4347*POWER((18-J605),1.81)),0))</f>
        <v/>
      </c>
      <c r="AD605" s="190" t="str">
        <f>IFERROR(IF(Q605&lt;&gt;0,INT(0.14354*POWER(((10*Q605)-220),1.4)),0),"")</f>
        <v/>
      </c>
      <c r="AE605" s="190" t="str">
        <f>IFERROR(IF(T605&lt;&gt;0,INT(51.39*POWER((T605-1.5),1.05)),0),"")</f>
        <v/>
      </c>
      <c r="AF605" s="190">
        <f>IF(U605&lt;&gt;0,INT(0.8465*POWER(((100*U605)-75),1.42)),0)</f>
        <v>0</v>
      </c>
      <c r="AG605" s="190" t="str">
        <f>IFERROR(IF(X605&lt;&gt;0,INT(1.53775*POWER((82-X605),1.81)),0),"")</f>
        <v/>
      </c>
      <c r="AH605" s="190" t="str">
        <f>IF(Y605="","",IF(Y605&lt;&gt;0,INT(5.74352*POWER((28.5-Y605),1.92)),0))</f>
        <v/>
      </c>
      <c r="AI605" s="190">
        <f>IF(Z605&lt;&gt;0,INT(12.91*POWER((Z605-4),1.1)),0)</f>
        <v>0</v>
      </c>
      <c r="AJ605" s="190" t="str">
        <f>IF(AA605="","",IF(AA605&lt;&gt;0,INT(0.2797*POWER(((100*AA605)),1.35)),0))</f>
        <v/>
      </c>
      <c r="AK605" s="191" t="str">
        <f>IF(AB605="","",IF(AB605&lt;&gt;0,INT(100.14*POWER((AB605-1),1.08)),0))</f>
        <v/>
      </c>
      <c r="AL605" s="192">
        <f>COUNT(J605,Q605,T605,X605,Y605,AA605,AB605)</f>
        <v>0</v>
      </c>
      <c r="AM605" s="193" t="str">
        <f>IF(AL605=0,"",SUM(AC605:AK605))</f>
        <v/>
      </c>
    </row>
    <row r="606" spans="1:39" customFormat="1" outlineLevel="1">
      <c r="B606" s="259"/>
      <c r="C606" s="106" t="s">
        <v>65</v>
      </c>
      <c r="D606" s="103"/>
      <c r="E606" s="103"/>
      <c r="F606" s="103"/>
      <c r="G606" s="103"/>
      <c r="H606" s="104"/>
      <c r="I606" s="105"/>
      <c r="J606" s="107" t="str">
        <f>IFERROR((J603-J605)/J605*100%,"")</f>
        <v/>
      </c>
      <c r="K606" s="107" t="str">
        <f t="shared" ref="K606:T606" si="2463">IFERROR((K605-K603)/K605*100%,"")</f>
        <v/>
      </c>
      <c r="L606" s="107" t="str">
        <f t="shared" si="2463"/>
        <v/>
      </c>
      <c r="M606" s="107" t="str">
        <f t="shared" si="2463"/>
        <v/>
      </c>
      <c r="N606" s="107" t="str">
        <f t="shared" si="2463"/>
        <v/>
      </c>
      <c r="O606" s="107" t="str">
        <f t="shared" si="2463"/>
        <v/>
      </c>
      <c r="P606" s="107" t="str">
        <f t="shared" si="2463"/>
        <v/>
      </c>
      <c r="Q606" s="107" t="str">
        <f t="shared" si="2463"/>
        <v/>
      </c>
      <c r="R606" s="107" t="str">
        <f t="shared" si="2463"/>
        <v/>
      </c>
      <c r="S606" s="107" t="str">
        <f t="shared" si="2463"/>
        <v/>
      </c>
      <c r="T606" s="107" t="str">
        <f t="shared" si="2463"/>
        <v/>
      </c>
      <c r="U606" s="107" t="str">
        <f t="shared" ref="U606" si="2464">IFERROR((U605-U604)/U605*100%,"")</f>
        <v/>
      </c>
      <c r="V606" s="107" t="str">
        <f>IFERROR((V603-V605)/V605*100%,"")</f>
        <v/>
      </c>
      <c r="W606" s="107" t="str">
        <f>IFERROR((W603-W605)/W605*100%,"")</f>
        <v/>
      </c>
      <c r="X606" s="107" t="str">
        <f>IFERROR((X603-X605)/X605*100%,"")</f>
        <v/>
      </c>
      <c r="Y606" s="107" t="str">
        <f>IFERROR((Y603-Y605)/Y605*100%,"")</f>
        <v/>
      </c>
      <c r="Z606" s="107" t="str">
        <f t="shared" ref="Z606" si="2465">IFERROR((Z605-Z604)/Z605*100%,"")</f>
        <v/>
      </c>
      <c r="AA606" s="107" t="str">
        <f>IFERROR((AA605-AA603)/AA605*100%,"")</f>
        <v/>
      </c>
      <c r="AB606" s="107" t="str">
        <f>IFERROR((AB605-AB603)/AB605*100%,"")</f>
        <v/>
      </c>
      <c r="AC606" s="194" t="str">
        <f t="shared" ref="AC606" si="2466">IFERROR((AC605-AC604)/AC605*100%,"")</f>
        <v/>
      </c>
      <c r="AD606" s="194" t="str">
        <f t="shared" ref="AD606" si="2467">IFERROR((AD605-AD604)/AD605*100%,"")</f>
        <v/>
      </c>
      <c r="AE606" s="194" t="str">
        <f t="shared" ref="AE606" si="2468">IFERROR((AE605-AE604)/AE605*100%,"")</f>
        <v/>
      </c>
      <c r="AF606" s="194" t="str">
        <f t="shared" ref="AF606" si="2469">IFERROR((AF605-AF604)/AF605*100%,"")</f>
        <v/>
      </c>
      <c r="AG606" s="194" t="str">
        <f t="shared" ref="AG606" si="2470">IFERROR((AG605-AG604)/AG605*100%,"")</f>
        <v/>
      </c>
      <c r="AH606" s="194" t="str">
        <f t="shared" ref="AH606" si="2471">IFERROR((AH605-AH604)/AH605*100%,"")</f>
        <v/>
      </c>
      <c r="AI606" s="194" t="str">
        <f t="shared" ref="AI606" si="2472">IFERROR((AI605-AI604)/AI605*100%,"")</f>
        <v/>
      </c>
      <c r="AJ606" s="194" t="str">
        <f t="shared" ref="AJ606" si="2473">IFERROR((AJ605-AJ604)/AJ605*100%,"")</f>
        <v/>
      </c>
      <c r="AK606" s="194" t="str">
        <f t="shared" ref="AK606" si="2474">IFERROR((AK605-AK604)/AK605*100%,"")</f>
        <v/>
      </c>
      <c r="AL606" s="194" t="str">
        <f t="shared" ref="AL606" si="2475">IFERROR((AL605-AL604)/AL605*100%,"")</f>
        <v/>
      </c>
      <c r="AM606" s="227" t="str">
        <f>IFERROR((AM605-AM603)/AM605*100%,"")</f>
        <v/>
      </c>
    </row>
    <row r="607" spans="1:39" customFormat="1" outlineLevel="1">
      <c r="A607" t="str">
        <f>B602&amp;C607</f>
        <v>Surname, Forename4</v>
      </c>
      <c r="B607" s="259"/>
      <c r="C607" s="27">
        <v>4</v>
      </c>
      <c r="D607" s="26" t="s">
        <v>22</v>
      </c>
      <c r="E607" s="103"/>
      <c r="F607" s="103"/>
      <c r="G607" s="103"/>
      <c r="H607" s="15"/>
      <c r="I607" s="16"/>
      <c r="J607" s="17"/>
      <c r="K607" s="94"/>
      <c r="L607" s="94"/>
      <c r="M607" s="94"/>
      <c r="N607" s="94"/>
      <c r="O607" s="94"/>
      <c r="P607" s="94"/>
      <c r="Q607" s="17" t="str">
        <f>IF(SUM(K607:P607)=0,"",SUM(K607:P607))</f>
        <v/>
      </c>
      <c r="R607" s="94"/>
      <c r="S607" s="94"/>
      <c r="T607" s="17" t="str">
        <f>IF(SUM(R607:S607)=0,"",SUM(R607:S607))</f>
        <v/>
      </c>
      <c r="U607" s="17"/>
      <c r="V607" s="94"/>
      <c r="W607" s="17"/>
      <c r="X607" s="94" t="str">
        <f>IFERROR(AVERAGE(V607:W607),"")</f>
        <v/>
      </c>
      <c r="Y607" s="17"/>
      <c r="Z607" s="17"/>
      <c r="AA607" s="71"/>
      <c r="AB607" s="17"/>
      <c r="AC607" s="190" t="str">
        <f>IF(J607="","",IF(J607&lt;&gt;0,INT(25.4347*POWER((18-J607),1.81)),0))</f>
        <v/>
      </c>
      <c r="AD607" s="190" t="str">
        <f>IFERROR(IF(Q607&lt;&gt;0,INT(0.14354*POWER(((10*Q607)-220),1.4)),0),"")</f>
        <v/>
      </c>
      <c r="AE607" s="190" t="str">
        <f>IFERROR(IF(T607&lt;&gt;0,INT(51.39*POWER((T607-1.5),1.05)),0),"")</f>
        <v/>
      </c>
      <c r="AF607" s="190">
        <f>IF(U607&lt;&gt;0,INT(0.8465*POWER(((100*U607)-75),1.42)),0)</f>
        <v>0</v>
      </c>
      <c r="AG607" s="190" t="str">
        <f>IFERROR(IF(X607&lt;&gt;0,INT(1.53775*POWER((82-X607),1.81)),0),"")</f>
        <v/>
      </c>
      <c r="AH607" s="190" t="str">
        <f>IF(Y607="","",IF(Y607&lt;&gt;0,INT(5.74352*POWER((28.5-Y607),1.92)),0))</f>
        <v/>
      </c>
      <c r="AI607" s="190">
        <f>IF(Z607&lt;&gt;0,INT(12.91*POWER((Z607-4),1.1)),0)</f>
        <v>0</v>
      </c>
      <c r="AJ607" s="190" t="str">
        <f>IF(AA607="","",IF(AA607&lt;&gt;0,INT(0.2797*POWER(((100*AA607)),1.35)),0))</f>
        <v/>
      </c>
      <c r="AK607" s="191" t="str">
        <f>IF(AB607="","",IF(AB607&lt;&gt;0,INT(100.14*POWER((AB607-1),1.08)),0))</f>
        <v/>
      </c>
      <c r="AL607" s="192">
        <f>COUNT(J607,Q607,T607,X607,Y607,AA607,AB607)</f>
        <v>0</v>
      </c>
      <c r="AM607" s="193" t="str">
        <f>IF(AL607=0,"",SUM(AC607:AK607))</f>
        <v/>
      </c>
    </row>
    <row r="608" spans="1:39" customFormat="1" outlineLevel="1">
      <c r="B608" s="259"/>
      <c r="C608" s="106" t="s">
        <v>65</v>
      </c>
      <c r="D608" s="103"/>
      <c r="E608" s="103"/>
      <c r="F608" s="103"/>
      <c r="G608" s="103"/>
      <c r="H608" s="104"/>
      <c r="I608" s="105"/>
      <c r="J608" s="107" t="str">
        <f>IFERROR((J605-J607)/J607*100%,"")</f>
        <v/>
      </c>
      <c r="K608" s="107" t="str">
        <f t="shared" ref="K608:T608" si="2476">IFERROR((K607-K605)/K607*100%,"")</f>
        <v/>
      </c>
      <c r="L608" s="107" t="str">
        <f t="shared" si="2476"/>
        <v/>
      </c>
      <c r="M608" s="107" t="str">
        <f t="shared" si="2476"/>
        <v/>
      </c>
      <c r="N608" s="107" t="str">
        <f t="shared" si="2476"/>
        <v/>
      </c>
      <c r="O608" s="107" t="str">
        <f t="shared" si="2476"/>
        <v/>
      </c>
      <c r="P608" s="107" t="str">
        <f t="shared" si="2476"/>
        <v/>
      </c>
      <c r="Q608" s="107" t="str">
        <f t="shared" si="2476"/>
        <v/>
      </c>
      <c r="R608" s="107" t="str">
        <f t="shared" si="2476"/>
        <v/>
      </c>
      <c r="S608" s="107" t="str">
        <f t="shared" si="2476"/>
        <v/>
      </c>
      <c r="T608" s="107" t="str">
        <f t="shared" si="2476"/>
        <v/>
      </c>
      <c r="U608" s="107" t="str">
        <f t="shared" ref="U608" si="2477">IFERROR((U607-U606)/U607*100%,"")</f>
        <v/>
      </c>
      <c r="V608" s="107" t="str">
        <f>IFERROR((V605-V607)/V607*100%,"")</f>
        <v/>
      </c>
      <c r="W608" s="107" t="str">
        <f>IFERROR((W605-W607)/W607*100%,"")</f>
        <v/>
      </c>
      <c r="X608" s="107" t="str">
        <f>IFERROR((X605-X607)/X607*100%,"")</f>
        <v/>
      </c>
      <c r="Y608" s="107" t="str">
        <f>IFERROR((Y605-Y607)/Y607*100%,"")</f>
        <v/>
      </c>
      <c r="Z608" s="107" t="str">
        <f t="shared" ref="Z608" si="2478">IFERROR((Z607-Z606)/Z607*100%,"")</f>
        <v/>
      </c>
      <c r="AA608" s="107" t="str">
        <f>IFERROR((AA607-AA605)/AA607*100%,"")</f>
        <v/>
      </c>
      <c r="AB608" s="107" t="str">
        <f>IFERROR((AB607-AB605)/AB607*100%,"")</f>
        <v/>
      </c>
      <c r="AC608" s="194" t="str">
        <f t="shared" ref="AC608" si="2479">IFERROR((AC607-AC606)/AC607*100%,"")</f>
        <v/>
      </c>
      <c r="AD608" s="194" t="str">
        <f t="shared" ref="AD608" si="2480">IFERROR((AD607-AD606)/AD607*100%,"")</f>
        <v/>
      </c>
      <c r="AE608" s="194" t="str">
        <f t="shared" ref="AE608" si="2481">IFERROR((AE607-AE606)/AE607*100%,"")</f>
        <v/>
      </c>
      <c r="AF608" s="194" t="str">
        <f t="shared" ref="AF608" si="2482">IFERROR((AF607-AF606)/AF607*100%,"")</f>
        <v/>
      </c>
      <c r="AG608" s="194" t="str">
        <f t="shared" ref="AG608" si="2483">IFERROR((AG607-AG606)/AG607*100%,"")</f>
        <v/>
      </c>
      <c r="AH608" s="194" t="str">
        <f t="shared" ref="AH608" si="2484">IFERROR((AH607-AH606)/AH607*100%,"")</f>
        <v/>
      </c>
      <c r="AI608" s="194" t="str">
        <f t="shared" ref="AI608" si="2485">IFERROR((AI607-AI606)/AI607*100%,"")</f>
        <v/>
      </c>
      <c r="AJ608" s="194" t="str">
        <f t="shared" ref="AJ608" si="2486">IFERROR((AJ607-AJ606)/AJ607*100%,"")</f>
        <v/>
      </c>
      <c r="AK608" s="194" t="str">
        <f t="shared" ref="AK608" si="2487">IFERROR((AK607-AK606)/AK607*100%,"")</f>
        <v/>
      </c>
      <c r="AL608" s="194" t="str">
        <f t="shared" ref="AL608" si="2488">IFERROR((AL607-AL606)/AL607*100%,"")</f>
        <v/>
      </c>
      <c r="AM608" s="227" t="str">
        <f>IFERROR((AM607-AM605)/AM607*100%,"")</f>
        <v/>
      </c>
    </row>
    <row r="609" spans="1:39" customFormat="1" outlineLevel="1">
      <c r="A609" t="str">
        <f>B602&amp;C609</f>
        <v>Surname, Forename5</v>
      </c>
      <c r="B609" s="259"/>
      <c r="C609" s="27">
        <v>5</v>
      </c>
      <c r="D609" s="26" t="s">
        <v>22</v>
      </c>
      <c r="E609" s="103"/>
      <c r="F609" s="103"/>
      <c r="G609" s="103"/>
      <c r="H609" s="15"/>
      <c r="I609" s="16"/>
      <c r="J609" s="17"/>
      <c r="K609" s="94"/>
      <c r="L609" s="94"/>
      <c r="M609" s="94"/>
      <c r="N609" s="94"/>
      <c r="O609" s="94"/>
      <c r="P609" s="94"/>
      <c r="Q609" s="17" t="str">
        <f>IF(SUM(K609:P609)=0,"",SUM(K609:P609))</f>
        <v/>
      </c>
      <c r="R609" s="94"/>
      <c r="S609" s="94"/>
      <c r="T609" s="17" t="str">
        <f>IF(SUM(R609:S609)=0,"",SUM(R609:S609))</f>
        <v/>
      </c>
      <c r="U609" s="17"/>
      <c r="V609" s="94"/>
      <c r="W609" s="17"/>
      <c r="X609" s="94" t="str">
        <f>IFERROR(AVERAGE(V609:W609),"")</f>
        <v/>
      </c>
      <c r="Y609" s="17"/>
      <c r="Z609" s="17"/>
      <c r="AA609" s="71"/>
      <c r="AB609" s="17"/>
      <c r="AC609" s="190" t="str">
        <f>IF(J609="","",IF(J609&lt;&gt;0,INT(25.4347*POWER((18-J609),1.81)),0))</f>
        <v/>
      </c>
      <c r="AD609" s="190" t="str">
        <f>IFERROR(IF(Q609&lt;&gt;0,INT(0.14354*POWER(((10*Q609)-220),1.4)),0),"")</f>
        <v/>
      </c>
      <c r="AE609" s="190" t="str">
        <f>IFERROR(IF(T609&lt;&gt;0,INT(51.39*POWER((T609-1.5),1.05)),0),"")</f>
        <v/>
      </c>
      <c r="AF609" s="190">
        <f>IF(U609&lt;&gt;0,INT(0.8465*POWER(((100*U609)-75),1.42)),0)</f>
        <v>0</v>
      </c>
      <c r="AG609" s="190" t="str">
        <f>IFERROR(IF(X609&lt;&gt;0,INT(1.53775*POWER((82-X609),1.81)),0),"")</f>
        <v/>
      </c>
      <c r="AH609" s="190" t="str">
        <f>IF(Y609="","",IF(Y609&lt;&gt;0,INT(5.74352*POWER((28.5-Y609),1.92)),0))</f>
        <v/>
      </c>
      <c r="AI609" s="190">
        <f>IF(Z609&lt;&gt;0,INT(12.91*POWER((Z609-4),1.1)),0)</f>
        <v>0</v>
      </c>
      <c r="AJ609" s="190" t="str">
        <f>IF(AA609="","",IF(AA609&lt;&gt;0,INT(0.2797*POWER(((100*AA609)),1.35)),0))</f>
        <v/>
      </c>
      <c r="AK609" s="191" t="str">
        <f>IF(AB609="","",IF(AB609&lt;&gt;0,INT(100.14*POWER((AB609-1),1.08)),0))</f>
        <v/>
      </c>
      <c r="AL609" s="192">
        <f>COUNT(J609,Q609,T609,X609,Y609,AA609,AB609)</f>
        <v>0</v>
      </c>
      <c r="AM609" s="193" t="str">
        <f>IF(AL609=0,"",SUM(AC609:AK609))</f>
        <v/>
      </c>
    </row>
    <row r="610" spans="1:39" customFormat="1" outlineLevel="1">
      <c r="B610" s="259"/>
      <c r="C610" s="106" t="s">
        <v>65</v>
      </c>
      <c r="D610" s="103"/>
      <c r="E610" s="103"/>
      <c r="F610" s="103"/>
      <c r="G610" s="103"/>
      <c r="H610" s="104"/>
      <c r="I610" s="105"/>
      <c r="J610" s="107" t="str">
        <f>IFERROR((J607-J609)/J609*100%,"")</f>
        <v/>
      </c>
      <c r="K610" s="107" t="str">
        <f t="shared" ref="K610:T610" si="2489">IFERROR((K609-K607)/K609*100%,"")</f>
        <v/>
      </c>
      <c r="L610" s="107" t="str">
        <f t="shared" si="2489"/>
        <v/>
      </c>
      <c r="M610" s="107" t="str">
        <f t="shared" si="2489"/>
        <v/>
      </c>
      <c r="N610" s="107" t="str">
        <f t="shared" si="2489"/>
        <v/>
      </c>
      <c r="O610" s="107" t="str">
        <f t="shared" si="2489"/>
        <v/>
      </c>
      <c r="P610" s="107" t="str">
        <f t="shared" si="2489"/>
        <v/>
      </c>
      <c r="Q610" s="107" t="str">
        <f t="shared" si="2489"/>
        <v/>
      </c>
      <c r="R610" s="107" t="str">
        <f t="shared" si="2489"/>
        <v/>
      </c>
      <c r="S610" s="107" t="str">
        <f t="shared" si="2489"/>
        <v/>
      </c>
      <c r="T610" s="107" t="str">
        <f t="shared" si="2489"/>
        <v/>
      </c>
      <c r="U610" s="107" t="str">
        <f t="shared" ref="U610" si="2490">IFERROR((U609-U608)/U609*100%,"")</f>
        <v/>
      </c>
      <c r="V610" s="107" t="str">
        <f>IFERROR((V607-V609)/V609*100%,"")</f>
        <v/>
      </c>
      <c r="W610" s="107" t="str">
        <f>IFERROR((W607-W609)/W609*100%,"")</f>
        <v/>
      </c>
      <c r="X610" s="107" t="str">
        <f>IFERROR((X607-X609)/X609*100%,"")</f>
        <v/>
      </c>
      <c r="Y610" s="107" t="str">
        <f>IFERROR((Y607-Y609)/Y609*100%,"")</f>
        <v/>
      </c>
      <c r="Z610" s="107" t="str">
        <f t="shared" ref="Z610" si="2491">IFERROR((Z609-Z608)/Z609*100%,"")</f>
        <v/>
      </c>
      <c r="AA610" s="107" t="str">
        <f>IFERROR((AA609-AA607)/AA609*100%,"")</f>
        <v/>
      </c>
      <c r="AB610" s="107" t="str">
        <f>IFERROR((AB609-AB607)/AB609*100%,"")</f>
        <v/>
      </c>
      <c r="AC610" s="194" t="str">
        <f t="shared" ref="AC610" si="2492">IFERROR((AC609-AC608)/AC609*100%,"")</f>
        <v/>
      </c>
      <c r="AD610" s="194" t="str">
        <f t="shared" ref="AD610" si="2493">IFERROR((AD609-AD608)/AD609*100%,"")</f>
        <v/>
      </c>
      <c r="AE610" s="194" t="str">
        <f t="shared" ref="AE610" si="2494">IFERROR((AE609-AE608)/AE609*100%,"")</f>
        <v/>
      </c>
      <c r="AF610" s="194" t="str">
        <f t="shared" ref="AF610" si="2495">IFERROR((AF609-AF608)/AF609*100%,"")</f>
        <v/>
      </c>
      <c r="AG610" s="194" t="str">
        <f t="shared" ref="AG610" si="2496">IFERROR((AG609-AG608)/AG609*100%,"")</f>
        <v/>
      </c>
      <c r="AH610" s="194" t="str">
        <f t="shared" ref="AH610" si="2497">IFERROR((AH609-AH608)/AH609*100%,"")</f>
        <v/>
      </c>
      <c r="AI610" s="194" t="str">
        <f t="shared" ref="AI610" si="2498">IFERROR((AI609-AI608)/AI609*100%,"")</f>
        <v/>
      </c>
      <c r="AJ610" s="194" t="str">
        <f t="shared" ref="AJ610" si="2499">IFERROR((AJ609-AJ608)/AJ609*100%,"")</f>
        <v/>
      </c>
      <c r="AK610" s="194" t="str">
        <f t="shared" ref="AK610" si="2500">IFERROR((AK609-AK608)/AK609*100%,"")</f>
        <v/>
      </c>
      <c r="AL610" s="194" t="str">
        <f t="shared" ref="AL610" si="2501">IFERROR((AL609-AL608)/AL609*100%,"")</f>
        <v/>
      </c>
      <c r="AM610" s="227" t="str">
        <f>IFERROR((AM609-AM607)/AM609*100%,"")</f>
        <v/>
      </c>
    </row>
    <row r="611" spans="1:39" customFormat="1" outlineLevel="1">
      <c r="A611" t="str">
        <f>B602&amp;C611</f>
        <v>Surname, Forename6</v>
      </c>
      <c r="B611" s="259"/>
      <c r="C611" s="27">
        <v>6</v>
      </c>
      <c r="D611" s="26" t="s">
        <v>22</v>
      </c>
      <c r="E611" s="103"/>
      <c r="F611" s="103"/>
      <c r="G611" s="103"/>
      <c r="H611" s="15"/>
      <c r="I611" s="16"/>
      <c r="J611" s="17"/>
      <c r="K611" s="94"/>
      <c r="L611" s="94"/>
      <c r="M611" s="94"/>
      <c r="N611" s="94"/>
      <c r="O611" s="94"/>
      <c r="P611" s="94"/>
      <c r="Q611" s="17" t="str">
        <f>IF(SUM(K611:P611)=0,"",SUM(K611:P611))</f>
        <v/>
      </c>
      <c r="R611" s="94"/>
      <c r="S611" s="94"/>
      <c r="T611" s="17" t="str">
        <f>IF(SUM(R611:S611)=0,"",SUM(R611:S611))</f>
        <v/>
      </c>
      <c r="U611" s="17"/>
      <c r="V611" s="94"/>
      <c r="W611" s="17"/>
      <c r="X611" s="94" t="str">
        <f>IFERROR(AVERAGE(V611:W611),"")</f>
        <v/>
      </c>
      <c r="Y611" s="17"/>
      <c r="Z611" s="17"/>
      <c r="AA611" s="71"/>
      <c r="AB611" s="17"/>
      <c r="AC611" s="190" t="str">
        <f>IF(J611="","",IF(J611&lt;&gt;0,INT(25.4347*POWER((18-J611),1.81)),0))</f>
        <v/>
      </c>
      <c r="AD611" s="190" t="str">
        <f>IFERROR(IF(Q611&lt;&gt;0,INT(0.14354*POWER(((10*Q611)-220),1.4)),0),"")</f>
        <v/>
      </c>
      <c r="AE611" s="190" t="str">
        <f>IFERROR(IF(T611&lt;&gt;0,INT(51.39*POWER((T611-1.5),1.05)),0),"")</f>
        <v/>
      </c>
      <c r="AF611" s="190">
        <f>IF(U611&lt;&gt;0,INT(0.8465*POWER(((100*U611)-75),1.42)),0)</f>
        <v>0</v>
      </c>
      <c r="AG611" s="190" t="str">
        <f>IFERROR(IF(X611&lt;&gt;0,INT(1.53775*POWER((82-X611),1.81)),0),"")</f>
        <v/>
      </c>
      <c r="AH611" s="190" t="str">
        <f>IF(Y611="","",IF(Y611&lt;&gt;0,INT(5.74352*POWER((28.5-Y611),1.92)),0))</f>
        <v/>
      </c>
      <c r="AI611" s="190">
        <f>IF(Z611&lt;&gt;0,INT(12.91*POWER((Z611-4),1.1)),0)</f>
        <v>0</v>
      </c>
      <c r="AJ611" s="190" t="str">
        <f>IF(AA611="","",IF(AA611&lt;&gt;0,INT(0.2797*POWER(((100*AA611)),1.35)),0))</f>
        <v/>
      </c>
      <c r="AK611" s="191" t="str">
        <f>IF(AB611="","",IF(AB611&lt;&gt;0,INT(100.14*POWER((AB611-1),1.08)),0))</f>
        <v/>
      </c>
      <c r="AL611" s="192">
        <f>COUNT(J611,Q611,T611,X611,Y611,AA611,AB611)</f>
        <v>0</v>
      </c>
      <c r="AM611" s="193" t="str">
        <f>IF(AL611=0,"",SUM(AC611:AK611))</f>
        <v/>
      </c>
    </row>
    <row r="612" spans="1:39" customFormat="1" outlineLevel="1">
      <c r="B612" s="259"/>
      <c r="C612" s="106" t="s">
        <v>65</v>
      </c>
      <c r="D612" s="103"/>
      <c r="E612" s="103"/>
      <c r="F612" s="103"/>
      <c r="G612" s="103"/>
      <c r="H612" s="104"/>
      <c r="I612" s="105"/>
      <c r="J612" s="107" t="str">
        <f>IFERROR((J609-J611)/J611*100%,"")</f>
        <v/>
      </c>
      <c r="K612" s="107" t="str">
        <f t="shared" ref="K612:T612" si="2502">IFERROR((K611-K609)/K611*100%,"")</f>
        <v/>
      </c>
      <c r="L612" s="107" t="str">
        <f t="shared" si="2502"/>
        <v/>
      </c>
      <c r="M612" s="107" t="str">
        <f t="shared" si="2502"/>
        <v/>
      </c>
      <c r="N612" s="107" t="str">
        <f t="shared" si="2502"/>
        <v/>
      </c>
      <c r="O612" s="107" t="str">
        <f t="shared" si="2502"/>
        <v/>
      </c>
      <c r="P612" s="107" t="str">
        <f t="shared" si="2502"/>
        <v/>
      </c>
      <c r="Q612" s="107" t="str">
        <f t="shared" si="2502"/>
        <v/>
      </c>
      <c r="R612" s="107" t="str">
        <f t="shared" si="2502"/>
        <v/>
      </c>
      <c r="S612" s="107" t="str">
        <f t="shared" si="2502"/>
        <v/>
      </c>
      <c r="T612" s="107" t="str">
        <f t="shared" si="2502"/>
        <v/>
      </c>
      <c r="U612" s="107" t="str">
        <f t="shared" ref="U612" si="2503">IFERROR((U611-U610)/U611*100%,"")</f>
        <v/>
      </c>
      <c r="V612" s="107" t="str">
        <f>IFERROR((V609-V611)/V611*100%,"")</f>
        <v/>
      </c>
      <c r="W612" s="107" t="str">
        <f>IFERROR((W609-W611)/W611*100%,"")</f>
        <v/>
      </c>
      <c r="X612" s="107" t="str">
        <f>IFERROR((X609-X611)/X611*100%,"")</f>
        <v/>
      </c>
      <c r="Y612" s="107" t="str">
        <f>IFERROR((Y609-Y611)/Y611*100%,"")</f>
        <v/>
      </c>
      <c r="Z612" s="107" t="str">
        <f t="shared" ref="Z612" si="2504">IFERROR((Z611-Z610)/Z611*100%,"")</f>
        <v/>
      </c>
      <c r="AA612" s="107" t="str">
        <f>IFERROR((AA611-AA609)/AA611*100%,"")</f>
        <v/>
      </c>
      <c r="AB612" s="107" t="str">
        <f>IFERROR((AB611-AB609)/AB611*100%,"")</f>
        <v/>
      </c>
      <c r="AC612" s="194" t="str">
        <f t="shared" ref="AC612" si="2505">IFERROR((AC611-AC610)/AC611*100%,"")</f>
        <v/>
      </c>
      <c r="AD612" s="194" t="str">
        <f t="shared" ref="AD612" si="2506">IFERROR((AD611-AD610)/AD611*100%,"")</f>
        <v/>
      </c>
      <c r="AE612" s="194" t="str">
        <f t="shared" ref="AE612" si="2507">IFERROR((AE611-AE610)/AE611*100%,"")</f>
        <v/>
      </c>
      <c r="AF612" s="194" t="str">
        <f t="shared" ref="AF612" si="2508">IFERROR((AF611-AF610)/AF611*100%,"")</f>
        <v/>
      </c>
      <c r="AG612" s="194" t="str">
        <f t="shared" ref="AG612" si="2509">IFERROR((AG611-AG610)/AG611*100%,"")</f>
        <v/>
      </c>
      <c r="AH612" s="194" t="str">
        <f t="shared" ref="AH612" si="2510">IFERROR((AH611-AH610)/AH611*100%,"")</f>
        <v/>
      </c>
      <c r="AI612" s="194" t="str">
        <f t="shared" ref="AI612" si="2511">IFERROR((AI611-AI610)/AI611*100%,"")</f>
        <v/>
      </c>
      <c r="AJ612" s="194" t="str">
        <f t="shared" ref="AJ612" si="2512">IFERROR((AJ611-AJ610)/AJ611*100%,"")</f>
        <v/>
      </c>
      <c r="AK612" s="194" t="str">
        <f t="shared" ref="AK612" si="2513">IFERROR((AK611-AK610)/AK611*100%,"")</f>
        <v/>
      </c>
      <c r="AL612" s="194" t="str">
        <f t="shared" ref="AL612" si="2514">IFERROR((AL611-AL610)/AL611*100%,"")</f>
        <v/>
      </c>
      <c r="AM612" s="227" t="str">
        <f>IFERROR((AM611-AM609)/AM611*100%,"")</f>
        <v/>
      </c>
    </row>
    <row r="613" spans="1:39" customFormat="1" outlineLevel="1">
      <c r="A613" t="str">
        <f>B602&amp;C613</f>
        <v>Surname, Forename7</v>
      </c>
      <c r="B613" s="259"/>
      <c r="C613" s="27">
        <v>7</v>
      </c>
      <c r="D613" s="26" t="s">
        <v>22</v>
      </c>
      <c r="E613" s="103"/>
      <c r="F613" s="103"/>
      <c r="G613" s="103"/>
      <c r="H613" s="15"/>
      <c r="I613" s="16"/>
      <c r="J613" s="17"/>
      <c r="K613" s="94"/>
      <c r="L613" s="94"/>
      <c r="M613" s="94"/>
      <c r="N613" s="94"/>
      <c r="O613" s="94"/>
      <c r="P613" s="94"/>
      <c r="Q613" s="17" t="str">
        <f>IF(SUM(K613:P613)=0,"",SUM(K613:P613))</f>
        <v/>
      </c>
      <c r="R613" s="94"/>
      <c r="S613" s="94"/>
      <c r="T613" s="17" t="str">
        <f>IF(SUM(R613:S613)=0,"",SUM(R613:S613))</f>
        <v/>
      </c>
      <c r="U613" s="17"/>
      <c r="V613" s="94"/>
      <c r="W613" s="17"/>
      <c r="X613" s="94" t="str">
        <f>IFERROR(AVERAGE(V613:W613),"")</f>
        <v/>
      </c>
      <c r="Y613" s="17"/>
      <c r="Z613" s="17"/>
      <c r="AA613" s="71"/>
      <c r="AB613" s="17"/>
      <c r="AC613" s="190" t="str">
        <f>IF(J613="","",IF(J613&lt;&gt;0,INT(25.4347*POWER((18-J613),1.81)),0))</f>
        <v/>
      </c>
      <c r="AD613" s="190" t="str">
        <f>IFERROR(IF(Q613&lt;&gt;0,INT(0.14354*POWER(((10*Q613)-220),1.4)),0),"")</f>
        <v/>
      </c>
      <c r="AE613" s="190" t="str">
        <f>IFERROR(IF(T613&lt;&gt;0,INT(51.39*POWER((T613-1.5),1.05)),0),"")</f>
        <v/>
      </c>
      <c r="AF613" s="190">
        <f>IF(U613&lt;&gt;0,INT(0.8465*POWER(((100*U613)-75),1.42)),0)</f>
        <v>0</v>
      </c>
      <c r="AG613" s="190" t="str">
        <f>IFERROR(IF(X613&lt;&gt;0,INT(1.53775*POWER((82-X613),1.81)),0),"")</f>
        <v/>
      </c>
      <c r="AH613" s="190" t="str">
        <f>IF(Y613="","",IF(Y613&lt;&gt;0,INT(5.74352*POWER((28.5-Y613),1.92)),0))</f>
        <v/>
      </c>
      <c r="AI613" s="190">
        <f>IF(Z613&lt;&gt;0,INT(12.91*POWER((Z613-4),1.1)),0)</f>
        <v>0</v>
      </c>
      <c r="AJ613" s="190" t="str">
        <f>IF(AA613="","",IF(AA613&lt;&gt;0,INT(0.2797*POWER(((100*AA613)),1.35)),0))</f>
        <v/>
      </c>
      <c r="AK613" s="191" t="str">
        <f>IF(AB613="","",IF(AB613&lt;&gt;0,INT(100.14*POWER((AB613-1),1.08)),0))</f>
        <v/>
      </c>
      <c r="AL613" s="192">
        <f>COUNT(J613,Q613,T613,X613,Y613,AA613,AB613)</f>
        <v>0</v>
      </c>
      <c r="AM613" s="193" t="str">
        <f>IF(AL613=0,"",SUM(AC613:AK613))</f>
        <v/>
      </c>
    </row>
    <row r="614" spans="1:39" customFormat="1" outlineLevel="1">
      <c r="B614" s="259"/>
      <c r="C614" s="106" t="s">
        <v>65</v>
      </c>
      <c r="D614" s="103"/>
      <c r="E614" s="103"/>
      <c r="F614" s="103"/>
      <c r="G614" s="103"/>
      <c r="H614" s="104"/>
      <c r="I614" s="105"/>
      <c r="J614" s="107" t="str">
        <f>IFERROR((J611-J613)/J613*100%,"")</f>
        <v/>
      </c>
      <c r="K614" s="107" t="str">
        <f t="shared" ref="K614:T614" si="2515">IFERROR((K613-K611)/K613*100%,"")</f>
        <v/>
      </c>
      <c r="L614" s="107" t="str">
        <f t="shared" si="2515"/>
        <v/>
      </c>
      <c r="M614" s="107" t="str">
        <f t="shared" si="2515"/>
        <v/>
      </c>
      <c r="N614" s="107" t="str">
        <f t="shared" si="2515"/>
        <v/>
      </c>
      <c r="O614" s="107" t="str">
        <f t="shared" si="2515"/>
        <v/>
      </c>
      <c r="P614" s="107" t="str">
        <f t="shared" si="2515"/>
        <v/>
      </c>
      <c r="Q614" s="107" t="str">
        <f t="shared" si="2515"/>
        <v/>
      </c>
      <c r="R614" s="107" t="str">
        <f t="shared" si="2515"/>
        <v/>
      </c>
      <c r="S614" s="107" t="str">
        <f t="shared" si="2515"/>
        <v/>
      </c>
      <c r="T614" s="107" t="str">
        <f t="shared" si="2515"/>
        <v/>
      </c>
      <c r="U614" s="107" t="str">
        <f t="shared" ref="U614" si="2516">IFERROR((U613-U612)/U613*100%,"")</f>
        <v/>
      </c>
      <c r="V614" s="107" t="str">
        <f>IFERROR((V611-V613)/V613*100%,"")</f>
        <v/>
      </c>
      <c r="W614" s="107" t="str">
        <f>IFERROR((W611-W613)/W613*100%,"")</f>
        <v/>
      </c>
      <c r="X614" s="107" t="str">
        <f>IFERROR((X611-X613)/X613*100%,"")</f>
        <v/>
      </c>
      <c r="Y614" s="107" t="str">
        <f>IFERROR((Y611-Y613)/Y613*100%,"")</f>
        <v/>
      </c>
      <c r="Z614" s="107" t="str">
        <f t="shared" ref="Z614" si="2517">IFERROR((Z613-Z612)/Z613*100%,"")</f>
        <v/>
      </c>
      <c r="AA614" s="107" t="str">
        <f>IFERROR((AA613-AA611)/AA613*100%,"")</f>
        <v/>
      </c>
      <c r="AB614" s="107" t="str">
        <f>IFERROR((AB613-AB611)/AB613*100%,"")</f>
        <v/>
      </c>
      <c r="AC614" s="194" t="str">
        <f t="shared" ref="AC614" si="2518">IFERROR((AC613-AC612)/AC613*100%,"")</f>
        <v/>
      </c>
      <c r="AD614" s="194" t="str">
        <f t="shared" ref="AD614" si="2519">IFERROR((AD613-AD612)/AD613*100%,"")</f>
        <v/>
      </c>
      <c r="AE614" s="194" t="str">
        <f t="shared" ref="AE614" si="2520">IFERROR((AE613-AE612)/AE613*100%,"")</f>
        <v/>
      </c>
      <c r="AF614" s="194" t="str">
        <f t="shared" ref="AF614" si="2521">IFERROR((AF613-AF612)/AF613*100%,"")</f>
        <v/>
      </c>
      <c r="AG614" s="194" t="str">
        <f t="shared" ref="AG614" si="2522">IFERROR((AG613-AG612)/AG613*100%,"")</f>
        <v/>
      </c>
      <c r="AH614" s="194" t="str">
        <f t="shared" ref="AH614" si="2523">IFERROR((AH613-AH612)/AH613*100%,"")</f>
        <v/>
      </c>
      <c r="AI614" s="194" t="str">
        <f t="shared" ref="AI614" si="2524">IFERROR((AI613-AI612)/AI613*100%,"")</f>
        <v/>
      </c>
      <c r="AJ614" s="194" t="str">
        <f t="shared" ref="AJ614" si="2525">IFERROR((AJ613-AJ612)/AJ613*100%,"")</f>
        <v/>
      </c>
      <c r="AK614" s="194" t="str">
        <f t="shared" ref="AK614" si="2526">IFERROR((AK613-AK612)/AK613*100%,"")</f>
        <v/>
      </c>
      <c r="AL614" s="194" t="str">
        <f t="shared" ref="AL614" si="2527">IFERROR((AL613-AL612)/AL613*100%,"")</f>
        <v/>
      </c>
      <c r="AM614" s="227" t="str">
        <f>IFERROR((AM613-AM611)/AM613*100%,"")</f>
        <v/>
      </c>
    </row>
    <row r="615" spans="1:39" customFormat="1" outlineLevel="1">
      <c r="A615" t="str">
        <f>B602&amp;C615</f>
        <v>Surname, Forename8</v>
      </c>
      <c r="B615" s="259"/>
      <c r="C615" s="27">
        <v>8</v>
      </c>
      <c r="D615" s="26" t="s">
        <v>22</v>
      </c>
      <c r="E615" s="103"/>
      <c r="F615" s="103"/>
      <c r="G615" s="103"/>
      <c r="H615" s="15"/>
      <c r="I615" s="16"/>
      <c r="J615" s="17"/>
      <c r="K615" s="94"/>
      <c r="L615" s="94"/>
      <c r="M615" s="94"/>
      <c r="N615" s="94"/>
      <c r="O615" s="94"/>
      <c r="P615" s="94"/>
      <c r="Q615" s="17" t="str">
        <f>IF(SUM(K615:P615)=0,"",SUM(K615:P615))</f>
        <v/>
      </c>
      <c r="R615" s="94"/>
      <c r="S615" s="94"/>
      <c r="T615" s="17" t="str">
        <f>IF(SUM(R615:S615)=0,"",SUM(R615:S615))</f>
        <v/>
      </c>
      <c r="U615" s="17"/>
      <c r="V615" s="94"/>
      <c r="W615" s="17"/>
      <c r="X615" s="94" t="str">
        <f>IFERROR(AVERAGE(V615:W615),"")</f>
        <v/>
      </c>
      <c r="Y615" s="17"/>
      <c r="Z615" s="17"/>
      <c r="AA615" s="71"/>
      <c r="AB615" s="17"/>
      <c r="AC615" s="190" t="str">
        <f>IF(J615="","",IF(J615&lt;&gt;0,INT(25.4347*POWER((18-J615),1.81)),0))</f>
        <v/>
      </c>
      <c r="AD615" s="190" t="str">
        <f>IFERROR(IF(Q615&lt;&gt;0,INT(0.14354*POWER(((10*Q615)-220),1.4)),0),"")</f>
        <v/>
      </c>
      <c r="AE615" s="190" t="str">
        <f>IFERROR(IF(T615&lt;&gt;0,INT(51.39*POWER((T615-1.5),1.05)),0),"")</f>
        <v/>
      </c>
      <c r="AF615" s="190">
        <f>IF(U615&lt;&gt;0,INT(0.8465*POWER(((100*U615)-75),1.42)),0)</f>
        <v>0</v>
      </c>
      <c r="AG615" s="190" t="str">
        <f>IFERROR(IF(X615&lt;&gt;0,INT(1.53775*POWER((82-X615),1.81)),0),"")</f>
        <v/>
      </c>
      <c r="AH615" s="190" t="str">
        <f>IF(Y615="","",IF(Y615&lt;&gt;0,INT(5.74352*POWER((28.5-Y615),1.92)),0))</f>
        <v/>
      </c>
      <c r="AI615" s="190">
        <f>IF(Z615&lt;&gt;0,INT(12.91*POWER((Z615-4),1.1)),0)</f>
        <v>0</v>
      </c>
      <c r="AJ615" s="190" t="str">
        <f>IF(AA615="","",IF(AA615&lt;&gt;0,INT(0.2797*POWER(((100*AA615)),1.35)),0))</f>
        <v/>
      </c>
      <c r="AK615" s="191" t="str">
        <f>IF(AB615="","",IF(AB615&lt;&gt;0,INT(100.14*POWER((AB615-1),1.08)),0))</f>
        <v/>
      </c>
      <c r="AL615" s="192">
        <f>COUNT(J615,Q615,T615,X615,Y615,AA615,AB615)</f>
        <v>0</v>
      </c>
      <c r="AM615" s="193" t="str">
        <f>IF(AL615=0,"",SUM(AC615:AK615))</f>
        <v/>
      </c>
    </row>
    <row r="616" spans="1:39" customFormat="1" outlineLevel="1">
      <c r="B616" s="259"/>
      <c r="C616" s="106" t="s">
        <v>65</v>
      </c>
      <c r="D616" s="103"/>
      <c r="E616" s="103"/>
      <c r="F616" s="103"/>
      <c r="G616" s="103"/>
      <c r="H616" s="104"/>
      <c r="I616" s="105"/>
      <c r="J616" s="107" t="str">
        <f>IFERROR((J613-J615)/J615*100%,"")</f>
        <v/>
      </c>
      <c r="K616" s="107" t="str">
        <f t="shared" ref="K616:T616" si="2528">IFERROR((K615-K613)/K615*100%,"")</f>
        <v/>
      </c>
      <c r="L616" s="107" t="str">
        <f t="shared" si="2528"/>
        <v/>
      </c>
      <c r="M616" s="107" t="str">
        <f t="shared" si="2528"/>
        <v/>
      </c>
      <c r="N616" s="107" t="str">
        <f t="shared" si="2528"/>
        <v/>
      </c>
      <c r="O616" s="107" t="str">
        <f t="shared" si="2528"/>
        <v/>
      </c>
      <c r="P616" s="107" t="str">
        <f t="shared" si="2528"/>
        <v/>
      </c>
      <c r="Q616" s="107" t="str">
        <f t="shared" si="2528"/>
        <v/>
      </c>
      <c r="R616" s="107" t="str">
        <f t="shared" si="2528"/>
        <v/>
      </c>
      <c r="S616" s="107" t="str">
        <f t="shared" si="2528"/>
        <v/>
      </c>
      <c r="T616" s="107" t="str">
        <f t="shared" si="2528"/>
        <v/>
      </c>
      <c r="U616" s="107" t="str">
        <f t="shared" ref="U616" si="2529">IFERROR((U615-U614)/U615*100%,"")</f>
        <v/>
      </c>
      <c r="V616" s="107" t="str">
        <f>IFERROR((V613-V615)/V615*100%,"")</f>
        <v/>
      </c>
      <c r="W616" s="107" t="str">
        <f>IFERROR((W613-W615)/W615*100%,"")</f>
        <v/>
      </c>
      <c r="X616" s="107" t="str">
        <f>IFERROR((X613-X615)/X615*100%,"")</f>
        <v/>
      </c>
      <c r="Y616" s="107" t="str">
        <f>IFERROR((Y613-Y615)/Y615*100%,"")</f>
        <v/>
      </c>
      <c r="Z616" s="107" t="str">
        <f t="shared" ref="Z616" si="2530">IFERROR((Z615-Z614)/Z615*100%,"")</f>
        <v/>
      </c>
      <c r="AA616" s="107" t="str">
        <f>IFERROR((AA615-AA613)/AA615*100%,"")</f>
        <v/>
      </c>
      <c r="AB616" s="107" t="str">
        <f>IFERROR((AB615-AB613)/AB615*100%,"")</f>
        <v/>
      </c>
      <c r="AC616" s="194" t="str">
        <f t="shared" ref="AC616" si="2531">IFERROR((AC615-AC614)/AC615*100%,"")</f>
        <v/>
      </c>
      <c r="AD616" s="194" t="str">
        <f t="shared" ref="AD616" si="2532">IFERROR((AD615-AD614)/AD615*100%,"")</f>
        <v/>
      </c>
      <c r="AE616" s="194" t="str">
        <f t="shared" ref="AE616" si="2533">IFERROR((AE615-AE614)/AE615*100%,"")</f>
        <v/>
      </c>
      <c r="AF616" s="194" t="str">
        <f t="shared" ref="AF616" si="2534">IFERROR((AF615-AF614)/AF615*100%,"")</f>
        <v/>
      </c>
      <c r="AG616" s="194" t="str">
        <f t="shared" ref="AG616" si="2535">IFERROR((AG615-AG614)/AG615*100%,"")</f>
        <v/>
      </c>
      <c r="AH616" s="194" t="str">
        <f t="shared" ref="AH616" si="2536">IFERROR((AH615-AH614)/AH615*100%,"")</f>
        <v/>
      </c>
      <c r="AI616" s="194" t="str">
        <f t="shared" ref="AI616" si="2537">IFERROR((AI615-AI614)/AI615*100%,"")</f>
        <v/>
      </c>
      <c r="AJ616" s="194" t="str">
        <f t="shared" ref="AJ616" si="2538">IFERROR((AJ615-AJ614)/AJ615*100%,"")</f>
        <v/>
      </c>
      <c r="AK616" s="194" t="str">
        <f t="shared" ref="AK616" si="2539">IFERROR((AK615-AK614)/AK615*100%,"")</f>
        <v/>
      </c>
      <c r="AL616" s="194" t="str">
        <f t="shared" ref="AL616" si="2540">IFERROR((AL615-AL614)/AL615*100%,"")</f>
        <v/>
      </c>
      <c r="AM616" s="227" t="str">
        <f>IFERROR((AM615-AM613)/AM615*100%,"")</f>
        <v/>
      </c>
    </row>
    <row r="617" spans="1:39" customFormat="1" outlineLevel="1">
      <c r="A617" t="str">
        <f>B602&amp;C617</f>
        <v>Surname, Forename9</v>
      </c>
      <c r="B617" s="259"/>
      <c r="C617" s="27">
        <v>9</v>
      </c>
      <c r="D617" s="26" t="s">
        <v>22</v>
      </c>
      <c r="E617" s="103"/>
      <c r="F617" s="103"/>
      <c r="G617" s="103"/>
      <c r="H617" s="15"/>
      <c r="I617" s="16"/>
      <c r="J617" s="17"/>
      <c r="K617" s="94"/>
      <c r="L617" s="94"/>
      <c r="M617" s="94"/>
      <c r="N617" s="94"/>
      <c r="O617" s="94"/>
      <c r="P617" s="94"/>
      <c r="Q617" s="17" t="str">
        <f>IF(SUM(K617:P617)=0,"",SUM(K617:P617))</f>
        <v/>
      </c>
      <c r="R617" s="94"/>
      <c r="S617" s="94"/>
      <c r="T617" s="17" t="str">
        <f>IF(SUM(R617:S617)=0,"",SUM(R617:S617))</f>
        <v/>
      </c>
      <c r="U617" s="17"/>
      <c r="V617" s="94"/>
      <c r="W617" s="17"/>
      <c r="X617" s="94" t="str">
        <f>IFERROR(AVERAGE(V617:W617),"")</f>
        <v/>
      </c>
      <c r="Y617" s="17"/>
      <c r="Z617" s="17"/>
      <c r="AA617" s="71"/>
      <c r="AB617" s="17"/>
      <c r="AC617" s="190" t="str">
        <f>IF(J617="","",IF(J617&lt;&gt;0,INT(25.4347*POWER((18-J617),1.81)),0))</f>
        <v/>
      </c>
      <c r="AD617" s="190" t="str">
        <f>IFERROR(IF(Q617&lt;&gt;0,INT(0.14354*POWER(((10*Q617)-220),1.4)),0),"")</f>
        <v/>
      </c>
      <c r="AE617" s="190" t="str">
        <f>IFERROR(IF(T617&lt;&gt;0,INT(51.39*POWER((T617-1.5),1.05)),0),"")</f>
        <v/>
      </c>
      <c r="AF617" s="190">
        <f>IF(U617&lt;&gt;0,INT(0.8465*POWER(((100*U617)-75),1.42)),0)</f>
        <v>0</v>
      </c>
      <c r="AG617" s="190" t="str">
        <f>IFERROR(IF(X617&lt;&gt;0,INT(1.53775*POWER((82-X617),1.81)),0),"")</f>
        <v/>
      </c>
      <c r="AH617" s="190" t="str">
        <f>IF(Y617="","",IF(Y617&lt;&gt;0,INT(5.74352*POWER((28.5-Y617),1.92)),0))</f>
        <v/>
      </c>
      <c r="AI617" s="190">
        <f>IF(Z617&lt;&gt;0,INT(12.91*POWER((Z617-4),1.1)),0)</f>
        <v>0</v>
      </c>
      <c r="AJ617" s="190" t="str">
        <f>IF(AA617="","",IF(AA617&lt;&gt;0,INT(0.2797*POWER(((100*AA617)),1.35)),0))</f>
        <v/>
      </c>
      <c r="AK617" s="191" t="str">
        <f>IF(AB617="","",IF(AB617&lt;&gt;0,INT(100.14*POWER((AB617-1),1.08)),0))</f>
        <v/>
      </c>
      <c r="AL617" s="192">
        <f>COUNT(J617,Q617,T617,X617,Y617,AA617,AB617)</f>
        <v>0</v>
      </c>
      <c r="AM617" s="193" t="str">
        <f>IF(AL617=0,"",SUM(AC617:AK617))</f>
        <v/>
      </c>
    </row>
    <row r="618" spans="1:39" customFormat="1" outlineLevel="1">
      <c r="B618" s="259"/>
      <c r="C618" s="106" t="s">
        <v>65</v>
      </c>
      <c r="D618" s="33"/>
      <c r="E618" s="33"/>
      <c r="F618" s="33"/>
      <c r="G618" s="33"/>
      <c r="H618" s="18"/>
      <c r="I618" s="44"/>
      <c r="J618" s="107" t="str">
        <f>IFERROR((J615-J617)/J617*100%,"")</f>
        <v/>
      </c>
      <c r="K618" s="107" t="str">
        <f t="shared" ref="K618:T618" si="2541">IFERROR((K617-K615)/K617*100%,"")</f>
        <v/>
      </c>
      <c r="L618" s="107" t="str">
        <f t="shared" si="2541"/>
        <v/>
      </c>
      <c r="M618" s="107" t="str">
        <f t="shared" si="2541"/>
        <v/>
      </c>
      <c r="N618" s="107" t="str">
        <f t="shared" si="2541"/>
        <v/>
      </c>
      <c r="O618" s="107" t="str">
        <f t="shared" si="2541"/>
        <v/>
      </c>
      <c r="P618" s="107" t="str">
        <f t="shared" si="2541"/>
        <v/>
      </c>
      <c r="Q618" s="107" t="str">
        <f t="shared" si="2541"/>
        <v/>
      </c>
      <c r="R618" s="107" t="str">
        <f t="shared" si="2541"/>
        <v/>
      </c>
      <c r="S618" s="107" t="str">
        <f t="shared" si="2541"/>
        <v/>
      </c>
      <c r="T618" s="107" t="str">
        <f t="shared" si="2541"/>
        <v/>
      </c>
      <c r="U618" s="107" t="str">
        <f t="shared" ref="U618" si="2542">IFERROR((U617-U616)/U617*100%,"")</f>
        <v/>
      </c>
      <c r="V618" s="107" t="str">
        <f>IFERROR((V615-V617)/V617*100%,"")</f>
        <v/>
      </c>
      <c r="W618" s="107" t="str">
        <f>IFERROR((W615-W617)/W617*100%,"")</f>
        <v/>
      </c>
      <c r="X618" s="107" t="str">
        <f>IFERROR((X615-X617)/X617*100%,"")</f>
        <v/>
      </c>
      <c r="Y618" s="107" t="str">
        <f>IFERROR((Y615-Y617)/Y617*100%,"")</f>
        <v/>
      </c>
      <c r="Z618" s="107" t="str">
        <f t="shared" ref="Z618" si="2543">IFERROR((Z617-Z616)/Z617*100%,"")</f>
        <v/>
      </c>
      <c r="AA618" s="107" t="str">
        <f>IFERROR((AA617-AA615)/AA617*100%,"")</f>
        <v/>
      </c>
      <c r="AB618" s="107" t="str">
        <f>IFERROR((AB617-AB615)/AB617*100%,"")</f>
        <v/>
      </c>
      <c r="AC618" s="194" t="str">
        <f t="shared" ref="AC618" si="2544">IFERROR((AC617-AC616)/AC617*100%,"")</f>
        <v/>
      </c>
      <c r="AD618" s="194" t="str">
        <f t="shared" ref="AD618" si="2545">IFERROR((AD617-AD616)/AD617*100%,"")</f>
        <v/>
      </c>
      <c r="AE618" s="194" t="str">
        <f t="shared" ref="AE618" si="2546">IFERROR((AE617-AE616)/AE617*100%,"")</f>
        <v/>
      </c>
      <c r="AF618" s="194" t="str">
        <f t="shared" ref="AF618" si="2547">IFERROR((AF617-AF616)/AF617*100%,"")</f>
        <v/>
      </c>
      <c r="AG618" s="194" t="str">
        <f t="shared" ref="AG618" si="2548">IFERROR((AG617-AG616)/AG617*100%,"")</f>
        <v/>
      </c>
      <c r="AH618" s="194" t="str">
        <f t="shared" ref="AH618" si="2549">IFERROR((AH617-AH616)/AH617*100%,"")</f>
        <v/>
      </c>
      <c r="AI618" s="194" t="str">
        <f t="shared" ref="AI618" si="2550">IFERROR((AI617-AI616)/AI617*100%,"")</f>
        <v/>
      </c>
      <c r="AJ618" s="194" t="str">
        <f t="shared" ref="AJ618" si="2551">IFERROR((AJ617-AJ616)/AJ617*100%,"")</f>
        <v/>
      </c>
      <c r="AK618" s="194" t="str">
        <f t="shared" ref="AK618" si="2552">IFERROR((AK617-AK616)/AK617*100%,"")</f>
        <v/>
      </c>
      <c r="AL618" s="194" t="str">
        <f t="shared" ref="AL618" si="2553">IFERROR((AL617-AL616)/AL617*100%,"")</f>
        <v/>
      </c>
      <c r="AM618" s="227" t="str">
        <f>IFERROR((AM617-AM615)/AM617*100%,"")</f>
        <v/>
      </c>
    </row>
    <row r="619" spans="1:39" s="6" customFormat="1" outlineLevel="1">
      <c r="A619" t="str">
        <f>B602&amp;C619</f>
        <v>Surname, Forename10</v>
      </c>
      <c r="B619" s="259"/>
      <c r="C619" s="32">
        <v>10</v>
      </c>
      <c r="D619" s="33" t="s">
        <v>22</v>
      </c>
      <c r="E619" s="33"/>
      <c r="F619" s="33"/>
      <c r="G619" s="33"/>
      <c r="H619" s="18"/>
      <c r="I619" s="44"/>
      <c r="J619" s="34"/>
      <c r="K619" s="34"/>
      <c r="L619" s="34"/>
      <c r="M619" s="34"/>
      <c r="N619" s="34"/>
      <c r="O619" s="34"/>
      <c r="P619" s="34"/>
      <c r="Q619" s="17" t="str">
        <f>IF(SUM(K619:P619)=0,"",SUM(K619:P619))</f>
        <v/>
      </c>
      <c r="R619" s="94"/>
      <c r="S619" s="94"/>
      <c r="T619" s="17" t="str">
        <f>IF(SUM(R619:S619)=0,"",SUM(R619:S619))</f>
        <v/>
      </c>
      <c r="U619" s="17"/>
      <c r="V619" s="94"/>
      <c r="W619" s="17"/>
      <c r="X619" s="94" t="str">
        <f>IFERROR(AVERAGE(V619:W619),"")</f>
        <v/>
      </c>
      <c r="Y619" s="17"/>
      <c r="Z619" s="17"/>
      <c r="AA619" s="71"/>
      <c r="AB619" s="17"/>
      <c r="AC619" s="190" t="str">
        <f>IF(J619="","",IF(J619&lt;&gt;0,INT(25.4347*POWER((18-J619),1.81)),0))</f>
        <v/>
      </c>
      <c r="AD619" s="190" t="str">
        <f>IFERROR(IF(Q619&lt;&gt;0,INT(0.14354*POWER(((10*Q619)-220),1.4)),0),"")</f>
        <v/>
      </c>
      <c r="AE619" s="190" t="str">
        <f>IFERROR(IF(T619&lt;&gt;0,INT(51.39*POWER((T619-1.5),1.05)),0),"")</f>
        <v/>
      </c>
      <c r="AF619" s="190">
        <f>IF(U619&lt;&gt;0,INT(0.8465*POWER(((100*U619)-75),1.42)),0)</f>
        <v>0</v>
      </c>
      <c r="AG619" s="190" t="str">
        <f>IFERROR(IF(X619&lt;&gt;0,INT(1.53775*POWER((82-X619),1.81)),0),"")</f>
        <v/>
      </c>
      <c r="AH619" s="190" t="str">
        <f>IF(Y619="","",IF(Y619&lt;&gt;0,INT(5.74352*POWER((28.5-Y619),1.92)),0))</f>
        <v/>
      </c>
      <c r="AI619" s="190">
        <f>IF(Z619&lt;&gt;0,INT(12.91*POWER((Z619-4),1.1)),0)</f>
        <v>0</v>
      </c>
      <c r="AJ619" s="190" t="str">
        <f>IF(AA619="","",IF(AA619&lt;&gt;0,INT(0.2797*POWER(((100*AA619)),1.35)),0))</f>
        <v/>
      </c>
      <c r="AK619" s="191" t="str">
        <f>IF(AB619="","",IF(AB619&lt;&gt;0,INT(100.14*POWER((AB619-1),1.08)),0))</f>
        <v/>
      </c>
      <c r="AL619" s="192">
        <f>COUNT(J619,Q619,T619,X619,Y619,AA619,AB619)</f>
        <v>0</v>
      </c>
      <c r="AM619" s="193" t="str">
        <f>IF(AL619=0,"",SUM(AC619:AK619))</f>
        <v/>
      </c>
    </row>
    <row r="620" spans="1:39" s="6" customFormat="1" outlineLevel="1">
      <c r="A620"/>
      <c r="B620" s="260"/>
      <c r="C620" s="106" t="s">
        <v>65</v>
      </c>
      <c r="D620" s="33"/>
      <c r="E620" s="33"/>
      <c r="F620" s="33"/>
      <c r="G620" s="33"/>
      <c r="H620" s="18"/>
      <c r="I620" s="44"/>
      <c r="J620" s="107" t="str">
        <f>IFERROR((J617-J619)/J619*100%,"")</f>
        <v/>
      </c>
      <c r="K620" s="107" t="str">
        <f t="shared" ref="K620:T620" si="2554">IFERROR((K619-K617)/K619*100%,"")</f>
        <v/>
      </c>
      <c r="L620" s="107" t="str">
        <f t="shared" si="2554"/>
        <v/>
      </c>
      <c r="M620" s="107" t="str">
        <f t="shared" si="2554"/>
        <v/>
      </c>
      <c r="N620" s="107" t="str">
        <f t="shared" si="2554"/>
        <v/>
      </c>
      <c r="O620" s="107" t="str">
        <f t="shared" si="2554"/>
        <v/>
      </c>
      <c r="P620" s="107" t="str">
        <f t="shared" si="2554"/>
        <v/>
      </c>
      <c r="Q620" s="107" t="str">
        <f t="shared" si="2554"/>
        <v/>
      </c>
      <c r="R620" s="107" t="str">
        <f t="shared" si="2554"/>
        <v/>
      </c>
      <c r="S620" s="107" t="str">
        <f t="shared" si="2554"/>
        <v/>
      </c>
      <c r="T620" s="107" t="str">
        <f t="shared" si="2554"/>
        <v/>
      </c>
      <c r="U620" s="107" t="str">
        <f t="shared" ref="U620" si="2555">IFERROR((U619-U618)/U619*100%,"")</f>
        <v/>
      </c>
      <c r="V620" s="107" t="str">
        <f>IFERROR((V617-V619)/V619*100%,"")</f>
        <v/>
      </c>
      <c r="W620" s="107" t="str">
        <f>IFERROR((W617-W619)/W619*100%,"")</f>
        <v/>
      </c>
      <c r="X620" s="107" t="str">
        <f>IFERROR((X617-X619)/X619*100%,"")</f>
        <v/>
      </c>
      <c r="Y620" s="107" t="str">
        <f>IFERROR((Y617-Y619)/Y619*100%,"")</f>
        <v/>
      </c>
      <c r="Z620" s="107" t="str">
        <f t="shared" ref="Z620" si="2556">IFERROR((Z619-Z618)/Z619*100%,"")</f>
        <v/>
      </c>
      <c r="AA620" s="107" t="str">
        <f>IFERROR((AA619-AA617)/AA619*100%,"")</f>
        <v/>
      </c>
      <c r="AB620" s="107" t="str">
        <f>IFERROR((AB619-AB617)/AB619*100%,"")</f>
        <v/>
      </c>
      <c r="AC620" s="194" t="str">
        <f t="shared" ref="AC620" si="2557">IFERROR((AC619-AC618)/AC619*100%,"")</f>
        <v/>
      </c>
      <c r="AD620" s="194" t="str">
        <f t="shared" ref="AD620" si="2558">IFERROR((AD619-AD618)/AD619*100%,"")</f>
        <v/>
      </c>
      <c r="AE620" s="194" t="str">
        <f t="shared" ref="AE620" si="2559">IFERROR((AE619-AE618)/AE619*100%,"")</f>
        <v/>
      </c>
      <c r="AF620" s="194" t="str">
        <f t="shared" ref="AF620" si="2560">IFERROR((AF619-AF618)/AF619*100%,"")</f>
        <v/>
      </c>
      <c r="AG620" s="194" t="str">
        <f t="shared" ref="AG620" si="2561">IFERROR((AG619-AG618)/AG619*100%,"")</f>
        <v/>
      </c>
      <c r="AH620" s="194" t="str">
        <f t="shared" ref="AH620" si="2562">IFERROR((AH619-AH618)/AH619*100%,"")</f>
        <v/>
      </c>
      <c r="AI620" s="194" t="str">
        <f t="shared" ref="AI620" si="2563">IFERROR((AI619-AI618)/AI619*100%,"")</f>
        <v/>
      </c>
      <c r="AJ620" s="194" t="str">
        <f t="shared" ref="AJ620" si="2564">IFERROR((AJ619-AJ618)/AJ619*100%,"")</f>
        <v/>
      </c>
      <c r="AK620" s="194" t="str">
        <f t="shared" ref="AK620" si="2565">IFERROR((AK619-AK618)/AK619*100%,"")</f>
        <v/>
      </c>
      <c r="AL620" s="194" t="str">
        <f t="shared" ref="AL620" si="2566">IFERROR((AL619-AL618)/AL619*100%,"")</f>
        <v/>
      </c>
      <c r="AM620" s="227" t="str">
        <f>IFERROR((AM619-AM617)/AM619*100%,"")</f>
        <v/>
      </c>
    </row>
    <row r="621" spans="1:39" s="45" customFormat="1" outlineLevel="1">
      <c r="B621" s="115"/>
      <c r="C621" s="32"/>
      <c r="D621" s="33"/>
      <c r="E621" s="33"/>
      <c r="F621" s="33"/>
      <c r="G621" s="33"/>
      <c r="H621" s="18"/>
      <c r="I621" s="44"/>
      <c r="J621" s="34"/>
      <c r="K621" s="34"/>
      <c r="L621" s="34"/>
      <c r="M621" s="34"/>
      <c r="N621" s="34"/>
      <c r="O621" s="34"/>
      <c r="P621" s="34"/>
      <c r="Q621" s="34"/>
      <c r="R621" s="34"/>
      <c r="S621" s="34"/>
      <c r="T621" s="34"/>
      <c r="U621" s="34"/>
      <c r="V621" s="34"/>
      <c r="W621" s="34"/>
      <c r="X621" s="34"/>
      <c r="Y621" s="34"/>
      <c r="Z621" s="34"/>
      <c r="AA621" s="34"/>
      <c r="AB621" s="34"/>
      <c r="AC621" s="195"/>
      <c r="AD621" s="196"/>
      <c r="AE621" s="196"/>
      <c r="AF621" s="196"/>
      <c r="AG621" s="196"/>
      <c r="AH621" s="196"/>
      <c r="AI621" s="196"/>
      <c r="AJ621" s="196"/>
      <c r="AK621" s="197"/>
      <c r="AL621" s="196"/>
      <c r="AM621" s="198"/>
    </row>
    <row r="622" spans="1:39" s="6" customFormat="1" outlineLevel="1">
      <c r="B622" s="116"/>
      <c r="C622" s="35"/>
      <c r="D622" s="36"/>
      <c r="E622" s="36"/>
      <c r="F622" s="36"/>
      <c r="G622" s="36"/>
      <c r="H622" s="37"/>
      <c r="I622" s="38" t="s">
        <v>24</v>
      </c>
      <c r="J622" s="21" t="e">
        <f>AVERAGE(J602:J603,J605,J607,J609,J611,J613,J615,J617,J619)</f>
        <v>#DIV/0!</v>
      </c>
      <c r="K622" s="21" t="e">
        <f t="shared" ref="K622:AB622" si="2567">AVERAGE(K602:K603,K605,K607,K609,K611,K613,K615,K617,K619)</f>
        <v>#DIV/0!</v>
      </c>
      <c r="L622" s="21" t="e">
        <f t="shared" si="2567"/>
        <v>#DIV/0!</v>
      </c>
      <c r="M622" s="21" t="e">
        <f t="shared" si="2567"/>
        <v>#DIV/0!</v>
      </c>
      <c r="N622" s="21" t="e">
        <f t="shared" si="2567"/>
        <v>#DIV/0!</v>
      </c>
      <c r="O622" s="21" t="e">
        <f t="shared" si="2567"/>
        <v>#DIV/0!</v>
      </c>
      <c r="P622" s="21" t="e">
        <f t="shared" si="2567"/>
        <v>#DIV/0!</v>
      </c>
      <c r="Q622" s="21" t="e">
        <f t="shared" si="2567"/>
        <v>#DIV/0!</v>
      </c>
      <c r="R622" s="21" t="e">
        <f t="shared" si="2567"/>
        <v>#DIV/0!</v>
      </c>
      <c r="S622" s="21" t="e">
        <f t="shared" si="2567"/>
        <v>#DIV/0!</v>
      </c>
      <c r="T622" s="21" t="e">
        <f t="shared" si="2567"/>
        <v>#DIV/0!</v>
      </c>
      <c r="U622" s="21" t="e">
        <f t="shared" si="2567"/>
        <v>#DIV/0!</v>
      </c>
      <c r="V622" s="21" t="e">
        <f t="shared" si="2567"/>
        <v>#DIV/0!</v>
      </c>
      <c r="W622" s="21" t="e">
        <f t="shared" si="2567"/>
        <v>#DIV/0!</v>
      </c>
      <c r="X622" s="21" t="e">
        <f t="shared" si="2567"/>
        <v>#DIV/0!</v>
      </c>
      <c r="Y622" s="21" t="e">
        <f t="shared" si="2567"/>
        <v>#DIV/0!</v>
      </c>
      <c r="Z622" s="21" t="e">
        <f t="shared" si="2567"/>
        <v>#DIV/0!</v>
      </c>
      <c r="AA622" s="21" t="e">
        <f t="shared" si="2567"/>
        <v>#DIV/0!</v>
      </c>
      <c r="AB622" s="21" t="e">
        <f t="shared" si="2567"/>
        <v>#DIV/0!</v>
      </c>
      <c r="AC622" s="199"/>
      <c r="AD622" s="200"/>
      <c r="AE622" s="200"/>
      <c r="AF622" s="200"/>
      <c r="AG622" s="200"/>
      <c r="AH622" s="200"/>
      <c r="AI622" s="200"/>
      <c r="AJ622" s="200"/>
      <c r="AK622" s="201"/>
      <c r="AL622" s="200"/>
      <c r="AM622" s="202"/>
    </row>
    <row r="623" spans="1:39" s="6" customFormat="1" outlineLevel="1">
      <c r="B623" s="116"/>
      <c r="C623" s="35"/>
      <c r="D623" s="36"/>
      <c r="E623" s="36"/>
      <c r="F623" s="36"/>
      <c r="G623" s="36"/>
      <c r="H623" s="37"/>
      <c r="I623" s="38" t="s">
        <v>26</v>
      </c>
      <c r="J623" s="21">
        <f>MIN(J602:J603,J605,J607,J609,J611,J613,J615,J617,J619)</f>
        <v>0</v>
      </c>
      <c r="K623" s="21">
        <f t="shared" ref="K623:AB623" si="2568">MIN(K602:K603,K605,K607,K609,K611,K613,K615,K617,K619)</f>
        <v>0</v>
      </c>
      <c r="L623" s="21">
        <f t="shared" si="2568"/>
        <v>0</v>
      </c>
      <c r="M623" s="21">
        <f t="shared" si="2568"/>
        <v>0</v>
      </c>
      <c r="N623" s="21">
        <f t="shared" si="2568"/>
        <v>0</v>
      </c>
      <c r="O623" s="21">
        <f t="shared" si="2568"/>
        <v>0</v>
      </c>
      <c r="P623" s="21">
        <f t="shared" si="2568"/>
        <v>0</v>
      </c>
      <c r="Q623" s="21">
        <f t="shared" si="2568"/>
        <v>0</v>
      </c>
      <c r="R623" s="21">
        <f t="shared" si="2568"/>
        <v>0</v>
      </c>
      <c r="S623" s="21">
        <f t="shared" si="2568"/>
        <v>0</v>
      </c>
      <c r="T623" s="21">
        <f t="shared" si="2568"/>
        <v>0</v>
      </c>
      <c r="U623" s="21">
        <f t="shared" si="2568"/>
        <v>0</v>
      </c>
      <c r="V623" s="21">
        <f t="shared" si="2568"/>
        <v>0</v>
      </c>
      <c r="W623" s="21">
        <f t="shared" si="2568"/>
        <v>0</v>
      </c>
      <c r="X623" s="21">
        <f t="shared" si="2568"/>
        <v>0</v>
      </c>
      <c r="Y623" s="21">
        <f t="shared" si="2568"/>
        <v>0</v>
      </c>
      <c r="Z623" s="21">
        <f t="shared" si="2568"/>
        <v>0</v>
      </c>
      <c r="AA623" s="21">
        <f t="shared" si="2568"/>
        <v>0</v>
      </c>
      <c r="AB623" s="21">
        <f t="shared" si="2568"/>
        <v>0</v>
      </c>
      <c r="AC623" s="199"/>
      <c r="AD623" s="200"/>
      <c r="AE623" s="200"/>
      <c r="AF623" s="200"/>
      <c r="AG623" s="200"/>
      <c r="AH623" s="200"/>
      <c r="AI623" s="200"/>
      <c r="AJ623" s="200"/>
      <c r="AK623" s="201"/>
      <c r="AL623" s="200"/>
      <c r="AM623" s="202"/>
    </row>
    <row r="624" spans="1:39" s="6" customFormat="1" outlineLevel="1">
      <c r="B624" s="116"/>
      <c r="C624" s="35"/>
      <c r="D624" s="36"/>
      <c r="E624" s="36"/>
      <c r="F624" s="36"/>
      <c r="G624" s="36"/>
      <c r="H624" s="37"/>
      <c r="I624" s="38" t="s">
        <v>25</v>
      </c>
      <c r="J624" s="21">
        <f>MAX(J602:J603,J605,J607,J609,J611,J613,J615,J617,J619)</f>
        <v>0</v>
      </c>
      <c r="K624" s="21">
        <f t="shared" ref="K624:AB624" si="2569">MAX(K602:K603,K605,K607,K609,K611,K613,K615,K617,K619)</f>
        <v>0</v>
      </c>
      <c r="L624" s="21">
        <f t="shared" si="2569"/>
        <v>0</v>
      </c>
      <c r="M624" s="21">
        <f t="shared" si="2569"/>
        <v>0</v>
      </c>
      <c r="N624" s="21">
        <f t="shared" si="2569"/>
        <v>0</v>
      </c>
      <c r="O624" s="21">
        <f t="shared" si="2569"/>
        <v>0</v>
      </c>
      <c r="P624" s="21">
        <f t="shared" si="2569"/>
        <v>0</v>
      </c>
      <c r="Q624" s="21">
        <f t="shared" si="2569"/>
        <v>0</v>
      </c>
      <c r="R624" s="21">
        <f t="shared" si="2569"/>
        <v>0</v>
      </c>
      <c r="S624" s="21">
        <f t="shared" si="2569"/>
        <v>0</v>
      </c>
      <c r="T624" s="21">
        <f t="shared" si="2569"/>
        <v>0</v>
      </c>
      <c r="U624" s="21">
        <f t="shared" si="2569"/>
        <v>0</v>
      </c>
      <c r="V624" s="21">
        <f t="shared" si="2569"/>
        <v>0</v>
      </c>
      <c r="W624" s="21">
        <f t="shared" si="2569"/>
        <v>0</v>
      </c>
      <c r="X624" s="21">
        <f t="shared" si="2569"/>
        <v>0</v>
      </c>
      <c r="Y624" s="21">
        <f t="shared" si="2569"/>
        <v>0</v>
      </c>
      <c r="Z624" s="21">
        <f t="shared" si="2569"/>
        <v>0</v>
      </c>
      <c r="AA624" s="21">
        <f t="shared" si="2569"/>
        <v>0</v>
      </c>
      <c r="AB624" s="21">
        <f t="shared" si="2569"/>
        <v>0</v>
      </c>
      <c r="AC624" s="199"/>
      <c r="AD624" s="200"/>
      <c r="AE624" s="200"/>
      <c r="AF624" s="200"/>
      <c r="AG624" s="200"/>
      <c r="AH624" s="200"/>
      <c r="AI624" s="200"/>
      <c r="AJ624" s="200"/>
      <c r="AK624" s="201"/>
      <c r="AL624" s="200"/>
      <c r="AM624" s="202"/>
    </row>
    <row r="625" spans="1:39" s="6" customFormat="1" outlineLevel="1">
      <c r="B625" s="116"/>
      <c r="C625" s="35"/>
      <c r="D625" s="36"/>
      <c r="E625" s="36"/>
      <c r="F625" s="36"/>
      <c r="G625" s="36"/>
      <c r="H625" s="37"/>
      <c r="I625" s="38"/>
      <c r="J625" s="21"/>
      <c r="K625" s="21"/>
      <c r="L625" s="21"/>
      <c r="M625" s="21"/>
      <c r="N625" s="21"/>
      <c r="O625" s="21"/>
      <c r="P625" s="21"/>
      <c r="Q625" s="21"/>
      <c r="R625" s="21"/>
      <c r="S625" s="21"/>
      <c r="T625" s="21"/>
      <c r="U625" s="21"/>
      <c r="V625" s="21"/>
      <c r="W625" s="21"/>
      <c r="X625" s="21"/>
      <c r="Y625" s="21"/>
      <c r="Z625" s="21"/>
      <c r="AA625" s="21"/>
      <c r="AB625" s="21"/>
      <c r="AC625" s="200"/>
      <c r="AD625" s="200"/>
      <c r="AE625" s="200"/>
      <c r="AF625" s="200"/>
      <c r="AG625" s="200"/>
      <c r="AH625" s="200"/>
      <c r="AI625" s="200"/>
      <c r="AJ625" s="200"/>
      <c r="AK625" s="200"/>
      <c r="AL625" s="200"/>
      <c r="AM625" s="202"/>
    </row>
    <row r="626" spans="1:39" s="31" customFormat="1" ht="16.5" outlineLevel="1" thickBot="1">
      <c r="B626" s="117"/>
      <c r="C626" s="39"/>
      <c r="D626" s="40"/>
      <c r="E626" s="40"/>
      <c r="F626" s="40"/>
      <c r="G626" s="40"/>
      <c r="H626" s="41"/>
      <c r="I626" s="42"/>
      <c r="J626" s="43"/>
      <c r="K626" s="43"/>
      <c r="L626" s="43"/>
      <c r="M626" s="43"/>
      <c r="N626" s="43"/>
      <c r="O626" s="43"/>
      <c r="P626" s="43"/>
      <c r="Q626" s="43"/>
      <c r="R626" s="43"/>
      <c r="S626" s="43"/>
      <c r="T626" s="43"/>
      <c r="U626" s="43"/>
      <c r="V626" s="43"/>
      <c r="W626" s="43"/>
      <c r="X626" s="43"/>
      <c r="Y626" s="43"/>
      <c r="Z626" s="43"/>
      <c r="AA626" s="43"/>
      <c r="AB626" s="43"/>
      <c r="AC626" s="204"/>
      <c r="AD626" s="204"/>
      <c r="AE626" s="204"/>
      <c r="AF626" s="204"/>
      <c r="AG626" s="204"/>
      <c r="AH626" s="204"/>
      <c r="AI626" s="204"/>
      <c r="AJ626" s="204"/>
      <c r="AK626" s="204"/>
      <c r="AL626" s="204"/>
      <c r="AM626" s="205"/>
    </row>
    <row r="627" spans="1:39" customFormat="1">
      <c r="B627" s="118"/>
      <c r="C627" s="28"/>
      <c r="D627" s="19"/>
      <c r="E627" s="19"/>
      <c r="F627" s="19"/>
      <c r="G627" s="19"/>
      <c r="H627" s="29"/>
      <c r="I627" s="20"/>
      <c r="J627" s="30"/>
      <c r="K627" s="30"/>
      <c r="L627" s="30"/>
      <c r="M627" s="30"/>
      <c r="N627" s="30"/>
      <c r="O627" s="30"/>
      <c r="P627" s="30"/>
      <c r="Q627" s="30"/>
      <c r="R627" s="30"/>
      <c r="S627" s="30"/>
      <c r="T627" s="30"/>
      <c r="U627" s="30"/>
      <c r="V627" s="30"/>
      <c r="W627" s="30"/>
      <c r="X627" s="30"/>
      <c r="Y627" s="30"/>
      <c r="Z627" s="30"/>
      <c r="AA627" s="30"/>
      <c r="AB627" s="30"/>
      <c r="AC627" s="206"/>
      <c r="AD627" s="206"/>
      <c r="AE627" s="206"/>
      <c r="AF627" s="206"/>
      <c r="AG627" s="206"/>
      <c r="AH627" s="206"/>
      <c r="AI627" s="206"/>
      <c r="AJ627" s="206"/>
      <c r="AK627" s="206"/>
      <c r="AL627" s="206"/>
      <c r="AM627" s="207"/>
    </row>
    <row r="628" spans="1:39" customFormat="1" outlineLevel="1">
      <c r="B628" s="114" t="s">
        <v>41</v>
      </c>
      <c r="C628" s="28"/>
      <c r="D628" s="19"/>
      <c r="E628" s="19"/>
      <c r="F628" s="19"/>
      <c r="G628" s="19"/>
      <c r="H628" s="29"/>
      <c r="I628" s="20"/>
      <c r="J628" s="30"/>
      <c r="K628" s="30"/>
      <c r="L628" s="30"/>
      <c r="M628" s="30"/>
      <c r="N628" s="30"/>
      <c r="O628" s="30"/>
      <c r="P628" s="30"/>
      <c r="Q628" s="30"/>
      <c r="R628" s="30"/>
      <c r="S628" s="30"/>
      <c r="T628" s="30"/>
      <c r="U628" s="30"/>
      <c r="V628" s="30"/>
      <c r="W628" s="30"/>
      <c r="X628" s="30"/>
      <c r="Y628" s="30"/>
      <c r="Z628" s="30"/>
      <c r="AA628" s="30"/>
      <c r="AB628" s="30"/>
      <c r="AC628" s="206"/>
      <c r="AD628" s="206"/>
      <c r="AE628" s="206"/>
      <c r="AF628" s="206"/>
      <c r="AG628" s="206"/>
      <c r="AH628" s="206"/>
      <c r="AI628" s="206"/>
      <c r="AJ628" s="206"/>
      <c r="AK628" s="206"/>
      <c r="AL628" s="206"/>
      <c r="AM628" s="207"/>
    </row>
    <row r="629" spans="1:39" customFormat="1" outlineLevel="1">
      <c r="A629" t="str">
        <f>B629&amp;C629</f>
        <v>Surname, Forename1</v>
      </c>
      <c r="B629" s="258" t="s">
        <v>28</v>
      </c>
      <c r="C629" s="27">
        <v>1</v>
      </c>
      <c r="D629" s="26" t="s">
        <v>22</v>
      </c>
      <c r="E629" s="103"/>
      <c r="F629" s="103"/>
      <c r="G629" s="103"/>
      <c r="H629" s="16"/>
      <c r="I629" s="16"/>
      <c r="J629" s="17"/>
      <c r="K629" s="94"/>
      <c r="L629" s="94"/>
      <c r="M629" s="94"/>
      <c r="N629" s="94"/>
      <c r="O629" s="94"/>
      <c r="P629" s="94"/>
      <c r="Q629" s="17"/>
      <c r="R629" s="94"/>
      <c r="S629" s="94"/>
      <c r="T629" s="17"/>
      <c r="U629" s="17"/>
      <c r="V629" s="94"/>
      <c r="W629" s="17"/>
      <c r="X629" s="94"/>
      <c r="Y629" s="17"/>
      <c r="Z629" s="17"/>
      <c r="AA629" s="17"/>
      <c r="AB629" s="17"/>
      <c r="AC629" s="190">
        <f>IF(J629&lt;&gt;0,INT(25.4347*POWER((18-J629),1.81)),0)</f>
        <v>0</v>
      </c>
      <c r="AD629" s="190">
        <f>IF(Q629&lt;&gt;0,INT(0.14354*POWER(((10*Q629)-220),1.4)),0)</f>
        <v>0</v>
      </c>
      <c r="AE629" s="190">
        <f>IF(T629&lt;&gt;0,INT(51.39*POWER((T629-1.5),1.05)),0)</f>
        <v>0</v>
      </c>
      <c r="AF629" s="190">
        <f>IF(U629&lt;&gt;0,INT(0.8465*POWER(((100*U629)-75),1.42)),0)</f>
        <v>0</v>
      </c>
      <c r="AG629" s="190">
        <f>IF(X629&lt;&gt;0,INT(1.53775*POWER((82-X629),1.81)),0)</f>
        <v>0</v>
      </c>
      <c r="AH629" s="190">
        <f>IF(Y629&lt;&gt;0,INT(5.74352*POWER((28.5-Y629),1.92)),0)</f>
        <v>0</v>
      </c>
      <c r="AI629" s="190">
        <f>IF(Z629&lt;&gt;0,INT(12.91*POWER((Z629-4),1.1)),0)</f>
        <v>0</v>
      </c>
      <c r="AJ629" s="190">
        <f>IF(AA629&lt;&gt;0,INT(0.2797*POWER(((100*AA629)),1.35)),0)</f>
        <v>0</v>
      </c>
      <c r="AK629" s="191">
        <f>IF(AB629&lt;&gt;0,INT(100.14*POWER((AB629-1),1.08)),0)</f>
        <v>0</v>
      </c>
      <c r="AL629" s="208">
        <v>7</v>
      </c>
      <c r="AM629" s="193">
        <f>SUM(AC629:AK629)</f>
        <v>0</v>
      </c>
    </row>
    <row r="630" spans="1:39" customFormat="1" outlineLevel="1">
      <c r="A630" t="str">
        <f>B629&amp;C630</f>
        <v>Surname, Forename2</v>
      </c>
      <c r="B630" s="259"/>
      <c r="C630" s="27">
        <v>2</v>
      </c>
      <c r="D630" s="26" t="s">
        <v>22</v>
      </c>
      <c r="E630" s="103"/>
      <c r="F630" s="103"/>
      <c r="G630" s="103"/>
      <c r="H630" s="15"/>
      <c r="I630" s="16"/>
      <c r="J630" s="17"/>
      <c r="K630" s="94"/>
      <c r="L630" s="94"/>
      <c r="M630" s="94"/>
      <c r="N630" s="94"/>
      <c r="O630" s="94"/>
      <c r="P630" s="94"/>
      <c r="Q630" s="17" t="str">
        <f>IF(SUM(K630:P630)=0,"",SUM(K630:P630))</f>
        <v/>
      </c>
      <c r="R630" s="94"/>
      <c r="S630" s="94"/>
      <c r="T630" s="17" t="str">
        <f>IF(SUM(R630:S630)=0,"",SUM(R630:S630))</f>
        <v/>
      </c>
      <c r="U630" s="17"/>
      <c r="V630" s="94"/>
      <c r="W630" s="17"/>
      <c r="X630" s="94" t="str">
        <f>IFERROR(AVERAGE(V630:W630),"")</f>
        <v/>
      </c>
      <c r="Y630" s="17"/>
      <c r="Z630" s="17"/>
      <c r="AA630" s="71"/>
      <c r="AB630" s="17"/>
      <c r="AC630" s="190" t="str">
        <f>IF(J630="","",IF(J630&lt;&gt;0,INT(25.4347*POWER((18-J630),1.81)),0))</f>
        <v/>
      </c>
      <c r="AD630" s="190" t="str">
        <f>IFERROR(IF(Q630&lt;&gt;0,INT(0.14354*POWER(((10*Q630)-220),1.4)),0),"")</f>
        <v/>
      </c>
      <c r="AE630" s="190" t="str">
        <f>IFERROR(IF(T630&lt;&gt;0,INT(51.39*POWER((T630-1.5),1.05)),0),"")</f>
        <v/>
      </c>
      <c r="AF630" s="190">
        <f>IF(U630&lt;&gt;0,INT(0.8465*POWER(((100*U630)-75),1.42)),0)</f>
        <v>0</v>
      </c>
      <c r="AG630" s="190" t="str">
        <f>IFERROR(IF(X630&lt;&gt;0,INT(1.53775*POWER((82-X630),1.81)),0),"")</f>
        <v/>
      </c>
      <c r="AH630" s="190" t="str">
        <f>IF(Y630="","",IF(Y630&lt;&gt;0,INT(5.74352*POWER((28.5-Y630),1.92)),0))</f>
        <v/>
      </c>
      <c r="AI630" s="190">
        <f>IF(Z630&lt;&gt;0,INT(12.91*POWER((Z630-4),1.1)),0)</f>
        <v>0</v>
      </c>
      <c r="AJ630" s="190" t="str">
        <f>IF(AA630="","",IF(AA630&lt;&gt;0,INT(0.2797*POWER(((100*AA630)),1.35)),0))</f>
        <v/>
      </c>
      <c r="AK630" s="191" t="str">
        <f>IF(AB630="","",IF(AB630&lt;&gt;0,INT(100.14*POWER((AB630-1),1.08)),0))</f>
        <v/>
      </c>
      <c r="AL630" s="192">
        <f>COUNT(J630,Q630,T630,X630,Y630,AA630,AB630)</f>
        <v>0</v>
      </c>
      <c r="AM630" s="193" t="str">
        <f>IF(AL630=0,"",SUM(AC630:AK630))</f>
        <v/>
      </c>
    </row>
    <row r="631" spans="1:39" customFormat="1" outlineLevel="1">
      <c r="B631" s="259"/>
      <c r="C631" s="106" t="s">
        <v>65</v>
      </c>
      <c r="D631" s="103"/>
      <c r="E631" s="103"/>
      <c r="F631" s="103"/>
      <c r="G631" s="103"/>
      <c r="H631" s="104"/>
      <c r="I631" s="105"/>
      <c r="J631" s="107" t="str">
        <f>IFERROR((J629-J630)/J630*100%,"")</f>
        <v/>
      </c>
      <c r="K631" s="107" t="str">
        <f>IFERROR((K630-K629)/K630*100%,"")</f>
        <v/>
      </c>
      <c r="L631" s="107" t="str">
        <f t="shared" ref="L631:S631" si="2570">IFERROR((L630-L629)/L630*100%,"")</f>
        <v/>
      </c>
      <c r="M631" s="107" t="str">
        <f t="shared" si="2570"/>
        <v/>
      </c>
      <c r="N631" s="107" t="str">
        <f t="shared" si="2570"/>
        <v/>
      </c>
      <c r="O631" s="107" t="str">
        <f t="shared" si="2570"/>
        <v/>
      </c>
      <c r="P631" s="107" t="str">
        <f t="shared" si="2570"/>
        <v/>
      </c>
      <c r="Q631" s="107" t="str">
        <f t="shared" si="2570"/>
        <v/>
      </c>
      <c r="R631" s="107" t="str">
        <f t="shared" si="2570"/>
        <v/>
      </c>
      <c r="S631" s="107" t="str">
        <f t="shared" si="2570"/>
        <v/>
      </c>
      <c r="T631" s="107" t="str">
        <f>IFERROR((T630-T629)/T630*100%,"")</f>
        <v/>
      </c>
      <c r="U631" s="107" t="str">
        <f t="shared" ref="U631" si="2571">IFERROR((U630-U629)/U630*100%,"")</f>
        <v/>
      </c>
      <c r="V631" s="107" t="str">
        <f>IFERROR((V629-V630)/V630*100%,"")</f>
        <v/>
      </c>
      <c r="W631" s="107" t="str">
        <f>IFERROR((W629-W630)/W630*100%,"")</f>
        <v/>
      </c>
      <c r="X631" s="107" t="str">
        <f>IFERROR((X629-X630)/X630*100%,"")</f>
        <v/>
      </c>
      <c r="Y631" s="107" t="str">
        <f>IFERROR((Y629-Y630)/Y630*100%,"")</f>
        <v/>
      </c>
      <c r="Z631" s="107" t="str">
        <f t="shared" ref="Z631:AB631" si="2572">IFERROR((Z630-Z629)/Z630*100%,"")</f>
        <v/>
      </c>
      <c r="AA631" s="107" t="str">
        <f t="shared" si="2572"/>
        <v/>
      </c>
      <c r="AB631" s="107" t="str">
        <f t="shared" si="2572"/>
        <v/>
      </c>
      <c r="AC631" s="194" t="str">
        <f t="shared" ref="AC631" si="2573">IFERROR((AC630-AC629)/AC630*100%,"")</f>
        <v/>
      </c>
      <c r="AD631" s="194" t="str">
        <f t="shared" ref="AD631" si="2574">IFERROR((AD630-AD629)/AD630*100%,"")</f>
        <v/>
      </c>
      <c r="AE631" s="194" t="str">
        <f t="shared" ref="AE631" si="2575">IFERROR((AE630-AE629)/AE630*100%,"")</f>
        <v/>
      </c>
      <c r="AF631" s="194" t="str">
        <f t="shared" ref="AF631" si="2576">IFERROR((AF630-AF629)/AF630*100%,"")</f>
        <v/>
      </c>
      <c r="AG631" s="194" t="str">
        <f t="shared" ref="AG631" si="2577">IFERROR((AG630-AG629)/AG630*100%,"")</f>
        <v/>
      </c>
      <c r="AH631" s="194" t="str">
        <f t="shared" ref="AH631" si="2578">IFERROR((AH630-AH629)/AH630*100%,"")</f>
        <v/>
      </c>
      <c r="AI631" s="194" t="str">
        <f t="shared" ref="AI631" si="2579">IFERROR((AI630-AI629)/AI630*100%,"")</f>
        <v/>
      </c>
      <c r="AJ631" s="194" t="str">
        <f t="shared" ref="AJ631" si="2580">IFERROR((AJ630-AJ629)/AJ630*100%,"")</f>
        <v/>
      </c>
      <c r="AK631" s="194" t="str">
        <f t="shared" ref="AK631" si="2581">IFERROR((AK630-AK629)/AK630*100%,"")</f>
        <v/>
      </c>
      <c r="AL631" s="194" t="str">
        <f t="shared" ref="AL631:AM631" si="2582">IFERROR((AL630-AL629)/AL630*100%,"")</f>
        <v/>
      </c>
      <c r="AM631" s="228" t="str">
        <f t="shared" si="2582"/>
        <v/>
      </c>
    </row>
    <row r="632" spans="1:39" customFormat="1" outlineLevel="1">
      <c r="A632" t="str">
        <f>B629&amp;C632</f>
        <v>Surname, Forename3</v>
      </c>
      <c r="B632" s="259"/>
      <c r="C632" s="27">
        <v>3</v>
      </c>
      <c r="D632" s="26" t="s">
        <v>22</v>
      </c>
      <c r="E632" s="103"/>
      <c r="F632" s="103"/>
      <c r="G632" s="103"/>
      <c r="H632" s="15"/>
      <c r="I632" s="16"/>
      <c r="J632" s="17"/>
      <c r="K632" s="94"/>
      <c r="L632" s="94"/>
      <c r="M632" s="94"/>
      <c r="N632" s="94"/>
      <c r="O632" s="94"/>
      <c r="P632" s="94"/>
      <c r="Q632" s="17" t="str">
        <f>IF(SUM(K632:P632)=0,"",SUM(K632:P632))</f>
        <v/>
      </c>
      <c r="R632" s="94"/>
      <c r="S632" s="94"/>
      <c r="T632" s="17" t="str">
        <f>IF(SUM(R632:S632)=0,"",SUM(R632:S632))</f>
        <v/>
      </c>
      <c r="U632" s="17"/>
      <c r="V632" s="94"/>
      <c r="W632" s="17"/>
      <c r="X632" s="94" t="str">
        <f>IFERROR(AVERAGE(V632:W632),"")</f>
        <v/>
      </c>
      <c r="Y632" s="17"/>
      <c r="Z632" s="17"/>
      <c r="AA632" s="71"/>
      <c r="AB632" s="17"/>
      <c r="AC632" s="190" t="str">
        <f>IF(J632="","",IF(J632&lt;&gt;0,INT(25.4347*POWER((18-J632),1.81)),0))</f>
        <v/>
      </c>
      <c r="AD632" s="190" t="str">
        <f>IFERROR(IF(Q632&lt;&gt;0,INT(0.14354*POWER(((10*Q632)-220),1.4)),0),"")</f>
        <v/>
      </c>
      <c r="AE632" s="190" t="str">
        <f>IFERROR(IF(T632&lt;&gt;0,INT(51.39*POWER((T632-1.5),1.05)),0),"")</f>
        <v/>
      </c>
      <c r="AF632" s="190">
        <f>IF(U632&lt;&gt;0,INT(0.8465*POWER(((100*U632)-75),1.42)),0)</f>
        <v>0</v>
      </c>
      <c r="AG632" s="190" t="str">
        <f>IFERROR(IF(X632&lt;&gt;0,INT(1.53775*POWER((82-X632),1.81)),0),"")</f>
        <v/>
      </c>
      <c r="AH632" s="190" t="str">
        <f>IF(Y632="","",IF(Y632&lt;&gt;0,INT(5.74352*POWER((28.5-Y632),1.92)),0))</f>
        <v/>
      </c>
      <c r="AI632" s="190">
        <f>IF(Z632&lt;&gt;0,INT(12.91*POWER((Z632-4),1.1)),0)</f>
        <v>0</v>
      </c>
      <c r="AJ632" s="190" t="str">
        <f>IF(AA632="","",IF(AA632&lt;&gt;0,INT(0.2797*POWER(((100*AA632)),1.35)),0))</f>
        <v/>
      </c>
      <c r="AK632" s="191" t="str">
        <f>IF(AB632="","",IF(AB632&lt;&gt;0,INT(100.14*POWER((AB632-1),1.08)),0))</f>
        <v/>
      </c>
      <c r="AL632" s="192">
        <f>COUNT(J632,Q632,T632,X632,Y632,AA632,AB632)</f>
        <v>0</v>
      </c>
      <c r="AM632" s="193" t="str">
        <f>IF(AL632=0,"",SUM(AC632:AK632))</f>
        <v/>
      </c>
    </row>
    <row r="633" spans="1:39" customFormat="1" outlineLevel="1">
      <c r="B633" s="259"/>
      <c r="C633" s="106" t="s">
        <v>65</v>
      </c>
      <c r="D633" s="103"/>
      <c r="E633" s="103"/>
      <c r="F633" s="103"/>
      <c r="G633" s="103"/>
      <c r="H633" s="104"/>
      <c r="I633" s="105"/>
      <c r="J633" s="107" t="str">
        <f>IFERROR((J630-J632)/J632*100%,"")</f>
        <v/>
      </c>
      <c r="K633" s="107" t="str">
        <f t="shared" ref="K633:T633" si="2583">IFERROR((K632-K630)/K632*100%,"")</f>
        <v/>
      </c>
      <c r="L633" s="107" t="str">
        <f t="shared" si="2583"/>
        <v/>
      </c>
      <c r="M633" s="107" t="str">
        <f t="shared" si="2583"/>
        <v/>
      </c>
      <c r="N633" s="107" t="str">
        <f t="shared" si="2583"/>
        <v/>
      </c>
      <c r="O633" s="107" t="str">
        <f t="shared" si="2583"/>
        <v/>
      </c>
      <c r="P633" s="107" t="str">
        <f t="shared" si="2583"/>
        <v/>
      </c>
      <c r="Q633" s="107" t="str">
        <f t="shared" si="2583"/>
        <v/>
      </c>
      <c r="R633" s="107" t="str">
        <f t="shared" si="2583"/>
        <v/>
      </c>
      <c r="S633" s="107" t="str">
        <f t="shared" si="2583"/>
        <v/>
      </c>
      <c r="T633" s="107" t="str">
        <f t="shared" si="2583"/>
        <v/>
      </c>
      <c r="U633" s="107" t="str">
        <f t="shared" ref="U633" si="2584">IFERROR((U632-U631)/U632*100%,"")</f>
        <v/>
      </c>
      <c r="V633" s="107" t="str">
        <f>IFERROR((V630-V632)/V632*100%,"")</f>
        <v/>
      </c>
      <c r="W633" s="107" t="str">
        <f>IFERROR((W630-W632)/W632*100%,"")</f>
        <v/>
      </c>
      <c r="X633" s="107" t="str">
        <f>IFERROR((X630-X632)/X632*100%,"")</f>
        <v/>
      </c>
      <c r="Y633" s="107" t="str">
        <f>IFERROR((Y630-Y632)/Y632*100%,"")</f>
        <v/>
      </c>
      <c r="Z633" s="107" t="str">
        <f t="shared" ref="Z633" si="2585">IFERROR((Z632-Z631)/Z632*100%,"")</f>
        <v/>
      </c>
      <c r="AA633" s="107" t="str">
        <f>IFERROR((AA632-AA630)/AA632*100%,"")</f>
        <v/>
      </c>
      <c r="AB633" s="107" t="str">
        <f>IFERROR((AB632-AB630)/AB632*100%,"")</f>
        <v/>
      </c>
      <c r="AC633" s="194" t="str">
        <f t="shared" ref="AC633" si="2586">IFERROR((AC632-AC631)/AC632*100%,"")</f>
        <v/>
      </c>
      <c r="AD633" s="194" t="str">
        <f t="shared" ref="AD633" si="2587">IFERROR((AD632-AD631)/AD632*100%,"")</f>
        <v/>
      </c>
      <c r="AE633" s="194" t="str">
        <f t="shared" ref="AE633" si="2588">IFERROR((AE632-AE631)/AE632*100%,"")</f>
        <v/>
      </c>
      <c r="AF633" s="194" t="str">
        <f t="shared" ref="AF633" si="2589">IFERROR((AF632-AF631)/AF632*100%,"")</f>
        <v/>
      </c>
      <c r="AG633" s="194" t="str">
        <f t="shared" ref="AG633" si="2590">IFERROR((AG632-AG631)/AG632*100%,"")</f>
        <v/>
      </c>
      <c r="AH633" s="194" t="str">
        <f t="shared" ref="AH633" si="2591">IFERROR((AH632-AH631)/AH632*100%,"")</f>
        <v/>
      </c>
      <c r="AI633" s="194" t="str">
        <f t="shared" ref="AI633" si="2592">IFERROR((AI632-AI631)/AI632*100%,"")</f>
        <v/>
      </c>
      <c r="AJ633" s="194" t="str">
        <f t="shared" ref="AJ633" si="2593">IFERROR((AJ632-AJ631)/AJ632*100%,"")</f>
        <v/>
      </c>
      <c r="AK633" s="194" t="str">
        <f t="shared" ref="AK633" si="2594">IFERROR((AK632-AK631)/AK632*100%,"")</f>
        <v/>
      </c>
      <c r="AL633" s="194" t="str">
        <f t="shared" ref="AL633" si="2595">IFERROR((AL632-AL631)/AL632*100%,"")</f>
        <v/>
      </c>
      <c r="AM633" s="227" t="str">
        <f>IFERROR((AM632-AM630)/AM632*100%,"")</f>
        <v/>
      </c>
    </row>
    <row r="634" spans="1:39" customFormat="1" outlineLevel="1">
      <c r="A634" t="str">
        <f>B629&amp;C634</f>
        <v>Surname, Forename4</v>
      </c>
      <c r="B634" s="259"/>
      <c r="C634" s="27">
        <v>4</v>
      </c>
      <c r="D634" s="26" t="s">
        <v>22</v>
      </c>
      <c r="E634" s="103"/>
      <c r="F634" s="103"/>
      <c r="G634" s="103"/>
      <c r="H634" s="15"/>
      <c r="I634" s="16"/>
      <c r="J634" s="17"/>
      <c r="K634" s="94"/>
      <c r="L634" s="94"/>
      <c r="M634" s="94"/>
      <c r="N634" s="94"/>
      <c r="O634" s="94"/>
      <c r="P634" s="94"/>
      <c r="Q634" s="17" t="str">
        <f>IF(SUM(K634:P634)=0,"",SUM(K634:P634))</f>
        <v/>
      </c>
      <c r="R634" s="94"/>
      <c r="S634" s="94"/>
      <c r="T634" s="17" t="str">
        <f>IF(SUM(R634:S634)=0,"",SUM(R634:S634))</f>
        <v/>
      </c>
      <c r="U634" s="17"/>
      <c r="V634" s="94"/>
      <c r="W634" s="17"/>
      <c r="X634" s="94" t="str">
        <f>IFERROR(AVERAGE(V634:W634),"")</f>
        <v/>
      </c>
      <c r="Y634" s="17"/>
      <c r="Z634" s="17"/>
      <c r="AA634" s="71"/>
      <c r="AB634" s="17"/>
      <c r="AC634" s="190" t="str">
        <f>IF(J634="","",IF(J634&lt;&gt;0,INT(25.4347*POWER((18-J634),1.81)),0))</f>
        <v/>
      </c>
      <c r="AD634" s="190" t="str">
        <f>IFERROR(IF(Q634&lt;&gt;0,INT(0.14354*POWER(((10*Q634)-220),1.4)),0),"")</f>
        <v/>
      </c>
      <c r="AE634" s="190" t="str">
        <f>IFERROR(IF(T634&lt;&gt;0,INT(51.39*POWER((T634-1.5),1.05)),0),"")</f>
        <v/>
      </c>
      <c r="AF634" s="190">
        <f>IF(U634&lt;&gt;0,INT(0.8465*POWER(((100*U634)-75),1.42)),0)</f>
        <v>0</v>
      </c>
      <c r="AG634" s="190" t="str">
        <f>IFERROR(IF(X634&lt;&gt;0,INT(1.53775*POWER((82-X634),1.81)),0),"")</f>
        <v/>
      </c>
      <c r="AH634" s="190" t="str">
        <f>IF(Y634="","",IF(Y634&lt;&gt;0,INT(5.74352*POWER((28.5-Y634),1.92)),0))</f>
        <v/>
      </c>
      <c r="AI634" s="190">
        <f>IF(Z634&lt;&gt;0,INT(12.91*POWER((Z634-4),1.1)),0)</f>
        <v>0</v>
      </c>
      <c r="AJ634" s="190" t="str">
        <f>IF(AA634="","",IF(AA634&lt;&gt;0,INT(0.2797*POWER(((100*AA634)),1.35)),0))</f>
        <v/>
      </c>
      <c r="AK634" s="191" t="str">
        <f>IF(AB634="","",IF(AB634&lt;&gt;0,INT(100.14*POWER((AB634-1),1.08)),0))</f>
        <v/>
      </c>
      <c r="AL634" s="192">
        <f>COUNT(J634,Q634,T634,X634,Y634,AA634,AB634)</f>
        <v>0</v>
      </c>
      <c r="AM634" s="193" t="str">
        <f>IF(AL634=0,"",SUM(AC634:AK634))</f>
        <v/>
      </c>
    </row>
    <row r="635" spans="1:39" customFormat="1" outlineLevel="1">
      <c r="B635" s="259"/>
      <c r="C635" s="106" t="s">
        <v>65</v>
      </c>
      <c r="D635" s="103"/>
      <c r="E635" s="103"/>
      <c r="F635" s="103"/>
      <c r="G635" s="103"/>
      <c r="H635" s="104"/>
      <c r="I635" s="105"/>
      <c r="J635" s="107" t="str">
        <f>IFERROR((J632-J634)/J634*100%,"")</f>
        <v/>
      </c>
      <c r="K635" s="107" t="str">
        <f t="shared" ref="K635:T635" si="2596">IFERROR((K634-K632)/K634*100%,"")</f>
        <v/>
      </c>
      <c r="L635" s="107" t="str">
        <f t="shared" si="2596"/>
        <v/>
      </c>
      <c r="M635" s="107" t="str">
        <f t="shared" si="2596"/>
        <v/>
      </c>
      <c r="N635" s="107" t="str">
        <f t="shared" si="2596"/>
        <v/>
      </c>
      <c r="O635" s="107" t="str">
        <f t="shared" si="2596"/>
        <v/>
      </c>
      <c r="P635" s="107" t="str">
        <f t="shared" si="2596"/>
        <v/>
      </c>
      <c r="Q635" s="107" t="str">
        <f t="shared" si="2596"/>
        <v/>
      </c>
      <c r="R635" s="107" t="str">
        <f t="shared" si="2596"/>
        <v/>
      </c>
      <c r="S635" s="107" t="str">
        <f t="shared" si="2596"/>
        <v/>
      </c>
      <c r="T635" s="107" t="str">
        <f t="shared" si="2596"/>
        <v/>
      </c>
      <c r="U635" s="107" t="str">
        <f t="shared" ref="U635" si="2597">IFERROR((U634-U633)/U634*100%,"")</f>
        <v/>
      </c>
      <c r="V635" s="107" t="str">
        <f>IFERROR((V632-V634)/V634*100%,"")</f>
        <v/>
      </c>
      <c r="W635" s="107" t="str">
        <f>IFERROR((W632-W634)/W634*100%,"")</f>
        <v/>
      </c>
      <c r="X635" s="107" t="str">
        <f>IFERROR((X632-X634)/X634*100%,"")</f>
        <v/>
      </c>
      <c r="Y635" s="107" t="str">
        <f>IFERROR((Y632-Y634)/Y634*100%,"")</f>
        <v/>
      </c>
      <c r="Z635" s="107" t="str">
        <f t="shared" ref="Z635" si="2598">IFERROR((Z634-Z633)/Z634*100%,"")</f>
        <v/>
      </c>
      <c r="AA635" s="107" t="str">
        <f>IFERROR((AA634-AA632)/AA634*100%,"")</f>
        <v/>
      </c>
      <c r="AB635" s="107" t="str">
        <f>IFERROR((AB634-AB632)/AB634*100%,"")</f>
        <v/>
      </c>
      <c r="AC635" s="194" t="str">
        <f t="shared" ref="AC635" si="2599">IFERROR((AC634-AC633)/AC634*100%,"")</f>
        <v/>
      </c>
      <c r="AD635" s="194" t="str">
        <f t="shared" ref="AD635" si="2600">IFERROR((AD634-AD633)/AD634*100%,"")</f>
        <v/>
      </c>
      <c r="AE635" s="194" t="str">
        <f t="shared" ref="AE635" si="2601">IFERROR((AE634-AE633)/AE634*100%,"")</f>
        <v/>
      </c>
      <c r="AF635" s="194" t="str">
        <f t="shared" ref="AF635" si="2602">IFERROR((AF634-AF633)/AF634*100%,"")</f>
        <v/>
      </c>
      <c r="AG635" s="194" t="str">
        <f t="shared" ref="AG635" si="2603">IFERROR((AG634-AG633)/AG634*100%,"")</f>
        <v/>
      </c>
      <c r="AH635" s="194" t="str">
        <f t="shared" ref="AH635" si="2604">IFERROR((AH634-AH633)/AH634*100%,"")</f>
        <v/>
      </c>
      <c r="AI635" s="194" t="str">
        <f t="shared" ref="AI635" si="2605">IFERROR((AI634-AI633)/AI634*100%,"")</f>
        <v/>
      </c>
      <c r="AJ635" s="194" t="str">
        <f t="shared" ref="AJ635" si="2606">IFERROR((AJ634-AJ633)/AJ634*100%,"")</f>
        <v/>
      </c>
      <c r="AK635" s="194" t="str">
        <f t="shared" ref="AK635" si="2607">IFERROR((AK634-AK633)/AK634*100%,"")</f>
        <v/>
      </c>
      <c r="AL635" s="194" t="str">
        <f t="shared" ref="AL635" si="2608">IFERROR((AL634-AL633)/AL634*100%,"")</f>
        <v/>
      </c>
      <c r="AM635" s="227" t="str">
        <f>IFERROR((AM634-AM632)/AM634*100%,"")</f>
        <v/>
      </c>
    </row>
    <row r="636" spans="1:39" customFormat="1" outlineLevel="1">
      <c r="A636" t="str">
        <f>B629&amp;C636</f>
        <v>Surname, Forename5</v>
      </c>
      <c r="B636" s="259"/>
      <c r="C636" s="27">
        <v>5</v>
      </c>
      <c r="D636" s="26" t="s">
        <v>22</v>
      </c>
      <c r="E636" s="103"/>
      <c r="F636" s="103"/>
      <c r="G636" s="103"/>
      <c r="H636" s="15"/>
      <c r="I636" s="16"/>
      <c r="J636" s="17"/>
      <c r="K636" s="94"/>
      <c r="L636" s="94"/>
      <c r="M636" s="94"/>
      <c r="N636" s="94"/>
      <c r="O636" s="94"/>
      <c r="P636" s="94"/>
      <c r="Q636" s="17" t="str">
        <f>IF(SUM(K636:P636)=0,"",SUM(K636:P636))</f>
        <v/>
      </c>
      <c r="R636" s="94"/>
      <c r="S636" s="94"/>
      <c r="T636" s="17" t="str">
        <f>IF(SUM(R636:S636)=0,"",SUM(R636:S636))</f>
        <v/>
      </c>
      <c r="U636" s="17"/>
      <c r="V636" s="94"/>
      <c r="W636" s="17"/>
      <c r="X636" s="94" t="str">
        <f>IFERROR(AVERAGE(V636:W636),"")</f>
        <v/>
      </c>
      <c r="Y636" s="17"/>
      <c r="Z636" s="17"/>
      <c r="AA636" s="71"/>
      <c r="AB636" s="17"/>
      <c r="AC636" s="190" t="str">
        <f>IF(J636="","",IF(J636&lt;&gt;0,INT(25.4347*POWER((18-J636),1.81)),0))</f>
        <v/>
      </c>
      <c r="AD636" s="190" t="str">
        <f>IFERROR(IF(Q636&lt;&gt;0,INT(0.14354*POWER(((10*Q636)-220),1.4)),0),"")</f>
        <v/>
      </c>
      <c r="AE636" s="190" t="str">
        <f>IFERROR(IF(T636&lt;&gt;0,INT(51.39*POWER((T636-1.5),1.05)),0),"")</f>
        <v/>
      </c>
      <c r="AF636" s="190">
        <f>IF(U636&lt;&gt;0,INT(0.8465*POWER(((100*U636)-75),1.42)),0)</f>
        <v>0</v>
      </c>
      <c r="AG636" s="190" t="str">
        <f>IFERROR(IF(X636&lt;&gt;0,INT(1.53775*POWER((82-X636),1.81)),0),"")</f>
        <v/>
      </c>
      <c r="AH636" s="190" t="str">
        <f>IF(Y636="","",IF(Y636&lt;&gt;0,INT(5.74352*POWER((28.5-Y636),1.92)),0))</f>
        <v/>
      </c>
      <c r="AI636" s="190">
        <f>IF(Z636&lt;&gt;0,INT(12.91*POWER((Z636-4),1.1)),0)</f>
        <v>0</v>
      </c>
      <c r="AJ636" s="190" t="str">
        <f>IF(AA636="","",IF(AA636&lt;&gt;0,INT(0.2797*POWER(((100*AA636)),1.35)),0))</f>
        <v/>
      </c>
      <c r="AK636" s="191" t="str">
        <f>IF(AB636="","",IF(AB636&lt;&gt;0,INT(100.14*POWER((AB636-1),1.08)),0))</f>
        <v/>
      </c>
      <c r="AL636" s="192">
        <f>COUNT(J636,Q636,T636,X636,Y636,AA636,AB636)</f>
        <v>0</v>
      </c>
      <c r="AM636" s="193" t="str">
        <f>IF(AL636=0,"",SUM(AC636:AK636))</f>
        <v/>
      </c>
    </row>
    <row r="637" spans="1:39" customFormat="1" outlineLevel="1">
      <c r="B637" s="259"/>
      <c r="C637" s="106" t="s">
        <v>65</v>
      </c>
      <c r="D637" s="103"/>
      <c r="E637" s="103"/>
      <c r="F637" s="103"/>
      <c r="G637" s="103"/>
      <c r="H637" s="104"/>
      <c r="I637" s="105"/>
      <c r="J637" s="107" t="str">
        <f>IFERROR((J634-J636)/J636*100%,"")</f>
        <v/>
      </c>
      <c r="K637" s="107" t="str">
        <f t="shared" ref="K637:T637" si="2609">IFERROR((K636-K634)/K636*100%,"")</f>
        <v/>
      </c>
      <c r="L637" s="107" t="str">
        <f t="shared" si="2609"/>
        <v/>
      </c>
      <c r="M637" s="107" t="str">
        <f t="shared" si="2609"/>
        <v/>
      </c>
      <c r="N637" s="107" t="str">
        <f t="shared" si="2609"/>
        <v/>
      </c>
      <c r="O637" s="107" t="str">
        <f t="shared" si="2609"/>
        <v/>
      </c>
      <c r="P637" s="107" t="str">
        <f t="shared" si="2609"/>
        <v/>
      </c>
      <c r="Q637" s="107" t="str">
        <f t="shared" si="2609"/>
        <v/>
      </c>
      <c r="R637" s="107" t="str">
        <f t="shared" si="2609"/>
        <v/>
      </c>
      <c r="S637" s="107" t="str">
        <f t="shared" si="2609"/>
        <v/>
      </c>
      <c r="T637" s="107" t="str">
        <f t="shared" si="2609"/>
        <v/>
      </c>
      <c r="U637" s="107" t="str">
        <f t="shared" ref="U637" si="2610">IFERROR((U636-U635)/U636*100%,"")</f>
        <v/>
      </c>
      <c r="V637" s="107" t="str">
        <f>IFERROR((V634-V636)/V636*100%,"")</f>
        <v/>
      </c>
      <c r="W637" s="107" t="str">
        <f>IFERROR((W634-W636)/W636*100%,"")</f>
        <v/>
      </c>
      <c r="X637" s="107" t="str">
        <f>IFERROR((X634-X636)/X636*100%,"")</f>
        <v/>
      </c>
      <c r="Y637" s="107" t="str">
        <f>IFERROR((Y634-Y636)/Y636*100%,"")</f>
        <v/>
      </c>
      <c r="Z637" s="107" t="str">
        <f t="shared" ref="Z637" si="2611">IFERROR((Z636-Z635)/Z636*100%,"")</f>
        <v/>
      </c>
      <c r="AA637" s="107" t="str">
        <f>IFERROR((AA636-AA634)/AA636*100%,"")</f>
        <v/>
      </c>
      <c r="AB637" s="107" t="str">
        <f>IFERROR((AB636-AB634)/AB636*100%,"")</f>
        <v/>
      </c>
      <c r="AC637" s="194" t="str">
        <f t="shared" ref="AC637" si="2612">IFERROR((AC636-AC635)/AC636*100%,"")</f>
        <v/>
      </c>
      <c r="AD637" s="194" t="str">
        <f t="shared" ref="AD637" si="2613">IFERROR((AD636-AD635)/AD636*100%,"")</f>
        <v/>
      </c>
      <c r="AE637" s="194" t="str">
        <f t="shared" ref="AE637" si="2614">IFERROR((AE636-AE635)/AE636*100%,"")</f>
        <v/>
      </c>
      <c r="AF637" s="194" t="str">
        <f t="shared" ref="AF637" si="2615">IFERROR((AF636-AF635)/AF636*100%,"")</f>
        <v/>
      </c>
      <c r="AG637" s="194" t="str">
        <f t="shared" ref="AG637" si="2616">IFERROR((AG636-AG635)/AG636*100%,"")</f>
        <v/>
      </c>
      <c r="AH637" s="194" t="str">
        <f t="shared" ref="AH637" si="2617">IFERROR((AH636-AH635)/AH636*100%,"")</f>
        <v/>
      </c>
      <c r="AI637" s="194" t="str">
        <f t="shared" ref="AI637" si="2618">IFERROR((AI636-AI635)/AI636*100%,"")</f>
        <v/>
      </c>
      <c r="AJ637" s="194" t="str">
        <f t="shared" ref="AJ637" si="2619">IFERROR((AJ636-AJ635)/AJ636*100%,"")</f>
        <v/>
      </c>
      <c r="AK637" s="194" t="str">
        <f t="shared" ref="AK637" si="2620">IFERROR((AK636-AK635)/AK636*100%,"")</f>
        <v/>
      </c>
      <c r="AL637" s="194" t="str">
        <f t="shared" ref="AL637" si="2621">IFERROR((AL636-AL635)/AL636*100%,"")</f>
        <v/>
      </c>
      <c r="AM637" s="227" t="str">
        <f>IFERROR((AM636-AM634)/AM636*100%,"")</f>
        <v/>
      </c>
    </row>
    <row r="638" spans="1:39" customFormat="1" outlineLevel="1">
      <c r="A638" t="str">
        <f>B629&amp;C638</f>
        <v>Surname, Forename6</v>
      </c>
      <c r="B638" s="259"/>
      <c r="C638" s="27">
        <v>6</v>
      </c>
      <c r="D638" s="26" t="s">
        <v>22</v>
      </c>
      <c r="E638" s="103"/>
      <c r="F638" s="103"/>
      <c r="G638" s="103"/>
      <c r="H638" s="15"/>
      <c r="I638" s="16"/>
      <c r="J638" s="17"/>
      <c r="K638" s="94"/>
      <c r="L638" s="94"/>
      <c r="M638" s="94"/>
      <c r="N638" s="94"/>
      <c r="O638" s="94"/>
      <c r="P638" s="94"/>
      <c r="Q638" s="17" t="str">
        <f>IF(SUM(K638:P638)=0,"",SUM(K638:P638))</f>
        <v/>
      </c>
      <c r="R638" s="94"/>
      <c r="S638" s="94"/>
      <c r="T638" s="17" t="str">
        <f>IF(SUM(R638:S638)=0,"",SUM(R638:S638))</f>
        <v/>
      </c>
      <c r="U638" s="17"/>
      <c r="V638" s="94"/>
      <c r="W638" s="17"/>
      <c r="X638" s="94" t="str">
        <f>IFERROR(AVERAGE(V638:W638),"")</f>
        <v/>
      </c>
      <c r="Y638" s="17"/>
      <c r="Z638" s="17"/>
      <c r="AA638" s="71"/>
      <c r="AB638" s="17"/>
      <c r="AC638" s="190" t="str">
        <f>IF(J638="","",IF(J638&lt;&gt;0,INT(25.4347*POWER((18-J638),1.81)),0))</f>
        <v/>
      </c>
      <c r="AD638" s="190" t="str">
        <f>IFERROR(IF(Q638&lt;&gt;0,INT(0.14354*POWER(((10*Q638)-220),1.4)),0),"")</f>
        <v/>
      </c>
      <c r="AE638" s="190" t="str">
        <f>IFERROR(IF(T638&lt;&gt;0,INT(51.39*POWER((T638-1.5),1.05)),0),"")</f>
        <v/>
      </c>
      <c r="AF638" s="190">
        <f>IF(U638&lt;&gt;0,INT(0.8465*POWER(((100*U638)-75),1.42)),0)</f>
        <v>0</v>
      </c>
      <c r="AG638" s="190" t="str">
        <f>IFERROR(IF(X638&lt;&gt;0,INT(1.53775*POWER((82-X638),1.81)),0),"")</f>
        <v/>
      </c>
      <c r="AH638" s="190" t="str">
        <f>IF(Y638="","",IF(Y638&lt;&gt;0,INT(5.74352*POWER((28.5-Y638),1.92)),0))</f>
        <v/>
      </c>
      <c r="AI638" s="190">
        <f>IF(Z638&lt;&gt;0,INT(12.91*POWER((Z638-4),1.1)),0)</f>
        <v>0</v>
      </c>
      <c r="AJ638" s="190" t="str">
        <f>IF(AA638="","",IF(AA638&lt;&gt;0,INT(0.2797*POWER(((100*AA638)),1.35)),0))</f>
        <v/>
      </c>
      <c r="AK638" s="191" t="str">
        <f>IF(AB638="","",IF(AB638&lt;&gt;0,INT(100.14*POWER((AB638-1),1.08)),0))</f>
        <v/>
      </c>
      <c r="AL638" s="192">
        <f>COUNT(J638,Q638,T638,X638,Y638,AA638,AB638)</f>
        <v>0</v>
      </c>
      <c r="AM638" s="193" t="str">
        <f>IF(AL638=0,"",SUM(AC638:AK638))</f>
        <v/>
      </c>
    </row>
    <row r="639" spans="1:39" customFormat="1" outlineLevel="1">
      <c r="B639" s="259"/>
      <c r="C639" s="106" t="s">
        <v>65</v>
      </c>
      <c r="D639" s="103"/>
      <c r="E639" s="103"/>
      <c r="F639" s="103"/>
      <c r="G639" s="103"/>
      <c r="H639" s="104"/>
      <c r="I639" s="105"/>
      <c r="J639" s="107" t="str">
        <f>IFERROR((J636-J638)/J638*100%,"")</f>
        <v/>
      </c>
      <c r="K639" s="107" t="str">
        <f t="shared" ref="K639:T639" si="2622">IFERROR((K638-K636)/K638*100%,"")</f>
        <v/>
      </c>
      <c r="L639" s="107" t="str">
        <f t="shared" si="2622"/>
        <v/>
      </c>
      <c r="M639" s="107" t="str">
        <f t="shared" si="2622"/>
        <v/>
      </c>
      <c r="N639" s="107" t="str">
        <f t="shared" si="2622"/>
        <v/>
      </c>
      <c r="O639" s="107" t="str">
        <f t="shared" si="2622"/>
        <v/>
      </c>
      <c r="P639" s="107" t="str">
        <f t="shared" si="2622"/>
        <v/>
      </c>
      <c r="Q639" s="107" t="str">
        <f t="shared" si="2622"/>
        <v/>
      </c>
      <c r="R639" s="107" t="str">
        <f t="shared" si="2622"/>
        <v/>
      </c>
      <c r="S639" s="107" t="str">
        <f t="shared" si="2622"/>
        <v/>
      </c>
      <c r="T639" s="107" t="str">
        <f t="shared" si="2622"/>
        <v/>
      </c>
      <c r="U639" s="107" t="str">
        <f t="shared" ref="U639" si="2623">IFERROR((U638-U637)/U638*100%,"")</f>
        <v/>
      </c>
      <c r="V639" s="107" t="str">
        <f>IFERROR((V636-V638)/V638*100%,"")</f>
        <v/>
      </c>
      <c r="W639" s="107" t="str">
        <f>IFERROR((W636-W638)/W638*100%,"")</f>
        <v/>
      </c>
      <c r="X639" s="107" t="str">
        <f>IFERROR((X636-X638)/X638*100%,"")</f>
        <v/>
      </c>
      <c r="Y639" s="107" t="str">
        <f>IFERROR((Y636-Y638)/Y638*100%,"")</f>
        <v/>
      </c>
      <c r="Z639" s="107" t="str">
        <f t="shared" ref="Z639" si="2624">IFERROR((Z638-Z637)/Z638*100%,"")</f>
        <v/>
      </c>
      <c r="AA639" s="107" t="str">
        <f>IFERROR((AA638-AA636)/AA638*100%,"")</f>
        <v/>
      </c>
      <c r="AB639" s="107" t="str">
        <f>IFERROR((AB638-AB636)/AB638*100%,"")</f>
        <v/>
      </c>
      <c r="AC639" s="194" t="str">
        <f t="shared" ref="AC639" si="2625">IFERROR((AC638-AC637)/AC638*100%,"")</f>
        <v/>
      </c>
      <c r="AD639" s="194" t="str">
        <f t="shared" ref="AD639" si="2626">IFERROR((AD638-AD637)/AD638*100%,"")</f>
        <v/>
      </c>
      <c r="AE639" s="194" t="str">
        <f t="shared" ref="AE639" si="2627">IFERROR((AE638-AE637)/AE638*100%,"")</f>
        <v/>
      </c>
      <c r="AF639" s="194" t="str">
        <f t="shared" ref="AF639" si="2628">IFERROR((AF638-AF637)/AF638*100%,"")</f>
        <v/>
      </c>
      <c r="AG639" s="194" t="str">
        <f t="shared" ref="AG639" si="2629">IFERROR((AG638-AG637)/AG638*100%,"")</f>
        <v/>
      </c>
      <c r="AH639" s="194" t="str">
        <f t="shared" ref="AH639" si="2630">IFERROR((AH638-AH637)/AH638*100%,"")</f>
        <v/>
      </c>
      <c r="AI639" s="194" t="str">
        <f t="shared" ref="AI639" si="2631">IFERROR((AI638-AI637)/AI638*100%,"")</f>
        <v/>
      </c>
      <c r="AJ639" s="194" t="str">
        <f t="shared" ref="AJ639" si="2632">IFERROR((AJ638-AJ637)/AJ638*100%,"")</f>
        <v/>
      </c>
      <c r="AK639" s="194" t="str">
        <f t="shared" ref="AK639" si="2633">IFERROR((AK638-AK637)/AK638*100%,"")</f>
        <v/>
      </c>
      <c r="AL639" s="194" t="str">
        <f t="shared" ref="AL639" si="2634">IFERROR((AL638-AL637)/AL638*100%,"")</f>
        <v/>
      </c>
      <c r="AM639" s="227" t="str">
        <f>IFERROR((AM638-AM636)/AM638*100%,"")</f>
        <v/>
      </c>
    </row>
    <row r="640" spans="1:39" customFormat="1" outlineLevel="1">
      <c r="A640" t="str">
        <f>B629&amp;C640</f>
        <v>Surname, Forename7</v>
      </c>
      <c r="B640" s="259"/>
      <c r="C640" s="27">
        <v>7</v>
      </c>
      <c r="D640" s="26" t="s">
        <v>22</v>
      </c>
      <c r="E640" s="103"/>
      <c r="F640" s="103"/>
      <c r="G640" s="103"/>
      <c r="H640" s="15"/>
      <c r="I640" s="16"/>
      <c r="J640" s="17"/>
      <c r="K640" s="94"/>
      <c r="L640" s="94"/>
      <c r="M640" s="94"/>
      <c r="N640" s="94"/>
      <c r="O640" s="94"/>
      <c r="P640" s="94"/>
      <c r="Q640" s="17" t="str">
        <f>IF(SUM(K640:P640)=0,"",SUM(K640:P640))</f>
        <v/>
      </c>
      <c r="R640" s="94"/>
      <c r="S640" s="94"/>
      <c r="T640" s="17" t="str">
        <f>IF(SUM(R640:S640)=0,"",SUM(R640:S640))</f>
        <v/>
      </c>
      <c r="U640" s="17"/>
      <c r="V640" s="94"/>
      <c r="W640" s="17"/>
      <c r="X640" s="94" t="str">
        <f>IFERROR(AVERAGE(V640:W640),"")</f>
        <v/>
      </c>
      <c r="Y640" s="17"/>
      <c r="Z640" s="17"/>
      <c r="AA640" s="71"/>
      <c r="AB640" s="17"/>
      <c r="AC640" s="190" t="str">
        <f>IF(J640="","",IF(J640&lt;&gt;0,INT(25.4347*POWER((18-J640),1.81)),0))</f>
        <v/>
      </c>
      <c r="AD640" s="190" t="str">
        <f>IFERROR(IF(Q640&lt;&gt;0,INT(0.14354*POWER(((10*Q640)-220),1.4)),0),"")</f>
        <v/>
      </c>
      <c r="AE640" s="190" t="str">
        <f>IFERROR(IF(T640&lt;&gt;0,INT(51.39*POWER((T640-1.5),1.05)),0),"")</f>
        <v/>
      </c>
      <c r="AF640" s="190">
        <f>IF(U640&lt;&gt;0,INT(0.8465*POWER(((100*U640)-75),1.42)),0)</f>
        <v>0</v>
      </c>
      <c r="AG640" s="190" t="str">
        <f>IFERROR(IF(X640&lt;&gt;0,INT(1.53775*POWER((82-X640),1.81)),0),"")</f>
        <v/>
      </c>
      <c r="AH640" s="190" t="str">
        <f>IF(Y640="","",IF(Y640&lt;&gt;0,INT(5.74352*POWER((28.5-Y640),1.92)),0))</f>
        <v/>
      </c>
      <c r="AI640" s="190">
        <f>IF(Z640&lt;&gt;0,INT(12.91*POWER((Z640-4),1.1)),0)</f>
        <v>0</v>
      </c>
      <c r="AJ640" s="190" t="str">
        <f>IF(AA640="","",IF(AA640&lt;&gt;0,INT(0.2797*POWER(((100*AA640)),1.35)),0))</f>
        <v/>
      </c>
      <c r="AK640" s="191" t="str">
        <f>IF(AB640="","",IF(AB640&lt;&gt;0,INT(100.14*POWER((AB640-1),1.08)),0))</f>
        <v/>
      </c>
      <c r="AL640" s="192">
        <f>COUNT(J640,Q640,T640,X640,Y640,AA640,AB640)</f>
        <v>0</v>
      </c>
      <c r="AM640" s="193" t="str">
        <f>IF(AL640=0,"",SUM(AC640:AK640))</f>
        <v/>
      </c>
    </row>
    <row r="641" spans="1:39" customFormat="1" outlineLevel="1">
      <c r="B641" s="259"/>
      <c r="C641" s="106" t="s">
        <v>65</v>
      </c>
      <c r="D641" s="103"/>
      <c r="E641" s="103"/>
      <c r="F641" s="103"/>
      <c r="G641" s="103"/>
      <c r="H641" s="104"/>
      <c r="I641" s="105"/>
      <c r="J641" s="107" t="str">
        <f>IFERROR((J638-J640)/J640*100%,"")</f>
        <v/>
      </c>
      <c r="K641" s="107" t="str">
        <f t="shared" ref="K641:T641" si="2635">IFERROR((K640-K638)/K640*100%,"")</f>
        <v/>
      </c>
      <c r="L641" s="107" t="str">
        <f t="shared" si="2635"/>
        <v/>
      </c>
      <c r="M641" s="107" t="str">
        <f t="shared" si="2635"/>
        <v/>
      </c>
      <c r="N641" s="107" t="str">
        <f t="shared" si="2635"/>
        <v/>
      </c>
      <c r="O641" s="107" t="str">
        <f t="shared" si="2635"/>
        <v/>
      </c>
      <c r="P641" s="107" t="str">
        <f t="shared" si="2635"/>
        <v/>
      </c>
      <c r="Q641" s="107" t="str">
        <f t="shared" si="2635"/>
        <v/>
      </c>
      <c r="R641" s="107" t="str">
        <f t="shared" si="2635"/>
        <v/>
      </c>
      <c r="S641" s="107" t="str">
        <f t="shared" si="2635"/>
        <v/>
      </c>
      <c r="T641" s="107" t="str">
        <f t="shared" si="2635"/>
        <v/>
      </c>
      <c r="U641" s="107" t="str">
        <f t="shared" ref="U641" si="2636">IFERROR((U640-U639)/U640*100%,"")</f>
        <v/>
      </c>
      <c r="V641" s="107" t="str">
        <f>IFERROR((V638-V640)/V640*100%,"")</f>
        <v/>
      </c>
      <c r="W641" s="107" t="str">
        <f>IFERROR((W638-W640)/W640*100%,"")</f>
        <v/>
      </c>
      <c r="X641" s="107" t="str">
        <f>IFERROR((X638-X640)/X640*100%,"")</f>
        <v/>
      </c>
      <c r="Y641" s="107" t="str">
        <f>IFERROR((Y638-Y640)/Y640*100%,"")</f>
        <v/>
      </c>
      <c r="Z641" s="107" t="str">
        <f t="shared" ref="Z641" si="2637">IFERROR((Z640-Z639)/Z640*100%,"")</f>
        <v/>
      </c>
      <c r="AA641" s="107" t="str">
        <f>IFERROR((AA640-AA638)/AA640*100%,"")</f>
        <v/>
      </c>
      <c r="AB641" s="107" t="str">
        <f>IFERROR((AB640-AB638)/AB640*100%,"")</f>
        <v/>
      </c>
      <c r="AC641" s="194" t="str">
        <f t="shared" ref="AC641" si="2638">IFERROR((AC640-AC639)/AC640*100%,"")</f>
        <v/>
      </c>
      <c r="AD641" s="194" t="str">
        <f t="shared" ref="AD641" si="2639">IFERROR((AD640-AD639)/AD640*100%,"")</f>
        <v/>
      </c>
      <c r="AE641" s="194" t="str">
        <f t="shared" ref="AE641" si="2640">IFERROR((AE640-AE639)/AE640*100%,"")</f>
        <v/>
      </c>
      <c r="AF641" s="194" t="str">
        <f t="shared" ref="AF641" si="2641">IFERROR((AF640-AF639)/AF640*100%,"")</f>
        <v/>
      </c>
      <c r="AG641" s="194" t="str">
        <f t="shared" ref="AG641" si="2642">IFERROR((AG640-AG639)/AG640*100%,"")</f>
        <v/>
      </c>
      <c r="AH641" s="194" t="str">
        <f t="shared" ref="AH641" si="2643">IFERROR((AH640-AH639)/AH640*100%,"")</f>
        <v/>
      </c>
      <c r="AI641" s="194" t="str">
        <f t="shared" ref="AI641" si="2644">IFERROR((AI640-AI639)/AI640*100%,"")</f>
        <v/>
      </c>
      <c r="AJ641" s="194" t="str">
        <f t="shared" ref="AJ641" si="2645">IFERROR((AJ640-AJ639)/AJ640*100%,"")</f>
        <v/>
      </c>
      <c r="AK641" s="194" t="str">
        <f t="shared" ref="AK641" si="2646">IFERROR((AK640-AK639)/AK640*100%,"")</f>
        <v/>
      </c>
      <c r="AL641" s="194" t="str">
        <f t="shared" ref="AL641" si="2647">IFERROR((AL640-AL639)/AL640*100%,"")</f>
        <v/>
      </c>
      <c r="AM641" s="227" t="str">
        <f>IFERROR((AM640-AM638)/AM640*100%,"")</f>
        <v/>
      </c>
    </row>
    <row r="642" spans="1:39" customFormat="1" outlineLevel="1">
      <c r="A642" t="str">
        <f>B629&amp;C642</f>
        <v>Surname, Forename8</v>
      </c>
      <c r="B642" s="259"/>
      <c r="C642" s="27">
        <v>8</v>
      </c>
      <c r="D642" s="26" t="s">
        <v>22</v>
      </c>
      <c r="E642" s="103"/>
      <c r="F642" s="103"/>
      <c r="G642" s="103"/>
      <c r="H642" s="15"/>
      <c r="I642" s="16"/>
      <c r="J642" s="17"/>
      <c r="K642" s="94"/>
      <c r="L642" s="94"/>
      <c r="M642" s="94"/>
      <c r="N642" s="94"/>
      <c r="O642" s="94"/>
      <c r="P642" s="94"/>
      <c r="Q642" s="17" t="str">
        <f>IF(SUM(K642:P642)=0,"",SUM(K642:P642))</f>
        <v/>
      </c>
      <c r="R642" s="94"/>
      <c r="S642" s="94"/>
      <c r="T642" s="17" t="str">
        <f>IF(SUM(R642:S642)=0,"",SUM(R642:S642))</f>
        <v/>
      </c>
      <c r="U642" s="17"/>
      <c r="V642" s="94"/>
      <c r="W642" s="17"/>
      <c r="X642" s="94" t="str">
        <f>IFERROR(AVERAGE(V642:W642),"")</f>
        <v/>
      </c>
      <c r="Y642" s="17"/>
      <c r="Z642" s="17"/>
      <c r="AA642" s="71"/>
      <c r="AB642" s="17"/>
      <c r="AC642" s="190" t="str">
        <f>IF(J642="","",IF(J642&lt;&gt;0,INT(25.4347*POWER((18-J642),1.81)),0))</f>
        <v/>
      </c>
      <c r="AD642" s="190" t="str">
        <f>IFERROR(IF(Q642&lt;&gt;0,INT(0.14354*POWER(((10*Q642)-220),1.4)),0),"")</f>
        <v/>
      </c>
      <c r="AE642" s="190" t="str">
        <f>IFERROR(IF(T642&lt;&gt;0,INT(51.39*POWER((T642-1.5),1.05)),0),"")</f>
        <v/>
      </c>
      <c r="AF642" s="190">
        <f>IF(U642&lt;&gt;0,INT(0.8465*POWER(((100*U642)-75),1.42)),0)</f>
        <v>0</v>
      </c>
      <c r="AG642" s="190" t="str">
        <f>IFERROR(IF(X642&lt;&gt;0,INT(1.53775*POWER((82-X642),1.81)),0),"")</f>
        <v/>
      </c>
      <c r="AH642" s="190" t="str">
        <f>IF(Y642="","",IF(Y642&lt;&gt;0,INT(5.74352*POWER((28.5-Y642),1.92)),0))</f>
        <v/>
      </c>
      <c r="AI642" s="190">
        <f>IF(Z642&lt;&gt;0,INT(12.91*POWER((Z642-4),1.1)),0)</f>
        <v>0</v>
      </c>
      <c r="AJ642" s="190" t="str">
        <f>IF(AA642="","",IF(AA642&lt;&gt;0,INT(0.2797*POWER(((100*AA642)),1.35)),0))</f>
        <v/>
      </c>
      <c r="AK642" s="191" t="str">
        <f>IF(AB642="","",IF(AB642&lt;&gt;0,INT(100.14*POWER((AB642-1),1.08)),0))</f>
        <v/>
      </c>
      <c r="AL642" s="192">
        <f>COUNT(J642,Q642,T642,X642,Y642,AA642,AB642)</f>
        <v>0</v>
      </c>
      <c r="AM642" s="193" t="str">
        <f>IF(AL642=0,"",SUM(AC642:AK642))</f>
        <v/>
      </c>
    </row>
    <row r="643" spans="1:39" customFormat="1" outlineLevel="1">
      <c r="B643" s="259"/>
      <c r="C643" s="106" t="s">
        <v>65</v>
      </c>
      <c r="D643" s="103"/>
      <c r="E643" s="103"/>
      <c r="F643" s="103"/>
      <c r="G643" s="103"/>
      <c r="H643" s="104"/>
      <c r="I643" s="105"/>
      <c r="J643" s="107" t="str">
        <f>IFERROR((J640-J642)/J642*100%,"")</f>
        <v/>
      </c>
      <c r="K643" s="107" t="str">
        <f t="shared" ref="K643:T643" si="2648">IFERROR((K642-K640)/K642*100%,"")</f>
        <v/>
      </c>
      <c r="L643" s="107" t="str">
        <f t="shared" si="2648"/>
        <v/>
      </c>
      <c r="M643" s="107" t="str">
        <f t="shared" si="2648"/>
        <v/>
      </c>
      <c r="N643" s="107" t="str">
        <f t="shared" si="2648"/>
        <v/>
      </c>
      <c r="O643" s="107" t="str">
        <f t="shared" si="2648"/>
        <v/>
      </c>
      <c r="P643" s="107" t="str">
        <f t="shared" si="2648"/>
        <v/>
      </c>
      <c r="Q643" s="107" t="str">
        <f t="shared" si="2648"/>
        <v/>
      </c>
      <c r="R643" s="107" t="str">
        <f t="shared" si="2648"/>
        <v/>
      </c>
      <c r="S643" s="107" t="str">
        <f t="shared" si="2648"/>
        <v/>
      </c>
      <c r="T643" s="107" t="str">
        <f t="shared" si="2648"/>
        <v/>
      </c>
      <c r="U643" s="107" t="str">
        <f t="shared" ref="U643" si="2649">IFERROR((U642-U641)/U642*100%,"")</f>
        <v/>
      </c>
      <c r="V643" s="107" t="str">
        <f>IFERROR((V640-V642)/V642*100%,"")</f>
        <v/>
      </c>
      <c r="W643" s="107" t="str">
        <f>IFERROR((W640-W642)/W642*100%,"")</f>
        <v/>
      </c>
      <c r="X643" s="107" t="str">
        <f>IFERROR((X640-X642)/X642*100%,"")</f>
        <v/>
      </c>
      <c r="Y643" s="107" t="str">
        <f>IFERROR((Y640-Y642)/Y642*100%,"")</f>
        <v/>
      </c>
      <c r="Z643" s="107" t="str">
        <f t="shared" ref="Z643" si="2650">IFERROR((Z642-Z641)/Z642*100%,"")</f>
        <v/>
      </c>
      <c r="AA643" s="107" t="str">
        <f>IFERROR((AA642-AA640)/AA642*100%,"")</f>
        <v/>
      </c>
      <c r="AB643" s="107" t="str">
        <f>IFERROR((AB642-AB640)/AB642*100%,"")</f>
        <v/>
      </c>
      <c r="AC643" s="194" t="str">
        <f t="shared" ref="AC643" si="2651">IFERROR((AC642-AC641)/AC642*100%,"")</f>
        <v/>
      </c>
      <c r="AD643" s="194" t="str">
        <f t="shared" ref="AD643" si="2652">IFERROR((AD642-AD641)/AD642*100%,"")</f>
        <v/>
      </c>
      <c r="AE643" s="194" t="str">
        <f t="shared" ref="AE643" si="2653">IFERROR((AE642-AE641)/AE642*100%,"")</f>
        <v/>
      </c>
      <c r="AF643" s="194" t="str">
        <f t="shared" ref="AF643" si="2654">IFERROR((AF642-AF641)/AF642*100%,"")</f>
        <v/>
      </c>
      <c r="AG643" s="194" t="str">
        <f t="shared" ref="AG643" si="2655">IFERROR((AG642-AG641)/AG642*100%,"")</f>
        <v/>
      </c>
      <c r="AH643" s="194" t="str">
        <f t="shared" ref="AH643" si="2656">IFERROR((AH642-AH641)/AH642*100%,"")</f>
        <v/>
      </c>
      <c r="AI643" s="194" t="str">
        <f t="shared" ref="AI643" si="2657">IFERROR((AI642-AI641)/AI642*100%,"")</f>
        <v/>
      </c>
      <c r="AJ643" s="194" t="str">
        <f t="shared" ref="AJ643" si="2658">IFERROR((AJ642-AJ641)/AJ642*100%,"")</f>
        <v/>
      </c>
      <c r="AK643" s="194" t="str">
        <f t="shared" ref="AK643" si="2659">IFERROR((AK642-AK641)/AK642*100%,"")</f>
        <v/>
      </c>
      <c r="AL643" s="194" t="str">
        <f t="shared" ref="AL643" si="2660">IFERROR((AL642-AL641)/AL642*100%,"")</f>
        <v/>
      </c>
      <c r="AM643" s="227" t="str">
        <f>IFERROR((AM642-AM640)/AM642*100%,"")</f>
        <v/>
      </c>
    </row>
    <row r="644" spans="1:39" customFormat="1" outlineLevel="1">
      <c r="A644" t="str">
        <f>B629&amp;C644</f>
        <v>Surname, Forename9</v>
      </c>
      <c r="B644" s="259"/>
      <c r="C644" s="27">
        <v>9</v>
      </c>
      <c r="D644" s="26" t="s">
        <v>22</v>
      </c>
      <c r="E644" s="103"/>
      <c r="F644" s="103"/>
      <c r="G644" s="103"/>
      <c r="H644" s="15"/>
      <c r="I644" s="16"/>
      <c r="J644" s="17"/>
      <c r="K644" s="94"/>
      <c r="L644" s="94"/>
      <c r="M644" s="94"/>
      <c r="N644" s="94"/>
      <c r="O644" s="94"/>
      <c r="P644" s="94"/>
      <c r="Q644" s="17" t="str">
        <f>IF(SUM(K644:P644)=0,"",SUM(K644:P644))</f>
        <v/>
      </c>
      <c r="R644" s="94"/>
      <c r="S644" s="94"/>
      <c r="T644" s="17" t="str">
        <f>IF(SUM(R644:S644)=0,"",SUM(R644:S644))</f>
        <v/>
      </c>
      <c r="U644" s="17"/>
      <c r="V644" s="94"/>
      <c r="W644" s="17"/>
      <c r="X644" s="94" t="str">
        <f>IFERROR(AVERAGE(V644:W644),"")</f>
        <v/>
      </c>
      <c r="Y644" s="17"/>
      <c r="Z644" s="17"/>
      <c r="AA644" s="71"/>
      <c r="AB644" s="17"/>
      <c r="AC644" s="190" t="str">
        <f>IF(J644="","",IF(J644&lt;&gt;0,INT(25.4347*POWER((18-J644),1.81)),0))</f>
        <v/>
      </c>
      <c r="AD644" s="190" t="str">
        <f>IFERROR(IF(Q644&lt;&gt;0,INT(0.14354*POWER(((10*Q644)-220),1.4)),0),"")</f>
        <v/>
      </c>
      <c r="AE644" s="190" t="str">
        <f>IFERROR(IF(T644&lt;&gt;0,INT(51.39*POWER((T644-1.5),1.05)),0),"")</f>
        <v/>
      </c>
      <c r="AF644" s="190">
        <f>IF(U644&lt;&gt;0,INT(0.8465*POWER(((100*U644)-75),1.42)),0)</f>
        <v>0</v>
      </c>
      <c r="AG644" s="190" t="str">
        <f>IFERROR(IF(X644&lt;&gt;0,INT(1.53775*POWER((82-X644),1.81)),0),"")</f>
        <v/>
      </c>
      <c r="AH644" s="190" t="str">
        <f>IF(Y644="","",IF(Y644&lt;&gt;0,INT(5.74352*POWER((28.5-Y644),1.92)),0))</f>
        <v/>
      </c>
      <c r="AI644" s="190">
        <f>IF(Z644&lt;&gt;0,INT(12.91*POWER((Z644-4),1.1)),0)</f>
        <v>0</v>
      </c>
      <c r="AJ644" s="190" t="str">
        <f>IF(AA644="","",IF(AA644&lt;&gt;0,INT(0.2797*POWER(((100*AA644)),1.35)),0))</f>
        <v/>
      </c>
      <c r="AK644" s="191" t="str">
        <f>IF(AB644="","",IF(AB644&lt;&gt;0,INT(100.14*POWER((AB644-1),1.08)),0))</f>
        <v/>
      </c>
      <c r="AL644" s="192">
        <f>COUNT(J644,Q644,T644,X644,Y644,AA644,AB644)</f>
        <v>0</v>
      </c>
      <c r="AM644" s="193" t="str">
        <f>IF(AL644=0,"",SUM(AC644:AK644))</f>
        <v/>
      </c>
    </row>
    <row r="645" spans="1:39" customFormat="1" outlineLevel="1">
      <c r="B645" s="259"/>
      <c r="C645" s="106" t="s">
        <v>65</v>
      </c>
      <c r="D645" s="33"/>
      <c r="E645" s="33"/>
      <c r="F645" s="33"/>
      <c r="G645" s="33"/>
      <c r="H645" s="18"/>
      <c r="I645" s="44"/>
      <c r="J645" s="107" t="str">
        <f>IFERROR((J642-J644)/J644*100%,"")</f>
        <v/>
      </c>
      <c r="K645" s="107" t="str">
        <f t="shared" ref="K645:T645" si="2661">IFERROR((K644-K642)/K644*100%,"")</f>
        <v/>
      </c>
      <c r="L645" s="107" t="str">
        <f t="shared" si="2661"/>
        <v/>
      </c>
      <c r="M645" s="107" t="str">
        <f t="shared" si="2661"/>
        <v/>
      </c>
      <c r="N645" s="107" t="str">
        <f t="shared" si="2661"/>
        <v/>
      </c>
      <c r="O645" s="107" t="str">
        <f t="shared" si="2661"/>
        <v/>
      </c>
      <c r="P645" s="107" t="str">
        <f t="shared" si="2661"/>
        <v/>
      </c>
      <c r="Q645" s="107" t="str">
        <f t="shared" si="2661"/>
        <v/>
      </c>
      <c r="R645" s="107" t="str">
        <f t="shared" si="2661"/>
        <v/>
      </c>
      <c r="S645" s="107" t="str">
        <f t="shared" si="2661"/>
        <v/>
      </c>
      <c r="T645" s="107" t="str">
        <f t="shared" si="2661"/>
        <v/>
      </c>
      <c r="U645" s="107" t="str">
        <f t="shared" ref="U645" si="2662">IFERROR((U644-U643)/U644*100%,"")</f>
        <v/>
      </c>
      <c r="V645" s="107" t="str">
        <f>IFERROR((V642-V644)/V644*100%,"")</f>
        <v/>
      </c>
      <c r="W645" s="107" t="str">
        <f>IFERROR((W642-W644)/W644*100%,"")</f>
        <v/>
      </c>
      <c r="X645" s="107" t="str">
        <f>IFERROR((X642-X644)/X644*100%,"")</f>
        <v/>
      </c>
      <c r="Y645" s="107" t="str">
        <f>IFERROR((Y642-Y644)/Y644*100%,"")</f>
        <v/>
      </c>
      <c r="Z645" s="107" t="str">
        <f t="shared" ref="Z645" si="2663">IFERROR((Z644-Z643)/Z644*100%,"")</f>
        <v/>
      </c>
      <c r="AA645" s="107" t="str">
        <f>IFERROR((AA644-AA642)/AA644*100%,"")</f>
        <v/>
      </c>
      <c r="AB645" s="107" t="str">
        <f>IFERROR((AB644-AB642)/AB644*100%,"")</f>
        <v/>
      </c>
      <c r="AC645" s="194" t="str">
        <f t="shared" ref="AC645" si="2664">IFERROR((AC644-AC643)/AC644*100%,"")</f>
        <v/>
      </c>
      <c r="AD645" s="194" t="str">
        <f t="shared" ref="AD645" si="2665">IFERROR((AD644-AD643)/AD644*100%,"")</f>
        <v/>
      </c>
      <c r="AE645" s="194" t="str">
        <f t="shared" ref="AE645" si="2666">IFERROR((AE644-AE643)/AE644*100%,"")</f>
        <v/>
      </c>
      <c r="AF645" s="194" t="str">
        <f t="shared" ref="AF645" si="2667">IFERROR((AF644-AF643)/AF644*100%,"")</f>
        <v/>
      </c>
      <c r="AG645" s="194" t="str">
        <f t="shared" ref="AG645" si="2668">IFERROR((AG644-AG643)/AG644*100%,"")</f>
        <v/>
      </c>
      <c r="AH645" s="194" t="str">
        <f t="shared" ref="AH645" si="2669">IFERROR((AH644-AH643)/AH644*100%,"")</f>
        <v/>
      </c>
      <c r="AI645" s="194" t="str">
        <f t="shared" ref="AI645" si="2670">IFERROR((AI644-AI643)/AI644*100%,"")</f>
        <v/>
      </c>
      <c r="AJ645" s="194" t="str">
        <f t="shared" ref="AJ645" si="2671">IFERROR((AJ644-AJ643)/AJ644*100%,"")</f>
        <v/>
      </c>
      <c r="AK645" s="194" t="str">
        <f t="shared" ref="AK645" si="2672">IFERROR((AK644-AK643)/AK644*100%,"")</f>
        <v/>
      </c>
      <c r="AL645" s="194" t="str">
        <f t="shared" ref="AL645" si="2673">IFERROR((AL644-AL643)/AL644*100%,"")</f>
        <v/>
      </c>
      <c r="AM645" s="227" t="str">
        <f>IFERROR((AM644-AM642)/AM644*100%,"")</f>
        <v/>
      </c>
    </row>
    <row r="646" spans="1:39" s="6" customFormat="1" outlineLevel="1">
      <c r="A646" t="str">
        <f>B629&amp;C646</f>
        <v>Surname, Forename10</v>
      </c>
      <c r="B646" s="259"/>
      <c r="C646" s="32">
        <v>10</v>
      </c>
      <c r="D646" s="33" t="s">
        <v>22</v>
      </c>
      <c r="E646" s="33"/>
      <c r="F646" s="33"/>
      <c r="G646" s="33"/>
      <c r="H646" s="18"/>
      <c r="I646" s="44"/>
      <c r="J646" s="34"/>
      <c r="K646" s="34"/>
      <c r="L646" s="34"/>
      <c r="M646" s="34"/>
      <c r="N646" s="34"/>
      <c r="O646" s="34"/>
      <c r="P646" s="34"/>
      <c r="Q646" s="17" t="str">
        <f>IF(SUM(K646:P646)=0,"",SUM(K646:P646))</f>
        <v/>
      </c>
      <c r="R646" s="94"/>
      <c r="S646" s="94"/>
      <c r="T646" s="17" t="str">
        <f>IF(SUM(R646:S646)=0,"",SUM(R646:S646))</f>
        <v/>
      </c>
      <c r="U646" s="17"/>
      <c r="V646" s="94"/>
      <c r="W646" s="17"/>
      <c r="X646" s="94" t="str">
        <f>IFERROR(AVERAGE(V646:W646),"")</f>
        <v/>
      </c>
      <c r="Y646" s="17"/>
      <c r="Z646" s="17"/>
      <c r="AA646" s="71"/>
      <c r="AB646" s="17"/>
      <c r="AC646" s="190" t="str">
        <f>IF(J646="","",IF(J646&lt;&gt;0,INT(25.4347*POWER((18-J646),1.81)),0))</f>
        <v/>
      </c>
      <c r="AD646" s="190" t="str">
        <f>IFERROR(IF(Q646&lt;&gt;0,INT(0.14354*POWER(((10*Q646)-220),1.4)),0),"")</f>
        <v/>
      </c>
      <c r="AE646" s="190" t="str">
        <f>IFERROR(IF(T646&lt;&gt;0,INT(51.39*POWER((T646-1.5),1.05)),0),"")</f>
        <v/>
      </c>
      <c r="AF646" s="190">
        <f>IF(U646&lt;&gt;0,INT(0.8465*POWER(((100*U646)-75),1.42)),0)</f>
        <v>0</v>
      </c>
      <c r="AG646" s="190" t="str">
        <f>IFERROR(IF(X646&lt;&gt;0,INT(1.53775*POWER((82-X646),1.81)),0),"")</f>
        <v/>
      </c>
      <c r="AH646" s="190" t="str">
        <f>IF(Y646="","",IF(Y646&lt;&gt;0,INT(5.74352*POWER((28.5-Y646),1.92)),0))</f>
        <v/>
      </c>
      <c r="AI646" s="190">
        <f>IF(Z646&lt;&gt;0,INT(12.91*POWER((Z646-4),1.1)),0)</f>
        <v>0</v>
      </c>
      <c r="AJ646" s="190" t="str">
        <f>IF(AA646="","",IF(AA646&lt;&gt;0,INT(0.2797*POWER(((100*AA646)),1.35)),0))</f>
        <v/>
      </c>
      <c r="AK646" s="191" t="str">
        <f>IF(AB646="","",IF(AB646&lt;&gt;0,INT(100.14*POWER((AB646-1),1.08)),0))</f>
        <v/>
      </c>
      <c r="AL646" s="192">
        <f>COUNT(J646,Q646,T646,X646,Y646,AA646,AB646)</f>
        <v>0</v>
      </c>
      <c r="AM646" s="193" t="str">
        <f>IF(AL646=0,"",SUM(AC646:AK646))</f>
        <v/>
      </c>
    </row>
    <row r="647" spans="1:39" s="6" customFormat="1" outlineLevel="1">
      <c r="A647"/>
      <c r="B647" s="260"/>
      <c r="C647" s="106" t="s">
        <v>65</v>
      </c>
      <c r="D647" s="33"/>
      <c r="E647" s="33"/>
      <c r="F647" s="33"/>
      <c r="G647" s="33"/>
      <c r="H647" s="18"/>
      <c r="I647" s="44"/>
      <c r="J647" s="107" t="str">
        <f>IFERROR((J644-J646)/J646*100%,"")</f>
        <v/>
      </c>
      <c r="K647" s="107" t="str">
        <f t="shared" ref="K647:T647" si="2674">IFERROR((K646-K644)/K646*100%,"")</f>
        <v/>
      </c>
      <c r="L647" s="107" t="str">
        <f t="shared" si="2674"/>
        <v/>
      </c>
      <c r="M647" s="107" t="str">
        <f t="shared" si="2674"/>
        <v/>
      </c>
      <c r="N647" s="107" t="str">
        <f t="shared" si="2674"/>
        <v/>
      </c>
      <c r="O647" s="107" t="str">
        <f t="shared" si="2674"/>
        <v/>
      </c>
      <c r="P647" s="107" t="str">
        <f t="shared" si="2674"/>
        <v/>
      </c>
      <c r="Q647" s="107" t="str">
        <f t="shared" si="2674"/>
        <v/>
      </c>
      <c r="R647" s="107" t="str">
        <f t="shared" si="2674"/>
        <v/>
      </c>
      <c r="S647" s="107" t="str">
        <f t="shared" si="2674"/>
        <v/>
      </c>
      <c r="T647" s="107" t="str">
        <f t="shared" si="2674"/>
        <v/>
      </c>
      <c r="U647" s="107" t="str">
        <f t="shared" ref="U647" si="2675">IFERROR((U646-U645)/U646*100%,"")</f>
        <v/>
      </c>
      <c r="V647" s="107" t="str">
        <f>IFERROR((V644-V646)/V646*100%,"")</f>
        <v/>
      </c>
      <c r="W647" s="107" t="str">
        <f>IFERROR((W644-W646)/W646*100%,"")</f>
        <v/>
      </c>
      <c r="X647" s="107" t="str">
        <f>IFERROR((X644-X646)/X646*100%,"")</f>
        <v/>
      </c>
      <c r="Y647" s="107" t="str">
        <f>IFERROR((Y644-Y646)/Y646*100%,"")</f>
        <v/>
      </c>
      <c r="Z647" s="107" t="str">
        <f t="shared" ref="Z647" si="2676">IFERROR((Z646-Z645)/Z646*100%,"")</f>
        <v/>
      </c>
      <c r="AA647" s="107" t="str">
        <f>IFERROR((AA646-AA644)/AA646*100%,"")</f>
        <v/>
      </c>
      <c r="AB647" s="107" t="str">
        <f>IFERROR((AB646-AB644)/AB646*100%,"")</f>
        <v/>
      </c>
      <c r="AC647" s="194" t="str">
        <f t="shared" ref="AC647" si="2677">IFERROR((AC646-AC645)/AC646*100%,"")</f>
        <v/>
      </c>
      <c r="AD647" s="194" t="str">
        <f t="shared" ref="AD647" si="2678">IFERROR((AD646-AD645)/AD646*100%,"")</f>
        <v/>
      </c>
      <c r="AE647" s="194" t="str">
        <f t="shared" ref="AE647" si="2679">IFERROR((AE646-AE645)/AE646*100%,"")</f>
        <v/>
      </c>
      <c r="AF647" s="194" t="str">
        <f t="shared" ref="AF647" si="2680">IFERROR((AF646-AF645)/AF646*100%,"")</f>
        <v/>
      </c>
      <c r="AG647" s="194" t="str">
        <f t="shared" ref="AG647" si="2681">IFERROR((AG646-AG645)/AG646*100%,"")</f>
        <v/>
      </c>
      <c r="AH647" s="194" t="str">
        <f t="shared" ref="AH647" si="2682">IFERROR((AH646-AH645)/AH646*100%,"")</f>
        <v/>
      </c>
      <c r="AI647" s="194" t="str">
        <f t="shared" ref="AI647" si="2683">IFERROR((AI646-AI645)/AI646*100%,"")</f>
        <v/>
      </c>
      <c r="AJ647" s="194" t="str">
        <f t="shared" ref="AJ647" si="2684">IFERROR((AJ646-AJ645)/AJ646*100%,"")</f>
        <v/>
      </c>
      <c r="AK647" s="194" t="str">
        <f t="shared" ref="AK647" si="2685">IFERROR((AK646-AK645)/AK646*100%,"")</f>
        <v/>
      </c>
      <c r="AL647" s="194" t="str">
        <f t="shared" ref="AL647" si="2686">IFERROR((AL646-AL645)/AL646*100%,"")</f>
        <v/>
      </c>
      <c r="AM647" s="227" t="str">
        <f>IFERROR((AM646-AM644)/AM646*100%,"")</f>
        <v/>
      </c>
    </row>
    <row r="648" spans="1:39" s="45" customFormat="1" outlineLevel="1">
      <c r="B648" s="115"/>
      <c r="C648" s="32"/>
      <c r="D648" s="33"/>
      <c r="E648" s="33"/>
      <c r="F648" s="33"/>
      <c r="G648" s="33"/>
      <c r="H648" s="18"/>
      <c r="I648" s="44"/>
      <c r="J648" s="34"/>
      <c r="K648" s="34"/>
      <c r="L648" s="34"/>
      <c r="M648" s="34"/>
      <c r="N648" s="34"/>
      <c r="O648" s="34"/>
      <c r="P648" s="34"/>
      <c r="Q648" s="34"/>
      <c r="R648" s="34"/>
      <c r="S648" s="34"/>
      <c r="T648" s="34"/>
      <c r="U648" s="34"/>
      <c r="V648" s="34"/>
      <c r="W648" s="34"/>
      <c r="X648" s="34"/>
      <c r="Y648" s="34"/>
      <c r="Z648" s="34"/>
      <c r="AA648" s="34"/>
      <c r="AB648" s="34"/>
      <c r="AC648" s="195"/>
      <c r="AD648" s="196"/>
      <c r="AE648" s="196"/>
      <c r="AF648" s="196"/>
      <c r="AG648" s="196"/>
      <c r="AH648" s="196"/>
      <c r="AI648" s="196"/>
      <c r="AJ648" s="196"/>
      <c r="AK648" s="197"/>
      <c r="AL648" s="196"/>
      <c r="AM648" s="198"/>
    </row>
    <row r="649" spans="1:39" s="6" customFormat="1" outlineLevel="1">
      <c r="B649" s="116"/>
      <c r="C649" s="35"/>
      <c r="D649" s="36"/>
      <c r="E649" s="36"/>
      <c r="F649" s="36"/>
      <c r="G649" s="36"/>
      <c r="H649" s="37"/>
      <c r="I649" s="38" t="s">
        <v>24</v>
      </c>
      <c r="J649" s="21" t="e">
        <f>AVERAGE(J629:J630,J632,J634,J636,J638,J640,J642,J644,J646)</f>
        <v>#DIV/0!</v>
      </c>
      <c r="K649" s="21" t="e">
        <f t="shared" ref="K649:AB649" si="2687">AVERAGE(K629:K630,K632,K634,K636,K638,K640,K642,K644,K646)</f>
        <v>#DIV/0!</v>
      </c>
      <c r="L649" s="21" t="e">
        <f t="shared" si="2687"/>
        <v>#DIV/0!</v>
      </c>
      <c r="M649" s="21" t="e">
        <f t="shared" si="2687"/>
        <v>#DIV/0!</v>
      </c>
      <c r="N649" s="21" t="e">
        <f t="shared" si="2687"/>
        <v>#DIV/0!</v>
      </c>
      <c r="O649" s="21" t="e">
        <f t="shared" si="2687"/>
        <v>#DIV/0!</v>
      </c>
      <c r="P649" s="21" t="e">
        <f t="shared" si="2687"/>
        <v>#DIV/0!</v>
      </c>
      <c r="Q649" s="21" t="e">
        <f t="shared" si="2687"/>
        <v>#DIV/0!</v>
      </c>
      <c r="R649" s="21" t="e">
        <f t="shared" si="2687"/>
        <v>#DIV/0!</v>
      </c>
      <c r="S649" s="21" t="e">
        <f t="shared" si="2687"/>
        <v>#DIV/0!</v>
      </c>
      <c r="T649" s="21" t="e">
        <f t="shared" si="2687"/>
        <v>#DIV/0!</v>
      </c>
      <c r="U649" s="21" t="e">
        <f t="shared" si="2687"/>
        <v>#DIV/0!</v>
      </c>
      <c r="V649" s="21" t="e">
        <f t="shared" si="2687"/>
        <v>#DIV/0!</v>
      </c>
      <c r="W649" s="21" t="e">
        <f t="shared" si="2687"/>
        <v>#DIV/0!</v>
      </c>
      <c r="X649" s="21" t="e">
        <f t="shared" si="2687"/>
        <v>#DIV/0!</v>
      </c>
      <c r="Y649" s="21" t="e">
        <f t="shared" si="2687"/>
        <v>#DIV/0!</v>
      </c>
      <c r="Z649" s="21" t="e">
        <f t="shared" si="2687"/>
        <v>#DIV/0!</v>
      </c>
      <c r="AA649" s="21" t="e">
        <f t="shared" si="2687"/>
        <v>#DIV/0!</v>
      </c>
      <c r="AB649" s="21" t="e">
        <f t="shared" si="2687"/>
        <v>#DIV/0!</v>
      </c>
      <c r="AC649" s="199"/>
      <c r="AD649" s="200"/>
      <c r="AE649" s="200"/>
      <c r="AF649" s="200"/>
      <c r="AG649" s="200"/>
      <c r="AH649" s="200"/>
      <c r="AI649" s="200"/>
      <c r="AJ649" s="200"/>
      <c r="AK649" s="201"/>
      <c r="AL649" s="200"/>
      <c r="AM649" s="202"/>
    </row>
    <row r="650" spans="1:39" s="6" customFormat="1" outlineLevel="1">
      <c r="B650" s="116"/>
      <c r="C650" s="35"/>
      <c r="D650" s="36"/>
      <c r="E650" s="36"/>
      <c r="F650" s="36"/>
      <c r="G650" s="36"/>
      <c r="H650" s="37"/>
      <c r="I650" s="38" t="s">
        <v>26</v>
      </c>
      <c r="J650" s="21">
        <f>MIN(J629:J630,J632,J634,J636,J638,J640,J642,J644,J646)</f>
        <v>0</v>
      </c>
      <c r="K650" s="21">
        <f t="shared" ref="K650:AB650" si="2688">MIN(K629:K630,K632,K634,K636,K638,K640,K642,K644,K646)</f>
        <v>0</v>
      </c>
      <c r="L650" s="21">
        <f t="shared" si="2688"/>
        <v>0</v>
      </c>
      <c r="M650" s="21">
        <f t="shared" si="2688"/>
        <v>0</v>
      </c>
      <c r="N650" s="21">
        <f t="shared" si="2688"/>
        <v>0</v>
      </c>
      <c r="O650" s="21">
        <f t="shared" si="2688"/>
        <v>0</v>
      </c>
      <c r="P650" s="21">
        <f t="shared" si="2688"/>
        <v>0</v>
      </c>
      <c r="Q650" s="21">
        <f t="shared" si="2688"/>
        <v>0</v>
      </c>
      <c r="R650" s="21">
        <f t="shared" si="2688"/>
        <v>0</v>
      </c>
      <c r="S650" s="21">
        <f t="shared" si="2688"/>
        <v>0</v>
      </c>
      <c r="T650" s="21">
        <f t="shared" si="2688"/>
        <v>0</v>
      </c>
      <c r="U650" s="21">
        <f t="shared" si="2688"/>
        <v>0</v>
      </c>
      <c r="V650" s="21">
        <f t="shared" si="2688"/>
        <v>0</v>
      </c>
      <c r="W650" s="21">
        <f t="shared" si="2688"/>
        <v>0</v>
      </c>
      <c r="X650" s="21">
        <f t="shared" si="2688"/>
        <v>0</v>
      </c>
      <c r="Y650" s="21">
        <f t="shared" si="2688"/>
        <v>0</v>
      </c>
      <c r="Z650" s="21">
        <f t="shared" si="2688"/>
        <v>0</v>
      </c>
      <c r="AA650" s="21">
        <f t="shared" si="2688"/>
        <v>0</v>
      </c>
      <c r="AB650" s="21">
        <f t="shared" si="2688"/>
        <v>0</v>
      </c>
      <c r="AC650" s="199"/>
      <c r="AD650" s="200"/>
      <c r="AE650" s="200"/>
      <c r="AF650" s="200"/>
      <c r="AG650" s="200"/>
      <c r="AH650" s="200"/>
      <c r="AI650" s="200"/>
      <c r="AJ650" s="200"/>
      <c r="AK650" s="201"/>
      <c r="AL650" s="200"/>
      <c r="AM650" s="202"/>
    </row>
    <row r="651" spans="1:39" s="6" customFormat="1" outlineLevel="1">
      <c r="B651" s="116"/>
      <c r="C651" s="35"/>
      <c r="D651" s="36"/>
      <c r="E651" s="36"/>
      <c r="F651" s="36"/>
      <c r="G651" s="36"/>
      <c r="H651" s="37"/>
      <c r="I651" s="38" t="s">
        <v>25</v>
      </c>
      <c r="J651" s="21">
        <f>MAX(J629:J630,J632,J634,J636,J638,J640,J642,J644,J646)</f>
        <v>0</v>
      </c>
      <c r="K651" s="21">
        <f t="shared" ref="K651:AB651" si="2689">MAX(K629:K630,K632,K634,K636,K638,K640,K642,K644,K646)</f>
        <v>0</v>
      </c>
      <c r="L651" s="21">
        <f t="shared" si="2689"/>
        <v>0</v>
      </c>
      <c r="M651" s="21">
        <f t="shared" si="2689"/>
        <v>0</v>
      </c>
      <c r="N651" s="21">
        <f t="shared" si="2689"/>
        <v>0</v>
      </c>
      <c r="O651" s="21">
        <f t="shared" si="2689"/>
        <v>0</v>
      </c>
      <c r="P651" s="21">
        <f t="shared" si="2689"/>
        <v>0</v>
      </c>
      <c r="Q651" s="21">
        <f t="shared" si="2689"/>
        <v>0</v>
      </c>
      <c r="R651" s="21">
        <f t="shared" si="2689"/>
        <v>0</v>
      </c>
      <c r="S651" s="21">
        <f t="shared" si="2689"/>
        <v>0</v>
      </c>
      <c r="T651" s="21">
        <f t="shared" si="2689"/>
        <v>0</v>
      </c>
      <c r="U651" s="21">
        <f t="shared" si="2689"/>
        <v>0</v>
      </c>
      <c r="V651" s="21">
        <f t="shared" si="2689"/>
        <v>0</v>
      </c>
      <c r="W651" s="21">
        <f t="shared" si="2689"/>
        <v>0</v>
      </c>
      <c r="X651" s="21">
        <f t="shared" si="2689"/>
        <v>0</v>
      </c>
      <c r="Y651" s="21">
        <f t="shared" si="2689"/>
        <v>0</v>
      </c>
      <c r="Z651" s="21">
        <f t="shared" si="2689"/>
        <v>0</v>
      </c>
      <c r="AA651" s="21">
        <f t="shared" si="2689"/>
        <v>0</v>
      </c>
      <c r="AB651" s="21">
        <f t="shared" si="2689"/>
        <v>0</v>
      </c>
      <c r="AC651" s="199"/>
      <c r="AD651" s="200"/>
      <c r="AE651" s="200"/>
      <c r="AF651" s="200"/>
      <c r="AG651" s="200"/>
      <c r="AH651" s="200"/>
      <c r="AI651" s="200"/>
      <c r="AJ651" s="200"/>
      <c r="AK651" s="201"/>
      <c r="AL651" s="200"/>
      <c r="AM651" s="202"/>
    </row>
    <row r="652" spans="1:39" s="6" customFormat="1" outlineLevel="1">
      <c r="B652" s="116"/>
      <c r="C652" s="35"/>
      <c r="D652" s="36"/>
      <c r="E652" s="36"/>
      <c r="F652" s="36"/>
      <c r="G652" s="36"/>
      <c r="H652" s="37"/>
      <c r="I652" s="38"/>
      <c r="J652" s="21"/>
      <c r="K652" s="21"/>
      <c r="L652" s="21"/>
      <c r="M652" s="21"/>
      <c r="N652" s="21"/>
      <c r="O652" s="21"/>
      <c r="P652" s="21"/>
      <c r="Q652" s="21"/>
      <c r="R652" s="21"/>
      <c r="S652" s="21"/>
      <c r="T652" s="21"/>
      <c r="U652" s="21"/>
      <c r="V652" s="21"/>
      <c r="W652" s="21"/>
      <c r="X652" s="21"/>
      <c r="Y652" s="21"/>
      <c r="Z652" s="21"/>
      <c r="AA652" s="21"/>
      <c r="AB652" s="21"/>
      <c r="AC652" s="200"/>
      <c r="AD652" s="200"/>
      <c r="AE652" s="200"/>
      <c r="AF652" s="200"/>
      <c r="AG652" s="200"/>
      <c r="AH652" s="200"/>
      <c r="AI652" s="200"/>
      <c r="AJ652" s="200"/>
      <c r="AK652" s="200"/>
      <c r="AL652" s="200"/>
      <c r="AM652" s="202"/>
    </row>
    <row r="653" spans="1:39" s="31" customFormat="1" ht="16.5" outlineLevel="1" thickBot="1">
      <c r="B653" s="117"/>
      <c r="C653" s="39"/>
      <c r="D653" s="40"/>
      <c r="E653" s="40"/>
      <c r="F653" s="40"/>
      <c r="G653" s="40"/>
      <c r="H653" s="41"/>
      <c r="I653" s="42"/>
      <c r="J653" s="43"/>
      <c r="K653" s="43"/>
      <c r="L653" s="43"/>
      <c r="M653" s="43"/>
      <c r="N653" s="43"/>
      <c r="O653" s="43"/>
      <c r="P653" s="43"/>
      <c r="Q653" s="43"/>
      <c r="R653" s="43"/>
      <c r="S653" s="43"/>
      <c r="T653" s="43"/>
      <c r="U653" s="43"/>
      <c r="V653" s="43"/>
      <c r="W653" s="43"/>
      <c r="X653" s="43"/>
      <c r="Y653" s="43"/>
      <c r="Z653" s="43"/>
      <c r="AA653" s="43"/>
      <c r="AB653" s="43"/>
      <c r="AC653" s="204"/>
      <c r="AD653" s="204"/>
      <c r="AE653" s="204"/>
      <c r="AF653" s="204"/>
      <c r="AG653" s="204"/>
      <c r="AH653" s="204"/>
      <c r="AI653" s="204"/>
      <c r="AJ653" s="204"/>
      <c r="AK653" s="204"/>
      <c r="AL653" s="204"/>
      <c r="AM653" s="205"/>
    </row>
    <row r="654" spans="1:39" customFormat="1">
      <c r="B654" s="118"/>
      <c r="C654" s="28"/>
      <c r="D654" s="19"/>
      <c r="E654" s="19"/>
      <c r="F654" s="19"/>
      <c r="G654" s="19"/>
      <c r="H654" s="29"/>
      <c r="I654" s="20"/>
      <c r="J654" s="30"/>
      <c r="K654" s="30"/>
      <c r="L654" s="30"/>
      <c r="M654" s="30"/>
      <c r="N654" s="30"/>
      <c r="O654" s="30"/>
      <c r="P654" s="30"/>
      <c r="Q654" s="30"/>
      <c r="R654" s="30"/>
      <c r="S654" s="30"/>
      <c r="T654" s="30"/>
      <c r="U654" s="30"/>
      <c r="V654" s="30"/>
      <c r="W654" s="30"/>
      <c r="X654" s="30"/>
      <c r="Y654" s="30"/>
      <c r="Z654" s="30"/>
      <c r="AA654" s="30"/>
      <c r="AB654" s="30"/>
      <c r="AC654" s="206"/>
      <c r="AD654" s="206"/>
      <c r="AE654" s="206"/>
      <c r="AF654" s="206"/>
      <c r="AG654" s="206"/>
      <c r="AH654" s="206"/>
      <c r="AI654" s="206"/>
      <c r="AJ654" s="206"/>
      <c r="AK654" s="206"/>
      <c r="AL654" s="206"/>
      <c r="AM654" s="207"/>
    </row>
    <row r="655" spans="1:39" customFormat="1" outlineLevel="1">
      <c r="B655" s="114" t="s">
        <v>41</v>
      </c>
      <c r="C655" s="28"/>
      <c r="D655" s="19"/>
      <c r="E655" s="19"/>
      <c r="F655" s="19"/>
      <c r="G655" s="19"/>
      <c r="H655" s="29"/>
      <c r="I655" s="20"/>
      <c r="J655" s="30"/>
      <c r="K655" s="30"/>
      <c r="L655" s="30"/>
      <c r="M655" s="30"/>
      <c r="N655" s="30"/>
      <c r="O655" s="30"/>
      <c r="P655" s="30"/>
      <c r="Q655" s="30"/>
      <c r="R655" s="30"/>
      <c r="S655" s="30"/>
      <c r="T655" s="30"/>
      <c r="U655" s="30"/>
      <c r="V655" s="30"/>
      <c r="W655" s="30"/>
      <c r="X655" s="30"/>
      <c r="Y655" s="30"/>
      <c r="Z655" s="30"/>
      <c r="AA655" s="30"/>
      <c r="AB655" s="30"/>
      <c r="AC655" s="206"/>
      <c r="AD655" s="206"/>
      <c r="AE655" s="206"/>
      <c r="AF655" s="206"/>
      <c r="AG655" s="206"/>
      <c r="AH655" s="206"/>
      <c r="AI655" s="206"/>
      <c r="AJ655" s="206"/>
      <c r="AK655" s="206"/>
      <c r="AL655" s="206"/>
      <c r="AM655" s="207"/>
    </row>
    <row r="656" spans="1:39" customFormat="1" outlineLevel="1">
      <c r="A656" t="str">
        <f>B656&amp;C656</f>
        <v>Surname, Forename1</v>
      </c>
      <c r="B656" s="258" t="s">
        <v>28</v>
      </c>
      <c r="C656" s="27">
        <v>1</v>
      </c>
      <c r="D656" s="26" t="s">
        <v>22</v>
      </c>
      <c r="E656" s="103"/>
      <c r="F656" s="103"/>
      <c r="G656" s="103"/>
      <c r="H656" s="16"/>
      <c r="I656" s="16"/>
      <c r="J656" s="17"/>
      <c r="K656" s="94"/>
      <c r="L656" s="94"/>
      <c r="M656" s="94"/>
      <c r="N656" s="94"/>
      <c r="O656" s="94"/>
      <c r="P656" s="94"/>
      <c r="Q656" s="17"/>
      <c r="R656" s="94"/>
      <c r="S656" s="94"/>
      <c r="T656" s="17"/>
      <c r="U656" s="17"/>
      <c r="V656" s="94"/>
      <c r="W656" s="17"/>
      <c r="X656" s="94"/>
      <c r="Y656" s="17"/>
      <c r="Z656" s="17"/>
      <c r="AA656" s="17"/>
      <c r="AB656" s="17"/>
      <c r="AC656" s="190">
        <f>IF(J656&lt;&gt;0,INT(25.4347*POWER((18-J656),1.81)),0)</f>
        <v>0</v>
      </c>
      <c r="AD656" s="190">
        <f>IF(Q656&lt;&gt;0,INT(0.14354*POWER(((10*Q656)-220),1.4)),0)</f>
        <v>0</v>
      </c>
      <c r="AE656" s="190">
        <f>IF(T656&lt;&gt;0,INT(51.39*POWER((T656-1.5),1.05)),0)</f>
        <v>0</v>
      </c>
      <c r="AF656" s="190">
        <f>IF(U656&lt;&gt;0,INT(0.8465*POWER(((100*U656)-75),1.42)),0)</f>
        <v>0</v>
      </c>
      <c r="AG656" s="190">
        <f>IF(X656&lt;&gt;0,INT(1.53775*POWER((82-X656),1.81)),0)</f>
        <v>0</v>
      </c>
      <c r="AH656" s="190">
        <f>IF(Y656&lt;&gt;0,INT(5.74352*POWER((28.5-Y656),1.92)),0)</f>
        <v>0</v>
      </c>
      <c r="AI656" s="190">
        <f>IF(Z656&lt;&gt;0,INT(12.91*POWER((Z656-4),1.1)),0)</f>
        <v>0</v>
      </c>
      <c r="AJ656" s="190">
        <f>IF(AA656&lt;&gt;0,INT(0.2797*POWER(((100*AA656)),1.35)),0)</f>
        <v>0</v>
      </c>
      <c r="AK656" s="191">
        <f>IF(AB656&lt;&gt;0,INT(100.14*POWER((AB656-1),1.08)),0)</f>
        <v>0</v>
      </c>
      <c r="AL656" s="208">
        <v>7</v>
      </c>
      <c r="AM656" s="193">
        <f>SUM(AC656:AK656)</f>
        <v>0</v>
      </c>
    </row>
    <row r="657" spans="1:39" customFormat="1" outlineLevel="1">
      <c r="A657" t="str">
        <f>B656&amp;C657</f>
        <v>Surname, Forename2</v>
      </c>
      <c r="B657" s="259"/>
      <c r="C657" s="27">
        <v>2</v>
      </c>
      <c r="D657" s="26" t="s">
        <v>22</v>
      </c>
      <c r="E657" s="103"/>
      <c r="F657" s="103"/>
      <c r="G657" s="103"/>
      <c r="H657" s="15"/>
      <c r="I657" s="16"/>
      <c r="J657" s="17"/>
      <c r="K657" s="94"/>
      <c r="L657" s="94"/>
      <c r="M657" s="94"/>
      <c r="N657" s="94"/>
      <c r="O657" s="94"/>
      <c r="P657" s="94"/>
      <c r="Q657" s="17" t="str">
        <f>IF(SUM(K657:P657)=0,"",SUM(K657:P657))</f>
        <v/>
      </c>
      <c r="R657" s="94"/>
      <c r="S657" s="94"/>
      <c r="T657" s="17" t="str">
        <f>IF(SUM(R657:S657)=0,"",SUM(R657:S657))</f>
        <v/>
      </c>
      <c r="U657" s="17"/>
      <c r="V657" s="94"/>
      <c r="W657" s="17"/>
      <c r="X657" s="94" t="str">
        <f>IFERROR(AVERAGE(V657:W657),"")</f>
        <v/>
      </c>
      <c r="Y657" s="17"/>
      <c r="Z657" s="17"/>
      <c r="AA657" s="71"/>
      <c r="AB657" s="17"/>
      <c r="AC657" s="190" t="str">
        <f>IF(J657="","",IF(J657&lt;&gt;0,INT(25.4347*POWER((18-J657),1.81)),0))</f>
        <v/>
      </c>
      <c r="AD657" s="190" t="str">
        <f>IFERROR(IF(Q657&lt;&gt;0,INT(0.14354*POWER(((10*Q657)-220),1.4)),0),"")</f>
        <v/>
      </c>
      <c r="AE657" s="190" t="str">
        <f>IFERROR(IF(T657&lt;&gt;0,INT(51.39*POWER((T657-1.5),1.05)),0),"")</f>
        <v/>
      </c>
      <c r="AF657" s="190">
        <f>IF(U657&lt;&gt;0,INT(0.8465*POWER(((100*U657)-75),1.42)),0)</f>
        <v>0</v>
      </c>
      <c r="AG657" s="190" t="str">
        <f>IFERROR(IF(X657&lt;&gt;0,INT(1.53775*POWER((82-X657),1.81)),0),"")</f>
        <v/>
      </c>
      <c r="AH657" s="190" t="str">
        <f>IF(Y657="","",IF(Y657&lt;&gt;0,INT(5.74352*POWER((28.5-Y657),1.92)),0))</f>
        <v/>
      </c>
      <c r="AI657" s="190">
        <f>IF(Z657&lt;&gt;0,INT(12.91*POWER((Z657-4),1.1)),0)</f>
        <v>0</v>
      </c>
      <c r="AJ657" s="190" t="str">
        <f>IF(AA657="","",IF(AA657&lt;&gt;0,INT(0.2797*POWER(((100*AA657)),1.35)),0))</f>
        <v/>
      </c>
      <c r="AK657" s="191" t="str">
        <f>IF(AB657="","",IF(AB657&lt;&gt;0,INT(100.14*POWER((AB657-1),1.08)),0))</f>
        <v/>
      </c>
      <c r="AL657" s="192">
        <f>COUNT(J657,Q657,T657,X657,Y657,AA657,AB657)</f>
        <v>0</v>
      </c>
      <c r="AM657" s="193" t="str">
        <f>IF(AL657=0,"",SUM(AC657:AK657))</f>
        <v/>
      </c>
    </row>
    <row r="658" spans="1:39" customFormat="1" outlineLevel="1">
      <c r="B658" s="259"/>
      <c r="C658" s="106" t="s">
        <v>65</v>
      </c>
      <c r="D658" s="103"/>
      <c r="E658" s="103"/>
      <c r="F658" s="103"/>
      <c r="G658" s="103"/>
      <c r="H658" s="104"/>
      <c r="I658" s="105"/>
      <c r="J658" s="107" t="str">
        <f>IFERROR((J656-J657)/J657*100%,"")</f>
        <v/>
      </c>
      <c r="K658" s="107" t="str">
        <f>IFERROR((K657-K656)/K657*100%,"")</f>
        <v/>
      </c>
      <c r="L658" s="107" t="str">
        <f t="shared" ref="L658:S658" si="2690">IFERROR((L657-L656)/L657*100%,"")</f>
        <v/>
      </c>
      <c r="M658" s="107" t="str">
        <f t="shared" si="2690"/>
        <v/>
      </c>
      <c r="N658" s="107" t="str">
        <f t="shared" si="2690"/>
        <v/>
      </c>
      <c r="O658" s="107" t="str">
        <f t="shared" si="2690"/>
        <v/>
      </c>
      <c r="P658" s="107" t="str">
        <f t="shared" si="2690"/>
        <v/>
      </c>
      <c r="Q658" s="107" t="str">
        <f t="shared" si="2690"/>
        <v/>
      </c>
      <c r="R658" s="107" t="str">
        <f t="shared" si="2690"/>
        <v/>
      </c>
      <c r="S658" s="107" t="str">
        <f t="shared" si="2690"/>
        <v/>
      </c>
      <c r="T658" s="107" t="str">
        <f>IFERROR((T657-T656)/T657*100%,"")</f>
        <v/>
      </c>
      <c r="U658" s="107" t="str">
        <f t="shared" ref="U658" si="2691">IFERROR((U657-U656)/U657*100%,"")</f>
        <v/>
      </c>
      <c r="V658" s="107" t="str">
        <f>IFERROR((V656-V657)/V657*100%,"")</f>
        <v/>
      </c>
      <c r="W658" s="107" t="str">
        <f>IFERROR((W656-W657)/W657*100%,"")</f>
        <v/>
      </c>
      <c r="X658" s="107" t="str">
        <f>IFERROR((X656-X657)/X657*100%,"")</f>
        <v/>
      </c>
      <c r="Y658" s="107" t="str">
        <f>IFERROR((Y656-Y657)/Y657*100%,"")</f>
        <v/>
      </c>
      <c r="Z658" s="107" t="str">
        <f t="shared" ref="Z658:AB658" si="2692">IFERROR((Z657-Z656)/Z657*100%,"")</f>
        <v/>
      </c>
      <c r="AA658" s="107" t="str">
        <f t="shared" si="2692"/>
        <v/>
      </c>
      <c r="AB658" s="107" t="str">
        <f t="shared" si="2692"/>
        <v/>
      </c>
      <c r="AC658" s="194" t="str">
        <f t="shared" ref="AC658" si="2693">IFERROR((AC657-AC656)/AC657*100%,"")</f>
        <v/>
      </c>
      <c r="AD658" s="194" t="str">
        <f t="shared" ref="AD658" si="2694">IFERROR((AD657-AD656)/AD657*100%,"")</f>
        <v/>
      </c>
      <c r="AE658" s="194" t="str">
        <f t="shared" ref="AE658" si="2695">IFERROR((AE657-AE656)/AE657*100%,"")</f>
        <v/>
      </c>
      <c r="AF658" s="194" t="str">
        <f t="shared" ref="AF658" si="2696">IFERROR((AF657-AF656)/AF657*100%,"")</f>
        <v/>
      </c>
      <c r="AG658" s="194" t="str">
        <f t="shared" ref="AG658" si="2697">IFERROR((AG657-AG656)/AG657*100%,"")</f>
        <v/>
      </c>
      <c r="AH658" s="194" t="str">
        <f t="shared" ref="AH658" si="2698">IFERROR((AH657-AH656)/AH657*100%,"")</f>
        <v/>
      </c>
      <c r="AI658" s="194" t="str">
        <f t="shared" ref="AI658" si="2699">IFERROR((AI657-AI656)/AI657*100%,"")</f>
        <v/>
      </c>
      <c r="AJ658" s="194" t="str">
        <f t="shared" ref="AJ658" si="2700">IFERROR((AJ657-AJ656)/AJ657*100%,"")</f>
        <v/>
      </c>
      <c r="AK658" s="194" t="str">
        <f t="shared" ref="AK658" si="2701">IFERROR((AK657-AK656)/AK657*100%,"")</f>
        <v/>
      </c>
      <c r="AL658" s="194" t="str">
        <f t="shared" ref="AL658:AM658" si="2702">IFERROR((AL657-AL656)/AL657*100%,"")</f>
        <v/>
      </c>
      <c r="AM658" s="228" t="str">
        <f t="shared" si="2702"/>
        <v/>
      </c>
    </row>
    <row r="659" spans="1:39" customFormat="1" outlineLevel="1">
      <c r="A659" t="str">
        <f>B656&amp;C659</f>
        <v>Surname, Forename3</v>
      </c>
      <c r="B659" s="259"/>
      <c r="C659" s="27">
        <v>3</v>
      </c>
      <c r="D659" s="26" t="s">
        <v>22</v>
      </c>
      <c r="E659" s="103"/>
      <c r="F659" s="103"/>
      <c r="G659" s="103"/>
      <c r="H659" s="15"/>
      <c r="I659" s="16"/>
      <c r="J659" s="17"/>
      <c r="K659" s="94"/>
      <c r="L659" s="94"/>
      <c r="M659" s="94"/>
      <c r="N659" s="94"/>
      <c r="O659" s="94"/>
      <c r="P659" s="94"/>
      <c r="Q659" s="17" t="str">
        <f>IF(SUM(K659:P659)=0,"",SUM(K659:P659))</f>
        <v/>
      </c>
      <c r="R659" s="94"/>
      <c r="S659" s="94"/>
      <c r="T659" s="17" t="str">
        <f>IF(SUM(R659:S659)=0,"",SUM(R659:S659))</f>
        <v/>
      </c>
      <c r="U659" s="17"/>
      <c r="V659" s="94"/>
      <c r="W659" s="17"/>
      <c r="X659" s="94" t="str">
        <f>IFERROR(AVERAGE(V659:W659),"")</f>
        <v/>
      </c>
      <c r="Y659" s="17"/>
      <c r="Z659" s="17"/>
      <c r="AA659" s="71"/>
      <c r="AB659" s="17"/>
      <c r="AC659" s="190" t="str">
        <f>IF(J659="","",IF(J659&lt;&gt;0,INT(25.4347*POWER((18-J659),1.81)),0))</f>
        <v/>
      </c>
      <c r="AD659" s="190" t="str">
        <f>IFERROR(IF(Q659&lt;&gt;0,INT(0.14354*POWER(((10*Q659)-220),1.4)),0),"")</f>
        <v/>
      </c>
      <c r="AE659" s="190" t="str">
        <f>IFERROR(IF(T659&lt;&gt;0,INT(51.39*POWER((T659-1.5),1.05)),0),"")</f>
        <v/>
      </c>
      <c r="AF659" s="190">
        <f>IF(U659&lt;&gt;0,INT(0.8465*POWER(((100*U659)-75),1.42)),0)</f>
        <v>0</v>
      </c>
      <c r="AG659" s="190" t="str">
        <f>IFERROR(IF(X659&lt;&gt;0,INT(1.53775*POWER((82-X659),1.81)),0),"")</f>
        <v/>
      </c>
      <c r="AH659" s="190" t="str">
        <f>IF(Y659="","",IF(Y659&lt;&gt;0,INT(5.74352*POWER((28.5-Y659),1.92)),0))</f>
        <v/>
      </c>
      <c r="AI659" s="190">
        <f>IF(Z659&lt;&gt;0,INT(12.91*POWER((Z659-4),1.1)),0)</f>
        <v>0</v>
      </c>
      <c r="AJ659" s="190" t="str">
        <f>IF(AA659="","",IF(AA659&lt;&gt;0,INT(0.2797*POWER(((100*AA659)),1.35)),0))</f>
        <v/>
      </c>
      <c r="AK659" s="191" t="str">
        <f>IF(AB659="","",IF(AB659&lt;&gt;0,INT(100.14*POWER((AB659-1),1.08)),0))</f>
        <v/>
      </c>
      <c r="AL659" s="192">
        <f>COUNT(J659,Q659,T659,X659,Y659,AA659,AB659)</f>
        <v>0</v>
      </c>
      <c r="AM659" s="193" t="str">
        <f>IF(AL659=0,"",SUM(AC659:AK659))</f>
        <v/>
      </c>
    </row>
    <row r="660" spans="1:39" customFormat="1" outlineLevel="1">
      <c r="B660" s="259"/>
      <c r="C660" s="106" t="s">
        <v>65</v>
      </c>
      <c r="D660" s="103"/>
      <c r="E660" s="103"/>
      <c r="F660" s="103"/>
      <c r="G660" s="103"/>
      <c r="H660" s="104"/>
      <c r="I660" s="105"/>
      <c r="J660" s="107" t="str">
        <f>IFERROR((J657-J659)/J659*100%,"")</f>
        <v/>
      </c>
      <c r="K660" s="107" t="str">
        <f t="shared" ref="K660:T660" si="2703">IFERROR((K659-K657)/K659*100%,"")</f>
        <v/>
      </c>
      <c r="L660" s="107" t="str">
        <f t="shared" si="2703"/>
        <v/>
      </c>
      <c r="M660" s="107" t="str">
        <f t="shared" si="2703"/>
        <v/>
      </c>
      <c r="N660" s="107" t="str">
        <f t="shared" si="2703"/>
        <v/>
      </c>
      <c r="O660" s="107" t="str">
        <f t="shared" si="2703"/>
        <v/>
      </c>
      <c r="P660" s="107" t="str">
        <f t="shared" si="2703"/>
        <v/>
      </c>
      <c r="Q660" s="107" t="str">
        <f t="shared" si="2703"/>
        <v/>
      </c>
      <c r="R660" s="107" t="str">
        <f t="shared" si="2703"/>
        <v/>
      </c>
      <c r="S660" s="107" t="str">
        <f t="shared" si="2703"/>
        <v/>
      </c>
      <c r="T660" s="107" t="str">
        <f t="shared" si="2703"/>
        <v/>
      </c>
      <c r="U660" s="107" t="str">
        <f t="shared" ref="U660" si="2704">IFERROR((U659-U658)/U659*100%,"")</f>
        <v/>
      </c>
      <c r="V660" s="107" t="str">
        <f>IFERROR((V657-V659)/V659*100%,"")</f>
        <v/>
      </c>
      <c r="W660" s="107" t="str">
        <f>IFERROR((W657-W659)/W659*100%,"")</f>
        <v/>
      </c>
      <c r="X660" s="107" t="str">
        <f>IFERROR((X657-X659)/X659*100%,"")</f>
        <v/>
      </c>
      <c r="Y660" s="107" t="str">
        <f>IFERROR((Y657-Y659)/Y659*100%,"")</f>
        <v/>
      </c>
      <c r="Z660" s="107" t="str">
        <f t="shared" ref="Z660" si="2705">IFERROR((Z659-Z658)/Z659*100%,"")</f>
        <v/>
      </c>
      <c r="AA660" s="107" t="str">
        <f>IFERROR((AA659-AA657)/AA659*100%,"")</f>
        <v/>
      </c>
      <c r="AB660" s="107" t="str">
        <f>IFERROR((AB659-AB657)/AB659*100%,"")</f>
        <v/>
      </c>
      <c r="AC660" s="194" t="str">
        <f t="shared" ref="AC660" si="2706">IFERROR((AC659-AC658)/AC659*100%,"")</f>
        <v/>
      </c>
      <c r="AD660" s="194" t="str">
        <f t="shared" ref="AD660" si="2707">IFERROR((AD659-AD658)/AD659*100%,"")</f>
        <v/>
      </c>
      <c r="AE660" s="194" t="str">
        <f t="shared" ref="AE660" si="2708">IFERROR((AE659-AE658)/AE659*100%,"")</f>
        <v/>
      </c>
      <c r="AF660" s="194" t="str">
        <f t="shared" ref="AF660" si="2709">IFERROR((AF659-AF658)/AF659*100%,"")</f>
        <v/>
      </c>
      <c r="AG660" s="194" t="str">
        <f t="shared" ref="AG660" si="2710">IFERROR((AG659-AG658)/AG659*100%,"")</f>
        <v/>
      </c>
      <c r="AH660" s="194" t="str">
        <f t="shared" ref="AH660" si="2711">IFERROR((AH659-AH658)/AH659*100%,"")</f>
        <v/>
      </c>
      <c r="AI660" s="194" t="str">
        <f t="shared" ref="AI660" si="2712">IFERROR((AI659-AI658)/AI659*100%,"")</f>
        <v/>
      </c>
      <c r="AJ660" s="194" t="str">
        <f t="shared" ref="AJ660" si="2713">IFERROR((AJ659-AJ658)/AJ659*100%,"")</f>
        <v/>
      </c>
      <c r="AK660" s="194" t="str">
        <f t="shared" ref="AK660" si="2714">IFERROR((AK659-AK658)/AK659*100%,"")</f>
        <v/>
      </c>
      <c r="AL660" s="194" t="str">
        <f t="shared" ref="AL660" si="2715">IFERROR((AL659-AL658)/AL659*100%,"")</f>
        <v/>
      </c>
      <c r="AM660" s="227" t="str">
        <f>IFERROR((AM659-AM657)/AM659*100%,"")</f>
        <v/>
      </c>
    </row>
    <row r="661" spans="1:39" customFormat="1" outlineLevel="1">
      <c r="A661" t="str">
        <f>B656&amp;C661</f>
        <v>Surname, Forename4</v>
      </c>
      <c r="B661" s="259"/>
      <c r="C661" s="27">
        <v>4</v>
      </c>
      <c r="D661" s="26" t="s">
        <v>22</v>
      </c>
      <c r="E661" s="103"/>
      <c r="F661" s="103"/>
      <c r="G661" s="103"/>
      <c r="H661" s="15"/>
      <c r="I661" s="16"/>
      <c r="J661" s="17"/>
      <c r="K661" s="94"/>
      <c r="L661" s="94"/>
      <c r="M661" s="94"/>
      <c r="N661" s="94"/>
      <c r="O661" s="94"/>
      <c r="P661" s="94"/>
      <c r="Q661" s="17" t="str">
        <f>IF(SUM(K661:P661)=0,"",SUM(K661:P661))</f>
        <v/>
      </c>
      <c r="R661" s="94"/>
      <c r="S661" s="94"/>
      <c r="T661" s="17" t="str">
        <f>IF(SUM(R661:S661)=0,"",SUM(R661:S661))</f>
        <v/>
      </c>
      <c r="U661" s="17"/>
      <c r="V661" s="94"/>
      <c r="W661" s="17"/>
      <c r="X661" s="94" t="str">
        <f>IFERROR(AVERAGE(V661:W661),"")</f>
        <v/>
      </c>
      <c r="Y661" s="17"/>
      <c r="Z661" s="17"/>
      <c r="AA661" s="71"/>
      <c r="AB661" s="17"/>
      <c r="AC661" s="190" t="str">
        <f>IF(J661="","",IF(J661&lt;&gt;0,INT(25.4347*POWER((18-J661),1.81)),0))</f>
        <v/>
      </c>
      <c r="AD661" s="190" t="str">
        <f>IFERROR(IF(Q661&lt;&gt;0,INT(0.14354*POWER(((10*Q661)-220),1.4)),0),"")</f>
        <v/>
      </c>
      <c r="AE661" s="190" t="str">
        <f>IFERROR(IF(T661&lt;&gt;0,INT(51.39*POWER((T661-1.5),1.05)),0),"")</f>
        <v/>
      </c>
      <c r="AF661" s="190">
        <f>IF(U661&lt;&gt;0,INT(0.8465*POWER(((100*U661)-75),1.42)),0)</f>
        <v>0</v>
      </c>
      <c r="AG661" s="190" t="str">
        <f>IFERROR(IF(X661&lt;&gt;0,INT(1.53775*POWER((82-X661),1.81)),0),"")</f>
        <v/>
      </c>
      <c r="AH661" s="190" t="str">
        <f>IF(Y661="","",IF(Y661&lt;&gt;0,INT(5.74352*POWER((28.5-Y661),1.92)),0))</f>
        <v/>
      </c>
      <c r="AI661" s="190">
        <f>IF(Z661&lt;&gt;0,INT(12.91*POWER((Z661-4),1.1)),0)</f>
        <v>0</v>
      </c>
      <c r="AJ661" s="190" t="str">
        <f>IF(AA661="","",IF(AA661&lt;&gt;0,INT(0.2797*POWER(((100*AA661)),1.35)),0))</f>
        <v/>
      </c>
      <c r="AK661" s="191" t="str">
        <f>IF(AB661="","",IF(AB661&lt;&gt;0,INT(100.14*POWER((AB661-1),1.08)),0))</f>
        <v/>
      </c>
      <c r="AL661" s="192">
        <f>COUNT(J661,Q661,T661,X661,Y661,AA661,AB661)</f>
        <v>0</v>
      </c>
      <c r="AM661" s="193" t="str">
        <f>IF(AL661=0,"",SUM(AC661:AK661))</f>
        <v/>
      </c>
    </row>
    <row r="662" spans="1:39" customFormat="1" outlineLevel="1">
      <c r="B662" s="259"/>
      <c r="C662" s="106" t="s">
        <v>65</v>
      </c>
      <c r="D662" s="103"/>
      <c r="E662" s="103"/>
      <c r="F662" s="103"/>
      <c r="G662" s="103"/>
      <c r="H662" s="104"/>
      <c r="I662" s="105"/>
      <c r="J662" s="107" t="str">
        <f>IFERROR((J659-J661)/J661*100%,"")</f>
        <v/>
      </c>
      <c r="K662" s="107" t="str">
        <f t="shared" ref="K662:T662" si="2716">IFERROR((K661-K659)/K661*100%,"")</f>
        <v/>
      </c>
      <c r="L662" s="107" t="str">
        <f t="shared" si="2716"/>
        <v/>
      </c>
      <c r="M662" s="107" t="str">
        <f t="shared" si="2716"/>
        <v/>
      </c>
      <c r="N662" s="107" t="str">
        <f t="shared" si="2716"/>
        <v/>
      </c>
      <c r="O662" s="107" t="str">
        <f t="shared" si="2716"/>
        <v/>
      </c>
      <c r="P662" s="107" t="str">
        <f t="shared" si="2716"/>
        <v/>
      </c>
      <c r="Q662" s="107" t="str">
        <f t="shared" si="2716"/>
        <v/>
      </c>
      <c r="R662" s="107" t="str">
        <f t="shared" si="2716"/>
        <v/>
      </c>
      <c r="S662" s="107" t="str">
        <f t="shared" si="2716"/>
        <v/>
      </c>
      <c r="T662" s="107" t="str">
        <f t="shared" si="2716"/>
        <v/>
      </c>
      <c r="U662" s="107" t="str">
        <f t="shared" ref="U662" si="2717">IFERROR((U661-U660)/U661*100%,"")</f>
        <v/>
      </c>
      <c r="V662" s="107" t="str">
        <f>IFERROR((V659-V661)/V661*100%,"")</f>
        <v/>
      </c>
      <c r="W662" s="107" t="str">
        <f>IFERROR((W659-W661)/W661*100%,"")</f>
        <v/>
      </c>
      <c r="X662" s="107" t="str">
        <f>IFERROR((X659-X661)/X661*100%,"")</f>
        <v/>
      </c>
      <c r="Y662" s="107" t="str">
        <f>IFERROR((Y659-Y661)/Y661*100%,"")</f>
        <v/>
      </c>
      <c r="Z662" s="107" t="str">
        <f t="shared" ref="Z662" si="2718">IFERROR((Z661-Z660)/Z661*100%,"")</f>
        <v/>
      </c>
      <c r="AA662" s="107" t="str">
        <f>IFERROR((AA661-AA659)/AA661*100%,"")</f>
        <v/>
      </c>
      <c r="AB662" s="107" t="str">
        <f>IFERROR((AB661-AB659)/AB661*100%,"")</f>
        <v/>
      </c>
      <c r="AC662" s="194" t="str">
        <f t="shared" ref="AC662" si="2719">IFERROR((AC661-AC660)/AC661*100%,"")</f>
        <v/>
      </c>
      <c r="AD662" s="194" t="str">
        <f t="shared" ref="AD662" si="2720">IFERROR((AD661-AD660)/AD661*100%,"")</f>
        <v/>
      </c>
      <c r="AE662" s="194" t="str">
        <f t="shared" ref="AE662" si="2721">IFERROR((AE661-AE660)/AE661*100%,"")</f>
        <v/>
      </c>
      <c r="AF662" s="194" t="str">
        <f t="shared" ref="AF662" si="2722">IFERROR((AF661-AF660)/AF661*100%,"")</f>
        <v/>
      </c>
      <c r="AG662" s="194" t="str">
        <f t="shared" ref="AG662" si="2723">IFERROR((AG661-AG660)/AG661*100%,"")</f>
        <v/>
      </c>
      <c r="AH662" s="194" t="str">
        <f t="shared" ref="AH662" si="2724">IFERROR((AH661-AH660)/AH661*100%,"")</f>
        <v/>
      </c>
      <c r="AI662" s="194" t="str">
        <f t="shared" ref="AI662" si="2725">IFERROR((AI661-AI660)/AI661*100%,"")</f>
        <v/>
      </c>
      <c r="AJ662" s="194" t="str">
        <f t="shared" ref="AJ662" si="2726">IFERROR((AJ661-AJ660)/AJ661*100%,"")</f>
        <v/>
      </c>
      <c r="AK662" s="194" t="str">
        <f t="shared" ref="AK662" si="2727">IFERROR((AK661-AK660)/AK661*100%,"")</f>
        <v/>
      </c>
      <c r="AL662" s="194" t="str">
        <f t="shared" ref="AL662" si="2728">IFERROR((AL661-AL660)/AL661*100%,"")</f>
        <v/>
      </c>
      <c r="AM662" s="227" t="str">
        <f>IFERROR((AM661-AM659)/AM661*100%,"")</f>
        <v/>
      </c>
    </row>
    <row r="663" spans="1:39" customFormat="1" outlineLevel="1">
      <c r="A663" t="str">
        <f>B656&amp;C663</f>
        <v>Surname, Forename5</v>
      </c>
      <c r="B663" s="259"/>
      <c r="C663" s="27">
        <v>5</v>
      </c>
      <c r="D663" s="26" t="s">
        <v>22</v>
      </c>
      <c r="E663" s="103"/>
      <c r="F663" s="103"/>
      <c r="G663" s="103"/>
      <c r="H663" s="15"/>
      <c r="I663" s="16"/>
      <c r="J663" s="17"/>
      <c r="K663" s="94"/>
      <c r="L663" s="94"/>
      <c r="M663" s="94"/>
      <c r="N663" s="94"/>
      <c r="O663" s="94"/>
      <c r="P663" s="94"/>
      <c r="Q663" s="17" t="str">
        <f>IF(SUM(K663:P663)=0,"",SUM(K663:P663))</f>
        <v/>
      </c>
      <c r="R663" s="94"/>
      <c r="S663" s="94"/>
      <c r="T663" s="17" t="str">
        <f>IF(SUM(R663:S663)=0,"",SUM(R663:S663))</f>
        <v/>
      </c>
      <c r="U663" s="17"/>
      <c r="V663" s="94"/>
      <c r="W663" s="17"/>
      <c r="X663" s="94" t="str">
        <f>IFERROR(AVERAGE(V663:W663),"")</f>
        <v/>
      </c>
      <c r="Y663" s="17"/>
      <c r="Z663" s="17"/>
      <c r="AA663" s="71"/>
      <c r="AB663" s="17"/>
      <c r="AC663" s="190" t="str">
        <f>IF(J663="","",IF(J663&lt;&gt;0,INT(25.4347*POWER((18-J663),1.81)),0))</f>
        <v/>
      </c>
      <c r="AD663" s="190" t="str">
        <f>IFERROR(IF(Q663&lt;&gt;0,INT(0.14354*POWER(((10*Q663)-220),1.4)),0),"")</f>
        <v/>
      </c>
      <c r="AE663" s="190" t="str">
        <f>IFERROR(IF(T663&lt;&gt;0,INT(51.39*POWER((T663-1.5),1.05)),0),"")</f>
        <v/>
      </c>
      <c r="AF663" s="190">
        <f>IF(U663&lt;&gt;0,INT(0.8465*POWER(((100*U663)-75),1.42)),0)</f>
        <v>0</v>
      </c>
      <c r="AG663" s="190" t="str">
        <f>IFERROR(IF(X663&lt;&gt;0,INT(1.53775*POWER((82-X663),1.81)),0),"")</f>
        <v/>
      </c>
      <c r="AH663" s="190" t="str">
        <f>IF(Y663="","",IF(Y663&lt;&gt;0,INT(5.74352*POWER((28.5-Y663),1.92)),0))</f>
        <v/>
      </c>
      <c r="AI663" s="190">
        <f>IF(Z663&lt;&gt;0,INT(12.91*POWER((Z663-4),1.1)),0)</f>
        <v>0</v>
      </c>
      <c r="AJ663" s="190" t="str">
        <f>IF(AA663="","",IF(AA663&lt;&gt;0,INT(0.2797*POWER(((100*AA663)),1.35)),0))</f>
        <v/>
      </c>
      <c r="AK663" s="191" t="str">
        <f>IF(AB663="","",IF(AB663&lt;&gt;0,INT(100.14*POWER((AB663-1),1.08)),0))</f>
        <v/>
      </c>
      <c r="AL663" s="192">
        <f>COUNT(J663,Q663,T663,X663,Y663,AA663,AB663)</f>
        <v>0</v>
      </c>
      <c r="AM663" s="193" t="str">
        <f>IF(AL663=0,"",SUM(AC663:AK663))</f>
        <v/>
      </c>
    </row>
    <row r="664" spans="1:39" customFormat="1" outlineLevel="1">
      <c r="B664" s="259"/>
      <c r="C664" s="106" t="s">
        <v>65</v>
      </c>
      <c r="D664" s="103"/>
      <c r="E664" s="103"/>
      <c r="F664" s="103"/>
      <c r="G664" s="103"/>
      <c r="H664" s="104"/>
      <c r="I664" s="105"/>
      <c r="J664" s="107" t="str">
        <f>IFERROR((J661-J663)/J663*100%,"")</f>
        <v/>
      </c>
      <c r="K664" s="107" t="str">
        <f t="shared" ref="K664:T664" si="2729">IFERROR((K663-K661)/K663*100%,"")</f>
        <v/>
      </c>
      <c r="L664" s="107" t="str">
        <f t="shared" si="2729"/>
        <v/>
      </c>
      <c r="M664" s="107" t="str">
        <f t="shared" si="2729"/>
        <v/>
      </c>
      <c r="N664" s="107" t="str">
        <f t="shared" si="2729"/>
        <v/>
      </c>
      <c r="O664" s="107" t="str">
        <f t="shared" si="2729"/>
        <v/>
      </c>
      <c r="P664" s="107" t="str">
        <f t="shared" si="2729"/>
        <v/>
      </c>
      <c r="Q664" s="107" t="str">
        <f t="shared" si="2729"/>
        <v/>
      </c>
      <c r="R664" s="107" t="str">
        <f t="shared" si="2729"/>
        <v/>
      </c>
      <c r="S664" s="107" t="str">
        <f t="shared" si="2729"/>
        <v/>
      </c>
      <c r="T664" s="107" t="str">
        <f t="shared" si="2729"/>
        <v/>
      </c>
      <c r="U664" s="107" t="str">
        <f t="shared" ref="U664" si="2730">IFERROR((U663-U662)/U663*100%,"")</f>
        <v/>
      </c>
      <c r="V664" s="107" t="str">
        <f>IFERROR((V661-V663)/V663*100%,"")</f>
        <v/>
      </c>
      <c r="W664" s="107" t="str">
        <f>IFERROR((W661-W663)/W663*100%,"")</f>
        <v/>
      </c>
      <c r="X664" s="107" t="str">
        <f>IFERROR((X661-X663)/X663*100%,"")</f>
        <v/>
      </c>
      <c r="Y664" s="107" t="str">
        <f>IFERROR((Y661-Y663)/Y663*100%,"")</f>
        <v/>
      </c>
      <c r="Z664" s="107" t="str">
        <f t="shared" ref="Z664" si="2731">IFERROR((Z663-Z662)/Z663*100%,"")</f>
        <v/>
      </c>
      <c r="AA664" s="107" t="str">
        <f>IFERROR((AA663-AA661)/AA663*100%,"")</f>
        <v/>
      </c>
      <c r="AB664" s="107" t="str">
        <f>IFERROR((AB663-AB661)/AB663*100%,"")</f>
        <v/>
      </c>
      <c r="AC664" s="194" t="str">
        <f t="shared" ref="AC664" si="2732">IFERROR((AC663-AC662)/AC663*100%,"")</f>
        <v/>
      </c>
      <c r="AD664" s="194" t="str">
        <f t="shared" ref="AD664" si="2733">IFERROR((AD663-AD662)/AD663*100%,"")</f>
        <v/>
      </c>
      <c r="AE664" s="194" t="str">
        <f t="shared" ref="AE664" si="2734">IFERROR((AE663-AE662)/AE663*100%,"")</f>
        <v/>
      </c>
      <c r="AF664" s="194" t="str">
        <f t="shared" ref="AF664" si="2735">IFERROR((AF663-AF662)/AF663*100%,"")</f>
        <v/>
      </c>
      <c r="AG664" s="194" t="str">
        <f t="shared" ref="AG664" si="2736">IFERROR((AG663-AG662)/AG663*100%,"")</f>
        <v/>
      </c>
      <c r="AH664" s="194" t="str">
        <f t="shared" ref="AH664" si="2737">IFERROR((AH663-AH662)/AH663*100%,"")</f>
        <v/>
      </c>
      <c r="AI664" s="194" t="str">
        <f t="shared" ref="AI664" si="2738">IFERROR((AI663-AI662)/AI663*100%,"")</f>
        <v/>
      </c>
      <c r="AJ664" s="194" t="str">
        <f t="shared" ref="AJ664" si="2739">IFERROR((AJ663-AJ662)/AJ663*100%,"")</f>
        <v/>
      </c>
      <c r="AK664" s="194" t="str">
        <f t="shared" ref="AK664" si="2740">IFERROR((AK663-AK662)/AK663*100%,"")</f>
        <v/>
      </c>
      <c r="AL664" s="194" t="str">
        <f t="shared" ref="AL664" si="2741">IFERROR((AL663-AL662)/AL663*100%,"")</f>
        <v/>
      </c>
      <c r="AM664" s="227" t="str">
        <f>IFERROR((AM663-AM661)/AM663*100%,"")</f>
        <v/>
      </c>
    </row>
    <row r="665" spans="1:39" customFormat="1" outlineLevel="1">
      <c r="A665" t="str">
        <f>B656&amp;C665</f>
        <v>Surname, Forename6</v>
      </c>
      <c r="B665" s="259"/>
      <c r="C665" s="27">
        <v>6</v>
      </c>
      <c r="D665" s="26" t="s">
        <v>22</v>
      </c>
      <c r="E665" s="103"/>
      <c r="F665" s="103"/>
      <c r="G665" s="103"/>
      <c r="H665" s="15"/>
      <c r="I665" s="16"/>
      <c r="J665" s="17"/>
      <c r="K665" s="94"/>
      <c r="L665" s="94"/>
      <c r="M665" s="94"/>
      <c r="N665" s="94"/>
      <c r="O665" s="94"/>
      <c r="P665" s="94"/>
      <c r="Q665" s="17" t="str">
        <f>IF(SUM(K665:P665)=0,"",SUM(K665:P665))</f>
        <v/>
      </c>
      <c r="R665" s="94"/>
      <c r="S665" s="94"/>
      <c r="T665" s="17" t="str">
        <f>IF(SUM(R665:S665)=0,"",SUM(R665:S665))</f>
        <v/>
      </c>
      <c r="U665" s="17"/>
      <c r="V665" s="94"/>
      <c r="W665" s="17"/>
      <c r="X665" s="94" t="str">
        <f>IFERROR(AVERAGE(V665:W665),"")</f>
        <v/>
      </c>
      <c r="Y665" s="17"/>
      <c r="Z665" s="17"/>
      <c r="AA665" s="71"/>
      <c r="AB665" s="17"/>
      <c r="AC665" s="190" t="str">
        <f>IF(J665="","",IF(J665&lt;&gt;0,INT(25.4347*POWER((18-J665),1.81)),0))</f>
        <v/>
      </c>
      <c r="AD665" s="190" t="str">
        <f>IFERROR(IF(Q665&lt;&gt;0,INT(0.14354*POWER(((10*Q665)-220),1.4)),0),"")</f>
        <v/>
      </c>
      <c r="AE665" s="190" t="str">
        <f>IFERROR(IF(T665&lt;&gt;0,INT(51.39*POWER((T665-1.5),1.05)),0),"")</f>
        <v/>
      </c>
      <c r="AF665" s="190">
        <f>IF(U665&lt;&gt;0,INT(0.8465*POWER(((100*U665)-75),1.42)),0)</f>
        <v>0</v>
      </c>
      <c r="AG665" s="190" t="str">
        <f>IFERROR(IF(X665&lt;&gt;0,INT(1.53775*POWER((82-X665),1.81)),0),"")</f>
        <v/>
      </c>
      <c r="AH665" s="190" t="str">
        <f>IF(Y665="","",IF(Y665&lt;&gt;0,INT(5.74352*POWER((28.5-Y665),1.92)),0))</f>
        <v/>
      </c>
      <c r="AI665" s="190">
        <f>IF(Z665&lt;&gt;0,INT(12.91*POWER((Z665-4),1.1)),0)</f>
        <v>0</v>
      </c>
      <c r="AJ665" s="190" t="str">
        <f>IF(AA665="","",IF(AA665&lt;&gt;0,INT(0.2797*POWER(((100*AA665)),1.35)),0))</f>
        <v/>
      </c>
      <c r="AK665" s="191" t="str">
        <f>IF(AB665="","",IF(AB665&lt;&gt;0,INT(100.14*POWER((AB665-1),1.08)),0))</f>
        <v/>
      </c>
      <c r="AL665" s="192">
        <f>COUNT(J665,Q665,T665,X665,Y665,AA665,AB665)</f>
        <v>0</v>
      </c>
      <c r="AM665" s="193" t="str">
        <f>IF(AL665=0,"",SUM(AC665:AK665))</f>
        <v/>
      </c>
    </row>
    <row r="666" spans="1:39" customFormat="1" outlineLevel="1">
      <c r="B666" s="259"/>
      <c r="C666" s="106" t="s">
        <v>65</v>
      </c>
      <c r="D666" s="103"/>
      <c r="E666" s="103"/>
      <c r="F666" s="103"/>
      <c r="G666" s="103"/>
      <c r="H666" s="104"/>
      <c r="I666" s="105"/>
      <c r="J666" s="107" t="str">
        <f>IFERROR((J663-J665)/J665*100%,"")</f>
        <v/>
      </c>
      <c r="K666" s="107" t="str">
        <f t="shared" ref="K666:T666" si="2742">IFERROR((K665-K663)/K665*100%,"")</f>
        <v/>
      </c>
      <c r="L666" s="107" t="str">
        <f t="shared" si="2742"/>
        <v/>
      </c>
      <c r="M666" s="107" t="str">
        <f t="shared" si="2742"/>
        <v/>
      </c>
      <c r="N666" s="107" t="str">
        <f t="shared" si="2742"/>
        <v/>
      </c>
      <c r="O666" s="107" t="str">
        <f t="shared" si="2742"/>
        <v/>
      </c>
      <c r="P666" s="107" t="str">
        <f t="shared" si="2742"/>
        <v/>
      </c>
      <c r="Q666" s="107" t="str">
        <f t="shared" si="2742"/>
        <v/>
      </c>
      <c r="R666" s="107" t="str">
        <f t="shared" si="2742"/>
        <v/>
      </c>
      <c r="S666" s="107" t="str">
        <f t="shared" si="2742"/>
        <v/>
      </c>
      <c r="T666" s="107" t="str">
        <f t="shared" si="2742"/>
        <v/>
      </c>
      <c r="U666" s="107" t="str">
        <f t="shared" ref="U666" si="2743">IFERROR((U665-U664)/U665*100%,"")</f>
        <v/>
      </c>
      <c r="V666" s="107" t="str">
        <f>IFERROR((V663-V665)/V665*100%,"")</f>
        <v/>
      </c>
      <c r="W666" s="107" t="str">
        <f>IFERROR((W663-W665)/W665*100%,"")</f>
        <v/>
      </c>
      <c r="X666" s="107" t="str">
        <f>IFERROR((X663-X665)/X665*100%,"")</f>
        <v/>
      </c>
      <c r="Y666" s="107" t="str">
        <f>IFERROR((Y663-Y665)/Y665*100%,"")</f>
        <v/>
      </c>
      <c r="Z666" s="107" t="str">
        <f t="shared" ref="Z666" si="2744">IFERROR((Z665-Z664)/Z665*100%,"")</f>
        <v/>
      </c>
      <c r="AA666" s="107" t="str">
        <f>IFERROR((AA665-AA663)/AA665*100%,"")</f>
        <v/>
      </c>
      <c r="AB666" s="107" t="str">
        <f>IFERROR((AB665-AB663)/AB665*100%,"")</f>
        <v/>
      </c>
      <c r="AC666" s="194" t="str">
        <f t="shared" ref="AC666" si="2745">IFERROR((AC665-AC664)/AC665*100%,"")</f>
        <v/>
      </c>
      <c r="AD666" s="194" t="str">
        <f t="shared" ref="AD666" si="2746">IFERROR((AD665-AD664)/AD665*100%,"")</f>
        <v/>
      </c>
      <c r="AE666" s="194" t="str">
        <f t="shared" ref="AE666" si="2747">IFERROR((AE665-AE664)/AE665*100%,"")</f>
        <v/>
      </c>
      <c r="AF666" s="194" t="str">
        <f t="shared" ref="AF666" si="2748">IFERROR((AF665-AF664)/AF665*100%,"")</f>
        <v/>
      </c>
      <c r="AG666" s="194" t="str">
        <f t="shared" ref="AG666" si="2749">IFERROR((AG665-AG664)/AG665*100%,"")</f>
        <v/>
      </c>
      <c r="AH666" s="194" t="str">
        <f t="shared" ref="AH666" si="2750">IFERROR((AH665-AH664)/AH665*100%,"")</f>
        <v/>
      </c>
      <c r="AI666" s="194" t="str">
        <f t="shared" ref="AI666" si="2751">IFERROR((AI665-AI664)/AI665*100%,"")</f>
        <v/>
      </c>
      <c r="AJ666" s="194" t="str">
        <f t="shared" ref="AJ666" si="2752">IFERROR((AJ665-AJ664)/AJ665*100%,"")</f>
        <v/>
      </c>
      <c r="AK666" s="194" t="str">
        <f t="shared" ref="AK666" si="2753">IFERROR((AK665-AK664)/AK665*100%,"")</f>
        <v/>
      </c>
      <c r="AL666" s="194" t="str">
        <f t="shared" ref="AL666" si="2754">IFERROR((AL665-AL664)/AL665*100%,"")</f>
        <v/>
      </c>
      <c r="AM666" s="227" t="str">
        <f>IFERROR((AM665-AM663)/AM665*100%,"")</f>
        <v/>
      </c>
    </row>
    <row r="667" spans="1:39" customFormat="1" outlineLevel="1">
      <c r="A667" t="str">
        <f>B656&amp;C667</f>
        <v>Surname, Forename7</v>
      </c>
      <c r="B667" s="259"/>
      <c r="C667" s="27">
        <v>7</v>
      </c>
      <c r="D667" s="26" t="s">
        <v>22</v>
      </c>
      <c r="E667" s="103"/>
      <c r="F667" s="103"/>
      <c r="G667" s="103"/>
      <c r="H667" s="15"/>
      <c r="I667" s="16"/>
      <c r="J667" s="17"/>
      <c r="K667" s="94"/>
      <c r="L667" s="94"/>
      <c r="M667" s="94"/>
      <c r="N667" s="94"/>
      <c r="O667" s="94"/>
      <c r="P667" s="94"/>
      <c r="Q667" s="17" t="str">
        <f>IF(SUM(K667:P667)=0,"",SUM(K667:P667))</f>
        <v/>
      </c>
      <c r="R667" s="94"/>
      <c r="S667" s="94"/>
      <c r="T667" s="17" t="str">
        <f>IF(SUM(R667:S667)=0,"",SUM(R667:S667))</f>
        <v/>
      </c>
      <c r="U667" s="17"/>
      <c r="V667" s="94"/>
      <c r="W667" s="17"/>
      <c r="X667" s="94" t="str">
        <f>IFERROR(AVERAGE(V667:W667),"")</f>
        <v/>
      </c>
      <c r="Y667" s="17"/>
      <c r="Z667" s="17"/>
      <c r="AA667" s="71"/>
      <c r="AB667" s="17"/>
      <c r="AC667" s="190" t="str">
        <f>IF(J667="","",IF(J667&lt;&gt;0,INT(25.4347*POWER((18-J667),1.81)),0))</f>
        <v/>
      </c>
      <c r="AD667" s="190" t="str">
        <f>IFERROR(IF(Q667&lt;&gt;0,INT(0.14354*POWER(((10*Q667)-220),1.4)),0),"")</f>
        <v/>
      </c>
      <c r="AE667" s="190" t="str">
        <f>IFERROR(IF(T667&lt;&gt;0,INT(51.39*POWER((T667-1.5),1.05)),0),"")</f>
        <v/>
      </c>
      <c r="AF667" s="190">
        <f>IF(U667&lt;&gt;0,INT(0.8465*POWER(((100*U667)-75),1.42)),0)</f>
        <v>0</v>
      </c>
      <c r="AG667" s="190" t="str">
        <f>IFERROR(IF(X667&lt;&gt;0,INT(1.53775*POWER((82-X667),1.81)),0),"")</f>
        <v/>
      </c>
      <c r="AH667" s="190" t="str">
        <f>IF(Y667="","",IF(Y667&lt;&gt;0,INT(5.74352*POWER((28.5-Y667),1.92)),0))</f>
        <v/>
      </c>
      <c r="AI667" s="190">
        <f>IF(Z667&lt;&gt;0,INT(12.91*POWER((Z667-4),1.1)),0)</f>
        <v>0</v>
      </c>
      <c r="AJ667" s="190" t="str">
        <f>IF(AA667="","",IF(AA667&lt;&gt;0,INT(0.2797*POWER(((100*AA667)),1.35)),0))</f>
        <v/>
      </c>
      <c r="AK667" s="191" t="str">
        <f>IF(AB667="","",IF(AB667&lt;&gt;0,INT(100.14*POWER((AB667-1),1.08)),0))</f>
        <v/>
      </c>
      <c r="AL667" s="192">
        <f>COUNT(J667,Q667,T667,X667,Y667,AA667,AB667)</f>
        <v>0</v>
      </c>
      <c r="AM667" s="193" t="str">
        <f>IF(AL667=0,"",SUM(AC667:AK667))</f>
        <v/>
      </c>
    </row>
    <row r="668" spans="1:39" customFormat="1" outlineLevel="1">
      <c r="B668" s="259"/>
      <c r="C668" s="106" t="s">
        <v>65</v>
      </c>
      <c r="D668" s="103"/>
      <c r="E668" s="103"/>
      <c r="F668" s="103"/>
      <c r="G668" s="103"/>
      <c r="H668" s="104"/>
      <c r="I668" s="105"/>
      <c r="J668" s="107" t="str">
        <f>IFERROR((J665-J667)/J667*100%,"")</f>
        <v/>
      </c>
      <c r="K668" s="107" t="str">
        <f t="shared" ref="K668:T668" si="2755">IFERROR((K667-K665)/K667*100%,"")</f>
        <v/>
      </c>
      <c r="L668" s="107" t="str">
        <f t="shared" si="2755"/>
        <v/>
      </c>
      <c r="M668" s="107" t="str">
        <f t="shared" si="2755"/>
        <v/>
      </c>
      <c r="N668" s="107" t="str">
        <f t="shared" si="2755"/>
        <v/>
      </c>
      <c r="O668" s="107" t="str">
        <f t="shared" si="2755"/>
        <v/>
      </c>
      <c r="P668" s="107" t="str">
        <f t="shared" si="2755"/>
        <v/>
      </c>
      <c r="Q668" s="107" t="str">
        <f t="shared" si="2755"/>
        <v/>
      </c>
      <c r="R668" s="107" t="str">
        <f t="shared" si="2755"/>
        <v/>
      </c>
      <c r="S668" s="107" t="str">
        <f t="shared" si="2755"/>
        <v/>
      </c>
      <c r="T668" s="107" t="str">
        <f t="shared" si="2755"/>
        <v/>
      </c>
      <c r="U668" s="107" t="str">
        <f t="shared" ref="U668" si="2756">IFERROR((U667-U666)/U667*100%,"")</f>
        <v/>
      </c>
      <c r="V668" s="107" t="str">
        <f>IFERROR((V665-V667)/V667*100%,"")</f>
        <v/>
      </c>
      <c r="W668" s="107" t="str">
        <f>IFERROR((W665-W667)/W667*100%,"")</f>
        <v/>
      </c>
      <c r="X668" s="107" t="str">
        <f>IFERROR((X665-X667)/X667*100%,"")</f>
        <v/>
      </c>
      <c r="Y668" s="107" t="str">
        <f>IFERROR((Y665-Y667)/Y667*100%,"")</f>
        <v/>
      </c>
      <c r="Z668" s="107" t="str">
        <f t="shared" ref="Z668" si="2757">IFERROR((Z667-Z666)/Z667*100%,"")</f>
        <v/>
      </c>
      <c r="AA668" s="107" t="str">
        <f>IFERROR((AA667-AA665)/AA667*100%,"")</f>
        <v/>
      </c>
      <c r="AB668" s="107" t="str">
        <f>IFERROR((AB667-AB665)/AB667*100%,"")</f>
        <v/>
      </c>
      <c r="AC668" s="194" t="str">
        <f t="shared" ref="AC668" si="2758">IFERROR((AC667-AC666)/AC667*100%,"")</f>
        <v/>
      </c>
      <c r="AD668" s="194" t="str">
        <f t="shared" ref="AD668" si="2759">IFERROR((AD667-AD666)/AD667*100%,"")</f>
        <v/>
      </c>
      <c r="AE668" s="194" t="str">
        <f t="shared" ref="AE668" si="2760">IFERROR((AE667-AE666)/AE667*100%,"")</f>
        <v/>
      </c>
      <c r="AF668" s="194" t="str">
        <f t="shared" ref="AF668" si="2761">IFERROR((AF667-AF666)/AF667*100%,"")</f>
        <v/>
      </c>
      <c r="AG668" s="194" t="str">
        <f t="shared" ref="AG668" si="2762">IFERROR((AG667-AG666)/AG667*100%,"")</f>
        <v/>
      </c>
      <c r="AH668" s="194" t="str">
        <f t="shared" ref="AH668" si="2763">IFERROR((AH667-AH666)/AH667*100%,"")</f>
        <v/>
      </c>
      <c r="AI668" s="194" t="str">
        <f t="shared" ref="AI668" si="2764">IFERROR((AI667-AI666)/AI667*100%,"")</f>
        <v/>
      </c>
      <c r="AJ668" s="194" t="str">
        <f t="shared" ref="AJ668" si="2765">IFERROR((AJ667-AJ666)/AJ667*100%,"")</f>
        <v/>
      </c>
      <c r="AK668" s="194" t="str">
        <f t="shared" ref="AK668" si="2766">IFERROR((AK667-AK666)/AK667*100%,"")</f>
        <v/>
      </c>
      <c r="AL668" s="194" t="str">
        <f t="shared" ref="AL668" si="2767">IFERROR((AL667-AL666)/AL667*100%,"")</f>
        <v/>
      </c>
      <c r="AM668" s="227" t="str">
        <f>IFERROR((AM667-AM665)/AM667*100%,"")</f>
        <v/>
      </c>
    </row>
    <row r="669" spans="1:39" customFormat="1" outlineLevel="1">
      <c r="A669" t="str">
        <f>B656&amp;C669</f>
        <v>Surname, Forename8</v>
      </c>
      <c r="B669" s="259"/>
      <c r="C669" s="27">
        <v>8</v>
      </c>
      <c r="D669" s="26" t="s">
        <v>22</v>
      </c>
      <c r="E669" s="103"/>
      <c r="F669" s="103"/>
      <c r="G669" s="103"/>
      <c r="H669" s="15"/>
      <c r="I669" s="16"/>
      <c r="J669" s="17"/>
      <c r="K669" s="94"/>
      <c r="L669" s="94"/>
      <c r="M669" s="94"/>
      <c r="N669" s="94"/>
      <c r="O669" s="94"/>
      <c r="P669" s="94"/>
      <c r="Q669" s="17" t="str">
        <f>IF(SUM(K669:P669)=0,"",SUM(K669:P669))</f>
        <v/>
      </c>
      <c r="R669" s="94"/>
      <c r="S669" s="94"/>
      <c r="T669" s="17" t="str">
        <f>IF(SUM(R669:S669)=0,"",SUM(R669:S669))</f>
        <v/>
      </c>
      <c r="U669" s="17"/>
      <c r="V669" s="94"/>
      <c r="W669" s="17"/>
      <c r="X669" s="94" t="str">
        <f>IFERROR(AVERAGE(V669:W669),"")</f>
        <v/>
      </c>
      <c r="Y669" s="17"/>
      <c r="Z669" s="17"/>
      <c r="AA669" s="71"/>
      <c r="AB669" s="17"/>
      <c r="AC669" s="190" t="str">
        <f>IF(J669="","",IF(J669&lt;&gt;0,INT(25.4347*POWER((18-J669),1.81)),0))</f>
        <v/>
      </c>
      <c r="AD669" s="190" t="str">
        <f>IFERROR(IF(Q669&lt;&gt;0,INT(0.14354*POWER(((10*Q669)-220),1.4)),0),"")</f>
        <v/>
      </c>
      <c r="AE669" s="190" t="str">
        <f>IFERROR(IF(T669&lt;&gt;0,INT(51.39*POWER((T669-1.5),1.05)),0),"")</f>
        <v/>
      </c>
      <c r="AF669" s="190">
        <f>IF(U669&lt;&gt;0,INT(0.8465*POWER(((100*U669)-75),1.42)),0)</f>
        <v>0</v>
      </c>
      <c r="AG669" s="190" t="str">
        <f>IFERROR(IF(X669&lt;&gt;0,INT(1.53775*POWER((82-X669),1.81)),0),"")</f>
        <v/>
      </c>
      <c r="AH669" s="190" t="str">
        <f>IF(Y669="","",IF(Y669&lt;&gt;0,INT(5.74352*POWER((28.5-Y669),1.92)),0))</f>
        <v/>
      </c>
      <c r="AI669" s="190">
        <f>IF(Z669&lt;&gt;0,INT(12.91*POWER((Z669-4),1.1)),0)</f>
        <v>0</v>
      </c>
      <c r="AJ669" s="190" t="str">
        <f>IF(AA669="","",IF(AA669&lt;&gt;0,INT(0.2797*POWER(((100*AA669)),1.35)),0))</f>
        <v/>
      </c>
      <c r="AK669" s="191" t="str">
        <f>IF(AB669="","",IF(AB669&lt;&gt;0,INT(100.14*POWER((AB669-1),1.08)),0))</f>
        <v/>
      </c>
      <c r="AL669" s="192">
        <f>COUNT(J669,Q669,T669,X669,Y669,AA669,AB669)</f>
        <v>0</v>
      </c>
      <c r="AM669" s="193" t="str">
        <f>IF(AL669=0,"",SUM(AC669:AK669))</f>
        <v/>
      </c>
    </row>
    <row r="670" spans="1:39" customFormat="1" outlineLevel="1">
      <c r="B670" s="259"/>
      <c r="C670" s="106" t="s">
        <v>65</v>
      </c>
      <c r="D670" s="103"/>
      <c r="E670" s="103"/>
      <c r="F670" s="103"/>
      <c r="G670" s="103"/>
      <c r="H670" s="104"/>
      <c r="I670" s="105"/>
      <c r="J670" s="107" t="str">
        <f>IFERROR((J667-J669)/J669*100%,"")</f>
        <v/>
      </c>
      <c r="K670" s="107" t="str">
        <f t="shared" ref="K670:T670" si="2768">IFERROR((K669-K667)/K669*100%,"")</f>
        <v/>
      </c>
      <c r="L670" s="107" t="str">
        <f t="shared" si="2768"/>
        <v/>
      </c>
      <c r="M670" s="107" t="str">
        <f t="shared" si="2768"/>
        <v/>
      </c>
      <c r="N670" s="107" t="str">
        <f t="shared" si="2768"/>
        <v/>
      </c>
      <c r="O670" s="107" t="str">
        <f t="shared" si="2768"/>
        <v/>
      </c>
      <c r="P670" s="107" t="str">
        <f t="shared" si="2768"/>
        <v/>
      </c>
      <c r="Q670" s="107" t="str">
        <f t="shared" si="2768"/>
        <v/>
      </c>
      <c r="R670" s="107" t="str">
        <f t="shared" si="2768"/>
        <v/>
      </c>
      <c r="S670" s="107" t="str">
        <f t="shared" si="2768"/>
        <v/>
      </c>
      <c r="T670" s="107" t="str">
        <f t="shared" si="2768"/>
        <v/>
      </c>
      <c r="U670" s="107" t="str">
        <f t="shared" ref="U670" si="2769">IFERROR((U669-U668)/U669*100%,"")</f>
        <v/>
      </c>
      <c r="V670" s="107" t="str">
        <f>IFERROR((V667-V669)/V669*100%,"")</f>
        <v/>
      </c>
      <c r="W670" s="107" t="str">
        <f>IFERROR((W667-W669)/W669*100%,"")</f>
        <v/>
      </c>
      <c r="X670" s="107" t="str">
        <f>IFERROR((X667-X669)/X669*100%,"")</f>
        <v/>
      </c>
      <c r="Y670" s="107" t="str">
        <f>IFERROR((Y667-Y669)/Y669*100%,"")</f>
        <v/>
      </c>
      <c r="Z670" s="107" t="str">
        <f t="shared" ref="Z670" si="2770">IFERROR((Z669-Z668)/Z669*100%,"")</f>
        <v/>
      </c>
      <c r="AA670" s="107" t="str">
        <f>IFERROR((AA669-AA667)/AA669*100%,"")</f>
        <v/>
      </c>
      <c r="AB670" s="107" t="str">
        <f>IFERROR((AB669-AB667)/AB669*100%,"")</f>
        <v/>
      </c>
      <c r="AC670" s="194" t="str">
        <f t="shared" ref="AC670" si="2771">IFERROR((AC669-AC668)/AC669*100%,"")</f>
        <v/>
      </c>
      <c r="AD670" s="194" t="str">
        <f t="shared" ref="AD670" si="2772">IFERROR((AD669-AD668)/AD669*100%,"")</f>
        <v/>
      </c>
      <c r="AE670" s="194" t="str">
        <f t="shared" ref="AE670" si="2773">IFERROR((AE669-AE668)/AE669*100%,"")</f>
        <v/>
      </c>
      <c r="AF670" s="194" t="str">
        <f t="shared" ref="AF670" si="2774">IFERROR((AF669-AF668)/AF669*100%,"")</f>
        <v/>
      </c>
      <c r="AG670" s="194" t="str">
        <f t="shared" ref="AG670" si="2775">IFERROR((AG669-AG668)/AG669*100%,"")</f>
        <v/>
      </c>
      <c r="AH670" s="194" t="str">
        <f t="shared" ref="AH670" si="2776">IFERROR((AH669-AH668)/AH669*100%,"")</f>
        <v/>
      </c>
      <c r="AI670" s="194" t="str">
        <f t="shared" ref="AI670" si="2777">IFERROR((AI669-AI668)/AI669*100%,"")</f>
        <v/>
      </c>
      <c r="AJ670" s="194" t="str">
        <f t="shared" ref="AJ670" si="2778">IFERROR((AJ669-AJ668)/AJ669*100%,"")</f>
        <v/>
      </c>
      <c r="AK670" s="194" t="str">
        <f t="shared" ref="AK670" si="2779">IFERROR((AK669-AK668)/AK669*100%,"")</f>
        <v/>
      </c>
      <c r="AL670" s="194" t="str">
        <f t="shared" ref="AL670" si="2780">IFERROR((AL669-AL668)/AL669*100%,"")</f>
        <v/>
      </c>
      <c r="AM670" s="227" t="str">
        <f>IFERROR((AM669-AM667)/AM669*100%,"")</f>
        <v/>
      </c>
    </row>
    <row r="671" spans="1:39" customFormat="1" outlineLevel="1">
      <c r="A671" t="str">
        <f>B656&amp;C671</f>
        <v>Surname, Forename9</v>
      </c>
      <c r="B671" s="259"/>
      <c r="C671" s="27">
        <v>9</v>
      </c>
      <c r="D671" s="26" t="s">
        <v>22</v>
      </c>
      <c r="E671" s="103"/>
      <c r="F671" s="103"/>
      <c r="G671" s="103"/>
      <c r="H671" s="15"/>
      <c r="I671" s="16"/>
      <c r="J671" s="17"/>
      <c r="K671" s="94"/>
      <c r="L671" s="94"/>
      <c r="M671" s="94"/>
      <c r="N671" s="94"/>
      <c r="O671" s="94"/>
      <c r="P671" s="94"/>
      <c r="Q671" s="17" t="str">
        <f>IF(SUM(K671:P671)=0,"",SUM(K671:P671))</f>
        <v/>
      </c>
      <c r="R671" s="94"/>
      <c r="S671" s="94"/>
      <c r="T671" s="17" t="str">
        <f>IF(SUM(R671:S671)=0,"",SUM(R671:S671))</f>
        <v/>
      </c>
      <c r="U671" s="17"/>
      <c r="V671" s="94"/>
      <c r="W671" s="17"/>
      <c r="X671" s="94" t="str">
        <f>IFERROR(AVERAGE(V671:W671),"")</f>
        <v/>
      </c>
      <c r="Y671" s="17"/>
      <c r="Z671" s="17"/>
      <c r="AA671" s="71"/>
      <c r="AB671" s="17"/>
      <c r="AC671" s="190" t="str">
        <f>IF(J671="","",IF(J671&lt;&gt;0,INT(25.4347*POWER((18-J671),1.81)),0))</f>
        <v/>
      </c>
      <c r="AD671" s="190" t="str">
        <f>IFERROR(IF(Q671&lt;&gt;0,INT(0.14354*POWER(((10*Q671)-220),1.4)),0),"")</f>
        <v/>
      </c>
      <c r="AE671" s="190" t="str">
        <f>IFERROR(IF(T671&lt;&gt;0,INT(51.39*POWER((T671-1.5),1.05)),0),"")</f>
        <v/>
      </c>
      <c r="AF671" s="190">
        <f>IF(U671&lt;&gt;0,INT(0.8465*POWER(((100*U671)-75),1.42)),0)</f>
        <v>0</v>
      </c>
      <c r="AG671" s="190" t="str">
        <f>IFERROR(IF(X671&lt;&gt;0,INT(1.53775*POWER((82-X671),1.81)),0),"")</f>
        <v/>
      </c>
      <c r="AH671" s="190" t="str">
        <f>IF(Y671="","",IF(Y671&lt;&gt;0,INT(5.74352*POWER((28.5-Y671),1.92)),0))</f>
        <v/>
      </c>
      <c r="AI671" s="190">
        <f>IF(Z671&lt;&gt;0,INT(12.91*POWER((Z671-4),1.1)),0)</f>
        <v>0</v>
      </c>
      <c r="AJ671" s="190" t="str">
        <f>IF(AA671="","",IF(AA671&lt;&gt;0,INT(0.2797*POWER(((100*AA671)),1.35)),0))</f>
        <v/>
      </c>
      <c r="AK671" s="191" t="str">
        <f>IF(AB671="","",IF(AB671&lt;&gt;0,INT(100.14*POWER((AB671-1),1.08)),0))</f>
        <v/>
      </c>
      <c r="AL671" s="192">
        <f>COUNT(J671,Q671,T671,X671,Y671,AA671,AB671)</f>
        <v>0</v>
      </c>
      <c r="AM671" s="193" t="str">
        <f>IF(AL671=0,"",SUM(AC671:AK671))</f>
        <v/>
      </c>
    </row>
    <row r="672" spans="1:39" customFormat="1" outlineLevel="1">
      <c r="B672" s="259"/>
      <c r="C672" s="106" t="s">
        <v>65</v>
      </c>
      <c r="D672" s="33"/>
      <c r="E672" s="33"/>
      <c r="F672" s="33"/>
      <c r="G672" s="33"/>
      <c r="H672" s="18"/>
      <c r="I672" s="44"/>
      <c r="J672" s="107" t="str">
        <f>IFERROR((J669-J671)/J671*100%,"")</f>
        <v/>
      </c>
      <c r="K672" s="107" t="str">
        <f t="shared" ref="K672:T672" si="2781">IFERROR((K671-K669)/K671*100%,"")</f>
        <v/>
      </c>
      <c r="L672" s="107" t="str">
        <f t="shared" si="2781"/>
        <v/>
      </c>
      <c r="M672" s="107" t="str">
        <f t="shared" si="2781"/>
        <v/>
      </c>
      <c r="N672" s="107" t="str">
        <f t="shared" si="2781"/>
        <v/>
      </c>
      <c r="O672" s="107" t="str">
        <f t="shared" si="2781"/>
        <v/>
      </c>
      <c r="P672" s="107" t="str">
        <f t="shared" si="2781"/>
        <v/>
      </c>
      <c r="Q672" s="107" t="str">
        <f t="shared" si="2781"/>
        <v/>
      </c>
      <c r="R672" s="107" t="str">
        <f t="shared" si="2781"/>
        <v/>
      </c>
      <c r="S672" s="107" t="str">
        <f t="shared" si="2781"/>
        <v/>
      </c>
      <c r="T672" s="107" t="str">
        <f t="shared" si="2781"/>
        <v/>
      </c>
      <c r="U672" s="107" t="str">
        <f t="shared" ref="U672" si="2782">IFERROR((U671-U670)/U671*100%,"")</f>
        <v/>
      </c>
      <c r="V672" s="107" t="str">
        <f>IFERROR((V669-V671)/V671*100%,"")</f>
        <v/>
      </c>
      <c r="W672" s="107" t="str">
        <f>IFERROR((W669-W671)/W671*100%,"")</f>
        <v/>
      </c>
      <c r="X672" s="107" t="str">
        <f>IFERROR((X669-X671)/X671*100%,"")</f>
        <v/>
      </c>
      <c r="Y672" s="107" t="str">
        <f>IFERROR((Y669-Y671)/Y671*100%,"")</f>
        <v/>
      </c>
      <c r="Z672" s="107" t="str">
        <f t="shared" ref="Z672" si="2783">IFERROR((Z671-Z670)/Z671*100%,"")</f>
        <v/>
      </c>
      <c r="AA672" s="107" t="str">
        <f>IFERROR((AA671-AA669)/AA671*100%,"")</f>
        <v/>
      </c>
      <c r="AB672" s="107" t="str">
        <f>IFERROR((AB671-AB669)/AB671*100%,"")</f>
        <v/>
      </c>
      <c r="AC672" s="194" t="str">
        <f t="shared" ref="AC672" si="2784">IFERROR((AC671-AC670)/AC671*100%,"")</f>
        <v/>
      </c>
      <c r="AD672" s="194" t="str">
        <f t="shared" ref="AD672" si="2785">IFERROR((AD671-AD670)/AD671*100%,"")</f>
        <v/>
      </c>
      <c r="AE672" s="194" t="str">
        <f t="shared" ref="AE672" si="2786">IFERROR((AE671-AE670)/AE671*100%,"")</f>
        <v/>
      </c>
      <c r="AF672" s="194" t="str">
        <f t="shared" ref="AF672" si="2787">IFERROR((AF671-AF670)/AF671*100%,"")</f>
        <v/>
      </c>
      <c r="AG672" s="194" t="str">
        <f t="shared" ref="AG672" si="2788">IFERROR((AG671-AG670)/AG671*100%,"")</f>
        <v/>
      </c>
      <c r="AH672" s="194" t="str">
        <f t="shared" ref="AH672" si="2789">IFERROR((AH671-AH670)/AH671*100%,"")</f>
        <v/>
      </c>
      <c r="AI672" s="194" t="str">
        <f t="shared" ref="AI672" si="2790">IFERROR((AI671-AI670)/AI671*100%,"")</f>
        <v/>
      </c>
      <c r="AJ672" s="194" t="str">
        <f t="shared" ref="AJ672" si="2791">IFERROR((AJ671-AJ670)/AJ671*100%,"")</f>
        <v/>
      </c>
      <c r="AK672" s="194" t="str">
        <f t="shared" ref="AK672" si="2792">IFERROR((AK671-AK670)/AK671*100%,"")</f>
        <v/>
      </c>
      <c r="AL672" s="194" t="str">
        <f t="shared" ref="AL672" si="2793">IFERROR((AL671-AL670)/AL671*100%,"")</f>
        <v/>
      </c>
      <c r="AM672" s="227" t="str">
        <f>IFERROR((AM671-AM669)/AM671*100%,"")</f>
        <v/>
      </c>
    </row>
    <row r="673" spans="1:39" s="6" customFormat="1" outlineLevel="1">
      <c r="A673" t="str">
        <f>B656&amp;C673</f>
        <v>Surname, Forename10</v>
      </c>
      <c r="B673" s="259"/>
      <c r="C673" s="32">
        <v>10</v>
      </c>
      <c r="D673" s="33" t="s">
        <v>22</v>
      </c>
      <c r="E673" s="33"/>
      <c r="F673" s="33"/>
      <c r="G673" s="33"/>
      <c r="H673" s="18"/>
      <c r="I673" s="44"/>
      <c r="J673" s="34"/>
      <c r="K673" s="34"/>
      <c r="L673" s="34"/>
      <c r="M673" s="34"/>
      <c r="N673" s="34"/>
      <c r="O673" s="34"/>
      <c r="P673" s="34"/>
      <c r="Q673" s="17" t="str">
        <f>IF(SUM(K673:P673)=0,"",SUM(K673:P673))</f>
        <v/>
      </c>
      <c r="R673" s="94"/>
      <c r="S673" s="94"/>
      <c r="T673" s="17" t="str">
        <f>IF(SUM(R673:S673)=0,"",SUM(R673:S673))</f>
        <v/>
      </c>
      <c r="U673" s="17"/>
      <c r="V673" s="94"/>
      <c r="W673" s="17"/>
      <c r="X673" s="94" t="str">
        <f>IFERROR(AVERAGE(V673:W673),"")</f>
        <v/>
      </c>
      <c r="Y673" s="17"/>
      <c r="Z673" s="17"/>
      <c r="AA673" s="71"/>
      <c r="AB673" s="17"/>
      <c r="AC673" s="190" t="str">
        <f>IF(J673="","",IF(J673&lt;&gt;0,INT(25.4347*POWER((18-J673),1.81)),0))</f>
        <v/>
      </c>
      <c r="AD673" s="190" t="str">
        <f>IFERROR(IF(Q673&lt;&gt;0,INT(0.14354*POWER(((10*Q673)-220),1.4)),0),"")</f>
        <v/>
      </c>
      <c r="AE673" s="190" t="str">
        <f>IFERROR(IF(T673&lt;&gt;0,INT(51.39*POWER((T673-1.5),1.05)),0),"")</f>
        <v/>
      </c>
      <c r="AF673" s="190">
        <f>IF(U673&lt;&gt;0,INT(0.8465*POWER(((100*U673)-75),1.42)),0)</f>
        <v>0</v>
      </c>
      <c r="AG673" s="190" t="str">
        <f>IFERROR(IF(X673&lt;&gt;0,INT(1.53775*POWER((82-X673),1.81)),0),"")</f>
        <v/>
      </c>
      <c r="AH673" s="190" t="str">
        <f>IF(Y673="","",IF(Y673&lt;&gt;0,INT(5.74352*POWER((28.5-Y673),1.92)),0))</f>
        <v/>
      </c>
      <c r="AI673" s="190">
        <f>IF(Z673&lt;&gt;0,INT(12.91*POWER((Z673-4),1.1)),0)</f>
        <v>0</v>
      </c>
      <c r="AJ673" s="190" t="str">
        <f>IF(AA673="","",IF(AA673&lt;&gt;0,INT(0.2797*POWER(((100*AA673)),1.35)),0))</f>
        <v/>
      </c>
      <c r="AK673" s="191" t="str">
        <f>IF(AB673="","",IF(AB673&lt;&gt;0,INT(100.14*POWER((AB673-1),1.08)),0))</f>
        <v/>
      </c>
      <c r="AL673" s="192">
        <f>COUNT(J673,Q673,T673,X673,Y673,AA673,AB673)</f>
        <v>0</v>
      </c>
      <c r="AM673" s="193" t="str">
        <f>IF(AL673=0,"",SUM(AC673:AK673))</f>
        <v/>
      </c>
    </row>
    <row r="674" spans="1:39" s="6" customFormat="1" outlineLevel="1">
      <c r="A674"/>
      <c r="B674" s="260"/>
      <c r="C674" s="106" t="s">
        <v>65</v>
      </c>
      <c r="D674" s="33"/>
      <c r="E674" s="33"/>
      <c r="F674" s="33"/>
      <c r="G674" s="33"/>
      <c r="H674" s="18"/>
      <c r="I674" s="44"/>
      <c r="J674" s="107" t="str">
        <f>IFERROR((J671-J673)/J673*100%,"")</f>
        <v/>
      </c>
      <c r="K674" s="107" t="str">
        <f t="shared" ref="K674:T674" si="2794">IFERROR((K673-K671)/K673*100%,"")</f>
        <v/>
      </c>
      <c r="L674" s="107" t="str">
        <f t="shared" si="2794"/>
        <v/>
      </c>
      <c r="M674" s="107" t="str">
        <f t="shared" si="2794"/>
        <v/>
      </c>
      <c r="N674" s="107" t="str">
        <f t="shared" si="2794"/>
        <v/>
      </c>
      <c r="O674" s="107" t="str">
        <f t="shared" si="2794"/>
        <v/>
      </c>
      <c r="P674" s="107" t="str">
        <f t="shared" si="2794"/>
        <v/>
      </c>
      <c r="Q674" s="107" t="str">
        <f t="shared" si="2794"/>
        <v/>
      </c>
      <c r="R674" s="107" t="str">
        <f t="shared" si="2794"/>
        <v/>
      </c>
      <c r="S674" s="107" t="str">
        <f t="shared" si="2794"/>
        <v/>
      </c>
      <c r="T674" s="107" t="str">
        <f t="shared" si="2794"/>
        <v/>
      </c>
      <c r="U674" s="107" t="str">
        <f t="shared" ref="U674" si="2795">IFERROR((U673-U672)/U673*100%,"")</f>
        <v/>
      </c>
      <c r="V674" s="107" t="str">
        <f>IFERROR((V671-V673)/V673*100%,"")</f>
        <v/>
      </c>
      <c r="W674" s="107" t="str">
        <f>IFERROR((W671-W673)/W673*100%,"")</f>
        <v/>
      </c>
      <c r="X674" s="107" t="str">
        <f>IFERROR((X671-X673)/X673*100%,"")</f>
        <v/>
      </c>
      <c r="Y674" s="107" t="str">
        <f>IFERROR((Y671-Y673)/Y673*100%,"")</f>
        <v/>
      </c>
      <c r="Z674" s="107" t="str">
        <f t="shared" ref="Z674" si="2796">IFERROR((Z673-Z672)/Z673*100%,"")</f>
        <v/>
      </c>
      <c r="AA674" s="107" t="str">
        <f>IFERROR((AA673-AA671)/AA673*100%,"")</f>
        <v/>
      </c>
      <c r="AB674" s="107" t="str">
        <f>IFERROR((AB673-AB671)/AB673*100%,"")</f>
        <v/>
      </c>
      <c r="AC674" s="194" t="str">
        <f t="shared" ref="AC674" si="2797">IFERROR((AC673-AC672)/AC673*100%,"")</f>
        <v/>
      </c>
      <c r="AD674" s="194" t="str">
        <f t="shared" ref="AD674" si="2798">IFERROR((AD673-AD672)/AD673*100%,"")</f>
        <v/>
      </c>
      <c r="AE674" s="194" t="str">
        <f t="shared" ref="AE674" si="2799">IFERROR((AE673-AE672)/AE673*100%,"")</f>
        <v/>
      </c>
      <c r="AF674" s="194" t="str">
        <f t="shared" ref="AF674" si="2800">IFERROR((AF673-AF672)/AF673*100%,"")</f>
        <v/>
      </c>
      <c r="AG674" s="194" t="str">
        <f t="shared" ref="AG674" si="2801">IFERROR((AG673-AG672)/AG673*100%,"")</f>
        <v/>
      </c>
      <c r="AH674" s="194" t="str">
        <f t="shared" ref="AH674" si="2802">IFERROR((AH673-AH672)/AH673*100%,"")</f>
        <v/>
      </c>
      <c r="AI674" s="194" t="str">
        <f t="shared" ref="AI674" si="2803">IFERROR((AI673-AI672)/AI673*100%,"")</f>
        <v/>
      </c>
      <c r="AJ674" s="194" t="str">
        <f t="shared" ref="AJ674" si="2804">IFERROR((AJ673-AJ672)/AJ673*100%,"")</f>
        <v/>
      </c>
      <c r="AK674" s="194" t="str">
        <f t="shared" ref="AK674" si="2805">IFERROR((AK673-AK672)/AK673*100%,"")</f>
        <v/>
      </c>
      <c r="AL674" s="194" t="str">
        <f t="shared" ref="AL674" si="2806">IFERROR((AL673-AL672)/AL673*100%,"")</f>
        <v/>
      </c>
      <c r="AM674" s="227" t="str">
        <f>IFERROR((AM673-AM671)/AM673*100%,"")</f>
        <v/>
      </c>
    </row>
    <row r="675" spans="1:39" s="45" customFormat="1" outlineLevel="1">
      <c r="B675" s="115"/>
      <c r="C675" s="32"/>
      <c r="D675" s="33"/>
      <c r="E675" s="33"/>
      <c r="F675" s="33"/>
      <c r="G675" s="33"/>
      <c r="H675" s="18"/>
      <c r="I675" s="44"/>
      <c r="J675" s="34"/>
      <c r="K675" s="34"/>
      <c r="L675" s="34"/>
      <c r="M675" s="34"/>
      <c r="N675" s="34"/>
      <c r="O675" s="34"/>
      <c r="P675" s="34"/>
      <c r="Q675" s="34"/>
      <c r="R675" s="34"/>
      <c r="S675" s="34"/>
      <c r="T675" s="34"/>
      <c r="U675" s="34"/>
      <c r="V675" s="34"/>
      <c r="W675" s="34"/>
      <c r="X675" s="34"/>
      <c r="Y675" s="34"/>
      <c r="Z675" s="34"/>
      <c r="AA675" s="34"/>
      <c r="AB675" s="34"/>
      <c r="AC675" s="195"/>
      <c r="AD675" s="196"/>
      <c r="AE675" s="196"/>
      <c r="AF675" s="196"/>
      <c r="AG675" s="196"/>
      <c r="AH675" s="196"/>
      <c r="AI675" s="196"/>
      <c r="AJ675" s="196"/>
      <c r="AK675" s="197"/>
      <c r="AL675" s="196"/>
      <c r="AM675" s="198"/>
    </row>
    <row r="676" spans="1:39" s="6" customFormat="1" outlineLevel="1">
      <c r="B676" s="116"/>
      <c r="C676" s="35"/>
      <c r="D676" s="36"/>
      <c r="E676" s="36"/>
      <c r="F676" s="36"/>
      <c r="G676" s="36"/>
      <c r="H676" s="37"/>
      <c r="I676" s="38" t="s">
        <v>24</v>
      </c>
      <c r="J676" s="21" t="e">
        <f>AVERAGE(J656:J657,J659,J661,J663,J665,J667,J669,J671,J673)</f>
        <v>#DIV/0!</v>
      </c>
      <c r="K676" s="21" t="e">
        <f t="shared" ref="K676:AB676" si="2807">AVERAGE(K656:K657,K659,K661,K663,K665,K667,K669,K671,K673)</f>
        <v>#DIV/0!</v>
      </c>
      <c r="L676" s="21" t="e">
        <f t="shared" si="2807"/>
        <v>#DIV/0!</v>
      </c>
      <c r="M676" s="21" t="e">
        <f t="shared" si="2807"/>
        <v>#DIV/0!</v>
      </c>
      <c r="N676" s="21" t="e">
        <f t="shared" si="2807"/>
        <v>#DIV/0!</v>
      </c>
      <c r="O676" s="21" t="e">
        <f t="shared" si="2807"/>
        <v>#DIV/0!</v>
      </c>
      <c r="P676" s="21" t="e">
        <f t="shared" si="2807"/>
        <v>#DIV/0!</v>
      </c>
      <c r="Q676" s="21" t="e">
        <f t="shared" si="2807"/>
        <v>#DIV/0!</v>
      </c>
      <c r="R676" s="21" t="e">
        <f t="shared" si="2807"/>
        <v>#DIV/0!</v>
      </c>
      <c r="S676" s="21" t="e">
        <f t="shared" si="2807"/>
        <v>#DIV/0!</v>
      </c>
      <c r="T676" s="21" t="e">
        <f t="shared" si="2807"/>
        <v>#DIV/0!</v>
      </c>
      <c r="U676" s="21" t="e">
        <f t="shared" si="2807"/>
        <v>#DIV/0!</v>
      </c>
      <c r="V676" s="21" t="e">
        <f t="shared" si="2807"/>
        <v>#DIV/0!</v>
      </c>
      <c r="W676" s="21" t="e">
        <f t="shared" si="2807"/>
        <v>#DIV/0!</v>
      </c>
      <c r="X676" s="21" t="e">
        <f t="shared" si="2807"/>
        <v>#DIV/0!</v>
      </c>
      <c r="Y676" s="21" t="e">
        <f t="shared" si="2807"/>
        <v>#DIV/0!</v>
      </c>
      <c r="Z676" s="21" t="e">
        <f t="shared" si="2807"/>
        <v>#DIV/0!</v>
      </c>
      <c r="AA676" s="21" t="e">
        <f t="shared" si="2807"/>
        <v>#DIV/0!</v>
      </c>
      <c r="AB676" s="21" t="e">
        <f t="shared" si="2807"/>
        <v>#DIV/0!</v>
      </c>
      <c r="AC676" s="199"/>
      <c r="AD676" s="200"/>
      <c r="AE676" s="200"/>
      <c r="AF676" s="200"/>
      <c r="AG676" s="200"/>
      <c r="AH676" s="200"/>
      <c r="AI676" s="200"/>
      <c r="AJ676" s="200"/>
      <c r="AK676" s="201"/>
      <c r="AL676" s="200"/>
      <c r="AM676" s="202"/>
    </row>
    <row r="677" spans="1:39" s="6" customFormat="1" outlineLevel="1">
      <c r="B677" s="116"/>
      <c r="C677" s="35"/>
      <c r="D677" s="36"/>
      <c r="E677" s="36"/>
      <c r="F677" s="36"/>
      <c r="G677" s="36"/>
      <c r="H677" s="37"/>
      <c r="I677" s="38" t="s">
        <v>26</v>
      </c>
      <c r="J677" s="21">
        <f>MIN(J656:J657,J659,J661,J663,J665,J667,J669,J671,J673)</f>
        <v>0</v>
      </c>
      <c r="K677" s="21">
        <f t="shared" ref="K677:AB677" si="2808">MIN(K656:K657,K659,K661,K663,K665,K667,K669,K671,K673)</f>
        <v>0</v>
      </c>
      <c r="L677" s="21">
        <f t="shared" si="2808"/>
        <v>0</v>
      </c>
      <c r="M677" s="21">
        <f t="shared" si="2808"/>
        <v>0</v>
      </c>
      <c r="N677" s="21">
        <f t="shared" si="2808"/>
        <v>0</v>
      </c>
      <c r="O677" s="21">
        <f t="shared" si="2808"/>
        <v>0</v>
      </c>
      <c r="P677" s="21">
        <f t="shared" si="2808"/>
        <v>0</v>
      </c>
      <c r="Q677" s="21">
        <f t="shared" si="2808"/>
        <v>0</v>
      </c>
      <c r="R677" s="21">
        <f t="shared" si="2808"/>
        <v>0</v>
      </c>
      <c r="S677" s="21">
        <f t="shared" si="2808"/>
        <v>0</v>
      </c>
      <c r="T677" s="21">
        <f t="shared" si="2808"/>
        <v>0</v>
      </c>
      <c r="U677" s="21">
        <f t="shared" si="2808"/>
        <v>0</v>
      </c>
      <c r="V677" s="21">
        <f t="shared" si="2808"/>
        <v>0</v>
      </c>
      <c r="W677" s="21">
        <f t="shared" si="2808"/>
        <v>0</v>
      </c>
      <c r="X677" s="21">
        <f t="shared" si="2808"/>
        <v>0</v>
      </c>
      <c r="Y677" s="21">
        <f t="shared" si="2808"/>
        <v>0</v>
      </c>
      <c r="Z677" s="21">
        <f t="shared" si="2808"/>
        <v>0</v>
      </c>
      <c r="AA677" s="21">
        <f t="shared" si="2808"/>
        <v>0</v>
      </c>
      <c r="AB677" s="21">
        <f t="shared" si="2808"/>
        <v>0</v>
      </c>
      <c r="AC677" s="199"/>
      <c r="AD677" s="200"/>
      <c r="AE677" s="200"/>
      <c r="AF677" s="200"/>
      <c r="AG677" s="200"/>
      <c r="AH677" s="200"/>
      <c r="AI677" s="200"/>
      <c r="AJ677" s="200"/>
      <c r="AK677" s="201"/>
      <c r="AL677" s="200"/>
      <c r="AM677" s="202"/>
    </row>
    <row r="678" spans="1:39" s="6" customFormat="1" outlineLevel="1">
      <c r="B678" s="116"/>
      <c r="C678" s="35"/>
      <c r="D678" s="36"/>
      <c r="E678" s="36"/>
      <c r="F678" s="36"/>
      <c r="G678" s="36"/>
      <c r="H678" s="37"/>
      <c r="I678" s="38" t="s">
        <v>25</v>
      </c>
      <c r="J678" s="21">
        <f>MAX(J656:J657,J659,J661,J663,J665,J667,J669,J671,J673)</f>
        <v>0</v>
      </c>
      <c r="K678" s="21">
        <f t="shared" ref="K678:AB678" si="2809">MAX(K656:K657,K659,K661,K663,K665,K667,K669,K671,K673)</f>
        <v>0</v>
      </c>
      <c r="L678" s="21">
        <f t="shared" si="2809"/>
        <v>0</v>
      </c>
      <c r="M678" s="21">
        <f t="shared" si="2809"/>
        <v>0</v>
      </c>
      <c r="N678" s="21">
        <f t="shared" si="2809"/>
        <v>0</v>
      </c>
      <c r="O678" s="21">
        <f t="shared" si="2809"/>
        <v>0</v>
      </c>
      <c r="P678" s="21">
        <f t="shared" si="2809"/>
        <v>0</v>
      </c>
      <c r="Q678" s="21">
        <f t="shared" si="2809"/>
        <v>0</v>
      </c>
      <c r="R678" s="21">
        <f t="shared" si="2809"/>
        <v>0</v>
      </c>
      <c r="S678" s="21">
        <f t="shared" si="2809"/>
        <v>0</v>
      </c>
      <c r="T678" s="21">
        <f t="shared" si="2809"/>
        <v>0</v>
      </c>
      <c r="U678" s="21">
        <f t="shared" si="2809"/>
        <v>0</v>
      </c>
      <c r="V678" s="21">
        <f t="shared" si="2809"/>
        <v>0</v>
      </c>
      <c r="W678" s="21">
        <f t="shared" si="2809"/>
        <v>0</v>
      </c>
      <c r="X678" s="21">
        <f t="shared" si="2809"/>
        <v>0</v>
      </c>
      <c r="Y678" s="21">
        <f t="shared" si="2809"/>
        <v>0</v>
      </c>
      <c r="Z678" s="21">
        <f t="shared" si="2809"/>
        <v>0</v>
      </c>
      <c r="AA678" s="21">
        <f t="shared" si="2809"/>
        <v>0</v>
      </c>
      <c r="AB678" s="21">
        <f t="shared" si="2809"/>
        <v>0</v>
      </c>
      <c r="AC678" s="199"/>
      <c r="AD678" s="200"/>
      <c r="AE678" s="200"/>
      <c r="AF678" s="200"/>
      <c r="AG678" s="200"/>
      <c r="AH678" s="200"/>
      <c r="AI678" s="200"/>
      <c r="AJ678" s="200"/>
      <c r="AK678" s="201"/>
      <c r="AL678" s="200"/>
      <c r="AM678" s="202"/>
    </row>
    <row r="679" spans="1:39" s="6" customFormat="1" outlineLevel="1">
      <c r="B679" s="116"/>
      <c r="C679" s="35"/>
      <c r="D679" s="36"/>
      <c r="E679" s="36"/>
      <c r="F679" s="36"/>
      <c r="G679" s="36"/>
      <c r="H679" s="37"/>
      <c r="I679" s="38"/>
      <c r="J679" s="21"/>
      <c r="K679" s="21"/>
      <c r="L679" s="21"/>
      <c r="M679" s="21"/>
      <c r="N679" s="21"/>
      <c r="O679" s="21"/>
      <c r="P679" s="21"/>
      <c r="Q679" s="21"/>
      <c r="R679" s="21"/>
      <c r="S679" s="21"/>
      <c r="T679" s="21"/>
      <c r="U679" s="21"/>
      <c r="V679" s="21"/>
      <c r="W679" s="21"/>
      <c r="X679" s="21"/>
      <c r="Y679" s="21"/>
      <c r="Z679" s="21"/>
      <c r="AA679" s="21"/>
      <c r="AB679" s="21"/>
      <c r="AC679" s="200"/>
      <c r="AD679" s="200"/>
      <c r="AE679" s="200"/>
      <c r="AF679" s="200"/>
      <c r="AG679" s="200"/>
      <c r="AH679" s="200"/>
      <c r="AI679" s="200"/>
      <c r="AJ679" s="200"/>
      <c r="AK679" s="200"/>
      <c r="AL679" s="200"/>
      <c r="AM679" s="202"/>
    </row>
    <row r="680" spans="1:39" s="31" customFormat="1" ht="16.5" outlineLevel="1" thickBot="1">
      <c r="B680" s="117"/>
      <c r="C680" s="39"/>
      <c r="D680" s="40"/>
      <c r="E680" s="40"/>
      <c r="F680" s="40"/>
      <c r="G680" s="40"/>
      <c r="H680" s="41"/>
      <c r="I680" s="42"/>
      <c r="J680" s="43"/>
      <c r="K680" s="43"/>
      <c r="L680" s="43"/>
      <c r="M680" s="43"/>
      <c r="N680" s="43"/>
      <c r="O680" s="43"/>
      <c r="P680" s="43"/>
      <c r="Q680" s="43"/>
      <c r="R680" s="43"/>
      <c r="S680" s="43"/>
      <c r="T680" s="43"/>
      <c r="U680" s="43"/>
      <c r="V680" s="43"/>
      <c r="W680" s="43"/>
      <c r="X680" s="43"/>
      <c r="Y680" s="43"/>
      <c r="Z680" s="43"/>
      <c r="AA680" s="43"/>
      <c r="AB680" s="43"/>
      <c r="AC680" s="204"/>
      <c r="AD680" s="204"/>
      <c r="AE680" s="204"/>
      <c r="AF680" s="204"/>
      <c r="AG680" s="204"/>
      <c r="AH680" s="204"/>
      <c r="AI680" s="204"/>
      <c r="AJ680" s="204"/>
      <c r="AK680" s="204"/>
      <c r="AL680" s="204"/>
      <c r="AM680" s="205"/>
    </row>
    <row r="681" spans="1:39" customFormat="1">
      <c r="B681" s="118"/>
      <c r="C681" s="28"/>
      <c r="D681" s="19"/>
      <c r="E681" s="19"/>
      <c r="F681" s="19"/>
      <c r="G681" s="19"/>
      <c r="H681" s="29"/>
      <c r="I681" s="20"/>
      <c r="J681" s="30"/>
      <c r="K681" s="30"/>
      <c r="L681" s="30"/>
      <c r="M681" s="30"/>
      <c r="N681" s="30"/>
      <c r="O681" s="30"/>
      <c r="P681" s="30"/>
      <c r="Q681" s="30"/>
      <c r="R681" s="30"/>
      <c r="S681" s="30"/>
      <c r="T681" s="30"/>
      <c r="U681" s="30"/>
      <c r="V681" s="30"/>
      <c r="W681" s="30"/>
      <c r="X681" s="30"/>
      <c r="Y681" s="30"/>
      <c r="Z681" s="30"/>
      <c r="AA681" s="30"/>
      <c r="AB681" s="30"/>
      <c r="AC681" s="206"/>
      <c r="AD681" s="206"/>
      <c r="AE681" s="206"/>
      <c r="AF681" s="206"/>
      <c r="AG681" s="206"/>
      <c r="AH681" s="206"/>
      <c r="AI681" s="206"/>
      <c r="AJ681" s="206"/>
      <c r="AK681" s="206"/>
      <c r="AL681" s="206"/>
      <c r="AM681" s="207"/>
    </row>
    <row r="682" spans="1:39" customFormat="1" outlineLevel="1">
      <c r="B682" s="114" t="s">
        <v>41</v>
      </c>
      <c r="C682" s="28"/>
      <c r="D682" s="19"/>
      <c r="E682" s="19"/>
      <c r="F682" s="19"/>
      <c r="G682" s="19"/>
      <c r="H682" s="29"/>
      <c r="I682" s="20"/>
      <c r="J682" s="30"/>
      <c r="K682" s="30"/>
      <c r="L682" s="30"/>
      <c r="M682" s="30"/>
      <c r="N682" s="30"/>
      <c r="O682" s="30"/>
      <c r="P682" s="30"/>
      <c r="Q682" s="30"/>
      <c r="R682" s="30"/>
      <c r="S682" s="30"/>
      <c r="T682" s="30"/>
      <c r="U682" s="30"/>
      <c r="V682" s="30"/>
      <c r="W682" s="30"/>
      <c r="X682" s="30"/>
      <c r="Y682" s="30"/>
      <c r="Z682" s="30"/>
      <c r="AA682" s="30"/>
      <c r="AB682" s="30"/>
      <c r="AC682" s="206"/>
      <c r="AD682" s="206"/>
      <c r="AE682" s="206"/>
      <c r="AF682" s="206"/>
      <c r="AG682" s="206"/>
      <c r="AH682" s="206"/>
      <c r="AI682" s="206"/>
      <c r="AJ682" s="206"/>
      <c r="AK682" s="206"/>
      <c r="AL682" s="206"/>
      <c r="AM682" s="207"/>
    </row>
    <row r="683" spans="1:39" customFormat="1" outlineLevel="1">
      <c r="A683" t="str">
        <f>B683&amp;C683</f>
        <v>Surname, Forename1</v>
      </c>
      <c r="B683" s="258" t="s">
        <v>28</v>
      </c>
      <c r="C683" s="27">
        <v>1</v>
      </c>
      <c r="D683" s="26" t="s">
        <v>22</v>
      </c>
      <c r="E683" s="103"/>
      <c r="F683" s="103"/>
      <c r="G683" s="103"/>
      <c r="H683" s="16"/>
      <c r="I683" s="16"/>
      <c r="J683" s="17"/>
      <c r="K683" s="94"/>
      <c r="L683" s="94"/>
      <c r="M683" s="94"/>
      <c r="N683" s="94"/>
      <c r="O683" s="94"/>
      <c r="P683" s="94"/>
      <c r="Q683" s="17"/>
      <c r="R683" s="94"/>
      <c r="S683" s="94"/>
      <c r="T683" s="17"/>
      <c r="U683" s="17"/>
      <c r="V683" s="94"/>
      <c r="W683" s="17"/>
      <c r="X683" s="94"/>
      <c r="Y683" s="17"/>
      <c r="Z683" s="17"/>
      <c r="AA683" s="17"/>
      <c r="AB683" s="17"/>
      <c r="AC683" s="190">
        <f>IF(J683&lt;&gt;0,INT(25.4347*POWER((18-J683),1.81)),0)</f>
        <v>0</v>
      </c>
      <c r="AD683" s="190">
        <f>IF(Q683&lt;&gt;0,INT(0.14354*POWER(((10*Q683)-220),1.4)),0)</f>
        <v>0</v>
      </c>
      <c r="AE683" s="190">
        <f>IF(T683&lt;&gt;0,INT(51.39*POWER((T683-1.5),1.05)),0)</f>
        <v>0</v>
      </c>
      <c r="AF683" s="190">
        <f>IF(U683&lt;&gt;0,INT(0.8465*POWER(((100*U683)-75),1.42)),0)</f>
        <v>0</v>
      </c>
      <c r="AG683" s="190">
        <f>IF(X683&lt;&gt;0,INT(1.53775*POWER((82-X683),1.81)),0)</f>
        <v>0</v>
      </c>
      <c r="AH683" s="190">
        <f>IF(Y683&lt;&gt;0,INT(5.74352*POWER((28.5-Y683),1.92)),0)</f>
        <v>0</v>
      </c>
      <c r="AI683" s="190">
        <f>IF(Z683&lt;&gt;0,INT(12.91*POWER((Z683-4),1.1)),0)</f>
        <v>0</v>
      </c>
      <c r="AJ683" s="190">
        <f>IF(AA683&lt;&gt;0,INT(0.2797*POWER(((100*AA683)),1.35)),0)</f>
        <v>0</v>
      </c>
      <c r="AK683" s="191">
        <f>IF(AB683&lt;&gt;0,INT(100.14*POWER((AB683-1),1.08)),0)</f>
        <v>0</v>
      </c>
      <c r="AL683" s="208">
        <v>7</v>
      </c>
      <c r="AM683" s="193">
        <f>SUM(AC683:AK683)</f>
        <v>0</v>
      </c>
    </row>
    <row r="684" spans="1:39" customFormat="1" outlineLevel="1">
      <c r="A684" t="str">
        <f>B683&amp;C684</f>
        <v>Surname, Forename2</v>
      </c>
      <c r="B684" s="259"/>
      <c r="C684" s="27">
        <v>2</v>
      </c>
      <c r="D684" s="26" t="s">
        <v>22</v>
      </c>
      <c r="E684" s="103"/>
      <c r="F684" s="103"/>
      <c r="G684" s="103"/>
      <c r="H684" s="15"/>
      <c r="I684" s="16"/>
      <c r="J684" s="17"/>
      <c r="K684" s="94"/>
      <c r="L684" s="94"/>
      <c r="M684" s="94"/>
      <c r="N684" s="94"/>
      <c r="O684" s="94"/>
      <c r="P684" s="94"/>
      <c r="Q684" s="17" t="str">
        <f>IF(SUM(K684:P684)=0,"",SUM(K684:P684))</f>
        <v/>
      </c>
      <c r="R684" s="94"/>
      <c r="S684" s="94"/>
      <c r="T684" s="17" t="str">
        <f>IF(SUM(R684:S684)=0,"",SUM(R684:S684))</f>
        <v/>
      </c>
      <c r="U684" s="17"/>
      <c r="V684" s="94"/>
      <c r="W684" s="17"/>
      <c r="X684" s="94" t="str">
        <f>IFERROR(AVERAGE(V684:W684),"")</f>
        <v/>
      </c>
      <c r="Y684" s="17"/>
      <c r="Z684" s="17"/>
      <c r="AA684" s="71"/>
      <c r="AB684" s="17"/>
      <c r="AC684" s="190" t="str">
        <f>IF(J684="","",IF(J684&lt;&gt;0,INT(25.4347*POWER((18-J684),1.81)),0))</f>
        <v/>
      </c>
      <c r="AD684" s="190" t="str">
        <f>IFERROR(IF(Q684&lt;&gt;0,INT(0.14354*POWER(((10*Q684)-220),1.4)),0),"")</f>
        <v/>
      </c>
      <c r="AE684" s="190" t="str">
        <f>IFERROR(IF(T684&lt;&gt;0,INT(51.39*POWER((T684-1.5),1.05)),0),"")</f>
        <v/>
      </c>
      <c r="AF684" s="190">
        <f>IF(U684&lt;&gt;0,INT(0.8465*POWER(((100*U684)-75),1.42)),0)</f>
        <v>0</v>
      </c>
      <c r="AG684" s="190" t="str">
        <f>IFERROR(IF(X684&lt;&gt;0,INT(1.53775*POWER((82-X684),1.81)),0),"")</f>
        <v/>
      </c>
      <c r="AH684" s="190" t="str">
        <f>IF(Y684="","",IF(Y684&lt;&gt;0,INT(5.74352*POWER((28.5-Y684),1.92)),0))</f>
        <v/>
      </c>
      <c r="AI684" s="190">
        <f>IF(Z684&lt;&gt;0,INT(12.91*POWER((Z684-4),1.1)),0)</f>
        <v>0</v>
      </c>
      <c r="AJ684" s="190" t="str">
        <f>IF(AA684="","",IF(AA684&lt;&gt;0,INT(0.2797*POWER(((100*AA684)),1.35)),0))</f>
        <v/>
      </c>
      <c r="AK684" s="191" t="str">
        <f>IF(AB684="","",IF(AB684&lt;&gt;0,INT(100.14*POWER((AB684-1),1.08)),0))</f>
        <v/>
      </c>
      <c r="AL684" s="192">
        <f>COUNT(J684,Q684,T684,X684,Y684,AA684,AB684)</f>
        <v>0</v>
      </c>
      <c r="AM684" s="193" t="str">
        <f>IF(AL684=0,"",SUM(AC684:AK684))</f>
        <v/>
      </c>
    </row>
    <row r="685" spans="1:39" customFormat="1" outlineLevel="1">
      <c r="B685" s="259"/>
      <c r="C685" s="106" t="s">
        <v>65</v>
      </c>
      <c r="D685" s="103"/>
      <c r="E685" s="103"/>
      <c r="F685" s="103"/>
      <c r="G685" s="103"/>
      <c r="H685" s="104"/>
      <c r="I685" s="105"/>
      <c r="J685" s="107" t="str">
        <f>IFERROR((J683-J684)/J684*100%,"")</f>
        <v/>
      </c>
      <c r="K685" s="107" t="str">
        <f>IFERROR((K684-K683)/K684*100%,"")</f>
        <v/>
      </c>
      <c r="L685" s="107" t="str">
        <f t="shared" ref="L685:S685" si="2810">IFERROR((L684-L683)/L684*100%,"")</f>
        <v/>
      </c>
      <c r="M685" s="107" t="str">
        <f t="shared" si="2810"/>
        <v/>
      </c>
      <c r="N685" s="107" t="str">
        <f t="shared" si="2810"/>
        <v/>
      </c>
      <c r="O685" s="107" t="str">
        <f t="shared" si="2810"/>
        <v/>
      </c>
      <c r="P685" s="107" t="str">
        <f t="shared" si="2810"/>
        <v/>
      </c>
      <c r="Q685" s="107" t="str">
        <f t="shared" si="2810"/>
        <v/>
      </c>
      <c r="R685" s="107" t="str">
        <f t="shared" si="2810"/>
        <v/>
      </c>
      <c r="S685" s="107" t="str">
        <f t="shared" si="2810"/>
        <v/>
      </c>
      <c r="T685" s="107" t="str">
        <f>IFERROR((T684-T683)/T684*100%,"")</f>
        <v/>
      </c>
      <c r="U685" s="107" t="str">
        <f t="shared" ref="U685" si="2811">IFERROR((U684-U683)/U684*100%,"")</f>
        <v/>
      </c>
      <c r="V685" s="107" t="str">
        <f>IFERROR((V683-V684)/V684*100%,"")</f>
        <v/>
      </c>
      <c r="W685" s="107" t="str">
        <f>IFERROR((W683-W684)/W684*100%,"")</f>
        <v/>
      </c>
      <c r="X685" s="107" t="str">
        <f>IFERROR((X683-X684)/X684*100%,"")</f>
        <v/>
      </c>
      <c r="Y685" s="107" t="str">
        <f>IFERROR((Y683-Y684)/Y684*100%,"")</f>
        <v/>
      </c>
      <c r="Z685" s="107" t="str">
        <f t="shared" ref="Z685:AB685" si="2812">IFERROR((Z684-Z683)/Z684*100%,"")</f>
        <v/>
      </c>
      <c r="AA685" s="107" t="str">
        <f t="shared" si="2812"/>
        <v/>
      </c>
      <c r="AB685" s="107" t="str">
        <f t="shared" si="2812"/>
        <v/>
      </c>
      <c r="AC685" s="194" t="str">
        <f t="shared" ref="AC685" si="2813">IFERROR((AC684-AC683)/AC684*100%,"")</f>
        <v/>
      </c>
      <c r="AD685" s="194" t="str">
        <f t="shared" ref="AD685" si="2814">IFERROR((AD684-AD683)/AD684*100%,"")</f>
        <v/>
      </c>
      <c r="AE685" s="194" t="str">
        <f t="shared" ref="AE685" si="2815">IFERROR((AE684-AE683)/AE684*100%,"")</f>
        <v/>
      </c>
      <c r="AF685" s="194" t="str">
        <f t="shared" ref="AF685" si="2816">IFERROR((AF684-AF683)/AF684*100%,"")</f>
        <v/>
      </c>
      <c r="AG685" s="194" t="str">
        <f t="shared" ref="AG685" si="2817">IFERROR((AG684-AG683)/AG684*100%,"")</f>
        <v/>
      </c>
      <c r="AH685" s="194" t="str">
        <f t="shared" ref="AH685" si="2818">IFERROR((AH684-AH683)/AH684*100%,"")</f>
        <v/>
      </c>
      <c r="AI685" s="194" t="str">
        <f t="shared" ref="AI685" si="2819">IFERROR((AI684-AI683)/AI684*100%,"")</f>
        <v/>
      </c>
      <c r="AJ685" s="194" t="str">
        <f t="shared" ref="AJ685" si="2820">IFERROR((AJ684-AJ683)/AJ684*100%,"")</f>
        <v/>
      </c>
      <c r="AK685" s="194" t="str">
        <f t="shared" ref="AK685" si="2821">IFERROR((AK684-AK683)/AK684*100%,"")</f>
        <v/>
      </c>
      <c r="AL685" s="194" t="str">
        <f t="shared" ref="AL685:AM685" si="2822">IFERROR((AL684-AL683)/AL684*100%,"")</f>
        <v/>
      </c>
      <c r="AM685" s="228" t="str">
        <f t="shared" si="2822"/>
        <v/>
      </c>
    </row>
    <row r="686" spans="1:39" customFormat="1" outlineLevel="1">
      <c r="A686" t="str">
        <f>B683&amp;C686</f>
        <v>Surname, Forename3</v>
      </c>
      <c r="B686" s="259"/>
      <c r="C686" s="27">
        <v>3</v>
      </c>
      <c r="D686" s="26" t="s">
        <v>22</v>
      </c>
      <c r="E686" s="103"/>
      <c r="F686" s="103"/>
      <c r="G686" s="103"/>
      <c r="H686" s="15"/>
      <c r="I686" s="16"/>
      <c r="J686" s="17"/>
      <c r="K686" s="94"/>
      <c r="L686" s="94"/>
      <c r="M686" s="94"/>
      <c r="N686" s="94"/>
      <c r="O686" s="94"/>
      <c r="P686" s="94"/>
      <c r="Q686" s="17" t="str">
        <f>IF(SUM(K686:P686)=0,"",SUM(K686:P686))</f>
        <v/>
      </c>
      <c r="R686" s="94"/>
      <c r="S686" s="94"/>
      <c r="T686" s="17" t="str">
        <f>IF(SUM(R686:S686)=0,"",SUM(R686:S686))</f>
        <v/>
      </c>
      <c r="U686" s="17"/>
      <c r="V686" s="94"/>
      <c r="W686" s="17"/>
      <c r="X686" s="94" t="str">
        <f>IFERROR(AVERAGE(V686:W686),"")</f>
        <v/>
      </c>
      <c r="Y686" s="17"/>
      <c r="Z686" s="17"/>
      <c r="AA686" s="71"/>
      <c r="AB686" s="17"/>
      <c r="AC686" s="190" t="str">
        <f>IF(J686="","",IF(J686&lt;&gt;0,INT(25.4347*POWER((18-J686),1.81)),0))</f>
        <v/>
      </c>
      <c r="AD686" s="190" t="str">
        <f>IFERROR(IF(Q686&lt;&gt;0,INT(0.14354*POWER(((10*Q686)-220),1.4)),0),"")</f>
        <v/>
      </c>
      <c r="AE686" s="190" t="str">
        <f>IFERROR(IF(T686&lt;&gt;0,INT(51.39*POWER((T686-1.5),1.05)),0),"")</f>
        <v/>
      </c>
      <c r="AF686" s="190">
        <f>IF(U686&lt;&gt;0,INT(0.8465*POWER(((100*U686)-75),1.42)),0)</f>
        <v>0</v>
      </c>
      <c r="AG686" s="190" t="str">
        <f>IFERROR(IF(X686&lt;&gt;0,INT(1.53775*POWER((82-X686),1.81)),0),"")</f>
        <v/>
      </c>
      <c r="AH686" s="190" t="str">
        <f>IF(Y686="","",IF(Y686&lt;&gt;0,INT(5.74352*POWER((28.5-Y686),1.92)),0))</f>
        <v/>
      </c>
      <c r="AI686" s="190">
        <f>IF(Z686&lt;&gt;0,INT(12.91*POWER((Z686-4),1.1)),0)</f>
        <v>0</v>
      </c>
      <c r="AJ686" s="190" t="str">
        <f>IF(AA686="","",IF(AA686&lt;&gt;0,INT(0.2797*POWER(((100*AA686)),1.35)),0))</f>
        <v/>
      </c>
      <c r="AK686" s="191" t="str">
        <f>IF(AB686="","",IF(AB686&lt;&gt;0,INT(100.14*POWER((AB686-1),1.08)),0))</f>
        <v/>
      </c>
      <c r="AL686" s="192">
        <f>COUNT(J686,Q686,T686,X686,Y686,AA686,AB686)</f>
        <v>0</v>
      </c>
      <c r="AM686" s="193" t="str">
        <f>IF(AL686=0,"",SUM(AC686:AK686))</f>
        <v/>
      </c>
    </row>
    <row r="687" spans="1:39" customFormat="1" outlineLevel="1">
      <c r="B687" s="259"/>
      <c r="C687" s="106" t="s">
        <v>65</v>
      </c>
      <c r="D687" s="103"/>
      <c r="E687" s="103"/>
      <c r="F687" s="103"/>
      <c r="G687" s="103"/>
      <c r="H687" s="104"/>
      <c r="I687" s="105"/>
      <c r="J687" s="107" t="str">
        <f>IFERROR((J684-J686)/J686*100%,"")</f>
        <v/>
      </c>
      <c r="K687" s="107" t="str">
        <f t="shared" ref="K687:T687" si="2823">IFERROR((K686-K684)/K686*100%,"")</f>
        <v/>
      </c>
      <c r="L687" s="107" t="str">
        <f t="shared" si="2823"/>
        <v/>
      </c>
      <c r="M687" s="107" t="str">
        <f t="shared" si="2823"/>
        <v/>
      </c>
      <c r="N687" s="107" t="str">
        <f t="shared" si="2823"/>
        <v/>
      </c>
      <c r="O687" s="107" t="str">
        <f t="shared" si="2823"/>
        <v/>
      </c>
      <c r="P687" s="107" t="str">
        <f t="shared" si="2823"/>
        <v/>
      </c>
      <c r="Q687" s="107" t="str">
        <f t="shared" si="2823"/>
        <v/>
      </c>
      <c r="R687" s="107" t="str">
        <f t="shared" si="2823"/>
        <v/>
      </c>
      <c r="S687" s="107" t="str">
        <f t="shared" si="2823"/>
        <v/>
      </c>
      <c r="T687" s="107" t="str">
        <f t="shared" si="2823"/>
        <v/>
      </c>
      <c r="U687" s="107" t="str">
        <f t="shared" ref="U687" si="2824">IFERROR((U686-U685)/U686*100%,"")</f>
        <v/>
      </c>
      <c r="V687" s="107" t="str">
        <f>IFERROR((V684-V686)/V686*100%,"")</f>
        <v/>
      </c>
      <c r="W687" s="107" t="str">
        <f>IFERROR((W684-W686)/W686*100%,"")</f>
        <v/>
      </c>
      <c r="X687" s="107" t="str">
        <f>IFERROR((X684-X686)/X686*100%,"")</f>
        <v/>
      </c>
      <c r="Y687" s="107" t="str">
        <f>IFERROR((Y684-Y686)/Y686*100%,"")</f>
        <v/>
      </c>
      <c r="Z687" s="107" t="str">
        <f t="shared" ref="Z687" si="2825">IFERROR((Z686-Z685)/Z686*100%,"")</f>
        <v/>
      </c>
      <c r="AA687" s="107" t="str">
        <f>IFERROR((AA686-AA684)/AA686*100%,"")</f>
        <v/>
      </c>
      <c r="AB687" s="107" t="str">
        <f>IFERROR((AB686-AB684)/AB686*100%,"")</f>
        <v/>
      </c>
      <c r="AC687" s="194" t="str">
        <f t="shared" ref="AC687" si="2826">IFERROR((AC686-AC685)/AC686*100%,"")</f>
        <v/>
      </c>
      <c r="AD687" s="194" t="str">
        <f t="shared" ref="AD687" si="2827">IFERROR((AD686-AD685)/AD686*100%,"")</f>
        <v/>
      </c>
      <c r="AE687" s="194" t="str">
        <f t="shared" ref="AE687" si="2828">IFERROR((AE686-AE685)/AE686*100%,"")</f>
        <v/>
      </c>
      <c r="AF687" s="194" t="str">
        <f t="shared" ref="AF687" si="2829">IFERROR((AF686-AF685)/AF686*100%,"")</f>
        <v/>
      </c>
      <c r="AG687" s="194" t="str">
        <f t="shared" ref="AG687" si="2830">IFERROR((AG686-AG685)/AG686*100%,"")</f>
        <v/>
      </c>
      <c r="AH687" s="194" t="str">
        <f t="shared" ref="AH687" si="2831">IFERROR((AH686-AH685)/AH686*100%,"")</f>
        <v/>
      </c>
      <c r="AI687" s="194" t="str">
        <f t="shared" ref="AI687" si="2832">IFERROR((AI686-AI685)/AI686*100%,"")</f>
        <v/>
      </c>
      <c r="AJ687" s="194" t="str">
        <f t="shared" ref="AJ687" si="2833">IFERROR((AJ686-AJ685)/AJ686*100%,"")</f>
        <v/>
      </c>
      <c r="AK687" s="194" t="str">
        <f t="shared" ref="AK687" si="2834">IFERROR((AK686-AK685)/AK686*100%,"")</f>
        <v/>
      </c>
      <c r="AL687" s="194" t="str">
        <f t="shared" ref="AL687" si="2835">IFERROR((AL686-AL685)/AL686*100%,"")</f>
        <v/>
      </c>
      <c r="AM687" s="227" t="str">
        <f>IFERROR((AM686-AM684)/AM686*100%,"")</f>
        <v/>
      </c>
    </row>
    <row r="688" spans="1:39" customFormat="1" outlineLevel="1">
      <c r="A688" t="str">
        <f>B683&amp;C688</f>
        <v>Surname, Forename4</v>
      </c>
      <c r="B688" s="259"/>
      <c r="C688" s="27">
        <v>4</v>
      </c>
      <c r="D688" s="26" t="s">
        <v>22</v>
      </c>
      <c r="E688" s="103"/>
      <c r="F688" s="103"/>
      <c r="G688" s="103"/>
      <c r="H688" s="15"/>
      <c r="I688" s="16"/>
      <c r="J688" s="17"/>
      <c r="K688" s="94"/>
      <c r="L688" s="94"/>
      <c r="M688" s="94"/>
      <c r="N688" s="94"/>
      <c r="O688" s="94"/>
      <c r="P688" s="94"/>
      <c r="Q688" s="17" t="str">
        <f>IF(SUM(K688:P688)=0,"",SUM(K688:P688))</f>
        <v/>
      </c>
      <c r="R688" s="94"/>
      <c r="S688" s="94"/>
      <c r="T688" s="17" t="str">
        <f>IF(SUM(R688:S688)=0,"",SUM(R688:S688))</f>
        <v/>
      </c>
      <c r="U688" s="17"/>
      <c r="V688" s="94"/>
      <c r="W688" s="17"/>
      <c r="X688" s="94" t="str">
        <f>IFERROR(AVERAGE(V688:W688),"")</f>
        <v/>
      </c>
      <c r="Y688" s="17"/>
      <c r="Z688" s="17"/>
      <c r="AA688" s="71"/>
      <c r="AB688" s="17"/>
      <c r="AC688" s="190" t="str">
        <f>IF(J688="","",IF(J688&lt;&gt;0,INT(25.4347*POWER((18-J688),1.81)),0))</f>
        <v/>
      </c>
      <c r="AD688" s="190" t="str">
        <f>IFERROR(IF(Q688&lt;&gt;0,INT(0.14354*POWER(((10*Q688)-220),1.4)),0),"")</f>
        <v/>
      </c>
      <c r="AE688" s="190" t="str">
        <f>IFERROR(IF(T688&lt;&gt;0,INT(51.39*POWER((T688-1.5),1.05)),0),"")</f>
        <v/>
      </c>
      <c r="AF688" s="190">
        <f>IF(U688&lt;&gt;0,INT(0.8465*POWER(((100*U688)-75),1.42)),0)</f>
        <v>0</v>
      </c>
      <c r="AG688" s="190" t="str">
        <f>IFERROR(IF(X688&lt;&gt;0,INT(1.53775*POWER((82-X688),1.81)),0),"")</f>
        <v/>
      </c>
      <c r="AH688" s="190" t="str">
        <f>IF(Y688="","",IF(Y688&lt;&gt;0,INT(5.74352*POWER((28.5-Y688),1.92)),0))</f>
        <v/>
      </c>
      <c r="AI688" s="190">
        <f>IF(Z688&lt;&gt;0,INT(12.91*POWER((Z688-4),1.1)),0)</f>
        <v>0</v>
      </c>
      <c r="AJ688" s="190" t="str">
        <f>IF(AA688="","",IF(AA688&lt;&gt;0,INT(0.2797*POWER(((100*AA688)),1.35)),0))</f>
        <v/>
      </c>
      <c r="AK688" s="191" t="str">
        <f>IF(AB688="","",IF(AB688&lt;&gt;0,INT(100.14*POWER((AB688-1),1.08)),0))</f>
        <v/>
      </c>
      <c r="AL688" s="192">
        <f>COUNT(J688,Q688,T688,X688,Y688,AA688,AB688)</f>
        <v>0</v>
      </c>
      <c r="AM688" s="193" t="str">
        <f>IF(AL688=0,"",SUM(AC688:AK688))</f>
        <v/>
      </c>
    </row>
    <row r="689" spans="1:39" customFormat="1" outlineLevel="1">
      <c r="B689" s="259"/>
      <c r="C689" s="106" t="s">
        <v>65</v>
      </c>
      <c r="D689" s="103"/>
      <c r="E689" s="103"/>
      <c r="F689" s="103"/>
      <c r="G689" s="103"/>
      <c r="H689" s="104"/>
      <c r="I689" s="105"/>
      <c r="J689" s="107" t="str">
        <f>IFERROR((J686-J688)/J688*100%,"")</f>
        <v/>
      </c>
      <c r="K689" s="107" t="str">
        <f t="shared" ref="K689:T689" si="2836">IFERROR((K688-K686)/K688*100%,"")</f>
        <v/>
      </c>
      <c r="L689" s="107" t="str">
        <f t="shared" si="2836"/>
        <v/>
      </c>
      <c r="M689" s="107" t="str">
        <f t="shared" si="2836"/>
        <v/>
      </c>
      <c r="N689" s="107" t="str">
        <f t="shared" si="2836"/>
        <v/>
      </c>
      <c r="O689" s="107" t="str">
        <f t="shared" si="2836"/>
        <v/>
      </c>
      <c r="P689" s="107" t="str">
        <f t="shared" si="2836"/>
        <v/>
      </c>
      <c r="Q689" s="107" t="str">
        <f t="shared" si="2836"/>
        <v/>
      </c>
      <c r="R689" s="107" t="str">
        <f t="shared" si="2836"/>
        <v/>
      </c>
      <c r="S689" s="107" t="str">
        <f t="shared" si="2836"/>
        <v/>
      </c>
      <c r="T689" s="107" t="str">
        <f t="shared" si="2836"/>
        <v/>
      </c>
      <c r="U689" s="107" t="str">
        <f t="shared" ref="U689" si="2837">IFERROR((U688-U687)/U688*100%,"")</f>
        <v/>
      </c>
      <c r="V689" s="107" t="str">
        <f>IFERROR((V686-V688)/V688*100%,"")</f>
        <v/>
      </c>
      <c r="W689" s="107" t="str">
        <f>IFERROR((W686-W688)/W688*100%,"")</f>
        <v/>
      </c>
      <c r="X689" s="107" t="str">
        <f>IFERROR((X686-X688)/X688*100%,"")</f>
        <v/>
      </c>
      <c r="Y689" s="107" t="str">
        <f>IFERROR((Y686-Y688)/Y688*100%,"")</f>
        <v/>
      </c>
      <c r="Z689" s="107" t="str">
        <f t="shared" ref="Z689" si="2838">IFERROR((Z688-Z687)/Z688*100%,"")</f>
        <v/>
      </c>
      <c r="AA689" s="107" t="str">
        <f>IFERROR((AA688-AA686)/AA688*100%,"")</f>
        <v/>
      </c>
      <c r="AB689" s="107" t="str">
        <f>IFERROR((AB688-AB686)/AB688*100%,"")</f>
        <v/>
      </c>
      <c r="AC689" s="194" t="str">
        <f t="shared" ref="AC689" si="2839">IFERROR((AC688-AC687)/AC688*100%,"")</f>
        <v/>
      </c>
      <c r="AD689" s="194" t="str">
        <f t="shared" ref="AD689" si="2840">IFERROR((AD688-AD687)/AD688*100%,"")</f>
        <v/>
      </c>
      <c r="AE689" s="194" t="str">
        <f t="shared" ref="AE689" si="2841">IFERROR((AE688-AE687)/AE688*100%,"")</f>
        <v/>
      </c>
      <c r="AF689" s="194" t="str">
        <f t="shared" ref="AF689" si="2842">IFERROR((AF688-AF687)/AF688*100%,"")</f>
        <v/>
      </c>
      <c r="AG689" s="194" t="str">
        <f t="shared" ref="AG689" si="2843">IFERROR((AG688-AG687)/AG688*100%,"")</f>
        <v/>
      </c>
      <c r="AH689" s="194" t="str">
        <f t="shared" ref="AH689" si="2844">IFERROR((AH688-AH687)/AH688*100%,"")</f>
        <v/>
      </c>
      <c r="AI689" s="194" t="str">
        <f t="shared" ref="AI689" si="2845">IFERROR((AI688-AI687)/AI688*100%,"")</f>
        <v/>
      </c>
      <c r="AJ689" s="194" t="str">
        <f t="shared" ref="AJ689" si="2846">IFERROR((AJ688-AJ687)/AJ688*100%,"")</f>
        <v/>
      </c>
      <c r="AK689" s="194" t="str">
        <f t="shared" ref="AK689" si="2847">IFERROR((AK688-AK687)/AK688*100%,"")</f>
        <v/>
      </c>
      <c r="AL689" s="194" t="str">
        <f t="shared" ref="AL689" si="2848">IFERROR((AL688-AL687)/AL688*100%,"")</f>
        <v/>
      </c>
      <c r="AM689" s="227" t="str">
        <f>IFERROR((AM688-AM686)/AM688*100%,"")</f>
        <v/>
      </c>
    </row>
    <row r="690" spans="1:39" customFormat="1" outlineLevel="1">
      <c r="A690" t="str">
        <f>B683&amp;C690</f>
        <v>Surname, Forename5</v>
      </c>
      <c r="B690" s="259"/>
      <c r="C690" s="27">
        <v>5</v>
      </c>
      <c r="D690" s="26" t="s">
        <v>22</v>
      </c>
      <c r="E690" s="103"/>
      <c r="F690" s="103"/>
      <c r="G690" s="103"/>
      <c r="H690" s="15"/>
      <c r="I690" s="16"/>
      <c r="J690" s="17"/>
      <c r="K690" s="94"/>
      <c r="L690" s="94"/>
      <c r="M690" s="94"/>
      <c r="N690" s="94"/>
      <c r="O690" s="94"/>
      <c r="P690" s="94"/>
      <c r="Q690" s="17" t="str">
        <f>IF(SUM(K690:P690)=0,"",SUM(K690:P690))</f>
        <v/>
      </c>
      <c r="R690" s="94"/>
      <c r="S690" s="94"/>
      <c r="T690" s="17" t="str">
        <f>IF(SUM(R690:S690)=0,"",SUM(R690:S690))</f>
        <v/>
      </c>
      <c r="U690" s="17"/>
      <c r="V690" s="94"/>
      <c r="W690" s="17"/>
      <c r="X690" s="94" t="str">
        <f>IFERROR(AVERAGE(V690:W690),"")</f>
        <v/>
      </c>
      <c r="Y690" s="17"/>
      <c r="Z690" s="17"/>
      <c r="AA690" s="71"/>
      <c r="AB690" s="17"/>
      <c r="AC690" s="190" t="str">
        <f>IF(J690="","",IF(J690&lt;&gt;0,INT(25.4347*POWER((18-J690),1.81)),0))</f>
        <v/>
      </c>
      <c r="AD690" s="190" t="str">
        <f>IFERROR(IF(Q690&lt;&gt;0,INT(0.14354*POWER(((10*Q690)-220),1.4)),0),"")</f>
        <v/>
      </c>
      <c r="AE690" s="190" t="str">
        <f>IFERROR(IF(T690&lt;&gt;0,INT(51.39*POWER((T690-1.5),1.05)),0),"")</f>
        <v/>
      </c>
      <c r="AF690" s="190">
        <f>IF(U690&lt;&gt;0,INT(0.8465*POWER(((100*U690)-75),1.42)),0)</f>
        <v>0</v>
      </c>
      <c r="AG690" s="190" t="str">
        <f>IFERROR(IF(X690&lt;&gt;0,INT(1.53775*POWER((82-X690),1.81)),0),"")</f>
        <v/>
      </c>
      <c r="AH690" s="190" t="str">
        <f>IF(Y690="","",IF(Y690&lt;&gt;0,INT(5.74352*POWER((28.5-Y690),1.92)),0))</f>
        <v/>
      </c>
      <c r="AI690" s="190">
        <f>IF(Z690&lt;&gt;0,INT(12.91*POWER((Z690-4),1.1)),0)</f>
        <v>0</v>
      </c>
      <c r="AJ690" s="190" t="str">
        <f>IF(AA690="","",IF(AA690&lt;&gt;0,INT(0.2797*POWER(((100*AA690)),1.35)),0))</f>
        <v/>
      </c>
      <c r="AK690" s="191" t="str">
        <f>IF(AB690="","",IF(AB690&lt;&gt;0,INT(100.14*POWER((AB690-1),1.08)),0))</f>
        <v/>
      </c>
      <c r="AL690" s="192">
        <f>COUNT(J690,Q690,T690,X690,Y690,AA690,AB690)</f>
        <v>0</v>
      </c>
      <c r="AM690" s="193" t="str">
        <f>IF(AL690=0,"",SUM(AC690:AK690))</f>
        <v/>
      </c>
    </row>
    <row r="691" spans="1:39" customFormat="1" outlineLevel="1">
      <c r="B691" s="259"/>
      <c r="C691" s="106" t="s">
        <v>65</v>
      </c>
      <c r="D691" s="103"/>
      <c r="E691" s="103"/>
      <c r="F691" s="103"/>
      <c r="G691" s="103"/>
      <c r="H691" s="104"/>
      <c r="I691" s="105"/>
      <c r="J691" s="107" t="str">
        <f>IFERROR((J688-J690)/J690*100%,"")</f>
        <v/>
      </c>
      <c r="K691" s="107" t="str">
        <f t="shared" ref="K691:T691" si="2849">IFERROR((K690-K688)/K690*100%,"")</f>
        <v/>
      </c>
      <c r="L691" s="107" t="str">
        <f t="shared" si="2849"/>
        <v/>
      </c>
      <c r="M691" s="107" t="str">
        <f t="shared" si="2849"/>
        <v/>
      </c>
      <c r="N691" s="107" t="str">
        <f t="shared" si="2849"/>
        <v/>
      </c>
      <c r="O691" s="107" t="str">
        <f t="shared" si="2849"/>
        <v/>
      </c>
      <c r="P691" s="107" t="str">
        <f t="shared" si="2849"/>
        <v/>
      </c>
      <c r="Q691" s="107" t="str">
        <f t="shared" si="2849"/>
        <v/>
      </c>
      <c r="R691" s="107" t="str">
        <f t="shared" si="2849"/>
        <v/>
      </c>
      <c r="S691" s="107" t="str">
        <f t="shared" si="2849"/>
        <v/>
      </c>
      <c r="T691" s="107" t="str">
        <f t="shared" si="2849"/>
        <v/>
      </c>
      <c r="U691" s="107" t="str">
        <f t="shared" ref="U691" si="2850">IFERROR((U690-U689)/U690*100%,"")</f>
        <v/>
      </c>
      <c r="V691" s="107" t="str">
        <f>IFERROR((V688-V690)/V690*100%,"")</f>
        <v/>
      </c>
      <c r="W691" s="107" t="str">
        <f>IFERROR((W688-W690)/W690*100%,"")</f>
        <v/>
      </c>
      <c r="X691" s="107" t="str">
        <f>IFERROR((X688-X690)/X690*100%,"")</f>
        <v/>
      </c>
      <c r="Y691" s="107" t="str">
        <f>IFERROR((Y688-Y690)/Y690*100%,"")</f>
        <v/>
      </c>
      <c r="Z691" s="107" t="str">
        <f t="shared" ref="Z691" si="2851">IFERROR((Z690-Z689)/Z690*100%,"")</f>
        <v/>
      </c>
      <c r="AA691" s="107" t="str">
        <f>IFERROR((AA690-AA688)/AA690*100%,"")</f>
        <v/>
      </c>
      <c r="AB691" s="107" t="str">
        <f>IFERROR((AB690-AB688)/AB690*100%,"")</f>
        <v/>
      </c>
      <c r="AC691" s="194" t="str">
        <f t="shared" ref="AC691" si="2852">IFERROR((AC690-AC689)/AC690*100%,"")</f>
        <v/>
      </c>
      <c r="AD691" s="194" t="str">
        <f t="shared" ref="AD691" si="2853">IFERROR((AD690-AD689)/AD690*100%,"")</f>
        <v/>
      </c>
      <c r="AE691" s="194" t="str">
        <f t="shared" ref="AE691" si="2854">IFERROR((AE690-AE689)/AE690*100%,"")</f>
        <v/>
      </c>
      <c r="AF691" s="194" t="str">
        <f t="shared" ref="AF691" si="2855">IFERROR((AF690-AF689)/AF690*100%,"")</f>
        <v/>
      </c>
      <c r="AG691" s="194" t="str">
        <f t="shared" ref="AG691" si="2856">IFERROR((AG690-AG689)/AG690*100%,"")</f>
        <v/>
      </c>
      <c r="AH691" s="194" t="str">
        <f t="shared" ref="AH691" si="2857">IFERROR((AH690-AH689)/AH690*100%,"")</f>
        <v/>
      </c>
      <c r="AI691" s="194" t="str">
        <f t="shared" ref="AI691" si="2858">IFERROR((AI690-AI689)/AI690*100%,"")</f>
        <v/>
      </c>
      <c r="AJ691" s="194" t="str">
        <f t="shared" ref="AJ691" si="2859">IFERROR((AJ690-AJ689)/AJ690*100%,"")</f>
        <v/>
      </c>
      <c r="AK691" s="194" t="str">
        <f t="shared" ref="AK691" si="2860">IFERROR((AK690-AK689)/AK690*100%,"")</f>
        <v/>
      </c>
      <c r="AL691" s="194" t="str">
        <f t="shared" ref="AL691" si="2861">IFERROR((AL690-AL689)/AL690*100%,"")</f>
        <v/>
      </c>
      <c r="AM691" s="227" t="str">
        <f>IFERROR((AM690-AM688)/AM690*100%,"")</f>
        <v/>
      </c>
    </row>
    <row r="692" spans="1:39" customFormat="1" outlineLevel="1">
      <c r="A692" t="str">
        <f>B683&amp;C692</f>
        <v>Surname, Forename6</v>
      </c>
      <c r="B692" s="259"/>
      <c r="C692" s="27">
        <v>6</v>
      </c>
      <c r="D692" s="26" t="s">
        <v>22</v>
      </c>
      <c r="E692" s="103"/>
      <c r="F692" s="103"/>
      <c r="G692" s="103"/>
      <c r="H692" s="15"/>
      <c r="I692" s="16"/>
      <c r="J692" s="17"/>
      <c r="K692" s="94"/>
      <c r="L692" s="94"/>
      <c r="M692" s="94"/>
      <c r="N692" s="94"/>
      <c r="O692" s="94"/>
      <c r="P692" s="94"/>
      <c r="Q692" s="17" t="str">
        <f>IF(SUM(K692:P692)=0,"",SUM(K692:P692))</f>
        <v/>
      </c>
      <c r="R692" s="94"/>
      <c r="S692" s="94"/>
      <c r="T692" s="17" t="str">
        <f>IF(SUM(R692:S692)=0,"",SUM(R692:S692))</f>
        <v/>
      </c>
      <c r="U692" s="17"/>
      <c r="V692" s="94"/>
      <c r="W692" s="17"/>
      <c r="X692" s="94" t="str">
        <f>IFERROR(AVERAGE(V692:W692),"")</f>
        <v/>
      </c>
      <c r="Y692" s="17"/>
      <c r="Z692" s="17"/>
      <c r="AA692" s="71"/>
      <c r="AB692" s="17"/>
      <c r="AC692" s="190" t="str">
        <f>IF(J692="","",IF(J692&lt;&gt;0,INT(25.4347*POWER((18-J692),1.81)),0))</f>
        <v/>
      </c>
      <c r="AD692" s="190" t="str">
        <f>IFERROR(IF(Q692&lt;&gt;0,INT(0.14354*POWER(((10*Q692)-220),1.4)),0),"")</f>
        <v/>
      </c>
      <c r="AE692" s="190" t="str">
        <f>IFERROR(IF(T692&lt;&gt;0,INT(51.39*POWER((T692-1.5),1.05)),0),"")</f>
        <v/>
      </c>
      <c r="AF692" s="190">
        <f>IF(U692&lt;&gt;0,INT(0.8465*POWER(((100*U692)-75),1.42)),0)</f>
        <v>0</v>
      </c>
      <c r="AG692" s="190" t="str">
        <f>IFERROR(IF(X692&lt;&gt;0,INT(1.53775*POWER((82-X692),1.81)),0),"")</f>
        <v/>
      </c>
      <c r="AH692" s="190" t="str">
        <f>IF(Y692="","",IF(Y692&lt;&gt;0,INT(5.74352*POWER((28.5-Y692),1.92)),0))</f>
        <v/>
      </c>
      <c r="AI692" s="190">
        <f>IF(Z692&lt;&gt;0,INT(12.91*POWER((Z692-4),1.1)),0)</f>
        <v>0</v>
      </c>
      <c r="AJ692" s="190" t="str">
        <f>IF(AA692="","",IF(AA692&lt;&gt;0,INT(0.2797*POWER(((100*AA692)),1.35)),0))</f>
        <v/>
      </c>
      <c r="AK692" s="191" t="str">
        <f>IF(AB692="","",IF(AB692&lt;&gt;0,INT(100.14*POWER((AB692-1),1.08)),0))</f>
        <v/>
      </c>
      <c r="AL692" s="192">
        <f>COUNT(J692,Q692,T692,X692,Y692,AA692,AB692)</f>
        <v>0</v>
      </c>
      <c r="AM692" s="193" t="str">
        <f>IF(AL692=0,"",SUM(AC692:AK692))</f>
        <v/>
      </c>
    </row>
    <row r="693" spans="1:39" customFormat="1" outlineLevel="1">
      <c r="B693" s="259"/>
      <c r="C693" s="106" t="s">
        <v>65</v>
      </c>
      <c r="D693" s="103"/>
      <c r="E693" s="103"/>
      <c r="F693" s="103"/>
      <c r="G693" s="103"/>
      <c r="H693" s="104"/>
      <c r="I693" s="105"/>
      <c r="J693" s="107" t="str">
        <f>IFERROR((J690-J692)/J692*100%,"")</f>
        <v/>
      </c>
      <c r="K693" s="107" t="str">
        <f t="shared" ref="K693:T693" si="2862">IFERROR((K692-K690)/K692*100%,"")</f>
        <v/>
      </c>
      <c r="L693" s="107" t="str">
        <f t="shared" si="2862"/>
        <v/>
      </c>
      <c r="M693" s="107" t="str">
        <f t="shared" si="2862"/>
        <v/>
      </c>
      <c r="N693" s="107" t="str">
        <f t="shared" si="2862"/>
        <v/>
      </c>
      <c r="O693" s="107" t="str">
        <f t="shared" si="2862"/>
        <v/>
      </c>
      <c r="P693" s="107" t="str">
        <f t="shared" si="2862"/>
        <v/>
      </c>
      <c r="Q693" s="107" t="str">
        <f t="shared" si="2862"/>
        <v/>
      </c>
      <c r="R693" s="107" t="str">
        <f t="shared" si="2862"/>
        <v/>
      </c>
      <c r="S693" s="107" t="str">
        <f t="shared" si="2862"/>
        <v/>
      </c>
      <c r="T693" s="107" t="str">
        <f t="shared" si="2862"/>
        <v/>
      </c>
      <c r="U693" s="107" t="str">
        <f t="shared" ref="U693" si="2863">IFERROR((U692-U691)/U692*100%,"")</f>
        <v/>
      </c>
      <c r="V693" s="107" t="str">
        <f>IFERROR((V690-V692)/V692*100%,"")</f>
        <v/>
      </c>
      <c r="W693" s="107" t="str">
        <f>IFERROR((W690-W692)/W692*100%,"")</f>
        <v/>
      </c>
      <c r="X693" s="107" t="str">
        <f>IFERROR((X690-X692)/X692*100%,"")</f>
        <v/>
      </c>
      <c r="Y693" s="107" t="str">
        <f>IFERROR((Y690-Y692)/Y692*100%,"")</f>
        <v/>
      </c>
      <c r="Z693" s="107" t="str">
        <f t="shared" ref="Z693" si="2864">IFERROR((Z692-Z691)/Z692*100%,"")</f>
        <v/>
      </c>
      <c r="AA693" s="107" t="str">
        <f>IFERROR((AA692-AA690)/AA692*100%,"")</f>
        <v/>
      </c>
      <c r="AB693" s="107" t="str">
        <f>IFERROR((AB692-AB690)/AB692*100%,"")</f>
        <v/>
      </c>
      <c r="AC693" s="194" t="str">
        <f t="shared" ref="AC693" si="2865">IFERROR((AC692-AC691)/AC692*100%,"")</f>
        <v/>
      </c>
      <c r="AD693" s="194" t="str">
        <f t="shared" ref="AD693" si="2866">IFERROR((AD692-AD691)/AD692*100%,"")</f>
        <v/>
      </c>
      <c r="AE693" s="194" t="str">
        <f t="shared" ref="AE693" si="2867">IFERROR((AE692-AE691)/AE692*100%,"")</f>
        <v/>
      </c>
      <c r="AF693" s="194" t="str">
        <f t="shared" ref="AF693" si="2868">IFERROR((AF692-AF691)/AF692*100%,"")</f>
        <v/>
      </c>
      <c r="AG693" s="194" t="str">
        <f t="shared" ref="AG693" si="2869">IFERROR((AG692-AG691)/AG692*100%,"")</f>
        <v/>
      </c>
      <c r="AH693" s="194" t="str">
        <f t="shared" ref="AH693" si="2870">IFERROR((AH692-AH691)/AH692*100%,"")</f>
        <v/>
      </c>
      <c r="AI693" s="194" t="str">
        <f t="shared" ref="AI693" si="2871">IFERROR((AI692-AI691)/AI692*100%,"")</f>
        <v/>
      </c>
      <c r="AJ693" s="194" t="str">
        <f t="shared" ref="AJ693" si="2872">IFERROR((AJ692-AJ691)/AJ692*100%,"")</f>
        <v/>
      </c>
      <c r="AK693" s="194" t="str">
        <f t="shared" ref="AK693" si="2873">IFERROR((AK692-AK691)/AK692*100%,"")</f>
        <v/>
      </c>
      <c r="AL693" s="194" t="str">
        <f t="shared" ref="AL693" si="2874">IFERROR((AL692-AL691)/AL692*100%,"")</f>
        <v/>
      </c>
      <c r="AM693" s="227" t="str">
        <f>IFERROR((AM692-AM690)/AM692*100%,"")</f>
        <v/>
      </c>
    </row>
    <row r="694" spans="1:39" customFormat="1" outlineLevel="1">
      <c r="A694" t="str">
        <f>B683&amp;C694</f>
        <v>Surname, Forename7</v>
      </c>
      <c r="B694" s="259"/>
      <c r="C694" s="27">
        <v>7</v>
      </c>
      <c r="D694" s="26" t="s">
        <v>22</v>
      </c>
      <c r="E694" s="103"/>
      <c r="F694" s="103"/>
      <c r="G694" s="103"/>
      <c r="H694" s="15"/>
      <c r="I694" s="16"/>
      <c r="J694" s="17"/>
      <c r="K694" s="94"/>
      <c r="L694" s="94"/>
      <c r="M694" s="94"/>
      <c r="N694" s="94"/>
      <c r="O694" s="94"/>
      <c r="P694" s="94"/>
      <c r="Q694" s="17" t="str">
        <f>IF(SUM(K694:P694)=0,"",SUM(K694:P694))</f>
        <v/>
      </c>
      <c r="R694" s="94"/>
      <c r="S694" s="94"/>
      <c r="T694" s="17" t="str">
        <f>IF(SUM(R694:S694)=0,"",SUM(R694:S694))</f>
        <v/>
      </c>
      <c r="U694" s="17"/>
      <c r="V694" s="94"/>
      <c r="W694" s="17"/>
      <c r="X694" s="94" t="str">
        <f>IFERROR(AVERAGE(V694:W694),"")</f>
        <v/>
      </c>
      <c r="Y694" s="17"/>
      <c r="Z694" s="17"/>
      <c r="AA694" s="71"/>
      <c r="AB694" s="17"/>
      <c r="AC694" s="190" t="str">
        <f>IF(J694="","",IF(J694&lt;&gt;0,INT(25.4347*POWER((18-J694),1.81)),0))</f>
        <v/>
      </c>
      <c r="AD694" s="190" t="str">
        <f>IFERROR(IF(Q694&lt;&gt;0,INT(0.14354*POWER(((10*Q694)-220),1.4)),0),"")</f>
        <v/>
      </c>
      <c r="AE694" s="190" t="str">
        <f>IFERROR(IF(T694&lt;&gt;0,INT(51.39*POWER((T694-1.5),1.05)),0),"")</f>
        <v/>
      </c>
      <c r="AF694" s="190">
        <f>IF(U694&lt;&gt;0,INT(0.8465*POWER(((100*U694)-75),1.42)),0)</f>
        <v>0</v>
      </c>
      <c r="AG694" s="190" t="str">
        <f>IFERROR(IF(X694&lt;&gt;0,INT(1.53775*POWER((82-X694),1.81)),0),"")</f>
        <v/>
      </c>
      <c r="AH694" s="190" t="str">
        <f>IF(Y694="","",IF(Y694&lt;&gt;0,INT(5.74352*POWER((28.5-Y694),1.92)),0))</f>
        <v/>
      </c>
      <c r="AI694" s="190">
        <f>IF(Z694&lt;&gt;0,INT(12.91*POWER((Z694-4),1.1)),0)</f>
        <v>0</v>
      </c>
      <c r="AJ694" s="190" t="str">
        <f>IF(AA694="","",IF(AA694&lt;&gt;0,INT(0.2797*POWER(((100*AA694)),1.35)),0))</f>
        <v/>
      </c>
      <c r="AK694" s="191" t="str">
        <f>IF(AB694="","",IF(AB694&lt;&gt;0,INT(100.14*POWER((AB694-1),1.08)),0))</f>
        <v/>
      </c>
      <c r="AL694" s="192">
        <f>COUNT(J694,Q694,T694,X694,Y694,AA694,AB694)</f>
        <v>0</v>
      </c>
      <c r="AM694" s="193" t="str">
        <f>IF(AL694=0,"",SUM(AC694:AK694))</f>
        <v/>
      </c>
    </row>
    <row r="695" spans="1:39" customFormat="1" outlineLevel="1">
      <c r="B695" s="259"/>
      <c r="C695" s="106" t="s">
        <v>65</v>
      </c>
      <c r="D695" s="103"/>
      <c r="E695" s="103"/>
      <c r="F695" s="103"/>
      <c r="G695" s="103"/>
      <c r="H695" s="104"/>
      <c r="I695" s="105"/>
      <c r="J695" s="107" t="str">
        <f>IFERROR((J692-J694)/J694*100%,"")</f>
        <v/>
      </c>
      <c r="K695" s="107" t="str">
        <f t="shared" ref="K695:T695" si="2875">IFERROR((K694-K692)/K694*100%,"")</f>
        <v/>
      </c>
      <c r="L695" s="107" t="str">
        <f t="shared" si="2875"/>
        <v/>
      </c>
      <c r="M695" s="107" t="str">
        <f t="shared" si="2875"/>
        <v/>
      </c>
      <c r="N695" s="107" t="str">
        <f t="shared" si="2875"/>
        <v/>
      </c>
      <c r="O695" s="107" t="str">
        <f t="shared" si="2875"/>
        <v/>
      </c>
      <c r="P695" s="107" t="str">
        <f t="shared" si="2875"/>
        <v/>
      </c>
      <c r="Q695" s="107" t="str">
        <f t="shared" si="2875"/>
        <v/>
      </c>
      <c r="R695" s="107" t="str">
        <f t="shared" si="2875"/>
        <v/>
      </c>
      <c r="S695" s="107" t="str">
        <f t="shared" si="2875"/>
        <v/>
      </c>
      <c r="T695" s="107" t="str">
        <f t="shared" si="2875"/>
        <v/>
      </c>
      <c r="U695" s="107" t="str">
        <f t="shared" ref="U695" si="2876">IFERROR((U694-U693)/U694*100%,"")</f>
        <v/>
      </c>
      <c r="V695" s="107" t="str">
        <f>IFERROR((V692-V694)/V694*100%,"")</f>
        <v/>
      </c>
      <c r="W695" s="107" t="str">
        <f>IFERROR((W692-W694)/W694*100%,"")</f>
        <v/>
      </c>
      <c r="X695" s="107" t="str">
        <f>IFERROR((X692-X694)/X694*100%,"")</f>
        <v/>
      </c>
      <c r="Y695" s="107" t="str">
        <f>IFERROR((Y692-Y694)/Y694*100%,"")</f>
        <v/>
      </c>
      <c r="Z695" s="107" t="str">
        <f t="shared" ref="Z695" si="2877">IFERROR((Z694-Z693)/Z694*100%,"")</f>
        <v/>
      </c>
      <c r="AA695" s="107" t="str">
        <f>IFERROR((AA694-AA692)/AA694*100%,"")</f>
        <v/>
      </c>
      <c r="AB695" s="107" t="str">
        <f>IFERROR((AB694-AB692)/AB694*100%,"")</f>
        <v/>
      </c>
      <c r="AC695" s="194" t="str">
        <f t="shared" ref="AC695" si="2878">IFERROR((AC694-AC693)/AC694*100%,"")</f>
        <v/>
      </c>
      <c r="AD695" s="194" t="str">
        <f t="shared" ref="AD695" si="2879">IFERROR((AD694-AD693)/AD694*100%,"")</f>
        <v/>
      </c>
      <c r="AE695" s="194" t="str">
        <f t="shared" ref="AE695" si="2880">IFERROR((AE694-AE693)/AE694*100%,"")</f>
        <v/>
      </c>
      <c r="AF695" s="194" t="str">
        <f t="shared" ref="AF695" si="2881">IFERROR((AF694-AF693)/AF694*100%,"")</f>
        <v/>
      </c>
      <c r="AG695" s="194" t="str">
        <f t="shared" ref="AG695" si="2882">IFERROR((AG694-AG693)/AG694*100%,"")</f>
        <v/>
      </c>
      <c r="AH695" s="194" t="str">
        <f t="shared" ref="AH695" si="2883">IFERROR((AH694-AH693)/AH694*100%,"")</f>
        <v/>
      </c>
      <c r="AI695" s="194" t="str">
        <f t="shared" ref="AI695" si="2884">IFERROR((AI694-AI693)/AI694*100%,"")</f>
        <v/>
      </c>
      <c r="AJ695" s="194" t="str">
        <f t="shared" ref="AJ695" si="2885">IFERROR((AJ694-AJ693)/AJ694*100%,"")</f>
        <v/>
      </c>
      <c r="AK695" s="194" t="str">
        <f t="shared" ref="AK695" si="2886">IFERROR((AK694-AK693)/AK694*100%,"")</f>
        <v/>
      </c>
      <c r="AL695" s="194" t="str">
        <f t="shared" ref="AL695" si="2887">IFERROR((AL694-AL693)/AL694*100%,"")</f>
        <v/>
      </c>
      <c r="AM695" s="227" t="str">
        <f>IFERROR((AM694-AM692)/AM694*100%,"")</f>
        <v/>
      </c>
    </row>
    <row r="696" spans="1:39" customFormat="1" outlineLevel="1">
      <c r="A696" t="str">
        <f>B683&amp;C696</f>
        <v>Surname, Forename8</v>
      </c>
      <c r="B696" s="259"/>
      <c r="C696" s="27">
        <v>8</v>
      </c>
      <c r="D696" s="26" t="s">
        <v>22</v>
      </c>
      <c r="E696" s="103"/>
      <c r="F696" s="103"/>
      <c r="G696" s="103"/>
      <c r="H696" s="15"/>
      <c r="I696" s="16"/>
      <c r="J696" s="17"/>
      <c r="K696" s="94"/>
      <c r="L696" s="94"/>
      <c r="M696" s="94"/>
      <c r="N696" s="94"/>
      <c r="O696" s="94"/>
      <c r="P696" s="94"/>
      <c r="Q696" s="17" t="str">
        <f>IF(SUM(K696:P696)=0,"",SUM(K696:P696))</f>
        <v/>
      </c>
      <c r="R696" s="94"/>
      <c r="S696" s="94"/>
      <c r="T696" s="17" t="str">
        <f>IF(SUM(R696:S696)=0,"",SUM(R696:S696))</f>
        <v/>
      </c>
      <c r="U696" s="17"/>
      <c r="V696" s="94"/>
      <c r="W696" s="17"/>
      <c r="X696" s="94" t="str">
        <f>IFERROR(AVERAGE(V696:W696),"")</f>
        <v/>
      </c>
      <c r="Y696" s="17"/>
      <c r="Z696" s="17"/>
      <c r="AA696" s="71"/>
      <c r="AB696" s="17"/>
      <c r="AC696" s="190" t="str">
        <f>IF(J696="","",IF(J696&lt;&gt;0,INT(25.4347*POWER((18-J696),1.81)),0))</f>
        <v/>
      </c>
      <c r="AD696" s="190" t="str">
        <f>IFERROR(IF(Q696&lt;&gt;0,INT(0.14354*POWER(((10*Q696)-220),1.4)),0),"")</f>
        <v/>
      </c>
      <c r="AE696" s="190" t="str">
        <f>IFERROR(IF(T696&lt;&gt;0,INT(51.39*POWER((T696-1.5),1.05)),0),"")</f>
        <v/>
      </c>
      <c r="AF696" s="190">
        <f>IF(U696&lt;&gt;0,INT(0.8465*POWER(((100*U696)-75),1.42)),0)</f>
        <v>0</v>
      </c>
      <c r="AG696" s="190" t="str">
        <f>IFERROR(IF(X696&lt;&gt;0,INT(1.53775*POWER((82-X696),1.81)),0),"")</f>
        <v/>
      </c>
      <c r="AH696" s="190" t="str">
        <f>IF(Y696="","",IF(Y696&lt;&gt;0,INT(5.74352*POWER((28.5-Y696),1.92)),0))</f>
        <v/>
      </c>
      <c r="AI696" s="190">
        <f>IF(Z696&lt;&gt;0,INT(12.91*POWER((Z696-4),1.1)),0)</f>
        <v>0</v>
      </c>
      <c r="AJ696" s="190" t="str">
        <f>IF(AA696="","",IF(AA696&lt;&gt;0,INT(0.2797*POWER(((100*AA696)),1.35)),0))</f>
        <v/>
      </c>
      <c r="AK696" s="191" t="str">
        <f>IF(AB696="","",IF(AB696&lt;&gt;0,INT(100.14*POWER((AB696-1),1.08)),0))</f>
        <v/>
      </c>
      <c r="AL696" s="192">
        <f>COUNT(J696,Q696,T696,X696,Y696,AA696,AB696)</f>
        <v>0</v>
      </c>
      <c r="AM696" s="193" t="str">
        <f>IF(AL696=0,"",SUM(AC696:AK696))</f>
        <v/>
      </c>
    </row>
    <row r="697" spans="1:39" customFormat="1" outlineLevel="1">
      <c r="B697" s="259"/>
      <c r="C697" s="106" t="s">
        <v>65</v>
      </c>
      <c r="D697" s="103"/>
      <c r="E697" s="103"/>
      <c r="F697" s="103"/>
      <c r="G697" s="103"/>
      <c r="H697" s="104"/>
      <c r="I697" s="105"/>
      <c r="J697" s="107" t="str">
        <f>IFERROR((J694-J696)/J696*100%,"")</f>
        <v/>
      </c>
      <c r="K697" s="107" t="str">
        <f t="shared" ref="K697:T697" si="2888">IFERROR((K696-K694)/K696*100%,"")</f>
        <v/>
      </c>
      <c r="L697" s="107" t="str">
        <f t="shared" si="2888"/>
        <v/>
      </c>
      <c r="M697" s="107" t="str">
        <f t="shared" si="2888"/>
        <v/>
      </c>
      <c r="N697" s="107" t="str">
        <f t="shared" si="2888"/>
        <v/>
      </c>
      <c r="O697" s="107" t="str">
        <f t="shared" si="2888"/>
        <v/>
      </c>
      <c r="P697" s="107" t="str">
        <f t="shared" si="2888"/>
        <v/>
      </c>
      <c r="Q697" s="107" t="str">
        <f t="shared" si="2888"/>
        <v/>
      </c>
      <c r="R697" s="107" t="str">
        <f t="shared" si="2888"/>
        <v/>
      </c>
      <c r="S697" s="107" t="str">
        <f t="shared" si="2888"/>
        <v/>
      </c>
      <c r="T697" s="107" t="str">
        <f t="shared" si="2888"/>
        <v/>
      </c>
      <c r="U697" s="107" t="str">
        <f t="shared" ref="U697" si="2889">IFERROR((U696-U695)/U696*100%,"")</f>
        <v/>
      </c>
      <c r="V697" s="107" t="str">
        <f>IFERROR((V694-V696)/V696*100%,"")</f>
        <v/>
      </c>
      <c r="W697" s="107" t="str">
        <f>IFERROR((W694-W696)/W696*100%,"")</f>
        <v/>
      </c>
      <c r="X697" s="107" t="str">
        <f>IFERROR((X694-X696)/X696*100%,"")</f>
        <v/>
      </c>
      <c r="Y697" s="107" t="str">
        <f>IFERROR((Y694-Y696)/Y696*100%,"")</f>
        <v/>
      </c>
      <c r="Z697" s="107" t="str">
        <f t="shared" ref="Z697" si="2890">IFERROR((Z696-Z695)/Z696*100%,"")</f>
        <v/>
      </c>
      <c r="AA697" s="107" t="str">
        <f>IFERROR((AA696-AA694)/AA696*100%,"")</f>
        <v/>
      </c>
      <c r="AB697" s="107" t="str">
        <f>IFERROR((AB696-AB694)/AB696*100%,"")</f>
        <v/>
      </c>
      <c r="AC697" s="194" t="str">
        <f t="shared" ref="AC697" si="2891">IFERROR((AC696-AC695)/AC696*100%,"")</f>
        <v/>
      </c>
      <c r="AD697" s="194" t="str">
        <f t="shared" ref="AD697" si="2892">IFERROR((AD696-AD695)/AD696*100%,"")</f>
        <v/>
      </c>
      <c r="AE697" s="194" t="str">
        <f t="shared" ref="AE697" si="2893">IFERROR((AE696-AE695)/AE696*100%,"")</f>
        <v/>
      </c>
      <c r="AF697" s="194" t="str">
        <f t="shared" ref="AF697" si="2894">IFERROR((AF696-AF695)/AF696*100%,"")</f>
        <v/>
      </c>
      <c r="AG697" s="194" t="str">
        <f t="shared" ref="AG697" si="2895">IFERROR((AG696-AG695)/AG696*100%,"")</f>
        <v/>
      </c>
      <c r="AH697" s="194" t="str">
        <f t="shared" ref="AH697" si="2896">IFERROR((AH696-AH695)/AH696*100%,"")</f>
        <v/>
      </c>
      <c r="AI697" s="194" t="str">
        <f t="shared" ref="AI697" si="2897">IFERROR((AI696-AI695)/AI696*100%,"")</f>
        <v/>
      </c>
      <c r="AJ697" s="194" t="str">
        <f t="shared" ref="AJ697" si="2898">IFERROR((AJ696-AJ695)/AJ696*100%,"")</f>
        <v/>
      </c>
      <c r="AK697" s="194" t="str">
        <f t="shared" ref="AK697" si="2899">IFERROR((AK696-AK695)/AK696*100%,"")</f>
        <v/>
      </c>
      <c r="AL697" s="194" t="str">
        <f t="shared" ref="AL697" si="2900">IFERROR((AL696-AL695)/AL696*100%,"")</f>
        <v/>
      </c>
      <c r="AM697" s="227" t="str">
        <f>IFERROR((AM696-AM694)/AM696*100%,"")</f>
        <v/>
      </c>
    </row>
    <row r="698" spans="1:39" customFormat="1" outlineLevel="1">
      <c r="A698" t="str">
        <f>B683&amp;C698</f>
        <v>Surname, Forename9</v>
      </c>
      <c r="B698" s="259"/>
      <c r="C698" s="27">
        <v>9</v>
      </c>
      <c r="D698" s="26" t="s">
        <v>22</v>
      </c>
      <c r="E698" s="103"/>
      <c r="F698" s="103"/>
      <c r="G698" s="103"/>
      <c r="H698" s="15"/>
      <c r="I698" s="16"/>
      <c r="J698" s="17"/>
      <c r="K698" s="94"/>
      <c r="L698" s="94"/>
      <c r="M698" s="94"/>
      <c r="N698" s="94"/>
      <c r="O698" s="94"/>
      <c r="P698" s="94"/>
      <c r="Q698" s="17" t="str">
        <f>IF(SUM(K698:P698)=0,"",SUM(K698:P698))</f>
        <v/>
      </c>
      <c r="R698" s="94"/>
      <c r="S698" s="94"/>
      <c r="T698" s="17" t="str">
        <f>IF(SUM(R698:S698)=0,"",SUM(R698:S698))</f>
        <v/>
      </c>
      <c r="U698" s="17"/>
      <c r="V698" s="94"/>
      <c r="W698" s="17"/>
      <c r="X698" s="94" t="str">
        <f>IFERROR(AVERAGE(V698:W698),"")</f>
        <v/>
      </c>
      <c r="Y698" s="17"/>
      <c r="Z698" s="17"/>
      <c r="AA698" s="71"/>
      <c r="AB698" s="17"/>
      <c r="AC698" s="190" t="str">
        <f>IF(J698="","",IF(J698&lt;&gt;0,INT(25.4347*POWER((18-J698),1.81)),0))</f>
        <v/>
      </c>
      <c r="AD698" s="190" t="str">
        <f>IFERROR(IF(Q698&lt;&gt;0,INT(0.14354*POWER(((10*Q698)-220),1.4)),0),"")</f>
        <v/>
      </c>
      <c r="AE698" s="190" t="str">
        <f>IFERROR(IF(T698&lt;&gt;0,INT(51.39*POWER((T698-1.5),1.05)),0),"")</f>
        <v/>
      </c>
      <c r="AF698" s="190">
        <f>IF(U698&lt;&gt;0,INT(0.8465*POWER(((100*U698)-75),1.42)),0)</f>
        <v>0</v>
      </c>
      <c r="AG698" s="190" t="str">
        <f>IFERROR(IF(X698&lt;&gt;0,INT(1.53775*POWER((82-X698),1.81)),0),"")</f>
        <v/>
      </c>
      <c r="AH698" s="190" t="str">
        <f>IF(Y698="","",IF(Y698&lt;&gt;0,INT(5.74352*POWER((28.5-Y698),1.92)),0))</f>
        <v/>
      </c>
      <c r="AI698" s="190">
        <f>IF(Z698&lt;&gt;0,INT(12.91*POWER((Z698-4),1.1)),0)</f>
        <v>0</v>
      </c>
      <c r="AJ698" s="190" t="str">
        <f>IF(AA698="","",IF(AA698&lt;&gt;0,INT(0.2797*POWER(((100*AA698)),1.35)),0))</f>
        <v/>
      </c>
      <c r="AK698" s="191" t="str">
        <f>IF(AB698="","",IF(AB698&lt;&gt;0,INT(100.14*POWER((AB698-1),1.08)),0))</f>
        <v/>
      </c>
      <c r="AL698" s="192">
        <f>COUNT(J698,Q698,T698,X698,Y698,AA698,AB698)</f>
        <v>0</v>
      </c>
      <c r="AM698" s="193" t="str">
        <f>IF(AL698=0,"",SUM(AC698:AK698))</f>
        <v/>
      </c>
    </row>
    <row r="699" spans="1:39" customFormat="1" outlineLevel="1">
      <c r="B699" s="259"/>
      <c r="C699" s="106" t="s">
        <v>65</v>
      </c>
      <c r="D699" s="33"/>
      <c r="E699" s="33"/>
      <c r="F699" s="33"/>
      <c r="G699" s="33"/>
      <c r="H699" s="18"/>
      <c r="I699" s="44"/>
      <c r="J699" s="107" t="str">
        <f>IFERROR((J696-J698)/J698*100%,"")</f>
        <v/>
      </c>
      <c r="K699" s="107" t="str">
        <f t="shared" ref="K699:T699" si="2901">IFERROR((K698-K696)/K698*100%,"")</f>
        <v/>
      </c>
      <c r="L699" s="107" t="str">
        <f t="shared" si="2901"/>
        <v/>
      </c>
      <c r="M699" s="107" t="str">
        <f t="shared" si="2901"/>
        <v/>
      </c>
      <c r="N699" s="107" t="str">
        <f t="shared" si="2901"/>
        <v/>
      </c>
      <c r="O699" s="107" t="str">
        <f t="shared" si="2901"/>
        <v/>
      </c>
      <c r="P699" s="107" t="str">
        <f t="shared" si="2901"/>
        <v/>
      </c>
      <c r="Q699" s="107" t="str">
        <f t="shared" si="2901"/>
        <v/>
      </c>
      <c r="R699" s="107" t="str">
        <f t="shared" si="2901"/>
        <v/>
      </c>
      <c r="S699" s="107" t="str">
        <f t="shared" si="2901"/>
        <v/>
      </c>
      <c r="T699" s="107" t="str">
        <f t="shared" si="2901"/>
        <v/>
      </c>
      <c r="U699" s="107" t="str">
        <f t="shared" ref="U699" si="2902">IFERROR((U698-U697)/U698*100%,"")</f>
        <v/>
      </c>
      <c r="V699" s="107" t="str">
        <f>IFERROR((V696-V698)/V698*100%,"")</f>
        <v/>
      </c>
      <c r="W699" s="107" t="str">
        <f>IFERROR((W696-W698)/W698*100%,"")</f>
        <v/>
      </c>
      <c r="X699" s="107" t="str">
        <f>IFERROR((X696-X698)/X698*100%,"")</f>
        <v/>
      </c>
      <c r="Y699" s="107" t="str">
        <f>IFERROR((Y696-Y698)/Y698*100%,"")</f>
        <v/>
      </c>
      <c r="Z699" s="107" t="str">
        <f t="shared" ref="Z699" si="2903">IFERROR((Z698-Z697)/Z698*100%,"")</f>
        <v/>
      </c>
      <c r="AA699" s="107" t="str">
        <f>IFERROR((AA698-AA696)/AA698*100%,"")</f>
        <v/>
      </c>
      <c r="AB699" s="107" t="str">
        <f>IFERROR((AB698-AB696)/AB698*100%,"")</f>
        <v/>
      </c>
      <c r="AC699" s="194" t="str">
        <f t="shared" ref="AC699" si="2904">IFERROR((AC698-AC697)/AC698*100%,"")</f>
        <v/>
      </c>
      <c r="AD699" s="194" t="str">
        <f t="shared" ref="AD699" si="2905">IFERROR((AD698-AD697)/AD698*100%,"")</f>
        <v/>
      </c>
      <c r="AE699" s="194" t="str">
        <f t="shared" ref="AE699" si="2906">IFERROR((AE698-AE697)/AE698*100%,"")</f>
        <v/>
      </c>
      <c r="AF699" s="194" t="str">
        <f t="shared" ref="AF699" si="2907">IFERROR((AF698-AF697)/AF698*100%,"")</f>
        <v/>
      </c>
      <c r="AG699" s="194" t="str">
        <f t="shared" ref="AG699" si="2908">IFERROR((AG698-AG697)/AG698*100%,"")</f>
        <v/>
      </c>
      <c r="AH699" s="194" t="str">
        <f t="shared" ref="AH699" si="2909">IFERROR((AH698-AH697)/AH698*100%,"")</f>
        <v/>
      </c>
      <c r="AI699" s="194" t="str">
        <f t="shared" ref="AI699" si="2910">IFERROR((AI698-AI697)/AI698*100%,"")</f>
        <v/>
      </c>
      <c r="AJ699" s="194" t="str">
        <f t="shared" ref="AJ699" si="2911">IFERROR((AJ698-AJ697)/AJ698*100%,"")</f>
        <v/>
      </c>
      <c r="AK699" s="194" t="str">
        <f t="shared" ref="AK699" si="2912">IFERROR((AK698-AK697)/AK698*100%,"")</f>
        <v/>
      </c>
      <c r="AL699" s="194" t="str">
        <f t="shared" ref="AL699" si="2913">IFERROR((AL698-AL697)/AL698*100%,"")</f>
        <v/>
      </c>
      <c r="AM699" s="227" t="str">
        <f>IFERROR((AM698-AM696)/AM698*100%,"")</f>
        <v/>
      </c>
    </row>
    <row r="700" spans="1:39" s="6" customFormat="1" outlineLevel="1">
      <c r="A700" t="str">
        <f>B683&amp;C700</f>
        <v>Surname, Forename10</v>
      </c>
      <c r="B700" s="259"/>
      <c r="C700" s="32">
        <v>10</v>
      </c>
      <c r="D700" s="33" t="s">
        <v>22</v>
      </c>
      <c r="E700" s="33"/>
      <c r="F700" s="33"/>
      <c r="G700" s="33"/>
      <c r="H700" s="18"/>
      <c r="I700" s="44"/>
      <c r="J700" s="34"/>
      <c r="K700" s="34"/>
      <c r="L700" s="34"/>
      <c r="M700" s="34"/>
      <c r="N700" s="34"/>
      <c r="O700" s="34"/>
      <c r="P700" s="34"/>
      <c r="Q700" s="17" t="str">
        <f>IF(SUM(K700:P700)=0,"",SUM(K700:P700))</f>
        <v/>
      </c>
      <c r="R700" s="94"/>
      <c r="S700" s="94"/>
      <c r="T700" s="17" t="str">
        <f>IF(SUM(R700:S700)=0,"",SUM(R700:S700))</f>
        <v/>
      </c>
      <c r="U700" s="17"/>
      <c r="V700" s="94"/>
      <c r="W700" s="17"/>
      <c r="X700" s="94" t="str">
        <f>IFERROR(AVERAGE(V700:W700),"")</f>
        <v/>
      </c>
      <c r="Y700" s="17"/>
      <c r="Z700" s="17"/>
      <c r="AA700" s="71"/>
      <c r="AB700" s="17"/>
      <c r="AC700" s="190" t="str">
        <f>IF(J700="","",IF(J700&lt;&gt;0,INT(25.4347*POWER((18-J700),1.81)),0))</f>
        <v/>
      </c>
      <c r="AD700" s="190" t="str">
        <f>IFERROR(IF(Q700&lt;&gt;0,INT(0.14354*POWER(((10*Q700)-220),1.4)),0),"")</f>
        <v/>
      </c>
      <c r="AE700" s="190" t="str">
        <f>IFERROR(IF(T700&lt;&gt;0,INT(51.39*POWER((T700-1.5),1.05)),0),"")</f>
        <v/>
      </c>
      <c r="AF700" s="190">
        <f>IF(U700&lt;&gt;0,INT(0.8465*POWER(((100*U700)-75),1.42)),0)</f>
        <v>0</v>
      </c>
      <c r="AG700" s="190" t="str">
        <f>IFERROR(IF(X700&lt;&gt;0,INT(1.53775*POWER((82-X700),1.81)),0),"")</f>
        <v/>
      </c>
      <c r="AH700" s="190" t="str">
        <f>IF(Y700="","",IF(Y700&lt;&gt;0,INT(5.74352*POWER((28.5-Y700),1.92)),0))</f>
        <v/>
      </c>
      <c r="AI700" s="190">
        <f>IF(Z700&lt;&gt;0,INT(12.91*POWER((Z700-4),1.1)),0)</f>
        <v>0</v>
      </c>
      <c r="AJ700" s="190" t="str">
        <f>IF(AA700="","",IF(AA700&lt;&gt;0,INT(0.2797*POWER(((100*AA700)),1.35)),0))</f>
        <v/>
      </c>
      <c r="AK700" s="191" t="str">
        <f>IF(AB700="","",IF(AB700&lt;&gt;0,INT(100.14*POWER((AB700-1),1.08)),0))</f>
        <v/>
      </c>
      <c r="AL700" s="192">
        <f>COUNT(J700,Q700,T700,X700,Y700,AA700,AB700)</f>
        <v>0</v>
      </c>
      <c r="AM700" s="193" t="str">
        <f>IF(AL700=0,"",SUM(AC700:AK700))</f>
        <v/>
      </c>
    </row>
    <row r="701" spans="1:39" s="6" customFormat="1" outlineLevel="1">
      <c r="A701"/>
      <c r="B701" s="260"/>
      <c r="C701" s="106" t="s">
        <v>65</v>
      </c>
      <c r="D701" s="33"/>
      <c r="E701" s="33"/>
      <c r="F701" s="33"/>
      <c r="G701" s="33"/>
      <c r="H701" s="18"/>
      <c r="I701" s="44"/>
      <c r="J701" s="107" t="str">
        <f>IFERROR((J698-J700)/J700*100%,"")</f>
        <v/>
      </c>
      <c r="K701" s="107" t="str">
        <f t="shared" ref="K701:T701" si="2914">IFERROR((K700-K698)/K700*100%,"")</f>
        <v/>
      </c>
      <c r="L701" s="107" t="str">
        <f t="shared" si="2914"/>
        <v/>
      </c>
      <c r="M701" s="107" t="str">
        <f t="shared" si="2914"/>
        <v/>
      </c>
      <c r="N701" s="107" t="str">
        <f t="shared" si="2914"/>
        <v/>
      </c>
      <c r="O701" s="107" t="str">
        <f t="shared" si="2914"/>
        <v/>
      </c>
      <c r="P701" s="107" t="str">
        <f t="shared" si="2914"/>
        <v/>
      </c>
      <c r="Q701" s="107" t="str">
        <f t="shared" si="2914"/>
        <v/>
      </c>
      <c r="R701" s="107" t="str">
        <f t="shared" si="2914"/>
        <v/>
      </c>
      <c r="S701" s="107" t="str">
        <f t="shared" si="2914"/>
        <v/>
      </c>
      <c r="T701" s="107" t="str">
        <f t="shared" si="2914"/>
        <v/>
      </c>
      <c r="U701" s="107" t="str">
        <f t="shared" ref="U701" si="2915">IFERROR((U700-U699)/U700*100%,"")</f>
        <v/>
      </c>
      <c r="V701" s="107" t="str">
        <f>IFERROR((V698-V700)/V700*100%,"")</f>
        <v/>
      </c>
      <c r="W701" s="107" t="str">
        <f>IFERROR((W698-W700)/W700*100%,"")</f>
        <v/>
      </c>
      <c r="X701" s="107" t="str">
        <f>IFERROR((X698-X700)/X700*100%,"")</f>
        <v/>
      </c>
      <c r="Y701" s="107" t="str">
        <f>IFERROR((Y698-Y700)/Y700*100%,"")</f>
        <v/>
      </c>
      <c r="Z701" s="107" t="str">
        <f t="shared" ref="Z701" si="2916">IFERROR((Z700-Z699)/Z700*100%,"")</f>
        <v/>
      </c>
      <c r="AA701" s="107" t="str">
        <f>IFERROR((AA700-AA698)/AA700*100%,"")</f>
        <v/>
      </c>
      <c r="AB701" s="107" t="str">
        <f>IFERROR((AB700-AB698)/AB700*100%,"")</f>
        <v/>
      </c>
      <c r="AC701" s="194" t="str">
        <f t="shared" ref="AC701" si="2917">IFERROR((AC700-AC699)/AC700*100%,"")</f>
        <v/>
      </c>
      <c r="AD701" s="194" t="str">
        <f t="shared" ref="AD701" si="2918">IFERROR((AD700-AD699)/AD700*100%,"")</f>
        <v/>
      </c>
      <c r="AE701" s="194" t="str">
        <f t="shared" ref="AE701" si="2919">IFERROR((AE700-AE699)/AE700*100%,"")</f>
        <v/>
      </c>
      <c r="AF701" s="194" t="str">
        <f t="shared" ref="AF701" si="2920">IFERROR((AF700-AF699)/AF700*100%,"")</f>
        <v/>
      </c>
      <c r="AG701" s="194" t="str">
        <f t="shared" ref="AG701" si="2921">IFERROR((AG700-AG699)/AG700*100%,"")</f>
        <v/>
      </c>
      <c r="AH701" s="194" t="str">
        <f t="shared" ref="AH701" si="2922">IFERROR((AH700-AH699)/AH700*100%,"")</f>
        <v/>
      </c>
      <c r="AI701" s="194" t="str">
        <f t="shared" ref="AI701" si="2923">IFERROR((AI700-AI699)/AI700*100%,"")</f>
        <v/>
      </c>
      <c r="AJ701" s="194" t="str">
        <f t="shared" ref="AJ701" si="2924">IFERROR((AJ700-AJ699)/AJ700*100%,"")</f>
        <v/>
      </c>
      <c r="AK701" s="194" t="str">
        <f t="shared" ref="AK701" si="2925">IFERROR((AK700-AK699)/AK700*100%,"")</f>
        <v/>
      </c>
      <c r="AL701" s="194" t="str">
        <f t="shared" ref="AL701" si="2926">IFERROR((AL700-AL699)/AL700*100%,"")</f>
        <v/>
      </c>
      <c r="AM701" s="227" t="str">
        <f>IFERROR((AM700-AM698)/AM700*100%,"")</f>
        <v/>
      </c>
    </row>
    <row r="702" spans="1:39" s="45" customFormat="1" outlineLevel="1">
      <c r="B702" s="115"/>
      <c r="C702" s="32"/>
      <c r="D702" s="33"/>
      <c r="E702" s="33"/>
      <c r="F702" s="33"/>
      <c r="G702" s="33"/>
      <c r="H702" s="18"/>
      <c r="I702" s="44"/>
      <c r="J702" s="34"/>
      <c r="K702" s="34"/>
      <c r="L702" s="34"/>
      <c r="M702" s="34"/>
      <c r="N702" s="34"/>
      <c r="O702" s="34"/>
      <c r="P702" s="34"/>
      <c r="Q702" s="34"/>
      <c r="R702" s="34"/>
      <c r="S702" s="34"/>
      <c r="T702" s="34"/>
      <c r="U702" s="34"/>
      <c r="V702" s="34"/>
      <c r="W702" s="34"/>
      <c r="X702" s="34"/>
      <c r="Y702" s="34"/>
      <c r="Z702" s="34"/>
      <c r="AA702" s="34"/>
      <c r="AB702" s="34"/>
      <c r="AC702" s="195"/>
      <c r="AD702" s="196"/>
      <c r="AE702" s="196"/>
      <c r="AF702" s="196"/>
      <c r="AG702" s="196"/>
      <c r="AH702" s="196"/>
      <c r="AI702" s="196"/>
      <c r="AJ702" s="196"/>
      <c r="AK702" s="197"/>
      <c r="AL702" s="196"/>
      <c r="AM702" s="198"/>
    </row>
    <row r="703" spans="1:39" s="6" customFormat="1" outlineLevel="1">
      <c r="B703" s="116"/>
      <c r="C703" s="35"/>
      <c r="D703" s="36"/>
      <c r="E703" s="36"/>
      <c r="F703" s="36"/>
      <c r="G703" s="36"/>
      <c r="H703" s="37"/>
      <c r="I703" s="38" t="s">
        <v>24</v>
      </c>
      <c r="J703" s="21" t="e">
        <f>AVERAGE(J683:J684,J686,J688,J690,J692,J694,J696,J698,J700)</f>
        <v>#DIV/0!</v>
      </c>
      <c r="K703" s="21" t="e">
        <f t="shared" ref="K703:AB703" si="2927">AVERAGE(K683:K684,K686,K688,K690,K692,K694,K696,K698,K700)</f>
        <v>#DIV/0!</v>
      </c>
      <c r="L703" s="21" t="e">
        <f t="shared" si="2927"/>
        <v>#DIV/0!</v>
      </c>
      <c r="M703" s="21" t="e">
        <f t="shared" si="2927"/>
        <v>#DIV/0!</v>
      </c>
      <c r="N703" s="21" t="e">
        <f t="shared" si="2927"/>
        <v>#DIV/0!</v>
      </c>
      <c r="O703" s="21" t="e">
        <f t="shared" si="2927"/>
        <v>#DIV/0!</v>
      </c>
      <c r="P703" s="21" t="e">
        <f t="shared" si="2927"/>
        <v>#DIV/0!</v>
      </c>
      <c r="Q703" s="21" t="e">
        <f t="shared" si="2927"/>
        <v>#DIV/0!</v>
      </c>
      <c r="R703" s="21" t="e">
        <f t="shared" si="2927"/>
        <v>#DIV/0!</v>
      </c>
      <c r="S703" s="21" t="e">
        <f t="shared" si="2927"/>
        <v>#DIV/0!</v>
      </c>
      <c r="T703" s="21" t="e">
        <f t="shared" si="2927"/>
        <v>#DIV/0!</v>
      </c>
      <c r="U703" s="21" t="e">
        <f t="shared" si="2927"/>
        <v>#DIV/0!</v>
      </c>
      <c r="V703" s="21" t="e">
        <f t="shared" si="2927"/>
        <v>#DIV/0!</v>
      </c>
      <c r="W703" s="21" t="e">
        <f t="shared" si="2927"/>
        <v>#DIV/0!</v>
      </c>
      <c r="X703" s="21" t="e">
        <f t="shared" si="2927"/>
        <v>#DIV/0!</v>
      </c>
      <c r="Y703" s="21" t="e">
        <f t="shared" si="2927"/>
        <v>#DIV/0!</v>
      </c>
      <c r="Z703" s="21" t="e">
        <f t="shared" si="2927"/>
        <v>#DIV/0!</v>
      </c>
      <c r="AA703" s="21" t="e">
        <f t="shared" si="2927"/>
        <v>#DIV/0!</v>
      </c>
      <c r="AB703" s="21" t="e">
        <f t="shared" si="2927"/>
        <v>#DIV/0!</v>
      </c>
      <c r="AC703" s="199"/>
      <c r="AD703" s="200"/>
      <c r="AE703" s="200"/>
      <c r="AF703" s="200"/>
      <c r="AG703" s="200"/>
      <c r="AH703" s="200"/>
      <c r="AI703" s="200"/>
      <c r="AJ703" s="200"/>
      <c r="AK703" s="201"/>
      <c r="AL703" s="200"/>
      <c r="AM703" s="202"/>
    </row>
    <row r="704" spans="1:39" s="6" customFormat="1" outlineLevel="1">
      <c r="B704" s="116"/>
      <c r="C704" s="35"/>
      <c r="D704" s="36"/>
      <c r="E704" s="36"/>
      <c r="F704" s="36"/>
      <c r="G704" s="36"/>
      <c r="H704" s="37"/>
      <c r="I704" s="38" t="s">
        <v>26</v>
      </c>
      <c r="J704" s="21">
        <f>MIN(J683:J684,J686,J688,J690,J692,J694,J696,J698,J700)</f>
        <v>0</v>
      </c>
      <c r="K704" s="21">
        <f t="shared" ref="K704:AB704" si="2928">MIN(K683:K684,K686,K688,K690,K692,K694,K696,K698,K700)</f>
        <v>0</v>
      </c>
      <c r="L704" s="21">
        <f t="shared" si="2928"/>
        <v>0</v>
      </c>
      <c r="M704" s="21">
        <f t="shared" si="2928"/>
        <v>0</v>
      </c>
      <c r="N704" s="21">
        <f t="shared" si="2928"/>
        <v>0</v>
      </c>
      <c r="O704" s="21">
        <f t="shared" si="2928"/>
        <v>0</v>
      </c>
      <c r="P704" s="21">
        <f t="shared" si="2928"/>
        <v>0</v>
      </c>
      <c r="Q704" s="21">
        <f t="shared" si="2928"/>
        <v>0</v>
      </c>
      <c r="R704" s="21">
        <f t="shared" si="2928"/>
        <v>0</v>
      </c>
      <c r="S704" s="21">
        <f t="shared" si="2928"/>
        <v>0</v>
      </c>
      <c r="T704" s="21">
        <f t="shared" si="2928"/>
        <v>0</v>
      </c>
      <c r="U704" s="21">
        <f t="shared" si="2928"/>
        <v>0</v>
      </c>
      <c r="V704" s="21">
        <f t="shared" si="2928"/>
        <v>0</v>
      </c>
      <c r="W704" s="21">
        <f t="shared" si="2928"/>
        <v>0</v>
      </c>
      <c r="X704" s="21">
        <f t="shared" si="2928"/>
        <v>0</v>
      </c>
      <c r="Y704" s="21">
        <f t="shared" si="2928"/>
        <v>0</v>
      </c>
      <c r="Z704" s="21">
        <f t="shared" si="2928"/>
        <v>0</v>
      </c>
      <c r="AA704" s="21">
        <f t="shared" si="2928"/>
        <v>0</v>
      </c>
      <c r="AB704" s="21">
        <f t="shared" si="2928"/>
        <v>0</v>
      </c>
      <c r="AC704" s="199"/>
      <c r="AD704" s="200"/>
      <c r="AE704" s="200"/>
      <c r="AF704" s="200"/>
      <c r="AG704" s="200"/>
      <c r="AH704" s="200"/>
      <c r="AI704" s="200"/>
      <c r="AJ704" s="200"/>
      <c r="AK704" s="201"/>
      <c r="AL704" s="200"/>
      <c r="AM704" s="202"/>
    </row>
    <row r="705" spans="1:39" s="6" customFormat="1" outlineLevel="1">
      <c r="B705" s="116"/>
      <c r="C705" s="35"/>
      <c r="D705" s="36"/>
      <c r="E705" s="36"/>
      <c r="F705" s="36"/>
      <c r="G705" s="36"/>
      <c r="H705" s="37"/>
      <c r="I705" s="38" t="s">
        <v>25</v>
      </c>
      <c r="J705" s="21">
        <f>MAX(J683:J684,J686,J688,J690,J692,J694,J696,J698,J700)</f>
        <v>0</v>
      </c>
      <c r="K705" s="21">
        <f t="shared" ref="K705:AB705" si="2929">MAX(K683:K684,K686,K688,K690,K692,K694,K696,K698,K700)</f>
        <v>0</v>
      </c>
      <c r="L705" s="21">
        <f t="shared" si="2929"/>
        <v>0</v>
      </c>
      <c r="M705" s="21">
        <f t="shared" si="2929"/>
        <v>0</v>
      </c>
      <c r="N705" s="21">
        <f t="shared" si="2929"/>
        <v>0</v>
      </c>
      <c r="O705" s="21">
        <f t="shared" si="2929"/>
        <v>0</v>
      </c>
      <c r="P705" s="21">
        <f t="shared" si="2929"/>
        <v>0</v>
      </c>
      <c r="Q705" s="21">
        <f t="shared" si="2929"/>
        <v>0</v>
      </c>
      <c r="R705" s="21">
        <f t="shared" si="2929"/>
        <v>0</v>
      </c>
      <c r="S705" s="21">
        <f t="shared" si="2929"/>
        <v>0</v>
      </c>
      <c r="T705" s="21">
        <f t="shared" si="2929"/>
        <v>0</v>
      </c>
      <c r="U705" s="21">
        <f t="shared" si="2929"/>
        <v>0</v>
      </c>
      <c r="V705" s="21">
        <f t="shared" si="2929"/>
        <v>0</v>
      </c>
      <c r="W705" s="21">
        <f t="shared" si="2929"/>
        <v>0</v>
      </c>
      <c r="X705" s="21">
        <f t="shared" si="2929"/>
        <v>0</v>
      </c>
      <c r="Y705" s="21">
        <f t="shared" si="2929"/>
        <v>0</v>
      </c>
      <c r="Z705" s="21">
        <f t="shared" si="2929"/>
        <v>0</v>
      </c>
      <c r="AA705" s="21">
        <f t="shared" si="2929"/>
        <v>0</v>
      </c>
      <c r="AB705" s="21">
        <f t="shared" si="2929"/>
        <v>0</v>
      </c>
      <c r="AC705" s="199"/>
      <c r="AD705" s="200"/>
      <c r="AE705" s="200"/>
      <c r="AF705" s="200"/>
      <c r="AG705" s="200"/>
      <c r="AH705" s="200"/>
      <c r="AI705" s="200"/>
      <c r="AJ705" s="200"/>
      <c r="AK705" s="201"/>
      <c r="AL705" s="200"/>
      <c r="AM705" s="202"/>
    </row>
    <row r="706" spans="1:39" s="6" customFormat="1" outlineLevel="1">
      <c r="B706" s="116"/>
      <c r="C706" s="35"/>
      <c r="D706" s="36"/>
      <c r="E706" s="36"/>
      <c r="F706" s="36"/>
      <c r="G706" s="36"/>
      <c r="H706" s="37"/>
      <c r="I706" s="38"/>
      <c r="J706" s="21"/>
      <c r="K706" s="21"/>
      <c r="L706" s="21"/>
      <c r="M706" s="21"/>
      <c r="N706" s="21"/>
      <c r="O706" s="21"/>
      <c r="P706" s="21"/>
      <c r="Q706" s="21"/>
      <c r="R706" s="21"/>
      <c r="S706" s="21"/>
      <c r="T706" s="21"/>
      <c r="U706" s="21"/>
      <c r="V706" s="21"/>
      <c r="W706" s="21"/>
      <c r="X706" s="21"/>
      <c r="Y706" s="21"/>
      <c r="Z706" s="21"/>
      <c r="AA706" s="21"/>
      <c r="AB706" s="21"/>
      <c r="AC706" s="200"/>
      <c r="AD706" s="200"/>
      <c r="AE706" s="200"/>
      <c r="AF706" s="200"/>
      <c r="AG706" s="200"/>
      <c r="AH706" s="200"/>
      <c r="AI706" s="200"/>
      <c r="AJ706" s="200"/>
      <c r="AK706" s="200"/>
      <c r="AL706" s="200"/>
      <c r="AM706" s="202"/>
    </row>
    <row r="707" spans="1:39" s="31" customFormat="1" ht="16.5" outlineLevel="1" thickBot="1">
      <c r="B707" s="117"/>
      <c r="C707" s="39"/>
      <c r="D707" s="40"/>
      <c r="E707" s="40"/>
      <c r="F707" s="40"/>
      <c r="G707" s="40"/>
      <c r="H707" s="41"/>
      <c r="I707" s="42"/>
      <c r="J707" s="43"/>
      <c r="K707" s="43"/>
      <c r="L707" s="43"/>
      <c r="M707" s="43"/>
      <c r="N707" s="43"/>
      <c r="O707" s="43"/>
      <c r="P707" s="43"/>
      <c r="Q707" s="43"/>
      <c r="R707" s="43"/>
      <c r="S707" s="43"/>
      <c r="T707" s="43"/>
      <c r="U707" s="43"/>
      <c r="V707" s="43"/>
      <c r="W707" s="43"/>
      <c r="X707" s="43"/>
      <c r="Y707" s="43"/>
      <c r="Z707" s="43"/>
      <c r="AA707" s="43"/>
      <c r="AB707" s="43"/>
      <c r="AC707" s="204"/>
      <c r="AD707" s="204"/>
      <c r="AE707" s="204"/>
      <c r="AF707" s="204"/>
      <c r="AG707" s="204"/>
      <c r="AH707" s="204"/>
      <c r="AI707" s="204"/>
      <c r="AJ707" s="204"/>
      <c r="AK707" s="204"/>
      <c r="AL707" s="204"/>
      <c r="AM707" s="205"/>
    </row>
    <row r="708" spans="1:39" customFormat="1">
      <c r="B708" s="118"/>
      <c r="C708" s="28"/>
      <c r="D708" s="19"/>
      <c r="E708" s="19"/>
      <c r="F708" s="19"/>
      <c r="G708" s="19"/>
      <c r="H708" s="29"/>
      <c r="I708" s="20"/>
      <c r="J708" s="30"/>
      <c r="K708" s="30"/>
      <c r="L708" s="30"/>
      <c r="M708" s="30"/>
      <c r="N708" s="30"/>
      <c r="O708" s="30"/>
      <c r="P708" s="30"/>
      <c r="Q708" s="30"/>
      <c r="R708" s="30"/>
      <c r="S708" s="30"/>
      <c r="T708" s="30"/>
      <c r="U708" s="30"/>
      <c r="V708" s="30"/>
      <c r="W708" s="30"/>
      <c r="X708" s="30"/>
      <c r="Y708" s="30"/>
      <c r="Z708" s="30"/>
      <c r="AA708" s="30"/>
      <c r="AB708" s="30"/>
      <c r="AC708" s="206"/>
      <c r="AD708" s="206"/>
      <c r="AE708" s="206"/>
      <c r="AF708" s="206"/>
      <c r="AG708" s="206"/>
      <c r="AH708" s="206"/>
      <c r="AI708" s="206"/>
      <c r="AJ708" s="206"/>
      <c r="AK708" s="206"/>
      <c r="AL708" s="206"/>
      <c r="AM708" s="207"/>
    </row>
    <row r="709" spans="1:39" customFormat="1" outlineLevel="1">
      <c r="B709" s="114" t="s">
        <v>41</v>
      </c>
      <c r="C709" s="28"/>
      <c r="D709" s="19"/>
      <c r="E709" s="19"/>
      <c r="F709" s="19"/>
      <c r="G709" s="19"/>
      <c r="H709" s="29"/>
      <c r="I709" s="20"/>
      <c r="J709" s="30"/>
      <c r="K709" s="30"/>
      <c r="L709" s="30"/>
      <c r="M709" s="30"/>
      <c r="N709" s="30"/>
      <c r="O709" s="30"/>
      <c r="P709" s="30"/>
      <c r="Q709" s="30"/>
      <c r="R709" s="30"/>
      <c r="S709" s="30"/>
      <c r="T709" s="30"/>
      <c r="U709" s="30"/>
      <c r="V709" s="30"/>
      <c r="W709" s="30"/>
      <c r="X709" s="30"/>
      <c r="Y709" s="30"/>
      <c r="Z709" s="30"/>
      <c r="AA709" s="30"/>
      <c r="AB709" s="30"/>
      <c r="AC709" s="206"/>
      <c r="AD709" s="206"/>
      <c r="AE709" s="206"/>
      <c r="AF709" s="206"/>
      <c r="AG709" s="206"/>
      <c r="AH709" s="206"/>
      <c r="AI709" s="206"/>
      <c r="AJ709" s="206"/>
      <c r="AK709" s="206"/>
      <c r="AL709" s="206"/>
      <c r="AM709" s="207"/>
    </row>
    <row r="710" spans="1:39" customFormat="1" outlineLevel="1">
      <c r="A710" t="str">
        <f>B710&amp;C710</f>
        <v>Surname, Forename1</v>
      </c>
      <c r="B710" s="258" t="s">
        <v>28</v>
      </c>
      <c r="C710" s="27">
        <v>1</v>
      </c>
      <c r="D710" s="26" t="s">
        <v>22</v>
      </c>
      <c r="E710" s="103"/>
      <c r="F710" s="103"/>
      <c r="G710" s="103"/>
      <c r="H710" s="16"/>
      <c r="I710" s="16"/>
      <c r="J710" s="17"/>
      <c r="K710" s="94"/>
      <c r="L710" s="94"/>
      <c r="M710" s="94"/>
      <c r="N710" s="94"/>
      <c r="O710" s="94"/>
      <c r="P710" s="94"/>
      <c r="Q710" s="17"/>
      <c r="R710" s="94"/>
      <c r="S710" s="94"/>
      <c r="T710" s="17"/>
      <c r="U710" s="17"/>
      <c r="V710" s="94"/>
      <c r="W710" s="17"/>
      <c r="X710" s="94"/>
      <c r="Y710" s="17"/>
      <c r="Z710" s="17"/>
      <c r="AA710" s="17"/>
      <c r="AB710" s="17"/>
      <c r="AC710" s="190">
        <f>IF(J710&lt;&gt;0,INT(25.4347*POWER((18-J710),1.81)),0)</f>
        <v>0</v>
      </c>
      <c r="AD710" s="190">
        <f>IF(Q710&lt;&gt;0,INT(0.14354*POWER(((10*Q710)-220),1.4)),0)</f>
        <v>0</v>
      </c>
      <c r="AE710" s="190">
        <f>IF(T710&lt;&gt;0,INT(51.39*POWER((T710-1.5),1.05)),0)</f>
        <v>0</v>
      </c>
      <c r="AF710" s="190">
        <f>IF(U710&lt;&gt;0,INT(0.8465*POWER(((100*U710)-75),1.42)),0)</f>
        <v>0</v>
      </c>
      <c r="AG710" s="190">
        <f>IF(X710&lt;&gt;0,INT(1.53775*POWER((82-X710),1.81)),0)</f>
        <v>0</v>
      </c>
      <c r="AH710" s="190">
        <f>IF(Y710&lt;&gt;0,INT(5.74352*POWER((28.5-Y710),1.92)),0)</f>
        <v>0</v>
      </c>
      <c r="AI710" s="190">
        <f>IF(Z710&lt;&gt;0,INT(12.91*POWER((Z710-4),1.1)),0)</f>
        <v>0</v>
      </c>
      <c r="AJ710" s="190">
        <f>IF(AA710&lt;&gt;0,INT(0.2797*POWER(((100*AA710)),1.35)),0)</f>
        <v>0</v>
      </c>
      <c r="AK710" s="191">
        <f>IF(AB710&lt;&gt;0,INT(100.14*POWER((AB710-1),1.08)),0)</f>
        <v>0</v>
      </c>
      <c r="AL710" s="208">
        <v>7</v>
      </c>
      <c r="AM710" s="193">
        <f>SUM(AC710:AK710)</f>
        <v>0</v>
      </c>
    </row>
    <row r="711" spans="1:39" customFormat="1" outlineLevel="1">
      <c r="A711" t="str">
        <f>B710&amp;C711</f>
        <v>Surname, Forename2</v>
      </c>
      <c r="B711" s="259"/>
      <c r="C711" s="27">
        <v>2</v>
      </c>
      <c r="D711" s="26" t="s">
        <v>22</v>
      </c>
      <c r="E711" s="103"/>
      <c r="F711" s="103"/>
      <c r="G711" s="103"/>
      <c r="H711" s="15"/>
      <c r="I711" s="16"/>
      <c r="J711" s="17"/>
      <c r="K711" s="94"/>
      <c r="L711" s="94"/>
      <c r="M711" s="94"/>
      <c r="N711" s="94"/>
      <c r="O711" s="94"/>
      <c r="P711" s="94"/>
      <c r="Q711" s="17" t="str">
        <f>IF(SUM(K711:P711)=0,"",SUM(K711:P711))</f>
        <v/>
      </c>
      <c r="R711" s="94"/>
      <c r="S711" s="94"/>
      <c r="T711" s="17" t="str">
        <f>IF(SUM(R711:S711)=0,"",SUM(R711:S711))</f>
        <v/>
      </c>
      <c r="U711" s="17"/>
      <c r="V711" s="94"/>
      <c r="W711" s="17"/>
      <c r="X711" s="94" t="str">
        <f>IFERROR(AVERAGE(V711:W711),"")</f>
        <v/>
      </c>
      <c r="Y711" s="17"/>
      <c r="Z711" s="17"/>
      <c r="AA711" s="71"/>
      <c r="AB711" s="17"/>
      <c r="AC711" s="190" t="str">
        <f>IF(J711="","",IF(J711&lt;&gt;0,INT(25.4347*POWER((18-J711),1.81)),0))</f>
        <v/>
      </c>
      <c r="AD711" s="190" t="str">
        <f>IFERROR(IF(Q711&lt;&gt;0,INT(0.14354*POWER(((10*Q711)-220),1.4)),0),"")</f>
        <v/>
      </c>
      <c r="AE711" s="190" t="str">
        <f>IFERROR(IF(T711&lt;&gt;0,INT(51.39*POWER((T711-1.5),1.05)),0),"")</f>
        <v/>
      </c>
      <c r="AF711" s="190">
        <f>IF(U711&lt;&gt;0,INT(0.8465*POWER(((100*U711)-75),1.42)),0)</f>
        <v>0</v>
      </c>
      <c r="AG711" s="190" t="str">
        <f>IFERROR(IF(X711&lt;&gt;0,INT(1.53775*POWER((82-X711),1.81)),0),"")</f>
        <v/>
      </c>
      <c r="AH711" s="190" t="str">
        <f>IF(Y711="","",IF(Y711&lt;&gt;0,INT(5.74352*POWER((28.5-Y711),1.92)),0))</f>
        <v/>
      </c>
      <c r="AI711" s="190">
        <f>IF(Z711&lt;&gt;0,INT(12.91*POWER((Z711-4),1.1)),0)</f>
        <v>0</v>
      </c>
      <c r="AJ711" s="190" t="str">
        <f>IF(AA711="","",IF(AA711&lt;&gt;0,INT(0.2797*POWER(((100*AA711)),1.35)),0))</f>
        <v/>
      </c>
      <c r="AK711" s="191" t="str">
        <f>IF(AB711="","",IF(AB711&lt;&gt;0,INT(100.14*POWER((AB711-1),1.08)),0))</f>
        <v/>
      </c>
      <c r="AL711" s="192">
        <f>COUNT(J711,Q711,T711,X711,Y711,AA711,AB711)</f>
        <v>0</v>
      </c>
      <c r="AM711" s="193" t="str">
        <f>IF(AL711=0,"",SUM(AC711:AK711))</f>
        <v/>
      </c>
    </row>
    <row r="712" spans="1:39" customFormat="1" outlineLevel="1">
      <c r="B712" s="259"/>
      <c r="C712" s="106" t="s">
        <v>65</v>
      </c>
      <c r="D712" s="103"/>
      <c r="E712" s="103"/>
      <c r="F712" s="103"/>
      <c r="G712" s="103"/>
      <c r="H712" s="104"/>
      <c r="I712" s="105"/>
      <c r="J712" s="107" t="str">
        <f>IFERROR((J710-J711)/J711*100%,"")</f>
        <v/>
      </c>
      <c r="K712" s="107" t="str">
        <f>IFERROR((K711-K710)/K711*100%,"")</f>
        <v/>
      </c>
      <c r="L712" s="107" t="str">
        <f t="shared" ref="L712:S712" si="2930">IFERROR((L711-L710)/L711*100%,"")</f>
        <v/>
      </c>
      <c r="M712" s="107" t="str">
        <f t="shared" si="2930"/>
        <v/>
      </c>
      <c r="N712" s="107" t="str">
        <f t="shared" si="2930"/>
        <v/>
      </c>
      <c r="O712" s="107" t="str">
        <f t="shared" si="2930"/>
        <v/>
      </c>
      <c r="P712" s="107" t="str">
        <f t="shared" si="2930"/>
        <v/>
      </c>
      <c r="Q712" s="107" t="str">
        <f t="shared" si="2930"/>
        <v/>
      </c>
      <c r="R712" s="107" t="str">
        <f t="shared" si="2930"/>
        <v/>
      </c>
      <c r="S712" s="107" t="str">
        <f t="shared" si="2930"/>
        <v/>
      </c>
      <c r="T712" s="107" t="str">
        <f>IFERROR((T711-T710)/T711*100%,"")</f>
        <v/>
      </c>
      <c r="U712" s="107" t="str">
        <f t="shared" ref="U712" si="2931">IFERROR((U711-U710)/U711*100%,"")</f>
        <v/>
      </c>
      <c r="V712" s="107" t="str">
        <f>IFERROR((V710-V711)/V711*100%,"")</f>
        <v/>
      </c>
      <c r="W712" s="107" t="str">
        <f>IFERROR((W710-W711)/W711*100%,"")</f>
        <v/>
      </c>
      <c r="X712" s="107" t="str">
        <f>IFERROR((X710-X711)/X711*100%,"")</f>
        <v/>
      </c>
      <c r="Y712" s="107" t="str">
        <f>IFERROR((Y710-Y711)/Y711*100%,"")</f>
        <v/>
      </c>
      <c r="Z712" s="107" t="str">
        <f t="shared" ref="Z712:AB712" si="2932">IFERROR((Z711-Z710)/Z711*100%,"")</f>
        <v/>
      </c>
      <c r="AA712" s="107" t="str">
        <f t="shared" si="2932"/>
        <v/>
      </c>
      <c r="AB712" s="107" t="str">
        <f t="shared" si="2932"/>
        <v/>
      </c>
      <c r="AC712" s="194" t="str">
        <f t="shared" ref="AC712" si="2933">IFERROR((AC711-AC710)/AC711*100%,"")</f>
        <v/>
      </c>
      <c r="AD712" s="194" t="str">
        <f t="shared" ref="AD712" si="2934">IFERROR((AD711-AD710)/AD711*100%,"")</f>
        <v/>
      </c>
      <c r="AE712" s="194" t="str">
        <f t="shared" ref="AE712" si="2935">IFERROR((AE711-AE710)/AE711*100%,"")</f>
        <v/>
      </c>
      <c r="AF712" s="194" t="str">
        <f t="shared" ref="AF712" si="2936">IFERROR((AF711-AF710)/AF711*100%,"")</f>
        <v/>
      </c>
      <c r="AG712" s="194" t="str">
        <f t="shared" ref="AG712" si="2937">IFERROR((AG711-AG710)/AG711*100%,"")</f>
        <v/>
      </c>
      <c r="AH712" s="194" t="str">
        <f t="shared" ref="AH712" si="2938">IFERROR((AH711-AH710)/AH711*100%,"")</f>
        <v/>
      </c>
      <c r="AI712" s="194" t="str">
        <f t="shared" ref="AI712" si="2939">IFERROR((AI711-AI710)/AI711*100%,"")</f>
        <v/>
      </c>
      <c r="AJ712" s="194" t="str">
        <f t="shared" ref="AJ712" si="2940">IFERROR((AJ711-AJ710)/AJ711*100%,"")</f>
        <v/>
      </c>
      <c r="AK712" s="194" t="str">
        <f t="shared" ref="AK712" si="2941">IFERROR((AK711-AK710)/AK711*100%,"")</f>
        <v/>
      </c>
      <c r="AL712" s="194" t="str">
        <f t="shared" ref="AL712:AM712" si="2942">IFERROR((AL711-AL710)/AL711*100%,"")</f>
        <v/>
      </c>
      <c r="AM712" s="228" t="str">
        <f t="shared" si="2942"/>
        <v/>
      </c>
    </row>
    <row r="713" spans="1:39" customFormat="1" outlineLevel="1">
      <c r="A713" t="str">
        <f>B710&amp;C713</f>
        <v>Surname, Forename3</v>
      </c>
      <c r="B713" s="259"/>
      <c r="C713" s="27">
        <v>3</v>
      </c>
      <c r="D713" s="26" t="s">
        <v>22</v>
      </c>
      <c r="E713" s="103"/>
      <c r="F713" s="103"/>
      <c r="G713" s="103"/>
      <c r="H713" s="15"/>
      <c r="I713" s="16"/>
      <c r="J713" s="17"/>
      <c r="K713" s="94"/>
      <c r="L713" s="94"/>
      <c r="M713" s="94"/>
      <c r="N713" s="94"/>
      <c r="O713" s="94"/>
      <c r="P713" s="94"/>
      <c r="Q713" s="17" t="str">
        <f>IF(SUM(K713:P713)=0,"",SUM(K713:P713))</f>
        <v/>
      </c>
      <c r="R713" s="94"/>
      <c r="S713" s="94"/>
      <c r="T713" s="17" t="str">
        <f>IF(SUM(R713:S713)=0,"",SUM(R713:S713))</f>
        <v/>
      </c>
      <c r="U713" s="17"/>
      <c r="V713" s="94"/>
      <c r="W713" s="17"/>
      <c r="X713" s="94" t="str">
        <f>IFERROR(AVERAGE(V713:W713),"")</f>
        <v/>
      </c>
      <c r="Y713" s="17"/>
      <c r="Z713" s="17"/>
      <c r="AA713" s="71"/>
      <c r="AB713" s="17"/>
      <c r="AC713" s="190" t="str">
        <f>IF(J713="","",IF(J713&lt;&gt;0,INT(25.4347*POWER((18-J713),1.81)),0))</f>
        <v/>
      </c>
      <c r="AD713" s="190" t="str">
        <f>IFERROR(IF(Q713&lt;&gt;0,INT(0.14354*POWER(((10*Q713)-220),1.4)),0),"")</f>
        <v/>
      </c>
      <c r="AE713" s="190" t="str">
        <f>IFERROR(IF(T713&lt;&gt;0,INT(51.39*POWER((T713-1.5),1.05)),0),"")</f>
        <v/>
      </c>
      <c r="AF713" s="190">
        <f>IF(U713&lt;&gt;0,INT(0.8465*POWER(((100*U713)-75),1.42)),0)</f>
        <v>0</v>
      </c>
      <c r="AG713" s="190" t="str">
        <f>IFERROR(IF(X713&lt;&gt;0,INT(1.53775*POWER((82-X713),1.81)),0),"")</f>
        <v/>
      </c>
      <c r="AH713" s="190" t="str">
        <f>IF(Y713="","",IF(Y713&lt;&gt;0,INT(5.74352*POWER((28.5-Y713),1.92)),0))</f>
        <v/>
      </c>
      <c r="AI713" s="190">
        <f>IF(Z713&lt;&gt;0,INT(12.91*POWER((Z713-4),1.1)),0)</f>
        <v>0</v>
      </c>
      <c r="AJ713" s="190" t="str">
        <f>IF(AA713="","",IF(AA713&lt;&gt;0,INT(0.2797*POWER(((100*AA713)),1.35)),0))</f>
        <v/>
      </c>
      <c r="AK713" s="191" t="str">
        <f>IF(AB713="","",IF(AB713&lt;&gt;0,INT(100.14*POWER((AB713-1),1.08)),0))</f>
        <v/>
      </c>
      <c r="AL713" s="192">
        <f>COUNT(J713,Q713,T713,X713,Y713,AA713,AB713)</f>
        <v>0</v>
      </c>
      <c r="AM713" s="193" t="str">
        <f>IF(AL713=0,"",SUM(AC713:AK713))</f>
        <v/>
      </c>
    </row>
    <row r="714" spans="1:39" customFormat="1" outlineLevel="1">
      <c r="B714" s="259"/>
      <c r="C714" s="106" t="s">
        <v>65</v>
      </c>
      <c r="D714" s="103"/>
      <c r="E714" s="103"/>
      <c r="F714" s="103"/>
      <c r="G714" s="103"/>
      <c r="H714" s="104"/>
      <c r="I714" s="105"/>
      <c r="J714" s="107" t="str">
        <f>IFERROR((J711-J713)/J713*100%,"")</f>
        <v/>
      </c>
      <c r="K714" s="107" t="str">
        <f t="shared" ref="K714:T714" si="2943">IFERROR((K713-K711)/K713*100%,"")</f>
        <v/>
      </c>
      <c r="L714" s="107" t="str">
        <f t="shared" si="2943"/>
        <v/>
      </c>
      <c r="M714" s="107" t="str">
        <f t="shared" si="2943"/>
        <v/>
      </c>
      <c r="N714" s="107" t="str">
        <f t="shared" si="2943"/>
        <v/>
      </c>
      <c r="O714" s="107" t="str">
        <f t="shared" si="2943"/>
        <v/>
      </c>
      <c r="P714" s="107" t="str">
        <f t="shared" si="2943"/>
        <v/>
      </c>
      <c r="Q714" s="107" t="str">
        <f t="shared" si="2943"/>
        <v/>
      </c>
      <c r="R714" s="107" t="str">
        <f t="shared" si="2943"/>
        <v/>
      </c>
      <c r="S714" s="107" t="str">
        <f t="shared" si="2943"/>
        <v/>
      </c>
      <c r="T714" s="107" t="str">
        <f t="shared" si="2943"/>
        <v/>
      </c>
      <c r="U714" s="107" t="str">
        <f t="shared" ref="U714" si="2944">IFERROR((U713-U712)/U713*100%,"")</f>
        <v/>
      </c>
      <c r="V714" s="107" t="str">
        <f>IFERROR((V711-V713)/V713*100%,"")</f>
        <v/>
      </c>
      <c r="W714" s="107" t="str">
        <f>IFERROR((W711-W713)/W713*100%,"")</f>
        <v/>
      </c>
      <c r="X714" s="107" t="str">
        <f>IFERROR((X711-X713)/X713*100%,"")</f>
        <v/>
      </c>
      <c r="Y714" s="107" t="str">
        <f>IFERROR((Y711-Y713)/Y713*100%,"")</f>
        <v/>
      </c>
      <c r="Z714" s="107" t="str">
        <f t="shared" ref="Z714" si="2945">IFERROR((Z713-Z712)/Z713*100%,"")</f>
        <v/>
      </c>
      <c r="AA714" s="107" t="str">
        <f>IFERROR((AA713-AA711)/AA713*100%,"")</f>
        <v/>
      </c>
      <c r="AB714" s="107" t="str">
        <f>IFERROR((AB713-AB711)/AB713*100%,"")</f>
        <v/>
      </c>
      <c r="AC714" s="194" t="str">
        <f t="shared" ref="AC714" si="2946">IFERROR((AC713-AC712)/AC713*100%,"")</f>
        <v/>
      </c>
      <c r="AD714" s="194" t="str">
        <f t="shared" ref="AD714" si="2947">IFERROR((AD713-AD712)/AD713*100%,"")</f>
        <v/>
      </c>
      <c r="AE714" s="194" t="str">
        <f t="shared" ref="AE714" si="2948">IFERROR((AE713-AE712)/AE713*100%,"")</f>
        <v/>
      </c>
      <c r="AF714" s="194" t="str">
        <f t="shared" ref="AF714" si="2949">IFERROR((AF713-AF712)/AF713*100%,"")</f>
        <v/>
      </c>
      <c r="AG714" s="194" t="str">
        <f t="shared" ref="AG714" si="2950">IFERROR((AG713-AG712)/AG713*100%,"")</f>
        <v/>
      </c>
      <c r="AH714" s="194" t="str">
        <f t="shared" ref="AH714" si="2951">IFERROR((AH713-AH712)/AH713*100%,"")</f>
        <v/>
      </c>
      <c r="AI714" s="194" t="str">
        <f t="shared" ref="AI714" si="2952">IFERROR((AI713-AI712)/AI713*100%,"")</f>
        <v/>
      </c>
      <c r="AJ714" s="194" t="str">
        <f t="shared" ref="AJ714" si="2953">IFERROR((AJ713-AJ712)/AJ713*100%,"")</f>
        <v/>
      </c>
      <c r="AK714" s="194" t="str">
        <f t="shared" ref="AK714" si="2954">IFERROR((AK713-AK712)/AK713*100%,"")</f>
        <v/>
      </c>
      <c r="AL714" s="194" t="str">
        <f t="shared" ref="AL714" si="2955">IFERROR((AL713-AL712)/AL713*100%,"")</f>
        <v/>
      </c>
      <c r="AM714" s="227" t="str">
        <f>IFERROR((AM713-AM711)/AM713*100%,"")</f>
        <v/>
      </c>
    </row>
    <row r="715" spans="1:39" customFormat="1" outlineLevel="1">
      <c r="A715" t="str">
        <f>B710&amp;C715</f>
        <v>Surname, Forename4</v>
      </c>
      <c r="B715" s="259"/>
      <c r="C715" s="27">
        <v>4</v>
      </c>
      <c r="D715" s="26" t="s">
        <v>22</v>
      </c>
      <c r="E715" s="103"/>
      <c r="F715" s="103"/>
      <c r="G715" s="103"/>
      <c r="H715" s="15"/>
      <c r="I715" s="16"/>
      <c r="J715" s="17"/>
      <c r="K715" s="94"/>
      <c r="L715" s="94"/>
      <c r="M715" s="94"/>
      <c r="N715" s="94"/>
      <c r="O715" s="94"/>
      <c r="P715" s="94"/>
      <c r="Q715" s="17" t="str">
        <f>IF(SUM(K715:P715)=0,"",SUM(K715:P715))</f>
        <v/>
      </c>
      <c r="R715" s="94"/>
      <c r="S715" s="94"/>
      <c r="T715" s="17" t="str">
        <f>IF(SUM(R715:S715)=0,"",SUM(R715:S715))</f>
        <v/>
      </c>
      <c r="U715" s="17"/>
      <c r="V715" s="94"/>
      <c r="W715" s="17"/>
      <c r="X715" s="94" t="str">
        <f>IFERROR(AVERAGE(V715:W715),"")</f>
        <v/>
      </c>
      <c r="Y715" s="17"/>
      <c r="Z715" s="17"/>
      <c r="AA715" s="71"/>
      <c r="AB715" s="17"/>
      <c r="AC715" s="190" t="str">
        <f>IF(J715="","",IF(J715&lt;&gt;0,INT(25.4347*POWER((18-J715),1.81)),0))</f>
        <v/>
      </c>
      <c r="AD715" s="190" t="str">
        <f>IFERROR(IF(Q715&lt;&gt;0,INT(0.14354*POWER(((10*Q715)-220),1.4)),0),"")</f>
        <v/>
      </c>
      <c r="AE715" s="190" t="str">
        <f>IFERROR(IF(T715&lt;&gt;0,INT(51.39*POWER((T715-1.5),1.05)),0),"")</f>
        <v/>
      </c>
      <c r="AF715" s="190">
        <f>IF(U715&lt;&gt;0,INT(0.8465*POWER(((100*U715)-75),1.42)),0)</f>
        <v>0</v>
      </c>
      <c r="AG715" s="190" t="str">
        <f>IFERROR(IF(X715&lt;&gt;0,INT(1.53775*POWER((82-X715),1.81)),0),"")</f>
        <v/>
      </c>
      <c r="AH715" s="190" t="str">
        <f>IF(Y715="","",IF(Y715&lt;&gt;0,INT(5.74352*POWER((28.5-Y715),1.92)),0))</f>
        <v/>
      </c>
      <c r="AI715" s="190">
        <f>IF(Z715&lt;&gt;0,INT(12.91*POWER((Z715-4),1.1)),0)</f>
        <v>0</v>
      </c>
      <c r="AJ715" s="190" t="str">
        <f>IF(AA715="","",IF(AA715&lt;&gt;0,INT(0.2797*POWER(((100*AA715)),1.35)),0))</f>
        <v/>
      </c>
      <c r="AK715" s="191" t="str">
        <f>IF(AB715="","",IF(AB715&lt;&gt;0,INT(100.14*POWER((AB715-1),1.08)),0))</f>
        <v/>
      </c>
      <c r="AL715" s="192">
        <f>COUNT(J715,Q715,T715,X715,Y715,AA715,AB715)</f>
        <v>0</v>
      </c>
      <c r="AM715" s="193" t="str">
        <f>IF(AL715=0,"",SUM(AC715:AK715))</f>
        <v/>
      </c>
    </row>
    <row r="716" spans="1:39" customFormat="1" outlineLevel="1">
      <c r="B716" s="259"/>
      <c r="C716" s="106" t="s">
        <v>65</v>
      </c>
      <c r="D716" s="103"/>
      <c r="E716" s="103"/>
      <c r="F716" s="103"/>
      <c r="G716" s="103"/>
      <c r="H716" s="104"/>
      <c r="I716" s="105"/>
      <c r="J716" s="107" t="str">
        <f>IFERROR((J713-J715)/J715*100%,"")</f>
        <v/>
      </c>
      <c r="K716" s="107" t="str">
        <f t="shared" ref="K716:T716" si="2956">IFERROR((K715-K713)/K715*100%,"")</f>
        <v/>
      </c>
      <c r="L716" s="107" t="str">
        <f t="shared" si="2956"/>
        <v/>
      </c>
      <c r="M716" s="107" t="str">
        <f t="shared" si="2956"/>
        <v/>
      </c>
      <c r="N716" s="107" t="str">
        <f t="shared" si="2956"/>
        <v/>
      </c>
      <c r="O716" s="107" t="str">
        <f t="shared" si="2956"/>
        <v/>
      </c>
      <c r="P716" s="107" t="str">
        <f t="shared" si="2956"/>
        <v/>
      </c>
      <c r="Q716" s="107" t="str">
        <f t="shared" si="2956"/>
        <v/>
      </c>
      <c r="R716" s="107" t="str">
        <f t="shared" si="2956"/>
        <v/>
      </c>
      <c r="S716" s="107" t="str">
        <f t="shared" si="2956"/>
        <v/>
      </c>
      <c r="T716" s="107" t="str">
        <f t="shared" si="2956"/>
        <v/>
      </c>
      <c r="U716" s="107" t="str">
        <f t="shared" ref="U716" si="2957">IFERROR((U715-U714)/U715*100%,"")</f>
        <v/>
      </c>
      <c r="V716" s="107" t="str">
        <f>IFERROR((V713-V715)/V715*100%,"")</f>
        <v/>
      </c>
      <c r="W716" s="107" t="str">
        <f>IFERROR((W713-W715)/W715*100%,"")</f>
        <v/>
      </c>
      <c r="X716" s="107" t="str">
        <f>IFERROR((X713-X715)/X715*100%,"")</f>
        <v/>
      </c>
      <c r="Y716" s="107" t="str">
        <f>IFERROR((Y713-Y715)/Y715*100%,"")</f>
        <v/>
      </c>
      <c r="Z716" s="107" t="str">
        <f t="shared" ref="Z716" si="2958">IFERROR((Z715-Z714)/Z715*100%,"")</f>
        <v/>
      </c>
      <c r="AA716" s="107" t="str">
        <f>IFERROR((AA715-AA713)/AA715*100%,"")</f>
        <v/>
      </c>
      <c r="AB716" s="107" t="str">
        <f>IFERROR((AB715-AB713)/AB715*100%,"")</f>
        <v/>
      </c>
      <c r="AC716" s="194" t="str">
        <f t="shared" ref="AC716" si="2959">IFERROR((AC715-AC714)/AC715*100%,"")</f>
        <v/>
      </c>
      <c r="AD716" s="194" t="str">
        <f t="shared" ref="AD716" si="2960">IFERROR((AD715-AD714)/AD715*100%,"")</f>
        <v/>
      </c>
      <c r="AE716" s="194" t="str">
        <f t="shared" ref="AE716" si="2961">IFERROR((AE715-AE714)/AE715*100%,"")</f>
        <v/>
      </c>
      <c r="AF716" s="194" t="str">
        <f t="shared" ref="AF716" si="2962">IFERROR((AF715-AF714)/AF715*100%,"")</f>
        <v/>
      </c>
      <c r="AG716" s="194" t="str">
        <f t="shared" ref="AG716" si="2963">IFERROR((AG715-AG714)/AG715*100%,"")</f>
        <v/>
      </c>
      <c r="AH716" s="194" t="str">
        <f t="shared" ref="AH716" si="2964">IFERROR((AH715-AH714)/AH715*100%,"")</f>
        <v/>
      </c>
      <c r="AI716" s="194" t="str">
        <f t="shared" ref="AI716" si="2965">IFERROR((AI715-AI714)/AI715*100%,"")</f>
        <v/>
      </c>
      <c r="AJ716" s="194" t="str">
        <f t="shared" ref="AJ716" si="2966">IFERROR((AJ715-AJ714)/AJ715*100%,"")</f>
        <v/>
      </c>
      <c r="AK716" s="194" t="str">
        <f t="shared" ref="AK716" si="2967">IFERROR((AK715-AK714)/AK715*100%,"")</f>
        <v/>
      </c>
      <c r="AL716" s="194" t="str">
        <f t="shared" ref="AL716" si="2968">IFERROR((AL715-AL714)/AL715*100%,"")</f>
        <v/>
      </c>
      <c r="AM716" s="227" t="str">
        <f>IFERROR((AM715-AM713)/AM715*100%,"")</f>
        <v/>
      </c>
    </row>
    <row r="717" spans="1:39" customFormat="1" outlineLevel="1">
      <c r="A717" t="str">
        <f>B710&amp;C717</f>
        <v>Surname, Forename5</v>
      </c>
      <c r="B717" s="259"/>
      <c r="C717" s="27">
        <v>5</v>
      </c>
      <c r="D717" s="26" t="s">
        <v>22</v>
      </c>
      <c r="E717" s="103"/>
      <c r="F717" s="103"/>
      <c r="G717" s="103"/>
      <c r="H717" s="15"/>
      <c r="I717" s="16"/>
      <c r="J717" s="17"/>
      <c r="K717" s="94"/>
      <c r="L717" s="94"/>
      <c r="M717" s="94"/>
      <c r="N717" s="94"/>
      <c r="O717" s="94"/>
      <c r="P717" s="94"/>
      <c r="Q717" s="17" t="str">
        <f>IF(SUM(K717:P717)=0,"",SUM(K717:P717))</f>
        <v/>
      </c>
      <c r="R717" s="94"/>
      <c r="S717" s="94"/>
      <c r="T717" s="17" t="str">
        <f>IF(SUM(R717:S717)=0,"",SUM(R717:S717))</f>
        <v/>
      </c>
      <c r="U717" s="17"/>
      <c r="V717" s="94"/>
      <c r="W717" s="17"/>
      <c r="X717" s="94" t="str">
        <f>IFERROR(AVERAGE(V717:W717),"")</f>
        <v/>
      </c>
      <c r="Y717" s="17"/>
      <c r="Z717" s="17"/>
      <c r="AA717" s="71"/>
      <c r="AB717" s="17"/>
      <c r="AC717" s="190" t="str">
        <f>IF(J717="","",IF(J717&lt;&gt;0,INT(25.4347*POWER((18-J717),1.81)),0))</f>
        <v/>
      </c>
      <c r="AD717" s="190" t="str">
        <f>IFERROR(IF(Q717&lt;&gt;0,INT(0.14354*POWER(((10*Q717)-220),1.4)),0),"")</f>
        <v/>
      </c>
      <c r="AE717" s="190" t="str">
        <f>IFERROR(IF(T717&lt;&gt;0,INT(51.39*POWER((T717-1.5),1.05)),0),"")</f>
        <v/>
      </c>
      <c r="AF717" s="190">
        <f>IF(U717&lt;&gt;0,INT(0.8465*POWER(((100*U717)-75),1.42)),0)</f>
        <v>0</v>
      </c>
      <c r="AG717" s="190" t="str">
        <f>IFERROR(IF(X717&lt;&gt;0,INT(1.53775*POWER((82-X717),1.81)),0),"")</f>
        <v/>
      </c>
      <c r="AH717" s="190" t="str">
        <f>IF(Y717="","",IF(Y717&lt;&gt;0,INT(5.74352*POWER((28.5-Y717),1.92)),0))</f>
        <v/>
      </c>
      <c r="AI717" s="190">
        <f>IF(Z717&lt;&gt;0,INT(12.91*POWER((Z717-4),1.1)),0)</f>
        <v>0</v>
      </c>
      <c r="AJ717" s="190" t="str">
        <f>IF(AA717="","",IF(AA717&lt;&gt;0,INT(0.2797*POWER(((100*AA717)),1.35)),0))</f>
        <v/>
      </c>
      <c r="AK717" s="191" t="str">
        <f>IF(AB717="","",IF(AB717&lt;&gt;0,INT(100.14*POWER((AB717-1),1.08)),0))</f>
        <v/>
      </c>
      <c r="AL717" s="192">
        <f>COUNT(J717,Q717,T717,X717,Y717,AA717,AB717)</f>
        <v>0</v>
      </c>
      <c r="AM717" s="193" t="str">
        <f>IF(AL717=0,"",SUM(AC717:AK717))</f>
        <v/>
      </c>
    </row>
    <row r="718" spans="1:39" customFormat="1" outlineLevel="1">
      <c r="B718" s="259"/>
      <c r="C718" s="106" t="s">
        <v>65</v>
      </c>
      <c r="D718" s="103"/>
      <c r="E718" s="103"/>
      <c r="F718" s="103"/>
      <c r="G718" s="103"/>
      <c r="H718" s="104"/>
      <c r="I718" s="105"/>
      <c r="J718" s="107" t="str">
        <f>IFERROR((J715-J717)/J717*100%,"")</f>
        <v/>
      </c>
      <c r="K718" s="107" t="str">
        <f t="shared" ref="K718:T718" si="2969">IFERROR((K717-K715)/K717*100%,"")</f>
        <v/>
      </c>
      <c r="L718" s="107" t="str">
        <f t="shared" si="2969"/>
        <v/>
      </c>
      <c r="M718" s="107" t="str">
        <f t="shared" si="2969"/>
        <v/>
      </c>
      <c r="N718" s="107" t="str">
        <f t="shared" si="2969"/>
        <v/>
      </c>
      <c r="O718" s="107" t="str">
        <f t="shared" si="2969"/>
        <v/>
      </c>
      <c r="P718" s="107" t="str">
        <f t="shared" si="2969"/>
        <v/>
      </c>
      <c r="Q718" s="107" t="str">
        <f t="shared" si="2969"/>
        <v/>
      </c>
      <c r="R718" s="107" t="str">
        <f t="shared" si="2969"/>
        <v/>
      </c>
      <c r="S718" s="107" t="str">
        <f t="shared" si="2969"/>
        <v/>
      </c>
      <c r="T718" s="107" t="str">
        <f t="shared" si="2969"/>
        <v/>
      </c>
      <c r="U718" s="107" t="str">
        <f t="shared" ref="U718" si="2970">IFERROR((U717-U716)/U717*100%,"")</f>
        <v/>
      </c>
      <c r="V718" s="107" t="str">
        <f>IFERROR((V715-V717)/V717*100%,"")</f>
        <v/>
      </c>
      <c r="W718" s="107" t="str">
        <f>IFERROR((W715-W717)/W717*100%,"")</f>
        <v/>
      </c>
      <c r="X718" s="107" t="str">
        <f>IFERROR((X715-X717)/X717*100%,"")</f>
        <v/>
      </c>
      <c r="Y718" s="107" t="str">
        <f>IFERROR((Y715-Y717)/Y717*100%,"")</f>
        <v/>
      </c>
      <c r="Z718" s="107" t="str">
        <f t="shared" ref="Z718" si="2971">IFERROR((Z717-Z716)/Z717*100%,"")</f>
        <v/>
      </c>
      <c r="AA718" s="107" t="str">
        <f>IFERROR((AA717-AA715)/AA717*100%,"")</f>
        <v/>
      </c>
      <c r="AB718" s="107" t="str">
        <f>IFERROR((AB717-AB715)/AB717*100%,"")</f>
        <v/>
      </c>
      <c r="AC718" s="194" t="str">
        <f t="shared" ref="AC718" si="2972">IFERROR((AC717-AC716)/AC717*100%,"")</f>
        <v/>
      </c>
      <c r="AD718" s="194" t="str">
        <f t="shared" ref="AD718" si="2973">IFERROR((AD717-AD716)/AD717*100%,"")</f>
        <v/>
      </c>
      <c r="AE718" s="194" t="str">
        <f t="shared" ref="AE718" si="2974">IFERROR((AE717-AE716)/AE717*100%,"")</f>
        <v/>
      </c>
      <c r="AF718" s="194" t="str">
        <f t="shared" ref="AF718" si="2975">IFERROR((AF717-AF716)/AF717*100%,"")</f>
        <v/>
      </c>
      <c r="AG718" s="194" t="str">
        <f t="shared" ref="AG718" si="2976">IFERROR((AG717-AG716)/AG717*100%,"")</f>
        <v/>
      </c>
      <c r="AH718" s="194" t="str">
        <f t="shared" ref="AH718" si="2977">IFERROR((AH717-AH716)/AH717*100%,"")</f>
        <v/>
      </c>
      <c r="AI718" s="194" t="str">
        <f t="shared" ref="AI718" si="2978">IFERROR((AI717-AI716)/AI717*100%,"")</f>
        <v/>
      </c>
      <c r="AJ718" s="194" t="str">
        <f t="shared" ref="AJ718" si="2979">IFERROR((AJ717-AJ716)/AJ717*100%,"")</f>
        <v/>
      </c>
      <c r="AK718" s="194" t="str">
        <f t="shared" ref="AK718" si="2980">IFERROR((AK717-AK716)/AK717*100%,"")</f>
        <v/>
      </c>
      <c r="AL718" s="194" t="str">
        <f t="shared" ref="AL718" si="2981">IFERROR((AL717-AL716)/AL717*100%,"")</f>
        <v/>
      </c>
      <c r="AM718" s="227" t="str">
        <f>IFERROR((AM717-AM715)/AM717*100%,"")</f>
        <v/>
      </c>
    </row>
    <row r="719" spans="1:39" customFormat="1" outlineLevel="1">
      <c r="A719" t="str">
        <f>B710&amp;C719</f>
        <v>Surname, Forename6</v>
      </c>
      <c r="B719" s="259"/>
      <c r="C719" s="27">
        <v>6</v>
      </c>
      <c r="D719" s="26" t="s">
        <v>22</v>
      </c>
      <c r="E719" s="103"/>
      <c r="F719" s="103"/>
      <c r="G719" s="103"/>
      <c r="H719" s="15"/>
      <c r="I719" s="16"/>
      <c r="J719" s="17"/>
      <c r="K719" s="94"/>
      <c r="L719" s="94"/>
      <c r="M719" s="94"/>
      <c r="N719" s="94"/>
      <c r="O719" s="94"/>
      <c r="P719" s="94"/>
      <c r="Q719" s="17" t="str">
        <f>IF(SUM(K719:P719)=0,"",SUM(K719:P719))</f>
        <v/>
      </c>
      <c r="R719" s="94"/>
      <c r="S719" s="94"/>
      <c r="T719" s="17" t="str">
        <f>IF(SUM(R719:S719)=0,"",SUM(R719:S719))</f>
        <v/>
      </c>
      <c r="U719" s="17"/>
      <c r="V719" s="94"/>
      <c r="W719" s="17"/>
      <c r="X719" s="94" t="str">
        <f>IFERROR(AVERAGE(V719:W719),"")</f>
        <v/>
      </c>
      <c r="Y719" s="17"/>
      <c r="Z719" s="17"/>
      <c r="AA719" s="71"/>
      <c r="AB719" s="17"/>
      <c r="AC719" s="190" t="str">
        <f>IF(J719="","",IF(J719&lt;&gt;0,INT(25.4347*POWER((18-J719),1.81)),0))</f>
        <v/>
      </c>
      <c r="AD719" s="190" t="str">
        <f>IFERROR(IF(Q719&lt;&gt;0,INT(0.14354*POWER(((10*Q719)-220),1.4)),0),"")</f>
        <v/>
      </c>
      <c r="AE719" s="190" t="str">
        <f>IFERROR(IF(T719&lt;&gt;0,INT(51.39*POWER((T719-1.5),1.05)),0),"")</f>
        <v/>
      </c>
      <c r="AF719" s="190">
        <f>IF(U719&lt;&gt;0,INT(0.8465*POWER(((100*U719)-75),1.42)),0)</f>
        <v>0</v>
      </c>
      <c r="AG719" s="190" t="str">
        <f>IFERROR(IF(X719&lt;&gt;0,INT(1.53775*POWER((82-X719),1.81)),0),"")</f>
        <v/>
      </c>
      <c r="AH719" s="190" t="str">
        <f>IF(Y719="","",IF(Y719&lt;&gt;0,INT(5.74352*POWER((28.5-Y719),1.92)),0))</f>
        <v/>
      </c>
      <c r="AI719" s="190">
        <f>IF(Z719&lt;&gt;0,INT(12.91*POWER((Z719-4),1.1)),0)</f>
        <v>0</v>
      </c>
      <c r="AJ719" s="190" t="str">
        <f>IF(AA719="","",IF(AA719&lt;&gt;0,INT(0.2797*POWER(((100*AA719)),1.35)),0))</f>
        <v/>
      </c>
      <c r="AK719" s="191" t="str">
        <f>IF(AB719="","",IF(AB719&lt;&gt;0,INT(100.14*POWER((AB719-1),1.08)),0))</f>
        <v/>
      </c>
      <c r="AL719" s="192">
        <f>COUNT(J719,Q719,T719,X719,Y719,AA719,AB719)</f>
        <v>0</v>
      </c>
      <c r="AM719" s="193" t="str">
        <f>IF(AL719=0,"",SUM(AC719:AK719))</f>
        <v/>
      </c>
    </row>
    <row r="720" spans="1:39" customFormat="1" outlineLevel="1">
      <c r="B720" s="259"/>
      <c r="C720" s="106" t="s">
        <v>65</v>
      </c>
      <c r="D720" s="103"/>
      <c r="E720" s="103"/>
      <c r="F720" s="103"/>
      <c r="G720" s="103"/>
      <c r="H720" s="104"/>
      <c r="I720" s="105"/>
      <c r="J720" s="107" t="str">
        <f>IFERROR((J717-J719)/J719*100%,"")</f>
        <v/>
      </c>
      <c r="K720" s="107" t="str">
        <f t="shared" ref="K720:T720" si="2982">IFERROR((K719-K717)/K719*100%,"")</f>
        <v/>
      </c>
      <c r="L720" s="107" t="str">
        <f t="shared" si="2982"/>
        <v/>
      </c>
      <c r="M720" s="107" t="str">
        <f t="shared" si="2982"/>
        <v/>
      </c>
      <c r="N720" s="107" t="str">
        <f t="shared" si="2982"/>
        <v/>
      </c>
      <c r="O720" s="107" t="str">
        <f t="shared" si="2982"/>
        <v/>
      </c>
      <c r="P720" s="107" t="str">
        <f t="shared" si="2982"/>
        <v/>
      </c>
      <c r="Q720" s="107" t="str">
        <f t="shared" si="2982"/>
        <v/>
      </c>
      <c r="R720" s="107" t="str">
        <f t="shared" si="2982"/>
        <v/>
      </c>
      <c r="S720" s="107" t="str">
        <f t="shared" si="2982"/>
        <v/>
      </c>
      <c r="T720" s="107" t="str">
        <f t="shared" si="2982"/>
        <v/>
      </c>
      <c r="U720" s="107" t="str">
        <f t="shared" ref="U720" si="2983">IFERROR((U719-U718)/U719*100%,"")</f>
        <v/>
      </c>
      <c r="V720" s="107" t="str">
        <f>IFERROR((V717-V719)/V719*100%,"")</f>
        <v/>
      </c>
      <c r="W720" s="107" t="str">
        <f>IFERROR((W717-W719)/W719*100%,"")</f>
        <v/>
      </c>
      <c r="X720" s="107" t="str">
        <f>IFERROR((X717-X719)/X719*100%,"")</f>
        <v/>
      </c>
      <c r="Y720" s="107" t="str">
        <f>IFERROR((Y717-Y719)/Y719*100%,"")</f>
        <v/>
      </c>
      <c r="Z720" s="107" t="str">
        <f t="shared" ref="Z720" si="2984">IFERROR((Z719-Z718)/Z719*100%,"")</f>
        <v/>
      </c>
      <c r="AA720" s="107" t="str">
        <f>IFERROR((AA719-AA717)/AA719*100%,"")</f>
        <v/>
      </c>
      <c r="AB720" s="107" t="str">
        <f>IFERROR((AB719-AB717)/AB719*100%,"")</f>
        <v/>
      </c>
      <c r="AC720" s="194" t="str">
        <f t="shared" ref="AC720" si="2985">IFERROR((AC719-AC718)/AC719*100%,"")</f>
        <v/>
      </c>
      <c r="AD720" s="194" t="str">
        <f t="shared" ref="AD720" si="2986">IFERROR((AD719-AD718)/AD719*100%,"")</f>
        <v/>
      </c>
      <c r="AE720" s="194" t="str">
        <f t="shared" ref="AE720" si="2987">IFERROR((AE719-AE718)/AE719*100%,"")</f>
        <v/>
      </c>
      <c r="AF720" s="194" t="str">
        <f t="shared" ref="AF720" si="2988">IFERROR((AF719-AF718)/AF719*100%,"")</f>
        <v/>
      </c>
      <c r="AG720" s="194" t="str">
        <f t="shared" ref="AG720" si="2989">IFERROR((AG719-AG718)/AG719*100%,"")</f>
        <v/>
      </c>
      <c r="AH720" s="194" t="str">
        <f t="shared" ref="AH720" si="2990">IFERROR((AH719-AH718)/AH719*100%,"")</f>
        <v/>
      </c>
      <c r="AI720" s="194" t="str">
        <f t="shared" ref="AI720" si="2991">IFERROR((AI719-AI718)/AI719*100%,"")</f>
        <v/>
      </c>
      <c r="AJ720" s="194" t="str">
        <f t="shared" ref="AJ720" si="2992">IFERROR((AJ719-AJ718)/AJ719*100%,"")</f>
        <v/>
      </c>
      <c r="AK720" s="194" t="str">
        <f t="shared" ref="AK720" si="2993">IFERROR((AK719-AK718)/AK719*100%,"")</f>
        <v/>
      </c>
      <c r="AL720" s="194" t="str">
        <f t="shared" ref="AL720" si="2994">IFERROR((AL719-AL718)/AL719*100%,"")</f>
        <v/>
      </c>
      <c r="AM720" s="227" t="str">
        <f>IFERROR((AM719-AM717)/AM719*100%,"")</f>
        <v/>
      </c>
    </row>
    <row r="721" spans="1:39" customFormat="1" outlineLevel="1">
      <c r="A721" t="str">
        <f>B710&amp;C721</f>
        <v>Surname, Forename7</v>
      </c>
      <c r="B721" s="259"/>
      <c r="C721" s="27">
        <v>7</v>
      </c>
      <c r="D721" s="26" t="s">
        <v>22</v>
      </c>
      <c r="E721" s="103"/>
      <c r="F721" s="103"/>
      <c r="G721" s="103"/>
      <c r="H721" s="15"/>
      <c r="I721" s="16"/>
      <c r="J721" s="17"/>
      <c r="K721" s="94"/>
      <c r="L721" s="94"/>
      <c r="M721" s="94"/>
      <c r="N721" s="94"/>
      <c r="O721" s="94"/>
      <c r="P721" s="94"/>
      <c r="Q721" s="17" t="str">
        <f>IF(SUM(K721:P721)=0,"",SUM(K721:P721))</f>
        <v/>
      </c>
      <c r="R721" s="94"/>
      <c r="S721" s="94"/>
      <c r="T721" s="17" t="str">
        <f>IF(SUM(R721:S721)=0,"",SUM(R721:S721))</f>
        <v/>
      </c>
      <c r="U721" s="17"/>
      <c r="V721" s="94"/>
      <c r="W721" s="17"/>
      <c r="X721" s="94" t="str">
        <f>IFERROR(AVERAGE(V721:W721),"")</f>
        <v/>
      </c>
      <c r="Y721" s="17"/>
      <c r="Z721" s="17"/>
      <c r="AA721" s="71"/>
      <c r="AB721" s="17"/>
      <c r="AC721" s="190" t="str">
        <f>IF(J721="","",IF(J721&lt;&gt;0,INT(25.4347*POWER((18-J721),1.81)),0))</f>
        <v/>
      </c>
      <c r="AD721" s="190" t="str">
        <f>IFERROR(IF(Q721&lt;&gt;0,INT(0.14354*POWER(((10*Q721)-220),1.4)),0),"")</f>
        <v/>
      </c>
      <c r="AE721" s="190" t="str">
        <f>IFERROR(IF(T721&lt;&gt;0,INT(51.39*POWER((T721-1.5),1.05)),0),"")</f>
        <v/>
      </c>
      <c r="AF721" s="190">
        <f>IF(U721&lt;&gt;0,INT(0.8465*POWER(((100*U721)-75),1.42)),0)</f>
        <v>0</v>
      </c>
      <c r="AG721" s="190" t="str">
        <f>IFERROR(IF(X721&lt;&gt;0,INT(1.53775*POWER((82-X721),1.81)),0),"")</f>
        <v/>
      </c>
      <c r="AH721" s="190" t="str">
        <f>IF(Y721="","",IF(Y721&lt;&gt;0,INT(5.74352*POWER((28.5-Y721),1.92)),0))</f>
        <v/>
      </c>
      <c r="AI721" s="190">
        <f>IF(Z721&lt;&gt;0,INT(12.91*POWER((Z721-4),1.1)),0)</f>
        <v>0</v>
      </c>
      <c r="AJ721" s="190" t="str">
        <f>IF(AA721="","",IF(AA721&lt;&gt;0,INT(0.2797*POWER(((100*AA721)),1.35)),0))</f>
        <v/>
      </c>
      <c r="AK721" s="191" t="str">
        <f>IF(AB721="","",IF(AB721&lt;&gt;0,INT(100.14*POWER((AB721-1),1.08)),0))</f>
        <v/>
      </c>
      <c r="AL721" s="192">
        <f>COUNT(J721,Q721,T721,X721,Y721,AA721,AB721)</f>
        <v>0</v>
      </c>
      <c r="AM721" s="193" t="str">
        <f>IF(AL721=0,"",SUM(AC721:AK721))</f>
        <v/>
      </c>
    </row>
    <row r="722" spans="1:39" customFormat="1" outlineLevel="1">
      <c r="B722" s="259"/>
      <c r="C722" s="106" t="s">
        <v>65</v>
      </c>
      <c r="D722" s="103"/>
      <c r="E722" s="103"/>
      <c r="F722" s="103"/>
      <c r="G722" s="103"/>
      <c r="H722" s="104"/>
      <c r="I722" s="105"/>
      <c r="J722" s="107" t="str">
        <f>IFERROR((J719-J721)/J721*100%,"")</f>
        <v/>
      </c>
      <c r="K722" s="107" t="str">
        <f t="shared" ref="K722:T722" si="2995">IFERROR((K721-K719)/K721*100%,"")</f>
        <v/>
      </c>
      <c r="L722" s="107" t="str">
        <f t="shared" si="2995"/>
        <v/>
      </c>
      <c r="M722" s="107" t="str">
        <f t="shared" si="2995"/>
        <v/>
      </c>
      <c r="N722" s="107" t="str">
        <f t="shared" si="2995"/>
        <v/>
      </c>
      <c r="O722" s="107" t="str">
        <f t="shared" si="2995"/>
        <v/>
      </c>
      <c r="P722" s="107" t="str">
        <f t="shared" si="2995"/>
        <v/>
      </c>
      <c r="Q722" s="107" t="str">
        <f t="shared" si="2995"/>
        <v/>
      </c>
      <c r="R722" s="107" t="str">
        <f t="shared" si="2995"/>
        <v/>
      </c>
      <c r="S722" s="107" t="str">
        <f t="shared" si="2995"/>
        <v/>
      </c>
      <c r="T722" s="107" t="str">
        <f t="shared" si="2995"/>
        <v/>
      </c>
      <c r="U722" s="107" t="str">
        <f t="shared" ref="U722" si="2996">IFERROR((U721-U720)/U721*100%,"")</f>
        <v/>
      </c>
      <c r="V722" s="107" t="str">
        <f>IFERROR((V719-V721)/V721*100%,"")</f>
        <v/>
      </c>
      <c r="W722" s="107" t="str">
        <f>IFERROR((W719-W721)/W721*100%,"")</f>
        <v/>
      </c>
      <c r="X722" s="107" t="str">
        <f>IFERROR((X719-X721)/X721*100%,"")</f>
        <v/>
      </c>
      <c r="Y722" s="107" t="str">
        <f>IFERROR((Y719-Y721)/Y721*100%,"")</f>
        <v/>
      </c>
      <c r="Z722" s="107" t="str">
        <f t="shared" ref="Z722" si="2997">IFERROR((Z721-Z720)/Z721*100%,"")</f>
        <v/>
      </c>
      <c r="AA722" s="107" t="str">
        <f>IFERROR((AA721-AA719)/AA721*100%,"")</f>
        <v/>
      </c>
      <c r="AB722" s="107" t="str">
        <f>IFERROR((AB721-AB719)/AB721*100%,"")</f>
        <v/>
      </c>
      <c r="AC722" s="194" t="str">
        <f t="shared" ref="AC722" si="2998">IFERROR((AC721-AC720)/AC721*100%,"")</f>
        <v/>
      </c>
      <c r="AD722" s="194" t="str">
        <f t="shared" ref="AD722" si="2999">IFERROR((AD721-AD720)/AD721*100%,"")</f>
        <v/>
      </c>
      <c r="AE722" s="194" t="str">
        <f t="shared" ref="AE722" si="3000">IFERROR((AE721-AE720)/AE721*100%,"")</f>
        <v/>
      </c>
      <c r="AF722" s="194" t="str">
        <f t="shared" ref="AF722" si="3001">IFERROR((AF721-AF720)/AF721*100%,"")</f>
        <v/>
      </c>
      <c r="AG722" s="194" t="str">
        <f t="shared" ref="AG722" si="3002">IFERROR((AG721-AG720)/AG721*100%,"")</f>
        <v/>
      </c>
      <c r="AH722" s="194" t="str">
        <f t="shared" ref="AH722" si="3003">IFERROR((AH721-AH720)/AH721*100%,"")</f>
        <v/>
      </c>
      <c r="AI722" s="194" t="str">
        <f t="shared" ref="AI722" si="3004">IFERROR((AI721-AI720)/AI721*100%,"")</f>
        <v/>
      </c>
      <c r="AJ722" s="194" t="str">
        <f t="shared" ref="AJ722" si="3005">IFERROR((AJ721-AJ720)/AJ721*100%,"")</f>
        <v/>
      </c>
      <c r="AK722" s="194" t="str">
        <f t="shared" ref="AK722" si="3006">IFERROR((AK721-AK720)/AK721*100%,"")</f>
        <v/>
      </c>
      <c r="AL722" s="194" t="str">
        <f t="shared" ref="AL722" si="3007">IFERROR((AL721-AL720)/AL721*100%,"")</f>
        <v/>
      </c>
      <c r="AM722" s="227" t="str">
        <f>IFERROR((AM721-AM719)/AM721*100%,"")</f>
        <v/>
      </c>
    </row>
    <row r="723" spans="1:39" customFormat="1" outlineLevel="1">
      <c r="A723" t="str">
        <f>B710&amp;C723</f>
        <v>Surname, Forename8</v>
      </c>
      <c r="B723" s="259"/>
      <c r="C723" s="27">
        <v>8</v>
      </c>
      <c r="D723" s="26" t="s">
        <v>22</v>
      </c>
      <c r="E723" s="103"/>
      <c r="F723" s="103"/>
      <c r="G723" s="103"/>
      <c r="H723" s="15"/>
      <c r="I723" s="16"/>
      <c r="J723" s="17"/>
      <c r="K723" s="94"/>
      <c r="L723" s="94"/>
      <c r="M723" s="94"/>
      <c r="N723" s="94"/>
      <c r="O723" s="94"/>
      <c r="P723" s="94"/>
      <c r="Q723" s="17" t="str">
        <f>IF(SUM(K723:P723)=0,"",SUM(K723:P723))</f>
        <v/>
      </c>
      <c r="R723" s="94"/>
      <c r="S723" s="94"/>
      <c r="T723" s="17" t="str">
        <f>IF(SUM(R723:S723)=0,"",SUM(R723:S723))</f>
        <v/>
      </c>
      <c r="U723" s="17"/>
      <c r="V723" s="94"/>
      <c r="W723" s="17"/>
      <c r="X723" s="94" t="str">
        <f>IFERROR(AVERAGE(V723:W723),"")</f>
        <v/>
      </c>
      <c r="Y723" s="17"/>
      <c r="Z723" s="17"/>
      <c r="AA723" s="71"/>
      <c r="AB723" s="17"/>
      <c r="AC723" s="190" t="str">
        <f>IF(J723="","",IF(J723&lt;&gt;0,INT(25.4347*POWER((18-J723),1.81)),0))</f>
        <v/>
      </c>
      <c r="AD723" s="190" t="str">
        <f>IFERROR(IF(Q723&lt;&gt;0,INT(0.14354*POWER(((10*Q723)-220),1.4)),0),"")</f>
        <v/>
      </c>
      <c r="AE723" s="190" t="str">
        <f>IFERROR(IF(T723&lt;&gt;0,INT(51.39*POWER((T723-1.5),1.05)),0),"")</f>
        <v/>
      </c>
      <c r="AF723" s="190">
        <f>IF(U723&lt;&gt;0,INT(0.8465*POWER(((100*U723)-75),1.42)),0)</f>
        <v>0</v>
      </c>
      <c r="AG723" s="190" t="str">
        <f>IFERROR(IF(X723&lt;&gt;0,INT(1.53775*POWER((82-X723),1.81)),0),"")</f>
        <v/>
      </c>
      <c r="AH723" s="190" t="str">
        <f>IF(Y723="","",IF(Y723&lt;&gt;0,INT(5.74352*POWER((28.5-Y723),1.92)),0))</f>
        <v/>
      </c>
      <c r="AI723" s="190">
        <f>IF(Z723&lt;&gt;0,INT(12.91*POWER((Z723-4),1.1)),0)</f>
        <v>0</v>
      </c>
      <c r="AJ723" s="190" t="str">
        <f>IF(AA723="","",IF(AA723&lt;&gt;0,INT(0.2797*POWER(((100*AA723)),1.35)),0))</f>
        <v/>
      </c>
      <c r="AK723" s="191" t="str">
        <f>IF(AB723="","",IF(AB723&lt;&gt;0,INT(100.14*POWER((AB723-1),1.08)),0))</f>
        <v/>
      </c>
      <c r="AL723" s="192">
        <f>COUNT(J723,Q723,T723,X723,Y723,AA723,AB723)</f>
        <v>0</v>
      </c>
      <c r="AM723" s="193" t="str">
        <f>IF(AL723=0,"",SUM(AC723:AK723))</f>
        <v/>
      </c>
    </row>
    <row r="724" spans="1:39" customFormat="1" outlineLevel="1">
      <c r="B724" s="259"/>
      <c r="C724" s="106" t="s">
        <v>65</v>
      </c>
      <c r="D724" s="103"/>
      <c r="E724" s="103"/>
      <c r="F724" s="103"/>
      <c r="G724" s="103"/>
      <c r="H724" s="104"/>
      <c r="I724" s="105"/>
      <c r="J724" s="107" t="str">
        <f>IFERROR((J721-J723)/J723*100%,"")</f>
        <v/>
      </c>
      <c r="K724" s="107" t="str">
        <f t="shared" ref="K724:T724" si="3008">IFERROR((K723-K721)/K723*100%,"")</f>
        <v/>
      </c>
      <c r="L724" s="107" t="str">
        <f t="shared" si="3008"/>
        <v/>
      </c>
      <c r="M724" s="107" t="str">
        <f t="shared" si="3008"/>
        <v/>
      </c>
      <c r="N724" s="107" t="str">
        <f t="shared" si="3008"/>
        <v/>
      </c>
      <c r="O724" s="107" t="str">
        <f t="shared" si="3008"/>
        <v/>
      </c>
      <c r="P724" s="107" t="str">
        <f t="shared" si="3008"/>
        <v/>
      </c>
      <c r="Q724" s="107" t="str">
        <f t="shared" si="3008"/>
        <v/>
      </c>
      <c r="R724" s="107" t="str">
        <f t="shared" si="3008"/>
        <v/>
      </c>
      <c r="S724" s="107" t="str">
        <f t="shared" si="3008"/>
        <v/>
      </c>
      <c r="T724" s="107" t="str">
        <f t="shared" si="3008"/>
        <v/>
      </c>
      <c r="U724" s="107" t="str">
        <f t="shared" ref="U724" si="3009">IFERROR((U723-U722)/U723*100%,"")</f>
        <v/>
      </c>
      <c r="V724" s="107" t="str">
        <f>IFERROR((V721-V723)/V723*100%,"")</f>
        <v/>
      </c>
      <c r="W724" s="107" t="str">
        <f>IFERROR((W721-W723)/W723*100%,"")</f>
        <v/>
      </c>
      <c r="X724" s="107" t="str">
        <f>IFERROR((X721-X723)/X723*100%,"")</f>
        <v/>
      </c>
      <c r="Y724" s="107" t="str">
        <f>IFERROR((Y721-Y723)/Y723*100%,"")</f>
        <v/>
      </c>
      <c r="Z724" s="107" t="str">
        <f t="shared" ref="Z724" si="3010">IFERROR((Z723-Z722)/Z723*100%,"")</f>
        <v/>
      </c>
      <c r="AA724" s="107" t="str">
        <f>IFERROR((AA723-AA721)/AA723*100%,"")</f>
        <v/>
      </c>
      <c r="AB724" s="107" t="str">
        <f>IFERROR((AB723-AB721)/AB723*100%,"")</f>
        <v/>
      </c>
      <c r="AC724" s="194" t="str">
        <f t="shared" ref="AC724" si="3011">IFERROR((AC723-AC722)/AC723*100%,"")</f>
        <v/>
      </c>
      <c r="AD724" s="194" t="str">
        <f t="shared" ref="AD724" si="3012">IFERROR((AD723-AD722)/AD723*100%,"")</f>
        <v/>
      </c>
      <c r="AE724" s="194" t="str">
        <f t="shared" ref="AE724" si="3013">IFERROR((AE723-AE722)/AE723*100%,"")</f>
        <v/>
      </c>
      <c r="AF724" s="194" t="str">
        <f t="shared" ref="AF724" si="3014">IFERROR((AF723-AF722)/AF723*100%,"")</f>
        <v/>
      </c>
      <c r="AG724" s="194" t="str">
        <f t="shared" ref="AG724" si="3015">IFERROR((AG723-AG722)/AG723*100%,"")</f>
        <v/>
      </c>
      <c r="AH724" s="194" t="str">
        <f t="shared" ref="AH724" si="3016">IFERROR((AH723-AH722)/AH723*100%,"")</f>
        <v/>
      </c>
      <c r="AI724" s="194" t="str">
        <f t="shared" ref="AI724" si="3017">IFERROR((AI723-AI722)/AI723*100%,"")</f>
        <v/>
      </c>
      <c r="AJ724" s="194" t="str">
        <f t="shared" ref="AJ724" si="3018">IFERROR((AJ723-AJ722)/AJ723*100%,"")</f>
        <v/>
      </c>
      <c r="AK724" s="194" t="str">
        <f t="shared" ref="AK724" si="3019">IFERROR((AK723-AK722)/AK723*100%,"")</f>
        <v/>
      </c>
      <c r="AL724" s="194" t="str">
        <f t="shared" ref="AL724" si="3020">IFERROR((AL723-AL722)/AL723*100%,"")</f>
        <v/>
      </c>
      <c r="AM724" s="227" t="str">
        <f>IFERROR((AM723-AM721)/AM723*100%,"")</f>
        <v/>
      </c>
    </row>
    <row r="725" spans="1:39" customFormat="1" outlineLevel="1">
      <c r="A725" t="str">
        <f>B710&amp;C725</f>
        <v>Surname, Forename9</v>
      </c>
      <c r="B725" s="259"/>
      <c r="C725" s="27">
        <v>9</v>
      </c>
      <c r="D725" s="26" t="s">
        <v>22</v>
      </c>
      <c r="E725" s="103"/>
      <c r="F725" s="103"/>
      <c r="G725" s="103"/>
      <c r="H725" s="15"/>
      <c r="I725" s="16"/>
      <c r="J725" s="17"/>
      <c r="K725" s="94"/>
      <c r="L725" s="94"/>
      <c r="M725" s="94"/>
      <c r="N725" s="94"/>
      <c r="O725" s="94"/>
      <c r="P725" s="94"/>
      <c r="Q725" s="17" t="str">
        <f>IF(SUM(K725:P725)=0,"",SUM(K725:P725))</f>
        <v/>
      </c>
      <c r="R725" s="94"/>
      <c r="S725" s="94"/>
      <c r="T725" s="17" t="str">
        <f>IF(SUM(R725:S725)=0,"",SUM(R725:S725))</f>
        <v/>
      </c>
      <c r="U725" s="17"/>
      <c r="V725" s="94"/>
      <c r="W725" s="17"/>
      <c r="X725" s="94" t="str">
        <f>IFERROR(AVERAGE(V725:W725),"")</f>
        <v/>
      </c>
      <c r="Y725" s="17"/>
      <c r="Z725" s="17"/>
      <c r="AA725" s="71"/>
      <c r="AB725" s="17"/>
      <c r="AC725" s="190" t="str">
        <f>IF(J725="","",IF(J725&lt;&gt;0,INT(25.4347*POWER((18-J725),1.81)),0))</f>
        <v/>
      </c>
      <c r="AD725" s="190" t="str">
        <f>IFERROR(IF(Q725&lt;&gt;0,INT(0.14354*POWER(((10*Q725)-220),1.4)),0),"")</f>
        <v/>
      </c>
      <c r="AE725" s="190" t="str">
        <f>IFERROR(IF(T725&lt;&gt;0,INT(51.39*POWER((T725-1.5),1.05)),0),"")</f>
        <v/>
      </c>
      <c r="AF725" s="190">
        <f>IF(U725&lt;&gt;0,INT(0.8465*POWER(((100*U725)-75),1.42)),0)</f>
        <v>0</v>
      </c>
      <c r="AG725" s="190" t="str">
        <f>IFERROR(IF(X725&lt;&gt;0,INT(1.53775*POWER((82-X725),1.81)),0),"")</f>
        <v/>
      </c>
      <c r="AH725" s="190" t="str">
        <f>IF(Y725="","",IF(Y725&lt;&gt;0,INT(5.74352*POWER((28.5-Y725),1.92)),0))</f>
        <v/>
      </c>
      <c r="AI725" s="190">
        <f>IF(Z725&lt;&gt;0,INT(12.91*POWER((Z725-4),1.1)),0)</f>
        <v>0</v>
      </c>
      <c r="AJ725" s="190" t="str">
        <f>IF(AA725="","",IF(AA725&lt;&gt;0,INT(0.2797*POWER(((100*AA725)),1.35)),0))</f>
        <v/>
      </c>
      <c r="AK725" s="191" t="str">
        <f>IF(AB725="","",IF(AB725&lt;&gt;0,INT(100.14*POWER((AB725-1),1.08)),0))</f>
        <v/>
      </c>
      <c r="AL725" s="192">
        <f>COUNT(J725,Q725,T725,X725,Y725,AA725,AB725)</f>
        <v>0</v>
      </c>
      <c r="AM725" s="193" t="str">
        <f>IF(AL725=0,"",SUM(AC725:AK725))</f>
        <v/>
      </c>
    </row>
    <row r="726" spans="1:39" customFormat="1" outlineLevel="1">
      <c r="B726" s="259"/>
      <c r="C726" s="106" t="s">
        <v>65</v>
      </c>
      <c r="D726" s="33"/>
      <c r="E726" s="33"/>
      <c r="F726" s="33"/>
      <c r="G726" s="33"/>
      <c r="H726" s="18"/>
      <c r="I726" s="44"/>
      <c r="J726" s="107" t="str">
        <f>IFERROR((J723-J725)/J725*100%,"")</f>
        <v/>
      </c>
      <c r="K726" s="107" t="str">
        <f t="shared" ref="K726:T726" si="3021">IFERROR((K725-K723)/K725*100%,"")</f>
        <v/>
      </c>
      <c r="L726" s="107" t="str">
        <f t="shared" si="3021"/>
        <v/>
      </c>
      <c r="M726" s="107" t="str">
        <f t="shared" si="3021"/>
        <v/>
      </c>
      <c r="N726" s="107" t="str">
        <f t="shared" si="3021"/>
        <v/>
      </c>
      <c r="O726" s="107" t="str">
        <f t="shared" si="3021"/>
        <v/>
      </c>
      <c r="P726" s="107" t="str">
        <f t="shared" si="3021"/>
        <v/>
      </c>
      <c r="Q726" s="107" t="str">
        <f t="shared" si="3021"/>
        <v/>
      </c>
      <c r="R726" s="107" t="str">
        <f t="shared" si="3021"/>
        <v/>
      </c>
      <c r="S726" s="107" t="str">
        <f t="shared" si="3021"/>
        <v/>
      </c>
      <c r="T726" s="107" t="str">
        <f t="shared" si="3021"/>
        <v/>
      </c>
      <c r="U726" s="107" t="str">
        <f t="shared" ref="U726" si="3022">IFERROR((U725-U724)/U725*100%,"")</f>
        <v/>
      </c>
      <c r="V726" s="107" t="str">
        <f>IFERROR((V723-V725)/V725*100%,"")</f>
        <v/>
      </c>
      <c r="W726" s="107" t="str">
        <f>IFERROR((W723-W725)/W725*100%,"")</f>
        <v/>
      </c>
      <c r="X726" s="107" t="str">
        <f>IFERROR((X723-X725)/X725*100%,"")</f>
        <v/>
      </c>
      <c r="Y726" s="107" t="str">
        <f>IFERROR((Y723-Y725)/Y725*100%,"")</f>
        <v/>
      </c>
      <c r="Z726" s="107" t="str">
        <f t="shared" ref="Z726" si="3023">IFERROR((Z725-Z724)/Z725*100%,"")</f>
        <v/>
      </c>
      <c r="AA726" s="107" t="str">
        <f>IFERROR((AA725-AA723)/AA725*100%,"")</f>
        <v/>
      </c>
      <c r="AB726" s="107" t="str">
        <f>IFERROR((AB725-AB723)/AB725*100%,"")</f>
        <v/>
      </c>
      <c r="AC726" s="194" t="str">
        <f t="shared" ref="AC726" si="3024">IFERROR((AC725-AC724)/AC725*100%,"")</f>
        <v/>
      </c>
      <c r="AD726" s="194" t="str">
        <f t="shared" ref="AD726" si="3025">IFERROR((AD725-AD724)/AD725*100%,"")</f>
        <v/>
      </c>
      <c r="AE726" s="194" t="str">
        <f t="shared" ref="AE726" si="3026">IFERROR((AE725-AE724)/AE725*100%,"")</f>
        <v/>
      </c>
      <c r="AF726" s="194" t="str">
        <f t="shared" ref="AF726" si="3027">IFERROR((AF725-AF724)/AF725*100%,"")</f>
        <v/>
      </c>
      <c r="AG726" s="194" t="str">
        <f t="shared" ref="AG726" si="3028">IFERROR((AG725-AG724)/AG725*100%,"")</f>
        <v/>
      </c>
      <c r="AH726" s="194" t="str">
        <f t="shared" ref="AH726" si="3029">IFERROR((AH725-AH724)/AH725*100%,"")</f>
        <v/>
      </c>
      <c r="AI726" s="194" t="str">
        <f t="shared" ref="AI726" si="3030">IFERROR((AI725-AI724)/AI725*100%,"")</f>
        <v/>
      </c>
      <c r="AJ726" s="194" t="str">
        <f t="shared" ref="AJ726" si="3031">IFERROR((AJ725-AJ724)/AJ725*100%,"")</f>
        <v/>
      </c>
      <c r="AK726" s="194" t="str">
        <f t="shared" ref="AK726" si="3032">IFERROR((AK725-AK724)/AK725*100%,"")</f>
        <v/>
      </c>
      <c r="AL726" s="194" t="str">
        <f t="shared" ref="AL726" si="3033">IFERROR((AL725-AL724)/AL725*100%,"")</f>
        <v/>
      </c>
      <c r="AM726" s="227" t="str">
        <f>IFERROR((AM725-AM723)/AM725*100%,"")</f>
        <v/>
      </c>
    </row>
    <row r="727" spans="1:39" s="6" customFormat="1" outlineLevel="1">
      <c r="A727" t="str">
        <f>B710&amp;C727</f>
        <v>Surname, Forename10</v>
      </c>
      <c r="B727" s="259"/>
      <c r="C727" s="32">
        <v>10</v>
      </c>
      <c r="D727" s="33" t="s">
        <v>22</v>
      </c>
      <c r="E727" s="33"/>
      <c r="F727" s="33"/>
      <c r="G727" s="33"/>
      <c r="H727" s="18"/>
      <c r="I727" s="44"/>
      <c r="J727" s="34"/>
      <c r="K727" s="34"/>
      <c r="L727" s="34"/>
      <c r="M727" s="34"/>
      <c r="N727" s="34"/>
      <c r="O727" s="34"/>
      <c r="P727" s="34"/>
      <c r="Q727" s="17" t="str">
        <f>IF(SUM(K727:P727)=0,"",SUM(K727:P727))</f>
        <v/>
      </c>
      <c r="R727" s="94"/>
      <c r="S727" s="94"/>
      <c r="T727" s="17" t="str">
        <f>IF(SUM(R727:S727)=0,"",SUM(R727:S727))</f>
        <v/>
      </c>
      <c r="U727" s="17"/>
      <c r="V727" s="94"/>
      <c r="W727" s="17"/>
      <c r="X727" s="94" t="str">
        <f>IFERROR(AVERAGE(V727:W727),"")</f>
        <v/>
      </c>
      <c r="Y727" s="17"/>
      <c r="Z727" s="17"/>
      <c r="AA727" s="71"/>
      <c r="AB727" s="17"/>
      <c r="AC727" s="190" t="str">
        <f>IF(J727="","",IF(J727&lt;&gt;0,INT(25.4347*POWER((18-J727),1.81)),0))</f>
        <v/>
      </c>
      <c r="AD727" s="190" t="str">
        <f>IFERROR(IF(Q727&lt;&gt;0,INT(0.14354*POWER(((10*Q727)-220),1.4)),0),"")</f>
        <v/>
      </c>
      <c r="AE727" s="190" t="str">
        <f>IFERROR(IF(T727&lt;&gt;0,INT(51.39*POWER((T727-1.5),1.05)),0),"")</f>
        <v/>
      </c>
      <c r="AF727" s="190">
        <f>IF(U727&lt;&gt;0,INT(0.8465*POWER(((100*U727)-75),1.42)),0)</f>
        <v>0</v>
      </c>
      <c r="AG727" s="190" t="str">
        <f>IFERROR(IF(X727&lt;&gt;0,INT(1.53775*POWER((82-X727),1.81)),0),"")</f>
        <v/>
      </c>
      <c r="AH727" s="190" t="str">
        <f>IF(Y727="","",IF(Y727&lt;&gt;0,INT(5.74352*POWER((28.5-Y727),1.92)),0))</f>
        <v/>
      </c>
      <c r="AI727" s="190">
        <f>IF(Z727&lt;&gt;0,INT(12.91*POWER((Z727-4),1.1)),0)</f>
        <v>0</v>
      </c>
      <c r="AJ727" s="190" t="str">
        <f>IF(AA727="","",IF(AA727&lt;&gt;0,INT(0.2797*POWER(((100*AA727)),1.35)),0))</f>
        <v/>
      </c>
      <c r="AK727" s="191" t="str">
        <f>IF(AB727="","",IF(AB727&lt;&gt;0,INT(100.14*POWER((AB727-1),1.08)),0))</f>
        <v/>
      </c>
      <c r="AL727" s="192">
        <f>COUNT(J727,Q727,T727,X727,Y727,AA727,AB727)</f>
        <v>0</v>
      </c>
      <c r="AM727" s="193" t="str">
        <f>IF(AL727=0,"",SUM(AC727:AK727))</f>
        <v/>
      </c>
    </row>
    <row r="728" spans="1:39" s="6" customFormat="1" outlineLevel="1">
      <c r="A728"/>
      <c r="B728" s="260"/>
      <c r="C728" s="106" t="s">
        <v>65</v>
      </c>
      <c r="D728" s="33"/>
      <c r="E728" s="33"/>
      <c r="F728" s="33"/>
      <c r="G728" s="33"/>
      <c r="H728" s="18"/>
      <c r="I728" s="44"/>
      <c r="J728" s="107" t="str">
        <f>IFERROR((J725-J727)/J727*100%,"")</f>
        <v/>
      </c>
      <c r="K728" s="107" t="str">
        <f t="shared" ref="K728:T728" si="3034">IFERROR((K727-K725)/K727*100%,"")</f>
        <v/>
      </c>
      <c r="L728" s="107" t="str">
        <f t="shared" si="3034"/>
        <v/>
      </c>
      <c r="M728" s="107" t="str">
        <f t="shared" si="3034"/>
        <v/>
      </c>
      <c r="N728" s="107" t="str">
        <f t="shared" si="3034"/>
        <v/>
      </c>
      <c r="O728" s="107" t="str">
        <f t="shared" si="3034"/>
        <v/>
      </c>
      <c r="P728" s="107" t="str">
        <f t="shared" si="3034"/>
        <v/>
      </c>
      <c r="Q728" s="107" t="str">
        <f t="shared" si="3034"/>
        <v/>
      </c>
      <c r="R728" s="107" t="str">
        <f t="shared" si="3034"/>
        <v/>
      </c>
      <c r="S728" s="107" t="str">
        <f t="shared" si="3034"/>
        <v/>
      </c>
      <c r="T728" s="107" t="str">
        <f t="shared" si="3034"/>
        <v/>
      </c>
      <c r="U728" s="107" t="str">
        <f t="shared" ref="U728" si="3035">IFERROR((U727-U726)/U727*100%,"")</f>
        <v/>
      </c>
      <c r="V728" s="107" t="str">
        <f>IFERROR((V725-V727)/V727*100%,"")</f>
        <v/>
      </c>
      <c r="W728" s="107" t="str">
        <f>IFERROR((W725-W727)/W727*100%,"")</f>
        <v/>
      </c>
      <c r="X728" s="107" t="str">
        <f>IFERROR((X725-X727)/X727*100%,"")</f>
        <v/>
      </c>
      <c r="Y728" s="107" t="str">
        <f>IFERROR((Y725-Y727)/Y727*100%,"")</f>
        <v/>
      </c>
      <c r="Z728" s="107" t="str">
        <f t="shared" ref="Z728" si="3036">IFERROR((Z727-Z726)/Z727*100%,"")</f>
        <v/>
      </c>
      <c r="AA728" s="107" t="str">
        <f>IFERROR((AA727-AA725)/AA727*100%,"")</f>
        <v/>
      </c>
      <c r="AB728" s="107" t="str">
        <f>IFERROR((AB727-AB725)/AB727*100%,"")</f>
        <v/>
      </c>
      <c r="AC728" s="194" t="str">
        <f t="shared" ref="AC728" si="3037">IFERROR((AC727-AC726)/AC727*100%,"")</f>
        <v/>
      </c>
      <c r="AD728" s="194" t="str">
        <f t="shared" ref="AD728" si="3038">IFERROR((AD727-AD726)/AD727*100%,"")</f>
        <v/>
      </c>
      <c r="AE728" s="194" t="str">
        <f t="shared" ref="AE728" si="3039">IFERROR((AE727-AE726)/AE727*100%,"")</f>
        <v/>
      </c>
      <c r="AF728" s="194" t="str">
        <f t="shared" ref="AF728" si="3040">IFERROR((AF727-AF726)/AF727*100%,"")</f>
        <v/>
      </c>
      <c r="AG728" s="194" t="str">
        <f t="shared" ref="AG728" si="3041">IFERROR((AG727-AG726)/AG727*100%,"")</f>
        <v/>
      </c>
      <c r="AH728" s="194" t="str">
        <f t="shared" ref="AH728" si="3042">IFERROR((AH727-AH726)/AH727*100%,"")</f>
        <v/>
      </c>
      <c r="AI728" s="194" t="str">
        <f t="shared" ref="AI728" si="3043">IFERROR((AI727-AI726)/AI727*100%,"")</f>
        <v/>
      </c>
      <c r="AJ728" s="194" t="str">
        <f t="shared" ref="AJ728" si="3044">IFERROR((AJ727-AJ726)/AJ727*100%,"")</f>
        <v/>
      </c>
      <c r="AK728" s="194" t="str">
        <f t="shared" ref="AK728" si="3045">IFERROR((AK727-AK726)/AK727*100%,"")</f>
        <v/>
      </c>
      <c r="AL728" s="194" t="str">
        <f t="shared" ref="AL728" si="3046">IFERROR((AL727-AL726)/AL727*100%,"")</f>
        <v/>
      </c>
      <c r="AM728" s="227" t="str">
        <f>IFERROR((AM727-AM725)/AM727*100%,"")</f>
        <v/>
      </c>
    </row>
    <row r="729" spans="1:39" s="45" customFormat="1" outlineLevel="1">
      <c r="B729" s="115"/>
      <c r="C729" s="32"/>
      <c r="D729" s="33"/>
      <c r="E729" s="33"/>
      <c r="F729" s="33"/>
      <c r="G729" s="33"/>
      <c r="H729" s="18"/>
      <c r="I729" s="44"/>
      <c r="J729" s="34"/>
      <c r="K729" s="34"/>
      <c r="L729" s="34"/>
      <c r="M729" s="34"/>
      <c r="N729" s="34"/>
      <c r="O729" s="34"/>
      <c r="P729" s="34"/>
      <c r="Q729" s="34"/>
      <c r="R729" s="34"/>
      <c r="S729" s="34"/>
      <c r="T729" s="34"/>
      <c r="U729" s="34"/>
      <c r="V729" s="34"/>
      <c r="W729" s="34"/>
      <c r="X729" s="34"/>
      <c r="Y729" s="34"/>
      <c r="Z729" s="34"/>
      <c r="AA729" s="34"/>
      <c r="AB729" s="34"/>
      <c r="AC729" s="195"/>
      <c r="AD729" s="196"/>
      <c r="AE729" s="196"/>
      <c r="AF729" s="196"/>
      <c r="AG729" s="196"/>
      <c r="AH729" s="196"/>
      <c r="AI729" s="196"/>
      <c r="AJ729" s="196"/>
      <c r="AK729" s="197"/>
      <c r="AL729" s="196"/>
      <c r="AM729" s="198"/>
    </row>
    <row r="730" spans="1:39" s="6" customFormat="1" outlineLevel="1">
      <c r="B730" s="116"/>
      <c r="C730" s="35"/>
      <c r="D730" s="36"/>
      <c r="E730" s="36"/>
      <c r="F730" s="36"/>
      <c r="G730" s="36"/>
      <c r="H730" s="37"/>
      <c r="I730" s="38" t="s">
        <v>24</v>
      </c>
      <c r="J730" s="21" t="e">
        <f>AVERAGE(J710:J711,J713,J715,J717,J719,J721,J723,J725,J727)</f>
        <v>#DIV/0!</v>
      </c>
      <c r="K730" s="21" t="e">
        <f t="shared" ref="K730:AB730" si="3047">AVERAGE(K710:K711,K713,K715,K717,K719,K721,K723,K725,K727)</f>
        <v>#DIV/0!</v>
      </c>
      <c r="L730" s="21" t="e">
        <f t="shared" si="3047"/>
        <v>#DIV/0!</v>
      </c>
      <c r="M730" s="21" t="e">
        <f t="shared" si="3047"/>
        <v>#DIV/0!</v>
      </c>
      <c r="N730" s="21" t="e">
        <f t="shared" si="3047"/>
        <v>#DIV/0!</v>
      </c>
      <c r="O730" s="21" t="e">
        <f t="shared" si="3047"/>
        <v>#DIV/0!</v>
      </c>
      <c r="P730" s="21" t="e">
        <f t="shared" si="3047"/>
        <v>#DIV/0!</v>
      </c>
      <c r="Q730" s="21" t="e">
        <f t="shared" si="3047"/>
        <v>#DIV/0!</v>
      </c>
      <c r="R730" s="21" t="e">
        <f t="shared" si="3047"/>
        <v>#DIV/0!</v>
      </c>
      <c r="S730" s="21" t="e">
        <f t="shared" si="3047"/>
        <v>#DIV/0!</v>
      </c>
      <c r="T730" s="21" t="e">
        <f t="shared" si="3047"/>
        <v>#DIV/0!</v>
      </c>
      <c r="U730" s="21" t="e">
        <f t="shared" si="3047"/>
        <v>#DIV/0!</v>
      </c>
      <c r="V730" s="21" t="e">
        <f t="shared" si="3047"/>
        <v>#DIV/0!</v>
      </c>
      <c r="W730" s="21" t="e">
        <f t="shared" si="3047"/>
        <v>#DIV/0!</v>
      </c>
      <c r="X730" s="21" t="e">
        <f t="shared" si="3047"/>
        <v>#DIV/0!</v>
      </c>
      <c r="Y730" s="21" t="e">
        <f t="shared" si="3047"/>
        <v>#DIV/0!</v>
      </c>
      <c r="Z730" s="21" t="e">
        <f t="shared" si="3047"/>
        <v>#DIV/0!</v>
      </c>
      <c r="AA730" s="21" t="e">
        <f t="shared" si="3047"/>
        <v>#DIV/0!</v>
      </c>
      <c r="AB730" s="21" t="e">
        <f t="shared" si="3047"/>
        <v>#DIV/0!</v>
      </c>
      <c r="AC730" s="199"/>
      <c r="AD730" s="200"/>
      <c r="AE730" s="200"/>
      <c r="AF730" s="200"/>
      <c r="AG730" s="200"/>
      <c r="AH730" s="200"/>
      <c r="AI730" s="200"/>
      <c r="AJ730" s="200"/>
      <c r="AK730" s="201"/>
      <c r="AL730" s="200"/>
      <c r="AM730" s="202"/>
    </row>
    <row r="731" spans="1:39" s="6" customFormat="1" outlineLevel="1">
      <c r="B731" s="116"/>
      <c r="C731" s="35"/>
      <c r="D731" s="36"/>
      <c r="E731" s="36"/>
      <c r="F731" s="36"/>
      <c r="G731" s="36"/>
      <c r="H731" s="37"/>
      <c r="I731" s="38" t="s">
        <v>26</v>
      </c>
      <c r="J731" s="21">
        <f>MIN(J710:J711,J713,J715,J717,J719,J721,J723,J725,J727)</f>
        <v>0</v>
      </c>
      <c r="K731" s="21">
        <f t="shared" ref="K731:AB731" si="3048">MIN(K710:K711,K713,K715,K717,K719,K721,K723,K725,K727)</f>
        <v>0</v>
      </c>
      <c r="L731" s="21">
        <f t="shared" si="3048"/>
        <v>0</v>
      </c>
      <c r="M731" s="21">
        <f t="shared" si="3048"/>
        <v>0</v>
      </c>
      <c r="N731" s="21">
        <f t="shared" si="3048"/>
        <v>0</v>
      </c>
      <c r="O731" s="21">
        <f t="shared" si="3048"/>
        <v>0</v>
      </c>
      <c r="P731" s="21">
        <f t="shared" si="3048"/>
        <v>0</v>
      </c>
      <c r="Q731" s="21">
        <f t="shared" si="3048"/>
        <v>0</v>
      </c>
      <c r="R731" s="21">
        <f t="shared" si="3048"/>
        <v>0</v>
      </c>
      <c r="S731" s="21">
        <f t="shared" si="3048"/>
        <v>0</v>
      </c>
      <c r="T731" s="21">
        <f t="shared" si="3048"/>
        <v>0</v>
      </c>
      <c r="U731" s="21">
        <f t="shared" si="3048"/>
        <v>0</v>
      </c>
      <c r="V731" s="21">
        <f t="shared" si="3048"/>
        <v>0</v>
      </c>
      <c r="W731" s="21">
        <f t="shared" si="3048"/>
        <v>0</v>
      </c>
      <c r="X731" s="21">
        <f t="shared" si="3048"/>
        <v>0</v>
      </c>
      <c r="Y731" s="21">
        <f t="shared" si="3048"/>
        <v>0</v>
      </c>
      <c r="Z731" s="21">
        <f t="shared" si="3048"/>
        <v>0</v>
      </c>
      <c r="AA731" s="21">
        <f t="shared" si="3048"/>
        <v>0</v>
      </c>
      <c r="AB731" s="21">
        <f t="shared" si="3048"/>
        <v>0</v>
      </c>
      <c r="AC731" s="199"/>
      <c r="AD731" s="200"/>
      <c r="AE731" s="200"/>
      <c r="AF731" s="200"/>
      <c r="AG731" s="200"/>
      <c r="AH731" s="200"/>
      <c r="AI731" s="200"/>
      <c r="AJ731" s="200"/>
      <c r="AK731" s="201"/>
      <c r="AL731" s="200"/>
      <c r="AM731" s="202"/>
    </row>
    <row r="732" spans="1:39" s="6" customFormat="1" outlineLevel="1">
      <c r="B732" s="116"/>
      <c r="C732" s="35"/>
      <c r="D732" s="36"/>
      <c r="E732" s="36"/>
      <c r="F732" s="36"/>
      <c r="G732" s="36"/>
      <c r="H732" s="37"/>
      <c r="I732" s="38" t="s">
        <v>25</v>
      </c>
      <c r="J732" s="21">
        <f>MAX(J710:J711,J713,J715,J717,J719,J721,J723,J725,J727)</f>
        <v>0</v>
      </c>
      <c r="K732" s="21">
        <f t="shared" ref="K732:AB732" si="3049">MAX(K710:K711,K713,K715,K717,K719,K721,K723,K725,K727)</f>
        <v>0</v>
      </c>
      <c r="L732" s="21">
        <f t="shared" si="3049"/>
        <v>0</v>
      </c>
      <c r="M732" s="21">
        <f t="shared" si="3049"/>
        <v>0</v>
      </c>
      <c r="N732" s="21">
        <f t="shared" si="3049"/>
        <v>0</v>
      </c>
      <c r="O732" s="21">
        <f t="shared" si="3049"/>
        <v>0</v>
      </c>
      <c r="P732" s="21">
        <f t="shared" si="3049"/>
        <v>0</v>
      </c>
      <c r="Q732" s="21">
        <f t="shared" si="3049"/>
        <v>0</v>
      </c>
      <c r="R732" s="21">
        <f t="shared" si="3049"/>
        <v>0</v>
      </c>
      <c r="S732" s="21">
        <f t="shared" si="3049"/>
        <v>0</v>
      </c>
      <c r="T732" s="21">
        <f t="shared" si="3049"/>
        <v>0</v>
      </c>
      <c r="U732" s="21">
        <f t="shared" si="3049"/>
        <v>0</v>
      </c>
      <c r="V732" s="21">
        <f t="shared" si="3049"/>
        <v>0</v>
      </c>
      <c r="W732" s="21">
        <f t="shared" si="3049"/>
        <v>0</v>
      </c>
      <c r="X732" s="21">
        <f t="shared" si="3049"/>
        <v>0</v>
      </c>
      <c r="Y732" s="21">
        <f t="shared" si="3049"/>
        <v>0</v>
      </c>
      <c r="Z732" s="21">
        <f t="shared" si="3049"/>
        <v>0</v>
      </c>
      <c r="AA732" s="21">
        <f t="shared" si="3049"/>
        <v>0</v>
      </c>
      <c r="AB732" s="21">
        <f t="shared" si="3049"/>
        <v>0</v>
      </c>
      <c r="AC732" s="199"/>
      <c r="AD732" s="200"/>
      <c r="AE732" s="200"/>
      <c r="AF732" s="200"/>
      <c r="AG732" s="200"/>
      <c r="AH732" s="200"/>
      <c r="AI732" s="200"/>
      <c r="AJ732" s="200"/>
      <c r="AK732" s="201"/>
      <c r="AL732" s="200"/>
      <c r="AM732" s="202"/>
    </row>
    <row r="733" spans="1:39" s="6" customFormat="1" outlineLevel="1">
      <c r="B733" s="116"/>
      <c r="C733" s="35"/>
      <c r="D733" s="36"/>
      <c r="E733" s="36"/>
      <c r="F733" s="36"/>
      <c r="G733" s="36"/>
      <c r="H733" s="37"/>
      <c r="I733" s="38"/>
      <c r="J733" s="21"/>
      <c r="K733" s="21"/>
      <c r="L733" s="21"/>
      <c r="M733" s="21"/>
      <c r="N733" s="21"/>
      <c r="O733" s="21"/>
      <c r="P733" s="21"/>
      <c r="Q733" s="21"/>
      <c r="R733" s="21"/>
      <c r="S733" s="21"/>
      <c r="T733" s="21"/>
      <c r="U733" s="21"/>
      <c r="V733" s="21"/>
      <c r="W733" s="21"/>
      <c r="X733" s="21"/>
      <c r="Y733" s="21"/>
      <c r="Z733" s="21"/>
      <c r="AA733" s="21"/>
      <c r="AB733" s="21"/>
      <c r="AC733" s="200"/>
      <c r="AD733" s="200"/>
      <c r="AE733" s="200"/>
      <c r="AF733" s="200"/>
      <c r="AG733" s="200"/>
      <c r="AH733" s="200"/>
      <c r="AI733" s="200"/>
      <c r="AJ733" s="200"/>
      <c r="AK733" s="200"/>
      <c r="AL733" s="200"/>
      <c r="AM733" s="202"/>
    </row>
    <row r="734" spans="1:39" s="31" customFormat="1" ht="16.5" outlineLevel="1" thickBot="1">
      <c r="B734" s="117"/>
      <c r="C734" s="39"/>
      <c r="D734" s="40"/>
      <c r="E734" s="40"/>
      <c r="F734" s="40"/>
      <c r="G734" s="40"/>
      <c r="H734" s="41"/>
      <c r="I734" s="42"/>
      <c r="J734" s="43"/>
      <c r="K734" s="43"/>
      <c r="L734" s="43"/>
      <c r="M734" s="43"/>
      <c r="N734" s="43"/>
      <c r="O734" s="43"/>
      <c r="P734" s="43"/>
      <c r="Q734" s="43"/>
      <c r="R734" s="43"/>
      <c r="S734" s="43"/>
      <c r="T734" s="43"/>
      <c r="U734" s="43"/>
      <c r="V734" s="43"/>
      <c r="W734" s="43"/>
      <c r="X734" s="43"/>
      <c r="Y734" s="43"/>
      <c r="Z734" s="43"/>
      <c r="AA734" s="43"/>
      <c r="AB734" s="43"/>
      <c r="AC734" s="204"/>
      <c r="AD734" s="204"/>
      <c r="AE734" s="204"/>
      <c r="AF734" s="204"/>
      <c r="AG734" s="204"/>
      <c r="AH734" s="204"/>
      <c r="AI734" s="204"/>
      <c r="AJ734" s="204"/>
      <c r="AK734" s="204"/>
      <c r="AL734" s="204"/>
      <c r="AM734" s="205"/>
    </row>
    <row r="735" spans="1:39" customFormat="1">
      <c r="B735" s="118"/>
      <c r="C735" s="28"/>
      <c r="D735" s="19"/>
      <c r="E735" s="19"/>
      <c r="F735" s="19"/>
      <c r="G735" s="19"/>
      <c r="H735" s="29"/>
      <c r="I735" s="20"/>
      <c r="J735" s="30"/>
      <c r="K735" s="30"/>
      <c r="L735" s="30"/>
      <c r="M735" s="30"/>
      <c r="N735" s="30"/>
      <c r="O735" s="30"/>
      <c r="P735" s="30"/>
      <c r="Q735" s="30"/>
      <c r="R735" s="30"/>
      <c r="S735" s="30"/>
      <c r="T735" s="30"/>
      <c r="U735" s="30"/>
      <c r="V735" s="30"/>
      <c r="W735" s="30"/>
      <c r="X735" s="30"/>
      <c r="Y735" s="30"/>
      <c r="Z735" s="30"/>
      <c r="AA735" s="30"/>
      <c r="AB735" s="30"/>
      <c r="AC735" s="206"/>
      <c r="AD735" s="206"/>
      <c r="AE735" s="206"/>
      <c r="AF735" s="206"/>
      <c r="AG735" s="206"/>
      <c r="AH735" s="206"/>
      <c r="AI735" s="206"/>
      <c r="AJ735" s="206"/>
      <c r="AK735" s="206"/>
      <c r="AL735" s="206"/>
      <c r="AM735" s="207"/>
    </row>
    <row r="736" spans="1:39" customFormat="1" outlineLevel="1">
      <c r="B736" s="114" t="s">
        <v>41</v>
      </c>
      <c r="C736" s="28"/>
      <c r="D736" s="19"/>
      <c r="E736" s="19"/>
      <c r="F736" s="19"/>
      <c r="G736" s="19"/>
      <c r="H736" s="29"/>
      <c r="I736" s="20"/>
      <c r="J736" s="30"/>
      <c r="K736" s="30"/>
      <c r="L736" s="30"/>
      <c r="M736" s="30"/>
      <c r="N736" s="30"/>
      <c r="O736" s="30"/>
      <c r="P736" s="30"/>
      <c r="Q736" s="30"/>
      <c r="R736" s="30"/>
      <c r="S736" s="30"/>
      <c r="T736" s="30"/>
      <c r="U736" s="30"/>
      <c r="V736" s="30"/>
      <c r="W736" s="30"/>
      <c r="X736" s="30"/>
      <c r="Y736" s="30"/>
      <c r="Z736" s="30"/>
      <c r="AA736" s="30"/>
      <c r="AB736" s="30"/>
      <c r="AC736" s="206"/>
      <c r="AD736" s="206"/>
      <c r="AE736" s="206"/>
      <c r="AF736" s="206"/>
      <c r="AG736" s="206"/>
      <c r="AH736" s="206"/>
      <c r="AI736" s="206"/>
      <c r="AJ736" s="206"/>
      <c r="AK736" s="206"/>
      <c r="AL736" s="206"/>
      <c r="AM736" s="207"/>
    </row>
    <row r="737" spans="1:39" customFormat="1" outlineLevel="1">
      <c r="A737" t="str">
        <f>B737&amp;C737</f>
        <v>Surname, Forename1</v>
      </c>
      <c r="B737" s="258" t="s">
        <v>28</v>
      </c>
      <c r="C737" s="27">
        <v>1</v>
      </c>
      <c r="D737" s="26" t="s">
        <v>22</v>
      </c>
      <c r="E737" s="103"/>
      <c r="F737" s="103"/>
      <c r="G737" s="103"/>
      <c r="H737" s="16"/>
      <c r="I737" s="16"/>
      <c r="J737" s="17"/>
      <c r="K737" s="94"/>
      <c r="L737" s="94"/>
      <c r="M737" s="94"/>
      <c r="N737" s="94"/>
      <c r="O737" s="94"/>
      <c r="P737" s="94"/>
      <c r="Q737" s="17"/>
      <c r="R737" s="94"/>
      <c r="S737" s="94"/>
      <c r="T737" s="17"/>
      <c r="U737" s="17"/>
      <c r="V737" s="94"/>
      <c r="W737" s="17"/>
      <c r="X737" s="94"/>
      <c r="Y737" s="17"/>
      <c r="Z737" s="17"/>
      <c r="AA737" s="17"/>
      <c r="AB737" s="17"/>
      <c r="AC737" s="190">
        <f>IF(J737&lt;&gt;0,INT(25.4347*POWER((18-J737),1.81)),0)</f>
        <v>0</v>
      </c>
      <c r="AD737" s="190">
        <f>IF(Q737&lt;&gt;0,INT(0.14354*POWER(((10*Q737)-220),1.4)),0)</f>
        <v>0</v>
      </c>
      <c r="AE737" s="190">
        <f>IF(T737&lt;&gt;0,INT(51.39*POWER((T737-1.5),1.05)),0)</f>
        <v>0</v>
      </c>
      <c r="AF737" s="190">
        <f>IF(U737&lt;&gt;0,INT(0.8465*POWER(((100*U737)-75),1.42)),0)</f>
        <v>0</v>
      </c>
      <c r="AG737" s="190">
        <f>IF(X737&lt;&gt;0,INT(1.53775*POWER((82-X737),1.81)),0)</f>
        <v>0</v>
      </c>
      <c r="AH737" s="190">
        <f>IF(Y737&lt;&gt;0,INT(5.74352*POWER((28.5-Y737),1.92)),0)</f>
        <v>0</v>
      </c>
      <c r="AI737" s="190">
        <f>IF(Z737&lt;&gt;0,INT(12.91*POWER((Z737-4),1.1)),0)</f>
        <v>0</v>
      </c>
      <c r="AJ737" s="190">
        <f>IF(AA737&lt;&gt;0,INT(0.2797*POWER(((100*AA737)),1.35)),0)</f>
        <v>0</v>
      </c>
      <c r="AK737" s="191">
        <f>IF(AB737&lt;&gt;0,INT(100.14*POWER((AB737-1),1.08)),0)</f>
        <v>0</v>
      </c>
      <c r="AL737" s="208">
        <v>7</v>
      </c>
      <c r="AM737" s="193">
        <f>SUM(AC737:AK737)</f>
        <v>0</v>
      </c>
    </row>
    <row r="738" spans="1:39" customFormat="1" outlineLevel="1">
      <c r="A738" t="str">
        <f>B737&amp;C738</f>
        <v>Surname, Forename2</v>
      </c>
      <c r="B738" s="259"/>
      <c r="C738" s="27">
        <v>2</v>
      </c>
      <c r="D738" s="26" t="s">
        <v>22</v>
      </c>
      <c r="E738" s="103"/>
      <c r="F738" s="103"/>
      <c r="G738" s="103"/>
      <c r="H738" s="15"/>
      <c r="I738" s="16"/>
      <c r="J738" s="17"/>
      <c r="K738" s="94"/>
      <c r="L738" s="94"/>
      <c r="M738" s="94"/>
      <c r="N738" s="94"/>
      <c r="O738" s="94"/>
      <c r="P738" s="94"/>
      <c r="Q738" s="17" t="str">
        <f>IF(SUM(K738:P738)=0,"",SUM(K738:P738))</f>
        <v/>
      </c>
      <c r="R738" s="94"/>
      <c r="S738" s="94"/>
      <c r="T738" s="17" t="str">
        <f>IF(SUM(R738:S738)=0,"",SUM(R738:S738))</f>
        <v/>
      </c>
      <c r="U738" s="17"/>
      <c r="V738" s="94"/>
      <c r="W738" s="17"/>
      <c r="X738" s="94" t="str">
        <f>IFERROR(AVERAGE(V738:W738),"")</f>
        <v/>
      </c>
      <c r="Y738" s="17"/>
      <c r="Z738" s="17"/>
      <c r="AA738" s="71"/>
      <c r="AB738" s="17"/>
      <c r="AC738" s="190" t="str">
        <f>IF(J738="","",IF(J738&lt;&gt;0,INT(25.4347*POWER((18-J738),1.81)),0))</f>
        <v/>
      </c>
      <c r="AD738" s="190" t="str">
        <f>IFERROR(IF(Q738&lt;&gt;0,INT(0.14354*POWER(((10*Q738)-220),1.4)),0),"")</f>
        <v/>
      </c>
      <c r="AE738" s="190" t="str">
        <f>IFERROR(IF(T738&lt;&gt;0,INT(51.39*POWER((T738-1.5),1.05)),0),"")</f>
        <v/>
      </c>
      <c r="AF738" s="190">
        <f>IF(U738&lt;&gt;0,INT(0.8465*POWER(((100*U738)-75),1.42)),0)</f>
        <v>0</v>
      </c>
      <c r="AG738" s="190" t="str">
        <f>IFERROR(IF(X738&lt;&gt;0,INT(1.53775*POWER((82-X738),1.81)),0),"")</f>
        <v/>
      </c>
      <c r="AH738" s="190" t="str">
        <f>IF(Y738="","",IF(Y738&lt;&gt;0,INT(5.74352*POWER((28.5-Y738),1.92)),0))</f>
        <v/>
      </c>
      <c r="AI738" s="190">
        <f>IF(Z738&lt;&gt;0,INT(12.91*POWER((Z738-4),1.1)),0)</f>
        <v>0</v>
      </c>
      <c r="AJ738" s="190" t="str">
        <f>IF(AA738="","",IF(AA738&lt;&gt;0,INT(0.2797*POWER(((100*AA738)),1.35)),0))</f>
        <v/>
      </c>
      <c r="AK738" s="191" t="str">
        <f>IF(AB738="","",IF(AB738&lt;&gt;0,INT(100.14*POWER((AB738-1),1.08)),0))</f>
        <v/>
      </c>
      <c r="AL738" s="192">
        <f>COUNT(J738,Q738,T738,X738,Y738,AA738,AB738)</f>
        <v>0</v>
      </c>
      <c r="AM738" s="193" t="str">
        <f>IF(AL738=0,"",SUM(AC738:AK738))</f>
        <v/>
      </c>
    </row>
    <row r="739" spans="1:39" customFormat="1" outlineLevel="1">
      <c r="B739" s="259"/>
      <c r="C739" s="106" t="s">
        <v>65</v>
      </c>
      <c r="D739" s="103"/>
      <c r="E739" s="103"/>
      <c r="F739" s="103"/>
      <c r="G739" s="103"/>
      <c r="H739" s="104"/>
      <c r="I739" s="105"/>
      <c r="J739" s="107" t="str">
        <f>IFERROR((J737-J738)/J738*100%,"")</f>
        <v/>
      </c>
      <c r="K739" s="107" t="str">
        <f>IFERROR((K738-K737)/K738*100%,"")</f>
        <v/>
      </c>
      <c r="L739" s="107" t="str">
        <f t="shared" ref="L739:S739" si="3050">IFERROR((L738-L737)/L738*100%,"")</f>
        <v/>
      </c>
      <c r="M739" s="107" t="str">
        <f t="shared" si="3050"/>
        <v/>
      </c>
      <c r="N739" s="107" t="str">
        <f t="shared" si="3050"/>
        <v/>
      </c>
      <c r="O739" s="107" t="str">
        <f t="shared" si="3050"/>
        <v/>
      </c>
      <c r="P739" s="107" t="str">
        <f t="shared" si="3050"/>
        <v/>
      </c>
      <c r="Q739" s="107" t="str">
        <f t="shared" si="3050"/>
        <v/>
      </c>
      <c r="R739" s="107" t="str">
        <f t="shared" si="3050"/>
        <v/>
      </c>
      <c r="S739" s="107" t="str">
        <f t="shared" si="3050"/>
        <v/>
      </c>
      <c r="T739" s="107" t="str">
        <f>IFERROR((T738-T737)/T738*100%,"")</f>
        <v/>
      </c>
      <c r="U739" s="107" t="str">
        <f t="shared" ref="U739" si="3051">IFERROR((U738-U737)/U738*100%,"")</f>
        <v/>
      </c>
      <c r="V739" s="107" t="str">
        <f>IFERROR((V737-V738)/V738*100%,"")</f>
        <v/>
      </c>
      <c r="W739" s="107" t="str">
        <f>IFERROR((W737-W738)/W738*100%,"")</f>
        <v/>
      </c>
      <c r="X739" s="107" t="str">
        <f>IFERROR((X737-X738)/X738*100%,"")</f>
        <v/>
      </c>
      <c r="Y739" s="107" t="str">
        <f>IFERROR((Y737-Y738)/Y738*100%,"")</f>
        <v/>
      </c>
      <c r="Z739" s="107" t="str">
        <f t="shared" ref="Z739:AB739" si="3052">IFERROR((Z738-Z737)/Z738*100%,"")</f>
        <v/>
      </c>
      <c r="AA739" s="107" t="str">
        <f t="shared" si="3052"/>
        <v/>
      </c>
      <c r="AB739" s="107" t="str">
        <f t="shared" si="3052"/>
        <v/>
      </c>
      <c r="AC739" s="194" t="str">
        <f t="shared" ref="AC739" si="3053">IFERROR((AC738-AC737)/AC738*100%,"")</f>
        <v/>
      </c>
      <c r="AD739" s="194" t="str">
        <f t="shared" ref="AD739" si="3054">IFERROR((AD738-AD737)/AD738*100%,"")</f>
        <v/>
      </c>
      <c r="AE739" s="194" t="str">
        <f t="shared" ref="AE739" si="3055">IFERROR((AE738-AE737)/AE738*100%,"")</f>
        <v/>
      </c>
      <c r="AF739" s="194" t="str">
        <f t="shared" ref="AF739" si="3056">IFERROR((AF738-AF737)/AF738*100%,"")</f>
        <v/>
      </c>
      <c r="AG739" s="194" t="str">
        <f t="shared" ref="AG739" si="3057">IFERROR((AG738-AG737)/AG738*100%,"")</f>
        <v/>
      </c>
      <c r="AH739" s="194" t="str">
        <f t="shared" ref="AH739" si="3058">IFERROR((AH738-AH737)/AH738*100%,"")</f>
        <v/>
      </c>
      <c r="AI739" s="194" t="str">
        <f t="shared" ref="AI739" si="3059">IFERROR((AI738-AI737)/AI738*100%,"")</f>
        <v/>
      </c>
      <c r="AJ739" s="194" t="str">
        <f t="shared" ref="AJ739" si="3060">IFERROR((AJ738-AJ737)/AJ738*100%,"")</f>
        <v/>
      </c>
      <c r="AK739" s="194" t="str">
        <f t="shared" ref="AK739" si="3061">IFERROR((AK738-AK737)/AK738*100%,"")</f>
        <v/>
      </c>
      <c r="AL739" s="194" t="str">
        <f t="shared" ref="AL739:AM739" si="3062">IFERROR((AL738-AL737)/AL738*100%,"")</f>
        <v/>
      </c>
      <c r="AM739" s="228" t="str">
        <f t="shared" si="3062"/>
        <v/>
      </c>
    </row>
    <row r="740" spans="1:39" customFormat="1" outlineLevel="1">
      <c r="A740" t="str">
        <f>B737&amp;C740</f>
        <v>Surname, Forename3</v>
      </c>
      <c r="B740" s="259"/>
      <c r="C740" s="27">
        <v>3</v>
      </c>
      <c r="D740" s="26" t="s">
        <v>22</v>
      </c>
      <c r="E740" s="103"/>
      <c r="F740" s="103"/>
      <c r="G740" s="103"/>
      <c r="H740" s="15"/>
      <c r="I740" s="16"/>
      <c r="J740" s="17"/>
      <c r="K740" s="94"/>
      <c r="L740" s="94"/>
      <c r="M740" s="94"/>
      <c r="N740" s="94"/>
      <c r="O740" s="94"/>
      <c r="P740" s="94"/>
      <c r="Q740" s="17" t="str">
        <f>IF(SUM(K740:P740)=0,"",SUM(K740:P740))</f>
        <v/>
      </c>
      <c r="R740" s="94"/>
      <c r="S740" s="94"/>
      <c r="T740" s="17" t="str">
        <f>IF(SUM(R740:S740)=0,"",SUM(R740:S740))</f>
        <v/>
      </c>
      <c r="U740" s="17"/>
      <c r="V740" s="94"/>
      <c r="W740" s="17"/>
      <c r="X740" s="94" t="str">
        <f>IFERROR(AVERAGE(V740:W740),"")</f>
        <v/>
      </c>
      <c r="Y740" s="17"/>
      <c r="Z740" s="17"/>
      <c r="AA740" s="71"/>
      <c r="AB740" s="17"/>
      <c r="AC740" s="190" t="str">
        <f>IF(J740="","",IF(J740&lt;&gt;0,INT(25.4347*POWER((18-J740),1.81)),0))</f>
        <v/>
      </c>
      <c r="AD740" s="190" t="str">
        <f>IFERROR(IF(Q740&lt;&gt;0,INT(0.14354*POWER(((10*Q740)-220),1.4)),0),"")</f>
        <v/>
      </c>
      <c r="AE740" s="190" t="str">
        <f>IFERROR(IF(T740&lt;&gt;0,INT(51.39*POWER((T740-1.5),1.05)),0),"")</f>
        <v/>
      </c>
      <c r="AF740" s="190">
        <f>IF(U740&lt;&gt;0,INT(0.8465*POWER(((100*U740)-75),1.42)),0)</f>
        <v>0</v>
      </c>
      <c r="AG740" s="190" t="str">
        <f>IFERROR(IF(X740&lt;&gt;0,INT(1.53775*POWER((82-X740),1.81)),0),"")</f>
        <v/>
      </c>
      <c r="AH740" s="190" t="str">
        <f>IF(Y740="","",IF(Y740&lt;&gt;0,INT(5.74352*POWER((28.5-Y740),1.92)),0))</f>
        <v/>
      </c>
      <c r="AI740" s="190">
        <f>IF(Z740&lt;&gt;0,INT(12.91*POWER((Z740-4),1.1)),0)</f>
        <v>0</v>
      </c>
      <c r="AJ740" s="190" t="str">
        <f>IF(AA740="","",IF(AA740&lt;&gt;0,INT(0.2797*POWER(((100*AA740)),1.35)),0))</f>
        <v/>
      </c>
      <c r="AK740" s="191" t="str">
        <f>IF(AB740="","",IF(AB740&lt;&gt;0,INT(100.14*POWER((AB740-1),1.08)),0))</f>
        <v/>
      </c>
      <c r="AL740" s="192">
        <f>COUNT(J740,Q740,T740,X740,Y740,AA740,AB740)</f>
        <v>0</v>
      </c>
      <c r="AM740" s="193" t="str">
        <f>IF(AL740=0,"",SUM(AC740:AK740))</f>
        <v/>
      </c>
    </row>
    <row r="741" spans="1:39" customFormat="1" outlineLevel="1">
      <c r="B741" s="259"/>
      <c r="C741" s="106" t="s">
        <v>65</v>
      </c>
      <c r="D741" s="103"/>
      <c r="E741" s="103"/>
      <c r="F741" s="103"/>
      <c r="G741" s="103"/>
      <c r="H741" s="104"/>
      <c r="I741" s="105"/>
      <c r="J741" s="107" t="str">
        <f>IFERROR((J738-J740)/J740*100%,"")</f>
        <v/>
      </c>
      <c r="K741" s="107" t="str">
        <f t="shared" ref="K741:T741" si="3063">IFERROR((K740-K738)/K740*100%,"")</f>
        <v/>
      </c>
      <c r="L741" s="107" t="str">
        <f t="shared" si="3063"/>
        <v/>
      </c>
      <c r="M741" s="107" t="str">
        <f t="shared" si="3063"/>
        <v/>
      </c>
      <c r="N741" s="107" t="str">
        <f t="shared" si="3063"/>
        <v/>
      </c>
      <c r="O741" s="107" t="str">
        <f t="shared" si="3063"/>
        <v/>
      </c>
      <c r="P741" s="107" t="str">
        <f t="shared" si="3063"/>
        <v/>
      </c>
      <c r="Q741" s="107" t="str">
        <f t="shared" si="3063"/>
        <v/>
      </c>
      <c r="R741" s="107" t="str">
        <f t="shared" si="3063"/>
        <v/>
      </c>
      <c r="S741" s="107" t="str">
        <f t="shared" si="3063"/>
        <v/>
      </c>
      <c r="T741" s="107" t="str">
        <f t="shared" si="3063"/>
        <v/>
      </c>
      <c r="U741" s="107" t="str">
        <f t="shared" ref="U741" si="3064">IFERROR((U740-U739)/U740*100%,"")</f>
        <v/>
      </c>
      <c r="V741" s="107" t="str">
        <f>IFERROR((V738-V740)/V740*100%,"")</f>
        <v/>
      </c>
      <c r="W741" s="107" t="str">
        <f>IFERROR((W738-W740)/W740*100%,"")</f>
        <v/>
      </c>
      <c r="X741" s="107" t="str">
        <f>IFERROR((X738-X740)/X740*100%,"")</f>
        <v/>
      </c>
      <c r="Y741" s="107" t="str">
        <f>IFERROR((Y738-Y740)/Y740*100%,"")</f>
        <v/>
      </c>
      <c r="Z741" s="107" t="str">
        <f t="shared" ref="Z741" si="3065">IFERROR((Z740-Z739)/Z740*100%,"")</f>
        <v/>
      </c>
      <c r="AA741" s="107" t="str">
        <f>IFERROR((AA740-AA738)/AA740*100%,"")</f>
        <v/>
      </c>
      <c r="AB741" s="107" t="str">
        <f>IFERROR((AB740-AB738)/AB740*100%,"")</f>
        <v/>
      </c>
      <c r="AC741" s="194" t="str">
        <f t="shared" ref="AC741" si="3066">IFERROR((AC740-AC739)/AC740*100%,"")</f>
        <v/>
      </c>
      <c r="AD741" s="194" t="str">
        <f t="shared" ref="AD741" si="3067">IFERROR((AD740-AD739)/AD740*100%,"")</f>
        <v/>
      </c>
      <c r="AE741" s="194" t="str">
        <f t="shared" ref="AE741" si="3068">IFERROR((AE740-AE739)/AE740*100%,"")</f>
        <v/>
      </c>
      <c r="AF741" s="194" t="str">
        <f t="shared" ref="AF741" si="3069">IFERROR((AF740-AF739)/AF740*100%,"")</f>
        <v/>
      </c>
      <c r="AG741" s="194" t="str">
        <f t="shared" ref="AG741" si="3070">IFERROR((AG740-AG739)/AG740*100%,"")</f>
        <v/>
      </c>
      <c r="AH741" s="194" t="str">
        <f t="shared" ref="AH741" si="3071">IFERROR((AH740-AH739)/AH740*100%,"")</f>
        <v/>
      </c>
      <c r="AI741" s="194" t="str">
        <f t="shared" ref="AI741" si="3072">IFERROR((AI740-AI739)/AI740*100%,"")</f>
        <v/>
      </c>
      <c r="AJ741" s="194" t="str">
        <f t="shared" ref="AJ741" si="3073">IFERROR((AJ740-AJ739)/AJ740*100%,"")</f>
        <v/>
      </c>
      <c r="AK741" s="194" t="str">
        <f t="shared" ref="AK741" si="3074">IFERROR((AK740-AK739)/AK740*100%,"")</f>
        <v/>
      </c>
      <c r="AL741" s="194" t="str">
        <f t="shared" ref="AL741" si="3075">IFERROR((AL740-AL739)/AL740*100%,"")</f>
        <v/>
      </c>
      <c r="AM741" s="227" t="str">
        <f>IFERROR((AM740-AM738)/AM740*100%,"")</f>
        <v/>
      </c>
    </row>
    <row r="742" spans="1:39" customFormat="1" outlineLevel="1">
      <c r="A742" t="str">
        <f>B737&amp;C742</f>
        <v>Surname, Forename4</v>
      </c>
      <c r="B742" s="259"/>
      <c r="C742" s="27">
        <v>4</v>
      </c>
      <c r="D742" s="26" t="s">
        <v>22</v>
      </c>
      <c r="E742" s="103"/>
      <c r="F742" s="103"/>
      <c r="G742" s="103"/>
      <c r="H742" s="15"/>
      <c r="I742" s="16"/>
      <c r="J742" s="17"/>
      <c r="K742" s="94"/>
      <c r="L742" s="94"/>
      <c r="M742" s="94"/>
      <c r="N742" s="94"/>
      <c r="O742" s="94"/>
      <c r="P742" s="94"/>
      <c r="Q742" s="17" t="str">
        <f>IF(SUM(K742:P742)=0,"",SUM(K742:P742))</f>
        <v/>
      </c>
      <c r="R742" s="94"/>
      <c r="S742" s="94"/>
      <c r="T742" s="17" t="str">
        <f>IF(SUM(R742:S742)=0,"",SUM(R742:S742))</f>
        <v/>
      </c>
      <c r="U742" s="17"/>
      <c r="V742" s="94"/>
      <c r="W742" s="17"/>
      <c r="X742" s="94" t="str">
        <f>IFERROR(AVERAGE(V742:W742),"")</f>
        <v/>
      </c>
      <c r="Y742" s="17"/>
      <c r="Z742" s="17"/>
      <c r="AA742" s="71"/>
      <c r="AB742" s="17"/>
      <c r="AC742" s="190" t="str">
        <f>IF(J742="","",IF(J742&lt;&gt;0,INT(25.4347*POWER((18-J742),1.81)),0))</f>
        <v/>
      </c>
      <c r="AD742" s="190" t="str">
        <f>IFERROR(IF(Q742&lt;&gt;0,INT(0.14354*POWER(((10*Q742)-220),1.4)),0),"")</f>
        <v/>
      </c>
      <c r="AE742" s="190" t="str">
        <f>IFERROR(IF(T742&lt;&gt;0,INT(51.39*POWER((T742-1.5),1.05)),0),"")</f>
        <v/>
      </c>
      <c r="AF742" s="190">
        <f>IF(U742&lt;&gt;0,INT(0.8465*POWER(((100*U742)-75),1.42)),0)</f>
        <v>0</v>
      </c>
      <c r="AG742" s="190" t="str">
        <f>IFERROR(IF(X742&lt;&gt;0,INT(1.53775*POWER((82-X742),1.81)),0),"")</f>
        <v/>
      </c>
      <c r="AH742" s="190" t="str">
        <f>IF(Y742="","",IF(Y742&lt;&gt;0,INT(5.74352*POWER((28.5-Y742),1.92)),0))</f>
        <v/>
      </c>
      <c r="AI742" s="190">
        <f>IF(Z742&lt;&gt;0,INT(12.91*POWER((Z742-4),1.1)),0)</f>
        <v>0</v>
      </c>
      <c r="AJ742" s="190" t="str">
        <f>IF(AA742="","",IF(AA742&lt;&gt;0,INT(0.2797*POWER(((100*AA742)),1.35)),0))</f>
        <v/>
      </c>
      <c r="AK742" s="191" t="str">
        <f>IF(AB742="","",IF(AB742&lt;&gt;0,INT(100.14*POWER((AB742-1),1.08)),0))</f>
        <v/>
      </c>
      <c r="AL742" s="192">
        <f>COUNT(J742,Q742,T742,X742,Y742,AA742,AB742)</f>
        <v>0</v>
      </c>
      <c r="AM742" s="193" t="str">
        <f>IF(AL742=0,"",SUM(AC742:AK742))</f>
        <v/>
      </c>
    </row>
    <row r="743" spans="1:39" customFormat="1" outlineLevel="1">
      <c r="B743" s="259"/>
      <c r="C743" s="106" t="s">
        <v>65</v>
      </c>
      <c r="D743" s="103"/>
      <c r="E743" s="103"/>
      <c r="F743" s="103"/>
      <c r="G743" s="103"/>
      <c r="H743" s="104"/>
      <c r="I743" s="105"/>
      <c r="J743" s="107" t="str">
        <f>IFERROR((J740-J742)/J742*100%,"")</f>
        <v/>
      </c>
      <c r="K743" s="107" t="str">
        <f t="shared" ref="K743:T743" si="3076">IFERROR((K742-K740)/K742*100%,"")</f>
        <v/>
      </c>
      <c r="L743" s="107" t="str">
        <f t="shared" si="3076"/>
        <v/>
      </c>
      <c r="M743" s="107" t="str">
        <f t="shared" si="3076"/>
        <v/>
      </c>
      <c r="N743" s="107" t="str">
        <f t="shared" si="3076"/>
        <v/>
      </c>
      <c r="O743" s="107" t="str">
        <f t="shared" si="3076"/>
        <v/>
      </c>
      <c r="P743" s="107" t="str">
        <f t="shared" si="3076"/>
        <v/>
      </c>
      <c r="Q743" s="107" t="str">
        <f t="shared" si="3076"/>
        <v/>
      </c>
      <c r="R743" s="107" t="str">
        <f t="shared" si="3076"/>
        <v/>
      </c>
      <c r="S743" s="107" t="str">
        <f t="shared" si="3076"/>
        <v/>
      </c>
      <c r="T743" s="107" t="str">
        <f t="shared" si="3076"/>
        <v/>
      </c>
      <c r="U743" s="107" t="str">
        <f t="shared" ref="U743" si="3077">IFERROR((U742-U741)/U742*100%,"")</f>
        <v/>
      </c>
      <c r="V743" s="107" t="str">
        <f>IFERROR((V740-V742)/V742*100%,"")</f>
        <v/>
      </c>
      <c r="W743" s="107" t="str">
        <f>IFERROR((W740-W742)/W742*100%,"")</f>
        <v/>
      </c>
      <c r="X743" s="107" t="str">
        <f>IFERROR((X740-X742)/X742*100%,"")</f>
        <v/>
      </c>
      <c r="Y743" s="107" t="str">
        <f>IFERROR((Y740-Y742)/Y742*100%,"")</f>
        <v/>
      </c>
      <c r="Z743" s="107" t="str">
        <f t="shared" ref="Z743" si="3078">IFERROR((Z742-Z741)/Z742*100%,"")</f>
        <v/>
      </c>
      <c r="AA743" s="107" t="str">
        <f>IFERROR((AA742-AA740)/AA742*100%,"")</f>
        <v/>
      </c>
      <c r="AB743" s="107" t="str">
        <f>IFERROR((AB742-AB740)/AB742*100%,"")</f>
        <v/>
      </c>
      <c r="AC743" s="194" t="str">
        <f t="shared" ref="AC743" si="3079">IFERROR((AC742-AC741)/AC742*100%,"")</f>
        <v/>
      </c>
      <c r="AD743" s="194" t="str">
        <f t="shared" ref="AD743" si="3080">IFERROR((AD742-AD741)/AD742*100%,"")</f>
        <v/>
      </c>
      <c r="AE743" s="194" t="str">
        <f t="shared" ref="AE743" si="3081">IFERROR((AE742-AE741)/AE742*100%,"")</f>
        <v/>
      </c>
      <c r="AF743" s="194" t="str">
        <f t="shared" ref="AF743" si="3082">IFERROR((AF742-AF741)/AF742*100%,"")</f>
        <v/>
      </c>
      <c r="AG743" s="194" t="str">
        <f t="shared" ref="AG743" si="3083">IFERROR((AG742-AG741)/AG742*100%,"")</f>
        <v/>
      </c>
      <c r="AH743" s="194" t="str">
        <f t="shared" ref="AH743" si="3084">IFERROR((AH742-AH741)/AH742*100%,"")</f>
        <v/>
      </c>
      <c r="AI743" s="194" t="str">
        <f t="shared" ref="AI743" si="3085">IFERROR((AI742-AI741)/AI742*100%,"")</f>
        <v/>
      </c>
      <c r="AJ743" s="194" t="str">
        <f t="shared" ref="AJ743" si="3086">IFERROR((AJ742-AJ741)/AJ742*100%,"")</f>
        <v/>
      </c>
      <c r="AK743" s="194" t="str">
        <f t="shared" ref="AK743" si="3087">IFERROR((AK742-AK741)/AK742*100%,"")</f>
        <v/>
      </c>
      <c r="AL743" s="194" t="str">
        <f t="shared" ref="AL743" si="3088">IFERROR((AL742-AL741)/AL742*100%,"")</f>
        <v/>
      </c>
      <c r="AM743" s="227" t="str">
        <f>IFERROR((AM742-AM740)/AM742*100%,"")</f>
        <v/>
      </c>
    </row>
    <row r="744" spans="1:39" customFormat="1" outlineLevel="1">
      <c r="A744" t="str">
        <f>B737&amp;C744</f>
        <v>Surname, Forename5</v>
      </c>
      <c r="B744" s="259"/>
      <c r="C744" s="27">
        <v>5</v>
      </c>
      <c r="D744" s="26" t="s">
        <v>22</v>
      </c>
      <c r="E744" s="103"/>
      <c r="F744" s="103"/>
      <c r="G744" s="103"/>
      <c r="H744" s="15"/>
      <c r="I744" s="16"/>
      <c r="J744" s="17"/>
      <c r="K744" s="94"/>
      <c r="L744" s="94"/>
      <c r="M744" s="94"/>
      <c r="N744" s="94"/>
      <c r="O744" s="94"/>
      <c r="P744" s="94"/>
      <c r="Q744" s="17" t="str">
        <f>IF(SUM(K744:P744)=0,"",SUM(K744:P744))</f>
        <v/>
      </c>
      <c r="R744" s="94"/>
      <c r="S744" s="94"/>
      <c r="T744" s="17" t="str">
        <f>IF(SUM(R744:S744)=0,"",SUM(R744:S744))</f>
        <v/>
      </c>
      <c r="U744" s="17"/>
      <c r="V744" s="94"/>
      <c r="W744" s="17"/>
      <c r="X744" s="94" t="str">
        <f>IFERROR(AVERAGE(V744:W744),"")</f>
        <v/>
      </c>
      <c r="Y744" s="17"/>
      <c r="Z744" s="17"/>
      <c r="AA744" s="71"/>
      <c r="AB744" s="17"/>
      <c r="AC744" s="190" t="str">
        <f>IF(J744="","",IF(J744&lt;&gt;0,INT(25.4347*POWER((18-J744),1.81)),0))</f>
        <v/>
      </c>
      <c r="AD744" s="190" t="str">
        <f>IFERROR(IF(Q744&lt;&gt;0,INT(0.14354*POWER(((10*Q744)-220),1.4)),0),"")</f>
        <v/>
      </c>
      <c r="AE744" s="190" t="str">
        <f>IFERROR(IF(T744&lt;&gt;0,INT(51.39*POWER((T744-1.5),1.05)),0),"")</f>
        <v/>
      </c>
      <c r="AF744" s="190">
        <f>IF(U744&lt;&gt;0,INT(0.8465*POWER(((100*U744)-75),1.42)),0)</f>
        <v>0</v>
      </c>
      <c r="AG744" s="190" t="str">
        <f>IFERROR(IF(X744&lt;&gt;0,INT(1.53775*POWER((82-X744),1.81)),0),"")</f>
        <v/>
      </c>
      <c r="AH744" s="190" t="str">
        <f>IF(Y744="","",IF(Y744&lt;&gt;0,INT(5.74352*POWER((28.5-Y744),1.92)),0))</f>
        <v/>
      </c>
      <c r="AI744" s="190">
        <f>IF(Z744&lt;&gt;0,INT(12.91*POWER((Z744-4),1.1)),0)</f>
        <v>0</v>
      </c>
      <c r="AJ744" s="190" t="str">
        <f>IF(AA744="","",IF(AA744&lt;&gt;0,INT(0.2797*POWER(((100*AA744)),1.35)),0))</f>
        <v/>
      </c>
      <c r="AK744" s="191" t="str">
        <f>IF(AB744="","",IF(AB744&lt;&gt;0,INT(100.14*POWER((AB744-1),1.08)),0))</f>
        <v/>
      </c>
      <c r="AL744" s="192">
        <f>COUNT(J744,Q744,T744,X744,Y744,AA744,AB744)</f>
        <v>0</v>
      </c>
      <c r="AM744" s="193" t="str">
        <f>IF(AL744=0,"",SUM(AC744:AK744))</f>
        <v/>
      </c>
    </row>
    <row r="745" spans="1:39" customFormat="1" outlineLevel="1">
      <c r="B745" s="259"/>
      <c r="C745" s="106" t="s">
        <v>65</v>
      </c>
      <c r="D745" s="103"/>
      <c r="E745" s="103"/>
      <c r="F745" s="103"/>
      <c r="G745" s="103"/>
      <c r="H745" s="104"/>
      <c r="I745" s="105"/>
      <c r="J745" s="107" t="str">
        <f>IFERROR((J742-J744)/J744*100%,"")</f>
        <v/>
      </c>
      <c r="K745" s="107" t="str">
        <f t="shared" ref="K745:T745" si="3089">IFERROR((K744-K742)/K744*100%,"")</f>
        <v/>
      </c>
      <c r="L745" s="107" t="str">
        <f t="shared" si="3089"/>
        <v/>
      </c>
      <c r="M745" s="107" t="str">
        <f t="shared" si="3089"/>
        <v/>
      </c>
      <c r="N745" s="107" t="str">
        <f t="shared" si="3089"/>
        <v/>
      </c>
      <c r="O745" s="107" t="str">
        <f t="shared" si="3089"/>
        <v/>
      </c>
      <c r="P745" s="107" t="str">
        <f t="shared" si="3089"/>
        <v/>
      </c>
      <c r="Q745" s="107" t="str">
        <f t="shared" si="3089"/>
        <v/>
      </c>
      <c r="R745" s="107" t="str">
        <f t="shared" si="3089"/>
        <v/>
      </c>
      <c r="S745" s="107" t="str">
        <f t="shared" si="3089"/>
        <v/>
      </c>
      <c r="T745" s="107" t="str">
        <f t="shared" si="3089"/>
        <v/>
      </c>
      <c r="U745" s="107" t="str">
        <f t="shared" ref="U745" si="3090">IFERROR((U744-U743)/U744*100%,"")</f>
        <v/>
      </c>
      <c r="V745" s="107" t="str">
        <f>IFERROR((V742-V744)/V744*100%,"")</f>
        <v/>
      </c>
      <c r="W745" s="107" t="str">
        <f>IFERROR((W742-W744)/W744*100%,"")</f>
        <v/>
      </c>
      <c r="X745" s="107" t="str">
        <f>IFERROR((X742-X744)/X744*100%,"")</f>
        <v/>
      </c>
      <c r="Y745" s="107" t="str">
        <f>IFERROR((Y742-Y744)/Y744*100%,"")</f>
        <v/>
      </c>
      <c r="Z745" s="107" t="str">
        <f t="shared" ref="Z745" si="3091">IFERROR((Z744-Z743)/Z744*100%,"")</f>
        <v/>
      </c>
      <c r="AA745" s="107" t="str">
        <f>IFERROR((AA744-AA742)/AA744*100%,"")</f>
        <v/>
      </c>
      <c r="AB745" s="107" t="str">
        <f>IFERROR((AB744-AB742)/AB744*100%,"")</f>
        <v/>
      </c>
      <c r="AC745" s="194" t="str">
        <f t="shared" ref="AC745" si="3092">IFERROR((AC744-AC743)/AC744*100%,"")</f>
        <v/>
      </c>
      <c r="AD745" s="194" t="str">
        <f t="shared" ref="AD745" si="3093">IFERROR((AD744-AD743)/AD744*100%,"")</f>
        <v/>
      </c>
      <c r="AE745" s="194" t="str">
        <f t="shared" ref="AE745" si="3094">IFERROR((AE744-AE743)/AE744*100%,"")</f>
        <v/>
      </c>
      <c r="AF745" s="194" t="str">
        <f t="shared" ref="AF745" si="3095">IFERROR((AF744-AF743)/AF744*100%,"")</f>
        <v/>
      </c>
      <c r="AG745" s="194" t="str">
        <f t="shared" ref="AG745" si="3096">IFERROR((AG744-AG743)/AG744*100%,"")</f>
        <v/>
      </c>
      <c r="AH745" s="194" t="str">
        <f t="shared" ref="AH745" si="3097">IFERROR((AH744-AH743)/AH744*100%,"")</f>
        <v/>
      </c>
      <c r="AI745" s="194" t="str">
        <f t="shared" ref="AI745" si="3098">IFERROR((AI744-AI743)/AI744*100%,"")</f>
        <v/>
      </c>
      <c r="AJ745" s="194" t="str">
        <f t="shared" ref="AJ745" si="3099">IFERROR((AJ744-AJ743)/AJ744*100%,"")</f>
        <v/>
      </c>
      <c r="AK745" s="194" t="str">
        <f t="shared" ref="AK745" si="3100">IFERROR((AK744-AK743)/AK744*100%,"")</f>
        <v/>
      </c>
      <c r="AL745" s="194" t="str">
        <f t="shared" ref="AL745" si="3101">IFERROR((AL744-AL743)/AL744*100%,"")</f>
        <v/>
      </c>
      <c r="AM745" s="227" t="str">
        <f>IFERROR((AM744-AM742)/AM744*100%,"")</f>
        <v/>
      </c>
    </row>
    <row r="746" spans="1:39" customFormat="1" outlineLevel="1">
      <c r="A746" t="str">
        <f>B737&amp;C746</f>
        <v>Surname, Forename6</v>
      </c>
      <c r="B746" s="259"/>
      <c r="C746" s="27">
        <v>6</v>
      </c>
      <c r="D746" s="26" t="s">
        <v>22</v>
      </c>
      <c r="E746" s="103"/>
      <c r="F746" s="103"/>
      <c r="G746" s="103"/>
      <c r="H746" s="15"/>
      <c r="I746" s="16"/>
      <c r="J746" s="17"/>
      <c r="K746" s="94"/>
      <c r="L746" s="94"/>
      <c r="M746" s="94"/>
      <c r="N746" s="94"/>
      <c r="O746" s="94"/>
      <c r="P746" s="94"/>
      <c r="Q746" s="17" t="str">
        <f>IF(SUM(K746:P746)=0,"",SUM(K746:P746))</f>
        <v/>
      </c>
      <c r="R746" s="94"/>
      <c r="S746" s="94"/>
      <c r="T746" s="17" t="str">
        <f>IF(SUM(R746:S746)=0,"",SUM(R746:S746))</f>
        <v/>
      </c>
      <c r="U746" s="17"/>
      <c r="V746" s="94"/>
      <c r="W746" s="17"/>
      <c r="X746" s="94" t="str">
        <f>IFERROR(AVERAGE(V746:W746),"")</f>
        <v/>
      </c>
      <c r="Y746" s="17"/>
      <c r="Z746" s="17"/>
      <c r="AA746" s="71"/>
      <c r="AB746" s="17"/>
      <c r="AC746" s="190" t="str">
        <f>IF(J746="","",IF(J746&lt;&gt;0,INT(25.4347*POWER((18-J746),1.81)),0))</f>
        <v/>
      </c>
      <c r="AD746" s="190" t="str">
        <f>IFERROR(IF(Q746&lt;&gt;0,INT(0.14354*POWER(((10*Q746)-220),1.4)),0),"")</f>
        <v/>
      </c>
      <c r="AE746" s="190" t="str">
        <f>IFERROR(IF(T746&lt;&gt;0,INT(51.39*POWER((T746-1.5),1.05)),0),"")</f>
        <v/>
      </c>
      <c r="AF746" s="190">
        <f>IF(U746&lt;&gt;0,INT(0.8465*POWER(((100*U746)-75),1.42)),0)</f>
        <v>0</v>
      </c>
      <c r="AG746" s="190" t="str">
        <f>IFERROR(IF(X746&lt;&gt;0,INT(1.53775*POWER((82-X746),1.81)),0),"")</f>
        <v/>
      </c>
      <c r="AH746" s="190" t="str">
        <f>IF(Y746="","",IF(Y746&lt;&gt;0,INT(5.74352*POWER((28.5-Y746),1.92)),0))</f>
        <v/>
      </c>
      <c r="AI746" s="190">
        <f>IF(Z746&lt;&gt;0,INT(12.91*POWER((Z746-4),1.1)),0)</f>
        <v>0</v>
      </c>
      <c r="AJ746" s="190" t="str">
        <f>IF(AA746="","",IF(AA746&lt;&gt;0,INT(0.2797*POWER(((100*AA746)),1.35)),0))</f>
        <v/>
      </c>
      <c r="AK746" s="191" t="str">
        <f>IF(AB746="","",IF(AB746&lt;&gt;0,INT(100.14*POWER((AB746-1),1.08)),0))</f>
        <v/>
      </c>
      <c r="AL746" s="192">
        <f>COUNT(J746,Q746,T746,X746,Y746,AA746,AB746)</f>
        <v>0</v>
      </c>
      <c r="AM746" s="193" t="str">
        <f>IF(AL746=0,"",SUM(AC746:AK746))</f>
        <v/>
      </c>
    </row>
    <row r="747" spans="1:39" customFormat="1" outlineLevel="1">
      <c r="B747" s="259"/>
      <c r="C747" s="106" t="s">
        <v>65</v>
      </c>
      <c r="D747" s="103"/>
      <c r="E747" s="103"/>
      <c r="F747" s="103"/>
      <c r="G747" s="103"/>
      <c r="H747" s="104"/>
      <c r="I747" s="105"/>
      <c r="J747" s="107" t="str">
        <f>IFERROR((J744-J746)/J746*100%,"")</f>
        <v/>
      </c>
      <c r="K747" s="107" t="str">
        <f t="shared" ref="K747:T747" si="3102">IFERROR((K746-K744)/K746*100%,"")</f>
        <v/>
      </c>
      <c r="L747" s="107" t="str">
        <f t="shared" si="3102"/>
        <v/>
      </c>
      <c r="M747" s="107" t="str">
        <f t="shared" si="3102"/>
        <v/>
      </c>
      <c r="N747" s="107" t="str">
        <f t="shared" si="3102"/>
        <v/>
      </c>
      <c r="O747" s="107" t="str">
        <f t="shared" si="3102"/>
        <v/>
      </c>
      <c r="P747" s="107" t="str">
        <f t="shared" si="3102"/>
        <v/>
      </c>
      <c r="Q747" s="107" t="str">
        <f t="shared" si="3102"/>
        <v/>
      </c>
      <c r="R747" s="107" t="str">
        <f t="shared" si="3102"/>
        <v/>
      </c>
      <c r="S747" s="107" t="str">
        <f t="shared" si="3102"/>
        <v/>
      </c>
      <c r="T747" s="107" t="str">
        <f t="shared" si="3102"/>
        <v/>
      </c>
      <c r="U747" s="107" t="str">
        <f t="shared" ref="U747" si="3103">IFERROR((U746-U745)/U746*100%,"")</f>
        <v/>
      </c>
      <c r="V747" s="107" t="str">
        <f>IFERROR((V744-V746)/V746*100%,"")</f>
        <v/>
      </c>
      <c r="W747" s="107" t="str">
        <f>IFERROR((W744-W746)/W746*100%,"")</f>
        <v/>
      </c>
      <c r="X747" s="107" t="str">
        <f>IFERROR((X744-X746)/X746*100%,"")</f>
        <v/>
      </c>
      <c r="Y747" s="107" t="str">
        <f>IFERROR((Y744-Y746)/Y746*100%,"")</f>
        <v/>
      </c>
      <c r="Z747" s="107" t="str">
        <f t="shared" ref="Z747" si="3104">IFERROR((Z746-Z745)/Z746*100%,"")</f>
        <v/>
      </c>
      <c r="AA747" s="107" t="str">
        <f>IFERROR((AA746-AA744)/AA746*100%,"")</f>
        <v/>
      </c>
      <c r="AB747" s="107" t="str">
        <f>IFERROR((AB746-AB744)/AB746*100%,"")</f>
        <v/>
      </c>
      <c r="AC747" s="194" t="str">
        <f t="shared" ref="AC747" si="3105">IFERROR((AC746-AC745)/AC746*100%,"")</f>
        <v/>
      </c>
      <c r="AD747" s="194" t="str">
        <f t="shared" ref="AD747" si="3106">IFERROR((AD746-AD745)/AD746*100%,"")</f>
        <v/>
      </c>
      <c r="AE747" s="194" t="str">
        <f t="shared" ref="AE747" si="3107">IFERROR((AE746-AE745)/AE746*100%,"")</f>
        <v/>
      </c>
      <c r="AF747" s="194" t="str">
        <f t="shared" ref="AF747" si="3108">IFERROR((AF746-AF745)/AF746*100%,"")</f>
        <v/>
      </c>
      <c r="AG747" s="194" t="str">
        <f t="shared" ref="AG747" si="3109">IFERROR((AG746-AG745)/AG746*100%,"")</f>
        <v/>
      </c>
      <c r="AH747" s="194" t="str">
        <f t="shared" ref="AH747" si="3110">IFERROR((AH746-AH745)/AH746*100%,"")</f>
        <v/>
      </c>
      <c r="AI747" s="194" t="str">
        <f t="shared" ref="AI747" si="3111">IFERROR((AI746-AI745)/AI746*100%,"")</f>
        <v/>
      </c>
      <c r="AJ747" s="194" t="str">
        <f t="shared" ref="AJ747" si="3112">IFERROR((AJ746-AJ745)/AJ746*100%,"")</f>
        <v/>
      </c>
      <c r="AK747" s="194" t="str">
        <f t="shared" ref="AK747" si="3113">IFERROR((AK746-AK745)/AK746*100%,"")</f>
        <v/>
      </c>
      <c r="AL747" s="194" t="str">
        <f t="shared" ref="AL747" si="3114">IFERROR((AL746-AL745)/AL746*100%,"")</f>
        <v/>
      </c>
      <c r="AM747" s="227" t="str">
        <f>IFERROR((AM746-AM744)/AM746*100%,"")</f>
        <v/>
      </c>
    </row>
    <row r="748" spans="1:39" customFormat="1" outlineLevel="1">
      <c r="A748" t="str">
        <f>B737&amp;C748</f>
        <v>Surname, Forename7</v>
      </c>
      <c r="B748" s="259"/>
      <c r="C748" s="27">
        <v>7</v>
      </c>
      <c r="D748" s="26" t="s">
        <v>22</v>
      </c>
      <c r="E748" s="103"/>
      <c r="F748" s="103"/>
      <c r="G748" s="103"/>
      <c r="H748" s="15"/>
      <c r="I748" s="16"/>
      <c r="J748" s="17"/>
      <c r="K748" s="94"/>
      <c r="L748" s="94"/>
      <c r="M748" s="94"/>
      <c r="N748" s="94"/>
      <c r="O748" s="94"/>
      <c r="P748" s="94"/>
      <c r="Q748" s="17" t="str">
        <f>IF(SUM(K748:P748)=0,"",SUM(K748:P748))</f>
        <v/>
      </c>
      <c r="R748" s="94"/>
      <c r="S748" s="94"/>
      <c r="T748" s="17" t="str">
        <f>IF(SUM(R748:S748)=0,"",SUM(R748:S748))</f>
        <v/>
      </c>
      <c r="U748" s="17"/>
      <c r="V748" s="94"/>
      <c r="W748" s="17"/>
      <c r="X748" s="94" t="str">
        <f>IFERROR(AVERAGE(V748:W748),"")</f>
        <v/>
      </c>
      <c r="Y748" s="17"/>
      <c r="Z748" s="17"/>
      <c r="AA748" s="71"/>
      <c r="AB748" s="17"/>
      <c r="AC748" s="190" t="str">
        <f>IF(J748="","",IF(J748&lt;&gt;0,INT(25.4347*POWER((18-J748),1.81)),0))</f>
        <v/>
      </c>
      <c r="AD748" s="190" t="str">
        <f>IFERROR(IF(Q748&lt;&gt;0,INT(0.14354*POWER(((10*Q748)-220),1.4)),0),"")</f>
        <v/>
      </c>
      <c r="AE748" s="190" t="str">
        <f>IFERROR(IF(T748&lt;&gt;0,INT(51.39*POWER((T748-1.5),1.05)),0),"")</f>
        <v/>
      </c>
      <c r="AF748" s="190">
        <f>IF(U748&lt;&gt;0,INT(0.8465*POWER(((100*U748)-75),1.42)),0)</f>
        <v>0</v>
      </c>
      <c r="AG748" s="190" t="str">
        <f>IFERROR(IF(X748&lt;&gt;0,INT(1.53775*POWER((82-X748),1.81)),0),"")</f>
        <v/>
      </c>
      <c r="AH748" s="190" t="str">
        <f>IF(Y748="","",IF(Y748&lt;&gt;0,INT(5.74352*POWER((28.5-Y748),1.92)),0))</f>
        <v/>
      </c>
      <c r="AI748" s="190">
        <f>IF(Z748&lt;&gt;0,INT(12.91*POWER((Z748-4),1.1)),0)</f>
        <v>0</v>
      </c>
      <c r="AJ748" s="190" t="str">
        <f>IF(AA748="","",IF(AA748&lt;&gt;0,INT(0.2797*POWER(((100*AA748)),1.35)),0))</f>
        <v/>
      </c>
      <c r="AK748" s="191" t="str">
        <f>IF(AB748="","",IF(AB748&lt;&gt;0,INT(100.14*POWER((AB748-1),1.08)),0))</f>
        <v/>
      </c>
      <c r="AL748" s="192">
        <f>COUNT(J748,Q748,T748,X748,Y748,AA748,AB748)</f>
        <v>0</v>
      </c>
      <c r="AM748" s="193" t="str">
        <f>IF(AL748=0,"",SUM(AC748:AK748))</f>
        <v/>
      </c>
    </row>
    <row r="749" spans="1:39" customFormat="1" outlineLevel="1">
      <c r="B749" s="259"/>
      <c r="C749" s="106" t="s">
        <v>65</v>
      </c>
      <c r="D749" s="103"/>
      <c r="E749" s="103"/>
      <c r="F749" s="103"/>
      <c r="G749" s="103"/>
      <c r="H749" s="104"/>
      <c r="I749" s="105"/>
      <c r="J749" s="107" t="str">
        <f>IFERROR((J746-J748)/J748*100%,"")</f>
        <v/>
      </c>
      <c r="K749" s="107" t="str">
        <f t="shared" ref="K749:T749" si="3115">IFERROR((K748-K746)/K748*100%,"")</f>
        <v/>
      </c>
      <c r="L749" s="107" t="str">
        <f t="shared" si="3115"/>
        <v/>
      </c>
      <c r="M749" s="107" t="str">
        <f t="shared" si="3115"/>
        <v/>
      </c>
      <c r="N749" s="107" t="str">
        <f t="shared" si="3115"/>
        <v/>
      </c>
      <c r="O749" s="107" t="str">
        <f t="shared" si="3115"/>
        <v/>
      </c>
      <c r="P749" s="107" t="str">
        <f t="shared" si="3115"/>
        <v/>
      </c>
      <c r="Q749" s="107" t="str">
        <f t="shared" si="3115"/>
        <v/>
      </c>
      <c r="R749" s="107" t="str">
        <f t="shared" si="3115"/>
        <v/>
      </c>
      <c r="S749" s="107" t="str">
        <f t="shared" si="3115"/>
        <v/>
      </c>
      <c r="T749" s="107" t="str">
        <f t="shared" si="3115"/>
        <v/>
      </c>
      <c r="U749" s="107" t="str">
        <f t="shared" ref="U749" si="3116">IFERROR((U748-U747)/U748*100%,"")</f>
        <v/>
      </c>
      <c r="V749" s="107" t="str">
        <f>IFERROR((V746-V748)/V748*100%,"")</f>
        <v/>
      </c>
      <c r="W749" s="107" t="str">
        <f>IFERROR((W746-W748)/W748*100%,"")</f>
        <v/>
      </c>
      <c r="X749" s="107" t="str">
        <f>IFERROR((X746-X748)/X748*100%,"")</f>
        <v/>
      </c>
      <c r="Y749" s="107" t="str">
        <f>IFERROR((Y746-Y748)/Y748*100%,"")</f>
        <v/>
      </c>
      <c r="Z749" s="107" t="str">
        <f t="shared" ref="Z749" si="3117">IFERROR((Z748-Z747)/Z748*100%,"")</f>
        <v/>
      </c>
      <c r="AA749" s="107" t="str">
        <f>IFERROR((AA748-AA746)/AA748*100%,"")</f>
        <v/>
      </c>
      <c r="AB749" s="107" t="str">
        <f>IFERROR((AB748-AB746)/AB748*100%,"")</f>
        <v/>
      </c>
      <c r="AC749" s="194" t="str">
        <f t="shared" ref="AC749" si="3118">IFERROR((AC748-AC747)/AC748*100%,"")</f>
        <v/>
      </c>
      <c r="AD749" s="194" t="str">
        <f t="shared" ref="AD749" si="3119">IFERROR((AD748-AD747)/AD748*100%,"")</f>
        <v/>
      </c>
      <c r="AE749" s="194" t="str">
        <f t="shared" ref="AE749" si="3120">IFERROR((AE748-AE747)/AE748*100%,"")</f>
        <v/>
      </c>
      <c r="AF749" s="194" t="str">
        <f t="shared" ref="AF749" si="3121">IFERROR((AF748-AF747)/AF748*100%,"")</f>
        <v/>
      </c>
      <c r="AG749" s="194" t="str">
        <f t="shared" ref="AG749" si="3122">IFERROR((AG748-AG747)/AG748*100%,"")</f>
        <v/>
      </c>
      <c r="AH749" s="194" t="str">
        <f t="shared" ref="AH749" si="3123">IFERROR((AH748-AH747)/AH748*100%,"")</f>
        <v/>
      </c>
      <c r="AI749" s="194" t="str">
        <f t="shared" ref="AI749" si="3124">IFERROR((AI748-AI747)/AI748*100%,"")</f>
        <v/>
      </c>
      <c r="AJ749" s="194" t="str">
        <f t="shared" ref="AJ749" si="3125">IFERROR((AJ748-AJ747)/AJ748*100%,"")</f>
        <v/>
      </c>
      <c r="AK749" s="194" t="str">
        <f t="shared" ref="AK749" si="3126">IFERROR((AK748-AK747)/AK748*100%,"")</f>
        <v/>
      </c>
      <c r="AL749" s="194" t="str">
        <f t="shared" ref="AL749" si="3127">IFERROR((AL748-AL747)/AL748*100%,"")</f>
        <v/>
      </c>
      <c r="AM749" s="227" t="str">
        <f>IFERROR((AM748-AM746)/AM748*100%,"")</f>
        <v/>
      </c>
    </row>
    <row r="750" spans="1:39" customFormat="1" outlineLevel="1">
      <c r="A750" t="str">
        <f>B737&amp;C750</f>
        <v>Surname, Forename8</v>
      </c>
      <c r="B750" s="259"/>
      <c r="C750" s="27">
        <v>8</v>
      </c>
      <c r="D750" s="26" t="s">
        <v>22</v>
      </c>
      <c r="E750" s="103"/>
      <c r="F750" s="103"/>
      <c r="G750" s="103"/>
      <c r="H750" s="15"/>
      <c r="I750" s="16"/>
      <c r="J750" s="17"/>
      <c r="K750" s="94"/>
      <c r="L750" s="94"/>
      <c r="M750" s="94"/>
      <c r="N750" s="94"/>
      <c r="O750" s="94"/>
      <c r="P750" s="94"/>
      <c r="Q750" s="17" t="str">
        <f>IF(SUM(K750:P750)=0,"",SUM(K750:P750))</f>
        <v/>
      </c>
      <c r="R750" s="94"/>
      <c r="S750" s="94"/>
      <c r="T750" s="17" t="str">
        <f>IF(SUM(R750:S750)=0,"",SUM(R750:S750))</f>
        <v/>
      </c>
      <c r="U750" s="17"/>
      <c r="V750" s="94"/>
      <c r="W750" s="17"/>
      <c r="X750" s="94" t="str">
        <f>IFERROR(AVERAGE(V750:W750),"")</f>
        <v/>
      </c>
      <c r="Y750" s="17"/>
      <c r="Z750" s="17"/>
      <c r="AA750" s="71"/>
      <c r="AB750" s="17"/>
      <c r="AC750" s="190" t="str">
        <f>IF(J750="","",IF(J750&lt;&gt;0,INT(25.4347*POWER((18-J750),1.81)),0))</f>
        <v/>
      </c>
      <c r="AD750" s="190" t="str">
        <f>IFERROR(IF(Q750&lt;&gt;0,INT(0.14354*POWER(((10*Q750)-220),1.4)),0),"")</f>
        <v/>
      </c>
      <c r="AE750" s="190" t="str">
        <f>IFERROR(IF(T750&lt;&gt;0,INT(51.39*POWER((T750-1.5),1.05)),0),"")</f>
        <v/>
      </c>
      <c r="AF750" s="190">
        <f>IF(U750&lt;&gt;0,INT(0.8465*POWER(((100*U750)-75),1.42)),0)</f>
        <v>0</v>
      </c>
      <c r="AG750" s="190" t="str">
        <f>IFERROR(IF(X750&lt;&gt;0,INT(1.53775*POWER((82-X750),1.81)),0),"")</f>
        <v/>
      </c>
      <c r="AH750" s="190" t="str">
        <f>IF(Y750="","",IF(Y750&lt;&gt;0,INT(5.74352*POWER((28.5-Y750),1.92)),0))</f>
        <v/>
      </c>
      <c r="AI750" s="190">
        <f>IF(Z750&lt;&gt;0,INT(12.91*POWER((Z750-4),1.1)),0)</f>
        <v>0</v>
      </c>
      <c r="AJ750" s="190" t="str">
        <f>IF(AA750="","",IF(AA750&lt;&gt;0,INT(0.2797*POWER(((100*AA750)),1.35)),0))</f>
        <v/>
      </c>
      <c r="AK750" s="191" t="str">
        <f>IF(AB750="","",IF(AB750&lt;&gt;0,INT(100.14*POWER((AB750-1),1.08)),0))</f>
        <v/>
      </c>
      <c r="AL750" s="192">
        <f>COUNT(J750,Q750,T750,X750,Y750,AA750,AB750)</f>
        <v>0</v>
      </c>
      <c r="AM750" s="193" t="str">
        <f>IF(AL750=0,"",SUM(AC750:AK750))</f>
        <v/>
      </c>
    </row>
    <row r="751" spans="1:39" customFormat="1" outlineLevel="1">
      <c r="B751" s="259"/>
      <c r="C751" s="106" t="s">
        <v>65</v>
      </c>
      <c r="D751" s="103"/>
      <c r="E751" s="103"/>
      <c r="F751" s="103"/>
      <c r="G751" s="103"/>
      <c r="H751" s="104"/>
      <c r="I751" s="105"/>
      <c r="J751" s="107" t="str">
        <f>IFERROR((J748-J750)/J750*100%,"")</f>
        <v/>
      </c>
      <c r="K751" s="107" t="str">
        <f t="shared" ref="K751:T751" si="3128">IFERROR((K750-K748)/K750*100%,"")</f>
        <v/>
      </c>
      <c r="L751" s="107" t="str">
        <f t="shared" si="3128"/>
        <v/>
      </c>
      <c r="M751" s="107" t="str">
        <f t="shared" si="3128"/>
        <v/>
      </c>
      <c r="N751" s="107" t="str">
        <f t="shared" si="3128"/>
        <v/>
      </c>
      <c r="O751" s="107" t="str">
        <f t="shared" si="3128"/>
        <v/>
      </c>
      <c r="P751" s="107" t="str">
        <f t="shared" si="3128"/>
        <v/>
      </c>
      <c r="Q751" s="107" t="str">
        <f t="shared" si="3128"/>
        <v/>
      </c>
      <c r="R751" s="107" t="str">
        <f t="shared" si="3128"/>
        <v/>
      </c>
      <c r="S751" s="107" t="str">
        <f t="shared" si="3128"/>
        <v/>
      </c>
      <c r="T751" s="107" t="str">
        <f t="shared" si="3128"/>
        <v/>
      </c>
      <c r="U751" s="107" t="str">
        <f t="shared" ref="U751" si="3129">IFERROR((U750-U749)/U750*100%,"")</f>
        <v/>
      </c>
      <c r="V751" s="107" t="str">
        <f>IFERROR((V748-V750)/V750*100%,"")</f>
        <v/>
      </c>
      <c r="W751" s="107" t="str">
        <f>IFERROR((W748-W750)/W750*100%,"")</f>
        <v/>
      </c>
      <c r="X751" s="107" t="str">
        <f>IFERROR((X748-X750)/X750*100%,"")</f>
        <v/>
      </c>
      <c r="Y751" s="107" t="str">
        <f>IFERROR((Y748-Y750)/Y750*100%,"")</f>
        <v/>
      </c>
      <c r="Z751" s="107" t="str">
        <f t="shared" ref="Z751" si="3130">IFERROR((Z750-Z749)/Z750*100%,"")</f>
        <v/>
      </c>
      <c r="AA751" s="107" t="str">
        <f>IFERROR((AA750-AA748)/AA750*100%,"")</f>
        <v/>
      </c>
      <c r="AB751" s="107" t="str">
        <f>IFERROR((AB750-AB748)/AB750*100%,"")</f>
        <v/>
      </c>
      <c r="AC751" s="194" t="str">
        <f t="shared" ref="AC751" si="3131">IFERROR((AC750-AC749)/AC750*100%,"")</f>
        <v/>
      </c>
      <c r="AD751" s="194" t="str">
        <f t="shared" ref="AD751" si="3132">IFERROR((AD750-AD749)/AD750*100%,"")</f>
        <v/>
      </c>
      <c r="AE751" s="194" t="str">
        <f t="shared" ref="AE751" si="3133">IFERROR((AE750-AE749)/AE750*100%,"")</f>
        <v/>
      </c>
      <c r="AF751" s="194" t="str">
        <f t="shared" ref="AF751" si="3134">IFERROR((AF750-AF749)/AF750*100%,"")</f>
        <v/>
      </c>
      <c r="AG751" s="194" t="str">
        <f t="shared" ref="AG751" si="3135">IFERROR((AG750-AG749)/AG750*100%,"")</f>
        <v/>
      </c>
      <c r="AH751" s="194" t="str">
        <f t="shared" ref="AH751" si="3136">IFERROR((AH750-AH749)/AH750*100%,"")</f>
        <v/>
      </c>
      <c r="AI751" s="194" t="str">
        <f t="shared" ref="AI751" si="3137">IFERROR((AI750-AI749)/AI750*100%,"")</f>
        <v/>
      </c>
      <c r="AJ751" s="194" t="str">
        <f t="shared" ref="AJ751" si="3138">IFERROR((AJ750-AJ749)/AJ750*100%,"")</f>
        <v/>
      </c>
      <c r="AK751" s="194" t="str">
        <f t="shared" ref="AK751" si="3139">IFERROR((AK750-AK749)/AK750*100%,"")</f>
        <v/>
      </c>
      <c r="AL751" s="194" t="str">
        <f t="shared" ref="AL751" si="3140">IFERROR((AL750-AL749)/AL750*100%,"")</f>
        <v/>
      </c>
      <c r="AM751" s="227" t="str">
        <f>IFERROR((AM750-AM748)/AM750*100%,"")</f>
        <v/>
      </c>
    </row>
    <row r="752" spans="1:39" customFormat="1" outlineLevel="1">
      <c r="A752" t="str">
        <f>B737&amp;C752</f>
        <v>Surname, Forename9</v>
      </c>
      <c r="B752" s="259"/>
      <c r="C752" s="27">
        <v>9</v>
      </c>
      <c r="D752" s="26" t="s">
        <v>22</v>
      </c>
      <c r="E752" s="103"/>
      <c r="F752" s="103"/>
      <c r="G752" s="103"/>
      <c r="H752" s="15"/>
      <c r="I752" s="16"/>
      <c r="J752" s="17"/>
      <c r="K752" s="94"/>
      <c r="L752" s="94"/>
      <c r="M752" s="94"/>
      <c r="N752" s="94"/>
      <c r="O752" s="94"/>
      <c r="P752" s="94"/>
      <c r="Q752" s="17" t="str">
        <f>IF(SUM(K752:P752)=0,"",SUM(K752:P752))</f>
        <v/>
      </c>
      <c r="R752" s="94"/>
      <c r="S752" s="94"/>
      <c r="T752" s="17" t="str">
        <f>IF(SUM(R752:S752)=0,"",SUM(R752:S752))</f>
        <v/>
      </c>
      <c r="U752" s="17"/>
      <c r="V752" s="94"/>
      <c r="W752" s="17"/>
      <c r="X752" s="94" t="str">
        <f>IFERROR(AVERAGE(V752:W752),"")</f>
        <v/>
      </c>
      <c r="Y752" s="17"/>
      <c r="Z752" s="17"/>
      <c r="AA752" s="71"/>
      <c r="AB752" s="17"/>
      <c r="AC752" s="190" t="str">
        <f>IF(J752="","",IF(J752&lt;&gt;0,INT(25.4347*POWER((18-J752),1.81)),0))</f>
        <v/>
      </c>
      <c r="AD752" s="190" t="str">
        <f>IFERROR(IF(Q752&lt;&gt;0,INT(0.14354*POWER(((10*Q752)-220),1.4)),0),"")</f>
        <v/>
      </c>
      <c r="AE752" s="190" t="str">
        <f>IFERROR(IF(T752&lt;&gt;0,INT(51.39*POWER((T752-1.5),1.05)),0),"")</f>
        <v/>
      </c>
      <c r="AF752" s="190">
        <f>IF(U752&lt;&gt;0,INT(0.8465*POWER(((100*U752)-75),1.42)),0)</f>
        <v>0</v>
      </c>
      <c r="AG752" s="190" t="str">
        <f>IFERROR(IF(X752&lt;&gt;0,INT(1.53775*POWER((82-X752),1.81)),0),"")</f>
        <v/>
      </c>
      <c r="AH752" s="190" t="str">
        <f>IF(Y752="","",IF(Y752&lt;&gt;0,INT(5.74352*POWER((28.5-Y752),1.92)),0))</f>
        <v/>
      </c>
      <c r="AI752" s="190">
        <f>IF(Z752&lt;&gt;0,INT(12.91*POWER((Z752-4),1.1)),0)</f>
        <v>0</v>
      </c>
      <c r="AJ752" s="190" t="str">
        <f>IF(AA752="","",IF(AA752&lt;&gt;0,INT(0.2797*POWER(((100*AA752)),1.35)),0))</f>
        <v/>
      </c>
      <c r="AK752" s="191" t="str">
        <f>IF(AB752="","",IF(AB752&lt;&gt;0,INT(100.14*POWER((AB752-1),1.08)),0))</f>
        <v/>
      </c>
      <c r="AL752" s="192">
        <f>COUNT(J752,Q752,T752,X752,Y752,AA752,AB752)</f>
        <v>0</v>
      </c>
      <c r="AM752" s="193" t="str">
        <f>IF(AL752=0,"",SUM(AC752:AK752))</f>
        <v/>
      </c>
    </row>
    <row r="753" spans="1:39" customFormat="1" outlineLevel="1">
      <c r="B753" s="259"/>
      <c r="C753" s="106" t="s">
        <v>65</v>
      </c>
      <c r="D753" s="33"/>
      <c r="E753" s="33"/>
      <c r="F753" s="33"/>
      <c r="G753" s="33"/>
      <c r="H753" s="18"/>
      <c r="I753" s="44"/>
      <c r="J753" s="107" t="str">
        <f>IFERROR((J750-J752)/J752*100%,"")</f>
        <v/>
      </c>
      <c r="K753" s="107" t="str">
        <f t="shared" ref="K753:T753" si="3141">IFERROR((K752-K750)/K752*100%,"")</f>
        <v/>
      </c>
      <c r="L753" s="107" t="str">
        <f t="shared" si="3141"/>
        <v/>
      </c>
      <c r="M753" s="107" t="str">
        <f t="shared" si="3141"/>
        <v/>
      </c>
      <c r="N753" s="107" t="str">
        <f t="shared" si="3141"/>
        <v/>
      </c>
      <c r="O753" s="107" t="str">
        <f t="shared" si="3141"/>
        <v/>
      </c>
      <c r="P753" s="107" t="str">
        <f t="shared" si="3141"/>
        <v/>
      </c>
      <c r="Q753" s="107" t="str">
        <f t="shared" si="3141"/>
        <v/>
      </c>
      <c r="R753" s="107" t="str">
        <f t="shared" si="3141"/>
        <v/>
      </c>
      <c r="S753" s="107" t="str">
        <f t="shared" si="3141"/>
        <v/>
      </c>
      <c r="T753" s="107" t="str">
        <f t="shared" si="3141"/>
        <v/>
      </c>
      <c r="U753" s="107" t="str">
        <f t="shared" ref="U753" si="3142">IFERROR((U752-U751)/U752*100%,"")</f>
        <v/>
      </c>
      <c r="V753" s="107" t="str">
        <f>IFERROR((V750-V752)/V752*100%,"")</f>
        <v/>
      </c>
      <c r="W753" s="107" t="str">
        <f>IFERROR((W750-W752)/W752*100%,"")</f>
        <v/>
      </c>
      <c r="X753" s="107" t="str">
        <f>IFERROR((X750-X752)/X752*100%,"")</f>
        <v/>
      </c>
      <c r="Y753" s="107" t="str">
        <f>IFERROR((Y750-Y752)/Y752*100%,"")</f>
        <v/>
      </c>
      <c r="Z753" s="107" t="str">
        <f t="shared" ref="Z753" si="3143">IFERROR((Z752-Z751)/Z752*100%,"")</f>
        <v/>
      </c>
      <c r="AA753" s="107" t="str">
        <f>IFERROR((AA752-AA750)/AA752*100%,"")</f>
        <v/>
      </c>
      <c r="AB753" s="107" t="str">
        <f>IFERROR((AB752-AB750)/AB752*100%,"")</f>
        <v/>
      </c>
      <c r="AC753" s="194" t="str">
        <f t="shared" ref="AC753" si="3144">IFERROR((AC752-AC751)/AC752*100%,"")</f>
        <v/>
      </c>
      <c r="AD753" s="194" t="str">
        <f t="shared" ref="AD753" si="3145">IFERROR((AD752-AD751)/AD752*100%,"")</f>
        <v/>
      </c>
      <c r="AE753" s="194" t="str">
        <f t="shared" ref="AE753" si="3146">IFERROR((AE752-AE751)/AE752*100%,"")</f>
        <v/>
      </c>
      <c r="AF753" s="194" t="str">
        <f t="shared" ref="AF753" si="3147">IFERROR((AF752-AF751)/AF752*100%,"")</f>
        <v/>
      </c>
      <c r="AG753" s="194" t="str">
        <f t="shared" ref="AG753" si="3148">IFERROR((AG752-AG751)/AG752*100%,"")</f>
        <v/>
      </c>
      <c r="AH753" s="194" t="str">
        <f t="shared" ref="AH753" si="3149">IFERROR((AH752-AH751)/AH752*100%,"")</f>
        <v/>
      </c>
      <c r="AI753" s="194" t="str">
        <f t="shared" ref="AI753" si="3150">IFERROR((AI752-AI751)/AI752*100%,"")</f>
        <v/>
      </c>
      <c r="AJ753" s="194" t="str">
        <f t="shared" ref="AJ753" si="3151">IFERROR((AJ752-AJ751)/AJ752*100%,"")</f>
        <v/>
      </c>
      <c r="AK753" s="194" t="str">
        <f t="shared" ref="AK753" si="3152">IFERROR((AK752-AK751)/AK752*100%,"")</f>
        <v/>
      </c>
      <c r="AL753" s="194" t="str">
        <f t="shared" ref="AL753" si="3153">IFERROR((AL752-AL751)/AL752*100%,"")</f>
        <v/>
      </c>
      <c r="AM753" s="227" t="str">
        <f>IFERROR((AM752-AM750)/AM752*100%,"")</f>
        <v/>
      </c>
    </row>
    <row r="754" spans="1:39" s="6" customFormat="1" outlineLevel="1">
      <c r="A754" t="str">
        <f>B737&amp;C754</f>
        <v>Surname, Forename10</v>
      </c>
      <c r="B754" s="259"/>
      <c r="C754" s="32">
        <v>10</v>
      </c>
      <c r="D754" s="33" t="s">
        <v>22</v>
      </c>
      <c r="E754" s="33"/>
      <c r="F754" s="33"/>
      <c r="G754" s="33"/>
      <c r="H754" s="18"/>
      <c r="I754" s="44"/>
      <c r="J754" s="34"/>
      <c r="K754" s="34"/>
      <c r="L754" s="34"/>
      <c r="M754" s="34"/>
      <c r="N754" s="34"/>
      <c r="O754" s="34"/>
      <c r="P754" s="34"/>
      <c r="Q754" s="17" t="str">
        <f>IF(SUM(K754:P754)=0,"",SUM(K754:P754))</f>
        <v/>
      </c>
      <c r="R754" s="94"/>
      <c r="S754" s="94"/>
      <c r="T754" s="17" t="str">
        <f>IF(SUM(R754:S754)=0,"",SUM(R754:S754))</f>
        <v/>
      </c>
      <c r="U754" s="17"/>
      <c r="V754" s="94"/>
      <c r="W754" s="17"/>
      <c r="X754" s="94" t="str">
        <f>IFERROR(AVERAGE(V754:W754),"")</f>
        <v/>
      </c>
      <c r="Y754" s="17"/>
      <c r="Z754" s="17"/>
      <c r="AA754" s="71"/>
      <c r="AB754" s="17"/>
      <c r="AC754" s="190" t="str">
        <f>IF(J754="","",IF(J754&lt;&gt;0,INT(25.4347*POWER((18-J754),1.81)),0))</f>
        <v/>
      </c>
      <c r="AD754" s="190" t="str">
        <f>IFERROR(IF(Q754&lt;&gt;0,INT(0.14354*POWER(((10*Q754)-220),1.4)),0),"")</f>
        <v/>
      </c>
      <c r="AE754" s="190" t="str">
        <f>IFERROR(IF(T754&lt;&gt;0,INT(51.39*POWER((T754-1.5),1.05)),0),"")</f>
        <v/>
      </c>
      <c r="AF754" s="190">
        <f>IF(U754&lt;&gt;0,INT(0.8465*POWER(((100*U754)-75),1.42)),0)</f>
        <v>0</v>
      </c>
      <c r="AG754" s="190" t="str">
        <f>IFERROR(IF(X754&lt;&gt;0,INT(1.53775*POWER((82-X754),1.81)),0),"")</f>
        <v/>
      </c>
      <c r="AH754" s="190" t="str">
        <f>IF(Y754="","",IF(Y754&lt;&gt;0,INT(5.74352*POWER((28.5-Y754),1.92)),0))</f>
        <v/>
      </c>
      <c r="AI754" s="190">
        <f>IF(Z754&lt;&gt;0,INT(12.91*POWER((Z754-4),1.1)),0)</f>
        <v>0</v>
      </c>
      <c r="AJ754" s="190" t="str">
        <f>IF(AA754="","",IF(AA754&lt;&gt;0,INT(0.2797*POWER(((100*AA754)),1.35)),0))</f>
        <v/>
      </c>
      <c r="AK754" s="191" t="str">
        <f>IF(AB754="","",IF(AB754&lt;&gt;0,INT(100.14*POWER((AB754-1),1.08)),0))</f>
        <v/>
      </c>
      <c r="AL754" s="192">
        <f>COUNT(J754,Q754,T754,X754,Y754,AA754,AB754)</f>
        <v>0</v>
      </c>
      <c r="AM754" s="193" t="str">
        <f>IF(AL754=0,"",SUM(AC754:AK754))</f>
        <v/>
      </c>
    </row>
    <row r="755" spans="1:39" s="6" customFormat="1" outlineLevel="1">
      <c r="A755"/>
      <c r="B755" s="260"/>
      <c r="C755" s="106" t="s">
        <v>65</v>
      </c>
      <c r="D755" s="33"/>
      <c r="E755" s="33"/>
      <c r="F755" s="33"/>
      <c r="G755" s="33"/>
      <c r="H755" s="18"/>
      <c r="I755" s="44"/>
      <c r="J755" s="107" t="str">
        <f>IFERROR((J752-J754)/J754*100%,"")</f>
        <v/>
      </c>
      <c r="K755" s="107" t="str">
        <f t="shared" ref="K755:T755" si="3154">IFERROR((K754-K752)/K754*100%,"")</f>
        <v/>
      </c>
      <c r="L755" s="107" t="str">
        <f t="shared" si="3154"/>
        <v/>
      </c>
      <c r="M755" s="107" t="str">
        <f t="shared" si="3154"/>
        <v/>
      </c>
      <c r="N755" s="107" t="str">
        <f t="shared" si="3154"/>
        <v/>
      </c>
      <c r="O755" s="107" t="str">
        <f t="shared" si="3154"/>
        <v/>
      </c>
      <c r="P755" s="107" t="str">
        <f t="shared" si="3154"/>
        <v/>
      </c>
      <c r="Q755" s="107" t="str">
        <f t="shared" si="3154"/>
        <v/>
      </c>
      <c r="R755" s="107" t="str">
        <f t="shared" si="3154"/>
        <v/>
      </c>
      <c r="S755" s="107" t="str">
        <f t="shared" si="3154"/>
        <v/>
      </c>
      <c r="T755" s="107" t="str">
        <f t="shared" si="3154"/>
        <v/>
      </c>
      <c r="U755" s="107" t="str">
        <f t="shared" ref="U755" si="3155">IFERROR((U754-U753)/U754*100%,"")</f>
        <v/>
      </c>
      <c r="V755" s="107" t="str">
        <f>IFERROR((V752-V754)/V754*100%,"")</f>
        <v/>
      </c>
      <c r="W755" s="107" t="str">
        <f>IFERROR((W752-W754)/W754*100%,"")</f>
        <v/>
      </c>
      <c r="X755" s="107" t="str">
        <f>IFERROR((X752-X754)/X754*100%,"")</f>
        <v/>
      </c>
      <c r="Y755" s="107" t="str">
        <f>IFERROR((Y752-Y754)/Y754*100%,"")</f>
        <v/>
      </c>
      <c r="Z755" s="107" t="str">
        <f t="shared" ref="Z755" si="3156">IFERROR((Z754-Z753)/Z754*100%,"")</f>
        <v/>
      </c>
      <c r="AA755" s="107" t="str">
        <f>IFERROR((AA754-AA752)/AA754*100%,"")</f>
        <v/>
      </c>
      <c r="AB755" s="107" t="str">
        <f>IFERROR((AB754-AB752)/AB754*100%,"")</f>
        <v/>
      </c>
      <c r="AC755" s="194" t="str">
        <f t="shared" ref="AC755" si="3157">IFERROR((AC754-AC753)/AC754*100%,"")</f>
        <v/>
      </c>
      <c r="AD755" s="194" t="str">
        <f t="shared" ref="AD755" si="3158">IFERROR((AD754-AD753)/AD754*100%,"")</f>
        <v/>
      </c>
      <c r="AE755" s="194" t="str">
        <f t="shared" ref="AE755" si="3159">IFERROR((AE754-AE753)/AE754*100%,"")</f>
        <v/>
      </c>
      <c r="AF755" s="194" t="str">
        <f t="shared" ref="AF755" si="3160">IFERROR((AF754-AF753)/AF754*100%,"")</f>
        <v/>
      </c>
      <c r="AG755" s="194" t="str">
        <f t="shared" ref="AG755" si="3161">IFERROR((AG754-AG753)/AG754*100%,"")</f>
        <v/>
      </c>
      <c r="AH755" s="194" t="str">
        <f t="shared" ref="AH755" si="3162">IFERROR((AH754-AH753)/AH754*100%,"")</f>
        <v/>
      </c>
      <c r="AI755" s="194" t="str">
        <f t="shared" ref="AI755" si="3163">IFERROR((AI754-AI753)/AI754*100%,"")</f>
        <v/>
      </c>
      <c r="AJ755" s="194" t="str">
        <f t="shared" ref="AJ755" si="3164">IFERROR((AJ754-AJ753)/AJ754*100%,"")</f>
        <v/>
      </c>
      <c r="AK755" s="194" t="str">
        <f t="shared" ref="AK755" si="3165">IFERROR((AK754-AK753)/AK754*100%,"")</f>
        <v/>
      </c>
      <c r="AL755" s="194" t="str">
        <f t="shared" ref="AL755" si="3166">IFERROR((AL754-AL753)/AL754*100%,"")</f>
        <v/>
      </c>
      <c r="AM755" s="227" t="str">
        <f>IFERROR((AM754-AM752)/AM754*100%,"")</f>
        <v/>
      </c>
    </row>
    <row r="756" spans="1:39" s="45" customFormat="1" outlineLevel="1">
      <c r="B756" s="115"/>
      <c r="C756" s="32"/>
      <c r="D756" s="33"/>
      <c r="E756" s="33"/>
      <c r="F756" s="33"/>
      <c r="G756" s="33"/>
      <c r="H756" s="18"/>
      <c r="I756" s="44"/>
      <c r="J756" s="34"/>
      <c r="K756" s="34"/>
      <c r="L756" s="34"/>
      <c r="M756" s="34"/>
      <c r="N756" s="34"/>
      <c r="O756" s="34"/>
      <c r="P756" s="34"/>
      <c r="Q756" s="34"/>
      <c r="R756" s="34"/>
      <c r="S756" s="34"/>
      <c r="T756" s="34"/>
      <c r="U756" s="34"/>
      <c r="V756" s="34"/>
      <c r="W756" s="34"/>
      <c r="X756" s="34"/>
      <c r="Y756" s="34"/>
      <c r="Z756" s="34"/>
      <c r="AA756" s="34"/>
      <c r="AB756" s="34"/>
      <c r="AC756" s="195"/>
      <c r="AD756" s="196"/>
      <c r="AE756" s="196"/>
      <c r="AF756" s="196"/>
      <c r="AG756" s="196"/>
      <c r="AH756" s="196"/>
      <c r="AI756" s="196"/>
      <c r="AJ756" s="196"/>
      <c r="AK756" s="197"/>
      <c r="AL756" s="196"/>
      <c r="AM756" s="198"/>
    </row>
    <row r="757" spans="1:39" s="6" customFormat="1" outlineLevel="1">
      <c r="B757" s="116"/>
      <c r="C757" s="35"/>
      <c r="D757" s="36"/>
      <c r="E757" s="36"/>
      <c r="F757" s="36"/>
      <c r="G757" s="36"/>
      <c r="H757" s="37"/>
      <c r="I757" s="38" t="s">
        <v>24</v>
      </c>
      <c r="J757" s="21" t="e">
        <f>AVERAGE(J737:J738,J740,J742,J744,J746,J748,J750,J752,J754)</f>
        <v>#DIV/0!</v>
      </c>
      <c r="K757" s="21" t="e">
        <f t="shared" ref="K757:AB757" si="3167">AVERAGE(K737:K738,K740,K742,K744,K746,K748,K750,K752,K754)</f>
        <v>#DIV/0!</v>
      </c>
      <c r="L757" s="21" t="e">
        <f t="shared" si="3167"/>
        <v>#DIV/0!</v>
      </c>
      <c r="M757" s="21" t="e">
        <f t="shared" si="3167"/>
        <v>#DIV/0!</v>
      </c>
      <c r="N757" s="21" t="e">
        <f t="shared" si="3167"/>
        <v>#DIV/0!</v>
      </c>
      <c r="O757" s="21" t="e">
        <f t="shared" si="3167"/>
        <v>#DIV/0!</v>
      </c>
      <c r="P757" s="21" t="e">
        <f t="shared" si="3167"/>
        <v>#DIV/0!</v>
      </c>
      <c r="Q757" s="21" t="e">
        <f t="shared" si="3167"/>
        <v>#DIV/0!</v>
      </c>
      <c r="R757" s="21" t="e">
        <f t="shared" si="3167"/>
        <v>#DIV/0!</v>
      </c>
      <c r="S757" s="21" t="e">
        <f t="shared" si="3167"/>
        <v>#DIV/0!</v>
      </c>
      <c r="T757" s="21" t="e">
        <f t="shared" si="3167"/>
        <v>#DIV/0!</v>
      </c>
      <c r="U757" s="21" t="e">
        <f t="shared" si="3167"/>
        <v>#DIV/0!</v>
      </c>
      <c r="V757" s="21" t="e">
        <f t="shared" si="3167"/>
        <v>#DIV/0!</v>
      </c>
      <c r="W757" s="21" t="e">
        <f t="shared" si="3167"/>
        <v>#DIV/0!</v>
      </c>
      <c r="X757" s="21" t="e">
        <f t="shared" si="3167"/>
        <v>#DIV/0!</v>
      </c>
      <c r="Y757" s="21" t="e">
        <f t="shared" si="3167"/>
        <v>#DIV/0!</v>
      </c>
      <c r="Z757" s="21" t="e">
        <f t="shared" si="3167"/>
        <v>#DIV/0!</v>
      </c>
      <c r="AA757" s="21" t="e">
        <f t="shared" si="3167"/>
        <v>#DIV/0!</v>
      </c>
      <c r="AB757" s="21" t="e">
        <f t="shared" si="3167"/>
        <v>#DIV/0!</v>
      </c>
      <c r="AC757" s="199"/>
      <c r="AD757" s="200"/>
      <c r="AE757" s="200"/>
      <c r="AF757" s="200"/>
      <c r="AG757" s="200"/>
      <c r="AH757" s="200"/>
      <c r="AI757" s="200"/>
      <c r="AJ757" s="200"/>
      <c r="AK757" s="201"/>
      <c r="AL757" s="200"/>
      <c r="AM757" s="202"/>
    </row>
    <row r="758" spans="1:39" s="6" customFormat="1" outlineLevel="1">
      <c r="B758" s="116"/>
      <c r="C758" s="35"/>
      <c r="D758" s="36"/>
      <c r="E758" s="36"/>
      <c r="F758" s="36"/>
      <c r="G758" s="36"/>
      <c r="H758" s="37"/>
      <c r="I758" s="38" t="s">
        <v>26</v>
      </c>
      <c r="J758" s="21">
        <f>MIN(J737:J738,J740,J742,J744,J746,J748,J750,J752,J754)</f>
        <v>0</v>
      </c>
      <c r="K758" s="21">
        <f t="shared" ref="K758:AB758" si="3168">MIN(K737:K738,K740,K742,K744,K746,K748,K750,K752,K754)</f>
        <v>0</v>
      </c>
      <c r="L758" s="21">
        <f t="shared" si="3168"/>
        <v>0</v>
      </c>
      <c r="M758" s="21">
        <f t="shared" si="3168"/>
        <v>0</v>
      </c>
      <c r="N758" s="21">
        <f t="shared" si="3168"/>
        <v>0</v>
      </c>
      <c r="O758" s="21">
        <f t="shared" si="3168"/>
        <v>0</v>
      </c>
      <c r="P758" s="21">
        <f t="shared" si="3168"/>
        <v>0</v>
      </c>
      <c r="Q758" s="21">
        <f t="shared" si="3168"/>
        <v>0</v>
      </c>
      <c r="R758" s="21">
        <f t="shared" si="3168"/>
        <v>0</v>
      </c>
      <c r="S758" s="21">
        <f t="shared" si="3168"/>
        <v>0</v>
      </c>
      <c r="T758" s="21">
        <f t="shared" si="3168"/>
        <v>0</v>
      </c>
      <c r="U758" s="21">
        <f t="shared" si="3168"/>
        <v>0</v>
      </c>
      <c r="V758" s="21">
        <f t="shared" si="3168"/>
        <v>0</v>
      </c>
      <c r="W758" s="21">
        <f t="shared" si="3168"/>
        <v>0</v>
      </c>
      <c r="X758" s="21">
        <f t="shared" si="3168"/>
        <v>0</v>
      </c>
      <c r="Y758" s="21">
        <f t="shared" si="3168"/>
        <v>0</v>
      </c>
      <c r="Z758" s="21">
        <f t="shared" si="3168"/>
        <v>0</v>
      </c>
      <c r="AA758" s="21">
        <f t="shared" si="3168"/>
        <v>0</v>
      </c>
      <c r="AB758" s="21">
        <f t="shared" si="3168"/>
        <v>0</v>
      </c>
      <c r="AC758" s="199"/>
      <c r="AD758" s="200"/>
      <c r="AE758" s="200"/>
      <c r="AF758" s="200"/>
      <c r="AG758" s="200"/>
      <c r="AH758" s="200"/>
      <c r="AI758" s="200"/>
      <c r="AJ758" s="200"/>
      <c r="AK758" s="201"/>
      <c r="AL758" s="200"/>
      <c r="AM758" s="202"/>
    </row>
    <row r="759" spans="1:39" s="6" customFormat="1" outlineLevel="1">
      <c r="B759" s="116"/>
      <c r="C759" s="35"/>
      <c r="D759" s="36"/>
      <c r="E759" s="36"/>
      <c r="F759" s="36"/>
      <c r="G759" s="36"/>
      <c r="H759" s="37"/>
      <c r="I759" s="38" t="s">
        <v>25</v>
      </c>
      <c r="J759" s="21">
        <f>MAX(J737:J738,J740,J742,J744,J746,J748,J750,J752,J754)</f>
        <v>0</v>
      </c>
      <c r="K759" s="21">
        <f t="shared" ref="K759:AB759" si="3169">MAX(K737:K738,K740,K742,K744,K746,K748,K750,K752,K754)</f>
        <v>0</v>
      </c>
      <c r="L759" s="21">
        <f t="shared" si="3169"/>
        <v>0</v>
      </c>
      <c r="M759" s="21">
        <f t="shared" si="3169"/>
        <v>0</v>
      </c>
      <c r="N759" s="21">
        <f t="shared" si="3169"/>
        <v>0</v>
      </c>
      <c r="O759" s="21">
        <f t="shared" si="3169"/>
        <v>0</v>
      </c>
      <c r="P759" s="21">
        <f t="shared" si="3169"/>
        <v>0</v>
      </c>
      <c r="Q759" s="21">
        <f t="shared" si="3169"/>
        <v>0</v>
      </c>
      <c r="R759" s="21">
        <f t="shared" si="3169"/>
        <v>0</v>
      </c>
      <c r="S759" s="21">
        <f t="shared" si="3169"/>
        <v>0</v>
      </c>
      <c r="T759" s="21">
        <f t="shared" si="3169"/>
        <v>0</v>
      </c>
      <c r="U759" s="21">
        <f t="shared" si="3169"/>
        <v>0</v>
      </c>
      <c r="V759" s="21">
        <f t="shared" si="3169"/>
        <v>0</v>
      </c>
      <c r="W759" s="21">
        <f t="shared" si="3169"/>
        <v>0</v>
      </c>
      <c r="X759" s="21">
        <f t="shared" si="3169"/>
        <v>0</v>
      </c>
      <c r="Y759" s="21">
        <f t="shared" si="3169"/>
        <v>0</v>
      </c>
      <c r="Z759" s="21">
        <f t="shared" si="3169"/>
        <v>0</v>
      </c>
      <c r="AA759" s="21">
        <f t="shared" si="3169"/>
        <v>0</v>
      </c>
      <c r="AB759" s="21">
        <f t="shared" si="3169"/>
        <v>0</v>
      </c>
      <c r="AC759" s="199"/>
      <c r="AD759" s="200"/>
      <c r="AE759" s="200"/>
      <c r="AF759" s="200"/>
      <c r="AG759" s="200"/>
      <c r="AH759" s="200"/>
      <c r="AI759" s="200"/>
      <c r="AJ759" s="200"/>
      <c r="AK759" s="201"/>
      <c r="AL759" s="200"/>
      <c r="AM759" s="202"/>
    </row>
    <row r="760" spans="1:39" s="6" customFormat="1" outlineLevel="1">
      <c r="B760" s="116"/>
      <c r="C760" s="35"/>
      <c r="D760" s="36"/>
      <c r="E760" s="36"/>
      <c r="F760" s="36"/>
      <c r="G760" s="36"/>
      <c r="H760" s="37"/>
      <c r="I760" s="38"/>
      <c r="J760" s="21"/>
      <c r="K760" s="21"/>
      <c r="L760" s="21"/>
      <c r="M760" s="21"/>
      <c r="N760" s="21"/>
      <c r="O760" s="21"/>
      <c r="P760" s="21"/>
      <c r="Q760" s="21"/>
      <c r="R760" s="21"/>
      <c r="S760" s="21"/>
      <c r="T760" s="21"/>
      <c r="U760" s="21"/>
      <c r="V760" s="21"/>
      <c r="W760" s="21"/>
      <c r="X760" s="21"/>
      <c r="Y760" s="21"/>
      <c r="Z760" s="21"/>
      <c r="AA760" s="21"/>
      <c r="AB760" s="21"/>
      <c r="AC760" s="200"/>
      <c r="AD760" s="200"/>
      <c r="AE760" s="200"/>
      <c r="AF760" s="200"/>
      <c r="AG760" s="200"/>
      <c r="AH760" s="200"/>
      <c r="AI760" s="200"/>
      <c r="AJ760" s="200"/>
      <c r="AK760" s="200"/>
      <c r="AL760" s="200"/>
      <c r="AM760" s="202"/>
    </row>
    <row r="761" spans="1:39" s="31" customFormat="1" ht="16.5" outlineLevel="1" thickBot="1">
      <c r="B761" s="117"/>
      <c r="C761" s="39"/>
      <c r="D761" s="40"/>
      <c r="E761" s="40"/>
      <c r="F761" s="40"/>
      <c r="G761" s="40"/>
      <c r="H761" s="41"/>
      <c r="I761" s="42"/>
      <c r="J761" s="43"/>
      <c r="K761" s="43"/>
      <c r="L761" s="43"/>
      <c r="M761" s="43"/>
      <c r="N761" s="43"/>
      <c r="O761" s="43"/>
      <c r="P761" s="43"/>
      <c r="Q761" s="43"/>
      <c r="R761" s="43"/>
      <c r="S761" s="43"/>
      <c r="T761" s="43"/>
      <c r="U761" s="43"/>
      <c r="V761" s="43"/>
      <c r="W761" s="43"/>
      <c r="X761" s="43"/>
      <c r="Y761" s="43"/>
      <c r="Z761" s="43"/>
      <c r="AA761" s="43"/>
      <c r="AB761" s="43"/>
      <c r="AC761" s="204"/>
      <c r="AD761" s="204"/>
      <c r="AE761" s="204"/>
      <c r="AF761" s="204"/>
      <c r="AG761" s="204"/>
      <c r="AH761" s="204"/>
      <c r="AI761" s="204"/>
      <c r="AJ761" s="204"/>
      <c r="AK761" s="204"/>
      <c r="AL761" s="204"/>
      <c r="AM761" s="205"/>
    </row>
    <row r="762" spans="1:39" customFormat="1">
      <c r="B762" s="118"/>
      <c r="C762" s="28"/>
      <c r="D762" s="19"/>
      <c r="E762" s="19"/>
      <c r="F762" s="19"/>
      <c r="G762" s="19"/>
      <c r="H762" s="29"/>
      <c r="I762" s="20"/>
      <c r="J762" s="30"/>
      <c r="K762" s="30"/>
      <c r="L762" s="30"/>
      <c r="M762" s="30"/>
      <c r="N762" s="30"/>
      <c r="O762" s="30"/>
      <c r="P762" s="30"/>
      <c r="Q762" s="30"/>
      <c r="R762" s="30"/>
      <c r="S762" s="30"/>
      <c r="T762" s="30"/>
      <c r="U762" s="30"/>
      <c r="V762" s="30"/>
      <c r="W762" s="30"/>
      <c r="X762" s="30"/>
      <c r="Y762" s="30"/>
      <c r="Z762" s="30"/>
      <c r="AA762" s="30"/>
      <c r="AB762" s="30"/>
      <c r="AC762" s="206"/>
      <c r="AD762" s="206"/>
      <c r="AE762" s="206"/>
      <c r="AF762" s="206"/>
      <c r="AG762" s="206"/>
      <c r="AH762" s="206"/>
      <c r="AI762" s="206"/>
      <c r="AJ762" s="206"/>
      <c r="AK762" s="206"/>
      <c r="AL762" s="206"/>
      <c r="AM762" s="207"/>
    </row>
    <row r="763" spans="1:39" customFormat="1" outlineLevel="1">
      <c r="B763" s="114" t="s">
        <v>41</v>
      </c>
      <c r="C763" s="28"/>
      <c r="D763" s="19"/>
      <c r="E763" s="19"/>
      <c r="F763" s="19"/>
      <c r="G763" s="19"/>
      <c r="H763" s="29"/>
      <c r="I763" s="20"/>
      <c r="J763" s="30"/>
      <c r="K763" s="30"/>
      <c r="L763" s="30"/>
      <c r="M763" s="30"/>
      <c r="N763" s="30"/>
      <c r="O763" s="30"/>
      <c r="P763" s="30"/>
      <c r="Q763" s="30"/>
      <c r="R763" s="30"/>
      <c r="S763" s="30"/>
      <c r="T763" s="30"/>
      <c r="U763" s="30"/>
      <c r="V763" s="30"/>
      <c r="W763" s="30"/>
      <c r="X763" s="30"/>
      <c r="Y763" s="30"/>
      <c r="Z763" s="30"/>
      <c r="AA763" s="30"/>
      <c r="AB763" s="30"/>
      <c r="AC763" s="206"/>
      <c r="AD763" s="206"/>
      <c r="AE763" s="206"/>
      <c r="AF763" s="206"/>
      <c r="AG763" s="206"/>
      <c r="AH763" s="206"/>
      <c r="AI763" s="206"/>
      <c r="AJ763" s="206"/>
      <c r="AK763" s="206"/>
      <c r="AL763" s="206"/>
      <c r="AM763" s="207"/>
    </row>
    <row r="764" spans="1:39" customFormat="1" outlineLevel="1">
      <c r="A764" t="str">
        <f>B764&amp;C764</f>
        <v>Surname, Forename1</v>
      </c>
      <c r="B764" s="258" t="s">
        <v>28</v>
      </c>
      <c r="C764" s="27">
        <v>1</v>
      </c>
      <c r="D764" s="26" t="s">
        <v>22</v>
      </c>
      <c r="E764" s="103"/>
      <c r="F764" s="103"/>
      <c r="G764" s="103"/>
      <c r="H764" s="16"/>
      <c r="I764" s="16"/>
      <c r="J764" s="17"/>
      <c r="K764" s="94"/>
      <c r="L764" s="94"/>
      <c r="M764" s="94"/>
      <c r="N764" s="94"/>
      <c r="O764" s="94"/>
      <c r="P764" s="94"/>
      <c r="Q764" s="17"/>
      <c r="R764" s="94"/>
      <c r="S764" s="94"/>
      <c r="T764" s="17"/>
      <c r="U764" s="17"/>
      <c r="V764" s="94"/>
      <c r="W764" s="17"/>
      <c r="X764" s="94"/>
      <c r="Y764" s="17"/>
      <c r="Z764" s="17"/>
      <c r="AA764" s="17"/>
      <c r="AB764" s="17"/>
      <c r="AC764" s="190">
        <f>IF(J764&lt;&gt;0,INT(25.4347*POWER((18-J764),1.81)),0)</f>
        <v>0</v>
      </c>
      <c r="AD764" s="190">
        <f>IF(Q764&lt;&gt;0,INT(0.14354*POWER(((10*Q764)-220),1.4)),0)</f>
        <v>0</v>
      </c>
      <c r="AE764" s="190">
        <f>IF(T764&lt;&gt;0,INT(51.39*POWER((T764-1.5),1.05)),0)</f>
        <v>0</v>
      </c>
      <c r="AF764" s="190">
        <f>IF(U764&lt;&gt;0,INT(0.8465*POWER(((100*U764)-75),1.42)),0)</f>
        <v>0</v>
      </c>
      <c r="AG764" s="190">
        <f>IF(X764&lt;&gt;0,INT(1.53775*POWER((82-X764),1.81)),0)</f>
        <v>0</v>
      </c>
      <c r="AH764" s="190">
        <f>IF(Y764&lt;&gt;0,INT(5.74352*POWER((28.5-Y764),1.92)),0)</f>
        <v>0</v>
      </c>
      <c r="AI764" s="190">
        <f>IF(Z764&lt;&gt;0,INT(12.91*POWER((Z764-4),1.1)),0)</f>
        <v>0</v>
      </c>
      <c r="AJ764" s="190">
        <f>IF(AA764&lt;&gt;0,INT(0.2797*POWER(((100*AA764)),1.35)),0)</f>
        <v>0</v>
      </c>
      <c r="AK764" s="191">
        <f>IF(AB764&lt;&gt;0,INT(100.14*POWER((AB764-1),1.08)),0)</f>
        <v>0</v>
      </c>
      <c r="AL764" s="208">
        <v>7</v>
      </c>
      <c r="AM764" s="193">
        <f>SUM(AC764:AK764)</f>
        <v>0</v>
      </c>
    </row>
    <row r="765" spans="1:39" customFormat="1" outlineLevel="1">
      <c r="A765" t="str">
        <f>B764&amp;C765</f>
        <v>Surname, Forename2</v>
      </c>
      <c r="B765" s="259"/>
      <c r="C765" s="27">
        <v>2</v>
      </c>
      <c r="D765" s="26" t="s">
        <v>22</v>
      </c>
      <c r="E765" s="103"/>
      <c r="F765" s="103"/>
      <c r="G765" s="103"/>
      <c r="H765" s="15"/>
      <c r="I765" s="16"/>
      <c r="J765" s="17"/>
      <c r="K765" s="94"/>
      <c r="L765" s="94"/>
      <c r="M765" s="94"/>
      <c r="N765" s="94"/>
      <c r="O765" s="94"/>
      <c r="P765" s="94"/>
      <c r="Q765" s="17" t="str">
        <f>IF(SUM(K765:P765)=0,"",SUM(K765:P765))</f>
        <v/>
      </c>
      <c r="R765" s="94"/>
      <c r="S765" s="94"/>
      <c r="T765" s="17" t="str">
        <f>IF(SUM(R765:S765)=0,"",SUM(R765:S765))</f>
        <v/>
      </c>
      <c r="U765" s="17"/>
      <c r="V765" s="94"/>
      <c r="W765" s="17"/>
      <c r="X765" s="94" t="str">
        <f>IFERROR(AVERAGE(V765:W765),"")</f>
        <v/>
      </c>
      <c r="Y765" s="17"/>
      <c r="Z765" s="17"/>
      <c r="AA765" s="71"/>
      <c r="AB765" s="17"/>
      <c r="AC765" s="190" t="str">
        <f>IF(J765="","",IF(J765&lt;&gt;0,INT(25.4347*POWER((18-J765),1.81)),0))</f>
        <v/>
      </c>
      <c r="AD765" s="190" t="str">
        <f>IFERROR(IF(Q765&lt;&gt;0,INT(0.14354*POWER(((10*Q765)-220),1.4)),0),"")</f>
        <v/>
      </c>
      <c r="AE765" s="190" t="str">
        <f>IFERROR(IF(T765&lt;&gt;0,INT(51.39*POWER((T765-1.5),1.05)),0),"")</f>
        <v/>
      </c>
      <c r="AF765" s="190">
        <f>IF(U765&lt;&gt;0,INT(0.8465*POWER(((100*U765)-75),1.42)),0)</f>
        <v>0</v>
      </c>
      <c r="AG765" s="190" t="str">
        <f>IFERROR(IF(X765&lt;&gt;0,INT(1.53775*POWER((82-X765),1.81)),0),"")</f>
        <v/>
      </c>
      <c r="AH765" s="190" t="str">
        <f>IF(Y765="","",IF(Y765&lt;&gt;0,INT(5.74352*POWER((28.5-Y765),1.92)),0))</f>
        <v/>
      </c>
      <c r="AI765" s="190">
        <f>IF(Z765&lt;&gt;0,INT(12.91*POWER((Z765-4),1.1)),0)</f>
        <v>0</v>
      </c>
      <c r="AJ765" s="190" t="str">
        <f>IF(AA765="","",IF(AA765&lt;&gt;0,INT(0.2797*POWER(((100*AA765)),1.35)),0))</f>
        <v/>
      </c>
      <c r="AK765" s="191" t="str">
        <f>IF(AB765="","",IF(AB765&lt;&gt;0,INT(100.14*POWER((AB765-1),1.08)),0))</f>
        <v/>
      </c>
      <c r="AL765" s="192">
        <f>COUNT(J765,Q765,T765,X765,Y765,AA765,AB765)</f>
        <v>0</v>
      </c>
      <c r="AM765" s="193" t="str">
        <f>IF(AL765=0,"",SUM(AC765:AK765))</f>
        <v/>
      </c>
    </row>
    <row r="766" spans="1:39" customFormat="1" outlineLevel="1">
      <c r="B766" s="259"/>
      <c r="C766" s="106" t="s">
        <v>65</v>
      </c>
      <c r="D766" s="103"/>
      <c r="E766" s="103"/>
      <c r="F766" s="103"/>
      <c r="G766" s="103"/>
      <c r="H766" s="104"/>
      <c r="I766" s="105"/>
      <c r="J766" s="107" t="str">
        <f>IFERROR((J764-J765)/J765*100%,"")</f>
        <v/>
      </c>
      <c r="K766" s="107" t="str">
        <f>IFERROR((K765-K764)/K765*100%,"")</f>
        <v/>
      </c>
      <c r="L766" s="107" t="str">
        <f t="shared" ref="L766:S766" si="3170">IFERROR((L765-L764)/L765*100%,"")</f>
        <v/>
      </c>
      <c r="M766" s="107" t="str">
        <f t="shared" si="3170"/>
        <v/>
      </c>
      <c r="N766" s="107" t="str">
        <f t="shared" si="3170"/>
        <v/>
      </c>
      <c r="O766" s="107" t="str">
        <f t="shared" si="3170"/>
        <v/>
      </c>
      <c r="P766" s="107" t="str">
        <f t="shared" si="3170"/>
        <v/>
      </c>
      <c r="Q766" s="107" t="str">
        <f t="shared" si="3170"/>
        <v/>
      </c>
      <c r="R766" s="107" t="str">
        <f t="shared" si="3170"/>
        <v/>
      </c>
      <c r="S766" s="107" t="str">
        <f t="shared" si="3170"/>
        <v/>
      </c>
      <c r="T766" s="107" t="str">
        <f>IFERROR((T765-T764)/T765*100%,"")</f>
        <v/>
      </c>
      <c r="U766" s="107" t="str">
        <f t="shared" ref="U766" si="3171">IFERROR((U765-U764)/U765*100%,"")</f>
        <v/>
      </c>
      <c r="V766" s="107" t="str">
        <f>IFERROR((V764-V765)/V765*100%,"")</f>
        <v/>
      </c>
      <c r="W766" s="107" t="str">
        <f>IFERROR((W764-W765)/W765*100%,"")</f>
        <v/>
      </c>
      <c r="X766" s="107" t="str">
        <f>IFERROR((X764-X765)/X765*100%,"")</f>
        <v/>
      </c>
      <c r="Y766" s="107" t="str">
        <f>IFERROR((Y764-Y765)/Y765*100%,"")</f>
        <v/>
      </c>
      <c r="Z766" s="107" t="str">
        <f t="shared" ref="Z766:AB766" si="3172">IFERROR((Z765-Z764)/Z765*100%,"")</f>
        <v/>
      </c>
      <c r="AA766" s="107" t="str">
        <f t="shared" si="3172"/>
        <v/>
      </c>
      <c r="AB766" s="107" t="str">
        <f t="shared" si="3172"/>
        <v/>
      </c>
      <c r="AC766" s="194" t="str">
        <f t="shared" ref="AC766" si="3173">IFERROR((AC765-AC764)/AC765*100%,"")</f>
        <v/>
      </c>
      <c r="AD766" s="194" t="str">
        <f t="shared" ref="AD766" si="3174">IFERROR((AD765-AD764)/AD765*100%,"")</f>
        <v/>
      </c>
      <c r="AE766" s="194" t="str">
        <f t="shared" ref="AE766" si="3175">IFERROR((AE765-AE764)/AE765*100%,"")</f>
        <v/>
      </c>
      <c r="AF766" s="194" t="str">
        <f t="shared" ref="AF766" si="3176">IFERROR((AF765-AF764)/AF765*100%,"")</f>
        <v/>
      </c>
      <c r="AG766" s="194" t="str">
        <f t="shared" ref="AG766" si="3177">IFERROR((AG765-AG764)/AG765*100%,"")</f>
        <v/>
      </c>
      <c r="AH766" s="194" t="str">
        <f t="shared" ref="AH766" si="3178">IFERROR((AH765-AH764)/AH765*100%,"")</f>
        <v/>
      </c>
      <c r="AI766" s="194" t="str">
        <f t="shared" ref="AI766" si="3179">IFERROR((AI765-AI764)/AI765*100%,"")</f>
        <v/>
      </c>
      <c r="AJ766" s="194" t="str">
        <f t="shared" ref="AJ766" si="3180">IFERROR((AJ765-AJ764)/AJ765*100%,"")</f>
        <v/>
      </c>
      <c r="AK766" s="194" t="str">
        <f t="shared" ref="AK766" si="3181">IFERROR((AK765-AK764)/AK765*100%,"")</f>
        <v/>
      </c>
      <c r="AL766" s="194" t="str">
        <f t="shared" ref="AL766:AM766" si="3182">IFERROR((AL765-AL764)/AL765*100%,"")</f>
        <v/>
      </c>
      <c r="AM766" s="228" t="str">
        <f t="shared" si="3182"/>
        <v/>
      </c>
    </row>
    <row r="767" spans="1:39" customFormat="1" outlineLevel="1">
      <c r="A767" t="str">
        <f>B764&amp;C767</f>
        <v>Surname, Forename3</v>
      </c>
      <c r="B767" s="259"/>
      <c r="C767" s="27">
        <v>3</v>
      </c>
      <c r="D767" s="26" t="s">
        <v>22</v>
      </c>
      <c r="E767" s="103"/>
      <c r="F767" s="103"/>
      <c r="G767" s="103"/>
      <c r="H767" s="15"/>
      <c r="I767" s="16"/>
      <c r="J767" s="17"/>
      <c r="K767" s="94"/>
      <c r="L767" s="94"/>
      <c r="M767" s="94"/>
      <c r="N767" s="94"/>
      <c r="O767" s="94"/>
      <c r="P767" s="94"/>
      <c r="Q767" s="17" t="str">
        <f>IF(SUM(K767:P767)=0,"",SUM(K767:P767))</f>
        <v/>
      </c>
      <c r="R767" s="94"/>
      <c r="S767" s="94"/>
      <c r="T767" s="17" t="str">
        <f>IF(SUM(R767:S767)=0,"",SUM(R767:S767))</f>
        <v/>
      </c>
      <c r="U767" s="17"/>
      <c r="V767" s="94"/>
      <c r="W767" s="17"/>
      <c r="X767" s="94" t="str">
        <f>IFERROR(AVERAGE(V767:W767),"")</f>
        <v/>
      </c>
      <c r="Y767" s="17"/>
      <c r="Z767" s="17"/>
      <c r="AA767" s="71"/>
      <c r="AB767" s="17"/>
      <c r="AC767" s="190" t="str">
        <f>IF(J767="","",IF(J767&lt;&gt;0,INT(25.4347*POWER((18-J767),1.81)),0))</f>
        <v/>
      </c>
      <c r="AD767" s="190" t="str">
        <f>IFERROR(IF(Q767&lt;&gt;0,INT(0.14354*POWER(((10*Q767)-220),1.4)),0),"")</f>
        <v/>
      </c>
      <c r="AE767" s="190" t="str">
        <f>IFERROR(IF(T767&lt;&gt;0,INT(51.39*POWER((T767-1.5),1.05)),0),"")</f>
        <v/>
      </c>
      <c r="AF767" s="190">
        <f>IF(U767&lt;&gt;0,INT(0.8465*POWER(((100*U767)-75),1.42)),0)</f>
        <v>0</v>
      </c>
      <c r="AG767" s="190" t="str">
        <f>IFERROR(IF(X767&lt;&gt;0,INT(1.53775*POWER((82-X767),1.81)),0),"")</f>
        <v/>
      </c>
      <c r="AH767" s="190" t="str">
        <f>IF(Y767="","",IF(Y767&lt;&gt;0,INT(5.74352*POWER((28.5-Y767),1.92)),0))</f>
        <v/>
      </c>
      <c r="AI767" s="190">
        <f>IF(Z767&lt;&gt;0,INT(12.91*POWER((Z767-4),1.1)),0)</f>
        <v>0</v>
      </c>
      <c r="AJ767" s="190" t="str">
        <f>IF(AA767="","",IF(AA767&lt;&gt;0,INT(0.2797*POWER(((100*AA767)),1.35)),0))</f>
        <v/>
      </c>
      <c r="AK767" s="191" t="str">
        <f>IF(AB767="","",IF(AB767&lt;&gt;0,INT(100.14*POWER((AB767-1),1.08)),0))</f>
        <v/>
      </c>
      <c r="AL767" s="192">
        <f>COUNT(J767,Q767,T767,X767,Y767,AA767,AB767)</f>
        <v>0</v>
      </c>
      <c r="AM767" s="193" t="str">
        <f>IF(AL767=0,"",SUM(AC767:AK767))</f>
        <v/>
      </c>
    </row>
    <row r="768" spans="1:39" customFormat="1" outlineLevel="1">
      <c r="B768" s="259"/>
      <c r="C768" s="106" t="s">
        <v>65</v>
      </c>
      <c r="D768" s="103"/>
      <c r="E768" s="103"/>
      <c r="F768" s="103"/>
      <c r="G768" s="103"/>
      <c r="H768" s="104"/>
      <c r="I768" s="105"/>
      <c r="J768" s="107" t="str">
        <f>IFERROR((J765-J767)/J767*100%,"")</f>
        <v/>
      </c>
      <c r="K768" s="107" t="str">
        <f t="shared" ref="K768:T768" si="3183">IFERROR((K767-K765)/K767*100%,"")</f>
        <v/>
      </c>
      <c r="L768" s="107" t="str">
        <f t="shared" si="3183"/>
        <v/>
      </c>
      <c r="M768" s="107" t="str">
        <f t="shared" si="3183"/>
        <v/>
      </c>
      <c r="N768" s="107" t="str">
        <f t="shared" si="3183"/>
        <v/>
      </c>
      <c r="O768" s="107" t="str">
        <f t="shared" si="3183"/>
        <v/>
      </c>
      <c r="P768" s="107" t="str">
        <f t="shared" si="3183"/>
        <v/>
      </c>
      <c r="Q768" s="107" t="str">
        <f t="shared" si="3183"/>
        <v/>
      </c>
      <c r="R768" s="107" t="str">
        <f t="shared" si="3183"/>
        <v/>
      </c>
      <c r="S768" s="107" t="str">
        <f t="shared" si="3183"/>
        <v/>
      </c>
      <c r="T768" s="107" t="str">
        <f t="shared" si="3183"/>
        <v/>
      </c>
      <c r="U768" s="107" t="str">
        <f t="shared" ref="U768" si="3184">IFERROR((U767-U766)/U767*100%,"")</f>
        <v/>
      </c>
      <c r="V768" s="107" t="str">
        <f>IFERROR((V765-V767)/V767*100%,"")</f>
        <v/>
      </c>
      <c r="W768" s="107" t="str">
        <f>IFERROR((W765-W767)/W767*100%,"")</f>
        <v/>
      </c>
      <c r="X768" s="107" t="str">
        <f>IFERROR((X765-X767)/X767*100%,"")</f>
        <v/>
      </c>
      <c r="Y768" s="107" t="str">
        <f>IFERROR((Y765-Y767)/Y767*100%,"")</f>
        <v/>
      </c>
      <c r="Z768" s="107" t="str">
        <f t="shared" ref="Z768" si="3185">IFERROR((Z767-Z766)/Z767*100%,"")</f>
        <v/>
      </c>
      <c r="AA768" s="107" t="str">
        <f>IFERROR((AA767-AA765)/AA767*100%,"")</f>
        <v/>
      </c>
      <c r="AB768" s="107" t="str">
        <f>IFERROR((AB767-AB765)/AB767*100%,"")</f>
        <v/>
      </c>
      <c r="AC768" s="194" t="str">
        <f t="shared" ref="AC768" si="3186">IFERROR((AC767-AC766)/AC767*100%,"")</f>
        <v/>
      </c>
      <c r="AD768" s="194" t="str">
        <f t="shared" ref="AD768" si="3187">IFERROR((AD767-AD766)/AD767*100%,"")</f>
        <v/>
      </c>
      <c r="AE768" s="194" t="str">
        <f t="shared" ref="AE768" si="3188">IFERROR((AE767-AE766)/AE767*100%,"")</f>
        <v/>
      </c>
      <c r="AF768" s="194" t="str">
        <f t="shared" ref="AF768" si="3189">IFERROR((AF767-AF766)/AF767*100%,"")</f>
        <v/>
      </c>
      <c r="AG768" s="194" t="str">
        <f t="shared" ref="AG768" si="3190">IFERROR((AG767-AG766)/AG767*100%,"")</f>
        <v/>
      </c>
      <c r="AH768" s="194" t="str">
        <f t="shared" ref="AH768" si="3191">IFERROR((AH767-AH766)/AH767*100%,"")</f>
        <v/>
      </c>
      <c r="AI768" s="194" t="str">
        <f t="shared" ref="AI768" si="3192">IFERROR((AI767-AI766)/AI767*100%,"")</f>
        <v/>
      </c>
      <c r="AJ768" s="194" t="str">
        <f t="shared" ref="AJ768" si="3193">IFERROR((AJ767-AJ766)/AJ767*100%,"")</f>
        <v/>
      </c>
      <c r="AK768" s="194" t="str">
        <f t="shared" ref="AK768" si="3194">IFERROR((AK767-AK766)/AK767*100%,"")</f>
        <v/>
      </c>
      <c r="AL768" s="194" t="str">
        <f t="shared" ref="AL768" si="3195">IFERROR((AL767-AL766)/AL767*100%,"")</f>
        <v/>
      </c>
      <c r="AM768" s="227" t="str">
        <f>IFERROR((AM767-AM765)/AM767*100%,"")</f>
        <v/>
      </c>
    </row>
    <row r="769" spans="1:39" customFormat="1" outlineLevel="1">
      <c r="A769" t="str">
        <f>B764&amp;C769</f>
        <v>Surname, Forename4</v>
      </c>
      <c r="B769" s="259"/>
      <c r="C769" s="27">
        <v>4</v>
      </c>
      <c r="D769" s="26" t="s">
        <v>22</v>
      </c>
      <c r="E769" s="103"/>
      <c r="F769" s="103"/>
      <c r="G769" s="103"/>
      <c r="H769" s="15"/>
      <c r="I769" s="16"/>
      <c r="J769" s="17"/>
      <c r="K769" s="94"/>
      <c r="L769" s="94"/>
      <c r="M769" s="94"/>
      <c r="N769" s="94"/>
      <c r="O769" s="94"/>
      <c r="P769" s="94"/>
      <c r="Q769" s="17" t="str">
        <f>IF(SUM(K769:P769)=0,"",SUM(K769:P769))</f>
        <v/>
      </c>
      <c r="R769" s="94"/>
      <c r="S769" s="94"/>
      <c r="T769" s="17" t="str">
        <f>IF(SUM(R769:S769)=0,"",SUM(R769:S769))</f>
        <v/>
      </c>
      <c r="U769" s="17"/>
      <c r="V769" s="94"/>
      <c r="W769" s="17"/>
      <c r="X769" s="94" t="str">
        <f>IFERROR(AVERAGE(V769:W769),"")</f>
        <v/>
      </c>
      <c r="Y769" s="17"/>
      <c r="Z769" s="17"/>
      <c r="AA769" s="71"/>
      <c r="AB769" s="17"/>
      <c r="AC769" s="190" t="str">
        <f>IF(J769="","",IF(J769&lt;&gt;0,INT(25.4347*POWER((18-J769),1.81)),0))</f>
        <v/>
      </c>
      <c r="AD769" s="190" t="str">
        <f>IFERROR(IF(Q769&lt;&gt;0,INT(0.14354*POWER(((10*Q769)-220),1.4)),0),"")</f>
        <v/>
      </c>
      <c r="AE769" s="190" t="str">
        <f>IFERROR(IF(T769&lt;&gt;0,INT(51.39*POWER((T769-1.5),1.05)),0),"")</f>
        <v/>
      </c>
      <c r="AF769" s="190">
        <f>IF(U769&lt;&gt;0,INT(0.8465*POWER(((100*U769)-75),1.42)),0)</f>
        <v>0</v>
      </c>
      <c r="AG769" s="190" t="str">
        <f>IFERROR(IF(X769&lt;&gt;0,INT(1.53775*POWER((82-X769),1.81)),0),"")</f>
        <v/>
      </c>
      <c r="AH769" s="190" t="str">
        <f>IF(Y769="","",IF(Y769&lt;&gt;0,INT(5.74352*POWER((28.5-Y769),1.92)),0))</f>
        <v/>
      </c>
      <c r="AI769" s="190">
        <f>IF(Z769&lt;&gt;0,INT(12.91*POWER((Z769-4),1.1)),0)</f>
        <v>0</v>
      </c>
      <c r="AJ769" s="190" t="str">
        <f>IF(AA769="","",IF(AA769&lt;&gt;0,INT(0.2797*POWER(((100*AA769)),1.35)),0))</f>
        <v/>
      </c>
      <c r="AK769" s="191" t="str">
        <f>IF(AB769="","",IF(AB769&lt;&gt;0,INT(100.14*POWER((AB769-1),1.08)),0))</f>
        <v/>
      </c>
      <c r="AL769" s="192">
        <f>COUNT(J769,Q769,T769,X769,Y769,AA769,AB769)</f>
        <v>0</v>
      </c>
      <c r="AM769" s="193" t="str">
        <f>IF(AL769=0,"",SUM(AC769:AK769))</f>
        <v/>
      </c>
    </row>
    <row r="770" spans="1:39" customFormat="1" outlineLevel="1">
      <c r="B770" s="259"/>
      <c r="C770" s="106" t="s">
        <v>65</v>
      </c>
      <c r="D770" s="103"/>
      <c r="E770" s="103"/>
      <c r="F770" s="103"/>
      <c r="G770" s="103"/>
      <c r="H770" s="104"/>
      <c r="I770" s="105"/>
      <c r="J770" s="107" t="str">
        <f>IFERROR((J767-J769)/J769*100%,"")</f>
        <v/>
      </c>
      <c r="K770" s="107" t="str">
        <f t="shared" ref="K770:T770" si="3196">IFERROR((K769-K767)/K769*100%,"")</f>
        <v/>
      </c>
      <c r="L770" s="107" t="str">
        <f t="shared" si="3196"/>
        <v/>
      </c>
      <c r="M770" s="107" t="str">
        <f t="shared" si="3196"/>
        <v/>
      </c>
      <c r="N770" s="107" t="str">
        <f t="shared" si="3196"/>
        <v/>
      </c>
      <c r="O770" s="107" t="str">
        <f t="shared" si="3196"/>
        <v/>
      </c>
      <c r="P770" s="107" t="str">
        <f t="shared" si="3196"/>
        <v/>
      </c>
      <c r="Q770" s="107" t="str">
        <f t="shared" si="3196"/>
        <v/>
      </c>
      <c r="R770" s="107" t="str">
        <f t="shared" si="3196"/>
        <v/>
      </c>
      <c r="S770" s="107" t="str">
        <f t="shared" si="3196"/>
        <v/>
      </c>
      <c r="T770" s="107" t="str">
        <f t="shared" si="3196"/>
        <v/>
      </c>
      <c r="U770" s="107" t="str">
        <f t="shared" ref="U770" si="3197">IFERROR((U769-U768)/U769*100%,"")</f>
        <v/>
      </c>
      <c r="V770" s="107" t="str">
        <f>IFERROR((V767-V769)/V769*100%,"")</f>
        <v/>
      </c>
      <c r="W770" s="107" t="str">
        <f>IFERROR((W767-W769)/W769*100%,"")</f>
        <v/>
      </c>
      <c r="X770" s="107" t="str">
        <f>IFERROR((X767-X769)/X769*100%,"")</f>
        <v/>
      </c>
      <c r="Y770" s="107" t="str">
        <f>IFERROR((Y767-Y769)/Y769*100%,"")</f>
        <v/>
      </c>
      <c r="Z770" s="107" t="str">
        <f t="shared" ref="Z770" si="3198">IFERROR((Z769-Z768)/Z769*100%,"")</f>
        <v/>
      </c>
      <c r="AA770" s="107" t="str">
        <f>IFERROR((AA769-AA767)/AA769*100%,"")</f>
        <v/>
      </c>
      <c r="AB770" s="107" t="str">
        <f>IFERROR((AB769-AB767)/AB769*100%,"")</f>
        <v/>
      </c>
      <c r="AC770" s="194" t="str">
        <f t="shared" ref="AC770" si="3199">IFERROR((AC769-AC768)/AC769*100%,"")</f>
        <v/>
      </c>
      <c r="AD770" s="194" t="str">
        <f t="shared" ref="AD770" si="3200">IFERROR((AD769-AD768)/AD769*100%,"")</f>
        <v/>
      </c>
      <c r="AE770" s="194" t="str">
        <f t="shared" ref="AE770" si="3201">IFERROR((AE769-AE768)/AE769*100%,"")</f>
        <v/>
      </c>
      <c r="AF770" s="194" t="str">
        <f t="shared" ref="AF770" si="3202">IFERROR((AF769-AF768)/AF769*100%,"")</f>
        <v/>
      </c>
      <c r="AG770" s="194" t="str">
        <f t="shared" ref="AG770" si="3203">IFERROR((AG769-AG768)/AG769*100%,"")</f>
        <v/>
      </c>
      <c r="AH770" s="194" t="str">
        <f t="shared" ref="AH770" si="3204">IFERROR((AH769-AH768)/AH769*100%,"")</f>
        <v/>
      </c>
      <c r="AI770" s="194" t="str">
        <f t="shared" ref="AI770" si="3205">IFERROR((AI769-AI768)/AI769*100%,"")</f>
        <v/>
      </c>
      <c r="AJ770" s="194" t="str">
        <f t="shared" ref="AJ770" si="3206">IFERROR((AJ769-AJ768)/AJ769*100%,"")</f>
        <v/>
      </c>
      <c r="AK770" s="194" t="str">
        <f t="shared" ref="AK770" si="3207">IFERROR((AK769-AK768)/AK769*100%,"")</f>
        <v/>
      </c>
      <c r="AL770" s="194" t="str">
        <f t="shared" ref="AL770" si="3208">IFERROR((AL769-AL768)/AL769*100%,"")</f>
        <v/>
      </c>
      <c r="AM770" s="227" t="str">
        <f>IFERROR((AM769-AM767)/AM769*100%,"")</f>
        <v/>
      </c>
    </row>
    <row r="771" spans="1:39" customFormat="1" outlineLevel="1">
      <c r="A771" t="str">
        <f>B764&amp;C771</f>
        <v>Surname, Forename5</v>
      </c>
      <c r="B771" s="259"/>
      <c r="C771" s="27">
        <v>5</v>
      </c>
      <c r="D771" s="26" t="s">
        <v>22</v>
      </c>
      <c r="E771" s="103"/>
      <c r="F771" s="103"/>
      <c r="G771" s="103"/>
      <c r="H771" s="15"/>
      <c r="I771" s="16"/>
      <c r="J771" s="17"/>
      <c r="K771" s="94"/>
      <c r="L771" s="94"/>
      <c r="M771" s="94"/>
      <c r="N771" s="94"/>
      <c r="O771" s="94"/>
      <c r="P771" s="94"/>
      <c r="Q771" s="17" t="str">
        <f>IF(SUM(K771:P771)=0,"",SUM(K771:P771))</f>
        <v/>
      </c>
      <c r="R771" s="94"/>
      <c r="S771" s="94"/>
      <c r="T771" s="17" t="str">
        <f>IF(SUM(R771:S771)=0,"",SUM(R771:S771))</f>
        <v/>
      </c>
      <c r="U771" s="17"/>
      <c r="V771" s="94"/>
      <c r="W771" s="17"/>
      <c r="X771" s="94" t="str">
        <f>IFERROR(AVERAGE(V771:W771),"")</f>
        <v/>
      </c>
      <c r="Y771" s="17"/>
      <c r="Z771" s="17"/>
      <c r="AA771" s="71"/>
      <c r="AB771" s="17"/>
      <c r="AC771" s="190" t="str">
        <f>IF(J771="","",IF(J771&lt;&gt;0,INT(25.4347*POWER((18-J771),1.81)),0))</f>
        <v/>
      </c>
      <c r="AD771" s="190" t="str">
        <f>IFERROR(IF(Q771&lt;&gt;0,INT(0.14354*POWER(((10*Q771)-220),1.4)),0),"")</f>
        <v/>
      </c>
      <c r="AE771" s="190" t="str">
        <f>IFERROR(IF(T771&lt;&gt;0,INT(51.39*POWER((T771-1.5),1.05)),0),"")</f>
        <v/>
      </c>
      <c r="AF771" s="190">
        <f>IF(U771&lt;&gt;0,INT(0.8465*POWER(((100*U771)-75),1.42)),0)</f>
        <v>0</v>
      </c>
      <c r="AG771" s="190" t="str">
        <f>IFERROR(IF(X771&lt;&gt;0,INT(1.53775*POWER((82-X771),1.81)),0),"")</f>
        <v/>
      </c>
      <c r="AH771" s="190" t="str">
        <f>IF(Y771="","",IF(Y771&lt;&gt;0,INT(5.74352*POWER((28.5-Y771),1.92)),0))</f>
        <v/>
      </c>
      <c r="AI771" s="190">
        <f>IF(Z771&lt;&gt;0,INT(12.91*POWER((Z771-4),1.1)),0)</f>
        <v>0</v>
      </c>
      <c r="AJ771" s="190" t="str">
        <f>IF(AA771="","",IF(AA771&lt;&gt;0,INT(0.2797*POWER(((100*AA771)),1.35)),0))</f>
        <v/>
      </c>
      <c r="AK771" s="191" t="str">
        <f>IF(AB771="","",IF(AB771&lt;&gt;0,INT(100.14*POWER((AB771-1),1.08)),0))</f>
        <v/>
      </c>
      <c r="AL771" s="192">
        <f>COUNT(J771,Q771,T771,X771,Y771,AA771,AB771)</f>
        <v>0</v>
      </c>
      <c r="AM771" s="193" t="str">
        <f>IF(AL771=0,"",SUM(AC771:AK771))</f>
        <v/>
      </c>
    </row>
    <row r="772" spans="1:39" customFormat="1" outlineLevel="1">
      <c r="B772" s="259"/>
      <c r="C772" s="106" t="s">
        <v>65</v>
      </c>
      <c r="D772" s="103"/>
      <c r="E772" s="103"/>
      <c r="F772" s="103"/>
      <c r="G772" s="103"/>
      <c r="H772" s="104"/>
      <c r="I772" s="105"/>
      <c r="J772" s="107" t="str">
        <f>IFERROR((J769-J771)/J771*100%,"")</f>
        <v/>
      </c>
      <c r="K772" s="107" t="str">
        <f t="shared" ref="K772:T772" si="3209">IFERROR((K771-K769)/K771*100%,"")</f>
        <v/>
      </c>
      <c r="L772" s="107" t="str">
        <f t="shared" si="3209"/>
        <v/>
      </c>
      <c r="M772" s="107" t="str">
        <f t="shared" si="3209"/>
        <v/>
      </c>
      <c r="N772" s="107" t="str">
        <f t="shared" si="3209"/>
        <v/>
      </c>
      <c r="O772" s="107" t="str">
        <f t="shared" si="3209"/>
        <v/>
      </c>
      <c r="P772" s="107" t="str">
        <f t="shared" si="3209"/>
        <v/>
      </c>
      <c r="Q772" s="107" t="str">
        <f t="shared" si="3209"/>
        <v/>
      </c>
      <c r="R772" s="107" t="str">
        <f t="shared" si="3209"/>
        <v/>
      </c>
      <c r="S772" s="107" t="str">
        <f t="shared" si="3209"/>
        <v/>
      </c>
      <c r="T772" s="107" t="str">
        <f t="shared" si="3209"/>
        <v/>
      </c>
      <c r="U772" s="107" t="str">
        <f t="shared" ref="U772" si="3210">IFERROR((U771-U770)/U771*100%,"")</f>
        <v/>
      </c>
      <c r="V772" s="107" t="str">
        <f>IFERROR((V769-V771)/V771*100%,"")</f>
        <v/>
      </c>
      <c r="W772" s="107" t="str">
        <f>IFERROR((W769-W771)/W771*100%,"")</f>
        <v/>
      </c>
      <c r="X772" s="107" t="str">
        <f>IFERROR((X769-X771)/X771*100%,"")</f>
        <v/>
      </c>
      <c r="Y772" s="107" t="str">
        <f>IFERROR((Y769-Y771)/Y771*100%,"")</f>
        <v/>
      </c>
      <c r="Z772" s="107" t="str">
        <f t="shared" ref="Z772" si="3211">IFERROR((Z771-Z770)/Z771*100%,"")</f>
        <v/>
      </c>
      <c r="AA772" s="107" t="str">
        <f>IFERROR((AA771-AA769)/AA771*100%,"")</f>
        <v/>
      </c>
      <c r="AB772" s="107" t="str">
        <f>IFERROR((AB771-AB769)/AB771*100%,"")</f>
        <v/>
      </c>
      <c r="AC772" s="194" t="str">
        <f t="shared" ref="AC772" si="3212">IFERROR((AC771-AC770)/AC771*100%,"")</f>
        <v/>
      </c>
      <c r="AD772" s="194" t="str">
        <f t="shared" ref="AD772" si="3213">IFERROR((AD771-AD770)/AD771*100%,"")</f>
        <v/>
      </c>
      <c r="AE772" s="194" t="str">
        <f t="shared" ref="AE772" si="3214">IFERROR((AE771-AE770)/AE771*100%,"")</f>
        <v/>
      </c>
      <c r="AF772" s="194" t="str">
        <f t="shared" ref="AF772" si="3215">IFERROR((AF771-AF770)/AF771*100%,"")</f>
        <v/>
      </c>
      <c r="AG772" s="194" t="str">
        <f t="shared" ref="AG772" si="3216">IFERROR((AG771-AG770)/AG771*100%,"")</f>
        <v/>
      </c>
      <c r="AH772" s="194" t="str">
        <f t="shared" ref="AH772" si="3217">IFERROR((AH771-AH770)/AH771*100%,"")</f>
        <v/>
      </c>
      <c r="AI772" s="194" t="str">
        <f t="shared" ref="AI772" si="3218">IFERROR((AI771-AI770)/AI771*100%,"")</f>
        <v/>
      </c>
      <c r="AJ772" s="194" t="str">
        <f t="shared" ref="AJ772" si="3219">IFERROR((AJ771-AJ770)/AJ771*100%,"")</f>
        <v/>
      </c>
      <c r="AK772" s="194" t="str">
        <f t="shared" ref="AK772" si="3220">IFERROR((AK771-AK770)/AK771*100%,"")</f>
        <v/>
      </c>
      <c r="AL772" s="194" t="str">
        <f t="shared" ref="AL772" si="3221">IFERROR((AL771-AL770)/AL771*100%,"")</f>
        <v/>
      </c>
      <c r="AM772" s="227" t="str">
        <f>IFERROR((AM771-AM769)/AM771*100%,"")</f>
        <v/>
      </c>
    </row>
    <row r="773" spans="1:39" customFormat="1" outlineLevel="1">
      <c r="A773" t="str">
        <f>B764&amp;C773</f>
        <v>Surname, Forename6</v>
      </c>
      <c r="B773" s="259"/>
      <c r="C773" s="27">
        <v>6</v>
      </c>
      <c r="D773" s="26" t="s">
        <v>22</v>
      </c>
      <c r="E773" s="103"/>
      <c r="F773" s="103"/>
      <c r="G773" s="103"/>
      <c r="H773" s="15"/>
      <c r="I773" s="16"/>
      <c r="J773" s="17"/>
      <c r="K773" s="94"/>
      <c r="L773" s="94"/>
      <c r="M773" s="94"/>
      <c r="N773" s="94"/>
      <c r="O773" s="94"/>
      <c r="P773" s="94"/>
      <c r="Q773" s="17" t="str">
        <f>IF(SUM(K773:P773)=0,"",SUM(K773:P773))</f>
        <v/>
      </c>
      <c r="R773" s="94"/>
      <c r="S773" s="94"/>
      <c r="T773" s="17" t="str">
        <f>IF(SUM(R773:S773)=0,"",SUM(R773:S773))</f>
        <v/>
      </c>
      <c r="U773" s="17"/>
      <c r="V773" s="94"/>
      <c r="W773" s="17"/>
      <c r="X773" s="94" t="str">
        <f>IFERROR(AVERAGE(V773:W773),"")</f>
        <v/>
      </c>
      <c r="Y773" s="17"/>
      <c r="Z773" s="17"/>
      <c r="AA773" s="71"/>
      <c r="AB773" s="17"/>
      <c r="AC773" s="190" t="str">
        <f>IF(J773="","",IF(J773&lt;&gt;0,INT(25.4347*POWER((18-J773),1.81)),0))</f>
        <v/>
      </c>
      <c r="AD773" s="190" t="str">
        <f>IFERROR(IF(Q773&lt;&gt;0,INT(0.14354*POWER(((10*Q773)-220),1.4)),0),"")</f>
        <v/>
      </c>
      <c r="AE773" s="190" t="str">
        <f>IFERROR(IF(T773&lt;&gt;0,INT(51.39*POWER((T773-1.5),1.05)),0),"")</f>
        <v/>
      </c>
      <c r="AF773" s="190">
        <f>IF(U773&lt;&gt;0,INT(0.8465*POWER(((100*U773)-75),1.42)),0)</f>
        <v>0</v>
      </c>
      <c r="AG773" s="190" t="str">
        <f>IFERROR(IF(X773&lt;&gt;0,INT(1.53775*POWER((82-X773),1.81)),0),"")</f>
        <v/>
      </c>
      <c r="AH773" s="190" t="str">
        <f>IF(Y773="","",IF(Y773&lt;&gt;0,INT(5.74352*POWER((28.5-Y773),1.92)),0))</f>
        <v/>
      </c>
      <c r="AI773" s="190">
        <f>IF(Z773&lt;&gt;0,INT(12.91*POWER((Z773-4),1.1)),0)</f>
        <v>0</v>
      </c>
      <c r="AJ773" s="190" t="str">
        <f>IF(AA773="","",IF(AA773&lt;&gt;0,INT(0.2797*POWER(((100*AA773)),1.35)),0))</f>
        <v/>
      </c>
      <c r="AK773" s="191" t="str">
        <f>IF(AB773="","",IF(AB773&lt;&gt;0,INT(100.14*POWER((AB773-1),1.08)),0))</f>
        <v/>
      </c>
      <c r="AL773" s="192">
        <f>COUNT(J773,Q773,T773,X773,Y773,AA773,AB773)</f>
        <v>0</v>
      </c>
      <c r="AM773" s="193" t="str">
        <f>IF(AL773=0,"",SUM(AC773:AK773))</f>
        <v/>
      </c>
    </row>
    <row r="774" spans="1:39" customFormat="1" outlineLevel="1">
      <c r="B774" s="259"/>
      <c r="C774" s="106" t="s">
        <v>65</v>
      </c>
      <c r="D774" s="103"/>
      <c r="E774" s="103"/>
      <c r="F774" s="103"/>
      <c r="G774" s="103"/>
      <c r="H774" s="104"/>
      <c r="I774" s="105"/>
      <c r="J774" s="107" t="str">
        <f>IFERROR((J771-J773)/J773*100%,"")</f>
        <v/>
      </c>
      <c r="K774" s="107" t="str">
        <f t="shared" ref="K774:T774" si="3222">IFERROR((K773-K771)/K773*100%,"")</f>
        <v/>
      </c>
      <c r="L774" s="107" t="str">
        <f t="shared" si="3222"/>
        <v/>
      </c>
      <c r="M774" s="107" t="str">
        <f t="shared" si="3222"/>
        <v/>
      </c>
      <c r="N774" s="107" t="str">
        <f t="shared" si="3222"/>
        <v/>
      </c>
      <c r="O774" s="107" t="str">
        <f t="shared" si="3222"/>
        <v/>
      </c>
      <c r="P774" s="107" t="str">
        <f t="shared" si="3222"/>
        <v/>
      </c>
      <c r="Q774" s="107" t="str">
        <f t="shared" si="3222"/>
        <v/>
      </c>
      <c r="R774" s="107" t="str">
        <f t="shared" si="3222"/>
        <v/>
      </c>
      <c r="S774" s="107" t="str">
        <f t="shared" si="3222"/>
        <v/>
      </c>
      <c r="T774" s="107" t="str">
        <f t="shared" si="3222"/>
        <v/>
      </c>
      <c r="U774" s="107" t="str">
        <f t="shared" ref="U774" si="3223">IFERROR((U773-U772)/U773*100%,"")</f>
        <v/>
      </c>
      <c r="V774" s="107" t="str">
        <f>IFERROR((V771-V773)/V773*100%,"")</f>
        <v/>
      </c>
      <c r="W774" s="107" t="str">
        <f>IFERROR((W771-W773)/W773*100%,"")</f>
        <v/>
      </c>
      <c r="X774" s="107" t="str">
        <f>IFERROR((X771-X773)/X773*100%,"")</f>
        <v/>
      </c>
      <c r="Y774" s="107" t="str">
        <f>IFERROR((Y771-Y773)/Y773*100%,"")</f>
        <v/>
      </c>
      <c r="Z774" s="107" t="str">
        <f t="shared" ref="Z774" si="3224">IFERROR((Z773-Z772)/Z773*100%,"")</f>
        <v/>
      </c>
      <c r="AA774" s="107" t="str">
        <f>IFERROR((AA773-AA771)/AA773*100%,"")</f>
        <v/>
      </c>
      <c r="AB774" s="107" t="str">
        <f>IFERROR((AB773-AB771)/AB773*100%,"")</f>
        <v/>
      </c>
      <c r="AC774" s="194" t="str">
        <f t="shared" ref="AC774" si="3225">IFERROR((AC773-AC772)/AC773*100%,"")</f>
        <v/>
      </c>
      <c r="AD774" s="194" t="str">
        <f t="shared" ref="AD774" si="3226">IFERROR((AD773-AD772)/AD773*100%,"")</f>
        <v/>
      </c>
      <c r="AE774" s="194" t="str">
        <f t="shared" ref="AE774" si="3227">IFERROR((AE773-AE772)/AE773*100%,"")</f>
        <v/>
      </c>
      <c r="AF774" s="194" t="str">
        <f t="shared" ref="AF774" si="3228">IFERROR((AF773-AF772)/AF773*100%,"")</f>
        <v/>
      </c>
      <c r="AG774" s="194" t="str">
        <f t="shared" ref="AG774" si="3229">IFERROR((AG773-AG772)/AG773*100%,"")</f>
        <v/>
      </c>
      <c r="AH774" s="194" t="str">
        <f t="shared" ref="AH774" si="3230">IFERROR((AH773-AH772)/AH773*100%,"")</f>
        <v/>
      </c>
      <c r="AI774" s="194" t="str">
        <f t="shared" ref="AI774" si="3231">IFERROR((AI773-AI772)/AI773*100%,"")</f>
        <v/>
      </c>
      <c r="AJ774" s="194" t="str">
        <f t="shared" ref="AJ774" si="3232">IFERROR((AJ773-AJ772)/AJ773*100%,"")</f>
        <v/>
      </c>
      <c r="AK774" s="194" t="str">
        <f t="shared" ref="AK774" si="3233">IFERROR((AK773-AK772)/AK773*100%,"")</f>
        <v/>
      </c>
      <c r="AL774" s="194" t="str">
        <f t="shared" ref="AL774" si="3234">IFERROR((AL773-AL772)/AL773*100%,"")</f>
        <v/>
      </c>
      <c r="AM774" s="227" t="str">
        <f>IFERROR((AM773-AM771)/AM773*100%,"")</f>
        <v/>
      </c>
    </row>
    <row r="775" spans="1:39" customFormat="1" outlineLevel="1">
      <c r="A775" t="str">
        <f>B764&amp;C775</f>
        <v>Surname, Forename7</v>
      </c>
      <c r="B775" s="259"/>
      <c r="C775" s="27">
        <v>7</v>
      </c>
      <c r="D775" s="26" t="s">
        <v>22</v>
      </c>
      <c r="E775" s="103"/>
      <c r="F775" s="103"/>
      <c r="G775" s="103"/>
      <c r="H775" s="15"/>
      <c r="I775" s="16"/>
      <c r="J775" s="17"/>
      <c r="K775" s="94"/>
      <c r="L775" s="94"/>
      <c r="M775" s="94"/>
      <c r="N775" s="94"/>
      <c r="O775" s="94"/>
      <c r="P775" s="94"/>
      <c r="Q775" s="17" t="str">
        <f>IF(SUM(K775:P775)=0,"",SUM(K775:P775))</f>
        <v/>
      </c>
      <c r="R775" s="94"/>
      <c r="S775" s="94"/>
      <c r="T775" s="17" t="str">
        <f>IF(SUM(R775:S775)=0,"",SUM(R775:S775))</f>
        <v/>
      </c>
      <c r="U775" s="17"/>
      <c r="V775" s="94"/>
      <c r="W775" s="17"/>
      <c r="X775" s="94" t="str">
        <f>IFERROR(AVERAGE(V775:W775),"")</f>
        <v/>
      </c>
      <c r="Y775" s="17"/>
      <c r="Z775" s="17"/>
      <c r="AA775" s="71"/>
      <c r="AB775" s="17"/>
      <c r="AC775" s="190" t="str">
        <f>IF(J775="","",IF(J775&lt;&gt;0,INT(25.4347*POWER((18-J775),1.81)),0))</f>
        <v/>
      </c>
      <c r="AD775" s="190" t="str">
        <f>IFERROR(IF(Q775&lt;&gt;0,INT(0.14354*POWER(((10*Q775)-220),1.4)),0),"")</f>
        <v/>
      </c>
      <c r="AE775" s="190" t="str">
        <f>IFERROR(IF(T775&lt;&gt;0,INT(51.39*POWER((T775-1.5),1.05)),0),"")</f>
        <v/>
      </c>
      <c r="AF775" s="190">
        <f>IF(U775&lt;&gt;0,INT(0.8465*POWER(((100*U775)-75),1.42)),0)</f>
        <v>0</v>
      </c>
      <c r="AG775" s="190" t="str">
        <f>IFERROR(IF(X775&lt;&gt;0,INT(1.53775*POWER((82-X775),1.81)),0),"")</f>
        <v/>
      </c>
      <c r="AH775" s="190" t="str">
        <f>IF(Y775="","",IF(Y775&lt;&gt;0,INT(5.74352*POWER((28.5-Y775),1.92)),0))</f>
        <v/>
      </c>
      <c r="AI775" s="190">
        <f>IF(Z775&lt;&gt;0,INT(12.91*POWER((Z775-4),1.1)),0)</f>
        <v>0</v>
      </c>
      <c r="AJ775" s="190" t="str">
        <f>IF(AA775="","",IF(AA775&lt;&gt;0,INT(0.2797*POWER(((100*AA775)),1.35)),0))</f>
        <v/>
      </c>
      <c r="AK775" s="191" t="str">
        <f>IF(AB775="","",IF(AB775&lt;&gt;0,INT(100.14*POWER((AB775-1),1.08)),0))</f>
        <v/>
      </c>
      <c r="AL775" s="192">
        <f>COUNT(J775,Q775,T775,X775,Y775,AA775,AB775)</f>
        <v>0</v>
      </c>
      <c r="AM775" s="193" t="str">
        <f>IF(AL775=0,"",SUM(AC775:AK775))</f>
        <v/>
      </c>
    </row>
    <row r="776" spans="1:39" customFormat="1" outlineLevel="1">
      <c r="B776" s="259"/>
      <c r="C776" s="106" t="s">
        <v>65</v>
      </c>
      <c r="D776" s="103"/>
      <c r="E776" s="103"/>
      <c r="F776" s="103"/>
      <c r="G776" s="103"/>
      <c r="H776" s="104"/>
      <c r="I776" s="105"/>
      <c r="J776" s="107" t="str">
        <f>IFERROR((J773-J775)/J775*100%,"")</f>
        <v/>
      </c>
      <c r="K776" s="107" t="str">
        <f t="shared" ref="K776:T776" si="3235">IFERROR((K775-K773)/K775*100%,"")</f>
        <v/>
      </c>
      <c r="L776" s="107" t="str">
        <f t="shared" si="3235"/>
        <v/>
      </c>
      <c r="M776" s="107" t="str">
        <f t="shared" si="3235"/>
        <v/>
      </c>
      <c r="N776" s="107" t="str">
        <f t="shared" si="3235"/>
        <v/>
      </c>
      <c r="O776" s="107" t="str">
        <f t="shared" si="3235"/>
        <v/>
      </c>
      <c r="P776" s="107" t="str">
        <f t="shared" si="3235"/>
        <v/>
      </c>
      <c r="Q776" s="107" t="str">
        <f t="shared" si="3235"/>
        <v/>
      </c>
      <c r="R776" s="107" t="str">
        <f t="shared" si="3235"/>
        <v/>
      </c>
      <c r="S776" s="107" t="str">
        <f t="shared" si="3235"/>
        <v/>
      </c>
      <c r="T776" s="107" t="str">
        <f t="shared" si="3235"/>
        <v/>
      </c>
      <c r="U776" s="107" t="str">
        <f t="shared" ref="U776" si="3236">IFERROR((U775-U774)/U775*100%,"")</f>
        <v/>
      </c>
      <c r="V776" s="107" t="str">
        <f>IFERROR((V773-V775)/V775*100%,"")</f>
        <v/>
      </c>
      <c r="W776" s="107" t="str">
        <f>IFERROR((W773-W775)/W775*100%,"")</f>
        <v/>
      </c>
      <c r="X776" s="107" t="str">
        <f>IFERROR((X773-X775)/X775*100%,"")</f>
        <v/>
      </c>
      <c r="Y776" s="107" t="str">
        <f>IFERROR((Y773-Y775)/Y775*100%,"")</f>
        <v/>
      </c>
      <c r="Z776" s="107" t="str">
        <f t="shared" ref="Z776" si="3237">IFERROR((Z775-Z774)/Z775*100%,"")</f>
        <v/>
      </c>
      <c r="AA776" s="107" t="str">
        <f>IFERROR((AA775-AA773)/AA775*100%,"")</f>
        <v/>
      </c>
      <c r="AB776" s="107" t="str">
        <f>IFERROR((AB775-AB773)/AB775*100%,"")</f>
        <v/>
      </c>
      <c r="AC776" s="194" t="str">
        <f t="shared" ref="AC776" si="3238">IFERROR((AC775-AC774)/AC775*100%,"")</f>
        <v/>
      </c>
      <c r="AD776" s="194" t="str">
        <f t="shared" ref="AD776" si="3239">IFERROR((AD775-AD774)/AD775*100%,"")</f>
        <v/>
      </c>
      <c r="AE776" s="194" t="str">
        <f t="shared" ref="AE776" si="3240">IFERROR((AE775-AE774)/AE775*100%,"")</f>
        <v/>
      </c>
      <c r="AF776" s="194" t="str">
        <f t="shared" ref="AF776" si="3241">IFERROR((AF775-AF774)/AF775*100%,"")</f>
        <v/>
      </c>
      <c r="AG776" s="194" t="str">
        <f t="shared" ref="AG776" si="3242">IFERROR((AG775-AG774)/AG775*100%,"")</f>
        <v/>
      </c>
      <c r="AH776" s="194" t="str">
        <f t="shared" ref="AH776" si="3243">IFERROR((AH775-AH774)/AH775*100%,"")</f>
        <v/>
      </c>
      <c r="AI776" s="194" t="str">
        <f t="shared" ref="AI776" si="3244">IFERROR((AI775-AI774)/AI775*100%,"")</f>
        <v/>
      </c>
      <c r="AJ776" s="194" t="str">
        <f t="shared" ref="AJ776" si="3245">IFERROR((AJ775-AJ774)/AJ775*100%,"")</f>
        <v/>
      </c>
      <c r="AK776" s="194" t="str">
        <f t="shared" ref="AK776" si="3246">IFERROR((AK775-AK774)/AK775*100%,"")</f>
        <v/>
      </c>
      <c r="AL776" s="194" t="str">
        <f t="shared" ref="AL776" si="3247">IFERROR((AL775-AL774)/AL775*100%,"")</f>
        <v/>
      </c>
      <c r="AM776" s="227" t="str">
        <f>IFERROR((AM775-AM773)/AM775*100%,"")</f>
        <v/>
      </c>
    </row>
    <row r="777" spans="1:39" customFormat="1" outlineLevel="1">
      <c r="A777" t="str">
        <f>B764&amp;C777</f>
        <v>Surname, Forename8</v>
      </c>
      <c r="B777" s="259"/>
      <c r="C777" s="27">
        <v>8</v>
      </c>
      <c r="D777" s="26" t="s">
        <v>22</v>
      </c>
      <c r="E777" s="103"/>
      <c r="F777" s="103"/>
      <c r="G777" s="103"/>
      <c r="H777" s="15"/>
      <c r="I777" s="16"/>
      <c r="J777" s="17"/>
      <c r="K777" s="94"/>
      <c r="L777" s="94"/>
      <c r="M777" s="94"/>
      <c r="N777" s="94"/>
      <c r="O777" s="94"/>
      <c r="P777" s="94"/>
      <c r="Q777" s="17" t="str">
        <f>IF(SUM(K777:P777)=0,"",SUM(K777:P777))</f>
        <v/>
      </c>
      <c r="R777" s="94"/>
      <c r="S777" s="94"/>
      <c r="T777" s="17" t="str">
        <f>IF(SUM(R777:S777)=0,"",SUM(R777:S777))</f>
        <v/>
      </c>
      <c r="U777" s="17"/>
      <c r="V777" s="94"/>
      <c r="W777" s="17"/>
      <c r="X777" s="94" t="str">
        <f>IFERROR(AVERAGE(V777:W777),"")</f>
        <v/>
      </c>
      <c r="Y777" s="17"/>
      <c r="Z777" s="17"/>
      <c r="AA777" s="71"/>
      <c r="AB777" s="17"/>
      <c r="AC777" s="190" t="str">
        <f>IF(J777="","",IF(J777&lt;&gt;0,INT(25.4347*POWER((18-J777),1.81)),0))</f>
        <v/>
      </c>
      <c r="AD777" s="190" t="str">
        <f>IFERROR(IF(Q777&lt;&gt;0,INT(0.14354*POWER(((10*Q777)-220),1.4)),0),"")</f>
        <v/>
      </c>
      <c r="AE777" s="190" t="str">
        <f>IFERROR(IF(T777&lt;&gt;0,INT(51.39*POWER((T777-1.5),1.05)),0),"")</f>
        <v/>
      </c>
      <c r="AF777" s="190">
        <f>IF(U777&lt;&gt;0,INT(0.8465*POWER(((100*U777)-75),1.42)),0)</f>
        <v>0</v>
      </c>
      <c r="AG777" s="190" t="str">
        <f>IFERROR(IF(X777&lt;&gt;0,INT(1.53775*POWER((82-X777),1.81)),0),"")</f>
        <v/>
      </c>
      <c r="AH777" s="190" t="str">
        <f>IF(Y777="","",IF(Y777&lt;&gt;0,INT(5.74352*POWER((28.5-Y777),1.92)),0))</f>
        <v/>
      </c>
      <c r="AI777" s="190">
        <f>IF(Z777&lt;&gt;0,INT(12.91*POWER((Z777-4),1.1)),0)</f>
        <v>0</v>
      </c>
      <c r="AJ777" s="190" t="str">
        <f>IF(AA777="","",IF(AA777&lt;&gt;0,INT(0.2797*POWER(((100*AA777)),1.35)),0))</f>
        <v/>
      </c>
      <c r="AK777" s="191" t="str">
        <f>IF(AB777="","",IF(AB777&lt;&gt;0,INT(100.14*POWER((AB777-1),1.08)),0))</f>
        <v/>
      </c>
      <c r="AL777" s="192">
        <f>COUNT(J777,Q777,T777,X777,Y777,AA777,AB777)</f>
        <v>0</v>
      </c>
      <c r="AM777" s="193" t="str">
        <f>IF(AL777=0,"",SUM(AC777:AK777))</f>
        <v/>
      </c>
    </row>
    <row r="778" spans="1:39" customFormat="1" outlineLevel="1">
      <c r="B778" s="259"/>
      <c r="C778" s="106" t="s">
        <v>65</v>
      </c>
      <c r="D778" s="103"/>
      <c r="E778" s="103"/>
      <c r="F778" s="103"/>
      <c r="G778" s="103"/>
      <c r="H778" s="104"/>
      <c r="I778" s="105"/>
      <c r="J778" s="107" t="str">
        <f>IFERROR((J775-J777)/J777*100%,"")</f>
        <v/>
      </c>
      <c r="K778" s="107" t="str">
        <f t="shared" ref="K778:T778" si="3248">IFERROR((K777-K775)/K777*100%,"")</f>
        <v/>
      </c>
      <c r="L778" s="107" t="str">
        <f t="shared" si="3248"/>
        <v/>
      </c>
      <c r="M778" s="107" t="str">
        <f t="shared" si="3248"/>
        <v/>
      </c>
      <c r="N778" s="107" t="str">
        <f t="shared" si="3248"/>
        <v/>
      </c>
      <c r="O778" s="107" t="str">
        <f t="shared" si="3248"/>
        <v/>
      </c>
      <c r="P778" s="107" t="str">
        <f t="shared" si="3248"/>
        <v/>
      </c>
      <c r="Q778" s="107" t="str">
        <f t="shared" si="3248"/>
        <v/>
      </c>
      <c r="R778" s="107" t="str">
        <f t="shared" si="3248"/>
        <v/>
      </c>
      <c r="S778" s="107" t="str">
        <f t="shared" si="3248"/>
        <v/>
      </c>
      <c r="T778" s="107" t="str">
        <f t="shared" si="3248"/>
        <v/>
      </c>
      <c r="U778" s="107" t="str">
        <f t="shared" ref="U778" si="3249">IFERROR((U777-U776)/U777*100%,"")</f>
        <v/>
      </c>
      <c r="V778" s="107" t="str">
        <f>IFERROR((V775-V777)/V777*100%,"")</f>
        <v/>
      </c>
      <c r="W778" s="107" t="str">
        <f>IFERROR((W775-W777)/W777*100%,"")</f>
        <v/>
      </c>
      <c r="X778" s="107" t="str">
        <f>IFERROR((X775-X777)/X777*100%,"")</f>
        <v/>
      </c>
      <c r="Y778" s="107" t="str">
        <f>IFERROR((Y775-Y777)/Y777*100%,"")</f>
        <v/>
      </c>
      <c r="Z778" s="107" t="str">
        <f t="shared" ref="Z778" si="3250">IFERROR((Z777-Z776)/Z777*100%,"")</f>
        <v/>
      </c>
      <c r="AA778" s="107" t="str">
        <f>IFERROR((AA777-AA775)/AA777*100%,"")</f>
        <v/>
      </c>
      <c r="AB778" s="107" t="str">
        <f>IFERROR((AB777-AB775)/AB777*100%,"")</f>
        <v/>
      </c>
      <c r="AC778" s="194" t="str">
        <f t="shared" ref="AC778" si="3251">IFERROR((AC777-AC776)/AC777*100%,"")</f>
        <v/>
      </c>
      <c r="AD778" s="194" t="str">
        <f t="shared" ref="AD778" si="3252">IFERROR((AD777-AD776)/AD777*100%,"")</f>
        <v/>
      </c>
      <c r="AE778" s="194" t="str">
        <f t="shared" ref="AE778" si="3253">IFERROR((AE777-AE776)/AE777*100%,"")</f>
        <v/>
      </c>
      <c r="AF778" s="194" t="str">
        <f t="shared" ref="AF778" si="3254">IFERROR((AF777-AF776)/AF777*100%,"")</f>
        <v/>
      </c>
      <c r="AG778" s="194" t="str">
        <f t="shared" ref="AG778" si="3255">IFERROR((AG777-AG776)/AG777*100%,"")</f>
        <v/>
      </c>
      <c r="AH778" s="194" t="str">
        <f t="shared" ref="AH778" si="3256">IFERROR((AH777-AH776)/AH777*100%,"")</f>
        <v/>
      </c>
      <c r="AI778" s="194" t="str">
        <f t="shared" ref="AI778" si="3257">IFERROR((AI777-AI776)/AI777*100%,"")</f>
        <v/>
      </c>
      <c r="AJ778" s="194" t="str">
        <f t="shared" ref="AJ778" si="3258">IFERROR((AJ777-AJ776)/AJ777*100%,"")</f>
        <v/>
      </c>
      <c r="AK778" s="194" t="str">
        <f t="shared" ref="AK778" si="3259">IFERROR((AK777-AK776)/AK777*100%,"")</f>
        <v/>
      </c>
      <c r="AL778" s="194" t="str">
        <f t="shared" ref="AL778" si="3260">IFERROR((AL777-AL776)/AL777*100%,"")</f>
        <v/>
      </c>
      <c r="AM778" s="227" t="str">
        <f>IFERROR((AM777-AM775)/AM777*100%,"")</f>
        <v/>
      </c>
    </row>
    <row r="779" spans="1:39" customFormat="1" outlineLevel="1">
      <c r="A779" t="str">
        <f>B764&amp;C779</f>
        <v>Surname, Forename9</v>
      </c>
      <c r="B779" s="259"/>
      <c r="C779" s="27">
        <v>9</v>
      </c>
      <c r="D779" s="26" t="s">
        <v>22</v>
      </c>
      <c r="E779" s="103"/>
      <c r="F779" s="103"/>
      <c r="G779" s="103"/>
      <c r="H779" s="15"/>
      <c r="I779" s="16"/>
      <c r="J779" s="17"/>
      <c r="K779" s="94"/>
      <c r="L779" s="94"/>
      <c r="M779" s="94"/>
      <c r="N779" s="94"/>
      <c r="O779" s="94"/>
      <c r="P779" s="94"/>
      <c r="Q779" s="17" t="str">
        <f>IF(SUM(K779:P779)=0,"",SUM(K779:P779))</f>
        <v/>
      </c>
      <c r="R779" s="94"/>
      <c r="S779" s="94"/>
      <c r="T779" s="17" t="str">
        <f>IF(SUM(R779:S779)=0,"",SUM(R779:S779))</f>
        <v/>
      </c>
      <c r="U779" s="17"/>
      <c r="V779" s="94"/>
      <c r="W779" s="17"/>
      <c r="X779" s="94" t="str">
        <f>IFERROR(AVERAGE(V779:W779),"")</f>
        <v/>
      </c>
      <c r="Y779" s="17"/>
      <c r="Z779" s="17"/>
      <c r="AA779" s="71"/>
      <c r="AB779" s="17"/>
      <c r="AC779" s="190" t="str">
        <f>IF(J779="","",IF(J779&lt;&gt;0,INT(25.4347*POWER((18-J779),1.81)),0))</f>
        <v/>
      </c>
      <c r="AD779" s="190" t="str">
        <f>IFERROR(IF(Q779&lt;&gt;0,INT(0.14354*POWER(((10*Q779)-220),1.4)),0),"")</f>
        <v/>
      </c>
      <c r="AE779" s="190" t="str">
        <f>IFERROR(IF(T779&lt;&gt;0,INT(51.39*POWER((T779-1.5),1.05)),0),"")</f>
        <v/>
      </c>
      <c r="AF779" s="190">
        <f>IF(U779&lt;&gt;0,INT(0.8465*POWER(((100*U779)-75),1.42)),0)</f>
        <v>0</v>
      </c>
      <c r="AG779" s="190" t="str">
        <f>IFERROR(IF(X779&lt;&gt;0,INT(1.53775*POWER((82-X779),1.81)),0),"")</f>
        <v/>
      </c>
      <c r="AH779" s="190" t="str">
        <f>IF(Y779="","",IF(Y779&lt;&gt;0,INT(5.74352*POWER((28.5-Y779),1.92)),0))</f>
        <v/>
      </c>
      <c r="AI779" s="190">
        <f>IF(Z779&lt;&gt;0,INT(12.91*POWER((Z779-4),1.1)),0)</f>
        <v>0</v>
      </c>
      <c r="AJ779" s="190" t="str">
        <f>IF(AA779="","",IF(AA779&lt;&gt;0,INT(0.2797*POWER(((100*AA779)),1.35)),0))</f>
        <v/>
      </c>
      <c r="AK779" s="191" t="str">
        <f>IF(AB779="","",IF(AB779&lt;&gt;0,INT(100.14*POWER((AB779-1),1.08)),0))</f>
        <v/>
      </c>
      <c r="AL779" s="192">
        <f>COUNT(J779,Q779,T779,X779,Y779,AA779,AB779)</f>
        <v>0</v>
      </c>
      <c r="AM779" s="193" t="str">
        <f>IF(AL779=0,"",SUM(AC779:AK779))</f>
        <v/>
      </c>
    </row>
    <row r="780" spans="1:39" customFormat="1" outlineLevel="1">
      <c r="B780" s="259"/>
      <c r="C780" s="106" t="s">
        <v>65</v>
      </c>
      <c r="D780" s="33"/>
      <c r="E780" s="33"/>
      <c r="F780" s="33"/>
      <c r="G780" s="33"/>
      <c r="H780" s="18"/>
      <c r="I780" s="44"/>
      <c r="J780" s="107" t="str">
        <f>IFERROR((J777-J779)/J779*100%,"")</f>
        <v/>
      </c>
      <c r="K780" s="107" t="str">
        <f t="shared" ref="K780:T780" si="3261">IFERROR((K779-K777)/K779*100%,"")</f>
        <v/>
      </c>
      <c r="L780" s="107" t="str">
        <f t="shared" si="3261"/>
        <v/>
      </c>
      <c r="M780" s="107" t="str">
        <f t="shared" si="3261"/>
        <v/>
      </c>
      <c r="N780" s="107" t="str">
        <f t="shared" si="3261"/>
        <v/>
      </c>
      <c r="O780" s="107" t="str">
        <f t="shared" si="3261"/>
        <v/>
      </c>
      <c r="P780" s="107" t="str">
        <f t="shared" si="3261"/>
        <v/>
      </c>
      <c r="Q780" s="107" t="str">
        <f t="shared" si="3261"/>
        <v/>
      </c>
      <c r="R780" s="107" t="str">
        <f t="shared" si="3261"/>
        <v/>
      </c>
      <c r="S780" s="107" t="str">
        <f t="shared" si="3261"/>
        <v/>
      </c>
      <c r="T780" s="107" t="str">
        <f t="shared" si="3261"/>
        <v/>
      </c>
      <c r="U780" s="107" t="str">
        <f t="shared" ref="U780" si="3262">IFERROR((U779-U778)/U779*100%,"")</f>
        <v/>
      </c>
      <c r="V780" s="107" t="str">
        <f>IFERROR((V777-V779)/V779*100%,"")</f>
        <v/>
      </c>
      <c r="W780" s="107" t="str">
        <f>IFERROR((W777-W779)/W779*100%,"")</f>
        <v/>
      </c>
      <c r="X780" s="107" t="str">
        <f>IFERROR((X777-X779)/X779*100%,"")</f>
        <v/>
      </c>
      <c r="Y780" s="107" t="str">
        <f>IFERROR((Y777-Y779)/Y779*100%,"")</f>
        <v/>
      </c>
      <c r="Z780" s="107" t="str">
        <f t="shared" ref="Z780" si="3263">IFERROR((Z779-Z778)/Z779*100%,"")</f>
        <v/>
      </c>
      <c r="AA780" s="107" t="str">
        <f>IFERROR((AA779-AA777)/AA779*100%,"")</f>
        <v/>
      </c>
      <c r="AB780" s="107" t="str">
        <f>IFERROR((AB779-AB777)/AB779*100%,"")</f>
        <v/>
      </c>
      <c r="AC780" s="194" t="str">
        <f t="shared" ref="AC780" si="3264">IFERROR((AC779-AC778)/AC779*100%,"")</f>
        <v/>
      </c>
      <c r="AD780" s="194" t="str">
        <f t="shared" ref="AD780" si="3265">IFERROR((AD779-AD778)/AD779*100%,"")</f>
        <v/>
      </c>
      <c r="AE780" s="194" t="str">
        <f t="shared" ref="AE780" si="3266">IFERROR((AE779-AE778)/AE779*100%,"")</f>
        <v/>
      </c>
      <c r="AF780" s="194" t="str">
        <f t="shared" ref="AF780" si="3267">IFERROR((AF779-AF778)/AF779*100%,"")</f>
        <v/>
      </c>
      <c r="AG780" s="194" t="str">
        <f t="shared" ref="AG780" si="3268">IFERROR((AG779-AG778)/AG779*100%,"")</f>
        <v/>
      </c>
      <c r="AH780" s="194" t="str">
        <f t="shared" ref="AH780" si="3269">IFERROR((AH779-AH778)/AH779*100%,"")</f>
        <v/>
      </c>
      <c r="AI780" s="194" t="str">
        <f t="shared" ref="AI780" si="3270">IFERROR((AI779-AI778)/AI779*100%,"")</f>
        <v/>
      </c>
      <c r="AJ780" s="194" t="str">
        <f t="shared" ref="AJ780" si="3271">IFERROR((AJ779-AJ778)/AJ779*100%,"")</f>
        <v/>
      </c>
      <c r="AK780" s="194" t="str">
        <f t="shared" ref="AK780" si="3272">IFERROR((AK779-AK778)/AK779*100%,"")</f>
        <v/>
      </c>
      <c r="AL780" s="194" t="str">
        <f t="shared" ref="AL780" si="3273">IFERROR((AL779-AL778)/AL779*100%,"")</f>
        <v/>
      </c>
      <c r="AM780" s="227" t="str">
        <f>IFERROR((AM779-AM777)/AM779*100%,"")</f>
        <v/>
      </c>
    </row>
    <row r="781" spans="1:39" s="6" customFormat="1" outlineLevel="1">
      <c r="A781" t="str">
        <f>B764&amp;C781</f>
        <v>Surname, Forename10</v>
      </c>
      <c r="B781" s="259"/>
      <c r="C781" s="32">
        <v>10</v>
      </c>
      <c r="D781" s="33" t="s">
        <v>22</v>
      </c>
      <c r="E781" s="33"/>
      <c r="F781" s="33"/>
      <c r="G781" s="33"/>
      <c r="H781" s="18"/>
      <c r="I781" s="44"/>
      <c r="J781" s="34"/>
      <c r="K781" s="34"/>
      <c r="L781" s="34"/>
      <c r="M781" s="34"/>
      <c r="N781" s="34"/>
      <c r="O781" s="34"/>
      <c r="P781" s="34"/>
      <c r="Q781" s="17" t="str">
        <f>IF(SUM(K781:P781)=0,"",SUM(K781:P781))</f>
        <v/>
      </c>
      <c r="R781" s="94"/>
      <c r="S781" s="94"/>
      <c r="T781" s="17" t="str">
        <f>IF(SUM(R781:S781)=0,"",SUM(R781:S781))</f>
        <v/>
      </c>
      <c r="U781" s="17"/>
      <c r="V781" s="94"/>
      <c r="W781" s="17"/>
      <c r="X781" s="94" t="str">
        <f>IFERROR(AVERAGE(V781:W781),"")</f>
        <v/>
      </c>
      <c r="Y781" s="17"/>
      <c r="Z781" s="17"/>
      <c r="AA781" s="71"/>
      <c r="AB781" s="17"/>
      <c r="AC781" s="190" t="str">
        <f>IF(J781="","",IF(J781&lt;&gt;0,INT(25.4347*POWER((18-J781),1.81)),0))</f>
        <v/>
      </c>
      <c r="AD781" s="190" t="str">
        <f>IFERROR(IF(Q781&lt;&gt;0,INT(0.14354*POWER(((10*Q781)-220),1.4)),0),"")</f>
        <v/>
      </c>
      <c r="AE781" s="190" t="str">
        <f>IFERROR(IF(T781&lt;&gt;0,INT(51.39*POWER((T781-1.5),1.05)),0),"")</f>
        <v/>
      </c>
      <c r="AF781" s="190">
        <f>IF(U781&lt;&gt;0,INT(0.8465*POWER(((100*U781)-75),1.42)),0)</f>
        <v>0</v>
      </c>
      <c r="AG781" s="190" t="str">
        <f>IFERROR(IF(X781&lt;&gt;0,INT(1.53775*POWER((82-X781),1.81)),0),"")</f>
        <v/>
      </c>
      <c r="AH781" s="190" t="str">
        <f>IF(Y781="","",IF(Y781&lt;&gt;0,INT(5.74352*POWER((28.5-Y781),1.92)),0))</f>
        <v/>
      </c>
      <c r="AI781" s="190">
        <f>IF(Z781&lt;&gt;0,INT(12.91*POWER((Z781-4),1.1)),0)</f>
        <v>0</v>
      </c>
      <c r="AJ781" s="190" t="str">
        <f>IF(AA781="","",IF(AA781&lt;&gt;0,INT(0.2797*POWER(((100*AA781)),1.35)),0))</f>
        <v/>
      </c>
      <c r="AK781" s="191" t="str">
        <f>IF(AB781="","",IF(AB781&lt;&gt;0,INT(100.14*POWER((AB781-1),1.08)),0))</f>
        <v/>
      </c>
      <c r="AL781" s="192">
        <f>COUNT(J781,Q781,T781,X781,Y781,AA781,AB781)</f>
        <v>0</v>
      </c>
      <c r="AM781" s="193" t="str">
        <f>IF(AL781=0,"",SUM(AC781:AK781))</f>
        <v/>
      </c>
    </row>
    <row r="782" spans="1:39" s="6" customFormat="1" outlineLevel="1">
      <c r="A782"/>
      <c r="B782" s="260"/>
      <c r="C782" s="106" t="s">
        <v>65</v>
      </c>
      <c r="D782" s="33"/>
      <c r="E782" s="33"/>
      <c r="F782" s="33"/>
      <c r="G782" s="33"/>
      <c r="H782" s="18"/>
      <c r="I782" s="44"/>
      <c r="J782" s="107" t="str">
        <f>IFERROR((J779-J781)/J781*100%,"")</f>
        <v/>
      </c>
      <c r="K782" s="107" t="str">
        <f t="shared" ref="K782:T782" si="3274">IFERROR((K781-K779)/K781*100%,"")</f>
        <v/>
      </c>
      <c r="L782" s="107" t="str">
        <f t="shared" si="3274"/>
        <v/>
      </c>
      <c r="M782" s="107" t="str">
        <f t="shared" si="3274"/>
        <v/>
      </c>
      <c r="N782" s="107" t="str">
        <f t="shared" si="3274"/>
        <v/>
      </c>
      <c r="O782" s="107" t="str">
        <f t="shared" si="3274"/>
        <v/>
      </c>
      <c r="P782" s="107" t="str">
        <f t="shared" si="3274"/>
        <v/>
      </c>
      <c r="Q782" s="107" t="str">
        <f t="shared" si="3274"/>
        <v/>
      </c>
      <c r="R782" s="107" t="str">
        <f t="shared" si="3274"/>
        <v/>
      </c>
      <c r="S782" s="107" t="str">
        <f t="shared" si="3274"/>
        <v/>
      </c>
      <c r="T782" s="107" t="str">
        <f t="shared" si="3274"/>
        <v/>
      </c>
      <c r="U782" s="107" t="str">
        <f t="shared" ref="U782" si="3275">IFERROR((U781-U780)/U781*100%,"")</f>
        <v/>
      </c>
      <c r="V782" s="107" t="str">
        <f>IFERROR((V779-V781)/V781*100%,"")</f>
        <v/>
      </c>
      <c r="W782" s="107" t="str">
        <f>IFERROR((W779-W781)/W781*100%,"")</f>
        <v/>
      </c>
      <c r="X782" s="107" t="str">
        <f>IFERROR((X779-X781)/X781*100%,"")</f>
        <v/>
      </c>
      <c r="Y782" s="107" t="str">
        <f>IFERROR((Y779-Y781)/Y781*100%,"")</f>
        <v/>
      </c>
      <c r="Z782" s="107" t="str">
        <f t="shared" ref="Z782" si="3276">IFERROR((Z781-Z780)/Z781*100%,"")</f>
        <v/>
      </c>
      <c r="AA782" s="107" t="str">
        <f>IFERROR((AA781-AA779)/AA781*100%,"")</f>
        <v/>
      </c>
      <c r="AB782" s="107" t="str">
        <f>IFERROR((AB781-AB779)/AB781*100%,"")</f>
        <v/>
      </c>
      <c r="AC782" s="194" t="str">
        <f t="shared" ref="AC782" si="3277">IFERROR((AC781-AC780)/AC781*100%,"")</f>
        <v/>
      </c>
      <c r="AD782" s="194" t="str">
        <f t="shared" ref="AD782" si="3278">IFERROR((AD781-AD780)/AD781*100%,"")</f>
        <v/>
      </c>
      <c r="AE782" s="194" t="str">
        <f t="shared" ref="AE782" si="3279">IFERROR((AE781-AE780)/AE781*100%,"")</f>
        <v/>
      </c>
      <c r="AF782" s="194" t="str">
        <f t="shared" ref="AF782" si="3280">IFERROR((AF781-AF780)/AF781*100%,"")</f>
        <v/>
      </c>
      <c r="AG782" s="194" t="str">
        <f t="shared" ref="AG782" si="3281">IFERROR((AG781-AG780)/AG781*100%,"")</f>
        <v/>
      </c>
      <c r="AH782" s="194" t="str">
        <f t="shared" ref="AH782" si="3282">IFERROR((AH781-AH780)/AH781*100%,"")</f>
        <v/>
      </c>
      <c r="AI782" s="194" t="str">
        <f t="shared" ref="AI782" si="3283">IFERROR((AI781-AI780)/AI781*100%,"")</f>
        <v/>
      </c>
      <c r="AJ782" s="194" t="str">
        <f t="shared" ref="AJ782" si="3284">IFERROR((AJ781-AJ780)/AJ781*100%,"")</f>
        <v/>
      </c>
      <c r="AK782" s="194" t="str">
        <f t="shared" ref="AK782" si="3285">IFERROR((AK781-AK780)/AK781*100%,"")</f>
        <v/>
      </c>
      <c r="AL782" s="194" t="str">
        <f t="shared" ref="AL782" si="3286">IFERROR((AL781-AL780)/AL781*100%,"")</f>
        <v/>
      </c>
      <c r="AM782" s="227" t="str">
        <f>IFERROR((AM781-AM779)/AM781*100%,"")</f>
        <v/>
      </c>
    </row>
    <row r="783" spans="1:39" s="45" customFormat="1" outlineLevel="1">
      <c r="B783" s="115"/>
      <c r="C783" s="32"/>
      <c r="D783" s="33"/>
      <c r="E783" s="33"/>
      <c r="F783" s="33"/>
      <c r="G783" s="33"/>
      <c r="H783" s="18"/>
      <c r="I783" s="44"/>
      <c r="J783" s="34"/>
      <c r="K783" s="34"/>
      <c r="L783" s="34"/>
      <c r="M783" s="34"/>
      <c r="N783" s="34"/>
      <c r="O783" s="34"/>
      <c r="P783" s="34"/>
      <c r="Q783" s="34"/>
      <c r="R783" s="34"/>
      <c r="S783" s="34"/>
      <c r="T783" s="34"/>
      <c r="U783" s="34"/>
      <c r="V783" s="34"/>
      <c r="W783" s="34"/>
      <c r="X783" s="34"/>
      <c r="Y783" s="34"/>
      <c r="Z783" s="34"/>
      <c r="AA783" s="34"/>
      <c r="AB783" s="34"/>
      <c r="AC783" s="195"/>
      <c r="AD783" s="196"/>
      <c r="AE783" s="196"/>
      <c r="AF783" s="196"/>
      <c r="AG783" s="196"/>
      <c r="AH783" s="196"/>
      <c r="AI783" s="196"/>
      <c r="AJ783" s="196"/>
      <c r="AK783" s="197"/>
      <c r="AL783" s="196"/>
      <c r="AM783" s="198"/>
    </row>
    <row r="784" spans="1:39" s="6" customFormat="1" outlineLevel="1">
      <c r="B784" s="116"/>
      <c r="C784" s="35"/>
      <c r="D784" s="36"/>
      <c r="E784" s="36"/>
      <c r="F784" s="36"/>
      <c r="G784" s="36"/>
      <c r="H784" s="37"/>
      <c r="I784" s="38" t="s">
        <v>24</v>
      </c>
      <c r="J784" s="21" t="e">
        <f>AVERAGE(J764:J765,J767,J769,J771,J773,J775,J777,J779,J781)</f>
        <v>#DIV/0!</v>
      </c>
      <c r="K784" s="21" t="e">
        <f t="shared" ref="K784:AB784" si="3287">AVERAGE(K764:K765,K767,K769,K771,K773,K775,K777,K779,K781)</f>
        <v>#DIV/0!</v>
      </c>
      <c r="L784" s="21" t="e">
        <f t="shared" si="3287"/>
        <v>#DIV/0!</v>
      </c>
      <c r="M784" s="21" t="e">
        <f t="shared" si="3287"/>
        <v>#DIV/0!</v>
      </c>
      <c r="N784" s="21" t="e">
        <f t="shared" si="3287"/>
        <v>#DIV/0!</v>
      </c>
      <c r="O784" s="21" t="e">
        <f t="shared" si="3287"/>
        <v>#DIV/0!</v>
      </c>
      <c r="P784" s="21" t="e">
        <f t="shared" si="3287"/>
        <v>#DIV/0!</v>
      </c>
      <c r="Q784" s="21" t="e">
        <f t="shared" si="3287"/>
        <v>#DIV/0!</v>
      </c>
      <c r="R784" s="21" t="e">
        <f t="shared" si="3287"/>
        <v>#DIV/0!</v>
      </c>
      <c r="S784" s="21" t="e">
        <f t="shared" si="3287"/>
        <v>#DIV/0!</v>
      </c>
      <c r="T784" s="21" t="e">
        <f t="shared" si="3287"/>
        <v>#DIV/0!</v>
      </c>
      <c r="U784" s="21" t="e">
        <f t="shared" si="3287"/>
        <v>#DIV/0!</v>
      </c>
      <c r="V784" s="21" t="e">
        <f t="shared" si="3287"/>
        <v>#DIV/0!</v>
      </c>
      <c r="W784" s="21" t="e">
        <f t="shared" si="3287"/>
        <v>#DIV/0!</v>
      </c>
      <c r="X784" s="21" t="e">
        <f t="shared" si="3287"/>
        <v>#DIV/0!</v>
      </c>
      <c r="Y784" s="21" t="e">
        <f t="shared" si="3287"/>
        <v>#DIV/0!</v>
      </c>
      <c r="Z784" s="21" t="e">
        <f t="shared" si="3287"/>
        <v>#DIV/0!</v>
      </c>
      <c r="AA784" s="21" t="e">
        <f t="shared" si="3287"/>
        <v>#DIV/0!</v>
      </c>
      <c r="AB784" s="21" t="e">
        <f t="shared" si="3287"/>
        <v>#DIV/0!</v>
      </c>
      <c r="AC784" s="199"/>
      <c r="AD784" s="200"/>
      <c r="AE784" s="200"/>
      <c r="AF784" s="200"/>
      <c r="AG784" s="200"/>
      <c r="AH784" s="200"/>
      <c r="AI784" s="200"/>
      <c r="AJ784" s="200"/>
      <c r="AK784" s="201"/>
      <c r="AL784" s="200"/>
      <c r="AM784" s="202"/>
    </row>
    <row r="785" spans="1:39" s="6" customFormat="1" outlineLevel="1">
      <c r="B785" s="116"/>
      <c r="C785" s="35"/>
      <c r="D785" s="36"/>
      <c r="E785" s="36"/>
      <c r="F785" s="36"/>
      <c r="G785" s="36"/>
      <c r="H785" s="37"/>
      <c r="I785" s="38" t="s">
        <v>26</v>
      </c>
      <c r="J785" s="21">
        <f>MIN(J764:J765,J767,J769,J771,J773,J775,J777,J779,J781)</f>
        <v>0</v>
      </c>
      <c r="K785" s="21">
        <f t="shared" ref="K785:AB785" si="3288">MIN(K764:K765,K767,K769,K771,K773,K775,K777,K779,K781)</f>
        <v>0</v>
      </c>
      <c r="L785" s="21">
        <f t="shared" si="3288"/>
        <v>0</v>
      </c>
      <c r="M785" s="21">
        <f t="shared" si="3288"/>
        <v>0</v>
      </c>
      <c r="N785" s="21">
        <f t="shared" si="3288"/>
        <v>0</v>
      </c>
      <c r="O785" s="21">
        <f t="shared" si="3288"/>
        <v>0</v>
      </c>
      <c r="P785" s="21">
        <f t="shared" si="3288"/>
        <v>0</v>
      </c>
      <c r="Q785" s="21">
        <f t="shared" si="3288"/>
        <v>0</v>
      </c>
      <c r="R785" s="21">
        <f t="shared" si="3288"/>
        <v>0</v>
      </c>
      <c r="S785" s="21">
        <f t="shared" si="3288"/>
        <v>0</v>
      </c>
      <c r="T785" s="21">
        <f t="shared" si="3288"/>
        <v>0</v>
      </c>
      <c r="U785" s="21">
        <f t="shared" si="3288"/>
        <v>0</v>
      </c>
      <c r="V785" s="21">
        <f t="shared" si="3288"/>
        <v>0</v>
      </c>
      <c r="W785" s="21">
        <f t="shared" si="3288"/>
        <v>0</v>
      </c>
      <c r="X785" s="21">
        <f t="shared" si="3288"/>
        <v>0</v>
      </c>
      <c r="Y785" s="21">
        <f t="shared" si="3288"/>
        <v>0</v>
      </c>
      <c r="Z785" s="21">
        <f t="shared" si="3288"/>
        <v>0</v>
      </c>
      <c r="AA785" s="21">
        <f t="shared" si="3288"/>
        <v>0</v>
      </c>
      <c r="AB785" s="21">
        <f t="shared" si="3288"/>
        <v>0</v>
      </c>
      <c r="AC785" s="199"/>
      <c r="AD785" s="200"/>
      <c r="AE785" s="200"/>
      <c r="AF785" s="200"/>
      <c r="AG785" s="200"/>
      <c r="AH785" s="200"/>
      <c r="AI785" s="200"/>
      <c r="AJ785" s="200"/>
      <c r="AK785" s="201"/>
      <c r="AL785" s="200"/>
      <c r="AM785" s="202"/>
    </row>
    <row r="786" spans="1:39" s="6" customFormat="1" outlineLevel="1">
      <c r="B786" s="116"/>
      <c r="C786" s="35"/>
      <c r="D786" s="36"/>
      <c r="E786" s="36"/>
      <c r="F786" s="36"/>
      <c r="G786" s="36"/>
      <c r="H786" s="37"/>
      <c r="I786" s="38" t="s">
        <v>25</v>
      </c>
      <c r="J786" s="21">
        <f>MAX(J764:J765,J767,J769,J771,J773,J775,J777,J779,J781)</f>
        <v>0</v>
      </c>
      <c r="K786" s="21">
        <f t="shared" ref="K786:AB786" si="3289">MAX(K764:K765,K767,K769,K771,K773,K775,K777,K779,K781)</f>
        <v>0</v>
      </c>
      <c r="L786" s="21">
        <f t="shared" si="3289"/>
        <v>0</v>
      </c>
      <c r="M786" s="21">
        <f t="shared" si="3289"/>
        <v>0</v>
      </c>
      <c r="N786" s="21">
        <f t="shared" si="3289"/>
        <v>0</v>
      </c>
      <c r="O786" s="21">
        <f t="shared" si="3289"/>
        <v>0</v>
      </c>
      <c r="P786" s="21">
        <f t="shared" si="3289"/>
        <v>0</v>
      </c>
      <c r="Q786" s="21">
        <f t="shared" si="3289"/>
        <v>0</v>
      </c>
      <c r="R786" s="21">
        <f t="shared" si="3289"/>
        <v>0</v>
      </c>
      <c r="S786" s="21">
        <f t="shared" si="3289"/>
        <v>0</v>
      </c>
      <c r="T786" s="21">
        <f t="shared" si="3289"/>
        <v>0</v>
      </c>
      <c r="U786" s="21">
        <f t="shared" si="3289"/>
        <v>0</v>
      </c>
      <c r="V786" s="21">
        <f t="shared" si="3289"/>
        <v>0</v>
      </c>
      <c r="W786" s="21">
        <f t="shared" si="3289"/>
        <v>0</v>
      </c>
      <c r="X786" s="21">
        <f t="shared" si="3289"/>
        <v>0</v>
      </c>
      <c r="Y786" s="21">
        <f t="shared" si="3289"/>
        <v>0</v>
      </c>
      <c r="Z786" s="21">
        <f t="shared" si="3289"/>
        <v>0</v>
      </c>
      <c r="AA786" s="21">
        <f t="shared" si="3289"/>
        <v>0</v>
      </c>
      <c r="AB786" s="21">
        <f t="shared" si="3289"/>
        <v>0</v>
      </c>
      <c r="AC786" s="199"/>
      <c r="AD786" s="200"/>
      <c r="AE786" s="200"/>
      <c r="AF786" s="200"/>
      <c r="AG786" s="200"/>
      <c r="AH786" s="200"/>
      <c r="AI786" s="200"/>
      <c r="AJ786" s="200"/>
      <c r="AK786" s="201"/>
      <c r="AL786" s="200"/>
      <c r="AM786" s="202"/>
    </row>
    <row r="787" spans="1:39" s="6" customFormat="1" outlineLevel="1">
      <c r="B787" s="116"/>
      <c r="C787" s="35"/>
      <c r="D787" s="36"/>
      <c r="E787" s="36"/>
      <c r="F787" s="36"/>
      <c r="G787" s="36"/>
      <c r="H787" s="37"/>
      <c r="I787" s="38"/>
      <c r="J787" s="21"/>
      <c r="K787" s="21"/>
      <c r="L787" s="21"/>
      <c r="M787" s="21"/>
      <c r="N787" s="21"/>
      <c r="O787" s="21"/>
      <c r="P787" s="21"/>
      <c r="Q787" s="21"/>
      <c r="R787" s="21"/>
      <c r="S787" s="21"/>
      <c r="T787" s="21"/>
      <c r="U787" s="21"/>
      <c r="V787" s="21"/>
      <c r="W787" s="21"/>
      <c r="X787" s="21"/>
      <c r="Y787" s="21"/>
      <c r="Z787" s="21"/>
      <c r="AA787" s="21"/>
      <c r="AB787" s="21"/>
      <c r="AC787" s="200"/>
      <c r="AD787" s="200"/>
      <c r="AE787" s="200"/>
      <c r="AF787" s="200"/>
      <c r="AG787" s="200"/>
      <c r="AH787" s="200"/>
      <c r="AI787" s="200"/>
      <c r="AJ787" s="200"/>
      <c r="AK787" s="200"/>
      <c r="AL787" s="200"/>
      <c r="AM787" s="202"/>
    </row>
    <row r="788" spans="1:39" s="31" customFormat="1" ht="16.5" outlineLevel="1" thickBot="1">
      <c r="B788" s="117"/>
      <c r="C788" s="39"/>
      <c r="D788" s="40"/>
      <c r="E788" s="40"/>
      <c r="F788" s="40"/>
      <c r="G788" s="40"/>
      <c r="H788" s="41"/>
      <c r="I788" s="42"/>
      <c r="J788" s="43"/>
      <c r="K788" s="43"/>
      <c r="L788" s="43"/>
      <c r="M788" s="43"/>
      <c r="N788" s="43"/>
      <c r="O788" s="43"/>
      <c r="P788" s="43"/>
      <c r="Q788" s="43"/>
      <c r="R788" s="43"/>
      <c r="S788" s="43"/>
      <c r="T788" s="43"/>
      <c r="U788" s="43"/>
      <c r="V788" s="43"/>
      <c r="W788" s="43"/>
      <c r="X788" s="43"/>
      <c r="Y788" s="43"/>
      <c r="Z788" s="43"/>
      <c r="AA788" s="43"/>
      <c r="AB788" s="43"/>
      <c r="AC788" s="204"/>
      <c r="AD788" s="204"/>
      <c r="AE788" s="204"/>
      <c r="AF788" s="204"/>
      <c r="AG788" s="204"/>
      <c r="AH788" s="204"/>
      <c r="AI788" s="204"/>
      <c r="AJ788" s="204"/>
      <c r="AK788" s="204"/>
      <c r="AL788" s="204"/>
      <c r="AM788" s="205"/>
    </row>
    <row r="789" spans="1:39" customFormat="1">
      <c r="B789" s="118"/>
      <c r="C789" s="28"/>
      <c r="D789" s="19"/>
      <c r="E789" s="19"/>
      <c r="F789" s="19"/>
      <c r="G789" s="19"/>
      <c r="H789" s="29"/>
      <c r="I789" s="20"/>
      <c r="J789" s="30"/>
      <c r="K789" s="30"/>
      <c r="L789" s="30"/>
      <c r="M789" s="30"/>
      <c r="N789" s="30"/>
      <c r="O789" s="30"/>
      <c r="P789" s="30"/>
      <c r="Q789" s="30"/>
      <c r="R789" s="30"/>
      <c r="S789" s="30"/>
      <c r="T789" s="30"/>
      <c r="U789" s="30"/>
      <c r="V789" s="30"/>
      <c r="W789" s="30"/>
      <c r="X789" s="30"/>
      <c r="Y789" s="30"/>
      <c r="Z789" s="30"/>
      <c r="AA789" s="30"/>
      <c r="AB789" s="30"/>
      <c r="AC789" s="206"/>
      <c r="AD789" s="206"/>
      <c r="AE789" s="206"/>
      <c r="AF789" s="206"/>
      <c r="AG789" s="206"/>
      <c r="AH789" s="206"/>
      <c r="AI789" s="206"/>
      <c r="AJ789" s="206"/>
      <c r="AK789" s="206"/>
      <c r="AL789" s="206"/>
      <c r="AM789" s="207"/>
    </row>
    <row r="790" spans="1:39" customFormat="1" outlineLevel="1">
      <c r="B790" s="114" t="s">
        <v>41</v>
      </c>
      <c r="C790" s="28"/>
      <c r="D790" s="19"/>
      <c r="E790" s="19"/>
      <c r="F790" s="19"/>
      <c r="G790" s="19"/>
      <c r="H790" s="29"/>
      <c r="I790" s="20"/>
      <c r="J790" s="30"/>
      <c r="K790" s="30"/>
      <c r="L790" s="30"/>
      <c r="M790" s="30"/>
      <c r="N790" s="30"/>
      <c r="O790" s="30"/>
      <c r="P790" s="30"/>
      <c r="Q790" s="30"/>
      <c r="R790" s="30"/>
      <c r="S790" s="30"/>
      <c r="T790" s="30"/>
      <c r="U790" s="30"/>
      <c r="V790" s="30"/>
      <c r="W790" s="30"/>
      <c r="X790" s="30"/>
      <c r="Y790" s="30"/>
      <c r="Z790" s="30"/>
      <c r="AA790" s="30"/>
      <c r="AB790" s="30"/>
      <c r="AC790" s="206"/>
      <c r="AD790" s="206"/>
      <c r="AE790" s="206"/>
      <c r="AF790" s="206"/>
      <c r="AG790" s="206"/>
      <c r="AH790" s="206"/>
      <c r="AI790" s="206"/>
      <c r="AJ790" s="206"/>
      <c r="AK790" s="206"/>
      <c r="AL790" s="206"/>
      <c r="AM790" s="207"/>
    </row>
    <row r="791" spans="1:39" customFormat="1" outlineLevel="1">
      <c r="A791" t="str">
        <f>B791&amp;C791</f>
        <v>Surname, Forename1</v>
      </c>
      <c r="B791" s="258" t="s">
        <v>28</v>
      </c>
      <c r="C791" s="27">
        <v>1</v>
      </c>
      <c r="D791" s="26" t="s">
        <v>22</v>
      </c>
      <c r="E791" s="103"/>
      <c r="F791" s="103"/>
      <c r="G791" s="103"/>
      <c r="H791" s="16"/>
      <c r="I791" s="16"/>
      <c r="J791" s="17"/>
      <c r="K791" s="94"/>
      <c r="L791" s="94"/>
      <c r="M791" s="94"/>
      <c r="N791" s="94"/>
      <c r="O791" s="94"/>
      <c r="P791" s="94"/>
      <c r="Q791" s="17"/>
      <c r="R791" s="94"/>
      <c r="S791" s="94"/>
      <c r="T791" s="17"/>
      <c r="U791" s="17"/>
      <c r="V791" s="94"/>
      <c r="W791" s="17"/>
      <c r="X791" s="94"/>
      <c r="Y791" s="17"/>
      <c r="Z791" s="17"/>
      <c r="AA791" s="17"/>
      <c r="AB791" s="17"/>
      <c r="AC791" s="190">
        <f>IF(J791&lt;&gt;0,INT(25.4347*POWER((18-J791),1.81)),0)</f>
        <v>0</v>
      </c>
      <c r="AD791" s="190">
        <f>IF(Q791&lt;&gt;0,INT(0.14354*POWER(((10*Q791)-220),1.4)),0)</f>
        <v>0</v>
      </c>
      <c r="AE791" s="190">
        <f>IF(T791&lt;&gt;0,INT(51.39*POWER((T791-1.5),1.05)),0)</f>
        <v>0</v>
      </c>
      <c r="AF791" s="190">
        <f>IF(U791&lt;&gt;0,INT(0.8465*POWER(((100*U791)-75),1.42)),0)</f>
        <v>0</v>
      </c>
      <c r="AG791" s="190">
        <f>IF(X791&lt;&gt;0,INT(1.53775*POWER((82-X791),1.81)),0)</f>
        <v>0</v>
      </c>
      <c r="AH791" s="190">
        <f>IF(Y791&lt;&gt;0,INT(5.74352*POWER((28.5-Y791),1.92)),0)</f>
        <v>0</v>
      </c>
      <c r="AI791" s="190">
        <f>IF(Z791&lt;&gt;0,INT(12.91*POWER((Z791-4),1.1)),0)</f>
        <v>0</v>
      </c>
      <c r="AJ791" s="190">
        <f>IF(AA791&lt;&gt;0,INT(0.2797*POWER(((100*AA791)),1.35)),0)</f>
        <v>0</v>
      </c>
      <c r="AK791" s="191">
        <f>IF(AB791&lt;&gt;0,INT(100.14*POWER((AB791-1),1.08)),0)</f>
        <v>0</v>
      </c>
      <c r="AL791" s="208">
        <v>7</v>
      </c>
      <c r="AM791" s="193">
        <f>SUM(AC791:AK791)</f>
        <v>0</v>
      </c>
    </row>
    <row r="792" spans="1:39" customFormat="1" outlineLevel="1">
      <c r="A792" t="str">
        <f>B791&amp;C792</f>
        <v>Surname, Forename2</v>
      </c>
      <c r="B792" s="259"/>
      <c r="C792" s="27">
        <v>2</v>
      </c>
      <c r="D792" s="26" t="s">
        <v>22</v>
      </c>
      <c r="E792" s="103"/>
      <c r="F792" s="103"/>
      <c r="G792" s="103"/>
      <c r="H792" s="15"/>
      <c r="I792" s="16"/>
      <c r="J792" s="17"/>
      <c r="K792" s="94"/>
      <c r="L792" s="94"/>
      <c r="M792" s="94"/>
      <c r="N792" s="94"/>
      <c r="O792" s="94"/>
      <c r="P792" s="94"/>
      <c r="Q792" s="17" t="str">
        <f>IF(SUM(K792:P792)=0,"",SUM(K792:P792))</f>
        <v/>
      </c>
      <c r="R792" s="94"/>
      <c r="S792" s="94"/>
      <c r="T792" s="17" t="str">
        <f>IF(SUM(R792:S792)=0,"",SUM(R792:S792))</f>
        <v/>
      </c>
      <c r="U792" s="17"/>
      <c r="V792" s="94"/>
      <c r="W792" s="17"/>
      <c r="X792" s="94" t="str">
        <f>IFERROR(AVERAGE(V792:W792),"")</f>
        <v/>
      </c>
      <c r="Y792" s="17"/>
      <c r="Z792" s="17"/>
      <c r="AA792" s="71"/>
      <c r="AB792" s="17"/>
      <c r="AC792" s="190" t="str">
        <f>IF(J792="","",IF(J792&lt;&gt;0,INT(25.4347*POWER((18-J792),1.81)),0))</f>
        <v/>
      </c>
      <c r="AD792" s="190" t="str">
        <f>IFERROR(IF(Q792&lt;&gt;0,INT(0.14354*POWER(((10*Q792)-220),1.4)),0),"")</f>
        <v/>
      </c>
      <c r="AE792" s="190" t="str">
        <f>IFERROR(IF(T792&lt;&gt;0,INT(51.39*POWER((T792-1.5),1.05)),0),"")</f>
        <v/>
      </c>
      <c r="AF792" s="190">
        <f>IF(U792&lt;&gt;0,INT(0.8465*POWER(((100*U792)-75),1.42)),0)</f>
        <v>0</v>
      </c>
      <c r="AG792" s="190" t="str">
        <f>IFERROR(IF(X792&lt;&gt;0,INT(1.53775*POWER((82-X792),1.81)),0),"")</f>
        <v/>
      </c>
      <c r="AH792" s="190" t="str">
        <f>IF(Y792="","",IF(Y792&lt;&gt;0,INT(5.74352*POWER((28.5-Y792),1.92)),0))</f>
        <v/>
      </c>
      <c r="AI792" s="190">
        <f>IF(Z792&lt;&gt;0,INT(12.91*POWER((Z792-4),1.1)),0)</f>
        <v>0</v>
      </c>
      <c r="AJ792" s="190" t="str">
        <f>IF(AA792="","",IF(AA792&lt;&gt;0,INT(0.2797*POWER(((100*AA792)),1.35)),0))</f>
        <v/>
      </c>
      <c r="AK792" s="191" t="str">
        <f>IF(AB792="","",IF(AB792&lt;&gt;0,INT(100.14*POWER((AB792-1),1.08)),0))</f>
        <v/>
      </c>
      <c r="AL792" s="192">
        <f>COUNT(J792,Q792,T792,X792,Y792,AA792,AB792)</f>
        <v>0</v>
      </c>
      <c r="AM792" s="193" t="str">
        <f>IF(AL792=0,"",SUM(AC792:AK792))</f>
        <v/>
      </c>
    </row>
    <row r="793" spans="1:39" customFormat="1" outlineLevel="1">
      <c r="B793" s="259"/>
      <c r="C793" s="106" t="s">
        <v>65</v>
      </c>
      <c r="D793" s="103"/>
      <c r="E793" s="103"/>
      <c r="F793" s="103"/>
      <c r="G793" s="103"/>
      <c r="H793" s="104"/>
      <c r="I793" s="105"/>
      <c r="J793" s="107" t="str">
        <f>IFERROR((J791-J792)/J792*100%,"")</f>
        <v/>
      </c>
      <c r="K793" s="107" t="str">
        <f>IFERROR((K792-K791)/K792*100%,"")</f>
        <v/>
      </c>
      <c r="L793" s="107" t="str">
        <f t="shared" ref="L793:S793" si="3290">IFERROR((L792-L791)/L792*100%,"")</f>
        <v/>
      </c>
      <c r="M793" s="107" t="str">
        <f t="shared" si="3290"/>
        <v/>
      </c>
      <c r="N793" s="107" t="str">
        <f t="shared" si="3290"/>
        <v/>
      </c>
      <c r="O793" s="107" t="str">
        <f t="shared" si="3290"/>
        <v/>
      </c>
      <c r="P793" s="107" t="str">
        <f t="shared" si="3290"/>
        <v/>
      </c>
      <c r="Q793" s="107" t="str">
        <f t="shared" si="3290"/>
        <v/>
      </c>
      <c r="R793" s="107" t="str">
        <f t="shared" si="3290"/>
        <v/>
      </c>
      <c r="S793" s="107" t="str">
        <f t="shared" si="3290"/>
        <v/>
      </c>
      <c r="T793" s="107" t="str">
        <f>IFERROR((T792-T791)/T792*100%,"")</f>
        <v/>
      </c>
      <c r="U793" s="107" t="str">
        <f t="shared" ref="U793" si="3291">IFERROR((U792-U791)/U792*100%,"")</f>
        <v/>
      </c>
      <c r="V793" s="107" t="str">
        <f>IFERROR((V791-V792)/V792*100%,"")</f>
        <v/>
      </c>
      <c r="W793" s="107" t="str">
        <f>IFERROR((W791-W792)/W792*100%,"")</f>
        <v/>
      </c>
      <c r="X793" s="107" t="str">
        <f>IFERROR((X791-X792)/X792*100%,"")</f>
        <v/>
      </c>
      <c r="Y793" s="107" t="str">
        <f>IFERROR((Y791-Y792)/Y792*100%,"")</f>
        <v/>
      </c>
      <c r="Z793" s="107" t="str">
        <f t="shared" ref="Z793:AB793" si="3292">IFERROR((Z792-Z791)/Z792*100%,"")</f>
        <v/>
      </c>
      <c r="AA793" s="107" t="str">
        <f t="shared" si="3292"/>
        <v/>
      </c>
      <c r="AB793" s="107" t="str">
        <f t="shared" si="3292"/>
        <v/>
      </c>
      <c r="AC793" s="194" t="str">
        <f t="shared" ref="AC793" si="3293">IFERROR((AC792-AC791)/AC792*100%,"")</f>
        <v/>
      </c>
      <c r="AD793" s="194" t="str">
        <f t="shared" ref="AD793" si="3294">IFERROR((AD792-AD791)/AD792*100%,"")</f>
        <v/>
      </c>
      <c r="AE793" s="194" t="str">
        <f t="shared" ref="AE793" si="3295">IFERROR((AE792-AE791)/AE792*100%,"")</f>
        <v/>
      </c>
      <c r="AF793" s="194" t="str">
        <f t="shared" ref="AF793" si="3296">IFERROR((AF792-AF791)/AF792*100%,"")</f>
        <v/>
      </c>
      <c r="AG793" s="194" t="str">
        <f t="shared" ref="AG793" si="3297">IFERROR((AG792-AG791)/AG792*100%,"")</f>
        <v/>
      </c>
      <c r="AH793" s="194" t="str">
        <f t="shared" ref="AH793" si="3298">IFERROR((AH792-AH791)/AH792*100%,"")</f>
        <v/>
      </c>
      <c r="AI793" s="194" t="str">
        <f t="shared" ref="AI793" si="3299">IFERROR((AI792-AI791)/AI792*100%,"")</f>
        <v/>
      </c>
      <c r="AJ793" s="194" t="str">
        <f t="shared" ref="AJ793" si="3300">IFERROR((AJ792-AJ791)/AJ792*100%,"")</f>
        <v/>
      </c>
      <c r="AK793" s="194" t="str">
        <f t="shared" ref="AK793" si="3301">IFERROR((AK792-AK791)/AK792*100%,"")</f>
        <v/>
      </c>
      <c r="AL793" s="194" t="str">
        <f t="shared" ref="AL793:AM793" si="3302">IFERROR((AL792-AL791)/AL792*100%,"")</f>
        <v/>
      </c>
      <c r="AM793" s="228" t="str">
        <f t="shared" si="3302"/>
        <v/>
      </c>
    </row>
    <row r="794" spans="1:39" customFormat="1" outlineLevel="1">
      <c r="A794" t="str">
        <f>B791&amp;C794</f>
        <v>Surname, Forename3</v>
      </c>
      <c r="B794" s="259"/>
      <c r="C794" s="27">
        <v>3</v>
      </c>
      <c r="D794" s="26" t="s">
        <v>22</v>
      </c>
      <c r="E794" s="103"/>
      <c r="F794" s="103"/>
      <c r="G794" s="103"/>
      <c r="H794" s="15"/>
      <c r="I794" s="16"/>
      <c r="J794" s="17"/>
      <c r="K794" s="94"/>
      <c r="L794" s="94"/>
      <c r="M794" s="94"/>
      <c r="N794" s="94"/>
      <c r="O794" s="94"/>
      <c r="P794" s="94"/>
      <c r="Q794" s="17" t="str">
        <f>IF(SUM(K794:P794)=0,"",SUM(K794:P794))</f>
        <v/>
      </c>
      <c r="R794" s="94"/>
      <c r="S794" s="94"/>
      <c r="T794" s="17" t="str">
        <f>IF(SUM(R794:S794)=0,"",SUM(R794:S794))</f>
        <v/>
      </c>
      <c r="U794" s="17"/>
      <c r="V794" s="94"/>
      <c r="W794" s="17"/>
      <c r="X794" s="94" t="str">
        <f>IFERROR(AVERAGE(V794:W794),"")</f>
        <v/>
      </c>
      <c r="Y794" s="17"/>
      <c r="Z794" s="17"/>
      <c r="AA794" s="71"/>
      <c r="AB794" s="17"/>
      <c r="AC794" s="190" t="str">
        <f>IF(J794="","",IF(J794&lt;&gt;0,INT(25.4347*POWER((18-J794),1.81)),0))</f>
        <v/>
      </c>
      <c r="AD794" s="190" t="str">
        <f>IFERROR(IF(Q794&lt;&gt;0,INT(0.14354*POWER(((10*Q794)-220),1.4)),0),"")</f>
        <v/>
      </c>
      <c r="AE794" s="190" t="str">
        <f>IFERROR(IF(T794&lt;&gt;0,INT(51.39*POWER((T794-1.5),1.05)),0),"")</f>
        <v/>
      </c>
      <c r="AF794" s="190">
        <f>IF(U794&lt;&gt;0,INT(0.8465*POWER(((100*U794)-75),1.42)),0)</f>
        <v>0</v>
      </c>
      <c r="AG794" s="190" t="str">
        <f>IFERROR(IF(X794&lt;&gt;0,INT(1.53775*POWER((82-X794),1.81)),0),"")</f>
        <v/>
      </c>
      <c r="AH794" s="190" t="str">
        <f>IF(Y794="","",IF(Y794&lt;&gt;0,INT(5.74352*POWER((28.5-Y794),1.92)),0))</f>
        <v/>
      </c>
      <c r="AI794" s="190">
        <f>IF(Z794&lt;&gt;0,INT(12.91*POWER((Z794-4),1.1)),0)</f>
        <v>0</v>
      </c>
      <c r="AJ794" s="190" t="str">
        <f>IF(AA794="","",IF(AA794&lt;&gt;0,INT(0.2797*POWER(((100*AA794)),1.35)),0))</f>
        <v/>
      </c>
      <c r="AK794" s="191" t="str">
        <f>IF(AB794="","",IF(AB794&lt;&gt;0,INT(100.14*POWER((AB794-1),1.08)),0))</f>
        <v/>
      </c>
      <c r="AL794" s="192">
        <f>COUNT(J794,Q794,T794,X794,Y794,AA794,AB794)</f>
        <v>0</v>
      </c>
      <c r="AM794" s="193" t="str">
        <f>IF(AL794=0,"",SUM(AC794:AK794))</f>
        <v/>
      </c>
    </row>
    <row r="795" spans="1:39" customFormat="1" outlineLevel="1">
      <c r="B795" s="259"/>
      <c r="C795" s="106" t="s">
        <v>65</v>
      </c>
      <c r="D795" s="103"/>
      <c r="E795" s="103"/>
      <c r="F795" s="103"/>
      <c r="G795" s="103"/>
      <c r="H795" s="104"/>
      <c r="I795" s="105"/>
      <c r="J795" s="107" t="str">
        <f>IFERROR((J792-J794)/J794*100%,"")</f>
        <v/>
      </c>
      <c r="K795" s="107" t="str">
        <f t="shared" ref="K795:T795" si="3303">IFERROR((K794-K792)/K794*100%,"")</f>
        <v/>
      </c>
      <c r="L795" s="107" t="str">
        <f t="shared" si="3303"/>
        <v/>
      </c>
      <c r="M795" s="107" t="str">
        <f t="shared" si="3303"/>
        <v/>
      </c>
      <c r="N795" s="107" t="str">
        <f t="shared" si="3303"/>
        <v/>
      </c>
      <c r="O795" s="107" t="str">
        <f t="shared" si="3303"/>
        <v/>
      </c>
      <c r="P795" s="107" t="str">
        <f t="shared" si="3303"/>
        <v/>
      </c>
      <c r="Q795" s="107" t="str">
        <f t="shared" si="3303"/>
        <v/>
      </c>
      <c r="R795" s="107" t="str">
        <f t="shared" si="3303"/>
        <v/>
      </c>
      <c r="S795" s="107" t="str">
        <f t="shared" si="3303"/>
        <v/>
      </c>
      <c r="T795" s="107" t="str">
        <f t="shared" si="3303"/>
        <v/>
      </c>
      <c r="U795" s="107" t="str">
        <f t="shared" ref="U795" si="3304">IFERROR((U794-U793)/U794*100%,"")</f>
        <v/>
      </c>
      <c r="V795" s="107" t="str">
        <f>IFERROR((V792-V794)/V794*100%,"")</f>
        <v/>
      </c>
      <c r="W795" s="107" t="str">
        <f>IFERROR((W792-W794)/W794*100%,"")</f>
        <v/>
      </c>
      <c r="X795" s="107" t="str">
        <f>IFERROR((X792-X794)/X794*100%,"")</f>
        <v/>
      </c>
      <c r="Y795" s="107" t="str">
        <f>IFERROR((Y792-Y794)/Y794*100%,"")</f>
        <v/>
      </c>
      <c r="Z795" s="107" t="str">
        <f t="shared" ref="Z795" si="3305">IFERROR((Z794-Z793)/Z794*100%,"")</f>
        <v/>
      </c>
      <c r="AA795" s="107" t="str">
        <f>IFERROR((AA794-AA792)/AA794*100%,"")</f>
        <v/>
      </c>
      <c r="AB795" s="107" t="str">
        <f>IFERROR((AB794-AB792)/AB794*100%,"")</f>
        <v/>
      </c>
      <c r="AC795" s="194" t="str">
        <f t="shared" ref="AC795" si="3306">IFERROR((AC794-AC793)/AC794*100%,"")</f>
        <v/>
      </c>
      <c r="AD795" s="194" t="str">
        <f t="shared" ref="AD795" si="3307">IFERROR((AD794-AD793)/AD794*100%,"")</f>
        <v/>
      </c>
      <c r="AE795" s="194" t="str">
        <f t="shared" ref="AE795" si="3308">IFERROR((AE794-AE793)/AE794*100%,"")</f>
        <v/>
      </c>
      <c r="AF795" s="194" t="str">
        <f t="shared" ref="AF795" si="3309">IFERROR((AF794-AF793)/AF794*100%,"")</f>
        <v/>
      </c>
      <c r="AG795" s="194" t="str">
        <f t="shared" ref="AG795" si="3310">IFERROR((AG794-AG793)/AG794*100%,"")</f>
        <v/>
      </c>
      <c r="AH795" s="194" t="str">
        <f t="shared" ref="AH795" si="3311">IFERROR((AH794-AH793)/AH794*100%,"")</f>
        <v/>
      </c>
      <c r="AI795" s="194" t="str">
        <f t="shared" ref="AI795" si="3312">IFERROR((AI794-AI793)/AI794*100%,"")</f>
        <v/>
      </c>
      <c r="AJ795" s="194" t="str">
        <f t="shared" ref="AJ795" si="3313">IFERROR((AJ794-AJ793)/AJ794*100%,"")</f>
        <v/>
      </c>
      <c r="AK795" s="194" t="str">
        <f t="shared" ref="AK795" si="3314">IFERROR((AK794-AK793)/AK794*100%,"")</f>
        <v/>
      </c>
      <c r="AL795" s="194" t="str">
        <f t="shared" ref="AL795" si="3315">IFERROR((AL794-AL793)/AL794*100%,"")</f>
        <v/>
      </c>
      <c r="AM795" s="227" t="str">
        <f>IFERROR((AM794-AM792)/AM794*100%,"")</f>
        <v/>
      </c>
    </row>
    <row r="796" spans="1:39" customFormat="1" outlineLevel="1">
      <c r="A796" t="str">
        <f>B791&amp;C796</f>
        <v>Surname, Forename4</v>
      </c>
      <c r="B796" s="259"/>
      <c r="C796" s="27">
        <v>4</v>
      </c>
      <c r="D796" s="26" t="s">
        <v>22</v>
      </c>
      <c r="E796" s="103"/>
      <c r="F796" s="103"/>
      <c r="G796" s="103"/>
      <c r="H796" s="15"/>
      <c r="I796" s="16"/>
      <c r="J796" s="17"/>
      <c r="K796" s="94"/>
      <c r="L796" s="94"/>
      <c r="M796" s="94"/>
      <c r="N796" s="94"/>
      <c r="O796" s="94"/>
      <c r="P796" s="94"/>
      <c r="Q796" s="17" t="str">
        <f>IF(SUM(K796:P796)=0,"",SUM(K796:P796))</f>
        <v/>
      </c>
      <c r="R796" s="94"/>
      <c r="S796" s="94"/>
      <c r="T796" s="17" t="str">
        <f>IF(SUM(R796:S796)=0,"",SUM(R796:S796))</f>
        <v/>
      </c>
      <c r="U796" s="17"/>
      <c r="V796" s="94"/>
      <c r="W796" s="17"/>
      <c r="X796" s="94" t="str">
        <f>IFERROR(AVERAGE(V796:W796),"")</f>
        <v/>
      </c>
      <c r="Y796" s="17"/>
      <c r="Z796" s="17"/>
      <c r="AA796" s="71"/>
      <c r="AB796" s="17"/>
      <c r="AC796" s="190" t="str">
        <f>IF(J796="","",IF(J796&lt;&gt;0,INT(25.4347*POWER((18-J796),1.81)),0))</f>
        <v/>
      </c>
      <c r="AD796" s="190" t="str">
        <f>IFERROR(IF(Q796&lt;&gt;0,INT(0.14354*POWER(((10*Q796)-220),1.4)),0),"")</f>
        <v/>
      </c>
      <c r="AE796" s="190" t="str">
        <f>IFERROR(IF(T796&lt;&gt;0,INT(51.39*POWER((T796-1.5),1.05)),0),"")</f>
        <v/>
      </c>
      <c r="AF796" s="190">
        <f>IF(U796&lt;&gt;0,INT(0.8465*POWER(((100*U796)-75),1.42)),0)</f>
        <v>0</v>
      </c>
      <c r="AG796" s="190" t="str">
        <f>IFERROR(IF(X796&lt;&gt;0,INT(1.53775*POWER((82-X796),1.81)),0),"")</f>
        <v/>
      </c>
      <c r="AH796" s="190" t="str">
        <f>IF(Y796="","",IF(Y796&lt;&gt;0,INT(5.74352*POWER((28.5-Y796),1.92)),0))</f>
        <v/>
      </c>
      <c r="AI796" s="190">
        <f>IF(Z796&lt;&gt;0,INT(12.91*POWER((Z796-4),1.1)),0)</f>
        <v>0</v>
      </c>
      <c r="AJ796" s="190" t="str">
        <f>IF(AA796="","",IF(AA796&lt;&gt;0,INT(0.2797*POWER(((100*AA796)),1.35)),0))</f>
        <v/>
      </c>
      <c r="AK796" s="191" t="str">
        <f>IF(AB796="","",IF(AB796&lt;&gt;0,INT(100.14*POWER((AB796-1),1.08)),0))</f>
        <v/>
      </c>
      <c r="AL796" s="192">
        <f>COUNT(J796,Q796,T796,X796,Y796,AA796,AB796)</f>
        <v>0</v>
      </c>
      <c r="AM796" s="193" t="str">
        <f>IF(AL796=0,"",SUM(AC796:AK796))</f>
        <v/>
      </c>
    </row>
    <row r="797" spans="1:39" customFormat="1" outlineLevel="1">
      <c r="B797" s="259"/>
      <c r="C797" s="106" t="s">
        <v>65</v>
      </c>
      <c r="D797" s="103"/>
      <c r="E797" s="103"/>
      <c r="F797" s="103"/>
      <c r="G797" s="103"/>
      <c r="H797" s="104"/>
      <c r="I797" s="105"/>
      <c r="J797" s="107" t="str">
        <f>IFERROR((J794-J796)/J796*100%,"")</f>
        <v/>
      </c>
      <c r="K797" s="107" t="str">
        <f t="shared" ref="K797:T797" si="3316">IFERROR((K796-K794)/K796*100%,"")</f>
        <v/>
      </c>
      <c r="L797" s="107" t="str">
        <f t="shared" si="3316"/>
        <v/>
      </c>
      <c r="M797" s="107" t="str">
        <f t="shared" si="3316"/>
        <v/>
      </c>
      <c r="N797" s="107" t="str">
        <f t="shared" si="3316"/>
        <v/>
      </c>
      <c r="O797" s="107" t="str">
        <f t="shared" si="3316"/>
        <v/>
      </c>
      <c r="P797" s="107" t="str">
        <f t="shared" si="3316"/>
        <v/>
      </c>
      <c r="Q797" s="107" t="str">
        <f t="shared" si="3316"/>
        <v/>
      </c>
      <c r="R797" s="107" t="str">
        <f t="shared" si="3316"/>
        <v/>
      </c>
      <c r="S797" s="107" t="str">
        <f t="shared" si="3316"/>
        <v/>
      </c>
      <c r="T797" s="107" t="str">
        <f t="shared" si="3316"/>
        <v/>
      </c>
      <c r="U797" s="107" t="str">
        <f t="shared" ref="U797" si="3317">IFERROR((U796-U795)/U796*100%,"")</f>
        <v/>
      </c>
      <c r="V797" s="107" t="str">
        <f>IFERROR((V794-V796)/V796*100%,"")</f>
        <v/>
      </c>
      <c r="W797" s="107" t="str">
        <f>IFERROR((W794-W796)/W796*100%,"")</f>
        <v/>
      </c>
      <c r="X797" s="107" t="str">
        <f>IFERROR((X794-X796)/X796*100%,"")</f>
        <v/>
      </c>
      <c r="Y797" s="107" t="str">
        <f>IFERROR((Y794-Y796)/Y796*100%,"")</f>
        <v/>
      </c>
      <c r="Z797" s="107" t="str">
        <f t="shared" ref="Z797" si="3318">IFERROR((Z796-Z795)/Z796*100%,"")</f>
        <v/>
      </c>
      <c r="AA797" s="107" t="str">
        <f>IFERROR((AA796-AA794)/AA796*100%,"")</f>
        <v/>
      </c>
      <c r="AB797" s="107" t="str">
        <f>IFERROR((AB796-AB794)/AB796*100%,"")</f>
        <v/>
      </c>
      <c r="AC797" s="194" t="str">
        <f t="shared" ref="AC797" si="3319">IFERROR((AC796-AC795)/AC796*100%,"")</f>
        <v/>
      </c>
      <c r="AD797" s="194" t="str">
        <f t="shared" ref="AD797" si="3320">IFERROR((AD796-AD795)/AD796*100%,"")</f>
        <v/>
      </c>
      <c r="AE797" s="194" t="str">
        <f t="shared" ref="AE797" si="3321">IFERROR((AE796-AE795)/AE796*100%,"")</f>
        <v/>
      </c>
      <c r="AF797" s="194" t="str">
        <f t="shared" ref="AF797" si="3322">IFERROR((AF796-AF795)/AF796*100%,"")</f>
        <v/>
      </c>
      <c r="AG797" s="194" t="str">
        <f t="shared" ref="AG797" si="3323">IFERROR((AG796-AG795)/AG796*100%,"")</f>
        <v/>
      </c>
      <c r="AH797" s="194" t="str">
        <f t="shared" ref="AH797" si="3324">IFERROR((AH796-AH795)/AH796*100%,"")</f>
        <v/>
      </c>
      <c r="AI797" s="194" t="str">
        <f t="shared" ref="AI797" si="3325">IFERROR((AI796-AI795)/AI796*100%,"")</f>
        <v/>
      </c>
      <c r="AJ797" s="194" t="str">
        <f t="shared" ref="AJ797" si="3326">IFERROR((AJ796-AJ795)/AJ796*100%,"")</f>
        <v/>
      </c>
      <c r="AK797" s="194" t="str">
        <f t="shared" ref="AK797" si="3327">IFERROR((AK796-AK795)/AK796*100%,"")</f>
        <v/>
      </c>
      <c r="AL797" s="194" t="str">
        <f t="shared" ref="AL797" si="3328">IFERROR((AL796-AL795)/AL796*100%,"")</f>
        <v/>
      </c>
      <c r="AM797" s="227" t="str">
        <f>IFERROR((AM796-AM794)/AM796*100%,"")</f>
        <v/>
      </c>
    </row>
    <row r="798" spans="1:39" customFormat="1" outlineLevel="1">
      <c r="A798" t="str">
        <f>B791&amp;C798</f>
        <v>Surname, Forename5</v>
      </c>
      <c r="B798" s="259"/>
      <c r="C798" s="27">
        <v>5</v>
      </c>
      <c r="D798" s="26" t="s">
        <v>22</v>
      </c>
      <c r="E798" s="103"/>
      <c r="F798" s="103"/>
      <c r="G798" s="103"/>
      <c r="H798" s="15"/>
      <c r="I798" s="16"/>
      <c r="J798" s="17"/>
      <c r="K798" s="94"/>
      <c r="L798" s="94"/>
      <c r="M798" s="94"/>
      <c r="N798" s="94"/>
      <c r="O798" s="94"/>
      <c r="P798" s="94"/>
      <c r="Q798" s="17" t="str">
        <f>IF(SUM(K798:P798)=0,"",SUM(K798:P798))</f>
        <v/>
      </c>
      <c r="R798" s="94"/>
      <c r="S798" s="94"/>
      <c r="T798" s="17" t="str">
        <f>IF(SUM(R798:S798)=0,"",SUM(R798:S798))</f>
        <v/>
      </c>
      <c r="U798" s="17"/>
      <c r="V798" s="94"/>
      <c r="W798" s="17"/>
      <c r="X798" s="94" t="str">
        <f>IFERROR(AVERAGE(V798:W798),"")</f>
        <v/>
      </c>
      <c r="Y798" s="17"/>
      <c r="Z798" s="17"/>
      <c r="AA798" s="71"/>
      <c r="AB798" s="17"/>
      <c r="AC798" s="190" t="str">
        <f>IF(J798="","",IF(J798&lt;&gt;0,INT(25.4347*POWER((18-J798),1.81)),0))</f>
        <v/>
      </c>
      <c r="AD798" s="190" t="str">
        <f>IFERROR(IF(Q798&lt;&gt;0,INT(0.14354*POWER(((10*Q798)-220),1.4)),0),"")</f>
        <v/>
      </c>
      <c r="AE798" s="190" t="str">
        <f>IFERROR(IF(T798&lt;&gt;0,INT(51.39*POWER((T798-1.5),1.05)),0),"")</f>
        <v/>
      </c>
      <c r="AF798" s="190">
        <f>IF(U798&lt;&gt;0,INT(0.8465*POWER(((100*U798)-75),1.42)),0)</f>
        <v>0</v>
      </c>
      <c r="AG798" s="190" t="str">
        <f>IFERROR(IF(X798&lt;&gt;0,INT(1.53775*POWER((82-X798),1.81)),0),"")</f>
        <v/>
      </c>
      <c r="AH798" s="190" t="str">
        <f>IF(Y798="","",IF(Y798&lt;&gt;0,INT(5.74352*POWER((28.5-Y798),1.92)),0))</f>
        <v/>
      </c>
      <c r="AI798" s="190">
        <f>IF(Z798&lt;&gt;0,INT(12.91*POWER((Z798-4),1.1)),0)</f>
        <v>0</v>
      </c>
      <c r="AJ798" s="190" t="str">
        <f>IF(AA798="","",IF(AA798&lt;&gt;0,INT(0.2797*POWER(((100*AA798)),1.35)),0))</f>
        <v/>
      </c>
      <c r="AK798" s="191" t="str">
        <f>IF(AB798="","",IF(AB798&lt;&gt;0,INT(100.14*POWER((AB798-1),1.08)),0))</f>
        <v/>
      </c>
      <c r="AL798" s="192">
        <f>COUNT(J798,Q798,T798,X798,Y798,AA798,AB798)</f>
        <v>0</v>
      </c>
      <c r="AM798" s="193" t="str">
        <f>IF(AL798=0,"",SUM(AC798:AK798))</f>
        <v/>
      </c>
    </row>
    <row r="799" spans="1:39" customFormat="1" outlineLevel="1">
      <c r="B799" s="259"/>
      <c r="C799" s="106" t="s">
        <v>65</v>
      </c>
      <c r="D799" s="103"/>
      <c r="E799" s="103"/>
      <c r="F799" s="103"/>
      <c r="G799" s="103"/>
      <c r="H799" s="104"/>
      <c r="I799" s="105"/>
      <c r="J799" s="107" t="str">
        <f>IFERROR((J796-J798)/J798*100%,"")</f>
        <v/>
      </c>
      <c r="K799" s="107" t="str">
        <f t="shared" ref="K799:T799" si="3329">IFERROR((K798-K796)/K798*100%,"")</f>
        <v/>
      </c>
      <c r="L799" s="107" t="str">
        <f t="shared" si="3329"/>
        <v/>
      </c>
      <c r="M799" s="107" t="str">
        <f t="shared" si="3329"/>
        <v/>
      </c>
      <c r="N799" s="107" t="str">
        <f t="shared" si="3329"/>
        <v/>
      </c>
      <c r="O799" s="107" t="str">
        <f t="shared" si="3329"/>
        <v/>
      </c>
      <c r="P799" s="107" t="str">
        <f t="shared" si="3329"/>
        <v/>
      </c>
      <c r="Q799" s="107" t="str">
        <f t="shared" si="3329"/>
        <v/>
      </c>
      <c r="R799" s="107" t="str">
        <f t="shared" si="3329"/>
        <v/>
      </c>
      <c r="S799" s="107" t="str">
        <f t="shared" si="3329"/>
        <v/>
      </c>
      <c r="T799" s="107" t="str">
        <f t="shared" si="3329"/>
        <v/>
      </c>
      <c r="U799" s="107" t="str">
        <f t="shared" ref="U799" si="3330">IFERROR((U798-U797)/U798*100%,"")</f>
        <v/>
      </c>
      <c r="V799" s="107" t="str">
        <f>IFERROR((V796-V798)/V798*100%,"")</f>
        <v/>
      </c>
      <c r="W799" s="107" t="str">
        <f>IFERROR((W796-W798)/W798*100%,"")</f>
        <v/>
      </c>
      <c r="X799" s="107" t="str">
        <f>IFERROR((X796-X798)/X798*100%,"")</f>
        <v/>
      </c>
      <c r="Y799" s="107" t="str">
        <f>IFERROR((Y796-Y798)/Y798*100%,"")</f>
        <v/>
      </c>
      <c r="Z799" s="107" t="str">
        <f t="shared" ref="Z799" si="3331">IFERROR((Z798-Z797)/Z798*100%,"")</f>
        <v/>
      </c>
      <c r="AA799" s="107" t="str">
        <f>IFERROR((AA798-AA796)/AA798*100%,"")</f>
        <v/>
      </c>
      <c r="AB799" s="107" t="str">
        <f>IFERROR((AB798-AB796)/AB798*100%,"")</f>
        <v/>
      </c>
      <c r="AC799" s="194" t="str">
        <f t="shared" ref="AC799" si="3332">IFERROR((AC798-AC797)/AC798*100%,"")</f>
        <v/>
      </c>
      <c r="AD799" s="194" t="str">
        <f t="shared" ref="AD799" si="3333">IFERROR((AD798-AD797)/AD798*100%,"")</f>
        <v/>
      </c>
      <c r="AE799" s="194" t="str">
        <f t="shared" ref="AE799" si="3334">IFERROR((AE798-AE797)/AE798*100%,"")</f>
        <v/>
      </c>
      <c r="AF799" s="194" t="str">
        <f t="shared" ref="AF799" si="3335">IFERROR((AF798-AF797)/AF798*100%,"")</f>
        <v/>
      </c>
      <c r="AG799" s="194" t="str">
        <f t="shared" ref="AG799" si="3336">IFERROR((AG798-AG797)/AG798*100%,"")</f>
        <v/>
      </c>
      <c r="AH799" s="194" t="str">
        <f t="shared" ref="AH799" si="3337">IFERROR((AH798-AH797)/AH798*100%,"")</f>
        <v/>
      </c>
      <c r="AI799" s="194" t="str">
        <f t="shared" ref="AI799" si="3338">IFERROR((AI798-AI797)/AI798*100%,"")</f>
        <v/>
      </c>
      <c r="AJ799" s="194" t="str">
        <f t="shared" ref="AJ799" si="3339">IFERROR((AJ798-AJ797)/AJ798*100%,"")</f>
        <v/>
      </c>
      <c r="AK799" s="194" t="str">
        <f t="shared" ref="AK799" si="3340">IFERROR((AK798-AK797)/AK798*100%,"")</f>
        <v/>
      </c>
      <c r="AL799" s="194" t="str">
        <f t="shared" ref="AL799" si="3341">IFERROR((AL798-AL797)/AL798*100%,"")</f>
        <v/>
      </c>
      <c r="AM799" s="227" t="str">
        <f>IFERROR((AM798-AM796)/AM798*100%,"")</f>
        <v/>
      </c>
    </row>
    <row r="800" spans="1:39" customFormat="1" outlineLevel="1">
      <c r="A800" t="str">
        <f>B791&amp;C800</f>
        <v>Surname, Forename6</v>
      </c>
      <c r="B800" s="259"/>
      <c r="C800" s="27">
        <v>6</v>
      </c>
      <c r="D800" s="26" t="s">
        <v>22</v>
      </c>
      <c r="E800" s="103"/>
      <c r="F800" s="103"/>
      <c r="G800" s="103"/>
      <c r="H800" s="15"/>
      <c r="I800" s="16"/>
      <c r="J800" s="17"/>
      <c r="K800" s="94"/>
      <c r="L800" s="94"/>
      <c r="M800" s="94"/>
      <c r="N800" s="94"/>
      <c r="O800" s="94"/>
      <c r="P800" s="94"/>
      <c r="Q800" s="17" t="str">
        <f>IF(SUM(K800:P800)=0,"",SUM(K800:P800))</f>
        <v/>
      </c>
      <c r="R800" s="94"/>
      <c r="S800" s="94"/>
      <c r="T800" s="17" t="str">
        <f>IF(SUM(R800:S800)=0,"",SUM(R800:S800))</f>
        <v/>
      </c>
      <c r="U800" s="17"/>
      <c r="V800" s="94"/>
      <c r="W800" s="17"/>
      <c r="X800" s="94" t="str">
        <f>IFERROR(AVERAGE(V800:W800),"")</f>
        <v/>
      </c>
      <c r="Y800" s="17"/>
      <c r="Z800" s="17"/>
      <c r="AA800" s="71"/>
      <c r="AB800" s="17"/>
      <c r="AC800" s="190" t="str">
        <f>IF(J800="","",IF(J800&lt;&gt;0,INT(25.4347*POWER((18-J800),1.81)),0))</f>
        <v/>
      </c>
      <c r="AD800" s="190" t="str">
        <f>IFERROR(IF(Q800&lt;&gt;0,INT(0.14354*POWER(((10*Q800)-220),1.4)),0),"")</f>
        <v/>
      </c>
      <c r="AE800" s="190" t="str">
        <f>IFERROR(IF(T800&lt;&gt;0,INT(51.39*POWER((T800-1.5),1.05)),0),"")</f>
        <v/>
      </c>
      <c r="AF800" s="190">
        <f>IF(U800&lt;&gt;0,INT(0.8465*POWER(((100*U800)-75),1.42)),0)</f>
        <v>0</v>
      </c>
      <c r="AG800" s="190" t="str">
        <f>IFERROR(IF(X800&lt;&gt;0,INT(1.53775*POWER((82-X800),1.81)),0),"")</f>
        <v/>
      </c>
      <c r="AH800" s="190" t="str">
        <f>IF(Y800="","",IF(Y800&lt;&gt;0,INT(5.74352*POWER((28.5-Y800),1.92)),0))</f>
        <v/>
      </c>
      <c r="AI800" s="190">
        <f>IF(Z800&lt;&gt;0,INT(12.91*POWER((Z800-4),1.1)),0)</f>
        <v>0</v>
      </c>
      <c r="AJ800" s="190" t="str">
        <f>IF(AA800="","",IF(AA800&lt;&gt;0,INT(0.2797*POWER(((100*AA800)),1.35)),0))</f>
        <v/>
      </c>
      <c r="AK800" s="191" t="str">
        <f>IF(AB800="","",IF(AB800&lt;&gt;0,INT(100.14*POWER((AB800-1),1.08)),0))</f>
        <v/>
      </c>
      <c r="AL800" s="192">
        <f>COUNT(J800,Q800,T800,X800,Y800,AA800,AB800)</f>
        <v>0</v>
      </c>
      <c r="AM800" s="193" t="str">
        <f>IF(AL800=0,"",SUM(AC800:AK800))</f>
        <v/>
      </c>
    </row>
    <row r="801" spans="1:39" customFormat="1" outlineLevel="1">
      <c r="B801" s="259"/>
      <c r="C801" s="106" t="s">
        <v>65</v>
      </c>
      <c r="D801" s="103"/>
      <c r="E801" s="103"/>
      <c r="F801" s="103"/>
      <c r="G801" s="103"/>
      <c r="H801" s="104"/>
      <c r="I801" s="105"/>
      <c r="J801" s="107" t="str">
        <f>IFERROR((J798-J800)/J800*100%,"")</f>
        <v/>
      </c>
      <c r="K801" s="107" t="str">
        <f t="shared" ref="K801:T801" si="3342">IFERROR((K800-K798)/K800*100%,"")</f>
        <v/>
      </c>
      <c r="L801" s="107" t="str">
        <f t="shared" si="3342"/>
        <v/>
      </c>
      <c r="M801" s="107" t="str">
        <f t="shared" si="3342"/>
        <v/>
      </c>
      <c r="N801" s="107" t="str">
        <f t="shared" si="3342"/>
        <v/>
      </c>
      <c r="O801" s="107" t="str">
        <f t="shared" si="3342"/>
        <v/>
      </c>
      <c r="P801" s="107" t="str">
        <f t="shared" si="3342"/>
        <v/>
      </c>
      <c r="Q801" s="107" t="str">
        <f t="shared" si="3342"/>
        <v/>
      </c>
      <c r="R801" s="107" t="str">
        <f t="shared" si="3342"/>
        <v/>
      </c>
      <c r="S801" s="107" t="str">
        <f t="shared" si="3342"/>
        <v/>
      </c>
      <c r="T801" s="107" t="str">
        <f t="shared" si="3342"/>
        <v/>
      </c>
      <c r="U801" s="107" t="str">
        <f t="shared" ref="U801" si="3343">IFERROR((U800-U799)/U800*100%,"")</f>
        <v/>
      </c>
      <c r="V801" s="107" t="str">
        <f>IFERROR((V798-V800)/V800*100%,"")</f>
        <v/>
      </c>
      <c r="W801" s="107" t="str">
        <f>IFERROR((W798-W800)/W800*100%,"")</f>
        <v/>
      </c>
      <c r="X801" s="107" t="str">
        <f>IFERROR((X798-X800)/X800*100%,"")</f>
        <v/>
      </c>
      <c r="Y801" s="107" t="str">
        <f>IFERROR((Y798-Y800)/Y800*100%,"")</f>
        <v/>
      </c>
      <c r="Z801" s="107" t="str">
        <f t="shared" ref="Z801" si="3344">IFERROR((Z800-Z799)/Z800*100%,"")</f>
        <v/>
      </c>
      <c r="AA801" s="107" t="str">
        <f>IFERROR((AA800-AA798)/AA800*100%,"")</f>
        <v/>
      </c>
      <c r="AB801" s="107" t="str">
        <f>IFERROR((AB800-AB798)/AB800*100%,"")</f>
        <v/>
      </c>
      <c r="AC801" s="194" t="str">
        <f t="shared" ref="AC801" si="3345">IFERROR((AC800-AC799)/AC800*100%,"")</f>
        <v/>
      </c>
      <c r="AD801" s="194" t="str">
        <f t="shared" ref="AD801" si="3346">IFERROR((AD800-AD799)/AD800*100%,"")</f>
        <v/>
      </c>
      <c r="AE801" s="194" t="str">
        <f t="shared" ref="AE801" si="3347">IFERROR((AE800-AE799)/AE800*100%,"")</f>
        <v/>
      </c>
      <c r="AF801" s="194" t="str">
        <f t="shared" ref="AF801" si="3348">IFERROR((AF800-AF799)/AF800*100%,"")</f>
        <v/>
      </c>
      <c r="AG801" s="194" t="str">
        <f t="shared" ref="AG801" si="3349">IFERROR((AG800-AG799)/AG800*100%,"")</f>
        <v/>
      </c>
      <c r="AH801" s="194" t="str">
        <f t="shared" ref="AH801" si="3350">IFERROR((AH800-AH799)/AH800*100%,"")</f>
        <v/>
      </c>
      <c r="AI801" s="194" t="str">
        <f t="shared" ref="AI801" si="3351">IFERROR((AI800-AI799)/AI800*100%,"")</f>
        <v/>
      </c>
      <c r="AJ801" s="194" t="str">
        <f t="shared" ref="AJ801" si="3352">IFERROR((AJ800-AJ799)/AJ800*100%,"")</f>
        <v/>
      </c>
      <c r="AK801" s="194" t="str">
        <f t="shared" ref="AK801" si="3353">IFERROR((AK800-AK799)/AK800*100%,"")</f>
        <v/>
      </c>
      <c r="AL801" s="194" t="str">
        <f t="shared" ref="AL801" si="3354">IFERROR((AL800-AL799)/AL800*100%,"")</f>
        <v/>
      </c>
      <c r="AM801" s="227" t="str">
        <f>IFERROR((AM800-AM798)/AM800*100%,"")</f>
        <v/>
      </c>
    </row>
    <row r="802" spans="1:39" customFormat="1" outlineLevel="1">
      <c r="A802" t="str">
        <f>B791&amp;C802</f>
        <v>Surname, Forename7</v>
      </c>
      <c r="B802" s="259"/>
      <c r="C802" s="27">
        <v>7</v>
      </c>
      <c r="D802" s="26" t="s">
        <v>22</v>
      </c>
      <c r="E802" s="103"/>
      <c r="F802" s="103"/>
      <c r="G802" s="103"/>
      <c r="H802" s="15"/>
      <c r="I802" s="16"/>
      <c r="J802" s="17"/>
      <c r="K802" s="94"/>
      <c r="L802" s="94"/>
      <c r="M802" s="94"/>
      <c r="N802" s="94"/>
      <c r="O802" s="94"/>
      <c r="P802" s="94"/>
      <c r="Q802" s="17" t="str">
        <f>IF(SUM(K802:P802)=0,"",SUM(K802:P802))</f>
        <v/>
      </c>
      <c r="R802" s="94"/>
      <c r="S802" s="94"/>
      <c r="T802" s="17" t="str">
        <f>IF(SUM(R802:S802)=0,"",SUM(R802:S802))</f>
        <v/>
      </c>
      <c r="U802" s="17"/>
      <c r="V802" s="94"/>
      <c r="W802" s="17"/>
      <c r="X802" s="94" t="str">
        <f>IFERROR(AVERAGE(V802:W802),"")</f>
        <v/>
      </c>
      <c r="Y802" s="17"/>
      <c r="Z802" s="17"/>
      <c r="AA802" s="71"/>
      <c r="AB802" s="17"/>
      <c r="AC802" s="190" t="str">
        <f>IF(J802="","",IF(J802&lt;&gt;0,INT(25.4347*POWER((18-J802),1.81)),0))</f>
        <v/>
      </c>
      <c r="AD802" s="190" t="str">
        <f>IFERROR(IF(Q802&lt;&gt;0,INT(0.14354*POWER(((10*Q802)-220),1.4)),0),"")</f>
        <v/>
      </c>
      <c r="AE802" s="190" t="str">
        <f>IFERROR(IF(T802&lt;&gt;0,INT(51.39*POWER((T802-1.5),1.05)),0),"")</f>
        <v/>
      </c>
      <c r="AF802" s="190">
        <f>IF(U802&lt;&gt;0,INT(0.8465*POWER(((100*U802)-75),1.42)),0)</f>
        <v>0</v>
      </c>
      <c r="AG802" s="190" t="str">
        <f>IFERROR(IF(X802&lt;&gt;0,INT(1.53775*POWER((82-X802),1.81)),0),"")</f>
        <v/>
      </c>
      <c r="AH802" s="190" t="str">
        <f>IF(Y802="","",IF(Y802&lt;&gt;0,INT(5.74352*POWER((28.5-Y802),1.92)),0))</f>
        <v/>
      </c>
      <c r="AI802" s="190">
        <f>IF(Z802&lt;&gt;0,INT(12.91*POWER((Z802-4),1.1)),0)</f>
        <v>0</v>
      </c>
      <c r="AJ802" s="190" t="str">
        <f>IF(AA802="","",IF(AA802&lt;&gt;0,INT(0.2797*POWER(((100*AA802)),1.35)),0))</f>
        <v/>
      </c>
      <c r="AK802" s="191" t="str">
        <f>IF(AB802="","",IF(AB802&lt;&gt;0,INT(100.14*POWER((AB802-1),1.08)),0))</f>
        <v/>
      </c>
      <c r="AL802" s="192">
        <f>COUNT(J802,Q802,T802,X802,Y802,AA802,AB802)</f>
        <v>0</v>
      </c>
      <c r="AM802" s="193" t="str">
        <f>IF(AL802=0,"",SUM(AC802:AK802))</f>
        <v/>
      </c>
    </row>
    <row r="803" spans="1:39" customFormat="1" outlineLevel="1">
      <c r="B803" s="259"/>
      <c r="C803" s="106" t="s">
        <v>65</v>
      </c>
      <c r="D803" s="103"/>
      <c r="E803" s="103"/>
      <c r="F803" s="103"/>
      <c r="G803" s="103"/>
      <c r="H803" s="104"/>
      <c r="I803" s="105"/>
      <c r="J803" s="107" t="str">
        <f>IFERROR((J800-J802)/J802*100%,"")</f>
        <v/>
      </c>
      <c r="K803" s="107" t="str">
        <f t="shared" ref="K803:T803" si="3355">IFERROR((K802-K800)/K802*100%,"")</f>
        <v/>
      </c>
      <c r="L803" s="107" t="str">
        <f t="shared" si="3355"/>
        <v/>
      </c>
      <c r="M803" s="107" t="str">
        <f t="shared" si="3355"/>
        <v/>
      </c>
      <c r="N803" s="107" t="str">
        <f t="shared" si="3355"/>
        <v/>
      </c>
      <c r="O803" s="107" t="str">
        <f t="shared" si="3355"/>
        <v/>
      </c>
      <c r="P803" s="107" t="str">
        <f t="shared" si="3355"/>
        <v/>
      </c>
      <c r="Q803" s="107" t="str">
        <f t="shared" si="3355"/>
        <v/>
      </c>
      <c r="R803" s="107" t="str">
        <f t="shared" si="3355"/>
        <v/>
      </c>
      <c r="S803" s="107" t="str">
        <f t="shared" si="3355"/>
        <v/>
      </c>
      <c r="T803" s="107" t="str">
        <f t="shared" si="3355"/>
        <v/>
      </c>
      <c r="U803" s="107" t="str">
        <f t="shared" ref="U803" si="3356">IFERROR((U802-U801)/U802*100%,"")</f>
        <v/>
      </c>
      <c r="V803" s="107" t="str">
        <f>IFERROR((V800-V802)/V802*100%,"")</f>
        <v/>
      </c>
      <c r="W803" s="107" t="str">
        <f>IFERROR((W800-W802)/W802*100%,"")</f>
        <v/>
      </c>
      <c r="X803" s="107" t="str">
        <f>IFERROR((X800-X802)/X802*100%,"")</f>
        <v/>
      </c>
      <c r="Y803" s="107" t="str">
        <f>IFERROR((Y800-Y802)/Y802*100%,"")</f>
        <v/>
      </c>
      <c r="Z803" s="107" t="str">
        <f t="shared" ref="Z803" si="3357">IFERROR((Z802-Z801)/Z802*100%,"")</f>
        <v/>
      </c>
      <c r="AA803" s="107" t="str">
        <f>IFERROR((AA802-AA800)/AA802*100%,"")</f>
        <v/>
      </c>
      <c r="AB803" s="107" t="str">
        <f>IFERROR((AB802-AB800)/AB802*100%,"")</f>
        <v/>
      </c>
      <c r="AC803" s="194" t="str">
        <f t="shared" ref="AC803" si="3358">IFERROR((AC802-AC801)/AC802*100%,"")</f>
        <v/>
      </c>
      <c r="AD803" s="194" t="str">
        <f t="shared" ref="AD803" si="3359">IFERROR((AD802-AD801)/AD802*100%,"")</f>
        <v/>
      </c>
      <c r="AE803" s="194" t="str">
        <f t="shared" ref="AE803" si="3360">IFERROR((AE802-AE801)/AE802*100%,"")</f>
        <v/>
      </c>
      <c r="AF803" s="194" t="str">
        <f t="shared" ref="AF803" si="3361">IFERROR((AF802-AF801)/AF802*100%,"")</f>
        <v/>
      </c>
      <c r="AG803" s="194" t="str">
        <f t="shared" ref="AG803" si="3362">IFERROR((AG802-AG801)/AG802*100%,"")</f>
        <v/>
      </c>
      <c r="AH803" s="194" t="str">
        <f t="shared" ref="AH803" si="3363">IFERROR((AH802-AH801)/AH802*100%,"")</f>
        <v/>
      </c>
      <c r="AI803" s="194" t="str">
        <f t="shared" ref="AI803" si="3364">IFERROR((AI802-AI801)/AI802*100%,"")</f>
        <v/>
      </c>
      <c r="AJ803" s="194" t="str">
        <f t="shared" ref="AJ803" si="3365">IFERROR((AJ802-AJ801)/AJ802*100%,"")</f>
        <v/>
      </c>
      <c r="AK803" s="194" t="str">
        <f t="shared" ref="AK803" si="3366">IFERROR((AK802-AK801)/AK802*100%,"")</f>
        <v/>
      </c>
      <c r="AL803" s="194" t="str">
        <f t="shared" ref="AL803" si="3367">IFERROR((AL802-AL801)/AL802*100%,"")</f>
        <v/>
      </c>
      <c r="AM803" s="227" t="str">
        <f>IFERROR((AM802-AM800)/AM802*100%,"")</f>
        <v/>
      </c>
    </row>
    <row r="804" spans="1:39" customFormat="1" outlineLevel="1">
      <c r="A804" t="str">
        <f>B791&amp;C804</f>
        <v>Surname, Forename8</v>
      </c>
      <c r="B804" s="259"/>
      <c r="C804" s="27">
        <v>8</v>
      </c>
      <c r="D804" s="26" t="s">
        <v>22</v>
      </c>
      <c r="E804" s="103"/>
      <c r="F804" s="103"/>
      <c r="G804" s="103"/>
      <c r="H804" s="15"/>
      <c r="I804" s="16"/>
      <c r="J804" s="17"/>
      <c r="K804" s="94"/>
      <c r="L804" s="94"/>
      <c r="M804" s="94"/>
      <c r="N804" s="94"/>
      <c r="O804" s="94"/>
      <c r="P804" s="94"/>
      <c r="Q804" s="17" t="str">
        <f>IF(SUM(K804:P804)=0,"",SUM(K804:P804))</f>
        <v/>
      </c>
      <c r="R804" s="94"/>
      <c r="S804" s="94"/>
      <c r="T804" s="17" t="str">
        <f>IF(SUM(R804:S804)=0,"",SUM(R804:S804))</f>
        <v/>
      </c>
      <c r="U804" s="17"/>
      <c r="V804" s="94"/>
      <c r="W804" s="17"/>
      <c r="X804" s="94" t="str">
        <f>IFERROR(AVERAGE(V804:W804),"")</f>
        <v/>
      </c>
      <c r="Y804" s="17"/>
      <c r="Z804" s="17"/>
      <c r="AA804" s="71"/>
      <c r="AB804" s="17"/>
      <c r="AC804" s="190" t="str">
        <f>IF(J804="","",IF(J804&lt;&gt;0,INT(25.4347*POWER((18-J804),1.81)),0))</f>
        <v/>
      </c>
      <c r="AD804" s="190" t="str">
        <f>IFERROR(IF(Q804&lt;&gt;0,INT(0.14354*POWER(((10*Q804)-220),1.4)),0),"")</f>
        <v/>
      </c>
      <c r="AE804" s="190" t="str">
        <f>IFERROR(IF(T804&lt;&gt;0,INT(51.39*POWER((T804-1.5),1.05)),0),"")</f>
        <v/>
      </c>
      <c r="AF804" s="190">
        <f>IF(U804&lt;&gt;0,INT(0.8465*POWER(((100*U804)-75),1.42)),0)</f>
        <v>0</v>
      </c>
      <c r="AG804" s="190" t="str">
        <f>IFERROR(IF(X804&lt;&gt;0,INT(1.53775*POWER((82-X804),1.81)),0),"")</f>
        <v/>
      </c>
      <c r="AH804" s="190" t="str">
        <f>IF(Y804="","",IF(Y804&lt;&gt;0,INT(5.74352*POWER((28.5-Y804),1.92)),0))</f>
        <v/>
      </c>
      <c r="AI804" s="190">
        <f>IF(Z804&lt;&gt;0,INT(12.91*POWER((Z804-4),1.1)),0)</f>
        <v>0</v>
      </c>
      <c r="AJ804" s="190" t="str">
        <f>IF(AA804="","",IF(AA804&lt;&gt;0,INT(0.2797*POWER(((100*AA804)),1.35)),0))</f>
        <v/>
      </c>
      <c r="AK804" s="191" t="str">
        <f>IF(AB804="","",IF(AB804&lt;&gt;0,INT(100.14*POWER((AB804-1),1.08)),0))</f>
        <v/>
      </c>
      <c r="AL804" s="192">
        <f>COUNT(J804,Q804,T804,X804,Y804,AA804,AB804)</f>
        <v>0</v>
      </c>
      <c r="AM804" s="193" t="str">
        <f>IF(AL804=0,"",SUM(AC804:AK804))</f>
        <v/>
      </c>
    </row>
    <row r="805" spans="1:39" customFormat="1" outlineLevel="1">
      <c r="B805" s="259"/>
      <c r="C805" s="106" t="s">
        <v>65</v>
      </c>
      <c r="D805" s="103"/>
      <c r="E805" s="103"/>
      <c r="F805" s="103"/>
      <c r="G805" s="103"/>
      <c r="H805" s="104"/>
      <c r="I805" s="105"/>
      <c r="J805" s="107" t="str">
        <f>IFERROR((J802-J804)/J804*100%,"")</f>
        <v/>
      </c>
      <c r="K805" s="107" t="str">
        <f t="shared" ref="K805:T805" si="3368">IFERROR((K804-K802)/K804*100%,"")</f>
        <v/>
      </c>
      <c r="L805" s="107" t="str">
        <f t="shared" si="3368"/>
        <v/>
      </c>
      <c r="M805" s="107" t="str">
        <f t="shared" si="3368"/>
        <v/>
      </c>
      <c r="N805" s="107" t="str">
        <f t="shared" si="3368"/>
        <v/>
      </c>
      <c r="O805" s="107" t="str">
        <f t="shared" si="3368"/>
        <v/>
      </c>
      <c r="P805" s="107" t="str">
        <f t="shared" si="3368"/>
        <v/>
      </c>
      <c r="Q805" s="107" t="str">
        <f t="shared" si="3368"/>
        <v/>
      </c>
      <c r="R805" s="107" t="str">
        <f t="shared" si="3368"/>
        <v/>
      </c>
      <c r="S805" s="107" t="str">
        <f t="shared" si="3368"/>
        <v/>
      </c>
      <c r="T805" s="107" t="str">
        <f t="shared" si="3368"/>
        <v/>
      </c>
      <c r="U805" s="107" t="str">
        <f t="shared" ref="U805" si="3369">IFERROR((U804-U803)/U804*100%,"")</f>
        <v/>
      </c>
      <c r="V805" s="107" t="str">
        <f>IFERROR((V802-V804)/V804*100%,"")</f>
        <v/>
      </c>
      <c r="W805" s="107" t="str">
        <f>IFERROR((W802-W804)/W804*100%,"")</f>
        <v/>
      </c>
      <c r="X805" s="107" t="str">
        <f>IFERROR((X802-X804)/X804*100%,"")</f>
        <v/>
      </c>
      <c r="Y805" s="107" t="str">
        <f>IFERROR((Y802-Y804)/Y804*100%,"")</f>
        <v/>
      </c>
      <c r="Z805" s="107" t="str">
        <f t="shared" ref="Z805" si="3370">IFERROR((Z804-Z803)/Z804*100%,"")</f>
        <v/>
      </c>
      <c r="AA805" s="107" t="str">
        <f>IFERROR((AA804-AA802)/AA804*100%,"")</f>
        <v/>
      </c>
      <c r="AB805" s="107" t="str">
        <f>IFERROR((AB804-AB802)/AB804*100%,"")</f>
        <v/>
      </c>
      <c r="AC805" s="194" t="str">
        <f t="shared" ref="AC805" si="3371">IFERROR((AC804-AC803)/AC804*100%,"")</f>
        <v/>
      </c>
      <c r="AD805" s="194" t="str">
        <f t="shared" ref="AD805" si="3372">IFERROR((AD804-AD803)/AD804*100%,"")</f>
        <v/>
      </c>
      <c r="AE805" s="194" t="str">
        <f t="shared" ref="AE805" si="3373">IFERROR((AE804-AE803)/AE804*100%,"")</f>
        <v/>
      </c>
      <c r="AF805" s="194" t="str">
        <f t="shared" ref="AF805" si="3374">IFERROR((AF804-AF803)/AF804*100%,"")</f>
        <v/>
      </c>
      <c r="AG805" s="194" t="str">
        <f t="shared" ref="AG805" si="3375">IFERROR((AG804-AG803)/AG804*100%,"")</f>
        <v/>
      </c>
      <c r="AH805" s="194" t="str">
        <f t="shared" ref="AH805" si="3376">IFERROR((AH804-AH803)/AH804*100%,"")</f>
        <v/>
      </c>
      <c r="AI805" s="194" t="str">
        <f t="shared" ref="AI805" si="3377">IFERROR((AI804-AI803)/AI804*100%,"")</f>
        <v/>
      </c>
      <c r="AJ805" s="194" t="str">
        <f t="shared" ref="AJ805" si="3378">IFERROR((AJ804-AJ803)/AJ804*100%,"")</f>
        <v/>
      </c>
      <c r="AK805" s="194" t="str">
        <f t="shared" ref="AK805" si="3379">IFERROR((AK804-AK803)/AK804*100%,"")</f>
        <v/>
      </c>
      <c r="AL805" s="194" t="str">
        <f t="shared" ref="AL805" si="3380">IFERROR((AL804-AL803)/AL804*100%,"")</f>
        <v/>
      </c>
      <c r="AM805" s="227" t="str">
        <f>IFERROR((AM804-AM802)/AM804*100%,"")</f>
        <v/>
      </c>
    </row>
    <row r="806" spans="1:39" customFormat="1" outlineLevel="1">
      <c r="A806" t="str">
        <f>B791&amp;C806</f>
        <v>Surname, Forename9</v>
      </c>
      <c r="B806" s="259"/>
      <c r="C806" s="27">
        <v>9</v>
      </c>
      <c r="D806" s="26" t="s">
        <v>22</v>
      </c>
      <c r="E806" s="103"/>
      <c r="F806" s="103"/>
      <c r="G806" s="103"/>
      <c r="H806" s="15"/>
      <c r="I806" s="16"/>
      <c r="J806" s="17"/>
      <c r="K806" s="94"/>
      <c r="L806" s="94"/>
      <c r="M806" s="94"/>
      <c r="N806" s="94"/>
      <c r="O806" s="94"/>
      <c r="P806" s="94"/>
      <c r="Q806" s="17" t="str">
        <f>IF(SUM(K806:P806)=0,"",SUM(K806:P806))</f>
        <v/>
      </c>
      <c r="R806" s="94"/>
      <c r="S806" s="94"/>
      <c r="T806" s="17" t="str">
        <f>IF(SUM(R806:S806)=0,"",SUM(R806:S806))</f>
        <v/>
      </c>
      <c r="U806" s="17"/>
      <c r="V806" s="94"/>
      <c r="W806" s="17"/>
      <c r="X806" s="94" t="str">
        <f>IFERROR(AVERAGE(V806:W806),"")</f>
        <v/>
      </c>
      <c r="Y806" s="17"/>
      <c r="Z806" s="17"/>
      <c r="AA806" s="71"/>
      <c r="AB806" s="17"/>
      <c r="AC806" s="190" t="str">
        <f>IF(J806="","",IF(J806&lt;&gt;0,INT(25.4347*POWER((18-J806),1.81)),0))</f>
        <v/>
      </c>
      <c r="AD806" s="190" t="str">
        <f>IFERROR(IF(Q806&lt;&gt;0,INT(0.14354*POWER(((10*Q806)-220),1.4)),0),"")</f>
        <v/>
      </c>
      <c r="AE806" s="190" t="str">
        <f>IFERROR(IF(T806&lt;&gt;0,INT(51.39*POWER((T806-1.5),1.05)),0),"")</f>
        <v/>
      </c>
      <c r="AF806" s="190">
        <f>IF(U806&lt;&gt;0,INT(0.8465*POWER(((100*U806)-75),1.42)),0)</f>
        <v>0</v>
      </c>
      <c r="AG806" s="190" t="str">
        <f>IFERROR(IF(X806&lt;&gt;0,INT(1.53775*POWER((82-X806),1.81)),0),"")</f>
        <v/>
      </c>
      <c r="AH806" s="190" t="str">
        <f>IF(Y806="","",IF(Y806&lt;&gt;0,INT(5.74352*POWER((28.5-Y806),1.92)),0))</f>
        <v/>
      </c>
      <c r="AI806" s="190">
        <f>IF(Z806&lt;&gt;0,INT(12.91*POWER((Z806-4),1.1)),0)</f>
        <v>0</v>
      </c>
      <c r="AJ806" s="190" t="str">
        <f>IF(AA806="","",IF(AA806&lt;&gt;0,INT(0.2797*POWER(((100*AA806)),1.35)),0))</f>
        <v/>
      </c>
      <c r="AK806" s="191" t="str">
        <f>IF(AB806="","",IF(AB806&lt;&gt;0,INT(100.14*POWER((AB806-1),1.08)),0))</f>
        <v/>
      </c>
      <c r="AL806" s="192">
        <f>COUNT(J806,Q806,T806,X806,Y806,AA806,AB806)</f>
        <v>0</v>
      </c>
      <c r="AM806" s="193" t="str">
        <f>IF(AL806=0,"",SUM(AC806:AK806))</f>
        <v/>
      </c>
    </row>
    <row r="807" spans="1:39" customFormat="1" outlineLevel="1">
      <c r="B807" s="259"/>
      <c r="C807" s="106" t="s">
        <v>65</v>
      </c>
      <c r="D807" s="33"/>
      <c r="E807" s="33"/>
      <c r="F807" s="33"/>
      <c r="G807" s="33"/>
      <c r="H807" s="18"/>
      <c r="I807" s="44"/>
      <c r="J807" s="107" t="str">
        <f>IFERROR((J804-J806)/J806*100%,"")</f>
        <v/>
      </c>
      <c r="K807" s="107" t="str">
        <f t="shared" ref="K807:T807" si="3381">IFERROR((K806-K804)/K806*100%,"")</f>
        <v/>
      </c>
      <c r="L807" s="107" t="str">
        <f t="shared" si="3381"/>
        <v/>
      </c>
      <c r="M807" s="107" t="str">
        <f t="shared" si="3381"/>
        <v/>
      </c>
      <c r="N807" s="107" t="str">
        <f t="shared" si="3381"/>
        <v/>
      </c>
      <c r="O807" s="107" t="str">
        <f t="shared" si="3381"/>
        <v/>
      </c>
      <c r="P807" s="107" t="str">
        <f t="shared" si="3381"/>
        <v/>
      </c>
      <c r="Q807" s="107" t="str">
        <f t="shared" si="3381"/>
        <v/>
      </c>
      <c r="R807" s="107" t="str">
        <f t="shared" si="3381"/>
        <v/>
      </c>
      <c r="S807" s="107" t="str">
        <f t="shared" si="3381"/>
        <v/>
      </c>
      <c r="T807" s="107" t="str">
        <f t="shared" si="3381"/>
        <v/>
      </c>
      <c r="U807" s="107" t="str">
        <f t="shared" ref="U807" si="3382">IFERROR((U806-U805)/U806*100%,"")</f>
        <v/>
      </c>
      <c r="V807" s="107" t="str">
        <f>IFERROR((V804-V806)/V806*100%,"")</f>
        <v/>
      </c>
      <c r="W807" s="107" t="str">
        <f>IFERROR((W804-W806)/W806*100%,"")</f>
        <v/>
      </c>
      <c r="X807" s="107" t="str">
        <f>IFERROR((X804-X806)/X806*100%,"")</f>
        <v/>
      </c>
      <c r="Y807" s="107" t="str">
        <f>IFERROR((Y804-Y806)/Y806*100%,"")</f>
        <v/>
      </c>
      <c r="Z807" s="107" t="str">
        <f t="shared" ref="Z807" si="3383">IFERROR((Z806-Z805)/Z806*100%,"")</f>
        <v/>
      </c>
      <c r="AA807" s="107" t="str">
        <f>IFERROR((AA806-AA804)/AA806*100%,"")</f>
        <v/>
      </c>
      <c r="AB807" s="107" t="str">
        <f>IFERROR((AB806-AB804)/AB806*100%,"")</f>
        <v/>
      </c>
      <c r="AC807" s="194" t="str">
        <f t="shared" ref="AC807" si="3384">IFERROR((AC806-AC805)/AC806*100%,"")</f>
        <v/>
      </c>
      <c r="AD807" s="194" t="str">
        <f t="shared" ref="AD807" si="3385">IFERROR((AD806-AD805)/AD806*100%,"")</f>
        <v/>
      </c>
      <c r="AE807" s="194" t="str">
        <f t="shared" ref="AE807" si="3386">IFERROR((AE806-AE805)/AE806*100%,"")</f>
        <v/>
      </c>
      <c r="AF807" s="194" t="str">
        <f t="shared" ref="AF807" si="3387">IFERROR((AF806-AF805)/AF806*100%,"")</f>
        <v/>
      </c>
      <c r="AG807" s="194" t="str">
        <f t="shared" ref="AG807" si="3388">IFERROR((AG806-AG805)/AG806*100%,"")</f>
        <v/>
      </c>
      <c r="AH807" s="194" t="str">
        <f t="shared" ref="AH807" si="3389">IFERROR((AH806-AH805)/AH806*100%,"")</f>
        <v/>
      </c>
      <c r="AI807" s="194" t="str">
        <f t="shared" ref="AI807" si="3390">IFERROR((AI806-AI805)/AI806*100%,"")</f>
        <v/>
      </c>
      <c r="AJ807" s="194" t="str">
        <f t="shared" ref="AJ807" si="3391">IFERROR((AJ806-AJ805)/AJ806*100%,"")</f>
        <v/>
      </c>
      <c r="AK807" s="194" t="str">
        <f t="shared" ref="AK807" si="3392">IFERROR((AK806-AK805)/AK806*100%,"")</f>
        <v/>
      </c>
      <c r="AL807" s="194" t="str">
        <f t="shared" ref="AL807" si="3393">IFERROR((AL806-AL805)/AL806*100%,"")</f>
        <v/>
      </c>
      <c r="AM807" s="227" t="str">
        <f>IFERROR((AM806-AM804)/AM806*100%,"")</f>
        <v/>
      </c>
    </row>
    <row r="808" spans="1:39" s="6" customFormat="1" outlineLevel="1">
      <c r="A808" t="str">
        <f>B791&amp;C808</f>
        <v>Surname, Forename10</v>
      </c>
      <c r="B808" s="259"/>
      <c r="C808" s="32">
        <v>10</v>
      </c>
      <c r="D808" s="33" t="s">
        <v>22</v>
      </c>
      <c r="E808" s="33"/>
      <c r="F808" s="33"/>
      <c r="G808" s="33"/>
      <c r="H808" s="18"/>
      <c r="I808" s="44"/>
      <c r="J808" s="34"/>
      <c r="K808" s="34"/>
      <c r="L808" s="34"/>
      <c r="M808" s="34"/>
      <c r="N808" s="34"/>
      <c r="O808" s="34"/>
      <c r="P808" s="34"/>
      <c r="Q808" s="17" t="str">
        <f>IF(SUM(K808:P808)=0,"",SUM(K808:P808))</f>
        <v/>
      </c>
      <c r="R808" s="94"/>
      <c r="S808" s="94"/>
      <c r="T808" s="17" t="str">
        <f>IF(SUM(R808:S808)=0,"",SUM(R808:S808))</f>
        <v/>
      </c>
      <c r="U808" s="17"/>
      <c r="V808" s="94"/>
      <c r="W808" s="17"/>
      <c r="X808" s="94" t="str">
        <f>IFERROR(AVERAGE(V808:W808),"")</f>
        <v/>
      </c>
      <c r="Y808" s="17"/>
      <c r="Z808" s="17"/>
      <c r="AA808" s="71"/>
      <c r="AB808" s="17"/>
      <c r="AC808" s="190" t="str">
        <f>IF(J808="","",IF(J808&lt;&gt;0,INT(25.4347*POWER((18-J808),1.81)),0))</f>
        <v/>
      </c>
      <c r="AD808" s="190" t="str">
        <f>IFERROR(IF(Q808&lt;&gt;0,INT(0.14354*POWER(((10*Q808)-220),1.4)),0),"")</f>
        <v/>
      </c>
      <c r="AE808" s="190" t="str">
        <f>IFERROR(IF(T808&lt;&gt;0,INT(51.39*POWER((T808-1.5),1.05)),0),"")</f>
        <v/>
      </c>
      <c r="AF808" s="190">
        <f>IF(U808&lt;&gt;0,INT(0.8465*POWER(((100*U808)-75),1.42)),0)</f>
        <v>0</v>
      </c>
      <c r="AG808" s="190" t="str">
        <f>IFERROR(IF(X808&lt;&gt;0,INT(1.53775*POWER((82-X808),1.81)),0),"")</f>
        <v/>
      </c>
      <c r="AH808" s="190" t="str">
        <f>IF(Y808="","",IF(Y808&lt;&gt;0,INT(5.74352*POWER((28.5-Y808),1.92)),0))</f>
        <v/>
      </c>
      <c r="AI808" s="190">
        <f>IF(Z808&lt;&gt;0,INT(12.91*POWER((Z808-4),1.1)),0)</f>
        <v>0</v>
      </c>
      <c r="AJ808" s="190" t="str">
        <f>IF(AA808="","",IF(AA808&lt;&gt;0,INT(0.2797*POWER(((100*AA808)),1.35)),0))</f>
        <v/>
      </c>
      <c r="AK808" s="191" t="str">
        <f>IF(AB808="","",IF(AB808&lt;&gt;0,INT(100.14*POWER((AB808-1),1.08)),0))</f>
        <v/>
      </c>
      <c r="AL808" s="192">
        <f>COUNT(J808,Q808,T808,X808,Y808,AA808,AB808)</f>
        <v>0</v>
      </c>
      <c r="AM808" s="193" t="str">
        <f>IF(AL808=0,"",SUM(AC808:AK808))</f>
        <v/>
      </c>
    </row>
    <row r="809" spans="1:39" s="6" customFormat="1" outlineLevel="1">
      <c r="A809"/>
      <c r="B809" s="260"/>
      <c r="C809" s="106" t="s">
        <v>65</v>
      </c>
      <c r="D809" s="33"/>
      <c r="E809" s="33"/>
      <c r="F809" s="33"/>
      <c r="G809" s="33"/>
      <c r="H809" s="18"/>
      <c r="I809" s="44"/>
      <c r="J809" s="107" t="str">
        <f>IFERROR((J806-J808)/J808*100%,"")</f>
        <v/>
      </c>
      <c r="K809" s="107" t="str">
        <f t="shared" ref="K809:T809" si="3394">IFERROR((K808-K806)/K808*100%,"")</f>
        <v/>
      </c>
      <c r="L809" s="107" t="str">
        <f t="shared" si="3394"/>
        <v/>
      </c>
      <c r="M809" s="107" t="str">
        <f t="shared" si="3394"/>
        <v/>
      </c>
      <c r="N809" s="107" t="str">
        <f t="shared" si="3394"/>
        <v/>
      </c>
      <c r="O809" s="107" t="str">
        <f t="shared" si="3394"/>
        <v/>
      </c>
      <c r="P809" s="107" t="str">
        <f t="shared" si="3394"/>
        <v/>
      </c>
      <c r="Q809" s="107" t="str">
        <f t="shared" si="3394"/>
        <v/>
      </c>
      <c r="R809" s="107" t="str">
        <f t="shared" si="3394"/>
        <v/>
      </c>
      <c r="S809" s="107" t="str">
        <f t="shared" si="3394"/>
        <v/>
      </c>
      <c r="T809" s="107" t="str">
        <f t="shared" si="3394"/>
        <v/>
      </c>
      <c r="U809" s="107" t="str">
        <f t="shared" ref="U809" si="3395">IFERROR((U808-U807)/U808*100%,"")</f>
        <v/>
      </c>
      <c r="V809" s="107" t="str">
        <f>IFERROR((V806-V808)/V808*100%,"")</f>
        <v/>
      </c>
      <c r="W809" s="107" t="str">
        <f>IFERROR((W806-W808)/W808*100%,"")</f>
        <v/>
      </c>
      <c r="X809" s="107" t="str">
        <f>IFERROR((X806-X808)/X808*100%,"")</f>
        <v/>
      </c>
      <c r="Y809" s="107" t="str">
        <f>IFERROR((Y806-Y808)/Y808*100%,"")</f>
        <v/>
      </c>
      <c r="Z809" s="107" t="str">
        <f t="shared" ref="Z809" si="3396">IFERROR((Z808-Z807)/Z808*100%,"")</f>
        <v/>
      </c>
      <c r="AA809" s="107" t="str">
        <f>IFERROR((AA808-AA806)/AA808*100%,"")</f>
        <v/>
      </c>
      <c r="AB809" s="107" t="str">
        <f>IFERROR((AB808-AB806)/AB808*100%,"")</f>
        <v/>
      </c>
      <c r="AC809" s="194" t="str">
        <f t="shared" ref="AC809" si="3397">IFERROR((AC808-AC807)/AC808*100%,"")</f>
        <v/>
      </c>
      <c r="AD809" s="194" t="str">
        <f t="shared" ref="AD809" si="3398">IFERROR((AD808-AD807)/AD808*100%,"")</f>
        <v/>
      </c>
      <c r="AE809" s="194" t="str">
        <f t="shared" ref="AE809" si="3399">IFERROR((AE808-AE807)/AE808*100%,"")</f>
        <v/>
      </c>
      <c r="AF809" s="194" t="str">
        <f t="shared" ref="AF809" si="3400">IFERROR((AF808-AF807)/AF808*100%,"")</f>
        <v/>
      </c>
      <c r="AG809" s="194" t="str">
        <f t="shared" ref="AG809" si="3401">IFERROR((AG808-AG807)/AG808*100%,"")</f>
        <v/>
      </c>
      <c r="AH809" s="194" t="str">
        <f t="shared" ref="AH809" si="3402">IFERROR((AH808-AH807)/AH808*100%,"")</f>
        <v/>
      </c>
      <c r="AI809" s="194" t="str">
        <f t="shared" ref="AI809" si="3403">IFERROR((AI808-AI807)/AI808*100%,"")</f>
        <v/>
      </c>
      <c r="AJ809" s="194" t="str">
        <f t="shared" ref="AJ809" si="3404">IFERROR((AJ808-AJ807)/AJ808*100%,"")</f>
        <v/>
      </c>
      <c r="AK809" s="194" t="str">
        <f t="shared" ref="AK809" si="3405">IFERROR((AK808-AK807)/AK808*100%,"")</f>
        <v/>
      </c>
      <c r="AL809" s="194" t="str">
        <f t="shared" ref="AL809" si="3406">IFERROR((AL808-AL807)/AL808*100%,"")</f>
        <v/>
      </c>
      <c r="AM809" s="227" t="str">
        <f>IFERROR((AM808-AM806)/AM808*100%,"")</f>
        <v/>
      </c>
    </row>
    <row r="810" spans="1:39" s="45" customFormat="1" outlineLevel="1">
      <c r="B810" s="115"/>
      <c r="C810" s="32"/>
      <c r="D810" s="33"/>
      <c r="E810" s="33"/>
      <c r="F810" s="33"/>
      <c r="G810" s="33"/>
      <c r="H810" s="18"/>
      <c r="I810" s="44"/>
      <c r="J810" s="34"/>
      <c r="K810" s="34"/>
      <c r="L810" s="34"/>
      <c r="M810" s="34"/>
      <c r="N810" s="34"/>
      <c r="O810" s="34"/>
      <c r="P810" s="34"/>
      <c r="Q810" s="34"/>
      <c r="R810" s="34"/>
      <c r="S810" s="34"/>
      <c r="T810" s="34"/>
      <c r="U810" s="34"/>
      <c r="V810" s="34"/>
      <c r="W810" s="34"/>
      <c r="X810" s="34"/>
      <c r="Y810" s="34"/>
      <c r="Z810" s="34"/>
      <c r="AA810" s="34"/>
      <c r="AB810" s="34"/>
      <c r="AC810" s="195"/>
      <c r="AD810" s="196"/>
      <c r="AE810" s="196"/>
      <c r="AF810" s="196"/>
      <c r="AG810" s="196"/>
      <c r="AH810" s="196"/>
      <c r="AI810" s="196"/>
      <c r="AJ810" s="196"/>
      <c r="AK810" s="197"/>
      <c r="AL810" s="196"/>
      <c r="AM810" s="198"/>
    </row>
    <row r="811" spans="1:39" s="6" customFormat="1" outlineLevel="1">
      <c r="B811" s="116"/>
      <c r="C811" s="35"/>
      <c r="D811" s="36"/>
      <c r="E811" s="36"/>
      <c r="F811" s="36"/>
      <c r="G811" s="36"/>
      <c r="H811" s="37"/>
      <c r="I811" s="38" t="s">
        <v>24</v>
      </c>
      <c r="J811" s="21" t="e">
        <f>AVERAGE(J791:J792,J794,J796,J798,J800,J802,J804,J806,J808)</f>
        <v>#DIV/0!</v>
      </c>
      <c r="K811" s="21" t="e">
        <f t="shared" ref="K811:AB811" si="3407">AVERAGE(K791:K792,K794,K796,K798,K800,K802,K804,K806,K808)</f>
        <v>#DIV/0!</v>
      </c>
      <c r="L811" s="21" t="e">
        <f t="shared" si="3407"/>
        <v>#DIV/0!</v>
      </c>
      <c r="M811" s="21" t="e">
        <f t="shared" si="3407"/>
        <v>#DIV/0!</v>
      </c>
      <c r="N811" s="21" t="e">
        <f t="shared" si="3407"/>
        <v>#DIV/0!</v>
      </c>
      <c r="O811" s="21" t="e">
        <f t="shared" si="3407"/>
        <v>#DIV/0!</v>
      </c>
      <c r="P811" s="21" t="e">
        <f t="shared" si="3407"/>
        <v>#DIV/0!</v>
      </c>
      <c r="Q811" s="21" t="e">
        <f t="shared" si="3407"/>
        <v>#DIV/0!</v>
      </c>
      <c r="R811" s="21" t="e">
        <f t="shared" si="3407"/>
        <v>#DIV/0!</v>
      </c>
      <c r="S811" s="21" t="e">
        <f t="shared" si="3407"/>
        <v>#DIV/0!</v>
      </c>
      <c r="T811" s="21" t="e">
        <f t="shared" si="3407"/>
        <v>#DIV/0!</v>
      </c>
      <c r="U811" s="21" t="e">
        <f t="shared" si="3407"/>
        <v>#DIV/0!</v>
      </c>
      <c r="V811" s="21" t="e">
        <f t="shared" si="3407"/>
        <v>#DIV/0!</v>
      </c>
      <c r="W811" s="21" t="e">
        <f t="shared" si="3407"/>
        <v>#DIV/0!</v>
      </c>
      <c r="X811" s="21" t="e">
        <f t="shared" si="3407"/>
        <v>#DIV/0!</v>
      </c>
      <c r="Y811" s="21" t="e">
        <f t="shared" si="3407"/>
        <v>#DIV/0!</v>
      </c>
      <c r="Z811" s="21" t="e">
        <f t="shared" si="3407"/>
        <v>#DIV/0!</v>
      </c>
      <c r="AA811" s="21" t="e">
        <f t="shared" si="3407"/>
        <v>#DIV/0!</v>
      </c>
      <c r="AB811" s="21" t="e">
        <f t="shared" si="3407"/>
        <v>#DIV/0!</v>
      </c>
      <c r="AC811" s="199"/>
      <c r="AD811" s="200"/>
      <c r="AE811" s="200"/>
      <c r="AF811" s="200"/>
      <c r="AG811" s="200"/>
      <c r="AH811" s="200"/>
      <c r="AI811" s="200"/>
      <c r="AJ811" s="200"/>
      <c r="AK811" s="201"/>
      <c r="AL811" s="200"/>
      <c r="AM811" s="202"/>
    </row>
    <row r="812" spans="1:39" s="6" customFormat="1" outlineLevel="1">
      <c r="B812" s="116"/>
      <c r="C812" s="35"/>
      <c r="D812" s="36"/>
      <c r="E812" s="36"/>
      <c r="F812" s="36"/>
      <c r="G812" s="36"/>
      <c r="H812" s="37"/>
      <c r="I812" s="38" t="s">
        <v>26</v>
      </c>
      <c r="J812" s="21">
        <f>MIN(J791:J792,J794,J796,J798,J800,J802,J804,J806,J808)</f>
        <v>0</v>
      </c>
      <c r="K812" s="21">
        <f t="shared" ref="K812:AB812" si="3408">MIN(K791:K792,K794,K796,K798,K800,K802,K804,K806,K808)</f>
        <v>0</v>
      </c>
      <c r="L812" s="21">
        <f t="shared" si="3408"/>
        <v>0</v>
      </c>
      <c r="M812" s="21">
        <f t="shared" si="3408"/>
        <v>0</v>
      </c>
      <c r="N812" s="21">
        <f t="shared" si="3408"/>
        <v>0</v>
      </c>
      <c r="O812" s="21">
        <f t="shared" si="3408"/>
        <v>0</v>
      </c>
      <c r="P812" s="21">
        <f t="shared" si="3408"/>
        <v>0</v>
      </c>
      <c r="Q812" s="21">
        <f t="shared" si="3408"/>
        <v>0</v>
      </c>
      <c r="R812" s="21">
        <f t="shared" si="3408"/>
        <v>0</v>
      </c>
      <c r="S812" s="21">
        <f t="shared" si="3408"/>
        <v>0</v>
      </c>
      <c r="T812" s="21">
        <f t="shared" si="3408"/>
        <v>0</v>
      </c>
      <c r="U812" s="21">
        <f t="shared" si="3408"/>
        <v>0</v>
      </c>
      <c r="V812" s="21">
        <f t="shared" si="3408"/>
        <v>0</v>
      </c>
      <c r="W812" s="21">
        <f t="shared" si="3408"/>
        <v>0</v>
      </c>
      <c r="X812" s="21">
        <f t="shared" si="3408"/>
        <v>0</v>
      </c>
      <c r="Y812" s="21">
        <f t="shared" si="3408"/>
        <v>0</v>
      </c>
      <c r="Z812" s="21">
        <f t="shared" si="3408"/>
        <v>0</v>
      </c>
      <c r="AA812" s="21">
        <f t="shared" si="3408"/>
        <v>0</v>
      </c>
      <c r="AB812" s="21">
        <f t="shared" si="3408"/>
        <v>0</v>
      </c>
      <c r="AC812" s="199"/>
      <c r="AD812" s="200"/>
      <c r="AE812" s="200"/>
      <c r="AF812" s="200"/>
      <c r="AG812" s="200"/>
      <c r="AH812" s="200"/>
      <c r="AI812" s="200"/>
      <c r="AJ812" s="200"/>
      <c r="AK812" s="201"/>
      <c r="AL812" s="200"/>
      <c r="AM812" s="202"/>
    </row>
    <row r="813" spans="1:39" s="6" customFormat="1" outlineLevel="1">
      <c r="B813" s="116"/>
      <c r="C813" s="35"/>
      <c r="D813" s="36"/>
      <c r="E813" s="36"/>
      <c r="F813" s="36"/>
      <c r="G813" s="36"/>
      <c r="H813" s="37"/>
      <c r="I813" s="38" t="s">
        <v>25</v>
      </c>
      <c r="J813" s="21">
        <f>MAX(J791:J792,J794,J796,J798,J800,J802,J804,J806,J808)</f>
        <v>0</v>
      </c>
      <c r="K813" s="21">
        <f t="shared" ref="K813:AB813" si="3409">MAX(K791:K792,K794,K796,K798,K800,K802,K804,K806,K808)</f>
        <v>0</v>
      </c>
      <c r="L813" s="21">
        <f t="shared" si="3409"/>
        <v>0</v>
      </c>
      <c r="M813" s="21">
        <f t="shared" si="3409"/>
        <v>0</v>
      </c>
      <c r="N813" s="21">
        <f t="shared" si="3409"/>
        <v>0</v>
      </c>
      <c r="O813" s="21">
        <f t="shared" si="3409"/>
        <v>0</v>
      </c>
      <c r="P813" s="21">
        <f t="shared" si="3409"/>
        <v>0</v>
      </c>
      <c r="Q813" s="21">
        <f t="shared" si="3409"/>
        <v>0</v>
      </c>
      <c r="R813" s="21">
        <f t="shared" si="3409"/>
        <v>0</v>
      </c>
      <c r="S813" s="21">
        <f t="shared" si="3409"/>
        <v>0</v>
      </c>
      <c r="T813" s="21">
        <f t="shared" si="3409"/>
        <v>0</v>
      </c>
      <c r="U813" s="21">
        <f t="shared" si="3409"/>
        <v>0</v>
      </c>
      <c r="V813" s="21">
        <f t="shared" si="3409"/>
        <v>0</v>
      </c>
      <c r="W813" s="21">
        <f t="shared" si="3409"/>
        <v>0</v>
      </c>
      <c r="X813" s="21">
        <f t="shared" si="3409"/>
        <v>0</v>
      </c>
      <c r="Y813" s="21">
        <f t="shared" si="3409"/>
        <v>0</v>
      </c>
      <c r="Z813" s="21">
        <f t="shared" si="3409"/>
        <v>0</v>
      </c>
      <c r="AA813" s="21">
        <f t="shared" si="3409"/>
        <v>0</v>
      </c>
      <c r="AB813" s="21">
        <f t="shared" si="3409"/>
        <v>0</v>
      </c>
      <c r="AC813" s="199"/>
      <c r="AD813" s="200"/>
      <c r="AE813" s="200"/>
      <c r="AF813" s="200"/>
      <c r="AG813" s="200"/>
      <c r="AH813" s="200"/>
      <c r="AI813" s="200"/>
      <c r="AJ813" s="200"/>
      <c r="AK813" s="201"/>
      <c r="AL813" s="200"/>
      <c r="AM813" s="202"/>
    </row>
    <row r="814" spans="1:39" s="6" customFormat="1" outlineLevel="1">
      <c r="B814" s="116"/>
      <c r="C814" s="35"/>
      <c r="D814" s="36"/>
      <c r="E814" s="36"/>
      <c r="F814" s="36"/>
      <c r="G814" s="36"/>
      <c r="H814" s="37"/>
      <c r="I814" s="38"/>
      <c r="J814" s="21"/>
      <c r="K814" s="21"/>
      <c r="L814" s="21"/>
      <c r="M814" s="21"/>
      <c r="N814" s="21"/>
      <c r="O814" s="21"/>
      <c r="P814" s="21"/>
      <c r="Q814" s="21"/>
      <c r="R814" s="21"/>
      <c r="S814" s="21"/>
      <c r="T814" s="21"/>
      <c r="U814" s="21"/>
      <c r="V814" s="21"/>
      <c r="W814" s="21"/>
      <c r="X814" s="21"/>
      <c r="Y814" s="21"/>
      <c r="Z814" s="21"/>
      <c r="AA814" s="21"/>
      <c r="AB814" s="21"/>
      <c r="AC814" s="200"/>
      <c r="AD814" s="200"/>
      <c r="AE814" s="200"/>
      <c r="AF814" s="200"/>
      <c r="AG814" s="200"/>
      <c r="AH814" s="200"/>
      <c r="AI814" s="200"/>
      <c r="AJ814" s="200"/>
      <c r="AK814" s="200"/>
      <c r="AL814" s="200"/>
      <c r="AM814" s="202"/>
    </row>
    <row r="815" spans="1:39" s="31" customFormat="1" ht="16.5" outlineLevel="1" thickBot="1">
      <c r="B815" s="117"/>
      <c r="C815" s="39"/>
      <c r="D815" s="40"/>
      <c r="E815" s="40"/>
      <c r="F815" s="40"/>
      <c r="G815" s="40"/>
      <c r="H815" s="41"/>
      <c r="I815" s="42"/>
      <c r="J815" s="43"/>
      <c r="K815" s="43"/>
      <c r="L815" s="43"/>
      <c r="M815" s="43"/>
      <c r="N815" s="43"/>
      <c r="O815" s="43"/>
      <c r="P815" s="43"/>
      <c r="Q815" s="43"/>
      <c r="R815" s="43"/>
      <c r="S815" s="43"/>
      <c r="T815" s="43"/>
      <c r="U815" s="43"/>
      <c r="V815" s="43"/>
      <c r="W815" s="43"/>
      <c r="X815" s="43"/>
      <c r="Y815" s="43"/>
      <c r="Z815" s="43"/>
      <c r="AA815" s="43"/>
      <c r="AB815" s="43"/>
      <c r="AC815" s="204"/>
      <c r="AD815" s="204"/>
      <c r="AE815" s="204"/>
      <c r="AF815" s="204"/>
      <c r="AG815" s="204"/>
      <c r="AH815" s="204"/>
      <c r="AI815" s="204"/>
      <c r="AJ815" s="204"/>
      <c r="AK815" s="204"/>
      <c r="AL815" s="204"/>
      <c r="AM815" s="205"/>
    </row>
    <row r="816" spans="1:39" customFormat="1">
      <c r="B816" s="118"/>
      <c r="C816" s="28"/>
      <c r="D816" s="19"/>
      <c r="E816" s="19"/>
      <c r="F816" s="19"/>
      <c r="G816" s="19"/>
      <c r="H816" s="29"/>
      <c r="I816" s="20"/>
      <c r="J816" s="30"/>
      <c r="K816" s="30"/>
      <c r="L816" s="30"/>
      <c r="M816" s="30"/>
      <c r="N816" s="30"/>
      <c r="O816" s="30"/>
      <c r="P816" s="30"/>
      <c r="Q816" s="30"/>
      <c r="R816" s="30"/>
      <c r="S816" s="30"/>
      <c r="T816" s="30"/>
      <c r="U816" s="30"/>
      <c r="V816" s="30"/>
      <c r="W816" s="30"/>
      <c r="X816" s="30"/>
      <c r="Y816" s="30"/>
      <c r="Z816" s="30"/>
      <c r="AA816" s="30"/>
      <c r="AB816" s="30"/>
      <c r="AC816" s="206"/>
      <c r="AD816" s="206"/>
      <c r="AE816" s="206"/>
      <c r="AF816" s="206"/>
      <c r="AG816" s="206"/>
      <c r="AH816" s="206"/>
      <c r="AI816" s="206"/>
      <c r="AJ816" s="206"/>
      <c r="AK816" s="206"/>
      <c r="AL816" s="206"/>
      <c r="AM816" s="207"/>
    </row>
    <row r="817" spans="1:39" customFormat="1" outlineLevel="1">
      <c r="B817" s="114" t="s">
        <v>41</v>
      </c>
      <c r="C817" s="28"/>
      <c r="D817" s="19"/>
      <c r="E817" s="19"/>
      <c r="F817" s="19"/>
      <c r="G817" s="19"/>
      <c r="H817" s="29"/>
      <c r="I817" s="20"/>
      <c r="J817" s="30"/>
      <c r="K817" s="30"/>
      <c r="L817" s="30"/>
      <c r="M817" s="30"/>
      <c r="N817" s="30"/>
      <c r="O817" s="30"/>
      <c r="P817" s="30"/>
      <c r="Q817" s="30"/>
      <c r="R817" s="30"/>
      <c r="S817" s="30"/>
      <c r="T817" s="30"/>
      <c r="U817" s="30"/>
      <c r="V817" s="30"/>
      <c r="W817" s="30"/>
      <c r="X817" s="30"/>
      <c r="Y817" s="30"/>
      <c r="Z817" s="30"/>
      <c r="AA817" s="30"/>
      <c r="AB817" s="30"/>
      <c r="AC817" s="206"/>
      <c r="AD817" s="206"/>
      <c r="AE817" s="206"/>
      <c r="AF817" s="206"/>
      <c r="AG817" s="206"/>
      <c r="AH817" s="206"/>
      <c r="AI817" s="206"/>
      <c r="AJ817" s="206"/>
      <c r="AK817" s="206"/>
      <c r="AL817" s="206"/>
      <c r="AM817" s="207"/>
    </row>
    <row r="818" spans="1:39" customFormat="1" outlineLevel="1">
      <c r="A818" t="str">
        <f>B818&amp;C818</f>
        <v>Surname, Forename1</v>
      </c>
      <c r="B818" s="258" t="s">
        <v>28</v>
      </c>
      <c r="C818" s="27">
        <v>1</v>
      </c>
      <c r="D818" s="26" t="s">
        <v>22</v>
      </c>
      <c r="E818" s="103"/>
      <c r="F818" s="103"/>
      <c r="G818" s="103"/>
      <c r="H818" s="16"/>
      <c r="I818" s="16"/>
      <c r="J818" s="17"/>
      <c r="K818" s="94"/>
      <c r="L818" s="94"/>
      <c r="M818" s="94"/>
      <c r="N818" s="94"/>
      <c r="O818" s="94"/>
      <c r="P818" s="94"/>
      <c r="Q818" s="17"/>
      <c r="R818" s="94"/>
      <c r="S818" s="94"/>
      <c r="T818" s="17"/>
      <c r="U818" s="17"/>
      <c r="V818" s="94"/>
      <c r="W818" s="17"/>
      <c r="X818" s="94"/>
      <c r="Y818" s="17"/>
      <c r="Z818" s="17"/>
      <c r="AA818" s="17"/>
      <c r="AB818" s="17"/>
      <c r="AC818" s="190">
        <f>IF(J818&lt;&gt;0,INT(25.4347*POWER((18-J818),1.81)),0)</f>
        <v>0</v>
      </c>
      <c r="AD818" s="190">
        <f>IF(Q818&lt;&gt;0,INT(0.14354*POWER(((10*Q818)-220),1.4)),0)</f>
        <v>0</v>
      </c>
      <c r="AE818" s="190">
        <f>IF(T818&lt;&gt;0,INT(51.39*POWER((T818-1.5),1.05)),0)</f>
        <v>0</v>
      </c>
      <c r="AF818" s="190">
        <f>IF(U818&lt;&gt;0,INT(0.8465*POWER(((100*U818)-75),1.42)),0)</f>
        <v>0</v>
      </c>
      <c r="AG818" s="190">
        <f>IF(X818&lt;&gt;0,INT(1.53775*POWER((82-X818),1.81)),0)</f>
        <v>0</v>
      </c>
      <c r="AH818" s="190">
        <f>IF(Y818&lt;&gt;0,INT(5.74352*POWER((28.5-Y818),1.92)),0)</f>
        <v>0</v>
      </c>
      <c r="AI818" s="190">
        <f>IF(Z818&lt;&gt;0,INT(12.91*POWER((Z818-4),1.1)),0)</f>
        <v>0</v>
      </c>
      <c r="AJ818" s="190">
        <f>IF(AA818&lt;&gt;0,INT(0.2797*POWER(((100*AA818)),1.35)),0)</f>
        <v>0</v>
      </c>
      <c r="AK818" s="191">
        <f>IF(AB818&lt;&gt;0,INT(100.14*POWER((AB818-1),1.08)),0)</f>
        <v>0</v>
      </c>
      <c r="AL818" s="208">
        <v>7</v>
      </c>
      <c r="AM818" s="193">
        <f>SUM(AC818:AK818)</f>
        <v>0</v>
      </c>
    </row>
    <row r="819" spans="1:39" customFormat="1" outlineLevel="1">
      <c r="A819" t="str">
        <f>B818&amp;C819</f>
        <v>Surname, Forename2</v>
      </c>
      <c r="B819" s="259"/>
      <c r="C819" s="27">
        <v>2</v>
      </c>
      <c r="D819" s="26" t="s">
        <v>22</v>
      </c>
      <c r="E819" s="103"/>
      <c r="F819" s="103"/>
      <c r="G819" s="103"/>
      <c r="H819" s="15"/>
      <c r="I819" s="16"/>
      <c r="J819" s="17"/>
      <c r="K819" s="94"/>
      <c r="L819" s="94"/>
      <c r="M819" s="94"/>
      <c r="N819" s="94"/>
      <c r="O819" s="94"/>
      <c r="P819" s="94"/>
      <c r="Q819" s="17" t="str">
        <f>IF(SUM(K819:P819)=0,"",SUM(K819:P819))</f>
        <v/>
      </c>
      <c r="R819" s="94"/>
      <c r="S819" s="94"/>
      <c r="T819" s="17" t="str">
        <f>IF(SUM(R819:S819)=0,"",SUM(R819:S819))</f>
        <v/>
      </c>
      <c r="U819" s="17"/>
      <c r="V819" s="94"/>
      <c r="W819" s="17"/>
      <c r="X819" s="94" t="str">
        <f>IFERROR(AVERAGE(V819:W819),"")</f>
        <v/>
      </c>
      <c r="Y819" s="17"/>
      <c r="Z819" s="17"/>
      <c r="AA819" s="71"/>
      <c r="AB819" s="17"/>
      <c r="AC819" s="190" t="str">
        <f>IF(J819="","",IF(J819&lt;&gt;0,INT(25.4347*POWER((18-J819),1.81)),0))</f>
        <v/>
      </c>
      <c r="AD819" s="190" t="str">
        <f>IFERROR(IF(Q819&lt;&gt;0,INT(0.14354*POWER(((10*Q819)-220),1.4)),0),"")</f>
        <v/>
      </c>
      <c r="AE819" s="190" t="str">
        <f>IFERROR(IF(T819&lt;&gt;0,INT(51.39*POWER((T819-1.5),1.05)),0),"")</f>
        <v/>
      </c>
      <c r="AF819" s="190">
        <f>IF(U819&lt;&gt;0,INT(0.8465*POWER(((100*U819)-75),1.42)),0)</f>
        <v>0</v>
      </c>
      <c r="AG819" s="190" t="str">
        <f>IFERROR(IF(X819&lt;&gt;0,INT(1.53775*POWER((82-X819),1.81)),0),"")</f>
        <v/>
      </c>
      <c r="AH819" s="190" t="str">
        <f>IF(Y819="","",IF(Y819&lt;&gt;0,INT(5.74352*POWER((28.5-Y819),1.92)),0))</f>
        <v/>
      </c>
      <c r="AI819" s="190">
        <f>IF(Z819&lt;&gt;0,INT(12.91*POWER((Z819-4),1.1)),0)</f>
        <v>0</v>
      </c>
      <c r="AJ819" s="190" t="str">
        <f>IF(AA819="","",IF(AA819&lt;&gt;0,INT(0.2797*POWER(((100*AA819)),1.35)),0))</f>
        <v/>
      </c>
      <c r="AK819" s="191" t="str">
        <f>IF(AB819="","",IF(AB819&lt;&gt;0,INT(100.14*POWER((AB819-1),1.08)),0))</f>
        <v/>
      </c>
      <c r="AL819" s="192">
        <f>COUNT(J819,Q819,T819,X819,Y819,AA819,AB819)</f>
        <v>0</v>
      </c>
      <c r="AM819" s="193" t="str">
        <f>IF(AL819=0,"",SUM(AC819:AK819))</f>
        <v/>
      </c>
    </row>
    <row r="820" spans="1:39" customFormat="1" outlineLevel="1">
      <c r="B820" s="259"/>
      <c r="C820" s="106" t="s">
        <v>65</v>
      </c>
      <c r="D820" s="103"/>
      <c r="E820" s="103"/>
      <c r="F820" s="103"/>
      <c r="G820" s="103"/>
      <c r="H820" s="104"/>
      <c r="I820" s="105"/>
      <c r="J820" s="107" t="str">
        <f>IFERROR((J818-J819)/J819*100%,"")</f>
        <v/>
      </c>
      <c r="K820" s="107" t="str">
        <f>IFERROR((K819-K818)/K819*100%,"")</f>
        <v/>
      </c>
      <c r="L820" s="107" t="str">
        <f t="shared" ref="L820:S820" si="3410">IFERROR((L819-L818)/L819*100%,"")</f>
        <v/>
      </c>
      <c r="M820" s="107" t="str">
        <f t="shared" si="3410"/>
        <v/>
      </c>
      <c r="N820" s="107" t="str">
        <f t="shared" si="3410"/>
        <v/>
      </c>
      <c r="O820" s="107" t="str">
        <f t="shared" si="3410"/>
        <v/>
      </c>
      <c r="P820" s="107" t="str">
        <f t="shared" si="3410"/>
        <v/>
      </c>
      <c r="Q820" s="107" t="str">
        <f t="shared" si="3410"/>
        <v/>
      </c>
      <c r="R820" s="107" t="str">
        <f t="shared" si="3410"/>
        <v/>
      </c>
      <c r="S820" s="107" t="str">
        <f t="shared" si="3410"/>
        <v/>
      </c>
      <c r="T820" s="107" t="str">
        <f>IFERROR((T819-T818)/T819*100%,"")</f>
        <v/>
      </c>
      <c r="U820" s="107" t="str">
        <f t="shared" ref="U820" si="3411">IFERROR((U819-U818)/U819*100%,"")</f>
        <v/>
      </c>
      <c r="V820" s="107" t="str">
        <f>IFERROR((V818-V819)/V819*100%,"")</f>
        <v/>
      </c>
      <c r="W820" s="107" t="str">
        <f>IFERROR((W818-W819)/W819*100%,"")</f>
        <v/>
      </c>
      <c r="X820" s="107" t="str">
        <f>IFERROR((X818-X819)/X819*100%,"")</f>
        <v/>
      </c>
      <c r="Y820" s="107" t="str">
        <f>IFERROR((Y818-Y819)/Y819*100%,"")</f>
        <v/>
      </c>
      <c r="Z820" s="107" t="str">
        <f t="shared" ref="Z820:AB820" si="3412">IFERROR((Z819-Z818)/Z819*100%,"")</f>
        <v/>
      </c>
      <c r="AA820" s="107" t="str">
        <f t="shared" si="3412"/>
        <v/>
      </c>
      <c r="AB820" s="107" t="str">
        <f t="shared" si="3412"/>
        <v/>
      </c>
      <c r="AC820" s="194" t="str">
        <f t="shared" ref="AC820" si="3413">IFERROR((AC819-AC818)/AC819*100%,"")</f>
        <v/>
      </c>
      <c r="AD820" s="194" t="str">
        <f t="shared" ref="AD820" si="3414">IFERROR((AD819-AD818)/AD819*100%,"")</f>
        <v/>
      </c>
      <c r="AE820" s="194" t="str">
        <f t="shared" ref="AE820" si="3415">IFERROR((AE819-AE818)/AE819*100%,"")</f>
        <v/>
      </c>
      <c r="AF820" s="194" t="str">
        <f t="shared" ref="AF820" si="3416">IFERROR((AF819-AF818)/AF819*100%,"")</f>
        <v/>
      </c>
      <c r="AG820" s="194" t="str">
        <f t="shared" ref="AG820" si="3417">IFERROR((AG819-AG818)/AG819*100%,"")</f>
        <v/>
      </c>
      <c r="AH820" s="194" t="str">
        <f t="shared" ref="AH820" si="3418">IFERROR((AH819-AH818)/AH819*100%,"")</f>
        <v/>
      </c>
      <c r="AI820" s="194" t="str">
        <f t="shared" ref="AI820" si="3419">IFERROR((AI819-AI818)/AI819*100%,"")</f>
        <v/>
      </c>
      <c r="AJ820" s="194" t="str">
        <f t="shared" ref="AJ820" si="3420">IFERROR((AJ819-AJ818)/AJ819*100%,"")</f>
        <v/>
      </c>
      <c r="AK820" s="194" t="str">
        <f t="shared" ref="AK820" si="3421">IFERROR((AK819-AK818)/AK819*100%,"")</f>
        <v/>
      </c>
      <c r="AL820" s="194" t="str">
        <f t="shared" ref="AL820:AM820" si="3422">IFERROR((AL819-AL818)/AL819*100%,"")</f>
        <v/>
      </c>
      <c r="AM820" s="228" t="str">
        <f t="shared" si="3422"/>
        <v/>
      </c>
    </row>
    <row r="821" spans="1:39" customFormat="1" outlineLevel="1">
      <c r="A821" t="str">
        <f>B818&amp;C821</f>
        <v>Surname, Forename3</v>
      </c>
      <c r="B821" s="259"/>
      <c r="C821" s="27">
        <v>3</v>
      </c>
      <c r="D821" s="26" t="s">
        <v>22</v>
      </c>
      <c r="E821" s="103"/>
      <c r="F821" s="103"/>
      <c r="G821" s="103"/>
      <c r="H821" s="15"/>
      <c r="I821" s="16"/>
      <c r="J821" s="17"/>
      <c r="K821" s="94"/>
      <c r="L821" s="94"/>
      <c r="M821" s="94"/>
      <c r="N821" s="94"/>
      <c r="O821" s="94"/>
      <c r="P821" s="94"/>
      <c r="Q821" s="17" t="str">
        <f>IF(SUM(K821:P821)=0,"",SUM(K821:P821))</f>
        <v/>
      </c>
      <c r="R821" s="94"/>
      <c r="S821" s="94"/>
      <c r="T821" s="17" t="str">
        <f>IF(SUM(R821:S821)=0,"",SUM(R821:S821))</f>
        <v/>
      </c>
      <c r="U821" s="17"/>
      <c r="V821" s="94"/>
      <c r="W821" s="17"/>
      <c r="X821" s="94" t="str">
        <f>IFERROR(AVERAGE(V821:W821),"")</f>
        <v/>
      </c>
      <c r="Y821" s="17"/>
      <c r="Z821" s="17"/>
      <c r="AA821" s="71"/>
      <c r="AB821" s="17"/>
      <c r="AC821" s="190" t="str">
        <f>IF(J821="","",IF(J821&lt;&gt;0,INT(25.4347*POWER((18-J821),1.81)),0))</f>
        <v/>
      </c>
      <c r="AD821" s="190" t="str">
        <f>IFERROR(IF(Q821&lt;&gt;0,INT(0.14354*POWER(((10*Q821)-220),1.4)),0),"")</f>
        <v/>
      </c>
      <c r="AE821" s="190" t="str">
        <f>IFERROR(IF(T821&lt;&gt;0,INT(51.39*POWER((T821-1.5),1.05)),0),"")</f>
        <v/>
      </c>
      <c r="AF821" s="190">
        <f>IF(U821&lt;&gt;0,INT(0.8465*POWER(((100*U821)-75),1.42)),0)</f>
        <v>0</v>
      </c>
      <c r="AG821" s="190" t="str">
        <f>IFERROR(IF(X821&lt;&gt;0,INT(1.53775*POWER((82-X821),1.81)),0),"")</f>
        <v/>
      </c>
      <c r="AH821" s="190" t="str">
        <f>IF(Y821="","",IF(Y821&lt;&gt;0,INT(5.74352*POWER((28.5-Y821),1.92)),0))</f>
        <v/>
      </c>
      <c r="AI821" s="190">
        <f>IF(Z821&lt;&gt;0,INT(12.91*POWER((Z821-4),1.1)),0)</f>
        <v>0</v>
      </c>
      <c r="AJ821" s="190" t="str">
        <f>IF(AA821="","",IF(AA821&lt;&gt;0,INT(0.2797*POWER(((100*AA821)),1.35)),0))</f>
        <v/>
      </c>
      <c r="AK821" s="191" t="str">
        <f>IF(AB821="","",IF(AB821&lt;&gt;0,INT(100.14*POWER((AB821-1),1.08)),0))</f>
        <v/>
      </c>
      <c r="AL821" s="192">
        <f>COUNT(J821,Q821,T821,X821,Y821,AA821,AB821)</f>
        <v>0</v>
      </c>
      <c r="AM821" s="193" t="str">
        <f>IF(AL821=0,"",SUM(AC821:AK821))</f>
        <v/>
      </c>
    </row>
    <row r="822" spans="1:39" customFormat="1" outlineLevel="1">
      <c r="B822" s="259"/>
      <c r="C822" s="106" t="s">
        <v>65</v>
      </c>
      <c r="D822" s="103"/>
      <c r="E822" s="103"/>
      <c r="F822" s="103"/>
      <c r="G822" s="103"/>
      <c r="H822" s="104"/>
      <c r="I822" s="105"/>
      <c r="J822" s="107" t="str">
        <f>IFERROR((J819-J821)/J821*100%,"")</f>
        <v/>
      </c>
      <c r="K822" s="107" t="str">
        <f t="shared" ref="K822:T822" si="3423">IFERROR((K821-K819)/K821*100%,"")</f>
        <v/>
      </c>
      <c r="L822" s="107" t="str">
        <f t="shared" si="3423"/>
        <v/>
      </c>
      <c r="M822" s="107" t="str">
        <f t="shared" si="3423"/>
        <v/>
      </c>
      <c r="N822" s="107" t="str">
        <f t="shared" si="3423"/>
        <v/>
      </c>
      <c r="O822" s="107" t="str">
        <f t="shared" si="3423"/>
        <v/>
      </c>
      <c r="P822" s="107" t="str">
        <f t="shared" si="3423"/>
        <v/>
      </c>
      <c r="Q822" s="107" t="str">
        <f t="shared" si="3423"/>
        <v/>
      </c>
      <c r="R822" s="107" t="str">
        <f t="shared" si="3423"/>
        <v/>
      </c>
      <c r="S822" s="107" t="str">
        <f t="shared" si="3423"/>
        <v/>
      </c>
      <c r="T822" s="107" t="str">
        <f t="shared" si="3423"/>
        <v/>
      </c>
      <c r="U822" s="107" t="str">
        <f t="shared" ref="U822" si="3424">IFERROR((U821-U820)/U821*100%,"")</f>
        <v/>
      </c>
      <c r="V822" s="107" t="str">
        <f>IFERROR((V819-V821)/V821*100%,"")</f>
        <v/>
      </c>
      <c r="W822" s="107" t="str">
        <f>IFERROR((W819-W821)/W821*100%,"")</f>
        <v/>
      </c>
      <c r="X822" s="107" t="str">
        <f>IFERROR((X819-X821)/X821*100%,"")</f>
        <v/>
      </c>
      <c r="Y822" s="107" t="str">
        <f>IFERROR((Y819-Y821)/Y821*100%,"")</f>
        <v/>
      </c>
      <c r="Z822" s="107" t="str">
        <f t="shared" ref="Z822" si="3425">IFERROR((Z821-Z820)/Z821*100%,"")</f>
        <v/>
      </c>
      <c r="AA822" s="107" t="str">
        <f>IFERROR((AA821-AA819)/AA821*100%,"")</f>
        <v/>
      </c>
      <c r="AB822" s="107" t="str">
        <f>IFERROR((AB821-AB819)/AB821*100%,"")</f>
        <v/>
      </c>
      <c r="AC822" s="194" t="str">
        <f t="shared" ref="AC822" si="3426">IFERROR((AC821-AC820)/AC821*100%,"")</f>
        <v/>
      </c>
      <c r="AD822" s="194" t="str">
        <f t="shared" ref="AD822" si="3427">IFERROR((AD821-AD820)/AD821*100%,"")</f>
        <v/>
      </c>
      <c r="AE822" s="194" t="str">
        <f t="shared" ref="AE822" si="3428">IFERROR((AE821-AE820)/AE821*100%,"")</f>
        <v/>
      </c>
      <c r="AF822" s="194" t="str">
        <f t="shared" ref="AF822" si="3429">IFERROR((AF821-AF820)/AF821*100%,"")</f>
        <v/>
      </c>
      <c r="AG822" s="194" t="str">
        <f t="shared" ref="AG822" si="3430">IFERROR((AG821-AG820)/AG821*100%,"")</f>
        <v/>
      </c>
      <c r="AH822" s="194" t="str">
        <f t="shared" ref="AH822" si="3431">IFERROR((AH821-AH820)/AH821*100%,"")</f>
        <v/>
      </c>
      <c r="AI822" s="194" t="str">
        <f t="shared" ref="AI822" si="3432">IFERROR((AI821-AI820)/AI821*100%,"")</f>
        <v/>
      </c>
      <c r="AJ822" s="194" t="str">
        <f t="shared" ref="AJ822" si="3433">IFERROR((AJ821-AJ820)/AJ821*100%,"")</f>
        <v/>
      </c>
      <c r="AK822" s="194" t="str">
        <f t="shared" ref="AK822" si="3434">IFERROR((AK821-AK820)/AK821*100%,"")</f>
        <v/>
      </c>
      <c r="AL822" s="194" t="str">
        <f t="shared" ref="AL822" si="3435">IFERROR((AL821-AL820)/AL821*100%,"")</f>
        <v/>
      </c>
      <c r="AM822" s="227" t="str">
        <f>IFERROR((AM821-AM819)/AM821*100%,"")</f>
        <v/>
      </c>
    </row>
    <row r="823" spans="1:39" customFormat="1" outlineLevel="1">
      <c r="A823" t="str">
        <f>B818&amp;C823</f>
        <v>Surname, Forename4</v>
      </c>
      <c r="B823" s="259"/>
      <c r="C823" s="27">
        <v>4</v>
      </c>
      <c r="D823" s="26" t="s">
        <v>22</v>
      </c>
      <c r="E823" s="103"/>
      <c r="F823" s="103"/>
      <c r="G823" s="103"/>
      <c r="H823" s="15"/>
      <c r="I823" s="16"/>
      <c r="J823" s="17"/>
      <c r="K823" s="94"/>
      <c r="L823" s="94"/>
      <c r="M823" s="94"/>
      <c r="N823" s="94"/>
      <c r="O823" s="94"/>
      <c r="P823" s="94"/>
      <c r="Q823" s="17" t="str">
        <f>IF(SUM(K823:P823)=0,"",SUM(K823:P823))</f>
        <v/>
      </c>
      <c r="R823" s="94"/>
      <c r="S823" s="94"/>
      <c r="T823" s="17" t="str">
        <f>IF(SUM(R823:S823)=0,"",SUM(R823:S823))</f>
        <v/>
      </c>
      <c r="U823" s="17"/>
      <c r="V823" s="94"/>
      <c r="W823" s="17"/>
      <c r="X823" s="94" t="str">
        <f>IFERROR(AVERAGE(V823:W823),"")</f>
        <v/>
      </c>
      <c r="Y823" s="17"/>
      <c r="Z823" s="17"/>
      <c r="AA823" s="71"/>
      <c r="AB823" s="17"/>
      <c r="AC823" s="190" t="str">
        <f>IF(J823="","",IF(J823&lt;&gt;0,INT(25.4347*POWER((18-J823),1.81)),0))</f>
        <v/>
      </c>
      <c r="AD823" s="190" t="str">
        <f>IFERROR(IF(Q823&lt;&gt;0,INT(0.14354*POWER(((10*Q823)-220),1.4)),0),"")</f>
        <v/>
      </c>
      <c r="AE823" s="190" t="str">
        <f>IFERROR(IF(T823&lt;&gt;0,INT(51.39*POWER((T823-1.5),1.05)),0),"")</f>
        <v/>
      </c>
      <c r="AF823" s="190">
        <f>IF(U823&lt;&gt;0,INT(0.8465*POWER(((100*U823)-75),1.42)),0)</f>
        <v>0</v>
      </c>
      <c r="AG823" s="190" t="str">
        <f>IFERROR(IF(X823&lt;&gt;0,INT(1.53775*POWER((82-X823),1.81)),0),"")</f>
        <v/>
      </c>
      <c r="AH823" s="190" t="str">
        <f>IF(Y823="","",IF(Y823&lt;&gt;0,INT(5.74352*POWER((28.5-Y823),1.92)),0))</f>
        <v/>
      </c>
      <c r="AI823" s="190">
        <f>IF(Z823&lt;&gt;0,INT(12.91*POWER((Z823-4),1.1)),0)</f>
        <v>0</v>
      </c>
      <c r="AJ823" s="190" t="str">
        <f>IF(AA823="","",IF(AA823&lt;&gt;0,INT(0.2797*POWER(((100*AA823)),1.35)),0))</f>
        <v/>
      </c>
      <c r="AK823" s="191" t="str">
        <f>IF(AB823="","",IF(AB823&lt;&gt;0,INT(100.14*POWER((AB823-1),1.08)),0))</f>
        <v/>
      </c>
      <c r="AL823" s="192">
        <f>COUNT(J823,Q823,T823,X823,Y823,AA823,AB823)</f>
        <v>0</v>
      </c>
      <c r="AM823" s="193" t="str">
        <f>IF(AL823=0,"",SUM(AC823:AK823))</f>
        <v/>
      </c>
    </row>
    <row r="824" spans="1:39" customFormat="1" outlineLevel="1">
      <c r="B824" s="259"/>
      <c r="C824" s="106" t="s">
        <v>65</v>
      </c>
      <c r="D824" s="103"/>
      <c r="E824" s="103"/>
      <c r="F824" s="103"/>
      <c r="G824" s="103"/>
      <c r="H824" s="104"/>
      <c r="I824" s="105"/>
      <c r="J824" s="107" t="str">
        <f>IFERROR((J821-J823)/J823*100%,"")</f>
        <v/>
      </c>
      <c r="K824" s="107" t="str">
        <f t="shared" ref="K824:T824" si="3436">IFERROR((K823-K821)/K823*100%,"")</f>
        <v/>
      </c>
      <c r="L824" s="107" t="str">
        <f t="shared" si="3436"/>
        <v/>
      </c>
      <c r="M824" s="107" t="str">
        <f t="shared" si="3436"/>
        <v/>
      </c>
      <c r="N824" s="107" t="str">
        <f t="shared" si="3436"/>
        <v/>
      </c>
      <c r="O824" s="107" t="str">
        <f t="shared" si="3436"/>
        <v/>
      </c>
      <c r="P824" s="107" t="str">
        <f t="shared" si="3436"/>
        <v/>
      </c>
      <c r="Q824" s="107" t="str">
        <f t="shared" si="3436"/>
        <v/>
      </c>
      <c r="R824" s="107" t="str">
        <f t="shared" si="3436"/>
        <v/>
      </c>
      <c r="S824" s="107" t="str">
        <f t="shared" si="3436"/>
        <v/>
      </c>
      <c r="T824" s="107" t="str">
        <f t="shared" si="3436"/>
        <v/>
      </c>
      <c r="U824" s="107" t="str">
        <f t="shared" ref="U824" si="3437">IFERROR((U823-U822)/U823*100%,"")</f>
        <v/>
      </c>
      <c r="V824" s="107" t="str">
        <f>IFERROR((V821-V823)/V823*100%,"")</f>
        <v/>
      </c>
      <c r="W824" s="107" t="str">
        <f>IFERROR((W821-W823)/W823*100%,"")</f>
        <v/>
      </c>
      <c r="X824" s="107" t="str">
        <f>IFERROR((X821-X823)/X823*100%,"")</f>
        <v/>
      </c>
      <c r="Y824" s="107" t="str">
        <f>IFERROR((Y821-Y823)/Y823*100%,"")</f>
        <v/>
      </c>
      <c r="Z824" s="107" t="str">
        <f t="shared" ref="Z824" si="3438">IFERROR((Z823-Z822)/Z823*100%,"")</f>
        <v/>
      </c>
      <c r="AA824" s="107" t="str">
        <f>IFERROR((AA823-AA821)/AA823*100%,"")</f>
        <v/>
      </c>
      <c r="AB824" s="107" t="str">
        <f>IFERROR((AB823-AB821)/AB823*100%,"")</f>
        <v/>
      </c>
      <c r="AC824" s="194" t="str">
        <f t="shared" ref="AC824" si="3439">IFERROR((AC823-AC822)/AC823*100%,"")</f>
        <v/>
      </c>
      <c r="AD824" s="194" t="str">
        <f t="shared" ref="AD824" si="3440">IFERROR((AD823-AD822)/AD823*100%,"")</f>
        <v/>
      </c>
      <c r="AE824" s="194" t="str">
        <f t="shared" ref="AE824" si="3441">IFERROR((AE823-AE822)/AE823*100%,"")</f>
        <v/>
      </c>
      <c r="AF824" s="194" t="str">
        <f t="shared" ref="AF824" si="3442">IFERROR((AF823-AF822)/AF823*100%,"")</f>
        <v/>
      </c>
      <c r="AG824" s="194" t="str">
        <f t="shared" ref="AG824" si="3443">IFERROR((AG823-AG822)/AG823*100%,"")</f>
        <v/>
      </c>
      <c r="AH824" s="194" t="str">
        <f t="shared" ref="AH824" si="3444">IFERROR((AH823-AH822)/AH823*100%,"")</f>
        <v/>
      </c>
      <c r="AI824" s="194" t="str">
        <f t="shared" ref="AI824" si="3445">IFERROR((AI823-AI822)/AI823*100%,"")</f>
        <v/>
      </c>
      <c r="AJ824" s="194" t="str">
        <f t="shared" ref="AJ824" si="3446">IFERROR((AJ823-AJ822)/AJ823*100%,"")</f>
        <v/>
      </c>
      <c r="AK824" s="194" t="str">
        <f t="shared" ref="AK824" si="3447">IFERROR((AK823-AK822)/AK823*100%,"")</f>
        <v/>
      </c>
      <c r="AL824" s="194" t="str">
        <f t="shared" ref="AL824" si="3448">IFERROR((AL823-AL822)/AL823*100%,"")</f>
        <v/>
      </c>
      <c r="AM824" s="227" t="str">
        <f>IFERROR((AM823-AM821)/AM823*100%,"")</f>
        <v/>
      </c>
    </row>
    <row r="825" spans="1:39" customFormat="1" outlineLevel="1">
      <c r="A825" t="str">
        <f>B818&amp;C825</f>
        <v>Surname, Forename5</v>
      </c>
      <c r="B825" s="259"/>
      <c r="C825" s="27">
        <v>5</v>
      </c>
      <c r="D825" s="26" t="s">
        <v>22</v>
      </c>
      <c r="E825" s="103"/>
      <c r="F825" s="103"/>
      <c r="G825" s="103"/>
      <c r="H825" s="15"/>
      <c r="I825" s="16"/>
      <c r="J825" s="17"/>
      <c r="K825" s="94"/>
      <c r="L825" s="94"/>
      <c r="M825" s="94"/>
      <c r="N825" s="94"/>
      <c r="O825" s="94"/>
      <c r="P825" s="94"/>
      <c r="Q825" s="17" t="str">
        <f>IF(SUM(K825:P825)=0,"",SUM(K825:P825))</f>
        <v/>
      </c>
      <c r="R825" s="94"/>
      <c r="S825" s="94"/>
      <c r="T825" s="17" t="str">
        <f>IF(SUM(R825:S825)=0,"",SUM(R825:S825))</f>
        <v/>
      </c>
      <c r="U825" s="17"/>
      <c r="V825" s="94"/>
      <c r="W825" s="17"/>
      <c r="X825" s="94" t="str">
        <f>IFERROR(AVERAGE(V825:W825),"")</f>
        <v/>
      </c>
      <c r="Y825" s="17"/>
      <c r="Z825" s="17"/>
      <c r="AA825" s="71"/>
      <c r="AB825" s="17"/>
      <c r="AC825" s="190" t="str">
        <f>IF(J825="","",IF(J825&lt;&gt;0,INT(25.4347*POWER((18-J825),1.81)),0))</f>
        <v/>
      </c>
      <c r="AD825" s="190" t="str">
        <f>IFERROR(IF(Q825&lt;&gt;0,INT(0.14354*POWER(((10*Q825)-220),1.4)),0),"")</f>
        <v/>
      </c>
      <c r="AE825" s="190" t="str">
        <f>IFERROR(IF(T825&lt;&gt;0,INT(51.39*POWER((T825-1.5),1.05)),0),"")</f>
        <v/>
      </c>
      <c r="AF825" s="190">
        <f>IF(U825&lt;&gt;0,INT(0.8465*POWER(((100*U825)-75),1.42)),0)</f>
        <v>0</v>
      </c>
      <c r="AG825" s="190" t="str">
        <f>IFERROR(IF(X825&lt;&gt;0,INT(1.53775*POWER((82-X825),1.81)),0),"")</f>
        <v/>
      </c>
      <c r="AH825" s="190" t="str">
        <f>IF(Y825="","",IF(Y825&lt;&gt;0,INT(5.74352*POWER((28.5-Y825),1.92)),0))</f>
        <v/>
      </c>
      <c r="AI825" s="190">
        <f>IF(Z825&lt;&gt;0,INT(12.91*POWER((Z825-4),1.1)),0)</f>
        <v>0</v>
      </c>
      <c r="AJ825" s="190" t="str">
        <f>IF(AA825="","",IF(AA825&lt;&gt;0,INT(0.2797*POWER(((100*AA825)),1.35)),0))</f>
        <v/>
      </c>
      <c r="AK825" s="191" t="str">
        <f>IF(AB825="","",IF(AB825&lt;&gt;0,INT(100.14*POWER((AB825-1),1.08)),0))</f>
        <v/>
      </c>
      <c r="AL825" s="192">
        <f>COUNT(J825,Q825,T825,X825,Y825,AA825,AB825)</f>
        <v>0</v>
      </c>
      <c r="AM825" s="193" t="str">
        <f>IF(AL825=0,"",SUM(AC825:AK825))</f>
        <v/>
      </c>
    </row>
    <row r="826" spans="1:39" customFormat="1" outlineLevel="1">
      <c r="B826" s="259"/>
      <c r="C826" s="106" t="s">
        <v>65</v>
      </c>
      <c r="D826" s="103"/>
      <c r="E826" s="103"/>
      <c r="F826" s="103"/>
      <c r="G826" s="103"/>
      <c r="H826" s="104"/>
      <c r="I826" s="105"/>
      <c r="J826" s="107" t="str">
        <f>IFERROR((J823-J825)/J825*100%,"")</f>
        <v/>
      </c>
      <c r="K826" s="107" t="str">
        <f t="shared" ref="K826:T826" si="3449">IFERROR((K825-K823)/K825*100%,"")</f>
        <v/>
      </c>
      <c r="L826" s="107" t="str">
        <f t="shared" si="3449"/>
        <v/>
      </c>
      <c r="M826" s="107" t="str">
        <f t="shared" si="3449"/>
        <v/>
      </c>
      <c r="N826" s="107" t="str">
        <f t="shared" si="3449"/>
        <v/>
      </c>
      <c r="O826" s="107" t="str">
        <f t="shared" si="3449"/>
        <v/>
      </c>
      <c r="P826" s="107" t="str">
        <f t="shared" si="3449"/>
        <v/>
      </c>
      <c r="Q826" s="107" t="str">
        <f t="shared" si="3449"/>
        <v/>
      </c>
      <c r="R826" s="107" t="str">
        <f t="shared" si="3449"/>
        <v/>
      </c>
      <c r="S826" s="107" t="str">
        <f t="shared" si="3449"/>
        <v/>
      </c>
      <c r="T826" s="107" t="str">
        <f t="shared" si="3449"/>
        <v/>
      </c>
      <c r="U826" s="107" t="str">
        <f t="shared" ref="U826" si="3450">IFERROR((U825-U824)/U825*100%,"")</f>
        <v/>
      </c>
      <c r="V826" s="107" t="str">
        <f>IFERROR((V823-V825)/V825*100%,"")</f>
        <v/>
      </c>
      <c r="W826" s="107" t="str">
        <f>IFERROR((W823-W825)/W825*100%,"")</f>
        <v/>
      </c>
      <c r="X826" s="107" t="str">
        <f>IFERROR((X823-X825)/X825*100%,"")</f>
        <v/>
      </c>
      <c r="Y826" s="107" t="str">
        <f>IFERROR((Y823-Y825)/Y825*100%,"")</f>
        <v/>
      </c>
      <c r="Z826" s="107" t="str">
        <f t="shared" ref="Z826" si="3451">IFERROR((Z825-Z824)/Z825*100%,"")</f>
        <v/>
      </c>
      <c r="AA826" s="107" t="str">
        <f>IFERROR((AA825-AA823)/AA825*100%,"")</f>
        <v/>
      </c>
      <c r="AB826" s="107" t="str">
        <f>IFERROR((AB825-AB823)/AB825*100%,"")</f>
        <v/>
      </c>
      <c r="AC826" s="194" t="str">
        <f t="shared" ref="AC826" si="3452">IFERROR((AC825-AC824)/AC825*100%,"")</f>
        <v/>
      </c>
      <c r="AD826" s="194" t="str">
        <f t="shared" ref="AD826" si="3453">IFERROR((AD825-AD824)/AD825*100%,"")</f>
        <v/>
      </c>
      <c r="AE826" s="194" t="str">
        <f t="shared" ref="AE826" si="3454">IFERROR((AE825-AE824)/AE825*100%,"")</f>
        <v/>
      </c>
      <c r="AF826" s="194" t="str">
        <f t="shared" ref="AF826" si="3455">IFERROR((AF825-AF824)/AF825*100%,"")</f>
        <v/>
      </c>
      <c r="AG826" s="194" t="str">
        <f t="shared" ref="AG826" si="3456">IFERROR((AG825-AG824)/AG825*100%,"")</f>
        <v/>
      </c>
      <c r="AH826" s="194" t="str">
        <f t="shared" ref="AH826" si="3457">IFERROR((AH825-AH824)/AH825*100%,"")</f>
        <v/>
      </c>
      <c r="AI826" s="194" t="str">
        <f t="shared" ref="AI826" si="3458">IFERROR((AI825-AI824)/AI825*100%,"")</f>
        <v/>
      </c>
      <c r="AJ826" s="194" t="str">
        <f t="shared" ref="AJ826" si="3459">IFERROR((AJ825-AJ824)/AJ825*100%,"")</f>
        <v/>
      </c>
      <c r="AK826" s="194" t="str">
        <f t="shared" ref="AK826" si="3460">IFERROR((AK825-AK824)/AK825*100%,"")</f>
        <v/>
      </c>
      <c r="AL826" s="194" t="str">
        <f t="shared" ref="AL826" si="3461">IFERROR((AL825-AL824)/AL825*100%,"")</f>
        <v/>
      </c>
      <c r="AM826" s="227" t="str">
        <f>IFERROR((AM825-AM823)/AM825*100%,"")</f>
        <v/>
      </c>
    </row>
    <row r="827" spans="1:39" customFormat="1" outlineLevel="1">
      <c r="A827" t="str">
        <f>B818&amp;C827</f>
        <v>Surname, Forename6</v>
      </c>
      <c r="B827" s="259"/>
      <c r="C827" s="27">
        <v>6</v>
      </c>
      <c r="D827" s="26" t="s">
        <v>22</v>
      </c>
      <c r="E827" s="103"/>
      <c r="F827" s="103"/>
      <c r="G827" s="103"/>
      <c r="H827" s="15"/>
      <c r="I827" s="16"/>
      <c r="J827" s="17"/>
      <c r="K827" s="94"/>
      <c r="L827" s="94"/>
      <c r="M827" s="94"/>
      <c r="N827" s="94"/>
      <c r="O827" s="94"/>
      <c r="P827" s="94"/>
      <c r="Q827" s="17" t="str">
        <f>IF(SUM(K827:P827)=0,"",SUM(K827:P827))</f>
        <v/>
      </c>
      <c r="R827" s="94"/>
      <c r="S827" s="94"/>
      <c r="T827" s="17" t="str">
        <f>IF(SUM(R827:S827)=0,"",SUM(R827:S827))</f>
        <v/>
      </c>
      <c r="U827" s="17"/>
      <c r="V827" s="94"/>
      <c r="W827" s="17"/>
      <c r="X827" s="94" t="str">
        <f>IFERROR(AVERAGE(V827:W827),"")</f>
        <v/>
      </c>
      <c r="Y827" s="17"/>
      <c r="Z827" s="17"/>
      <c r="AA827" s="71"/>
      <c r="AB827" s="17"/>
      <c r="AC827" s="190" t="str">
        <f>IF(J827="","",IF(J827&lt;&gt;0,INT(25.4347*POWER((18-J827),1.81)),0))</f>
        <v/>
      </c>
      <c r="AD827" s="190" t="str">
        <f>IFERROR(IF(Q827&lt;&gt;0,INT(0.14354*POWER(((10*Q827)-220),1.4)),0),"")</f>
        <v/>
      </c>
      <c r="AE827" s="190" t="str">
        <f>IFERROR(IF(T827&lt;&gt;0,INT(51.39*POWER((T827-1.5),1.05)),0),"")</f>
        <v/>
      </c>
      <c r="AF827" s="190">
        <f>IF(U827&lt;&gt;0,INT(0.8465*POWER(((100*U827)-75),1.42)),0)</f>
        <v>0</v>
      </c>
      <c r="AG827" s="190" t="str">
        <f>IFERROR(IF(X827&lt;&gt;0,INT(1.53775*POWER((82-X827),1.81)),0),"")</f>
        <v/>
      </c>
      <c r="AH827" s="190" t="str">
        <f>IF(Y827="","",IF(Y827&lt;&gt;0,INT(5.74352*POWER((28.5-Y827),1.92)),0))</f>
        <v/>
      </c>
      <c r="AI827" s="190">
        <f>IF(Z827&lt;&gt;0,INT(12.91*POWER((Z827-4),1.1)),0)</f>
        <v>0</v>
      </c>
      <c r="AJ827" s="190" t="str">
        <f>IF(AA827="","",IF(AA827&lt;&gt;0,INT(0.2797*POWER(((100*AA827)),1.35)),0))</f>
        <v/>
      </c>
      <c r="AK827" s="191" t="str">
        <f>IF(AB827="","",IF(AB827&lt;&gt;0,INT(100.14*POWER((AB827-1),1.08)),0))</f>
        <v/>
      </c>
      <c r="AL827" s="192">
        <f>COUNT(J827,Q827,T827,X827,Y827,AA827,AB827)</f>
        <v>0</v>
      </c>
      <c r="AM827" s="193" t="str">
        <f>IF(AL827=0,"",SUM(AC827:AK827))</f>
        <v/>
      </c>
    </row>
    <row r="828" spans="1:39" customFormat="1" outlineLevel="1">
      <c r="B828" s="259"/>
      <c r="C828" s="106" t="s">
        <v>65</v>
      </c>
      <c r="D828" s="103"/>
      <c r="E828" s="103"/>
      <c r="F828" s="103"/>
      <c r="G828" s="103"/>
      <c r="H828" s="104"/>
      <c r="I828" s="105"/>
      <c r="J828" s="107" t="str">
        <f>IFERROR((J825-J827)/J827*100%,"")</f>
        <v/>
      </c>
      <c r="K828" s="107" t="str">
        <f t="shared" ref="K828:T828" si="3462">IFERROR((K827-K825)/K827*100%,"")</f>
        <v/>
      </c>
      <c r="L828" s="107" t="str">
        <f t="shared" si="3462"/>
        <v/>
      </c>
      <c r="M828" s="107" t="str">
        <f t="shared" si="3462"/>
        <v/>
      </c>
      <c r="N828" s="107" t="str">
        <f t="shared" si="3462"/>
        <v/>
      </c>
      <c r="O828" s="107" t="str">
        <f t="shared" si="3462"/>
        <v/>
      </c>
      <c r="P828" s="107" t="str">
        <f t="shared" si="3462"/>
        <v/>
      </c>
      <c r="Q828" s="107" t="str">
        <f t="shared" si="3462"/>
        <v/>
      </c>
      <c r="R828" s="107" t="str">
        <f t="shared" si="3462"/>
        <v/>
      </c>
      <c r="S828" s="107" t="str">
        <f t="shared" si="3462"/>
        <v/>
      </c>
      <c r="T828" s="107" t="str">
        <f t="shared" si="3462"/>
        <v/>
      </c>
      <c r="U828" s="107" t="str">
        <f t="shared" ref="U828" si="3463">IFERROR((U827-U826)/U827*100%,"")</f>
        <v/>
      </c>
      <c r="V828" s="107" t="str">
        <f>IFERROR((V825-V827)/V827*100%,"")</f>
        <v/>
      </c>
      <c r="W828" s="107" t="str">
        <f>IFERROR((W825-W827)/W827*100%,"")</f>
        <v/>
      </c>
      <c r="X828" s="107" t="str">
        <f>IFERROR((X825-X827)/X827*100%,"")</f>
        <v/>
      </c>
      <c r="Y828" s="107" t="str">
        <f>IFERROR((Y825-Y827)/Y827*100%,"")</f>
        <v/>
      </c>
      <c r="Z828" s="107" t="str">
        <f t="shared" ref="Z828" si="3464">IFERROR((Z827-Z826)/Z827*100%,"")</f>
        <v/>
      </c>
      <c r="AA828" s="107" t="str">
        <f>IFERROR((AA827-AA825)/AA827*100%,"")</f>
        <v/>
      </c>
      <c r="AB828" s="107" t="str">
        <f>IFERROR((AB827-AB825)/AB827*100%,"")</f>
        <v/>
      </c>
      <c r="AC828" s="194" t="str">
        <f t="shared" ref="AC828" si="3465">IFERROR((AC827-AC826)/AC827*100%,"")</f>
        <v/>
      </c>
      <c r="AD828" s="194" t="str">
        <f t="shared" ref="AD828" si="3466">IFERROR((AD827-AD826)/AD827*100%,"")</f>
        <v/>
      </c>
      <c r="AE828" s="194" t="str">
        <f t="shared" ref="AE828" si="3467">IFERROR((AE827-AE826)/AE827*100%,"")</f>
        <v/>
      </c>
      <c r="AF828" s="194" t="str">
        <f t="shared" ref="AF828" si="3468">IFERROR((AF827-AF826)/AF827*100%,"")</f>
        <v/>
      </c>
      <c r="AG828" s="194" t="str">
        <f t="shared" ref="AG828" si="3469">IFERROR((AG827-AG826)/AG827*100%,"")</f>
        <v/>
      </c>
      <c r="AH828" s="194" t="str">
        <f t="shared" ref="AH828" si="3470">IFERROR((AH827-AH826)/AH827*100%,"")</f>
        <v/>
      </c>
      <c r="AI828" s="194" t="str">
        <f t="shared" ref="AI828" si="3471">IFERROR((AI827-AI826)/AI827*100%,"")</f>
        <v/>
      </c>
      <c r="AJ828" s="194" t="str">
        <f t="shared" ref="AJ828" si="3472">IFERROR((AJ827-AJ826)/AJ827*100%,"")</f>
        <v/>
      </c>
      <c r="AK828" s="194" t="str">
        <f t="shared" ref="AK828" si="3473">IFERROR((AK827-AK826)/AK827*100%,"")</f>
        <v/>
      </c>
      <c r="AL828" s="194" t="str">
        <f t="shared" ref="AL828" si="3474">IFERROR((AL827-AL826)/AL827*100%,"")</f>
        <v/>
      </c>
      <c r="AM828" s="227" t="str">
        <f>IFERROR((AM827-AM825)/AM827*100%,"")</f>
        <v/>
      </c>
    </row>
    <row r="829" spans="1:39" customFormat="1" outlineLevel="1">
      <c r="A829" t="str">
        <f>B818&amp;C829</f>
        <v>Surname, Forename7</v>
      </c>
      <c r="B829" s="259"/>
      <c r="C829" s="27">
        <v>7</v>
      </c>
      <c r="D829" s="26" t="s">
        <v>22</v>
      </c>
      <c r="E829" s="103"/>
      <c r="F829" s="103"/>
      <c r="G829" s="103"/>
      <c r="H829" s="15"/>
      <c r="I829" s="16"/>
      <c r="J829" s="17"/>
      <c r="K829" s="94"/>
      <c r="L829" s="94"/>
      <c r="M829" s="94"/>
      <c r="N829" s="94"/>
      <c r="O829" s="94"/>
      <c r="P829" s="94"/>
      <c r="Q829" s="17" t="str">
        <f>IF(SUM(K829:P829)=0,"",SUM(K829:P829))</f>
        <v/>
      </c>
      <c r="R829" s="94"/>
      <c r="S829" s="94"/>
      <c r="T829" s="17" t="str">
        <f>IF(SUM(R829:S829)=0,"",SUM(R829:S829))</f>
        <v/>
      </c>
      <c r="U829" s="17"/>
      <c r="V829" s="94"/>
      <c r="W829" s="17"/>
      <c r="X829" s="94" t="str">
        <f>IFERROR(AVERAGE(V829:W829),"")</f>
        <v/>
      </c>
      <c r="Y829" s="17"/>
      <c r="Z829" s="17"/>
      <c r="AA829" s="71"/>
      <c r="AB829" s="17"/>
      <c r="AC829" s="190" t="str">
        <f>IF(J829="","",IF(J829&lt;&gt;0,INT(25.4347*POWER((18-J829),1.81)),0))</f>
        <v/>
      </c>
      <c r="AD829" s="190" t="str">
        <f>IFERROR(IF(Q829&lt;&gt;0,INT(0.14354*POWER(((10*Q829)-220),1.4)),0),"")</f>
        <v/>
      </c>
      <c r="AE829" s="190" t="str">
        <f>IFERROR(IF(T829&lt;&gt;0,INT(51.39*POWER((T829-1.5),1.05)),0),"")</f>
        <v/>
      </c>
      <c r="AF829" s="190">
        <f>IF(U829&lt;&gt;0,INT(0.8465*POWER(((100*U829)-75),1.42)),0)</f>
        <v>0</v>
      </c>
      <c r="AG829" s="190" t="str">
        <f>IFERROR(IF(X829&lt;&gt;0,INT(1.53775*POWER((82-X829),1.81)),0),"")</f>
        <v/>
      </c>
      <c r="AH829" s="190" t="str">
        <f>IF(Y829="","",IF(Y829&lt;&gt;0,INT(5.74352*POWER((28.5-Y829),1.92)),0))</f>
        <v/>
      </c>
      <c r="AI829" s="190">
        <f>IF(Z829&lt;&gt;0,INT(12.91*POWER((Z829-4),1.1)),0)</f>
        <v>0</v>
      </c>
      <c r="AJ829" s="190" t="str">
        <f>IF(AA829="","",IF(AA829&lt;&gt;0,INT(0.2797*POWER(((100*AA829)),1.35)),0))</f>
        <v/>
      </c>
      <c r="AK829" s="191" t="str">
        <f>IF(AB829="","",IF(AB829&lt;&gt;0,INT(100.14*POWER((AB829-1),1.08)),0))</f>
        <v/>
      </c>
      <c r="AL829" s="192">
        <f>COUNT(J829,Q829,T829,X829,Y829,AA829,AB829)</f>
        <v>0</v>
      </c>
      <c r="AM829" s="193" t="str">
        <f>IF(AL829=0,"",SUM(AC829:AK829))</f>
        <v/>
      </c>
    </row>
    <row r="830" spans="1:39" customFormat="1" outlineLevel="1">
      <c r="B830" s="259"/>
      <c r="C830" s="106" t="s">
        <v>65</v>
      </c>
      <c r="D830" s="103"/>
      <c r="E830" s="103"/>
      <c r="F830" s="103"/>
      <c r="G830" s="103"/>
      <c r="H830" s="104"/>
      <c r="I830" s="105"/>
      <c r="J830" s="107" t="str">
        <f>IFERROR((J827-J829)/J829*100%,"")</f>
        <v/>
      </c>
      <c r="K830" s="107" t="str">
        <f t="shared" ref="K830:T830" si="3475">IFERROR((K829-K827)/K829*100%,"")</f>
        <v/>
      </c>
      <c r="L830" s="107" t="str">
        <f t="shared" si="3475"/>
        <v/>
      </c>
      <c r="M830" s="107" t="str">
        <f t="shared" si="3475"/>
        <v/>
      </c>
      <c r="N830" s="107" t="str">
        <f t="shared" si="3475"/>
        <v/>
      </c>
      <c r="O830" s="107" t="str">
        <f t="shared" si="3475"/>
        <v/>
      </c>
      <c r="P830" s="107" t="str">
        <f t="shared" si="3475"/>
        <v/>
      </c>
      <c r="Q830" s="107" t="str">
        <f t="shared" si="3475"/>
        <v/>
      </c>
      <c r="R830" s="107" t="str">
        <f t="shared" si="3475"/>
        <v/>
      </c>
      <c r="S830" s="107" t="str">
        <f t="shared" si="3475"/>
        <v/>
      </c>
      <c r="T830" s="107" t="str">
        <f t="shared" si="3475"/>
        <v/>
      </c>
      <c r="U830" s="107" t="str">
        <f t="shared" ref="U830" si="3476">IFERROR((U829-U828)/U829*100%,"")</f>
        <v/>
      </c>
      <c r="V830" s="107" t="str">
        <f>IFERROR((V827-V829)/V829*100%,"")</f>
        <v/>
      </c>
      <c r="W830" s="107" t="str">
        <f>IFERROR((W827-W829)/W829*100%,"")</f>
        <v/>
      </c>
      <c r="X830" s="107" t="str">
        <f>IFERROR((X827-X829)/X829*100%,"")</f>
        <v/>
      </c>
      <c r="Y830" s="107" t="str">
        <f>IFERROR((Y827-Y829)/Y829*100%,"")</f>
        <v/>
      </c>
      <c r="Z830" s="107" t="str">
        <f t="shared" ref="Z830" si="3477">IFERROR((Z829-Z828)/Z829*100%,"")</f>
        <v/>
      </c>
      <c r="AA830" s="107" t="str">
        <f>IFERROR((AA829-AA827)/AA829*100%,"")</f>
        <v/>
      </c>
      <c r="AB830" s="107" t="str">
        <f>IFERROR((AB829-AB827)/AB829*100%,"")</f>
        <v/>
      </c>
      <c r="AC830" s="194" t="str">
        <f t="shared" ref="AC830" si="3478">IFERROR((AC829-AC828)/AC829*100%,"")</f>
        <v/>
      </c>
      <c r="AD830" s="194" t="str">
        <f t="shared" ref="AD830" si="3479">IFERROR((AD829-AD828)/AD829*100%,"")</f>
        <v/>
      </c>
      <c r="AE830" s="194" t="str">
        <f t="shared" ref="AE830" si="3480">IFERROR((AE829-AE828)/AE829*100%,"")</f>
        <v/>
      </c>
      <c r="AF830" s="194" t="str">
        <f t="shared" ref="AF830" si="3481">IFERROR((AF829-AF828)/AF829*100%,"")</f>
        <v/>
      </c>
      <c r="AG830" s="194" t="str">
        <f t="shared" ref="AG830" si="3482">IFERROR((AG829-AG828)/AG829*100%,"")</f>
        <v/>
      </c>
      <c r="AH830" s="194" t="str">
        <f t="shared" ref="AH830" si="3483">IFERROR((AH829-AH828)/AH829*100%,"")</f>
        <v/>
      </c>
      <c r="AI830" s="194" t="str">
        <f t="shared" ref="AI830" si="3484">IFERROR((AI829-AI828)/AI829*100%,"")</f>
        <v/>
      </c>
      <c r="AJ830" s="194" t="str">
        <f t="shared" ref="AJ830" si="3485">IFERROR((AJ829-AJ828)/AJ829*100%,"")</f>
        <v/>
      </c>
      <c r="AK830" s="194" t="str">
        <f t="shared" ref="AK830" si="3486">IFERROR((AK829-AK828)/AK829*100%,"")</f>
        <v/>
      </c>
      <c r="AL830" s="194" t="str">
        <f t="shared" ref="AL830" si="3487">IFERROR((AL829-AL828)/AL829*100%,"")</f>
        <v/>
      </c>
      <c r="AM830" s="227" t="str">
        <f>IFERROR((AM829-AM827)/AM829*100%,"")</f>
        <v/>
      </c>
    </row>
    <row r="831" spans="1:39" customFormat="1" outlineLevel="1">
      <c r="A831" t="str">
        <f>B818&amp;C831</f>
        <v>Surname, Forename8</v>
      </c>
      <c r="B831" s="259"/>
      <c r="C831" s="27">
        <v>8</v>
      </c>
      <c r="D831" s="26" t="s">
        <v>22</v>
      </c>
      <c r="E831" s="103"/>
      <c r="F831" s="103"/>
      <c r="G831" s="103"/>
      <c r="H831" s="15"/>
      <c r="I831" s="16"/>
      <c r="J831" s="17"/>
      <c r="K831" s="94"/>
      <c r="L831" s="94"/>
      <c r="M831" s="94"/>
      <c r="N831" s="94"/>
      <c r="O831" s="94"/>
      <c r="P831" s="94"/>
      <c r="Q831" s="17" t="str">
        <f>IF(SUM(K831:P831)=0,"",SUM(K831:P831))</f>
        <v/>
      </c>
      <c r="R831" s="94"/>
      <c r="S831" s="94"/>
      <c r="T831" s="17" t="str">
        <f>IF(SUM(R831:S831)=0,"",SUM(R831:S831))</f>
        <v/>
      </c>
      <c r="U831" s="17"/>
      <c r="V831" s="94"/>
      <c r="W831" s="17"/>
      <c r="X831" s="94" t="str">
        <f>IFERROR(AVERAGE(V831:W831),"")</f>
        <v/>
      </c>
      <c r="Y831" s="17"/>
      <c r="Z831" s="17"/>
      <c r="AA831" s="71"/>
      <c r="AB831" s="17"/>
      <c r="AC831" s="190" t="str">
        <f>IF(J831="","",IF(J831&lt;&gt;0,INT(25.4347*POWER((18-J831),1.81)),0))</f>
        <v/>
      </c>
      <c r="AD831" s="190" t="str">
        <f>IFERROR(IF(Q831&lt;&gt;0,INT(0.14354*POWER(((10*Q831)-220),1.4)),0),"")</f>
        <v/>
      </c>
      <c r="AE831" s="190" t="str">
        <f>IFERROR(IF(T831&lt;&gt;0,INT(51.39*POWER((T831-1.5),1.05)),0),"")</f>
        <v/>
      </c>
      <c r="AF831" s="190">
        <f>IF(U831&lt;&gt;0,INT(0.8465*POWER(((100*U831)-75),1.42)),0)</f>
        <v>0</v>
      </c>
      <c r="AG831" s="190" t="str">
        <f>IFERROR(IF(X831&lt;&gt;0,INT(1.53775*POWER((82-X831),1.81)),0),"")</f>
        <v/>
      </c>
      <c r="AH831" s="190" t="str">
        <f>IF(Y831="","",IF(Y831&lt;&gt;0,INT(5.74352*POWER((28.5-Y831),1.92)),0))</f>
        <v/>
      </c>
      <c r="AI831" s="190">
        <f>IF(Z831&lt;&gt;0,INT(12.91*POWER((Z831-4),1.1)),0)</f>
        <v>0</v>
      </c>
      <c r="AJ831" s="190" t="str">
        <f>IF(AA831="","",IF(AA831&lt;&gt;0,INT(0.2797*POWER(((100*AA831)),1.35)),0))</f>
        <v/>
      </c>
      <c r="AK831" s="191" t="str">
        <f>IF(AB831="","",IF(AB831&lt;&gt;0,INT(100.14*POWER((AB831-1),1.08)),0))</f>
        <v/>
      </c>
      <c r="AL831" s="192">
        <f>COUNT(J831,Q831,T831,X831,Y831,AA831,AB831)</f>
        <v>0</v>
      </c>
      <c r="AM831" s="193" t="str">
        <f>IF(AL831=0,"",SUM(AC831:AK831))</f>
        <v/>
      </c>
    </row>
    <row r="832" spans="1:39" customFormat="1" outlineLevel="1">
      <c r="B832" s="259"/>
      <c r="C832" s="106" t="s">
        <v>65</v>
      </c>
      <c r="D832" s="103"/>
      <c r="E832" s="103"/>
      <c r="F832" s="103"/>
      <c r="G832" s="103"/>
      <c r="H832" s="104"/>
      <c r="I832" s="105"/>
      <c r="J832" s="107" t="str">
        <f>IFERROR((J829-J831)/J831*100%,"")</f>
        <v/>
      </c>
      <c r="K832" s="107" t="str">
        <f t="shared" ref="K832:T832" si="3488">IFERROR((K831-K829)/K831*100%,"")</f>
        <v/>
      </c>
      <c r="L832" s="107" t="str">
        <f t="shared" si="3488"/>
        <v/>
      </c>
      <c r="M832" s="107" t="str">
        <f t="shared" si="3488"/>
        <v/>
      </c>
      <c r="N832" s="107" t="str">
        <f t="shared" si="3488"/>
        <v/>
      </c>
      <c r="O832" s="107" t="str">
        <f t="shared" si="3488"/>
        <v/>
      </c>
      <c r="P832" s="107" t="str">
        <f t="shared" si="3488"/>
        <v/>
      </c>
      <c r="Q832" s="107" t="str">
        <f t="shared" si="3488"/>
        <v/>
      </c>
      <c r="R832" s="107" t="str">
        <f t="shared" si="3488"/>
        <v/>
      </c>
      <c r="S832" s="107" t="str">
        <f t="shared" si="3488"/>
        <v/>
      </c>
      <c r="T832" s="107" t="str">
        <f t="shared" si="3488"/>
        <v/>
      </c>
      <c r="U832" s="107" t="str">
        <f t="shared" ref="U832" si="3489">IFERROR((U831-U830)/U831*100%,"")</f>
        <v/>
      </c>
      <c r="V832" s="107" t="str">
        <f>IFERROR((V829-V831)/V831*100%,"")</f>
        <v/>
      </c>
      <c r="W832" s="107" t="str">
        <f>IFERROR((W829-W831)/W831*100%,"")</f>
        <v/>
      </c>
      <c r="X832" s="107" t="str">
        <f>IFERROR((X829-X831)/X831*100%,"")</f>
        <v/>
      </c>
      <c r="Y832" s="107" t="str">
        <f>IFERROR((Y829-Y831)/Y831*100%,"")</f>
        <v/>
      </c>
      <c r="Z832" s="107" t="str">
        <f t="shared" ref="Z832" si="3490">IFERROR((Z831-Z830)/Z831*100%,"")</f>
        <v/>
      </c>
      <c r="AA832" s="107" t="str">
        <f>IFERROR((AA831-AA829)/AA831*100%,"")</f>
        <v/>
      </c>
      <c r="AB832" s="107" t="str">
        <f>IFERROR((AB831-AB829)/AB831*100%,"")</f>
        <v/>
      </c>
      <c r="AC832" s="194" t="str">
        <f t="shared" ref="AC832" si="3491">IFERROR((AC831-AC830)/AC831*100%,"")</f>
        <v/>
      </c>
      <c r="AD832" s="194" t="str">
        <f t="shared" ref="AD832" si="3492">IFERROR((AD831-AD830)/AD831*100%,"")</f>
        <v/>
      </c>
      <c r="AE832" s="194" t="str">
        <f t="shared" ref="AE832" si="3493">IFERROR((AE831-AE830)/AE831*100%,"")</f>
        <v/>
      </c>
      <c r="AF832" s="194" t="str">
        <f t="shared" ref="AF832" si="3494">IFERROR((AF831-AF830)/AF831*100%,"")</f>
        <v/>
      </c>
      <c r="AG832" s="194" t="str">
        <f t="shared" ref="AG832" si="3495">IFERROR((AG831-AG830)/AG831*100%,"")</f>
        <v/>
      </c>
      <c r="AH832" s="194" t="str">
        <f t="shared" ref="AH832" si="3496">IFERROR((AH831-AH830)/AH831*100%,"")</f>
        <v/>
      </c>
      <c r="AI832" s="194" t="str">
        <f t="shared" ref="AI832" si="3497">IFERROR((AI831-AI830)/AI831*100%,"")</f>
        <v/>
      </c>
      <c r="AJ832" s="194" t="str">
        <f t="shared" ref="AJ832" si="3498">IFERROR((AJ831-AJ830)/AJ831*100%,"")</f>
        <v/>
      </c>
      <c r="AK832" s="194" t="str">
        <f t="shared" ref="AK832" si="3499">IFERROR((AK831-AK830)/AK831*100%,"")</f>
        <v/>
      </c>
      <c r="AL832" s="194" t="str">
        <f t="shared" ref="AL832" si="3500">IFERROR((AL831-AL830)/AL831*100%,"")</f>
        <v/>
      </c>
      <c r="AM832" s="227" t="str">
        <f>IFERROR((AM831-AM829)/AM831*100%,"")</f>
        <v/>
      </c>
    </row>
    <row r="833" spans="1:39" customFormat="1" outlineLevel="1">
      <c r="A833" t="str">
        <f>B818&amp;C833</f>
        <v>Surname, Forename9</v>
      </c>
      <c r="B833" s="259"/>
      <c r="C833" s="27">
        <v>9</v>
      </c>
      <c r="D833" s="26" t="s">
        <v>22</v>
      </c>
      <c r="E833" s="103"/>
      <c r="F833" s="103"/>
      <c r="G833" s="103"/>
      <c r="H833" s="15"/>
      <c r="I833" s="16"/>
      <c r="J833" s="17"/>
      <c r="K833" s="94"/>
      <c r="L833" s="94"/>
      <c r="M833" s="94"/>
      <c r="N833" s="94"/>
      <c r="O833" s="94"/>
      <c r="P833" s="94"/>
      <c r="Q833" s="17" t="str">
        <f>IF(SUM(K833:P833)=0,"",SUM(K833:P833))</f>
        <v/>
      </c>
      <c r="R833" s="94"/>
      <c r="S833" s="94"/>
      <c r="T833" s="17" t="str">
        <f>IF(SUM(R833:S833)=0,"",SUM(R833:S833))</f>
        <v/>
      </c>
      <c r="U833" s="17"/>
      <c r="V833" s="94"/>
      <c r="W833" s="17"/>
      <c r="X833" s="94" t="str">
        <f>IFERROR(AVERAGE(V833:W833),"")</f>
        <v/>
      </c>
      <c r="Y833" s="17"/>
      <c r="Z833" s="17"/>
      <c r="AA833" s="71"/>
      <c r="AB833" s="17"/>
      <c r="AC833" s="190" t="str">
        <f>IF(J833="","",IF(J833&lt;&gt;0,INT(25.4347*POWER((18-J833),1.81)),0))</f>
        <v/>
      </c>
      <c r="AD833" s="190" t="str">
        <f>IFERROR(IF(Q833&lt;&gt;0,INT(0.14354*POWER(((10*Q833)-220),1.4)),0),"")</f>
        <v/>
      </c>
      <c r="AE833" s="190" t="str">
        <f>IFERROR(IF(T833&lt;&gt;0,INT(51.39*POWER((T833-1.5),1.05)),0),"")</f>
        <v/>
      </c>
      <c r="AF833" s="190">
        <f>IF(U833&lt;&gt;0,INT(0.8465*POWER(((100*U833)-75),1.42)),0)</f>
        <v>0</v>
      </c>
      <c r="AG833" s="190" t="str">
        <f>IFERROR(IF(X833&lt;&gt;0,INT(1.53775*POWER((82-X833),1.81)),0),"")</f>
        <v/>
      </c>
      <c r="AH833" s="190" t="str">
        <f>IF(Y833="","",IF(Y833&lt;&gt;0,INT(5.74352*POWER((28.5-Y833),1.92)),0))</f>
        <v/>
      </c>
      <c r="AI833" s="190">
        <f>IF(Z833&lt;&gt;0,INT(12.91*POWER((Z833-4),1.1)),0)</f>
        <v>0</v>
      </c>
      <c r="AJ833" s="190" t="str">
        <f>IF(AA833="","",IF(AA833&lt;&gt;0,INT(0.2797*POWER(((100*AA833)),1.35)),0))</f>
        <v/>
      </c>
      <c r="AK833" s="191" t="str">
        <f>IF(AB833="","",IF(AB833&lt;&gt;0,INT(100.14*POWER((AB833-1),1.08)),0))</f>
        <v/>
      </c>
      <c r="AL833" s="192">
        <f>COUNT(J833,Q833,T833,X833,Y833,AA833,AB833)</f>
        <v>0</v>
      </c>
      <c r="AM833" s="193" t="str">
        <f>IF(AL833=0,"",SUM(AC833:AK833))</f>
        <v/>
      </c>
    </row>
    <row r="834" spans="1:39" customFormat="1" outlineLevel="1">
      <c r="B834" s="259"/>
      <c r="C834" s="106" t="s">
        <v>65</v>
      </c>
      <c r="D834" s="33"/>
      <c r="E834" s="33"/>
      <c r="F834" s="33"/>
      <c r="G834" s="33"/>
      <c r="H834" s="18"/>
      <c r="I834" s="44"/>
      <c r="J834" s="107" t="str">
        <f>IFERROR((J831-J833)/J833*100%,"")</f>
        <v/>
      </c>
      <c r="K834" s="107" t="str">
        <f t="shared" ref="K834:T834" si="3501">IFERROR((K833-K831)/K833*100%,"")</f>
        <v/>
      </c>
      <c r="L834" s="107" t="str">
        <f t="shared" si="3501"/>
        <v/>
      </c>
      <c r="M834" s="107" t="str">
        <f t="shared" si="3501"/>
        <v/>
      </c>
      <c r="N834" s="107" t="str">
        <f t="shared" si="3501"/>
        <v/>
      </c>
      <c r="O834" s="107" t="str">
        <f t="shared" si="3501"/>
        <v/>
      </c>
      <c r="P834" s="107" t="str">
        <f t="shared" si="3501"/>
        <v/>
      </c>
      <c r="Q834" s="107" t="str">
        <f t="shared" si="3501"/>
        <v/>
      </c>
      <c r="R834" s="107" t="str">
        <f t="shared" si="3501"/>
        <v/>
      </c>
      <c r="S834" s="107" t="str">
        <f t="shared" si="3501"/>
        <v/>
      </c>
      <c r="T834" s="107" t="str">
        <f t="shared" si="3501"/>
        <v/>
      </c>
      <c r="U834" s="107" t="str">
        <f t="shared" ref="U834" si="3502">IFERROR((U833-U832)/U833*100%,"")</f>
        <v/>
      </c>
      <c r="V834" s="107" t="str">
        <f>IFERROR((V831-V833)/V833*100%,"")</f>
        <v/>
      </c>
      <c r="W834" s="107" t="str">
        <f>IFERROR((W831-W833)/W833*100%,"")</f>
        <v/>
      </c>
      <c r="X834" s="107" t="str">
        <f>IFERROR((X831-X833)/X833*100%,"")</f>
        <v/>
      </c>
      <c r="Y834" s="107" t="str">
        <f>IFERROR((Y831-Y833)/Y833*100%,"")</f>
        <v/>
      </c>
      <c r="Z834" s="107" t="str">
        <f t="shared" ref="Z834" si="3503">IFERROR((Z833-Z832)/Z833*100%,"")</f>
        <v/>
      </c>
      <c r="AA834" s="107" t="str">
        <f>IFERROR((AA833-AA831)/AA833*100%,"")</f>
        <v/>
      </c>
      <c r="AB834" s="107" t="str">
        <f>IFERROR((AB833-AB831)/AB833*100%,"")</f>
        <v/>
      </c>
      <c r="AC834" s="194" t="str">
        <f t="shared" ref="AC834" si="3504">IFERROR((AC833-AC832)/AC833*100%,"")</f>
        <v/>
      </c>
      <c r="AD834" s="194" t="str">
        <f t="shared" ref="AD834" si="3505">IFERROR((AD833-AD832)/AD833*100%,"")</f>
        <v/>
      </c>
      <c r="AE834" s="194" t="str">
        <f t="shared" ref="AE834" si="3506">IFERROR((AE833-AE832)/AE833*100%,"")</f>
        <v/>
      </c>
      <c r="AF834" s="194" t="str">
        <f t="shared" ref="AF834" si="3507">IFERROR((AF833-AF832)/AF833*100%,"")</f>
        <v/>
      </c>
      <c r="AG834" s="194" t="str">
        <f t="shared" ref="AG834" si="3508">IFERROR((AG833-AG832)/AG833*100%,"")</f>
        <v/>
      </c>
      <c r="AH834" s="194" t="str">
        <f t="shared" ref="AH834" si="3509">IFERROR((AH833-AH832)/AH833*100%,"")</f>
        <v/>
      </c>
      <c r="AI834" s="194" t="str">
        <f t="shared" ref="AI834" si="3510">IFERROR((AI833-AI832)/AI833*100%,"")</f>
        <v/>
      </c>
      <c r="AJ834" s="194" t="str">
        <f t="shared" ref="AJ834" si="3511">IFERROR((AJ833-AJ832)/AJ833*100%,"")</f>
        <v/>
      </c>
      <c r="AK834" s="194" t="str">
        <f t="shared" ref="AK834" si="3512">IFERROR((AK833-AK832)/AK833*100%,"")</f>
        <v/>
      </c>
      <c r="AL834" s="194" t="str">
        <f t="shared" ref="AL834" si="3513">IFERROR((AL833-AL832)/AL833*100%,"")</f>
        <v/>
      </c>
      <c r="AM834" s="227" t="str">
        <f>IFERROR((AM833-AM831)/AM833*100%,"")</f>
        <v/>
      </c>
    </row>
    <row r="835" spans="1:39" s="6" customFormat="1" outlineLevel="1">
      <c r="A835" t="str">
        <f>B818&amp;C835</f>
        <v>Surname, Forename10</v>
      </c>
      <c r="B835" s="259"/>
      <c r="C835" s="32">
        <v>10</v>
      </c>
      <c r="D835" s="33" t="s">
        <v>22</v>
      </c>
      <c r="E835" s="33"/>
      <c r="F835" s="33"/>
      <c r="G835" s="33"/>
      <c r="H835" s="18"/>
      <c r="I835" s="44"/>
      <c r="J835" s="34"/>
      <c r="K835" s="34"/>
      <c r="L835" s="34"/>
      <c r="M835" s="34"/>
      <c r="N835" s="34"/>
      <c r="O835" s="34"/>
      <c r="P835" s="34"/>
      <c r="Q835" s="17" t="str">
        <f>IF(SUM(K835:P835)=0,"",SUM(K835:P835))</f>
        <v/>
      </c>
      <c r="R835" s="94"/>
      <c r="S835" s="94"/>
      <c r="T835" s="17" t="str">
        <f>IF(SUM(R835:S835)=0,"",SUM(R835:S835))</f>
        <v/>
      </c>
      <c r="U835" s="17"/>
      <c r="V835" s="94"/>
      <c r="W835" s="17"/>
      <c r="X835" s="94" t="str">
        <f>IFERROR(AVERAGE(V835:W835),"")</f>
        <v/>
      </c>
      <c r="Y835" s="17"/>
      <c r="Z835" s="17"/>
      <c r="AA835" s="71"/>
      <c r="AB835" s="17"/>
      <c r="AC835" s="190" t="str">
        <f>IF(J835="","",IF(J835&lt;&gt;0,INT(25.4347*POWER((18-J835),1.81)),0))</f>
        <v/>
      </c>
      <c r="AD835" s="190" t="str">
        <f>IFERROR(IF(Q835&lt;&gt;0,INT(0.14354*POWER(((10*Q835)-220),1.4)),0),"")</f>
        <v/>
      </c>
      <c r="AE835" s="190" t="str">
        <f>IFERROR(IF(T835&lt;&gt;0,INT(51.39*POWER((T835-1.5),1.05)),0),"")</f>
        <v/>
      </c>
      <c r="AF835" s="190">
        <f>IF(U835&lt;&gt;0,INT(0.8465*POWER(((100*U835)-75),1.42)),0)</f>
        <v>0</v>
      </c>
      <c r="AG835" s="190" t="str">
        <f>IFERROR(IF(X835&lt;&gt;0,INT(1.53775*POWER((82-X835),1.81)),0),"")</f>
        <v/>
      </c>
      <c r="AH835" s="190" t="str">
        <f>IF(Y835="","",IF(Y835&lt;&gt;0,INT(5.74352*POWER((28.5-Y835),1.92)),0))</f>
        <v/>
      </c>
      <c r="AI835" s="190">
        <f>IF(Z835&lt;&gt;0,INT(12.91*POWER((Z835-4),1.1)),0)</f>
        <v>0</v>
      </c>
      <c r="AJ835" s="190" t="str">
        <f>IF(AA835="","",IF(AA835&lt;&gt;0,INT(0.2797*POWER(((100*AA835)),1.35)),0))</f>
        <v/>
      </c>
      <c r="AK835" s="191" t="str">
        <f>IF(AB835="","",IF(AB835&lt;&gt;0,INT(100.14*POWER((AB835-1),1.08)),0))</f>
        <v/>
      </c>
      <c r="AL835" s="192">
        <f>COUNT(J835,Q835,T835,X835,Y835,AA835,AB835)</f>
        <v>0</v>
      </c>
      <c r="AM835" s="193" t="str">
        <f>IF(AL835=0,"",SUM(AC835:AK835))</f>
        <v/>
      </c>
    </row>
    <row r="836" spans="1:39" s="6" customFormat="1" outlineLevel="1">
      <c r="A836"/>
      <c r="B836" s="260"/>
      <c r="C836" s="106" t="s">
        <v>65</v>
      </c>
      <c r="D836" s="33"/>
      <c r="E836" s="33"/>
      <c r="F836" s="33"/>
      <c r="G836" s="33"/>
      <c r="H836" s="18"/>
      <c r="I836" s="44"/>
      <c r="J836" s="107" t="str">
        <f>IFERROR((J833-J835)/J835*100%,"")</f>
        <v/>
      </c>
      <c r="K836" s="107" t="str">
        <f t="shared" ref="K836:T836" si="3514">IFERROR((K835-K833)/K835*100%,"")</f>
        <v/>
      </c>
      <c r="L836" s="107" t="str">
        <f t="shared" si="3514"/>
        <v/>
      </c>
      <c r="M836" s="107" t="str">
        <f t="shared" si="3514"/>
        <v/>
      </c>
      <c r="N836" s="107" t="str">
        <f t="shared" si="3514"/>
        <v/>
      </c>
      <c r="O836" s="107" t="str">
        <f t="shared" si="3514"/>
        <v/>
      </c>
      <c r="P836" s="107" t="str">
        <f t="shared" si="3514"/>
        <v/>
      </c>
      <c r="Q836" s="107" t="str">
        <f t="shared" si="3514"/>
        <v/>
      </c>
      <c r="R836" s="107" t="str">
        <f t="shared" si="3514"/>
        <v/>
      </c>
      <c r="S836" s="107" t="str">
        <f t="shared" si="3514"/>
        <v/>
      </c>
      <c r="T836" s="107" t="str">
        <f t="shared" si="3514"/>
        <v/>
      </c>
      <c r="U836" s="107" t="str">
        <f t="shared" ref="U836" si="3515">IFERROR((U835-U834)/U835*100%,"")</f>
        <v/>
      </c>
      <c r="V836" s="107" t="str">
        <f>IFERROR((V833-V835)/V835*100%,"")</f>
        <v/>
      </c>
      <c r="W836" s="107" t="str">
        <f>IFERROR((W833-W835)/W835*100%,"")</f>
        <v/>
      </c>
      <c r="X836" s="107" t="str">
        <f>IFERROR((X833-X835)/X835*100%,"")</f>
        <v/>
      </c>
      <c r="Y836" s="107" t="str">
        <f>IFERROR((Y833-Y835)/Y835*100%,"")</f>
        <v/>
      </c>
      <c r="Z836" s="107" t="str">
        <f t="shared" ref="Z836" si="3516">IFERROR((Z835-Z834)/Z835*100%,"")</f>
        <v/>
      </c>
      <c r="AA836" s="107" t="str">
        <f>IFERROR((AA835-AA833)/AA835*100%,"")</f>
        <v/>
      </c>
      <c r="AB836" s="107" t="str">
        <f>IFERROR((AB835-AB833)/AB835*100%,"")</f>
        <v/>
      </c>
      <c r="AC836" s="194" t="str">
        <f t="shared" ref="AC836" si="3517">IFERROR((AC835-AC834)/AC835*100%,"")</f>
        <v/>
      </c>
      <c r="AD836" s="194" t="str">
        <f t="shared" ref="AD836" si="3518">IFERROR((AD835-AD834)/AD835*100%,"")</f>
        <v/>
      </c>
      <c r="AE836" s="194" t="str">
        <f t="shared" ref="AE836" si="3519">IFERROR((AE835-AE834)/AE835*100%,"")</f>
        <v/>
      </c>
      <c r="AF836" s="194" t="str">
        <f t="shared" ref="AF836" si="3520">IFERROR((AF835-AF834)/AF835*100%,"")</f>
        <v/>
      </c>
      <c r="AG836" s="194" t="str">
        <f t="shared" ref="AG836" si="3521">IFERROR((AG835-AG834)/AG835*100%,"")</f>
        <v/>
      </c>
      <c r="AH836" s="194" t="str">
        <f t="shared" ref="AH836" si="3522">IFERROR((AH835-AH834)/AH835*100%,"")</f>
        <v/>
      </c>
      <c r="AI836" s="194" t="str">
        <f t="shared" ref="AI836" si="3523">IFERROR((AI835-AI834)/AI835*100%,"")</f>
        <v/>
      </c>
      <c r="AJ836" s="194" t="str">
        <f t="shared" ref="AJ836" si="3524">IFERROR((AJ835-AJ834)/AJ835*100%,"")</f>
        <v/>
      </c>
      <c r="AK836" s="194" t="str">
        <f t="shared" ref="AK836" si="3525">IFERROR((AK835-AK834)/AK835*100%,"")</f>
        <v/>
      </c>
      <c r="AL836" s="194" t="str">
        <f t="shared" ref="AL836" si="3526">IFERROR((AL835-AL834)/AL835*100%,"")</f>
        <v/>
      </c>
      <c r="AM836" s="227" t="str">
        <f>IFERROR((AM835-AM833)/AM835*100%,"")</f>
        <v/>
      </c>
    </row>
    <row r="837" spans="1:39" s="45" customFormat="1" outlineLevel="1">
      <c r="B837" s="115"/>
      <c r="C837" s="32"/>
      <c r="D837" s="33"/>
      <c r="E837" s="33"/>
      <c r="F837" s="33"/>
      <c r="G837" s="33"/>
      <c r="H837" s="18"/>
      <c r="I837" s="44"/>
      <c r="J837" s="34"/>
      <c r="K837" s="34"/>
      <c r="L837" s="34"/>
      <c r="M837" s="34"/>
      <c r="N837" s="34"/>
      <c r="O837" s="34"/>
      <c r="P837" s="34"/>
      <c r="Q837" s="34"/>
      <c r="R837" s="34"/>
      <c r="S837" s="34"/>
      <c r="T837" s="34"/>
      <c r="U837" s="34"/>
      <c r="V837" s="34"/>
      <c r="W837" s="34"/>
      <c r="X837" s="34"/>
      <c r="Y837" s="34"/>
      <c r="Z837" s="34"/>
      <c r="AA837" s="34"/>
      <c r="AB837" s="34"/>
      <c r="AC837" s="195"/>
      <c r="AD837" s="196"/>
      <c r="AE837" s="196"/>
      <c r="AF837" s="196"/>
      <c r="AG837" s="196"/>
      <c r="AH837" s="196"/>
      <c r="AI837" s="196"/>
      <c r="AJ837" s="196"/>
      <c r="AK837" s="197"/>
      <c r="AL837" s="196"/>
      <c r="AM837" s="198"/>
    </row>
    <row r="838" spans="1:39" s="6" customFormat="1" outlineLevel="1">
      <c r="B838" s="116"/>
      <c r="C838" s="35"/>
      <c r="D838" s="36"/>
      <c r="E838" s="36"/>
      <c r="F838" s="36"/>
      <c r="G838" s="36"/>
      <c r="H838" s="37"/>
      <c r="I838" s="38" t="s">
        <v>24</v>
      </c>
      <c r="J838" s="21" t="e">
        <f>AVERAGE(J818:J819,J821,J823,J825,J827,J829,J831,J833,J835)</f>
        <v>#DIV/0!</v>
      </c>
      <c r="K838" s="21" t="e">
        <f t="shared" ref="K838:AB838" si="3527">AVERAGE(K818:K819,K821,K823,K825,K827,K829,K831,K833,K835)</f>
        <v>#DIV/0!</v>
      </c>
      <c r="L838" s="21" t="e">
        <f t="shared" si="3527"/>
        <v>#DIV/0!</v>
      </c>
      <c r="M838" s="21" t="e">
        <f t="shared" si="3527"/>
        <v>#DIV/0!</v>
      </c>
      <c r="N838" s="21" t="e">
        <f t="shared" si="3527"/>
        <v>#DIV/0!</v>
      </c>
      <c r="O838" s="21" t="e">
        <f t="shared" si="3527"/>
        <v>#DIV/0!</v>
      </c>
      <c r="P838" s="21" t="e">
        <f t="shared" si="3527"/>
        <v>#DIV/0!</v>
      </c>
      <c r="Q838" s="21" t="e">
        <f t="shared" si="3527"/>
        <v>#DIV/0!</v>
      </c>
      <c r="R838" s="21" t="e">
        <f t="shared" si="3527"/>
        <v>#DIV/0!</v>
      </c>
      <c r="S838" s="21" t="e">
        <f t="shared" si="3527"/>
        <v>#DIV/0!</v>
      </c>
      <c r="T838" s="21" t="e">
        <f t="shared" si="3527"/>
        <v>#DIV/0!</v>
      </c>
      <c r="U838" s="21" t="e">
        <f t="shared" si="3527"/>
        <v>#DIV/0!</v>
      </c>
      <c r="V838" s="21" t="e">
        <f t="shared" si="3527"/>
        <v>#DIV/0!</v>
      </c>
      <c r="W838" s="21" t="e">
        <f t="shared" si="3527"/>
        <v>#DIV/0!</v>
      </c>
      <c r="X838" s="21" t="e">
        <f t="shared" si="3527"/>
        <v>#DIV/0!</v>
      </c>
      <c r="Y838" s="21" t="e">
        <f t="shared" si="3527"/>
        <v>#DIV/0!</v>
      </c>
      <c r="Z838" s="21" t="e">
        <f t="shared" si="3527"/>
        <v>#DIV/0!</v>
      </c>
      <c r="AA838" s="21" t="e">
        <f t="shared" si="3527"/>
        <v>#DIV/0!</v>
      </c>
      <c r="AB838" s="21" t="e">
        <f t="shared" si="3527"/>
        <v>#DIV/0!</v>
      </c>
      <c r="AC838" s="199"/>
      <c r="AD838" s="200"/>
      <c r="AE838" s="200"/>
      <c r="AF838" s="200"/>
      <c r="AG838" s="200"/>
      <c r="AH838" s="200"/>
      <c r="AI838" s="200"/>
      <c r="AJ838" s="200"/>
      <c r="AK838" s="201"/>
      <c r="AL838" s="200"/>
      <c r="AM838" s="202"/>
    </row>
    <row r="839" spans="1:39" s="6" customFormat="1" outlineLevel="1">
      <c r="B839" s="116"/>
      <c r="C839" s="35"/>
      <c r="D839" s="36"/>
      <c r="E839" s="36"/>
      <c r="F839" s="36"/>
      <c r="G839" s="36"/>
      <c r="H839" s="37"/>
      <c r="I839" s="38" t="s">
        <v>26</v>
      </c>
      <c r="J839" s="21">
        <f>MIN(J818:J819,J821,J823,J825,J827,J829,J831,J833,J835)</f>
        <v>0</v>
      </c>
      <c r="K839" s="21">
        <f t="shared" ref="K839:AB839" si="3528">MIN(K818:K819,K821,K823,K825,K827,K829,K831,K833,K835)</f>
        <v>0</v>
      </c>
      <c r="L839" s="21">
        <f t="shared" si="3528"/>
        <v>0</v>
      </c>
      <c r="M839" s="21">
        <f t="shared" si="3528"/>
        <v>0</v>
      </c>
      <c r="N839" s="21">
        <f t="shared" si="3528"/>
        <v>0</v>
      </c>
      <c r="O839" s="21">
        <f t="shared" si="3528"/>
        <v>0</v>
      </c>
      <c r="P839" s="21">
        <f t="shared" si="3528"/>
        <v>0</v>
      </c>
      <c r="Q839" s="21">
        <f t="shared" si="3528"/>
        <v>0</v>
      </c>
      <c r="R839" s="21">
        <f t="shared" si="3528"/>
        <v>0</v>
      </c>
      <c r="S839" s="21">
        <f t="shared" si="3528"/>
        <v>0</v>
      </c>
      <c r="T839" s="21">
        <f t="shared" si="3528"/>
        <v>0</v>
      </c>
      <c r="U839" s="21">
        <f t="shared" si="3528"/>
        <v>0</v>
      </c>
      <c r="V839" s="21">
        <f t="shared" si="3528"/>
        <v>0</v>
      </c>
      <c r="W839" s="21">
        <f t="shared" si="3528"/>
        <v>0</v>
      </c>
      <c r="X839" s="21">
        <f t="shared" si="3528"/>
        <v>0</v>
      </c>
      <c r="Y839" s="21">
        <f t="shared" si="3528"/>
        <v>0</v>
      </c>
      <c r="Z839" s="21">
        <f t="shared" si="3528"/>
        <v>0</v>
      </c>
      <c r="AA839" s="21">
        <f t="shared" si="3528"/>
        <v>0</v>
      </c>
      <c r="AB839" s="21">
        <f t="shared" si="3528"/>
        <v>0</v>
      </c>
      <c r="AC839" s="199"/>
      <c r="AD839" s="200"/>
      <c r="AE839" s="200"/>
      <c r="AF839" s="200"/>
      <c r="AG839" s="200"/>
      <c r="AH839" s="200"/>
      <c r="AI839" s="200"/>
      <c r="AJ839" s="200"/>
      <c r="AK839" s="201"/>
      <c r="AL839" s="200"/>
      <c r="AM839" s="202"/>
    </row>
    <row r="840" spans="1:39" s="6" customFormat="1" outlineLevel="1">
      <c r="B840" s="116"/>
      <c r="C840" s="35"/>
      <c r="D840" s="36"/>
      <c r="E840" s="36"/>
      <c r="F840" s="36"/>
      <c r="G840" s="36"/>
      <c r="H840" s="37"/>
      <c r="I840" s="38" t="s">
        <v>25</v>
      </c>
      <c r="J840" s="21">
        <f>MAX(J818:J819,J821,J823,J825,J827,J829,J831,J833,J835)</f>
        <v>0</v>
      </c>
      <c r="K840" s="21">
        <f t="shared" ref="K840:AB840" si="3529">MAX(K818:K819,K821,K823,K825,K827,K829,K831,K833,K835)</f>
        <v>0</v>
      </c>
      <c r="L840" s="21">
        <f t="shared" si="3529"/>
        <v>0</v>
      </c>
      <c r="M840" s="21">
        <f t="shared" si="3529"/>
        <v>0</v>
      </c>
      <c r="N840" s="21">
        <f t="shared" si="3529"/>
        <v>0</v>
      </c>
      <c r="O840" s="21">
        <f t="shared" si="3529"/>
        <v>0</v>
      </c>
      <c r="P840" s="21">
        <f t="shared" si="3529"/>
        <v>0</v>
      </c>
      <c r="Q840" s="21">
        <f t="shared" si="3529"/>
        <v>0</v>
      </c>
      <c r="R840" s="21">
        <f t="shared" si="3529"/>
        <v>0</v>
      </c>
      <c r="S840" s="21">
        <f t="shared" si="3529"/>
        <v>0</v>
      </c>
      <c r="T840" s="21">
        <f t="shared" si="3529"/>
        <v>0</v>
      </c>
      <c r="U840" s="21">
        <f t="shared" si="3529"/>
        <v>0</v>
      </c>
      <c r="V840" s="21">
        <f t="shared" si="3529"/>
        <v>0</v>
      </c>
      <c r="W840" s="21">
        <f t="shared" si="3529"/>
        <v>0</v>
      </c>
      <c r="X840" s="21">
        <f t="shared" si="3529"/>
        <v>0</v>
      </c>
      <c r="Y840" s="21">
        <f t="shared" si="3529"/>
        <v>0</v>
      </c>
      <c r="Z840" s="21">
        <f t="shared" si="3529"/>
        <v>0</v>
      </c>
      <c r="AA840" s="21">
        <f t="shared" si="3529"/>
        <v>0</v>
      </c>
      <c r="AB840" s="21">
        <f t="shared" si="3529"/>
        <v>0</v>
      </c>
      <c r="AC840" s="199"/>
      <c r="AD840" s="200"/>
      <c r="AE840" s="200"/>
      <c r="AF840" s="200"/>
      <c r="AG840" s="200"/>
      <c r="AH840" s="200"/>
      <c r="AI840" s="200"/>
      <c r="AJ840" s="200"/>
      <c r="AK840" s="201"/>
      <c r="AL840" s="200"/>
      <c r="AM840" s="202"/>
    </row>
    <row r="841" spans="1:39" s="6" customFormat="1" outlineLevel="1">
      <c r="B841" s="116"/>
      <c r="C841" s="35"/>
      <c r="D841" s="36"/>
      <c r="E841" s="36"/>
      <c r="F841" s="36"/>
      <c r="G841" s="36"/>
      <c r="H841" s="37"/>
      <c r="I841" s="38"/>
      <c r="J841" s="21"/>
      <c r="K841" s="21"/>
      <c r="L841" s="21"/>
      <c r="M841" s="21"/>
      <c r="N841" s="21"/>
      <c r="O841" s="21"/>
      <c r="P841" s="21"/>
      <c r="Q841" s="21"/>
      <c r="R841" s="21"/>
      <c r="S841" s="21"/>
      <c r="T841" s="21"/>
      <c r="U841" s="21"/>
      <c r="V841" s="21"/>
      <c r="W841" s="21"/>
      <c r="X841" s="21"/>
      <c r="Y841" s="21"/>
      <c r="Z841" s="21"/>
      <c r="AA841" s="21"/>
      <c r="AB841" s="21"/>
      <c r="AC841" s="200"/>
      <c r="AD841" s="200"/>
      <c r="AE841" s="200"/>
      <c r="AF841" s="200"/>
      <c r="AG841" s="200"/>
      <c r="AH841" s="200"/>
      <c r="AI841" s="200"/>
      <c r="AJ841" s="200"/>
      <c r="AK841" s="200"/>
      <c r="AL841" s="200"/>
      <c r="AM841" s="202"/>
    </row>
    <row r="842" spans="1:39" s="31" customFormat="1" ht="16.5" outlineLevel="1" thickBot="1">
      <c r="B842" s="117"/>
      <c r="C842" s="39"/>
      <c r="D842" s="40"/>
      <c r="E842" s="40"/>
      <c r="F842" s="40"/>
      <c r="G842" s="40"/>
      <c r="H842" s="41"/>
      <c r="I842" s="42"/>
      <c r="J842" s="43"/>
      <c r="K842" s="43"/>
      <c r="L842" s="43"/>
      <c r="M842" s="43"/>
      <c r="N842" s="43"/>
      <c r="O842" s="43"/>
      <c r="P842" s="43"/>
      <c r="Q842" s="43"/>
      <c r="R842" s="43"/>
      <c r="S842" s="43"/>
      <c r="T842" s="43"/>
      <c r="U842" s="43"/>
      <c r="V842" s="43"/>
      <c r="W842" s="43"/>
      <c r="X842" s="43"/>
      <c r="Y842" s="43"/>
      <c r="Z842" s="43"/>
      <c r="AA842" s="43"/>
      <c r="AB842" s="43"/>
      <c r="AC842" s="204"/>
      <c r="AD842" s="204"/>
      <c r="AE842" s="204"/>
      <c r="AF842" s="204"/>
      <c r="AG842" s="204"/>
      <c r="AH842" s="204"/>
      <c r="AI842" s="204"/>
      <c r="AJ842" s="204"/>
      <c r="AK842" s="204"/>
      <c r="AL842" s="204"/>
      <c r="AM842" s="205"/>
    </row>
    <row r="843" spans="1:39" customFormat="1">
      <c r="B843" s="118"/>
      <c r="C843" s="28"/>
      <c r="D843" s="19"/>
      <c r="E843" s="19"/>
      <c r="F843" s="19"/>
      <c r="G843" s="19"/>
      <c r="H843" s="29"/>
      <c r="I843" s="20"/>
      <c r="J843" s="30"/>
      <c r="K843" s="30"/>
      <c r="L843" s="30"/>
      <c r="M843" s="30"/>
      <c r="N843" s="30"/>
      <c r="O843" s="30"/>
      <c r="P843" s="30"/>
      <c r="Q843" s="30"/>
      <c r="R843" s="30"/>
      <c r="S843" s="30"/>
      <c r="T843" s="30"/>
      <c r="U843" s="30"/>
      <c r="V843" s="30"/>
      <c r="W843" s="30"/>
      <c r="X843" s="30"/>
      <c r="Y843" s="30"/>
      <c r="Z843" s="30"/>
      <c r="AA843" s="30"/>
      <c r="AB843" s="30"/>
      <c r="AC843" s="206"/>
      <c r="AD843" s="206"/>
      <c r="AE843" s="206"/>
      <c r="AF843" s="206"/>
      <c r="AG843" s="206"/>
      <c r="AH843" s="206"/>
      <c r="AI843" s="206"/>
      <c r="AJ843" s="206"/>
      <c r="AK843" s="206"/>
      <c r="AL843" s="206"/>
      <c r="AM843" s="207"/>
    </row>
    <row r="844" spans="1:39" customFormat="1" outlineLevel="1">
      <c r="B844" s="114" t="s">
        <v>41</v>
      </c>
      <c r="C844" s="28"/>
      <c r="D844" s="19"/>
      <c r="E844" s="19"/>
      <c r="F844" s="19"/>
      <c r="G844" s="19"/>
      <c r="H844" s="29"/>
      <c r="I844" s="20"/>
      <c r="J844" s="30"/>
      <c r="K844" s="30"/>
      <c r="L844" s="30"/>
      <c r="M844" s="30"/>
      <c r="N844" s="30"/>
      <c r="O844" s="30"/>
      <c r="P844" s="30"/>
      <c r="Q844" s="30"/>
      <c r="R844" s="30"/>
      <c r="S844" s="30"/>
      <c r="T844" s="30"/>
      <c r="U844" s="30"/>
      <c r="V844" s="30"/>
      <c r="W844" s="30"/>
      <c r="X844" s="30"/>
      <c r="Y844" s="30"/>
      <c r="Z844" s="30"/>
      <c r="AA844" s="30"/>
      <c r="AB844" s="30"/>
      <c r="AC844" s="206"/>
      <c r="AD844" s="206"/>
      <c r="AE844" s="206"/>
      <c r="AF844" s="206"/>
      <c r="AG844" s="206"/>
      <c r="AH844" s="206"/>
      <c r="AI844" s="206"/>
      <c r="AJ844" s="206"/>
      <c r="AK844" s="206"/>
      <c r="AL844" s="206"/>
      <c r="AM844" s="207"/>
    </row>
    <row r="845" spans="1:39" customFormat="1" outlineLevel="1">
      <c r="A845" t="str">
        <f>B845&amp;C845</f>
        <v>Surname, Forename1</v>
      </c>
      <c r="B845" s="258" t="s">
        <v>28</v>
      </c>
      <c r="C845" s="27">
        <v>1</v>
      </c>
      <c r="D845" s="26" t="s">
        <v>22</v>
      </c>
      <c r="E845" s="103"/>
      <c r="F845" s="103"/>
      <c r="G845" s="103"/>
      <c r="H845" s="16"/>
      <c r="I845" s="16"/>
      <c r="J845" s="17"/>
      <c r="K845" s="94"/>
      <c r="L845" s="94"/>
      <c r="M845" s="94"/>
      <c r="N845" s="94"/>
      <c r="O845" s="94"/>
      <c r="P845" s="94"/>
      <c r="Q845" s="17"/>
      <c r="R845" s="94"/>
      <c r="S845" s="94"/>
      <c r="T845" s="17"/>
      <c r="U845" s="17"/>
      <c r="V845" s="94"/>
      <c r="W845" s="17"/>
      <c r="X845" s="94"/>
      <c r="Y845" s="17"/>
      <c r="Z845" s="17"/>
      <c r="AA845" s="17"/>
      <c r="AB845" s="17"/>
      <c r="AC845" s="190">
        <f>IF(J845&lt;&gt;0,INT(25.4347*POWER((18-J845),1.81)),0)</f>
        <v>0</v>
      </c>
      <c r="AD845" s="190">
        <f>IF(Q845&lt;&gt;0,INT(0.14354*POWER(((10*Q845)-220),1.4)),0)</f>
        <v>0</v>
      </c>
      <c r="AE845" s="190">
        <f>IF(T845&lt;&gt;0,INT(51.39*POWER((T845-1.5),1.05)),0)</f>
        <v>0</v>
      </c>
      <c r="AF845" s="190">
        <f>IF(U845&lt;&gt;0,INT(0.8465*POWER(((100*U845)-75),1.42)),0)</f>
        <v>0</v>
      </c>
      <c r="AG845" s="190">
        <f>IF(X845&lt;&gt;0,INT(1.53775*POWER((82-X845),1.81)),0)</f>
        <v>0</v>
      </c>
      <c r="AH845" s="190">
        <f>IF(Y845&lt;&gt;0,INT(5.74352*POWER((28.5-Y845),1.92)),0)</f>
        <v>0</v>
      </c>
      <c r="AI845" s="190">
        <f>IF(Z845&lt;&gt;0,INT(12.91*POWER((Z845-4),1.1)),0)</f>
        <v>0</v>
      </c>
      <c r="AJ845" s="190">
        <f>IF(AA845&lt;&gt;0,INT(0.2797*POWER(((100*AA845)),1.35)),0)</f>
        <v>0</v>
      </c>
      <c r="AK845" s="191">
        <f>IF(AB845&lt;&gt;0,INT(100.14*POWER((AB845-1),1.08)),0)</f>
        <v>0</v>
      </c>
      <c r="AL845" s="208">
        <v>7</v>
      </c>
      <c r="AM845" s="193">
        <f>SUM(AC845:AK845)</f>
        <v>0</v>
      </c>
    </row>
    <row r="846" spans="1:39" customFormat="1" outlineLevel="1">
      <c r="A846" t="str">
        <f>B845&amp;C846</f>
        <v>Surname, Forename2</v>
      </c>
      <c r="B846" s="259"/>
      <c r="C846" s="27">
        <v>2</v>
      </c>
      <c r="D846" s="26" t="s">
        <v>22</v>
      </c>
      <c r="E846" s="103"/>
      <c r="F846" s="103"/>
      <c r="G846" s="103"/>
      <c r="H846" s="15"/>
      <c r="I846" s="16"/>
      <c r="J846" s="17"/>
      <c r="K846" s="94"/>
      <c r="L846" s="94"/>
      <c r="M846" s="94"/>
      <c r="N846" s="94"/>
      <c r="O846" s="94"/>
      <c r="P846" s="94"/>
      <c r="Q846" s="17" t="str">
        <f>IF(SUM(K846:P846)=0,"",SUM(K846:P846))</f>
        <v/>
      </c>
      <c r="R846" s="94"/>
      <c r="S846" s="94"/>
      <c r="T846" s="17" t="str">
        <f>IF(SUM(R846:S846)=0,"",SUM(R846:S846))</f>
        <v/>
      </c>
      <c r="U846" s="17"/>
      <c r="V846" s="94"/>
      <c r="W846" s="17"/>
      <c r="X846" s="94" t="str">
        <f>IFERROR(AVERAGE(V846:W846),"")</f>
        <v/>
      </c>
      <c r="Y846" s="17"/>
      <c r="Z846" s="17"/>
      <c r="AA846" s="71"/>
      <c r="AB846" s="17"/>
      <c r="AC846" s="190" t="str">
        <f>IF(J846="","",IF(J846&lt;&gt;0,INT(25.4347*POWER((18-J846),1.81)),0))</f>
        <v/>
      </c>
      <c r="AD846" s="190" t="str">
        <f>IFERROR(IF(Q846&lt;&gt;0,INT(0.14354*POWER(((10*Q846)-220),1.4)),0),"")</f>
        <v/>
      </c>
      <c r="AE846" s="190" t="str">
        <f>IFERROR(IF(T846&lt;&gt;0,INT(51.39*POWER((T846-1.5),1.05)),0),"")</f>
        <v/>
      </c>
      <c r="AF846" s="190">
        <f>IF(U846&lt;&gt;0,INT(0.8465*POWER(((100*U846)-75),1.42)),0)</f>
        <v>0</v>
      </c>
      <c r="AG846" s="190" t="str">
        <f>IFERROR(IF(X846&lt;&gt;0,INT(1.53775*POWER((82-X846),1.81)),0),"")</f>
        <v/>
      </c>
      <c r="AH846" s="190" t="str">
        <f>IF(Y846="","",IF(Y846&lt;&gt;0,INT(5.74352*POWER((28.5-Y846),1.92)),0))</f>
        <v/>
      </c>
      <c r="AI846" s="190">
        <f>IF(Z846&lt;&gt;0,INT(12.91*POWER((Z846-4),1.1)),0)</f>
        <v>0</v>
      </c>
      <c r="AJ846" s="190" t="str">
        <f>IF(AA846="","",IF(AA846&lt;&gt;0,INT(0.2797*POWER(((100*AA846)),1.35)),0))</f>
        <v/>
      </c>
      <c r="AK846" s="191" t="str">
        <f>IF(AB846="","",IF(AB846&lt;&gt;0,INT(100.14*POWER((AB846-1),1.08)),0))</f>
        <v/>
      </c>
      <c r="AL846" s="192">
        <f>COUNT(J846,Q846,T846,X846,Y846,AA846,AB846)</f>
        <v>0</v>
      </c>
      <c r="AM846" s="193" t="str">
        <f>IF(AL846=0,"",SUM(AC846:AK846))</f>
        <v/>
      </c>
    </row>
    <row r="847" spans="1:39" customFormat="1" outlineLevel="1">
      <c r="B847" s="259"/>
      <c r="C847" s="106" t="s">
        <v>65</v>
      </c>
      <c r="D847" s="103"/>
      <c r="E847" s="103"/>
      <c r="F847" s="103"/>
      <c r="G847" s="103"/>
      <c r="H847" s="104"/>
      <c r="I847" s="105"/>
      <c r="J847" s="107" t="str">
        <f>IFERROR((J845-J846)/J846*100%,"")</f>
        <v/>
      </c>
      <c r="K847" s="107" t="str">
        <f>IFERROR((K846-K845)/K846*100%,"")</f>
        <v/>
      </c>
      <c r="L847" s="107" t="str">
        <f t="shared" ref="L847:S847" si="3530">IFERROR((L846-L845)/L846*100%,"")</f>
        <v/>
      </c>
      <c r="M847" s="107" t="str">
        <f t="shared" si="3530"/>
        <v/>
      </c>
      <c r="N847" s="107" t="str">
        <f t="shared" si="3530"/>
        <v/>
      </c>
      <c r="O847" s="107" t="str">
        <f t="shared" si="3530"/>
        <v/>
      </c>
      <c r="P847" s="107" t="str">
        <f t="shared" si="3530"/>
        <v/>
      </c>
      <c r="Q847" s="107" t="str">
        <f t="shared" si="3530"/>
        <v/>
      </c>
      <c r="R847" s="107" t="str">
        <f t="shared" si="3530"/>
        <v/>
      </c>
      <c r="S847" s="107" t="str">
        <f t="shared" si="3530"/>
        <v/>
      </c>
      <c r="T847" s="107" t="str">
        <f>IFERROR((T846-T845)/T846*100%,"")</f>
        <v/>
      </c>
      <c r="U847" s="107" t="str">
        <f t="shared" ref="U847" si="3531">IFERROR((U846-U845)/U846*100%,"")</f>
        <v/>
      </c>
      <c r="V847" s="107" t="str">
        <f>IFERROR((V845-V846)/V846*100%,"")</f>
        <v/>
      </c>
      <c r="W847" s="107" t="str">
        <f>IFERROR((W845-W846)/W846*100%,"")</f>
        <v/>
      </c>
      <c r="X847" s="107" t="str">
        <f>IFERROR((X845-X846)/X846*100%,"")</f>
        <v/>
      </c>
      <c r="Y847" s="107" t="str">
        <f>IFERROR((Y845-Y846)/Y846*100%,"")</f>
        <v/>
      </c>
      <c r="Z847" s="107" t="str">
        <f t="shared" ref="Z847:AB847" si="3532">IFERROR((Z846-Z845)/Z846*100%,"")</f>
        <v/>
      </c>
      <c r="AA847" s="107" t="str">
        <f t="shared" si="3532"/>
        <v/>
      </c>
      <c r="AB847" s="107" t="str">
        <f t="shared" si="3532"/>
        <v/>
      </c>
      <c r="AC847" s="194" t="str">
        <f t="shared" ref="AC847" si="3533">IFERROR((AC846-AC845)/AC846*100%,"")</f>
        <v/>
      </c>
      <c r="AD847" s="194" t="str">
        <f t="shared" ref="AD847" si="3534">IFERROR((AD846-AD845)/AD846*100%,"")</f>
        <v/>
      </c>
      <c r="AE847" s="194" t="str">
        <f t="shared" ref="AE847" si="3535">IFERROR((AE846-AE845)/AE846*100%,"")</f>
        <v/>
      </c>
      <c r="AF847" s="194" t="str">
        <f t="shared" ref="AF847" si="3536">IFERROR((AF846-AF845)/AF846*100%,"")</f>
        <v/>
      </c>
      <c r="AG847" s="194" t="str">
        <f t="shared" ref="AG847" si="3537">IFERROR((AG846-AG845)/AG846*100%,"")</f>
        <v/>
      </c>
      <c r="AH847" s="194" t="str">
        <f t="shared" ref="AH847" si="3538">IFERROR((AH846-AH845)/AH846*100%,"")</f>
        <v/>
      </c>
      <c r="AI847" s="194" t="str">
        <f t="shared" ref="AI847" si="3539">IFERROR((AI846-AI845)/AI846*100%,"")</f>
        <v/>
      </c>
      <c r="AJ847" s="194" t="str">
        <f t="shared" ref="AJ847" si="3540">IFERROR((AJ846-AJ845)/AJ846*100%,"")</f>
        <v/>
      </c>
      <c r="AK847" s="194" t="str">
        <f t="shared" ref="AK847" si="3541">IFERROR((AK846-AK845)/AK846*100%,"")</f>
        <v/>
      </c>
      <c r="AL847" s="194" t="str">
        <f t="shared" ref="AL847:AM847" si="3542">IFERROR((AL846-AL845)/AL846*100%,"")</f>
        <v/>
      </c>
      <c r="AM847" s="228" t="str">
        <f t="shared" si="3542"/>
        <v/>
      </c>
    </row>
    <row r="848" spans="1:39" customFormat="1" outlineLevel="1">
      <c r="A848" t="str">
        <f>B845&amp;C848</f>
        <v>Surname, Forename3</v>
      </c>
      <c r="B848" s="259"/>
      <c r="C848" s="27">
        <v>3</v>
      </c>
      <c r="D848" s="26" t="s">
        <v>22</v>
      </c>
      <c r="E848" s="103"/>
      <c r="F848" s="103"/>
      <c r="G848" s="103"/>
      <c r="H848" s="15"/>
      <c r="I848" s="16"/>
      <c r="J848" s="17"/>
      <c r="K848" s="94"/>
      <c r="L848" s="94"/>
      <c r="M848" s="94"/>
      <c r="N848" s="94"/>
      <c r="O848" s="94"/>
      <c r="P848" s="94"/>
      <c r="Q848" s="17" t="str">
        <f>IF(SUM(K848:P848)=0,"",SUM(K848:P848))</f>
        <v/>
      </c>
      <c r="R848" s="94"/>
      <c r="S848" s="94"/>
      <c r="T848" s="17" t="str">
        <f>IF(SUM(R848:S848)=0,"",SUM(R848:S848))</f>
        <v/>
      </c>
      <c r="U848" s="17"/>
      <c r="V848" s="94"/>
      <c r="W848" s="17"/>
      <c r="X848" s="94" t="str">
        <f>IFERROR(AVERAGE(V848:W848),"")</f>
        <v/>
      </c>
      <c r="Y848" s="17"/>
      <c r="Z848" s="17"/>
      <c r="AA848" s="71"/>
      <c r="AB848" s="17"/>
      <c r="AC848" s="190" t="str">
        <f>IF(J848="","",IF(J848&lt;&gt;0,INT(25.4347*POWER((18-J848),1.81)),0))</f>
        <v/>
      </c>
      <c r="AD848" s="190" t="str">
        <f>IFERROR(IF(Q848&lt;&gt;0,INT(0.14354*POWER(((10*Q848)-220),1.4)),0),"")</f>
        <v/>
      </c>
      <c r="AE848" s="190" t="str">
        <f>IFERROR(IF(T848&lt;&gt;0,INT(51.39*POWER((T848-1.5),1.05)),0),"")</f>
        <v/>
      </c>
      <c r="AF848" s="190">
        <f>IF(U848&lt;&gt;0,INT(0.8465*POWER(((100*U848)-75),1.42)),0)</f>
        <v>0</v>
      </c>
      <c r="AG848" s="190" t="str">
        <f>IFERROR(IF(X848&lt;&gt;0,INT(1.53775*POWER((82-X848),1.81)),0),"")</f>
        <v/>
      </c>
      <c r="AH848" s="190" t="str">
        <f>IF(Y848="","",IF(Y848&lt;&gt;0,INT(5.74352*POWER((28.5-Y848),1.92)),0))</f>
        <v/>
      </c>
      <c r="AI848" s="190">
        <f>IF(Z848&lt;&gt;0,INT(12.91*POWER((Z848-4),1.1)),0)</f>
        <v>0</v>
      </c>
      <c r="AJ848" s="190" t="str">
        <f>IF(AA848="","",IF(AA848&lt;&gt;0,INT(0.2797*POWER(((100*AA848)),1.35)),0))</f>
        <v/>
      </c>
      <c r="AK848" s="191" t="str">
        <f>IF(AB848="","",IF(AB848&lt;&gt;0,INT(100.14*POWER((AB848-1),1.08)),0))</f>
        <v/>
      </c>
      <c r="AL848" s="192">
        <f>COUNT(J848,Q848,T848,X848,Y848,AA848,AB848)</f>
        <v>0</v>
      </c>
      <c r="AM848" s="193" t="str">
        <f>IF(AL848=0,"",SUM(AC848:AK848))</f>
        <v/>
      </c>
    </row>
    <row r="849" spans="1:39" customFormat="1" outlineLevel="1">
      <c r="B849" s="259"/>
      <c r="C849" s="106" t="s">
        <v>65</v>
      </c>
      <c r="D849" s="103"/>
      <c r="E849" s="103"/>
      <c r="F849" s="103"/>
      <c r="G849" s="103"/>
      <c r="H849" s="104"/>
      <c r="I849" s="105"/>
      <c r="J849" s="107" t="str">
        <f>IFERROR((J846-J848)/J848*100%,"")</f>
        <v/>
      </c>
      <c r="K849" s="107" t="str">
        <f t="shared" ref="K849:T849" si="3543">IFERROR((K848-K846)/K848*100%,"")</f>
        <v/>
      </c>
      <c r="L849" s="107" t="str">
        <f t="shared" si="3543"/>
        <v/>
      </c>
      <c r="M849" s="107" t="str">
        <f t="shared" si="3543"/>
        <v/>
      </c>
      <c r="N849" s="107" t="str">
        <f t="shared" si="3543"/>
        <v/>
      </c>
      <c r="O849" s="107" t="str">
        <f t="shared" si="3543"/>
        <v/>
      </c>
      <c r="P849" s="107" t="str">
        <f t="shared" si="3543"/>
        <v/>
      </c>
      <c r="Q849" s="107" t="str">
        <f t="shared" si="3543"/>
        <v/>
      </c>
      <c r="R849" s="107" t="str">
        <f t="shared" si="3543"/>
        <v/>
      </c>
      <c r="S849" s="107" t="str">
        <f t="shared" si="3543"/>
        <v/>
      </c>
      <c r="T849" s="107" t="str">
        <f t="shared" si="3543"/>
        <v/>
      </c>
      <c r="U849" s="107" t="str">
        <f t="shared" ref="U849" si="3544">IFERROR((U848-U847)/U848*100%,"")</f>
        <v/>
      </c>
      <c r="V849" s="107" t="str">
        <f>IFERROR((V846-V848)/V848*100%,"")</f>
        <v/>
      </c>
      <c r="W849" s="107" t="str">
        <f>IFERROR((W846-W848)/W848*100%,"")</f>
        <v/>
      </c>
      <c r="X849" s="107" t="str">
        <f>IFERROR((X846-X848)/X848*100%,"")</f>
        <v/>
      </c>
      <c r="Y849" s="107" t="str">
        <f>IFERROR((Y846-Y848)/Y848*100%,"")</f>
        <v/>
      </c>
      <c r="Z849" s="107" t="str">
        <f t="shared" ref="Z849" si="3545">IFERROR((Z848-Z847)/Z848*100%,"")</f>
        <v/>
      </c>
      <c r="AA849" s="107" t="str">
        <f>IFERROR((AA848-AA846)/AA848*100%,"")</f>
        <v/>
      </c>
      <c r="AB849" s="107" t="str">
        <f>IFERROR((AB848-AB846)/AB848*100%,"")</f>
        <v/>
      </c>
      <c r="AC849" s="194" t="str">
        <f t="shared" ref="AC849" si="3546">IFERROR((AC848-AC847)/AC848*100%,"")</f>
        <v/>
      </c>
      <c r="AD849" s="194" t="str">
        <f t="shared" ref="AD849" si="3547">IFERROR((AD848-AD847)/AD848*100%,"")</f>
        <v/>
      </c>
      <c r="AE849" s="194" t="str">
        <f t="shared" ref="AE849" si="3548">IFERROR((AE848-AE847)/AE848*100%,"")</f>
        <v/>
      </c>
      <c r="AF849" s="194" t="str">
        <f t="shared" ref="AF849" si="3549">IFERROR((AF848-AF847)/AF848*100%,"")</f>
        <v/>
      </c>
      <c r="AG849" s="194" t="str">
        <f t="shared" ref="AG849" si="3550">IFERROR((AG848-AG847)/AG848*100%,"")</f>
        <v/>
      </c>
      <c r="AH849" s="194" t="str">
        <f t="shared" ref="AH849" si="3551">IFERROR((AH848-AH847)/AH848*100%,"")</f>
        <v/>
      </c>
      <c r="AI849" s="194" t="str">
        <f t="shared" ref="AI849" si="3552">IFERROR((AI848-AI847)/AI848*100%,"")</f>
        <v/>
      </c>
      <c r="AJ849" s="194" t="str">
        <f t="shared" ref="AJ849" si="3553">IFERROR((AJ848-AJ847)/AJ848*100%,"")</f>
        <v/>
      </c>
      <c r="AK849" s="194" t="str">
        <f t="shared" ref="AK849" si="3554">IFERROR((AK848-AK847)/AK848*100%,"")</f>
        <v/>
      </c>
      <c r="AL849" s="194" t="str">
        <f t="shared" ref="AL849" si="3555">IFERROR((AL848-AL847)/AL848*100%,"")</f>
        <v/>
      </c>
      <c r="AM849" s="227" t="str">
        <f>IFERROR((AM848-AM846)/AM848*100%,"")</f>
        <v/>
      </c>
    </row>
    <row r="850" spans="1:39" customFormat="1" outlineLevel="1">
      <c r="A850" t="str">
        <f>B845&amp;C850</f>
        <v>Surname, Forename4</v>
      </c>
      <c r="B850" s="259"/>
      <c r="C850" s="27">
        <v>4</v>
      </c>
      <c r="D850" s="26" t="s">
        <v>22</v>
      </c>
      <c r="E850" s="103"/>
      <c r="F850" s="103"/>
      <c r="G850" s="103"/>
      <c r="H850" s="15"/>
      <c r="I850" s="16"/>
      <c r="J850" s="17"/>
      <c r="K850" s="94"/>
      <c r="L850" s="94"/>
      <c r="M850" s="94"/>
      <c r="N850" s="94"/>
      <c r="O850" s="94"/>
      <c r="P850" s="94"/>
      <c r="Q850" s="17" t="str">
        <f>IF(SUM(K850:P850)=0,"",SUM(K850:P850))</f>
        <v/>
      </c>
      <c r="R850" s="94"/>
      <c r="S850" s="94"/>
      <c r="T850" s="17" t="str">
        <f>IF(SUM(R850:S850)=0,"",SUM(R850:S850))</f>
        <v/>
      </c>
      <c r="U850" s="17"/>
      <c r="V850" s="94"/>
      <c r="W850" s="17"/>
      <c r="X850" s="94" t="str">
        <f>IFERROR(AVERAGE(V850:W850),"")</f>
        <v/>
      </c>
      <c r="Y850" s="17"/>
      <c r="Z850" s="17"/>
      <c r="AA850" s="71"/>
      <c r="AB850" s="17"/>
      <c r="AC850" s="190" t="str">
        <f>IF(J850="","",IF(J850&lt;&gt;0,INT(25.4347*POWER((18-J850),1.81)),0))</f>
        <v/>
      </c>
      <c r="AD850" s="190" t="str">
        <f>IFERROR(IF(Q850&lt;&gt;0,INT(0.14354*POWER(((10*Q850)-220),1.4)),0),"")</f>
        <v/>
      </c>
      <c r="AE850" s="190" t="str">
        <f>IFERROR(IF(T850&lt;&gt;0,INT(51.39*POWER((T850-1.5),1.05)),0),"")</f>
        <v/>
      </c>
      <c r="AF850" s="190">
        <f>IF(U850&lt;&gt;0,INT(0.8465*POWER(((100*U850)-75),1.42)),0)</f>
        <v>0</v>
      </c>
      <c r="AG850" s="190" t="str">
        <f>IFERROR(IF(X850&lt;&gt;0,INT(1.53775*POWER((82-X850),1.81)),0),"")</f>
        <v/>
      </c>
      <c r="AH850" s="190" t="str">
        <f>IF(Y850="","",IF(Y850&lt;&gt;0,INT(5.74352*POWER((28.5-Y850),1.92)),0))</f>
        <v/>
      </c>
      <c r="AI850" s="190">
        <f>IF(Z850&lt;&gt;0,INT(12.91*POWER((Z850-4),1.1)),0)</f>
        <v>0</v>
      </c>
      <c r="AJ850" s="190" t="str">
        <f>IF(AA850="","",IF(AA850&lt;&gt;0,INT(0.2797*POWER(((100*AA850)),1.35)),0))</f>
        <v/>
      </c>
      <c r="AK850" s="191" t="str">
        <f>IF(AB850="","",IF(AB850&lt;&gt;0,INT(100.14*POWER((AB850-1),1.08)),0))</f>
        <v/>
      </c>
      <c r="AL850" s="192">
        <f>COUNT(J850,Q850,T850,X850,Y850,AA850,AB850)</f>
        <v>0</v>
      </c>
      <c r="AM850" s="193" t="str">
        <f>IF(AL850=0,"",SUM(AC850:AK850))</f>
        <v/>
      </c>
    </row>
    <row r="851" spans="1:39" customFormat="1" outlineLevel="1">
      <c r="B851" s="259"/>
      <c r="C851" s="106" t="s">
        <v>65</v>
      </c>
      <c r="D851" s="103"/>
      <c r="E851" s="103"/>
      <c r="F851" s="103"/>
      <c r="G851" s="103"/>
      <c r="H851" s="104"/>
      <c r="I851" s="105"/>
      <c r="J851" s="107" t="str">
        <f>IFERROR((J848-J850)/J850*100%,"")</f>
        <v/>
      </c>
      <c r="K851" s="107" t="str">
        <f t="shared" ref="K851:T851" si="3556">IFERROR((K850-K848)/K850*100%,"")</f>
        <v/>
      </c>
      <c r="L851" s="107" t="str">
        <f t="shared" si="3556"/>
        <v/>
      </c>
      <c r="M851" s="107" t="str">
        <f t="shared" si="3556"/>
        <v/>
      </c>
      <c r="N851" s="107" t="str">
        <f t="shared" si="3556"/>
        <v/>
      </c>
      <c r="O851" s="107" t="str">
        <f t="shared" si="3556"/>
        <v/>
      </c>
      <c r="P851" s="107" t="str">
        <f t="shared" si="3556"/>
        <v/>
      </c>
      <c r="Q851" s="107" t="str">
        <f t="shared" si="3556"/>
        <v/>
      </c>
      <c r="R851" s="107" t="str">
        <f t="shared" si="3556"/>
        <v/>
      </c>
      <c r="S851" s="107" t="str">
        <f t="shared" si="3556"/>
        <v/>
      </c>
      <c r="T851" s="107" t="str">
        <f t="shared" si="3556"/>
        <v/>
      </c>
      <c r="U851" s="107" t="str">
        <f t="shared" ref="U851" si="3557">IFERROR((U850-U849)/U850*100%,"")</f>
        <v/>
      </c>
      <c r="V851" s="107" t="str">
        <f>IFERROR((V848-V850)/V850*100%,"")</f>
        <v/>
      </c>
      <c r="W851" s="107" t="str">
        <f>IFERROR((W848-W850)/W850*100%,"")</f>
        <v/>
      </c>
      <c r="X851" s="107" t="str">
        <f>IFERROR((X848-X850)/X850*100%,"")</f>
        <v/>
      </c>
      <c r="Y851" s="107" t="str">
        <f>IFERROR((Y848-Y850)/Y850*100%,"")</f>
        <v/>
      </c>
      <c r="Z851" s="107" t="str">
        <f t="shared" ref="Z851" si="3558">IFERROR((Z850-Z849)/Z850*100%,"")</f>
        <v/>
      </c>
      <c r="AA851" s="107" t="str">
        <f>IFERROR((AA850-AA848)/AA850*100%,"")</f>
        <v/>
      </c>
      <c r="AB851" s="107" t="str">
        <f>IFERROR((AB850-AB848)/AB850*100%,"")</f>
        <v/>
      </c>
      <c r="AC851" s="194" t="str">
        <f t="shared" ref="AC851" si="3559">IFERROR((AC850-AC849)/AC850*100%,"")</f>
        <v/>
      </c>
      <c r="AD851" s="194" t="str">
        <f t="shared" ref="AD851" si="3560">IFERROR((AD850-AD849)/AD850*100%,"")</f>
        <v/>
      </c>
      <c r="AE851" s="194" t="str">
        <f t="shared" ref="AE851" si="3561">IFERROR((AE850-AE849)/AE850*100%,"")</f>
        <v/>
      </c>
      <c r="AF851" s="194" t="str">
        <f t="shared" ref="AF851" si="3562">IFERROR((AF850-AF849)/AF850*100%,"")</f>
        <v/>
      </c>
      <c r="AG851" s="194" t="str">
        <f t="shared" ref="AG851" si="3563">IFERROR((AG850-AG849)/AG850*100%,"")</f>
        <v/>
      </c>
      <c r="AH851" s="194" t="str">
        <f t="shared" ref="AH851" si="3564">IFERROR((AH850-AH849)/AH850*100%,"")</f>
        <v/>
      </c>
      <c r="AI851" s="194" t="str">
        <f t="shared" ref="AI851" si="3565">IFERROR((AI850-AI849)/AI850*100%,"")</f>
        <v/>
      </c>
      <c r="AJ851" s="194" t="str">
        <f t="shared" ref="AJ851" si="3566">IFERROR((AJ850-AJ849)/AJ850*100%,"")</f>
        <v/>
      </c>
      <c r="AK851" s="194" t="str">
        <f t="shared" ref="AK851" si="3567">IFERROR((AK850-AK849)/AK850*100%,"")</f>
        <v/>
      </c>
      <c r="AL851" s="194" t="str">
        <f t="shared" ref="AL851" si="3568">IFERROR((AL850-AL849)/AL850*100%,"")</f>
        <v/>
      </c>
      <c r="AM851" s="227" t="str">
        <f>IFERROR((AM850-AM848)/AM850*100%,"")</f>
        <v/>
      </c>
    </row>
    <row r="852" spans="1:39" customFormat="1" outlineLevel="1">
      <c r="A852" t="str">
        <f>B845&amp;C852</f>
        <v>Surname, Forename5</v>
      </c>
      <c r="B852" s="259"/>
      <c r="C852" s="27">
        <v>5</v>
      </c>
      <c r="D852" s="26" t="s">
        <v>22</v>
      </c>
      <c r="E852" s="103"/>
      <c r="F852" s="103"/>
      <c r="G852" s="103"/>
      <c r="H852" s="15"/>
      <c r="I852" s="16"/>
      <c r="J852" s="17"/>
      <c r="K852" s="94"/>
      <c r="L852" s="94"/>
      <c r="M852" s="94"/>
      <c r="N852" s="94"/>
      <c r="O852" s="94"/>
      <c r="P852" s="94"/>
      <c r="Q852" s="17" t="str">
        <f>IF(SUM(K852:P852)=0,"",SUM(K852:P852))</f>
        <v/>
      </c>
      <c r="R852" s="94"/>
      <c r="S852" s="94"/>
      <c r="T852" s="17" t="str">
        <f>IF(SUM(R852:S852)=0,"",SUM(R852:S852))</f>
        <v/>
      </c>
      <c r="U852" s="17"/>
      <c r="V852" s="94"/>
      <c r="W852" s="17"/>
      <c r="X852" s="94" t="str">
        <f>IFERROR(AVERAGE(V852:W852),"")</f>
        <v/>
      </c>
      <c r="Y852" s="17"/>
      <c r="Z852" s="17"/>
      <c r="AA852" s="71"/>
      <c r="AB852" s="17"/>
      <c r="AC852" s="190" t="str">
        <f>IF(J852="","",IF(J852&lt;&gt;0,INT(25.4347*POWER((18-J852),1.81)),0))</f>
        <v/>
      </c>
      <c r="AD852" s="190" t="str">
        <f>IFERROR(IF(Q852&lt;&gt;0,INT(0.14354*POWER(((10*Q852)-220),1.4)),0),"")</f>
        <v/>
      </c>
      <c r="AE852" s="190" t="str">
        <f>IFERROR(IF(T852&lt;&gt;0,INT(51.39*POWER((T852-1.5),1.05)),0),"")</f>
        <v/>
      </c>
      <c r="AF852" s="190">
        <f>IF(U852&lt;&gt;0,INT(0.8465*POWER(((100*U852)-75),1.42)),0)</f>
        <v>0</v>
      </c>
      <c r="AG852" s="190" t="str">
        <f>IFERROR(IF(X852&lt;&gt;0,INT(1.53775*POWER((82-X852),1.81)),0),"")</f>
        <v/>
      </c>
      <c r="AH852" s="190" t="str">
        <f>IF(Y852="","",IF(Y852&lt;&gt;0,INT(5.74352*POWER((28.5-Y852),1.92)),0))</f>
        <v/>
      </c>
      <c r="AI852" s="190">
        <f>IF(Z852&lt;&gt;0,INT(12.91*POWER((Z852-4),1.1)),0)</f>
        <v>0</v>
      </c>
      <c r="AJ852" s="190" t="str">
        <f>IF(AA852="","",IF(AA852&lt;&gt;0,INT(0.2797*POWER(((100*AA852)),1.35)),0))</f>
        <v/>
      </c>
      <c r="AK852" s="191" t="str">
        <f>IF(AB852="","",IF(AB852&lt;&gt;0,INT(100.14*POWER((AB852-1),1.08)),0))</f>
        <v/>
      </c>
      <c r="AL852" s="192">
        <f>COUNT(J852,Q852,T852,X852,Y852,AA852,AB852)</f>
        <v>0</v>
      </c>
      <c r="AM852" s="193" t="str">
        <f>IF(AL852=0,"",SUM(AC852:AK852))</f>
        <v/>
      </c>
    </row>
    <row r="853" spans="1:39" customFormat="1" outlineLevel="1">
      <c r="B853" s="259"/>
      <c r="C853" s="106" t="s">
        <v>65</v>
      </c>
      <c r="D853" s="103"/>
      <c r="E853" s="103"/>
      <c r="F853" s="103"/>
      <c r="G853" s="103"/>
      <c r="H853" s="104"/>
      <c r="I853" s="105"/>
      <c r="J853" s="107" t="str">
        <f>IFERROR((J850-J852)/J852*100%,"")</f>
        <v/>
      </c>
      <c r="K853" s="107" t="str">
        <f t="shared" ref="K853:T853" si="3569">IFERROR((K852-K850)/K852*100%,"")</f>
        <v/>
      </c>
      <c r="L853" s="107" t="str">
        <f t="shared" si="3569"/>
        <v/>
      </c>
      <c r="M853" s="107" t="str">
        <f t="shared" si="3569"/>
        <v/>
      </c>
      <c r="N853" s="107" t="str">
        <f t="shared" si="3569"/>
        <v/>
      </c>
      <c r="O853" s="107" t="str">
        <f t="shared" si="3569"/>
        <v/>
      </c>
      <c r="P853" s="107" t="str">
        <f t="shared" si="3569"/>
        <v/>
      </c>
      <c r="Q853" s="107" t="str">
        <f t="shared" si="3569"/>
        <v/>
      </c>
      <c r="R853" s="107" t="str">
        <f t="shared" si="3569"/>
        <v/>
      </c>
      <c r="S853" s="107" t="str">
        <f t="shared" si="3569"/>
        <v/>
      </c>
      <c r="T853" s="107" t="str">
        <f t="shared" si="3569"/>
        <v/>
      </c>
      <c r="U853" s="107" t="str">
        <f t="shared" ref="U853" si="3570">IFERROR((U852-U851)/U852*100%,"")</f>
        <v/>
      </c>
      <c r="V853" s="107" t="str">
        <f>IFERROR((V850-V852)/V852*100%,"")</f>
        <v/>
      </c>
      <c r="W853" s="107" t="str">
        <f>IFERROR((W850-W852)/W852*100%,"")</f>
        <v/>
      </c>
      <c r="X853" s="107" t="str">
        <f>IFERROR((X850-X852)/X852*100%,"")</f>
        <v/>
      </c>
      <c r="Y853" s="107" t="str">
        <f>IFERROR((Y850-Y852)/Y852*100%,"")</f>
        <v/>
      </c>
      <c r="Z853" s="107" t="str">
        <f t="shared" ref="Z853" si="3571">IFERROR((Z852-Z851)/Z852*100%,"")</f>
        <v/>
      </c>
      <c r="AA853" s="107" t="str">
        <f>IFERROR((AA852-AA850)/AA852*100%,"")</f>
        <v/>
      </c>
      <c r="AB853" s="107" t="str">
        <f>IFERROR((AB852-AB850)/AB852*100%,"")</f>
        <v/>
      </c>
      <c r="AC853" s="194" t="str">
        <f t="shared" ref="AC853" si="3572">IFERROR((AC852-AC851)/AC852*100%,"")</f>
        <v/>
      </c>
      <c r="AD853" s="194" t="str">
        <f t="shared" ref="AD853" si="3573">IFERROR((AD852-AD851)/AD852*100%,"")</f>
        <v/>
      </c>
      <c r="AE853" s="194" t="str">
        <f t="shared" ref="AE853" si="3574">IFERROR((AE852-AE851)/AE852*100%,"")</f>
        <v/>
      </c>
      <c r="AF853" s="194" t="str">
        <f t="shared" ref="AF853" si="3575">IFERROR((AF852-AF851)/AF852*100%,"")</f>
        <v/>
      </c>
      <c r="AG853" s="194" t="str">
        <f t="shared" ref="AG853" si="3576">IFERROR((AG852-AG851)/AG852*100%,"")</f>
        <v/>
      </c>
      <c r="AH853" s="194" t="str">
        <f t="shared" ref="AH853" si="3577">IFERROR((AH852-AH851)/AH852*100%,"")</f>
        <v/>
      </c>
      <c r="AI853" s="194" t="str">
        <f t="shared" ref="AI853" si="3578">IFERROR((AI852-AI851)/AI852*100%,"")</f>
        <v/>
      </c>
      <c r="AJ853" s="194" t="str">
        <f t="shared" ref="AJ853" si="3579">IFERROR((AJ852-AJ851)/AJ852*100%,"")</f>
        <v/>
      </c>
      <c r="AK853" s="194" t="str">
        <f t="shared" ref="AK853" si="3580">IFERROR((AK852-AK851)/AK852*100%,"")</f>
        <v/>
      </c>
      <c r="AL853" s="194" t="str">
        <f t="shared" ref="AL853" si="3581">IFERROR((AL852-AL851)/AL852*100%,"")</f>
        <v/>
      </c>
      <c r="AM853" s="227" t="str">
        <f>IFERROR((AM852-AM850)/AM852*100%,"")</f>
        <v/>
      </c>
    </row>
    <row r="854" spans="1:39" customFormat="1" outlineLevel="1">
      <c r="A854" t="str">
        <f>B845&amp;C854</f>
        <v>Surname, Forename6</v>
      </c>
      <c r="B854" s="259"/>
      <c r="C854" s="27">
        <v>6</v>
      </c>
      <c r="D854" s="26" t="s">
        <v>22</v>
      </c>
      <c r="E854" s="103"/>
      <c r="F854" s="103"/>
      <c r="G854" s="103"/>
      <c r="H854" s="15"/>
      <c r="I854" s="16"/>
      <c r="J854" s="17"/>
      <c r="K854" s="94"/>
      <c r="L854" s="94"/>
      <c r="M854" s="94"/>
      <c r="N854" s="94"/>
      <c r="O854" s="94"/>
      <c r="P854" s="94"/>
      <c r="Q854" s="17" t="str">
        <f>IF(SUM(K854:P854)=0,"",SUM(K854:P854))</f>
        <v/>
      </c>
      <c r="R854" s="94"/>
      <c r="S854" s="94"/>
      <c r="T854" s="17" t="str">
        <f>IF(SUM(R854:S854)=0,"",SUM(R854:S854))</f>
        <v/>
      </c>
      <c r="U854" s="17"/>
      <c r="V854" s="94"/>
      <c r="W854" s="17"/>
      <c r="X854" s="94" t="str">
        <f>IFERROR(AVERAGE(V854:W854),"")</f>
        <v/>
      </c>
      <c r="Y854" s="17"/>
      <c r="Z854" s="17"/>
      <c r="AA854" s="71"/>
      <c r="AB854" s="17"/>
      <c r="AC854" s="190" t="str">
        <f>IF(J854="","",IF(J854&lt;&gt;0,INT(25.4347*POWER((18-J854),1.81)),0))</f>
        <v/>
      </c>
      <c r="AD854" s="190" t="str">
        <f>IFERROR(IF(Q854&lt;&gt;0,INT(0.14354*POWER(((10*Q854)-220),1.4)),0),"")</f>
        <v/>
      </c>
      <c r="AE854" s="190" t="str">
        <f>IFERROR(IF(T854&lt;&gt;0,INT(51.39*POWER((T854-1.5),1.05)),0),"")</f>
        <v/>
      </c>
      <c r="AF854" s="190">
        <f>IF(U854&lt;&gt;0,INT(0.8465*POWER(((100*U854)-75),1.42)),0)</f>
        <v>0</v>
      </c>
      <c r="AG854" s="190" t="str">
        <f>IFERROR(IF(X854&lt;&gt;0,INT(1.53775*POWER((82-X854),1.81)),0),"")</f>
        <v/>
      </c>
      <c r="AH854" s="190" t="str">
        <f>IF(Y854="","",IF(Y854&lt;&gt;0,INT(5.74352*POWER((28.5-Y854),1.92)),0))</f>
        <v/>
      </c>
      <c r="AI854" s="190">
        <f>IF(Z854&lt;&gt;0,INT(12.91*POWER((Z854-4),1.1)),0)</f>
        <v>0</v>
      </c>
      <c r="AJ854" s="190" t="str">
        <f>IF(AA854="","",IF(AA854&lt;&gt;0,INT(0.2797*POWER(((100*AA854)),1.35)),0))</f>
        <v/>
      </c>
      <c r="AK854" s="191" t="str">
        <f>IF(AB854="","",IF(AB854&lt;&gt;0,INT(100.14*POWER((AB854-1),1.08)),0))</f>
        <v/>
      </c>
      <c r="AL854" s="192">
        <f>COUNT(J854,Q854,T854,X854,Y854,AA854,AB854)</f>
        <v>0</v>
      </c>
      <c r="AM854" s="193" t="str">
        <f>IF(AL854=0,"",SUM(AC854:AK854))</f>
        <v/>
      </c>
    </row>
    <row r="855" spans="1:39" customFormat="1" outlineLevel="1">
      <c r="B855" s="259"/>
      <c r="C855" s="106" t="s">
        <v>65</v>
      </c>
      <c r="D855" s="103"/>
      <c r="E855" s="103"/>
      <c r="F855" s="103"/>
      <c r="G855" s="103"/>
      <c r="H855" s="104"/>
      <c r="I855" s="105"/>
      <c r="J855" s="107" t="str">
        <f>IFERROR((J852-J854)/J854*100%,"")</f>
        <v/>
      </c>
      <c r="K855" s="107" t="str">
        <f t="shared" ref="K855:T855" si="3582">IFERROR((K854-K852)/K854*100%,"")</f>
        <v/>
      </c>
      <c r="L855" s="107" t="str">
        <f t="shared" si="3582"/>
        <v/>
      </c>
      <c r="M855" s="107" t="str">
        <f t="shared" si="3582"/>
        <v/>
      </c>
      <c r="N855" s="107" t="str">
        <f t="shared" si="3582"/>
        <v/>
      </c>
      <c r="O855" s="107" t="str">
        <f t="shared" si="3582"/>
        <v/>
      </c>
      <c r="P855" s="107" t="str">
        <f t="shared" si="3582"/>
        <v/>
      </c>
      <c r="Q855" s="107" t="str">
        <f t="shared" si="3582"/>
        <v/>
      </c>
      <c r="R855" s="107" t="str">
        <f t="shared" si="3582"/>
        <v/>
      </c>
      <c r="S855" s="107" t="str">
        <f t="shared" si="3582"/>
        <v/>
      </c>
      <c r="T855" s="107" t="str">
        <f t="shared" si="3582"/>
        <v/>
      </c>
      <c r="U855" s="107" t="str">
        <f t="shared" ref="U855" si="3583">IFERROR((U854-U853)/U854*100%,"")</f>
        <v/>
      </c>
      <c r="V855" s="107" t="str">
        <f>IFERROR((V852-V854)/V854*100%,"")</f>
        <v/>
      </c>
      <c r="W855" s="107" t="str">
        <f>IFERROR((W852-W854)/W854*100%,"")</f>
        <v/>
      </c>
      <c r="X855" s="107" t="str">
        <f>IFERROR((X852-X854)/X854*100%,"")</f>
        <v/>
      </c>
      <c r="Y855" s="107" t="str">
        <f>IFERROR((Y852-Y854)/Y854*100%,"")</f>
        <v/>
      </c>
      <c r="Z855" s="107" t="str">
        <f t="shared" ref="Z855" si="3584">IFERROR((Z854-Z853)/Z854*100%,"")</f>
        <v/>
      </c>
      <c r="AA855" s="107" t="str">
        <f>IFERROR((AA854-AA852)/AA854*100%,"")</f>
        <v/>
      </c>
      <c r="AB855" s="107" t="str">
        <f>IFERROR((AB854-AB852)/AB854*100%,"")</f>
        <v/>
      </c>
      <c r="AC855" s="194" t="str">
        <f t="shared" ref="AC855" si="3585">IFERROR((AC854-AC853)/AC854*100%,"")</f>
        <v/>
      </c>
      <c r="AD855" s="194" t="str">
        <f t="shared" ref="AD855" si="3586">IFERROR((AD854-AD853)/AD854*100%,"")</f>
        <v/>
      </c>
      <c r="AE855" s="194" t="str">
        <f t="shared" ref="AE855" si="3587">IFERROR((AE854-AE853)/AE854*100%,"")</f>
        <v/>
      </c>
      <c r="AF855" s="194" t="str">
        <f t="shared" ref="AF855" si="3588">IFERROR((AF854-AF853)/AF854*100%,"")</f>
        <v/>
      </c>
      <c r="AG855" s="194" t="str">
        <f t="shared" ref="AG855" si="3589">IFERROR((AG854-AG853)/AG854*100%,"")</f>
        <v/>
      </c>
      <c r="AH855" s="194" t="str">
        <f t="shared" ref="AH855" si="3590">IFERROR((AH854-AH853)/AH854*100%,"")</f>
        <v/>
      </c>
      <c r="AI855" s="194" t="str">
        <f t="shared" ref="AI855" si="3591">IFERROR((AI854-AI853)/AI854*100%,"")</f>
        <v/>
      </c>
      <c r="AJ855" s="194" t="str">
        <f t="shared" ref="AJ855" si="3592">IFERROR((AJ854-AJ853)/AJ854*100%,"")</f>
        <v/>
      </c>
      <c r="AK855" s="194" t="str">
        <f t="shared" ref="AK855" si="3593">IFERROR((AK854-AK853)/AK854*100%,"")</f>
        <v/>
      </c>
      <c r="AL855" s="194" t="str">
        <f t="shared" ref="AL855" si="3594">IFERROR((AL854-AL853)/AL854*100%,"")</f>
        <v/>
      </c>
      <c r="AM855" s="227" t="str">
        <f>IFERROR((AM854-AM852)/AM854*100%,"")</f>
        <v/>
      </c>
    </row>
    <row r="856" spans="1:39" customFormat="1" outlineLevel="1">
      <c r="A856" t="str">
        <f>B845&amp;C856</f>
        <v>Surname, Forename7</v>
      </c>
      <c r="B856" s="259"/>
      <c r="C856" s="27">
        <v>7</v>
      </c>
      <c r="D856" s="26" t="s">
        <v>22</v>
      </c>
      <c r="E856" s="103"/>
      <c r="F856" s="103"/>
      <c r="G856" s="103"/>
      <c r="H856" s="15"/>
      <c r="I856" s="16"/>
      <c r="J856" s="17"/>
      <c r="K856" s="94"/>
      <c r="L856" s="94"/>
      <c r="M856" s="94"/>
      <c r="N856" s="94"/>
      <c r="O856" s="94"/>
      <c r="P856" s="94"/>
      <c r="Q856" s="17" t="str">
        <f>IF(SUM(K856:P856)=0,"",SUM(K856:P856))</f>
        <v/>
      </c>
      <c r="R856" s="94"/>
      <c r="S856" s="94"/>
      <c r="T856" s="17" t="str">
        <f>IF(SUM(R856:S856)=0,"",SUM(R856:S856))</f>
        <v/>
      </c>
      <c r="U856" s="17"/>
      <c r="V856" s="94"/>
      <c r="W856" s="17"/>
      <c r="X856" s="94" t="str">
        <f>IFERROR(AVERAGE(V856:W856),"")</f>
        <v/>
      </c>
      <c r="Y856" s="17"/>
      <c r="Z856" s="17"/>
      <c r="AA856" s="71"/>
      <c r="AB856" s="17"/>
      <c r="AC856" s="190" t="str">
        <f>IF(J856="","",IF(J856&lt;&gt;0,INT(25.4347*POWER((18-J856),1.81)),0))</f>
        <v/>
      </c>
      <c r="AD856" s="190" t="str">
        <f>IFERROR(IF(Q856&lt;&gt;0,INT(0.14354*POWER(((10*Q856)-220),1.4)),0),"")</f>
        <v/>
      </c>
      <c r="AE856" s="190" t="str">
        <f>IFERROR(IF(T856&lt;&gt;0,INT(51.39*POWER((T856-1.5),1.05)),0),"")</f>
        <v/>
      </c>
      <c r="AF856" s="190">
        <f>IF(U856&lt;&gt;0,INT(0.8465*POWER(((100*U856)-75),1.42)),0)</f>
        <v>0</v>
      </c>
      <c r="AG856" s="190" t="str">
        <f>IFERROR(IF(X856&lt;&gt;0,INT(1.53775*POWER((82-X856),1.81)),0),"")</f>
        <v/>
      </c>
      <c r="AH856" s="190" t="str">
        <f>IF(Y856="","",IF(Y856&lt;&gt;0,INT(5.74352*POWER((28.5-Y856),1.92)),0))</f>
        <v/>
      </c>
      <c r="AI856" s="190">
        <f>IF(Z856&lt;&gt;0,INT(12.91*POWER((Z856-4),1.1)),0)</f>
        <v>0</v>
      </c>
      <c r="AJ856" s="190" t="str">
        <f>IF(AA856="","",IF(AA856&lt;&gt;0,INT(0.2797*POWER(((100*AA856)),1.35)),0))</f>
        <v/>
      </c>
      <c r="AK856" s="191" t="str">
        <f>IF(AB856="","",IF(AB856&lt;&gt;0,INT(100.14*POWER((AB856-1),1.08)),0))</f>
        <v/>
      </c>
      <c r="AL856" s="192">
        <f>COUNT(J856,Q856,T856,X856,Y856,AA856,AB856)</f>
        <v>0</v>
      </c>
      <c r="AM856" s="193" t="str">
        <f>IF(AL856=0,"",SUM(AC856:AK856))</f>
        <v/>
      </c>
    </row>
    <row r="857" spans="1:39" customFormat="1" outlineLevel="1">
      <c r="B857" s="259"/>
      <c r="C857" s="106" t="s">
        <v>65</v>
      </c>
      <c r="D857" s="103"/>
      <c r="E857" s="103"/>
      <c r="F857" s="103"/>
      <c r="G857" s="103"/>
      <c r="H857" s="104"/>
      <c r="I857" s="105"/>
      <c r="J857" s="107" t="str">
        <f>IFERROR((J854-J856)/J856*100%,"")</f>
        <v/>
      </c>
      <c r="K857" s="107" t="str">
        <f t="shared" ref="K857:T857" si="3595">IFERROR((K856-K854)/K856*100%,"")</f>
        <v/>
      </c>
      <c r="L857" s="107" t="str">
        <f t="shared" si="3595"/>
        <v/>
      </c>
      <c r="M857" s="107" t="str">
        <f t="shared" si="3595"/>
        <v/>
      </c>
      <c r="N857" s="107" t="str">
        <f t="shared" si="3595"/>
        <v/>
      </c>
      <c r="O857" s="107" t="str">
        <f t="shared" si="3595"/>
        <v/>
      </c>
      <c r="P857" s="107" t="str">
        <f t="shared" si="3595"/>
        <v/>
      </c>
      <c r="Q857" s="107" t="str">
        <f t="shared" si="3595"/>
        <v/>
      </c>
      <c r="R857" s="107" t="str">
        <f t="shared" si="3595"/>
        <v/>
      </c>
      <c r="S857" s="107" t="str">
        <f t="shared" si="3595"/>
        <v/>
      </c>
      <c r="T857" s="107" t="str">
        <f t="shared" si="3595"/>
        <v/>
      </c>
      <c r="U857" s="107" t="str">
        <f t="shared" ref="U857" si="3596">IFERROR((U856-U855)/U856*100%,"")</f>
        <v/>
      </c>
      <c r="V857" s="107" t="str">
        <f>IFERROR((V854-V856)/V856*100%,"")</f>
        <v/>
      </c>
      <c r="W857" s="107" t="str">
        <f>IFERROR((W854-W856)/W856*100%,"")</f>
        <v/>
      </c>
      <c r="X857" s="107" t="str">
        <f>IFERROR((X854-X856)/X856*100%,"")</f>
        <v/>
      </c>
      <c r="Y857" s="107" t="str">
        <f>IFERROR((Y854-Y856)/Y856*100%,"")</f>
        <v/>
      </c>
      <c r="Z857" s="107" t="str">
        <f t="shared" ref="Z857" si="3597">IFERROR((Z856-Z855)/Z856*100%,"")</f>
        <v/>
      </c>
      <c r="AA857" s="107" t="str">
        <f>IFERROR((AA856-AA854)/AA856*100%,"")</f>
        <v/>
      </c>
      <c r="AB857" s="107" t="str">
        <f>IFERROR((AB856-AB854)/AB856*100%,"")</f>
        <v/>
      </c>
      <c r="AC857" s="194" t="str">
        <f t="shared" ref="AC857" si="3598">IFERROR((AC856-AC855)/AC856*100%,"")</f>
        <v/>
      </c>
      <c r="AD857" s="194" t="str">
        <f t="shared" ref="AD857" si="3599">IFERROR((AD856-AD855)/AD856*100%,"")</f>
        <v/>
      </c>
      <c r="AE857" s="194" t="str">
        <f t="shared" ref="AE857" si="3600">IFERROR((AE856-AE855)/AE856*100%,"")</f>
        <v/>
      </c>
      <c r="AF857" s="194" t="str">
        <f t="shared" ref="AF857" si="3601">IFERROR((AF856-AF855)/AF856*100%,"")</f>
        <v/>
      </c>
      <c r="AG857" s="194" t="str">
        <f t="shared" ref="AG857" si="3602">IFERROR((AG856-AG855)/AG856*100%,"")</f>
        <v/>
      </c>
      <c r="AH857" s="194" t="str">
        <f t="shared" ref="AH857" si="3603">IFERROR((AH856-AH855)/AH856*100%,"")</f>
        <v/>
      </c>
      <c r="AI857" s="194" t="str">
        <f t="shared" ref="AI857" si="3604">IFERROR((AI856-AI855)/AI856*100%,"")</f>
        <v/>
      </c>
      <c r="AJ857" s="194" t="str">
        <f t="shared" ref="AJ857" si="3605">IFERROR((AJ856-AJ855)/AJ856*100%,"")</f>
        <v/>
      </c>
      <c r="AK857" s="194" t="str">
        <f t="shared" ref="AK857" si="3606">IFERROR((AK856-AK855)/AK856*100%,"")</f>
        <v/>
      </c>
      <c r="AL857" s="194" t="str">
        <f t="shared" ref="AL857" si="3607">IFERROR((AL856-AL855)/AL856*100%,"")</f>
        <v/>
      </c>
      <c r="AM857" s="227" t="str">
        <f>IFERROR((AM856-AM854)/AM856*100%,"")</f>
        <v/>
      </c>
    </row>
    <row r="858" spans="1:39" customFormat="1" outlineLevel="1">
      <c r="A858" t="str">
        <f>B845&amp;C858</f>
        <v>Surname, Forename8</v>
      </c>
      <c r="B858" s="259"/>
      <c r="C858" s="27">
        <v>8</v>
      </c>
      <c r="D858" s="26" t="s">
        <v>22</v>
      </c>
      <c r="E858" s="103"/>
      <c r="F858" s="103"/>
      <c r="G858" s="103"/>
      <c r="H858" s="15"/>
      <c r="I858" s="16"/>
      <c r="J858" s="17"/>
      <c r="K858" s="94"/>
      <c r="L858" s="94"/>
      <c r="M858" s="94"/>
      <c r="N858" s="94"/>
      <c r="O858" s="94"/>
      <c r="P858" s="94"/>
      <c r="Q858" s="17" t="str">
        <f>IF(SUM(K858:P858)=0,"",SUM(K858:P858))</f>
        <v/>
      </c>
      <c r="R858" s="94"/>
      <c r="S858" s="94"/>
      <c r="T858" s="17" t="str">
        <f>IF(SUM(R858:S858)=0,"",SUM(R858:S858))</f>
        <v/>
      </c>
      <c r="U858" s="17"/>
      <c r="V858" s="94"/>
      <c r="W858" s="17"/>
      <c r="X858" s="94" t="str">
        <f>IFERROR(AVERAGE(V858:W858),"")</f>
        <v/>
      </c>
      <c r="Y858" s="17"/>
      <c r="Z858" s="17"/>
      <c r="AA858" s="71"/>
      <c r="AB858" s="17"/>
      <c r="AC858" s="190" t="str">
        <f>IF(J858="","",IF(J858&lt;&gt;0,INT(25.4347*POWER((18-J858),1.81)),0))</f>
        <v/>
      </c>
      <c r="AD858" s="190" t="str">
        <f>IFERROR(IF(Q858&lt;&gt;0,INT(0.14354*POWER(((10*Q858)-220),1.4)),0),"")</f>
        <v/>
      </c>
      <c r="AE858" s="190" t="str">
        <f>IFERROR(IF(T858&lt;&gt;0,INT(51.39*POWER((T858-1.5),1.05)),0),"")</f>
        <v/>
      </c>
      <c r="AF858" s="190">
        <f>IF(U858&lt;&gt;0,INT(0.8465*POWER(((100*U858)-75),1.42)),0)</f>
        <v>0</v>
      </c>
      <c r="AG858" s="190" t="str">
        <f>IFERROR(IF(X858&lt;&gt;0,INT(1.53775*POWER((82-X858),1.81)),0),"")</f>
        <v/>
      </c>
      <c r="AH858" s="190" t="str">
        <f>IF(Y858="","",IF(Y858&lt;&gt;0,INT(5.74352*POWER((28.5-Y858),1.92)),0))</f>
        <v/>
      </c>
      <c r="AI858" s="190">
        <f>IF(Z858&lt;&gt;0,INT(12.91*POWER((Z858-4),1.1)),0)</f>
        <v>0</v>
      </c>
      <c r="AJ858" s="190" t="str">
        <f>IF(AA858="","",IF(AA858&lt;&gt;0,INT(0.2797*POWER(((100*AA858)),1.35)),0))</f>
        <v/>
      </c>
      <c r="AK858" s="191" t="str">
        <f>IF(AB858="","",IF(AB858&lt;&gt;0,INT(100.14*POWER((AB858-1),1.08)),0))</f>
        <v/>
      </c>
      <c r="AL858" s="192">
        <f>COUNT(J858,Q858,T858,X858,Y858,AA858,AB858)</f>
        <v>0</v>
      </c>
      <c r="AM858" s="193" t="str">
        <f>IF(AL858=0,"",SUM(AC858:AK858))</f>
        <v/>
      </c>
    </row>
    <row r="859" spans="1:39" customFormat="1" outlineLevel="1">
      <c r="B859" s="259"/>
      <c r="C859" s="106" t="s">
        <v>65</v>
      </c>
      <c r="D859" s="103"/>
      <c r="E859" s="103"/>
      <c r="F859" s="103"/>
      <c r="G859" s="103"/>
      <c r="H859" s="104"/>
      <c r="I859" s="105"/>
      <c r="J859" s="107" t="str">
        <f>IFERROR((J856-J858)/J858*100%,"")</f>
        <v/>
      </c>
      <c r="K859" s="107" t="str">
        <f t="shared" ref="K859:T859" si="3608">IFERROR((K858-K856)/K858*100%,"")</f>
        <v/>
      </c>
      <c r="L859" s="107" t="str">
        <f t="shared" si="3608"/>
        <v/>
      </c>
      <c r="M859" s="107" t="str">
        <f t="shared" si="3608"/>
        <v/>
      </c>
      <c r="N859" s="107" t="str">
        <f t="shared" si="3608"/>
        <v/>
      </c>
      <c r="O859" s="107" t="str">
        <f t="shared" si="3608"/>
        <v/>
      </c>
      <c r="P859" s="107" t="str">
        <f t="shared" si="3608"/>
        <v/>
      </c>
      <c r="Q859" s="107" t="str">
        <f t="shared" si="3608"/>
        <v/>
      </c>
      <c r="R859" s="107" t="str">
        <f t="shared" si="3608"/>
        <v/>
      </c>
      <c r="S859" s="107" t="str">
        <f t="shared" si="3608"/>
        <v/>
      </c>
      <c r="T859" s="107" t="str">
        <f t="shared" si="3608"/>
        <v/>
      </c>
      <c r="U859" s="107" t="str">
        <f t="shared" ref="U859" si="3609">IFERROR((U858-U857)/U858*100%,"")</f>
        <v/>
      </c>
      <c r="V859" s="107" t="str">
        <f>IFERROR((V856-V858)/V858*100%,"")</f>
        <v/>
      </c>
      <c r="W859" s="107" t="str">
        <f>IFERROR((W856-W858)/W858*100%,"")</f>
        <v/>
      </c>
      <c r="X859" s="107" t="str">
        <f>IFERROR((X856-X858)/X858*100%,"")</f>
        <v/>
      </c>
      <c r="Y859" s="107" t="str">
        <f>IFERROR((Y856-Y858)/Y858*100%,"")</f>
        <v/>
      </c>
      <c r="Z859" s="107" t="str">
        <f t="shared" ref="Z859" si="3610">IFERROR((Z858-Z857)/Z858*100%,"")</f>
        <v/>
      </c>
      <c r="AA859" s="107" t="str">
        <f>IFERROR((AA858-AA856)/AA858*100%,"")</f>
        <v/>
      </c>
      <c r="AB859" s="107" t="str">
        <f>IFERROR((AB858-AB856)/AB858*100%,"")</f>
        <v/>
      </c>
      <c r="AC859" s="194" t="str">
        <f t="shared" ref="AC859" si="3611">IFERROR((AC858-AC857)/AC858*100%,"")</f>
        <v/>
      </c>
      <c r="AD859" s="194" t="str">
        <f t="shared" ref="AD859" si="3612">IFERROR((AD858-AD857)/AD858*100%,"")</f>
        <v/>
      </c>
      <c r="AE859" s="194" t="str">
        <f t="shared" ref="AE859" si="3613">IFERROR((AE858-AE857)/AE858*100%,"")</f>
        <v/>
      </c>
      <c r="AF859" s="194" t="str">
        <f t="shared" ref="AF859" si="3614">IFERROR((AF858-AF857)/AF858*100%,"")</f>
        <v/>
      </c>
      <c r="AG859" s="194" t="str">
        <f t="shared" ref="AG859" si="3615">IFERROR((AG858-AG857)/AG858*100%,"")</f>
        <v/>
      </c>
      <c r="AH859" s="194" t="str">
        <f t="shared" ref="AH859" si="3616">IFERROR((AH858-AH857)/AH858*100%,"")</f>
        <v/>
      </c>
      <c r="AI859" s="194" t="str">
        <f t="shared" ref="AI859" si="3617">IFERROR((AI858-AI857)/AI858*100%,"")</f>
        <v/>
      </c>
      <c r="AJ859" s="194" t="str">
        <f t="shared" ref="AJ859" si="3618">IFERROR((AJ858-AJ857)/AJ858*100%,"")</f>
        <v/>
      </c>
      <c r="AK859" s="194" t="str">
        <f t="shared" ref="AK859" si="3619">IFERROR((AK858-AK857)/AK858*100%,"")</f>
        <v/>
      </c>
      <c r="AL859" s="194" t="str">
        <f t="shared" ref="AL859" si="3620">IFERROR((AL858-AL857)/AL858*100%,"")</f>
        <v/>
      </c>
      <c r="AM859" s="227" t="str">
        <f>IFERROR((AM858-AM856)/AM858*100%,"")</f>
        <v/>
      </c>
    </row>
    <row r="860" spans="1:39" customFormat="1" outlineLevel="1">
      <c r="A860" t="str">
        <f>B845&amp;C860</f>
        <v>Surname, Forename9</v>
      </c>
      <c r="B860" s="259"/>
      <c r="C860" s="27">
        <v>9</v>
      </c>
      <c r="D860" s="26" t="s">
        <v>22</v>
      </c>
      <c r="E860" s="103"/>
      <c r="F860" s="103"/>
      <c r="G860" s="103"/>
      <c r="H860" s="15"/>
      <c r="I860" s="16"/>
      <c r="J860" s="17"/>
      <c r="K860" s="94"/>
      <c r="L860" s="94"/>
      <c r="M860" s="94"/>
      <c r="N860" s="94"/>
      <c r="O860" s="94"/>
      <c r="P860" s="94"/>
      <c r="Q860" s="17" t="str">
        <f>IF(SUM(K860:P860)=0,"",SUM(K860:P860))</f>
        <v/>
      </c>
      <c r="R860" s="94"/>
      <c r="S860" s="94"/>
      <c r="T860" s="17" t="str">
        <f>IF(SUM(R860:S860)=0,"",SUM(R860:S860))</f>
        <v/>
      </c>
      <c r="U860" s="17"/>
      <c r="V860" s="94"/>
      <c r="W860" s="17"/>
      <c r="X860" s="94" t="str">
        <f>IFERROR(AVERAGE(V860:W860),"")</f>
        <v/>
      </c>
      <c r="Y860" s="17"/>
      <c r="Z860" s="17"/>
      <c r="AA860" s="71"/>
      <c r="AB860" s="17"/>
      <c r="AC860" s="190" t="str">
        <f>IF(J860="","",IF(J860&lt;&gt;0,INT(25.4347*POWER((18-J860),1.81)),0))</f>
        <v/>
      </c>
      <c r="AD860" s="190" t="str">
        <f>IFERROR(IF(Q860&lt;&gt;0,INT(0.14354*POWER(((10*Q860)-220),1.4)),0),"")</f>
        <v/>
      </c>
      <c r="AE860" s="190" t="str">
        <f>IFERROR(IF(T860&lt;&gt;0,INT(51.39*POWER((T860-1.5),1.05)),0),"")</f>
        <v/>
      </c>
      <c r="AF860" s="190">
        <f>IF(U860&lt;&gt;0,INT(0.8465*POWER(((100*U860)-75),1.42)),0)</f>
        <v>0</v>
      </c>
      <c r="AG860" s="190" t="str">
        <f>IFERROR(IF(X860&lt;&gt;0,INT(1.53775*POWER((82-X860),1.81)),0),"")</f>
        <v/>
      </c>
      <c r="AH860" s="190" t="str">
        <f>IF(Y860="","",IF(Y860&lt;&gt;0,INT(5.74352*POWER((28.5-Y860),1.92)),0))</f>
        <v/>
      </c>
      <c r="AI860" s="190">
        <f>IF(Z860&lt;&gt;0,INT(12.91*POWER((Z860-4),1.1)),0)</f>
        <v>0</v>
      </c>
      <c r="AJ860" s="190" t="str">
        <f>IF(AA860="","",IF(AA860&lt;&gt;0,INT(0.2797*POWER(((100*AA860)),1.35)),0))</f>
        <v/>
      </c>
      <c r="AK860" s="191" t="str">
        <f>IF(AB860="","",IF(AB860&lt;&gt;0,INT(100.14*POWER((AB860-1),1.08)),0))</f>
        <v/>
      </c>
      <c r="AL860" s="192">
        <f>COUNT(J860,Q860,T860,X860,Y860,AA860,AB860)</f>
        <v>0</v>
      </c>
      <c r="AM860" s="193" t="str">
        <f>IF(AL860=0,"",SUM(AC860:AK860))</f>
        <v/>
      </c>
    </row>
    <row r="861" spans="1:39" customFormat="1" outlineLevel="1">
      <c r="B861" s="259"/>
      <c r="C861" s="106" t="s">
        <v>65</v>
      </c>
      <c r="D861" s="33"/>
      <c r="E861" s="33"/>
      <c r="F861" s="33"/>
      <c r="G861" s="33"/>
      <c r="H861" s="18"/>
      <c r="I861" s="44"/>
      <c r="J861" s="107" t="str">
        <f>IFERROR((J858-J860)/J860*100%,"")</f>
        <v/>
      </c>
      <c r="K861" s="107" t="str">
        <f t="shared" ref="K861:T861" si="3621">IFERROR((K860-K858)/K860*100%,"")</f>
        <v/>
      </c>
      <c r="L861" s="107" t="str">
        <f t="shared" si="3621"/>
        <v/>
      </c>
      <c r="M861" s="107" t="str">
        <f t="shared" si="3621"/>
        <v/>
      </c>
      <c r="N861" s="107" t="str">
        <f t="shared" si="3621"/>
        <v/>
      </c>
      <c r="O861" s="107" t="str">
        <f t="shared" si="3621"/>
        <v/>
      </c>
      <c r="P861" s="107" t="str">
        <f t="shared" si="3621"/>
        <v/>
      </c>
      <c r="Q861" s="107" t="str">
        <f t="shared" si="3621"/>
        <v/>
      </c>
      <c r="R861" s="107" t="str">
        <f t="shared" si="3621"/>
        <v/>
      </c>
      <c r="S861" s="107" t="str">
        <f t="shared" si="3621"/>
        <v/>
      </c>
      <c r="T861" s="107" t="str">
        <f t="shared" si="3621"/>
        <v/>
      </c>
      <c r="U861" s="107" t="str">
        <f t="shared" ref="U861" si="3622">IFERROR((U860-U859)/U860*100%,"")</f>
        <v/>
      </c>
      <c r="V861" s="107" t="str">
        <f>IFERROR((V858-V860)/V860*100%,"")</f>
        <v/>
      </c>
      <c r="W861" s="107" t="str">
        <f>IFERROR((W858-W860)/W860*100%,"")</f>
        <v/>
      </c>
      <c r="X861" s="107" t="str">
        <f>IFERROR((X858-X860)/X860*100%,"")</f>
        <v/>
      </c>
      <c r="Y861" s="107" t="str">
        <f>IFERROR((Y858-Y860)/Y860*100%,"")</f>
        <v/>
      </c>
      <c r="Z861" s="107" t="str">
        <f t="shared" ref="Z861" si="3623">IFERROR((Z860-Z859)/Z860*100%,"")</f>
        <v/>
      </c>
      <c r="AA861" s="107" t="str">
        <f>IFERROR((AA860-AA858)/AA860*100%,"")</f>
        <v/>
      </c>
      <c r="AB861" s="107" t="str">
        <f>IFERROR((AB860-AB858)/AB860*100%,"")</f>
        <v/>
      </c>
      <c r="AC861" s="194" t="str">
        <f t="shared" ref="AC861" si="3624">IFERROR((AC860-AC859)/AC860*100%,"")</f>
        <v/>
      </c>
      <c r="AD861" s="194" t="str">
        <f t="shared" ref="AD861" si="3625">IFERROR((AD860-AD859)/AD860*100%,"")</f>
        <v/>
      </c>
      <c r="AE861" s="194" t="str">
        <f t="shared" ref="AE861" si="3626">IFERROR((AE860-AE859)/AE860*100%,"")</f>
        <v/>
      </c>
      <c r="AF861" s="194" t="str">
        <f t="shared" ref="AF861" si="3627">IFERROR((AF860-AF859)/AF860*100%,"")</f>
        <v/>
      </c>
      <c r="AG861" s="194" t="str">
        <f t="shared" ref="AG861" si="3628">IFERROR((AG860-AG859)/AG860*100%,"")</f>
        <v/>
      </c>
      <c r="AH861" s="194" t="str">
        <f t="shared" ref="AH861" si="3629">IFERROR((AH860-AH859)/AH860*100%,"")</f>
        <v/>
      </c>
      <c r="AI861" s="194" t="str">
        <f t="shared" ref="AI861" si="3630">IFERROR((AI860-AI859)/AI860*100%,"")</f>
        <v/>
      </c>
      <c r="AJ861" s="194" t="str">
        <f t="shared" ref="AJ861" si="3631">IFERROR((AJ860-AJ859)/AJ860*100%,"")</f>
        <v/>
      </c>
      <c r="AK861" s="194" t="str">
        <f t="shared" ref="AK861" si="3632">IFERROR((AK860-AK859)/AK860*100%,"")</f>
        <v/>
      </c>
      <c r="AL861" s="194" t="str">
        <f t="shared" ref="AL861" si="3633">IFERROR((AL860-AL859)/AL860*100%,"")</f>
        <v/>
      </c>
      <c r="AM861" s="227" t="str">
        <f>IFERROR((AM860-AM858)/AM860*100%,"")</f>
        <v/>
      </c>
    </row>
    <row r="862" spans="1:39" s="6" customFormat="1" outlineLevel="1">
      <c r="A862" t="str">
        <f>B845&amp;C862</f>
        <v>Surname, Forename10</v>
      </c>
      <c r="B862" s="259"/>
      <c r="C862" s="32">
        <v>10</v>
      </c>
      <c r="D862" s="33" t="s">
        <v>22</v>
      </c>
      <c r="E862" s="33"/>
      <c r="F862" s="33"/>
      <c r="G862" s="33"/>
      <c r="H862" s="18"/>
      <c r="I862" s="44"/>
      <c r="J862" s="34"/>
      <c r="K862" s="34"/>
      <c r="L862" s="34"/>
      <c r="M862" s="34"/>
      <c r="N862" s="34"/>
      <c r="O862" s="34"/>
      <c r="P862" s="34"/>
      <c r="Q862" s="17" t="str">
        <f>IF(SUM(K862:P862)=0,"",SUM(K862:P862))</f>
        <v/>
      </c>
      <c r="R862" s="94"/>
      <c r="S862" s="94"/>
      <c r="T862" s="17" t="str">
        <f>IF(SUM(R862:S862)=0,"",SUM(R862:S862))</f>
        <v/>
      </c>
      <c r="U862" s="17"/>
      <c r="V862" s="94"/>
      <c r="W862" s="17"/>
      <c r="X862" s="94" t="str">
        <f>IFERROR(AVERAGE(V862:W862),"")</f>
        <v/>
      </c>
      <c r="Y862" s="17"/>
      <c r="Z862" s="17"/>
      <c r="AA862" s="71"/>
      <c r="AB862" s="17"/>
      <c r="AC862" s="190" t="str">
        <f>IF(J862="","",IF(J862&lt;&gt;0,INT(25.4347*POWER((18-J862),1.81)),0))</f>
        <v/>
      </c>
      <c r="AD862" s="190" t="str">
        <f>IFERROR(IF(Q862&lt;&gt;0,INT(0.14354*POWER(((10*Q862)-220),1.4)),0),"")</f>
        <v/>
      </c>
      <c r="AE862" s="190" t="str">
        <f>IFERROR(IF(T862&lt;&gt;0,INT(51.39*POWER((T862-1.5),1.05)),0),"")</f>
        <v/>
      </c>
      <c r="AF862" s="190">
        <f>IF(U862&lt;&gt;0,INT(0.8465*POWER(((100*U862)-75),1.42)),0)</f>
        <v>0</v>
      </c>
      <c r="AG862" s="190" t="str">
        <f>IFERROR(IF(X862&lt;&gt;0,INT(1.53775*POWER((82-X862),1.81)),0),"")</f>
        <v/>
      </c>
      <c r="AH862" s="190" t="str">
        <f>IF(Y862="","",IF(Y862&lt;&gt;0,INT(5.74352*POWER((28.5-Y862),1.92)),0))</f>
        <v/>
      </c>
      <c r="AI862" s="190">
        <f>IF(Z862&lt;&gt;0,INT(12.91*POWER((Z862-4),1.1)),0)</f>
        <v>0</v>
      </c>
      <c r="AJ862" s="190" t="str">
        <f>IF(AA862="","",IF(AA862&lt;&gt;0,INT(0.2797*POWER(((100*AA862)),1.35)),0))</f>
        <v/>
      </c>
      <c r="AK862" s="191" t="str">
        <f>IF(AB862="","",IF(AB862&lt;&gt;0,INT(100.14*POWER((AB862-1),1.08)),0))</f>
        <v/>
      </c>
      <c r="AL862" s="192">
        <f>COUNT(J862,Q862,T862,X862,Y862,AA862,AB862)</f>
        <v>0</v>
      </c>
      <c r="AM862" s="193" t="str">
        <f>IF(AL862=0,"",SUM(AC862:AK862))</f>
        <v/>
      </c>
    </row>
    <row r="863" spans="1:39" s="6" customFormat="1" outlineLevel="1">
      <c r="A863"/>
      <c r="B863" s="260"/>
      <c r="C863" s="106" t="s">
        <v>65</v>
      </c>
      <c r="D863" s="33"/>
      <c r="E863" s="33"/>
      <c r="F863" s="33"/>
      <c r="G863" s="33"/>
      <c r="H863" s="18"/>
      <c r="I863" s="44"/>
      <c r="J863" s="107" t="str">
        <f>IFERROR((J860-J862)/J862*100%,"")</f>
        <v/>
      </c>
      <c r="K863" s="107" t="str">
        <f t="shared" ref="K863:T863" si="3634">IFERROR((K862-K860)/K862*100%,"")</f>
        <v/>
      </c>
      <c r="L863" s="107" t="str">
        <f t="shared" si="3634"/>
        <v/>
      </c>
      <c r="M863" s="107" t="str">
        <f t="shared" si="3634"/>
        <v/>
      </c>
      <c r="N863" s="107" t="str">
        <f t="shared" si="3634"/>
        <v/>
      </c>
      <c r="O863" s="107" t="str">
        <f t="shared" si="3634"/>
        <v/>
      </c>
      <c r="P863" s="107" t="str">
        <f t="shared" si="3634"/>
        <v/>
      </c>
      <c r="Q863" s="107" t="str">
        <f t="shared" si="3634"/>
        <v/>
      </c>
      <c r="R863" s="107" t="str">
        <f t="shared" si="3634"/>
        <v/>
      </c>
      <c r="S863" s="107" t="str">
        <f t="shared" si="3634"/>
        <v/>
      </c>
      <c r="T863" s="107" t="str">
        <f t="shared" si="3634"/>
        <v/>
      </c>
      <c r="U863" s="107" t="str">
        <f t="shared" ref="U863" si="3635">IFERROR((U862-U861)/U862*100%,"")</f>
        <v/>
      </c>
      <c r="V863" s="107" t="str">
        <f>IFERROR((V860-V862)/V862*100%,"")</f>
        <v/>
      </c>
      <c r="W863" s="107" t="str">
        <f>IFERROR((W860-W862)/W862*100%,"")</f>
        <v/>
      </c>
      <c r="X863" s="107" t="str">
        <f>IFERROR((X860-X862)/X862*100%,"")</f>
        <v/>
      </c>
      <c r="Y863" s="107" t="str">
        <f>IFERROR((Y860-Y862)/Y862*100%,"")</f>
        <v/>
      </c>
      <c r="Z863" s="107" t="str">
        <f t="shared" ref="Z863" si="3636">IFERROR((Z862-Z861)/Z862*100%,"")</f>
        <v/>
      </c>
      <c r="AA863" s="107" t="str">
        <f>IFERROR((AA862-AA860)/AA862*100%,"")</f>
        <v/>
      </c>
      <c r="AB863" s="107" t="str">
        <f>IFERROR((AB862-AB860)/AB862*100%,"")</f>
        <v/>
      </c>
      <c r="AC863" s="194" t="str">
        <f t="shared" ref="AC863" si="3637">IFERROR((AC862-AC861)/AC862*100%,"")</f>
        <v/>
      </c>
      <c r="AD863" s="194" t="str">
        <f t="shared" ref="AD863" si="3638">IFERROR((AD862-AD861)/AD862*100%,"")</f>
        <v/>
      </c>
      <c r="AE863" s="194" t="str">
        <f t="shared" ref="AE863" si="3639">IFERROR((AE862-AE861)/AE862*100%,"")</f>
        <v/>
      </c>
      <c r="AF863" s="194" t="str">
        <f t="shared" ref="AF863" si="3640">IFERROR((AF862-AF861)/AF862*100%,"")</f>
        <v/>
      </c>
      <c r="AG863" s="194" t="str">
        <f t="shared" ref="AG863" si="3641">IFERROR((AG862-AG861)/AG862*100%,"")</f>
        <v/>
      </c>
      <c r="AH863" s="194" t="str">
        <f t="shared" ref="AH863" si="3642">IFERROR((AH862-AH861)/AH862*100%,"")</f>
        <v/>
      </c>
      <c r="AI863" s="194" t="str">
        <f t="shared" ref="AI863" si="3643">IFERROR((AI862-AI861)/AI862*100%,"")</f>
        <v/>
      </c>
      <c r="AJ863" s="194" t="str">
        <f t="shared" ref="AJ863" si="3644">IFERROR((AJ862-AJ861)/AJ862*100%,"")</f>
        <v/>
      </c>
      <c r="AK863" s="194" t="str">
        <f t="shared" ref="AK863" si="3645">IFERROR((AK862-AK861)/AK862*100%,"")</f>
        <v/>
      </c>
      <c r="AL863" s="194" t="str">
        <f t="shared" ref="AL863" si="3646">IFERROR((AL862-AL861)/AL862*100%,"")</f>
        <v/>
      </c>
      <c r="AM863" s="227" t="str">
        <f>IFERROR((AM862-AM860)/AM862*100%,"")</f>
        <v/>
      </c>
    </row>
    <row r="864" spans="1:39" s="45" customFormat="1" outlineLevel="1">
      <c r="B864" s="115"/>
      <c r="C864" s="32"/>
      <c r="D864" s="33"/>
      <c r="E864" s="33"/>
      <c r="F864" s="33"/>
      <c r="G864" s="33"/>
      <c r="H864" s="18"/>
      <c r="I864" s="44"/>
      <c r="J864" s="34"/>
      <c r="K864" s="34"/>
      <c r="L864" s="34"/>
      <c r="M864" s="34"/>
      <c r="N864" s="34"/>
      <c r="O864" s="34"/>
      <c r="P864" s="34"/>
      <c r="Q864" s="34"/>
      <c r="R864" s="34"/>
      <c r="S864" s="34"/>
      <c r="T864" s="34"/>
      <c r="U864" s="34"/>
      <c r="V864" s="34"/>
      <c r="W864" s="34"/>
      <c r="X864" s="34"/>
      <c r="Y864" s="34"/>
      <c r="Z864" s="34"/>
      <c r="AA864" s="34"/>
      <c r="AB864" s="34"/>
      <c r="AC864" s="195"/>
      <c r="AD864" s="196"/>
      <c r="AE864" s="196"/>
      <c r="AF864" s="196"/>
      <c r="AG864" s="196"/>
      <c r="AH864" s="196"/>
      <c r="AI864" s="196"/>
      <c r="AJ864" s="196"/>
      <c r="AK864" s="197"/>
      <c r="AL864" s="196"/>
      <c r="AM864" s="198"/>
    </row>
    <row r="865" spans="1:39" s="6" customFormat="1" outlineLevel="1">
      <c r="B865" s="116"/>
      <c r="C865" s="35"/>
      <c r="D865" s="36"/>
      <c r="E865" s="36"/>
      <c r="F865" s="36"/>
      <c r="G865" s="36"/>
      <c r="H865" s="37"/>
      <c r="I865" s="38" t="s">
        <v>24</v>
      </c>
      <c r="J865" s="21" t="e">
        <f>AVERAGE(J845:J846,J848,J850,J852,J854,J856,J858,J860,J862)</f>
        <v>#DIV/0!</v>
      </c>
      <c r="K865" s="21" t="e">
        <f t="shared" ref="K865:AB865" si="3647">AVERAGE(K845:K846,K848,K850,K852,K854,K856,K858,K860,K862)</f>
        <v>#DIV/0!</v>
      </c>
      <c r="L865" s="21" t="e">
        <f t="shared" si="3647"/>
        <v>#DIV/0!</v>
      </c>
      <c r="M865" s="21" t="e">
        <f t="shared" si="3647"/>
        <v>#DIV/0!</v>
      </c>
      <c r="N865" s="21" t="e">
        <f t="shared" si="3647"/>
        <v>#DIV/0!</v>
      </c>
      <c r="O865" s="21" t="e">
        <f t="shared" si="3647"/>
        <v>#DIV/0!</v>
      </c>
      <c r="P865" s="21" t="e">
        <f t="shared" si="3647"/>
        <v>#DIV/0!</v>
      </c>
      <c r="Q865" s="21" t="e">
        <f t="shared" si="3647"/>
        <v>#DIV/0!</v>
      </c>
      <c r="R865" s="21" t="e">
        <f t="shared" si="3647"/>
        <v>#DIV/0!</v>
      </c>
      <c r="S865" s="21" t="e">
        <f t="shared" si="3647"/>
        <v>#DIV/0!</v>
      </c>
      <c r="T865" s="21" t="e">
        <f t="shared" si="3647"/>
        <v>#DIV/0!</v>
      </c>
      <c r="U865" s="21" t="e">
        <f t="shared" si="3647"/>
        <v>#DIV/0!</v>
      </c>
      <c r="V865" s="21" t="e">
        <f t="shared" si="3647"/>
        <v>#DIV/0!</v>
      </c>
      <c r="W865" s="21" t="e">
        <f t="shared" si="3647"/>
        <v>#DIV/0!</v>
      </c>
      <c r="X865" s="21" t="e">
        <f t="shared" si="3647"/>
        <v>#DIV/0!</v>
      </c>
      <c r="Y865" s="21" t="e">
        <f t="shared" si="3647"/>
        <v>#DIV/0!</v>
      </c>
      <c r="Z865" s="21" t="e">
        <f t="shared" si="3647"/>
        <v>#DIV/0!</v>
      </c>
      <c r="AA865" s="21" t="e">
        <f t="shared" si="3647"/>
        <v>#DIV/0!</v>
      </c>
      <c r="AB865" s="21" t="e">
        <f t="shared" si="3647"/>
        <v>#DIV/0!</v>
      </c>
      <c r="AC865" s="199"/>
      <c r="AD865" s="200"/>
      <c r="AE865" s="200"/>
      <c r="AF865" s="200"/>
      <c r="AG865" s="200"/>
      <c r="AH865" s="200"/>
      <c r="AI865" s="200"/>
      <c r="AJ865" s="200"/>
      <c r="AK865" s="201"/>
      <c r="AL865" s="200"/>
      <c r="AM865" s="202"/>
    </row>
    <row r="866" spans="1:39" s="6" customFormat="1" outlineLevel="1">
      <c r="B866" s="116"/>
      <c r="C866" s="35"/>
      <c r="D866" s="36"/>
      <c r="E866" s="36"/>
      <c r="F866" s="36"/>
      <c r="G866" s="36"/>
      <c r="H866" s="37"/>
      <c r="I866" s="38" t="s">
        <v>26</v>
      </c>
      <c r="J866" s="21">
        <f>MIN(J845:J846,J848,J850,J852,J854,J856,J858,J860,J862)</f>
        <v>0</v>
      </c>
      <c r="K866" s="21">
        <f t="shared" ref="K866:AB866" si="3648">MIN(K845:K846,K848,K850,K852,K854,K856,K858,K860,K862)</f>
        <v>0</v>
      </c>
      <c r="L866" s="21">
        <f t="shared" si="3648"/>
        <v>0</v>
      </c>
      <c r="M866" s="21">
        <f t="shared" si="3648"/>
        <v>0</v>
      </c>
      <c r="N866" s="21">
        <f t="shared" si="3648"/>
        <v>0</v>
      </c>
      <c r="O866" s="21">
        <f t="shared" si="3648"/>
        <v>0</v>
      </c>
      <c r="P866" s="21">
        <f t="shared" si="3648"/>
        <v>0</v>
      </c>
      <c r="Q866" s="21">
        <f t="shared" si="3648"/>
        <v>0</v>
      </c>
      <c r="R866" s="21">
        <f t="shared" si="3648"/>
        <v>0</v>
      </c>
      <c r="S866" s="21">
        <f t="shared" si="3648"/>
        <v>0</v>
      </c>
      <c r="T866" s="21">
        <f t="shared" si="3648"/>
        <v>0</v>
      </c>
      <c r="U866" s="21">
        <f t="shared" si="3648"/>
        <v>0</v>
      </c>
      <c r="V866" s="21">
        <f t="shared" si="3648"/>
        <v>0</v>
      </c>
      <c r="W866" s="21">
        <f t="shared" si="3648"/>
        <v>0</v>
      </c>
      <c r="X866" s="21">
        <f t="shared" si="3648"/>
        <v>0</v>
      </c>
      <c r="Y866" s="21">
        <f t="shared" si="3648"/>
        <v>0</v>
      </c>
      <c r="Z866" s="21">
        <f t="shared" si="3648"/>
        <v>0</v>
      </c>
      <c r="AA866" s="21">
        <f t="shared" si="3648"/>
        <v>0</v>
      </c>
      <c r="AB866" s="21">
        <f t="shared" si="3648"/>
        <v>0</v>
      </c>
      <c r="AC866" s="199"/>
      <c r="AD866" s="200"/>
      <c r="AE866" s="200"/>
      <c r="AF866" s="200"/>
      <c r="AG866" s="200"/>
      <c r="AH866" s="200"/>
      <c r="AI866" s="200"/>
      <c r="AJ866" s="200"/>
      <c r="AK866" s="201"/>
      <c r="AL866" s="200"/>
      <c r="AM866" s="202"/>
    </row>
    <row r="867" spans="1:39" s="6" customFormat="1" outlineLevel="1">
      <c r="B867" s="116"/>
      <c r="C867" s="35"/>
      <c r="D867" s="36"/>
      <c r="E867" s="36"/>
      <c r="F867" s="36"/>
      <c r="G867" s="36"/>
      <c r="H867" s="37"/>
      <c r="I867" s="38" t="s">
        <v>25</v>
      </c>
      <c r="J867" s="21">
        <f>MAX(J845:J846,J848,J850,J852,J854,J856,J858,J860,J862)</f>
        <v>0</v>
      </c>
      <c r="K867" s="21">
        <f t="shared" ref="K867:AB867" si="3649">MAX(K845:K846,K848,K850,K852,K854,K856,K858,K860,K862)</f>
        <v>0</v>
      </c>
      <c r="L867" s="21">
        <f t="shared" si="3649"/>
        <v>0</v>
      </c>
      <c r="M867" s="21">
        <f t="shared" si="3649"/>
        <v>0</v>
      </c>
      <c r="N867" s="21">
        <f t="shared" si="3649"/>
        <v>0</v>
      </c>
      <c r="O867" s="21">
        <f t="shared" si="3649"/>
        <v>0</v>
      </c>
      <c r="P867" s="21">
        <f t="shared" si="3649"/>
        <v>0</v>
      </c>
      <c r="Q867" s="21">
        <f t="shared" si="3649"/>
        <v>0</v>
      </c>
      <c r="R867" s="21">
        <f t="shared" si="3649"/>
        <v>0</v>
      </c>
      <c r="S867" s="21">
        <f t="shared" si="3649"/>
        <v>0</v>
      </c>
      <c r="T867" s="21">
        <f t="shared" si="3649"/>
        <v>0</v>
      </c>
      <c r="U867" s="21">
        <f t="shared" si="3649"/>
        <v>0</v>
      </c>
      <c r="V867" s="21">
        <f t="shared" si="3649"/>
        <v>0</v>
      </c>
      <c r="W867" s="21">
        <f t="shared" si="3649"/>
        <v>0</v>
      </c>
      <c r="X867" s="21">
        <f t="shared" si="3649"/>
        <v>0</v>
      </c>
      <c r="Y867" s="21">
        <f t="shared" si="3649"/>
        <v>0</v>
      </c>
      <c r="Z867" s="21">
        <f t="shared" si="3649"/>
        <v>0</v>
      </c>
      <c r="AA867" s="21">
        <f t="shared" si="3649"/>
        <v>0</v>
      </c>
      <c r="AB867" s="21">
        <f t="shared" si="3649"/>
        <v>0</v>
      </c>
      <c r="AC867" s="199"/>
      <c r="AD867" s="200"/>
      <c r="AE867" s="200"/>
      <c r="AF867" s="200"/>
      <c r="AG867" s="200"/>
      <c r="AH867" s="200"/>
      <c r="AI867" s="200"/>
      <c r="AJ867" s="200"/>
      <c r="AK867" s="201"/>
      <c r="AL867" s="200"/>
      <c r="AM867" s="202"/>
    </row>
    <row r="868" spans="1:39" s="6" customFormat="1" outlineLevel="1">
      <c r="B868" s="116"/>
      <c r="C868" s="35"/>
      <c r="D868" s="36"/>
      <c r="E868" s="36"/>
      <c r="F868" s="36"/>
      <c r="G868" s="36"/>
      <c r="H868" s="37"/>
      <c r="I868" s="38"/>
      <c r="J868" s="21"/>
      <c r="K868" s="21"/>
      <c r="L868" s="21"/>
      <c r="M868" s="21"/>
      <c r="N868" s="21"/>
      <c r="O868" s="21"/>
      <c r="P868" s="21"/>
      <c r="Q868" s="21"/>
      <c r="R868" s="21"/>
      <c r="S868" s="21"/>
      <c r="T868" s="21"/>
      <c r="U868" s="21"/>
      <c r="V868" s="21"/>
      <c r="W868" s="21"/>
      <c r="X868" s="21"/>
      <c r="Y868" s="21"/>
      <c r="Z868" s="21"/>
      <c r="AA868" s="21"/>
      <c r="AB868" s="21"/>
      <c r="AC868" s="200"/>
      <c r="AD868" s="200"/>
      <c r="AE868" s="200"/>
      <c r="AF868" s="200"/>
      <c r="AG868" s="200"/>
      <c r="AH868" s="200"/>
      <c r="AI868" s="200"/>
      <c r="AJ868" s="200"/>
      <c r="AK868" s="200"/>
      <c r="AL868" s="200"/>
      <c r="AM868" s="202"/>
    </row>
    <row r="869" spans="1:39" s="31" customFormat="1" ht="16.5" outlineLevel="1" thickBot="1">
      <c r="B869" s="117"/>
      <c r="C869" s="39"/>
      <c r="D869" s="40"/>
      <c r="E869" s="40"/>
      <c r="F869" s="40"/>
      <c r="G869" s="40"/>
      <c r="H869" s="41"/>
      <c r="I869" s="42"/>
      <c r="J869" s="43"/>
      <c r="K869" s="43"/>
      <c r="L869" s="43"/>
      <c r="M869" s="43"/>
      <c r="N869" s="43"/>
      <c r="O869" s="43"/>
      <c r="P869" s="43"/>
      <c r="Q869" s="43"/>
      <c r="R869" s="43"/>
      <c r="S869" s="43"/>
      <c r="T869" s="43"/>
      <c r="U869" s="43"/>
      <c r="V869" s="43"/>
      <c r="W869" s="43"/>
      <c r="X869" s="43"/>
      <c r="Y869" s="43"/>
      <c r="Z869" s="43"/>
      <c r="AA869" s="43"/>
      <c r="AB869" s="43"/>
      <c r="AC869" s="204"/>
      <c r="AD869" s="204"/>
      <c r="AE869" s="204"/>
      <c r="AF869" s="204"/>
      <c r="AG869" s="204"/>
      <c r="AH869" s="204"/>
      <c r="AI869" s="204"/>
      <c r="AJ869" s="204"/>
      <c r="AK869" s="204"/>
      <c r="AL869" s="204"/>
      <c r="AM869" s="205"/>
    </row>
    <row r="870" spans="1:39" customFormat="1">
      <c r="B870" s="118"/>
      <c r="C870" s="28"/>
      <c r="D870" s="19"/>
      <c r="E870" s="19"/>
      <c r="F870" s="19"/>
      <c r="G870" s="19"/>
      <c r="H870" s="29"/>
      <c r="I870" s="20"/>
      <c r="J870" s="30"/>
      <c r="K870" s="30"/>
      <c r="L870" s="30"/>
      <c r="M870" s="30"/>
      <c r="N870" s="30"/>
      <c r="O870" s="30"/>
      <c r="P870" s="30"/>
      <c r="Q870" s="30"/>
      <c r="R870" s="30"/>
      <c r="S870" s="30"/>
      <c r="T870" s="30"/>
      <c r="U870" s="30"/>
      <c r="V870" s="30"/>
      <c r="W870" s="30"/>
      <c r="X870" s="30"/>
      <c r="Y870" s="30"/>
      <c r="Z870" s="30"/>
      <c r="AA870" s="30"/>
      <c r="AB870" s="30"/>
      <c r="AC870" s="206"/>
      <c r="AD870" s="206"/>
      <c r="AE870" s="206"/>
      <c r="AF870" s="206"/>
      <c r="AG870" s="206"/>
      <c r="AH870" s="206"/>
      <c r="AI870" s="206"/>
      <c r="AJ870" s="206"/>
      <c r="AK870" s="206"/>
      <c r="AL870" s="206"/>
      <c r="AM870" s="207"/>
    </row>
    <row r="871" spans="1:39" customFormat="1" outlineLevel="1">
      <c r="B871" s="114" t="s">
        <v>41</v>
      </c>
      <c r="C871" s="28"/>
      <c r="D871" s="19"/>
      <c r="E871" s="19"/>
      <c r="F871" s="19"/>
      <c r="G871" s="19"/>
      <c r="H871" s="29"/>
      <c r="I871" s="20"/>
      <c r="J871" s="30"/>
      <c r="K871" s="30"/>
      <c r="L871" s="30"/>
      <c r="M871" s="30"/>
      <c r="N871" s="30"/>
      <c r="O871" s="30"/>
      <c r="P871" s="30"/>
      <c r="Q871" s="30"/>
      <c r="R871" s="30"/>
      <c r="S871" s="30"/>
      <c r="T871" s="30"/>
      <c r="U871" s="30"/>
      <c r="V871" s="30"/>
      <c r="W871" s="30"/>
      <c r="X871" s="30"/>
      <c r="Y871" s="30"/>
      <c r="Z871" s="30"/>
      <c r="AA871" s="30"/>
      <c r="AB871" s="30"/>
      <c r="AC871" s="206"/>
      <c r="AD871" s="206"/>
      <c r="AE871" s="206"/>
      <c r="AF871" s="206"/>
      <c r="AG871" s="206"/>
      <c r="AH871" s="206"/>
      <c r="AI871" s="206"/>
      <c r="AJ871" s="206"/>
      <c r="AK871" s="206"/>
      <c r="AL871" s="206"/>
      <c r="AM871" s="207"/>
    </row>
    <row r="872" spans="1:39" customFormat="1" outlineLevel="1">
      <c r="A872" t="str">
        <f>B872&amp;C872</f>
        <v>Surname, Forename1</v>
      </c>
      <c r="B872" s="258" t="s">
        <v>28</v>
      </c>
      <c r="C872" s="27">
        <v>1</v>
      </c>
      <c r="D872" s="26" t="s">
        <v>22</v>
      </c>
      <c r="E872" s="103"/>
      <c r="F872" s="103"/>
      <c r="G872" s="103"/>
      <c r="H872" s="16"/>
      <c r="I872" s="16"/>
      <c r="J872" s="17"/>
      <c r="K872" s="94"/>
      <c r="L872" s="94"/>
      <c r="M872" s="94"/>
      <c r="N872" s="94"/>
      <c r="O872" s="94"/>
      <c r="P872" s="94"/>
      <c r="Q872" s="17"/>
      <c r="R872" s="94"/>
      <c r="S872" s="94"/>
      <c r="T872" s="17"/>
      <c r="U872" s="17"/>
      <c r="V872" s="94"/>
      <c r="W872" s="17"/>
      <c r="X872" s="94"/>
      <c r="Y872" s="17"/>
      <c r="Z872" s="17"/>
      <c r="AA872" s="17"/>
      <c r="AB872" s="17"/>
      <c r="AC872" s="190">
        <f>IF(J872&lt;&gt;0,INT(25.4347*POWER((18-J872),1.81)),0)</f>
        <v>0</v>
      </c>
      <c r="AD872" s="190">
        <f>IF(Q872&lt;&gt;0,INT(0.14354*POWER(((10*Q872)-220),1.4)),0)</f>
        <v>0</v>
      </c>
      <c r="AE872" s="190">
        <f>IF(T872&lt;&gt;0,INT(51.39*POWER((T872-1.5),1.05)),0)</f>
        <v>0</v>
      </c>
      <c r="AF872" s="190">
        <f>IF(U872&lt;&gt;0,INT(0.8465*POWER(((100*U872)-75),1.42)),0)</f>
        <v>0</v>
      </c>
      <c r="AG872" s="190">
        <f>IF(X872&lt;&gt;0,INT(1.53775*POWER((82-X872),1.81)),0)</f>
        <v>0</v>
      </c>
      <c r="AH872" s="190">
        <f>IF(Y872&lt;&gt;0,INT(5.74352*POWER((28.5-Y872),1.92)),0)</f>
        <v>0</v>
      </c>
      <c r="AI872" s="190">
        <f>IF(Z872&lt;&gt;0,INT(12.91*POWER((Z872-4),1.1)),0)</f>
        <v>0</v>
      </c>
      <c r="AJ872" s="190">
        <f>IF(AA872&lt;&gt;0,INT(0.2797*POWER(((100*AA872)),1.35)),0)</f>
        <v>0</v>
      </c>
      <c r="AK872" s="191">
        <f>IF(AB872&lt;&gt;0,INT(100.14*POWER((AB872-1),1.08)),0)</f>
        <v>0</v>
      </c>
      <c r="AL872" s="208">
        <v>7</v>
      </c>
      <c r="AM872" s="193">
        <f>SUM(AC872:AK872)</f>
        <v>0</v>
      </c>
    </row>
    <row r="873" spans="1:39" customFormat="1" outlineLevel="1">
      <c r="A873" t="str">
        <f>B872&amp;C873</f>
        <v>Surname, Forename2</v>
      </c>
      <c r="B873" s="259"/>
      <c r="C873" s="27">
        <v>2</v>
      </c>
      <c r="D873" s="26" t="s">
        <v>22</v>
      </c>
      <c r="E873" s="103"/>
      <c r="F873" s="103"/>
      <c r="G873" s="103"/>
      <c r="H873" s="15"/>
      <c r="I873" s="16"/>
      <c r="J873" s="17"/>
      <c r="K873" s="94"/>
      <c r="L873" s="94"/>
      <c r="M873" s="94"/>
      <c r="N873" s="94"/>
      <c r="O873" s="94"/>
      <c r="P873" s="94"/>
      <c r="Q873" s="17" t="str">
        <f>IF(SUM(K873:P873)=0,"",SUM(K873:P873))</f>
        <v/>
      </c>
      <c r="R873" s="94"/>
      <c r="S873" s="94"/>
      <c r="T873" s="17" t="str">
        <f>IF(SUM(R873:S873)=0,"",SUM(R873:S873))</f>
        <v/>
      </c>
      <c r="U873" s="17"/>
      <c r="V873" s="94"/>
      <c r="W873" s="17"/>
      <c r="X873" s="94" t="str">
        <f>IFERROR(AVERAGE(V873:W873),"")</f>
        <v/>
      </c>
      <c r="Y873" s="17"/>
      <c r="Z873" s="17"/>
      <c r="AA873" s="71"/>
      <c r="AB873" s="17"/>
      <c r="AC873" s="190" t="str">
        <f>IF(J873="","",IF(J873&lt;&gt;0,INT(25.4347*POWER((18-J873),1.81)),0))</f>
        <v/>
      </c>
      <c r="AD873" s="190" t="str">
        <f>IFERROR(IF(Q873&lt;&gt;0,INT(0.14354*POWER(((10*Q873)-220),1.4)),0),"")</f>
        <v/>
      </c>
      <c r="AE873" s="190" t="str">
        <f>IFERROR(IF(T873&lt;&gt;0,INT(51.39*POWER((T873-1.5),1.05)),0),"")</f>
        <v/>
      </c>
      <c r="AF873" s="190">
        <f>IF(U873&lt;&gt;0,INT(0.8465*POWER(((100*U873)-75),1.42)),0)</f>
        <v>0</v>
      </c>
      <c r="AG873" s="190" t="str">
        <f>IFERROR(IF(X873&lt;&gt;0,INT(1.53775*POWER((82-X873),1.81)),0),"")</f>
        <v/>
      </c>
      <c r="AH873" s="190" t="str">
        <f>IF(Y873="","",IF(Y873&lt;&gt;0,INT(5.74352*POWER((28.5-Y873),1.92)),0))</f>
        <v/>
      </c>
      <c r="AI873" s="190">
        <f>IF(Z873&lt;&gt;0,INT(12.91*POWER((Z873-4),1.1)),0)</f>
        <v>0</v>
      </c>
      <c r="AJ873" s="190" t="str">
        <f>IF(AA873="","",IF(AA873&lt;&gt;0,INT(0.2797*POWER(((100*AA873)),1.35)),0))</f>
        <v/>
      </c>
      <c r="AK873" s="191" t="str">
        <f>IF(AB873="","",IF(AB873&lt;&gt;0,INT(100.14*POWER((AB873-1),1.08)),0))</f>
        <v/>
      </c>
      <c r="AL873" s="192">
        <f>COUNT(J873,Q873,T873,X873,Y873,AA873,AB873)</f>
        <v>0</v>
      </c>
      <c r="AM873" s="193" t="str">
        <f>IF(AL873=0,"",SUM(AC873:AK873))</f>
        <v/>
      </c>
    </row>
    <row r="874" spans="1:39" customFormat="1" outlineLevel="1">
      <c r="B874" s="259"/>
      <c r="C874" s="106" t="s">
        <v>65</v>
      </c>
      <c r="D874" s="103"/>
      <c r="E874" s="103"/>
      <c r="F874" s="103"/>
      <c r="G874" s="103"/>
      <c r="H874" s="104"/>
      <c r="I874" s="105"/>
      <c r="J874" s="107" t="str">
        <f>IFERROR((J872-J873)/J873*100%,"")</f>
        <v/>
      </c>
      <c r="K874" s="107" t="str">
        <f>IFERROR((K873-K872)/K873*100%,"")</f>
        <v/>
      </c>
      <c r="L874" s="107" t="str">
        <f t="shared" ref="L874:S874" si="3650">IFERROR((L873-L872)/L873*100%,"")</f>
        <v/>
      </c>
      <c r="M874" s="107" t="str">
        <f t="shared" si="3650"/>
        <v/>
      </c>
      <c r="N874" s="107" t="str">
        <f t="shared" si="3650"/>
        <v/>
      </c>
      <c r="O874" s="107" t="str">
        <f t="shared" si="3650"/>
        <v/>
      </c>
      <c r="P874" s="107" t="str">
        <f t="shared" si="3650"/>
        <v/>
      </c>
      <c r="Q874" s="107" t="str">
        <f t="shared" si="3650"/>
        <v/>
      </c>
      <c r="R874" s="107" t="str">
        <f t="shared" si="3650"/>
        <v/>
      </c>
      <c r="S874" s="107" t="str">
        <f t="shared" si="3650"/>
        <v/>
      </c>
      <c r="T874" s="107" t="str">
        <f>IFERROR((T873-T872)/T873*100%,"")</f>
        <v/>
      </c>
      <c r="U874" s="107" t="str">
        <f t="shared" ref="U874" si="3651">IFERROR((U873-U872)/U873*100%,"")</f>
        <v/>
      </c>
      <c r="V874" s="107" t="str">
        <f>IFERROR((V872-V873)/V873*100%,"")</f>
        <v/>
      </c>
      <c r="W874" s="107" t="str">
        <f>IFERROR((W872-W873)/W873*100%,"")</f>
        <v/>
      </c>
      <c r="X874" s="107" t="str">
        <f>IFERROR((X872-X873)/X873*100%,"")</f>
        <v/>
      </c>
      <c r="Y874" s="107" t="str">
        <f>IFERROR((Y872-Y873)/Y873*100%,"")</f>
        <v/>
      </c>
      <c r="Z874" s="107" t="str">
        <f t="shared" ref="Z874:AB874" si="3652">IFERROR((Z873-Z872)/Z873*100%,"")</f>
        <v/>
      </c>
      <c r="AA874" s="107" t="str">
        <f t="shared" si="3652"/>
        <v/>
      </c>
      <c r="AB874" s="107" t="str">
        <f t="shared" si="3652"/>
        <v/>
      </c>
      <c r="AC874" s="194" t="str">
        <f t="shared" ref="AC874" si="3653">IFERROR((AC873-AC872)/AC873*100%,"")</f>
        <v/>
      </c>
      <c r="AD874" s="194" t="str">
        <f t="shared" ref="AD874" si="3654">IFERROR((AD873-AD872)/AD873*100%,"")</f>
        <v/>
      </c>
      <c r="AE874" s="194" t="str">
        <f t="shared" ref="AE874" si="3655">IFERROR((AE873-AE872)/AE873*100%,"")</f>
        <v/>
      </c>
      <c r="AF874" s="194" t="str">
        <f t="shared" ref="AF874" si="3656">IFERROR((AF873-AF872)/AF873*100%,"")</f>
        <v/>
      </c>
      <c r="AG874" s="194" t="str">
        <f t="shared" ref="AG874" si="3657">IFERROR((AG873-AG872)/AG873*100%,"")</f>
        <v/>
      </c>
      <c r="AH874" s="194" t="str">
        <f t="shared" ref="AH874" si="3658">IFERROR((AH873-AH872)/AH873*100%,"")</f>
        <v/>
      </c>
      <c r="AI874" s="194" t="str">
        <f t="shared" ref="AI874" si="3659">IFERROR((AI873-AI872)/AI873*100%,"")</f>
        <v/>
      </c>
      <c r="AJ874" s="194" t="str">
        <f t="shared" ref="AJ874" si="3660">IFERROR((AJ873-AJ872)/AJ873*100%,"")</f>
        <v/>
      </c>
      <c r="AK874" s="194" t="str">
        <f t="shared" ref="AK874" si="3661">IFERROR((AK873-AK872)/AK873*100%,"")</f>
        <v/>
      </c>
      <c r="AL874" s="194" t="str">
        <f t="shared" ref="AL874:AM874" si="3662">IFERROR((AL873-AL872)/AL873*100%,"")</f>
        <v/>
      </c>
      <c r="AM874" s="228" t="str">
        <f t="shared" si="3662"/>
        <v/>
      </c>
    </row>
    <row r="875" spans="1:39" customFormat="1" outlineLevel="1">
      <c r="A875" t="str">
        <f>B872&amp;C875</f>
        <v>Surname, Forename3</v>
      </c>
      <c r="B875" s="259"/>
      <c r="C875" s="27">
        <v>3</v>
      </c>
      <c r="D875" s="26" t="s">
        <v>22</v>
      </c>
      <c r="E875" s="103"/>
      <c r="F875" s="103"/>
      <c r="G875" s="103"/>
      <c r="H875" s="15"/>
      <c r="I875" s="16"/>
      <c r="J875" s="17"/>
      <c r="K875" s="94"/>
      <c r="L875" s="94"/>
      <c r="M875" s="94"/>
      <c r="N875" s="94"/>
      <c r="O875" s="94"/>
      <c r="P875" s="94"/>
      <c r="Q875" s="17" t="str">
        <f>IF(SUM(K875:P875)=0,"",SUM(K875:P875))</f>
        <v/>
      </c>
      <c r="R875" s="94"/>
      <c r="S875" s="94"/>
      <c r="T875" s="17" t="str">
        <f>IF(SUM(R875:S875)=0,"",SUM(R875:S875))</f>
        <v/>
      </c>
      <c r="U875" s="17"/>
      <c r="V875" s="94"/>
      <c r="W875" s="17"/>
      <c r="X875" s="94" t="str">
        <f>IFERROR(AVERAGE(V875:W875),"")</f>
        <v/>
      </c>
      <c r="Y875" s="17"/>
      <c r="Z875" s="17"/>
      <c r="AA875" s="71"/>
      <c r="AB875" s="17"/>
      <c r="AC875" s="190" t="str">
        <f>IF(J875="","",IF(J875&lt;&gt;0,INT(25.4347*POWER((18-J875),1.81)),0))</f>
        <v/>
      </c>
      <c r="AD875" s="190" t="str">
        <f>IFERROR(IF(Q875&lt;&gt;0,INT(0.14354*POWER(((10*Q875)-220),1.4)),0),"")</f>
        <v/>
      </c>
      <c r="AE875" s="190" t="str">
        <f>IFERROR(IF(T875&lt;&gt;0,INT(51.39*POWER((T875-1.5),1.05)),0),"")</f>
        <v/>
      </c>
      <c r="AF875" s="190">
        <f>IF(U875&lt;&gt;0,INT(0.8465*POWER(((100*U875)-75),1.42)),0)</f>
        <v>0</v>
      </c>
      <c r="AG875" s="190" t="str">
        <f>IFERROR(IF(X875&lt;&gt;0,INT(1.53775*POWER((82-X875),1.81)),0),"")</f>
        <v/>
      </c>
      <c r="AH875" s="190" t="str">
        <f>IF(Y875="","",IF(Y875&lt;&gt;0,INT(5.74352*POWER((28.5-Y875),1.92)),0))</f>
        <v/>
      </c>
      <c r="AI875" s="190">
        <f>IF(Z875&lt;&gt;0,INT(12.91*POWER((Z875-4),1.1)),0)</f>
        <v>0</v>
      </c>
      <c r="AJ875" s="190" t="str">
        <f>IF(AA875="","",IF(AA875&lt;&gt;0,INT(0.2797*POWER(((100*AA875)),1.35)),0))</f>
        <v/>
      </c>
      <c r="AK875" s="191" t="str">
        <f>IF(AB875="","",IF(AB875&lt;&gt;0,INT(100.14*POWER((AB875-1),1.08)),0))</f>
        <v/>
      </c>
      <c r="AL875" s="192">
        <f>COUNT(J875,Q875,T875,X875,Y875,AA875,AB875)</f>
        <v>0</v>
      </c>
      <c r="AM875" s="193" t="str">
        <f>IF(AL875=0,"",SUM(AC875:AK875))</f>
        <v/>
      </c>
    </row>
    <row r="876" spans="1:39" customFormat="1" outlineLevel="1">
      <c r="B876" s="259"/>
      <c r="C876" s="106" t="s">
        <v>65</v>
      </c>
      <c r="D876" s="103"/>
      <c r="E876" s="103"/>
      <c r="F876" s="103"/>
      <c r="G876" s="103"/>
      <c r="H876" s="104"/>
      <c r="I876" s="105"/>
      <c r="J876" s="107" t="str">
        <f>IFERROR((J873-J875)/J875*100%,"")</f>
        <v/>
      </c>
      <c r="K876" s="107" t="str">
        <f t="shared" ref="K876:T876" si="3663">IFERROR((K875-K873)/K875*100%,"")</f>
        <v/>
      </c>
      <c r="L876" s="107" t="str">
        <f t="shared" si="3663"/>
        <v/>
      </c>
      <c r="M876" s="107" t="str">
        <f t="shared" si="3663"/>
        <v/>
      </c>
      <c r="N876" s="107" t="str">
        <f t="shared" si="3663"/>
        <v/>
      </c>
      <c r="O876" s="107" t="str">
        <f t="shared" si="3663"/>
        <v/>
      </c>
      <c r="P876" s="107" t="str">
        <f t="shared" si="3663"/>
        <v/>
      </c>
      <c r="Q876" s="107" t="str">
        <f t="shared" si="3663"/>
        <v/>
      </c>
      <c r="R876" s="107" t="str">
        <f t="shared" si="3663"/>
        <v/>
      </c>
      <c r="S876" s="107" t="str">
        <f t="shared" si="3663"/>
        <v/>
      </c>
      <c r="T876" s="107" t="str">
        <f t="shared" si="3663"/>
        <v/>
      </c>
      <c r="U876" s="107" t="str">
        <f t="shared" ref="U876" si="3664">IFERROR((U875-U874)/U875*100%,"")</f>
        <v/>
      </c>
      <c r="V876" s="107" t="str">
        <f>IFERROR((V873-V875)/V875*100%,"")</f>
        <v/>
      </c>
      <c r="W876" s="107" t="str">
        <f>IFERROR((W873-W875)/W875*100%,"")</f>
        <v/>
      </c>
      <c r="X876" s="107" t="str">
        <f>IFERROR((X873-X875)/X875*100%,"")</f>
        <v/>
      </c>
      <c r="Y876" s="107" t="str">
        <f>IFERROR((Y873-Y875)/Y875*100%,"")</f>
        <v/>
      </c>
      <c r="Z876" s="107" t="str">
        <f t="shared" ref="Z876" si="3665">IFERROR((Z875-Z874)/Z875*100%,"")</f>
        <v/>
      </c>
      <c r="AA876" s="107" t="str">
        <f>IFERROR((AA875-AA873)/AA875*100%,"")</f>
        <v/>
      </c>
      <c r="AB876" s="107" t="str">
        <f>IFERROR((AB875-AB873)/AB875*100%,"")</f>
        <v/>
      </c>
      <c r="AC876" s="194" t="str">
        <f t="shared" ref="AC876" si="3666">IFERROR((AC875-AC874)/AC875*100%,"")</f>
        <v/>
      </c>
      <c r="AD876" s="194" t="str">
        <f t="shared" ref="AD876" si="3667">IFERROR((AD875-AD874)/AD875*100%,"")</f>
        <v/>
      </c>
      <c r="AE876" s="194" t="str">
        <f t="shared" ref="AE876" si="3668">IFERROR((AE875-AE874)/AE875*100%,"")</f>
        <v/>
      </c>
      <c r="AF876" s="194" t="str">
        <f t="shared" ref="AF876" si="3669">IFERROR((AF875-AF874)/AF875*100%,"")</f>
        <v/>
      </c>
      <c r="AG876" s="194" t="str">
        <f t="shared" ref="AG876" si="3670">IFERROR((AG875-AG874)/AG875*100%,"")</f>
        <v/>
      </c>
      <c r="AH876" s="194" t="str">
        <f t="shared" ref="AH876" si="3671">IFERROR((AH875-AH874)/AH875*100%,"")</f>
        <v/>
      </c>
      <c r="AI876" s="194" t="str">
        <f t="shared" ref="AI876" si="3672">IFERROR((AI875-AI874)/AI875*100%,"")</f>
        <v/>
      </c>
      <c r="AJ876" s="194" t="str">
        <f t="shared" ref="AJ876" si="3673">IFERROR((AJ875-AJ874)/AJ875*100%,"")</f>
        <v/>
      </c>
      <c r="AK876" s="194" t="str">
        <f t="shared" ref="AK876" si="3674">IFERROR((AK875-AK874)/AK875*100%,"")</f>
        <v/>
      </c>
      <c r="AL876" s="194" t="str">
        <f t="shared" ref="AL876" si="3675">IFERROR((AL875-AL874)/AL875*100%,"")</f>
        <v/>
      </c>
      <c r="AM876" s="227" t="str">
        <f>IFERROR((AM875-AM873)/AM875*100%,"")</f>
        <v/>
      </c>
    </row>
    <row r="877" spans="1:39" customFormat="1" outlineLevel="1">
      <c r="A877" t="str">
        <f>B872&amp;C877</f>
        <v>Surname, Forename4</v>
      </c>
      <c r="B877" s="259"/>
      <c r="C877" s="27">
        <v>4</v>
      </c>
      <c r="D877" s="26" t="s">
        <v>22</v>
      </c>
      <c r="E877" s="103"/>
      <c r="F877" s="103"/>
      <c r="G877" s="103"/>
      <c r="H877" s="15"/>
      <c r="I877" s="16"/>
      <c r="J877" s="17"/>
      <c r="K877" s="94"/>
      <c r="L877" s="94"/>
      <c r="M877" s="94"/>
      <c r="N877" s="94"/>
      <c r="O877" s="94"/>
      <c r="P877" s="94"/>
      <c r="Q877" s="17" t="str">
        <f>IF(SUM(K877:P877)=0,"",SUM(K877:P877))</f>
        <v/>
      </c>
      <c r="R877" s="94"/>
      <c r="S877" s="94"/>
      <c r="T877" s="17" t="str">
        <f>IF(SUM(R877:S877)=0,"",SUM(R877:S877))</f>
        <v/>
      </c>
      <c r="U877" s="17"/>
      <c r="V877" s="94"/>
      <c r="W877" s="17"/>
      <c r="X877" s="94" t="str">
        <f>IFERROR(AVERAGE(V877:W877),"")</f>
        <v/>
      </c>
      <c r="Y877" s="17"/>
      <c r="Z877" s="17"/>
      <c r="AA877" s="71"/>
      <c r="AB877" s="17"/>
      <c r="AC877" s="190" t="str">
        <f>IF(J877="","",IF(J877&lt;&gt;0,INT(25.4347*POWER((18-J877),1.81)),0))</f>
        <v/>
      </c>
      <c r="AD877" s="190" t="str">
        <f>IFERROR(IF(Q877&lt;&gt;0,INT(0.14354*POWER(((10*Q877)-220),1.4)),0),"")</f>
        <v/>
      </c>
      <c r="AE877" s="190" t="str">
        <f>IFERROR(IF(T877&lt;&gt;0,INT(51.39*POWER((T877-1.5),1.05)),0),"")</f>
        <v/>
      </c>
      <c r="AF877" s="190">
        <f>IF(U877&lt;&gt;0,INT(0.8465*POWER(((100*U877)-75),1.42)),0)</f>
        <v>0</v>
      </c>
      <c r="AG877" s="190" t="str">
        <f>IFERROR(IF(X877&lt;&gt;0,INT(1.53775*POWER((82-X877),1.81)),0),"")</f>
        <v/>
      </c>
      <c r="AH877" s="190" t="str">
        <f>IF(Y877="","",IF(Y877&lt;&gt;0,INT(5.74352*POWER((28.5-Y877),1.92)),0))</f>
        <v/>
      </c>
      <c r="AI877" s="190">
        <f>IF(Z877&lt;&gt;0,INT(12.91*POWER((Z877-4),1.1)),0)</f>
        <v>0</v>
      </c>
      <c r="AJ877" s="190" t="str">
        <f>IF(AA877="","",IF(AA877&lt;&gt;0,INT(0.2797*POWER(((100*AA877)),1.35)),0))</f>
        <v/>
      </c>
      <c r="AK877" s="191" t="str">
        <f>IF(AB877="","",IF(AB877&lt;&gt;0,INT(100.14*POWER((AB877-1),1.08)),0))</f>
        <v/>
      </c>
      <c r="AL877" s="192">
        <f>COUNT(J877,Q877,T877,X877,Y877,AA877,AB877)</f>
        <v>0</v>
      </c>
      <c r="AM877" s="193" t="str">
        <f>IF(AL877=0,"",SUM(AC877:AK877))</f>
        <v/>
      </c>
    </row>
    <row r="878" spans="1:39" customFormat="1" outlineLevel="1">
      <c r="B878" s="259"/>
      <c r="C878" s="106" t="s">
        <v>65</v>
      </c>
      <c r="D878" s="103"/>
      <c r="E878" s="103"/>
      <c r="F878" s="103"/>
      <c r="G878" s="103"/>
      <c r="H878" s="104"/>
      <c r="I878" s="105"/>
      <c r="J878" s="107" t="str">
        <f>IFERROR((J875-J877)/J877*100%,"")</f>
        <v/>
      </c>
      <c r="K878" s="107" t="str">
        <f t="shared" ref="K878:T878" si="3676">IFERROR((K877-K875)/K877*100%,"")</f>
        <v/>
      </c>
      <c r="L878" s="107" t="str">
        <f t="shared" si="3676"/>
        <v/>
      </c>
      <c r="M878" s="107" t="str">
        <f t="shared" si="3676"/>
        <v/>
      </c>
      <c r="N878" s="107" t="str">
        <f t="shared" si="3676"/>
        <v/>
      </c>
      <c r="O878" s="107" t="str">
        <f t="shared" si="3676"/>
        <v/>
      </c>
      <c r="P878" s="107" t="str">
        <f t="shared" si="3676"/>
        <v/>
      </c>
      <c r="Q878" s="107" t="str">
        <f t="shared" si="3676"/>
        <v/>
      </c>
      <c r="R878" s="107" t="str">
        <f t="shared" si="3676"/>
        <v/>
      </c>
      <c r="S878" s="107" t="str">
        <f t="shared" si="3676"/>
        <v/>
      </c>
      <c r="T878" s="107" t="str">
        <f t="shared" si="3676"/>
        <v/>
      </c>
      <c r="U878" s="107" t="str">
        <f t="shared" ref="U878" si="3677">IFERROR((U877-U876)/U877*100%,"")</f>
        <v/>
      </c>
      <c r="V878" s="107" t="str">
        <f>IFERROR((V875-V877)/V877*100%,"")</f>
        <v/>
      </c>
      <c r="W878" s="107" t="str">
        <f>IFERROR((W875-W877)/W877*100%,"")</f>
        <v/>
      </c>
      <c r="X878" s="107" t="str">
        <f>IFERROR((X875-X877)/X877*100%,"")</f>
        <v/>
      </c>
      <c r="Y878" s="107" t="str">
        <f>IFERROR((Y875-Y877)/Y877*100%,"")</f>
        <v/>
      </c>
      <c r="Z878" s="107" t="str">
        <f t="shared" ref="Z878" si="3678">IFERROR((Z877-Z876)/Z877*100%,"")</f>
        <v/>
      </c>
      <c r="AA878" s="107" t="str">
        <f>IFERROR((AA877-AA875)/AA877*100%,"")</f>
        <v/>
      </c>
      <c r="AB878" s="107" t="str">
        <f>IFERROR((AB877-AB875)/AB877*100%,"")</f>
        <v/>
      </c>
      <c r="AC878" s="194" t="str">
        <f t="shared" ref="AC878" si="3679">IFERROR((AC877-AC876)/AC877*100%,"")</f>
        <v/>
      </c>
      <c r="AD878" s="194" t="str">
        <f t="shared" ref="AD878" si="3680">IFERROR((AD877-AD876)/AD877*100%,"")</f>
        <v/>
      </c>
      <c r="AE878" s="194" t="str">
        <f t="shared" ref="AE878" si="3681">IFERROR((AE877-AE876)/AE877*100%,"")</f>
        <v/>
      </c>
      <c r="AF878" s="194" t="str">
        <f t="shared" ref="AF878" si="3682">IFERROR((AF877-AF876)/AF877*100%,"")</f>
        <v/>
      </c>
      <c r="AG878" s="194" t="str">
        <f t="shared" ref="AG878" si="3683">IFERROR((AG877-AG876)/AG877*100%,"")</f>
        <v/>
      </c>
      <c r="AH878" s="194" t="str">
        <f t="shared" ref="AH878" si="3684">IFERROR((AH877-AH876)/AH877*100%,"")</f>
        <v/>
      </c>
      <c r="AI878" s="194" t="str">
        <f t="shared" ref="AI878" si="3685">IFERROR((AI877-AI876)/AI877*100%,"")</f>
        <v/>
      </c>
      <c r="AJ878" s="194" t="str">
        <f t="shared" ref="AJ878" si="3686">IFERROR((AJ877-AJ876)/AJ877*100%,"")</f>
        <v/>
      </c>
      <c r="AK878" s="194" t="str">
        <f t="shared" ref="AK878" si="3687">IFERROR((AK877-AK876)/AK877*100%,"")</f>
        <v/>
      </c>
      <c r="AL878" s="194" t="str">
        <f t="shared" ref="AL878" si="3688">IFERROR((AL877-AL876)/AL877*100%,"")</f>
        <v/>
      </c>
      <c r="AM878" s="227" t="str">
        <f>IFERROR((AM877-AM875)/AM877*100%,"")</f>
        <v/>
      </c>
    </row>
    <row r="879" spans="1:39" customFormat="1" outlineLevel="1">
      <c r="A879" t="str">
        <f>B872&amp;C879</f>
        <v>Surname, Forename5</v>
      </c>
      <c r="B879" s="259"/>
      <c r="C879" s="27">
        <v>5</v>
      </c>
      <c r="D879" s="26" t="s">
        <v>22</v>
      </c>
      <c r="E879" s="103"/>
      <c r="F879" s="103"/>
      <c r="G879" s="103"/>
      <c r="H879" s="15"/>
      <c r="I879" s="16"/>
      <c r="J879" s="17"/>
      <c r="K879" s="94"/>
      <c r="L879" s="94"/>
      <c r="M879" s="94"/>
      <c r="N879" s="94"/>
      <c r="O879" s="94"/>
      <c r="P879" s="94"/>
      <c r="Q879" s="17" t="str">
        <f>IF(SUM(K879:P879)=0,"",SUM(K879:P879))</f>
        <v/>
      </c>
      <c r="R879" s="94"/>
      <c r="S879" s="94"/>
      <c r="T879" s="17" t="str">
        <f>IF(SUM(R879:S879)=0,"",SUM(R879:S879))</f>
        <v/>
      </c>
      <c r="U879" s="17"/>
      <c r="V879" s="94"/>
      <c r="W879" s="17"/>
      <c r="X879" s="94" t="str">
        <f>IFERROR(AVERAGE(V879:W879),"")</f>
        <v/>
      </c>
      <c r="Y879" s="17"/>
      <c r="Z879" s="17"/>
      <c r="AA879" s="71"/>
      <c r="AB879" s="17"/>
      <c r="AC879" s="190" t="str">
        <f>IF(J879="","",IF(J879&lt;&gt;0,INT(25.4347*POWER((18-J879),1.81)),0))</f>
        <v/>
      </c>
      <c r="AD879" s="190" t="str">
        <f>IFERROR(IF(Q879&lt;&gt;0,INT(0.14354*POWER(((10*Q879)-220),1.4)),0),"")</f>
        <v/>
      </c>
      <c r="AE879" s="190" t="str">
        <f>IFERROR(IF(T879&lt;&gt;0,INT(51.39*POWER((T879-1.5),1.05)),0),"")</f>
        <v/>
      </c>
      <c r="AF879" s="190">
        <f>IF(U879&lt;&gt;0,INT(0.8465*POWER(((100*U879)-75),1.42)),0)</f>
        <v>0</v>
      </c>
      <c r="AG879" s="190" t="str">
        <f>IFERROR(IF(X879&lt;&gt;0,INT(1.53775*POWER((82-X879),1.81)),0),"")</f>
        <v/>
      </c>
      <c r="AH879" s="190" t="str">
        <f>IF(Y879="","",IF(Y879&lt;&gt;0,INT(5.74352*POWER((28.5-Y879),1.92)),0))</f>
        <v/>
      </c>
      <c r="AI879" s="190">
        <f>IF(Z879&lt;&gt;0,INT(12.91*POWER((Z879-4),1.1)),0)</f>
        <v>0</v>
      </c>
      <c r="AJ879" s="190" t="str">
        <f>IF(AA879="","",IF(AA879&lt;&gt;0,INT(0.2797*POWER(((100*AA879)),1.35)),0))</f>
        <v/>
      </c>
      <c r="AK879" s="191" t="str">
        <f>IF(AB879="","",IF(AB879&lt;&gt;0,INT(100.14*POWER((AB879-1),1.08)),0))</f>
        <v/>
      </c>
      <c r="AL879" s="192">
        <f>COUNT(J879,Q879,T879,X879,Y879,AA879,AB879)</f>
        <v>0</v>
      </c>
      <c r="AM879" s="193" t="str">
        <f>IF(AL879=0,"",SUM(AC879:AK879))</f>
        <v/>
      </c>
    </row>
    <row r="880" spans="1:39" customFormat="1" outlineLevel="1">
      <c r="B880" s="259"/>
      <c r="C880" s="106" t="s">
        <v>65</v>
      </c>
      <c r="D880" s="103"/>
      <c r="E880" s="103"/>
      <c r="F880" s="103"/>
      <c r="G880" s="103"/>
      <c r="H880" s="104"/>
      <c r="I880" s="105"/>
      <c r="J880" s="107" t="str">
        <f>IFERROR((J877-J879)/J879*100%,"")</f>
        <v/>
      </c>
      <c r="K880" s="107" t="str">
        <f t="shared" ref="K880:T880" si="3689">IFERROR((K879-K877)/K879*100%,"")</f>
        <v/>
      </c>
      <c r="L880" s="107" t="str">
        <f t="shared" si="3689"/>
        <v/>
      </c>
      <c r="M880" s="107" t="str">
        <f t="shared" si="3689"/>
        <v/>
      </c>
      <c r="N880" s="107" t="str">
        <f t="shared" si="3689"/>
        <v/>
      </c>
      <c r="O880" s="107" t="str">
        <f t="shared" si="3689"/>
        <v/>
      </c>
      <c r="P880" s="107" t="str">
        <f t="shared" si="3689"/>
        <v/>
      </c>
      <c r="Q880" s="107" t="str">
        <f t="shared" si="3689"/>
        <v/>
      </c>
      <c r="R880" s="107" t="str">
        <f t="shared" si="3689"/>
        <v/>
      </c>
      <c r="S880" s="107" t="str">
        <f t="shared" si="3689"/>
        <v/>
      </c>
      <c r="T880" s="107" t="str">
        <f t="shared" si="3689"/>
        <v/>
      </c>
      <c r="U880" s="107" t="str">
        <f t="shared" ref="U880" si="3690">IFERROR((U879-U878)/U879*100%,"")</f>
        <v/>
      </c>
      <c r="V880" s="107" t="str">
        <f>IFERROR((V877-V879)/V879*100%,"")</f>
        <v/>
      </c>
      <c r="W880" s="107" t="str">
        <f>IFERROR((W877-W879)/W879*100%,"")</f>
        <v/>
      </c>
      <c r="X880" s="107" t="str">
        <f>IFERROR((X877-X879)/X879*100%,"")</f>
        <v/>
      </c>
      <c r="Y880" s="107" t="str">
        <f>IFERROR((Y877-Y879)/Y879*100%,"")</f>
        <v/>
      </c>
      <c r="Z880" s="107" t="str">
        <f t="shared" ref="Z880" si="3691">IFERROR((Z879-Z878)/Z879*100%,"")</f>
        <v/>
      </c>
      <c r="AA880" s="107" t="str">
        <f>IFERROR((AA879-AA877)/AA879*100%,"")</f>
        <v/>
      </c>
      <c r="AB880" s="107" t="str">
        <f>IFERROR((AB879-AB877)/AB879*100%,"")</f>
        <v/>
      </c>
      <c r="AC880" s="194" t="str">
        <f t="shared" ref="AC880" si="3692">IFERROR((AC879-AC878)/AC879*100%,"")</f>
        <v/>
      </c>
      <c r="AD880" s="194" t="str">
        <f t="shared" ref="AD880" si="3693">IFERROR((AD879-AD878)/AD879*100%,"")</f>
        <v/>
      </c>
      <c r="AE880" s="194" t="str">
        <f t="shared" ref="AE880" si="3694">IFERROR((AE879-AE878)/AE879*100%,"")</f>
        <v/>
      </c>
      <c r="AF880" s="194" t="str">
        <f t="shared" ref="AF880" si="3695">IFERROR((AF879-AF878)/AF879*100%,"")</f>
        <v/>
      </c>
      <c r="AG880" s="194" t="str">
        <f t="shared" ref="AG880" si="3696">IFERROR((AG879-AG878)/AG879*100%,"")</f>
        <v/>
      </c>
      <c r="AH880" s="194" t="str">
        <f t="shared" ref="AH880" si="3697">IFERROR((AH879-AH878)/AH879*100%,"")</f>
        <v/>
      </c>
      <c r="AI880" s="194" t="str">
        <f t="shared" ref="AI880" si="3698">IFERROR((AI879-AI878)/AI879*100%,"")</f>
        <v/>
      </c>
      <c r="AJ880" s="194" t="str">
        <f t="shared" ref="AJ880" si="3699">IFERROR((AJ879-AJ878)/AJ879*100%,"")</f>
        <v/>
      </c>
      <c r="AK880" s="194" t="str">
        <f t="shared" ref="AK880" si="3700">IFERROR((AK879-AK878)/AK879*100%,"")</f>
        <v/>
      </c>
      <c r="AL880" s="194" t="str">
        <f t="shared" ref="AL880" si="3701">IFERROR((AL879-AL878)/AL879*100%,"")</f>
        <v/>
      </c>
      <c r="AM880" s="227" t="str">
        <f>IFERROR((AM879-AM877)/AM879*100%,"")</f>
        <v/>
      </c>
    </row>
    <row r="881" spans="1:39" customFormat="1" outlineLevel="1">
      <c r="A881" t="str">
        <f>B872&amp;C881</f>
        <v>Surname, Forename6</v>
      </c>
      <c r="B881" s="259"/>
      <c r="C881" s="27">
        <v>6</v>
      </c>
      <c r="D881" s="26" t="s">
        <v>22</v>
      </c>
      <c r="E881" s="103"/>
      <c r="F881" s="103"/>
      <c r="G881" s="103"/>
      <c r="H881" s="15"/>
      <c r="I881" s="16"/>
      <c r="J881" s="17"/>
      <c r="K881" s="94"/>
      <c r="L881" s="94"/>
      <c r="M881" s="94"/>
      <c r="N881" s="94"/>
      <c r="O881" s="94"/>
      <c r="P881" s="94"/>
      <c r="Q881" s="17" t="str">
        <f>IF(SUM(K881:P881)=0,"",SUM(K881:P881))</f>
        <v/>
      </c>
      <c r="R881" s="94"/>
      <c r="S881" s="94"/>
      <c r="T881" s="17" t="str">
        <f>IF(SUM(R881:S881)=0,"",SUM(R881:S881))</f>
        <v/>
      </c>
      <c r="U881" s="17"/>
      <c r="V881" s="94"/>
      <c r="W881" s="17"/>
      <c r="X881" s="94" t="str">
        <f>IFERROR(AVERAGE(V881:W881),"")</f>
        <v/>
      </c>
      <c r="Y881" s="17"/>
      <c r="Z881" s="17"/>
      <c r="AA881" s="71"/>
      <c r="AB881" s="17"/>
      <c r="AC881" s="190" t="str">
        <f>IF(J881="","",IF(J881&lt;&gt;0,INT(25.4347*POWER((18-J881),1.81)),0))</f>
        <v/>
      </c>
      <c r="AD881" s="190" t="str">
        <f>IFERROR(IF(Q881&lt;&gt;0,INT(0.14354*POWER(((10*Q881)-220),1.4)),0),"")</f>
        <v/>
      </c>
      <c r="AE881" s="190" t="str">
        <f>IFERROR(IF(T881&lt;&gt;0,INT(51.39*POWER((T881-1.5),1.05)),0),"")</f>
        <v/>
      </c>
      <c r="AF881" s="190">
        <f>IF(U881&lt;&gt;0,INT(0.8465*POWER(((100*U881)-75),1.42)),0)</f>
        <v>0</v>
      </c>
      <c r="AG881" s="190" t="str">
        <f>IFERROR(IF(X881&lt;&gt;0,INT(1.53775*POWER((82-X881),1.81)),0),"")</f>
        <v/>
      </c>
      <c r="AH881" s="190" t="str">
        <f>IF(Y881="","",IF(Y881&lt;&gt;0,INT(5.74352*POWER((28.5-Y881),1.92)),0))</f>
        <v/>
      </c>
      <c r="AI881" s="190">
        <f>IF(Z881&lt;&gt;0,INT(12.91*POWER((Z881-4),1.1)),0)</f>
        <v>0</v>
      </c>
      <c r="AJ881" s="190" t="str">
        <f>IF(AA881="","",IF(AA881&lt;&gt;0,INT(0.2797*POWER(((100*AA881)),1.35)),0))</f>
        <v/>
      </c>
      <c r="AK881" s="191" t="str">
        <f>IF(AB881="","",IF(AB881&lt;&gt;0,INT(100.14*POWER((AB881-1),1.08)),0))</f>
        <v/>
      </c>
      <c r="AL881" s="192">
        <f>COUNT(J881,Q881,T881,X881,Y881,AA881,AB881)</f>
        <v>0</v>
      </c>
      <c r="AM881" s="193" t="str">
        <f>IF(AL881=0,"",SUM(AC881:AK881))</f>
        <v/>
      </c>
    </row>
    <row r="882" spans="1:39" customFormat="1" outlineLevel="1">
      <c r="B882" s="259"/>
      <c r="C882" s="106" t="s">
        <v>65</v>
      </c>
      <c r="D882" s="103"/>
      <c r="E882" s="103"/>
      <c r="F882" s="103"/>
      <c r="G882" s="103"/>
      <c r="H882" s="104"/>
      <c r="I882" s="105"/>
      <c r="J882" s="107" t="str">
        <f>IFERROR((J879-J881)/J881*100%,"")</f>
        <v/>
      </c>
      <c r="K882" s="107" t="str">
        <f t="shared" ref="K882:T882" si="3702">IFERROR((K881-K879)/K881*100%,"")</f>
        <v/>
      </c>
      <c r="L882" s="107" t="str">
        <f t="shared" si="3702"/>
        <v/>
      </c>
      <c r="M882" s="107" t="str">
        <f t="shared" si="3702"/>
        <v/>
      </c>
      <c r="N882" s="107" t="str">
        <f t="shared" si="3702"/>
        <v/>
      </c>
      <c r="O882" s="107" t="str">
        <f t="shared" si="3702"/>
        <v/>
      </c>
      <c r="P882" s="107" t="str">
        <f t="shared" si="3702"/>
        <v/>
      </c>
      <c r="Q882" s="107" t="str">
        <f t="shared" si="3702"/>
        <v/>
      </c>
      <c r="R882" s="107" t="str">
        <f t="shared" si="3702"/>
        <v/>
      </c>
      <c r="S882" s="107" t="str">
        <f t="shared" si="3702"/>
        <v/>
      </c>
      <c r="T882" s="107" t="str">
        <f t="shared" si="3702"/>
        <v/>
      </c>
      <c r="U882" s="107" t="str">
        <f t="shared" ref="U882" si="3703">IFERROR((U881-U880)/U881*100%,"")</f>
        <v/>
      </c>
      <c r="V882" s="107" t="str">
        <f>IFERROR((V879-V881)/V881*100%,"")</f>
        <v/>
      </c>
      <c r="W882" s="107" t="str">
        <f>IFERROR((W879-W881)/W881*100%,"")</f>
        <v/>
      </c>
      <c r="X882" s="107" t="str">
        <f>IFERROR((X879-X881)/X881*100%,"")</f>
        <v/>
      </c>
      <c r="Y882" s="107" t="str">
        <f>IFERROR((Y879-Y881)/Y881*100%,"")</f>
        <v/>
      </c>
      <c r="Z882" s="107" t="str">
        <f t="shared" ref="Z882" si="3704">IFERROR((Z881-Z880)/Z881*100%,"")</f>
        <v/>
      </c>
      <c r="AA882" s="107" t="str">
        <f>IFERROR((AA881-AA879)/AA881*100%,"")</f>
        <v/>
      </c>
      <c r="AB882" s="107" t="str">
        <f>IFERROR((AB881-AB879)/AB881*100%,"")</f>
        <v/>
      </c>
      <c r="AC882" s="194" t="str">
        <f t="shared" ref="AC882" si="3705">IFERROR((AC881-AC880)/AC881*100%,"")</f>
        <v/>
      </c>
      <c r="AD882" s="194" t="str">
        <f t="shared" ref="AD882" si="3706">IFERROR((AD881-AD880)/AD881*100%,"")</f>
        <v/>
      </c>
      <c r="AE882" s="194" t="str">
        <f t="shared" ref="AE882" si="3707">IFERROR((AE881-AE880)/AE881*100%,"")</f>
        <v/>
      </c>
      <c r="AF882" s="194" t="str">
        <f t="shared" ref="AF882" si="3708">IFERROR((AF881-AF880)/AF881*100%,"")</f>
        <v/>
      </c>
      <c r="AG882" s="194" t="str">
        <f t="shared" ref="AG882" si="3709">IFERROR((AG881-AG880)/AG881*100%,"")</f>
        <v/>
      </c>
      <c r="AH882" s="194" t="str">
        <f t="shared" ref="AH882" si="3710">IFERROR((AH881-AH880)/AH881*100%,"")</f>
        <v/>
      </c>
      <c r="AI882" s="194" t="str">
        <f t="shared" ref="AI882" si="3711">IFERROR((AI881-AI880)/AI881*100%,"")</f>
        <v/>
      </c>
      <c r="AJ882" s="194" t="str">
        <f t="shared" ref="AJ882" si="3712">IFERROR((AJ881-AJ880)/AJ881*100%,"")</f>
        <v/>
      </c>
      <c r="AK882" s="194" t="str">
        <f t="shared" ref="AK882" si="3713">IFERROR((AK881-AK880)/AK881*100%,"")</f>
        <v/>
      </c>
      <c r="AL882" s="194" t="str">
        <f t="shared" ref="AL882" si="3714">IFERROR((AL881-AL880)/AL881*100%,"")</f>
        <v/>
      </c>
      <c r="AM882" s="227" t="str">
        <f>IFERROR((AM881-AM879)/AM881*100%,"")</f>
        <v/>
      </c>
    </row>
    <row r="883" spans="1:39" customFormat="1" outlineLevel="1">
      <c r="A883" t="str">
        <f>B872&amp;C883</f>
        <v>Surname, Forename7</v>
      </c>
      <c r="B883" s="259"/>
      <c r="C883" s="27">
        <v>7</v>
      </c>
      <c r="D883" s="26" t="s">
        <v>22</v>
      </c>
      <c r="E883" s="103"/>
      <c r="F883" s="103"/>
      <c r="G883" s="103"/>
      <c r="H883" s="15"/>
      <c r="I883" s="16"/>
      <c r="J883" s="17"/>
      <c r="K883" s="94"/>
      <c r="L883" s="94"/>
      <c r="M883" s="94"/>
      <c r="N883" s="94"/>
      <c r="O883" s="94"/>
      <c r="P883" s="94"/>
      <c r="Q883" s="17" t="str">
        <f>IF(SUM(K883:P883)=0,"",SUM(K883:P883))</f>
        <v/>
      </c>
      <c r="R883" s="94"/>
      <c r="S883" s="94"/>
      <c r="T883" s="17" t="str">
        <f>IF(SUM(R883:S883)=0,"",SUM(R883:S883))</f>
        <v/>
      </c>
      <c r="U883" s="17"/>
      <c r="V883" s="94"/>
      <c r="W883" s="17"/>
      <c r="X883" s="94" t="str">
        <f>IFERROR(AVERAGE(V883:W883),"")</f>
        <v/>
      </c>
      <c r="Y883" s="17"/>
      <c r="Z883" s="17"/>
      <c r="AA883" s="71"/>
      <c r="AB883" s="17"/>
      <c r="AC883" s="190" t="str">
        <f>IF(J883="","",IF(J883&lt;&gt;0,INT(25.4347*POWER((18-J883),1.81)),0))</f>
        <v/>
      </c>
      <c r="AD883" s="190" t="str">
        <f>IFERROR(IF(Q883&lt;&gt;0,INT(0.14354*POWER(((10*Q883)-220),1.4)),0),"")</f>
        <v/>
      </c>
      <c r="AE883" s="190" t="str">
        <f>IFERROR(IF(T883&lt;&gt;0,INT(51.39*POWER((T883-1.5),1.05)),0),"")</f>
        <v/>
      </c>
      <c r="AF883" s="190">
        <f>IF(U883&lt;&gt;0,INT(0.8465*POWER(((100*U883)-75),1.42)),0)</f>
        <v>0</v>
      </c>
      <c r="AG883" s="190" t="str">
        <f>IFERROR(IF(X883&lt;&gt;0,INT(1.53775*POWER((82-X883),1.81)),0),"")</f>
        <v/>
      </c>
      <c r="AH883" s="190" t="str">
        <f>IF(Y883="","",IF(Y883&lt;&gt;0,INT(5.74352*POWER((28.5-Y883),1.92)),0))</f>
        <v/>
      </c>
      <c r="AI883" s="190">
        <f>IF(Z883&lt;&gt;0,INT(12.91*POWER((Z883-4),1.1)),0)</f>
        <v>0</v>
      </c>
      <c r="AJ883" s="190" t="str">
        <f>IF(AA883="","",IF(AA883&lt;&gt;0,INT(0.2797*POWER(((100*AA883)),1.35)),0))</f>
        <v/>
      </c>
      <c r="AK883" s="191" t="str">
        <f>IF(AB883="","",IF(AB883&lt;&gt;0,INT(100.14*POWER((AB883-1),1.08)),0))</f>
        <v/>
      </c>
      <c r="AL883" s="192">
        <f>COUNT(J883,Q883,T883,X883,Y883,AA883,AB883)</f>
        <v>0</v>
      </c>
      <c r="AM883" s="193" t="str">
        <f>IF(AL883=0,"",SUM(AC883:AK883))</f>
        <v/>
      </c>
    </row>
    <row r="884" spans="1:39" customFormat="1" outlineLevel="1">
      <c r="B884" s="259"/>
      <c r="C884" s="106" t="s">
        <v>65</v>
      </c>
      <c r="D884" s="103"/>
      <c r="E884" s="103"/>
      <c r="F884" s="103"/>
      <c r="G884" s="103"/>
      <c r="H884" s="104"/>
      <c r="I884" s="105"/>
      <c r="J884" s="107" t="str">
        <f>IFERROR((J881-J883)/J883*100%,"")</f>
        <v/>
      </c>
      <c r="K884" s="107" t="str">
        <f t="shared" ref="K884:T884" si="3715">IFERROR((K883-K881)/K883*100%,"")</f>
        <v/>
      </c>
      <c r="L884" s="107" t="str">
        <f t="shared" si="3715"/>
        <v/>
      </c>
      <c r="M884" s="107" t="str">
        <f t="shared" si="3715"/>
        <v/>
      </c>
      <c r="N884" s="107" t="str">
        <f t="shared" si="3715"/>
        <v/>
      </c>
      <c r="O884" s="107" t="str">
        <f t="shared" si="3715"/>
        <v/>
      </c>
      <c r="P884" s="107" t="str">
        <f t="shared" si="3715"/>
        <v/>
      </c>
      <c r="Q884" s="107" t="str">
        <f t="shared" si="3715"/>
        <v/>
      </c>
      <c r="R884" s="107" t="str">
        <f t="shared" si="3715"/>
        <v/>
      </c>
      <c r="S884" s="107" t="str">
        <f t="shared" si="3715"/>
        <v/>
      </c>
      <c r="T884" s="107" t="str">
        <f t="shared" si="3715"/>
        <v/>
      </c>
      <c r="U884" s="107" t="str">
        <f t="shared" ref="U884" si="3716">IFERROR((U883-U882)/U883*100%,"")</f>
        <v/>
      </c>
      <c r="V884" s="107" t="str">
        <f>IFERROR((V881-V883)/V883*100%,"")</f>
        <v/>
      </c>
      <c r="W884" s="107" t="str">
        <f>IFERROR((W881-W883)/W883*100%,"")</f>
        <v/>
      </c>
      <c r="X884" s="107" t="str">
        <f>IFERROR((X881-X883)/X883*100%,"")</f>
        <v/>
      </c>
      <c r="Y884" s="107" t="str">
        <f>IFERROR((Y881-Y883)/Y883*100%,"")</f>
        <v/>
      </c>
      <c r="Z884" s="107" t="str">
        <f t="shared" ref="Z884" si="3717">IFERROR((Z883-Z882)/Z883*100%,"")</f>
        <v/>
      </c>
      <c r="AA884" s="107" t="str">
        <f>IFERROR((AA883-AA881)/AA883*100%,"")</f>
        <v/>
      </c>
      <c r="AB884" s="107" t="str">
        <f>IFERROR((AB883-AB881)/AB883*100%,"")</f>
        <v/>
      </c>
      <c r="AC884" s="194" t="str">
        <f t="shared" ref="AC884" si="3718">IFERROR((AC883-AC882)/AC883*100%,"")</f>
        <v/>
      </c>
      <c r="AD884" s="194" t="str">
        <f t="shared" ref="AD884" si="3719">IFERROR((AD883-AD882)/AD883*100%,"")</f>
        <v/>
      </c>
      <c r="AE884" s="194" t="str">
        <f t="shared" ref="AE884" si="3720">IFERROR((AE883-AE882)/AE883*100%,"")</f>
        <v/>
      </c>
      <c r="AF884" s="194" t="str">
        <f t="shared" ref="AF884" si="3721">IFERROR((AF883-AF882)/AF883*100%,"")</f>
        <v/>
      </c>
      <c r="AG884" s="194" t="str">
        <f t="shared" ref="AG884" si="3722">IFERROR((AG883-AG882)/AG883*100%,"")</f>
        <v/>
      </c>
      <c r="AH884" s="194" t="str">
        <f t="shared" ref="AH884" si="3723">IFERROR((AH883-AH882)/AH883*100%,"")</f>
        <v/>
      </c>
      <c r="AI884" s="194" t="str">
        <f t="shared" ref="AI884" si="3724">IFERROR((AI883-AI882)/AI883*100%,"")</f>
        <v/>
      </c>
      <c r="AJ884" s="194" t="str">
        <f t="shared" ref="AJ884" si="3725">IFERROR((AJ883-AJ882)/AJ883*100%,"")</f>
        <v/>
      </c>
      <c r="AK884" s="194" t="str">
        <f t="shared" ref="AK884" si="3726">IFERROR((AK883-AK882)/AK883*100%,"")</f>
        <v/>
      </c>
      <c r="AL884" s="194" t="str">
        <f t="shared" ref="AL884" si="3727">IFERROR((AL883-AL882)/AL883*100%,"")</f>
        <v/>
      </c>
      <c r="AM884" s="227" t="str">
        <f>IFERROR((AM883-AM881)/AM883*100%,"")</f>
        <v/>
      </c>
    </row>
    <row r="885" spans="1:39" customFormat="1" outlineLevel="1">
      <c r="A885" t="str">
        <f>B872&amp;C885</f>
        <v>Surname, Forename8</v>
      </c>
      <c r="B885" s="259"/>
      <c r="C885" s="27">
        <v>8</v>
      </c>
      <c r="D885" s="26" t="s">
        <v>22</v>
      </c>
      <c r="E885" s="103"/>
      <c r="F885" s="103"/>
      <c r="G885" s="103"/>
      <c r="H885" s="15"/>
      <c r="I885" s="16"/>
      <c r="J885" s="17"/>
      <c r="K885" s="94"/>
      <c r="L885" s="94"/>
      <c r="M885" s="94"/>
      <c r="N885" s="94"/>
      <c r="O885" s="94"/>
      <c r="P885" s="94"/>
      <c r="Q885" s="17" t="str">
        <f>IF(SUM(K885:P885)=0,"",SUM(K885:P885))</f>
        <v/>
      </c>
      <c r="R885" s="94"/>
      <c r="S885" s="94"/>
      <c r="T885" s="17" t="str">
        <f>IF(SUM(R885:S885)=0,"",SUM(R885:S885))</f>
        <v/>
      </c>
      <c r="U885" s="17"/>
      <c r="V885" s="94"/>
      <c r="W885" s="17"/>
      <c r="X885" s="94" t="str">
        <f>IFERROR(AVERAGE(V885:W885),"")</f>
        <v/>
      </c>
      <c r="Y885" s="17"/>
      <c r="Z885" s="17"/>
      <c r="AA885" s="71"/>
      <c r="AB885" s="17"/>
      <c r="AC885" s="190" t="str">
        <f>IF(J885="","",IF(J885&lt;&gt;0,INT(25.4347*POWER((18-J885),1.81)),0))</f>
        <v/>
      </c>
      <c r="AD885" s="190" t="str">
        <f>IFERROR(IF(Q885&lt;&gt;0,INT(0.14354*POWER(((10*Q885)-220),1.4)),0),"")</f>
        <v/>
      </c>
      <c r="AE885" s="190" t="str">
        <f>IFERROR(IF(T885&lt;&gt;0,INT(51.39*POWER((T885-1.5),1.05)),0),"")</f>
        <v/>
      </c>
      <c r="AF885" s="190">
        <f>IF(U885&lt;&gt;0,INT(0.8465*POWER(((100*U885)-75),1.42)),0)</f>
        <v>0</v>
      </c>
      <c r="AG885" s="190" t="str">
        <f>IFERROR(IF(X885&lt;&gt;0,INT(1.53775*POWER((82-X885),1.81)),0),"")</f>
        <v/>
      </c>
      <c r="AH885" s="190" t="str">
        <f>IF(Y885="","",IF(Y885&lt;&gt;0,INT(5.74352*POWER((28.5-Y885),1.92)),0))</f>
        <v/>
      </c>
      <c r="AI885" s="190">
        <f>IF(Z885&lt;&gt;0,INT(12.91*POWER((Z885-4),1.1)),0)</f>
        <v>0</v>
      </c>
      <c r="AJ885" s="190" t="str">
        <f>IF(AA885="","",IF(AA885&lt;&gt;0,INT(0.2797*POWER(((100*AA885)),1.35)),0))</f>
        <v/>
      </c>
      <c r="AK885" s="191" t="str">
        <f>IF(AB885="","",IF(AB885&lt;&gt;0,INT(100.14*POWER((AB885-1),1.08)),0))</f>
        <v/>
      </c>
      <c r="AL885" s="192">
        <f>COUNT(J885,Q885,T885,X885,Y885,AA885,AB885)</f>
        <v>0</v>
      </c>
      <c r="AM885" s="193" t="str">
        <f>IF(AL885=0,"",SUM(AC885:AK885))</f>
        <v/>
      </c>
    </row>
    <row r="886" spans="1:39" customFormat="1" outlineLevel="1">
      <c r="B886" s="259"/>
      <c r="C886" s="106" t="s">
        <v>65</v>
      </c>
      <c r="D886" s="103"/>
      <c r="E886" s="103"/>
      <c r="F886" s="103"/>
      <c r="G886" s="103"/>
      <c r="H886" s="104"/>
      <c r="I886" s="105"/>
      <c r="J886" s="107" t="str">
        <f>IFERROR((J883-J885)/J885*100%,"")</f>
        <v/>
      </c>
      <c r="K886" s="107" t="str">
        <f t="shared" ref="K886:T886" si="3728">IFERROR((K885-K883)/K885*100%,"")</f>
        <v/>
      </c>
      <c r="L886" s="107" t="str">
        <f t="shared" si="3728"/>
        <v/>
      </c>
      <c r="M886" s="107" t="str">
        <f t="shared" si="3728"/>
        <v/>
      </c>
      <c r="N886" s="107" t="str">
        <f t="shared" si="3728"/>
        <v/>
      </c>
      <c r="O886" s="107" t="str">
        <f t="shared" si="3728"/>
        <v/>
      </c>
      <c r="P886" s="107" t="str">
        <f t="shared" si="3728"/>
        <v/>
      </c>
      <c r="Q886" s="107" t="str">
        <f t="shared" si="3728"/>
        <v/>
      </c>
      <c r="R886" s="107" t="str">
        <f t="shared" si="3728"/>
        <v/>
      </c>
      <c r="S886" s="107" t="str">
        <f t="shared" si="3728"/>
        <v/>
      </c>
      <c r="T886" s="107" t="str">
        <f t="shared" si="3728"/>
        <v/>
      </c>
      <c r="U886" s="107" t="str">
        <f t="shared" ref="U886" si="3729">IFERROR((U885-U884)/U885*100%,"")</f>
        <v/>
      </c>
      <c r="V886" s="107" t="str">
        <f>IFERROR((V883-V885)/V885*100%,"")</f>
        <v/>
      </c>
      <c r="W886" s="107" t="str">
        <f>IFERROR((W883-W885)/W885*100%,"")</f>
        <v/>
      </c>
      <c r="X886" s="107" t="str">
        <f>IFERROR((X883-X885)/X885*100%,"")</f>
        <v/>
      </c>
      <c r="Y886" s="107" t="str">
        <f>IFERROR((Y883-Y885)/Y885*100%,"")</f>
        <v/>
      </c>
      <c r="Z886" s="107" t="str">
        <f t="shared" ref="Z886" si="3730">IFERROR((Z885-Z884)/Z885*100%,"")</f>
        <v/>
      </c>
      <c r="AA886" s="107" t="str">
        <f>IFERROR((AA885-AA883)/AA885*100%,"")</f>
        <v/>
      </c>
      <c r="AB886" s="107" t="str">
        <f>IFERROR((AB885-AB883)/AB885*100%,"")</f>
        <v/>
      </c>
      <c r="AC886" s="194" t="str">
        <f t="shared" ref="AC886" si="3731">IFERROR((AC885-AC884)/AC885*100%,"")</f>
        <v/>
      </c>
      <c r="AD886" s="194" t="str">
        <f t="shared" ref="AD886" si="3732">IFERROR((AD885-AD884)/AD885*100%,"")</f>
        <v/>
      </c>
      <c r="AE886" s="194" t="str">
        <f t="shared" ref="AE886" si="3733">IFERROR((AE885-AE884)/AE885*100%,"")</f>
        <v/>
      </c>
      <c r="AF886" s="194" t="str">
        <f t="shared" ref="AF886" si="3734">IFERROR((AF885-AF884)/AF885*100%,"")</f>
        <v/>
      </c>
      <c r="AG886" s="194" t="str">
        <f t="shared" ref="AG886" si="3735">IFERROR((AG885-AG884)/AG885*100%,"")</f>
        <v/>
      </c>
      <c r="AH886" s="194" t="str">
        <f t="shared" ref="AH886" si="3736">IFERROR((AH885-AH884)/AH885*100%,"")</f>
        <v/>
      </c>
      <c r="AI886" s="194" t="str">
        <f t="shared" ref="AI886" si="3737">IFERROR((AI885-AI884)/AI885*100%,"")</f>
        <v/>
      </c>
      <c r="AJ886" s="194" t="str">
        <f t="shared" ref="AJ886" si="3738">IFERROR((AJ885-AJ884)/AJ885*100%,"")</f>
        <v/>
      </c>
      <c r="AK886" s="194" t="str">
        <f t="shared" ref="AK886" si="3739">IFERROR((AK885-AK884)/AK885*100%,"")</f>
        <v/>
      </c>
      <c r="AL886" s="194" t="str">
        <f t="shared" ref="AL886" si="3740">IFERROR((AL885-AL884)/AL885*100%,"")</f>
        <v/>
      </c>
      <c r="AM886" s="227" t="str">
        <f>IFERROR((AM885-AM883)/AM885*100%,"")</f>
        <v/>
      </c>
    </row>
    <row r="887" spans="1:39" customFormat="1" outlineLevel="1">
      <c r="A887" t="str">
        <f>B872&amp;C887</f>
        <v>Surname, Forename9</v>
      </c>
      <c r="B887" s="259"/>
      <c r="C887" s="27">
        <v>9</v>
      </c>
      <c r="D887" s="26" t="s">
        <v>22</v>
      </c>
      <c r="E887" s="103"/>
      <c r="F887" s="103"/>
      <c r="G887" s="103"/>
      <c r="H887" s="15"/>
      <c r="I887" s="16"/>
      <c r="J887" s="17"/>
      <c r="K887" s="94"/>
      <c r="L887" s="94"/>
      <c r="M887" s="94"/>
      <c r="N887" s="94"/>
      <c r="O887" s="94"/>
      <c r="P887" s="94"/>
      <c r="Q887" s="17" t="str">
        <f>IF(SUM(K887:P887)=0,"",SUM(K887:P887))</f>
        <v/>
      </c>
      <c r="R887" s="94"/>
      <c r="S887" s="94"/>
      <c r="T887" s="17" t="str">
        <f>IF(SUM(R887:S887)=0,"",SUM(R887:S887))</f>
        <v/>
      </c>
      <c r="U887" s="17"/>
      <c r="V887" s="94"/>
      <c r="W887" s="17"/>
      <c r="X887" s="94" t="str">
        <f>IFERROR(AVERAGE(V887:W887),"")</f>
        <v/>
      </c>
      <c r="Y887" s="17"/>
      <c r="Z887" s="17"/>
      <c r="AA887" s="71"/>
      <c r="AB887" s="17"/>
      <c r="AC887" s="190" t="str">
        <f>IF(J887="","",IF(J887&lt;&gt;0,INT(25.4347*POWER((18-J887),1.81)),0))</f>
        <v/>
      </c>
      <c r="AD887" s="190" t="str">
        <f>IFERROR(IF(Q887&lt;&gt;0,INT(0.14354*POWER(((10*Q887)-220),1.4)),0),"")</f>
        <v/>
      </c>
      <c r="AE887" s="190" t="str">
        <f>IFERROR(IF(T887&lt;&gt;0,INT(51.39*POWER((T887-1.5),1.05)),0),"")</f>
        <v/>
      </c>
      <c r="AF887" s="190">
        <f>IF(U887&lt;&gt;0,INT(0.8465*POWER(((100*U887)-75),1.42)),0)</f>
        <v>0</v>
      </c>
      <c r="AG887" s="190" t="str">
        <f>IFERROR(IF(X887&lt;&gt;0,INT(1.53775*POWER((82-X887),1.81)),0),"")</f>
        <v/>
      </c>
      <c r="AH887" s="190" t="str">
        <f>IF(Y887="","",IF(Y887&lt;&gt;0,INT(5.74352*POWER((28.5-Y887),1.92)),0))</f>
        <v/>
      </c>
      <c r="AI887" s="190">
        <f>IF(Z887&lt;&gt;0,INT(12.91*POWER((Z887-4),1.1)),0)</f>
        <v>0</v>
      </c>
      <c r="AJ887" s="190" t="str">
        <f>IF(AA887="","",IF(AA887&lt;&gt;0,INT(0.2797*POWER(((100*AA887)),1.35)),0))</f>
        <v/>
      </c>
      <c r="AK887" s="191" t="str">
        <f>IF(AB887="","",IF(AB887&lt;&gt;0,INT(100.14*POWER((AB887-1),1.08)),0))</f>
        <v/>
      </c>
      <c r="AL887" s="192">
        <f>COUNT(J887,Q887,T887,X887,Y887,AA887,AB887)</f>
        <v>0</v>
      </c>
      <c r="AM887" s="193" t="str">
        <f>IF(AL887=0,"",SUM(AC887:AK887))</f>
        <v/>
      </c>
    </row>
    <row r="888" spans="1:39" customFormat="1" outlineLevel="1">
      <c r="B888" s="259"/>
      <c r="C888" s="106" t="s">
        <v>65</v>
      </c>
      <c r="D888" s="33"/>
      <c r="E888" s="33"/>
      <c r="F888" s="33"/>
      <c r="G888" s="33"/>
      <c r="H888" s="18"/>
      <c r="I888" s="44"/>
      <c r="J888" s="107" t="str">
        <f>IFERROR((J885-J887)/J887*100%,"")</f>
        <v/>
      </c>
      <c r="K888" s="107" t="str">
        <f t="shared" ref="K888:T888" si="3741">IFERROR((K887-K885)/K887*100%,"")</f>
        <v/>
      </c>
      <c r="L888" s="107" t="str">
        <f t="shared" si="3741"/>
        <v/>
      </c>
      <c r="M888" s="107" t="str">
        <f t="shared" si="3741"/>
        <v/>
      </c>
      <c r="N888" s="107" t="str">
        <f t="shared" si="3741"/>
        <v/>
      </c>
      <c r="O888" s="107" t="str">
        <f t="shared" si="3741"/>
        <v/>
      </c>
      <c r="P888" s="107" t="str">
        <f t="shared" si="3741"/>
        <v/>
      </c>
      <c r="Q888" s="107" t="str">
        <f t="shared" si="3741"/>
        <v/>
      </c>
      <c r="R888" s="107" t="str">
        <f t="shared" si="3741"/>
        <v/>
      </c>
      <c r="S888" s="107" t="str">
        <f t="shared" si="3741"/>
        <v/>
      </c>
      <c r="T888" s="107" t="str">
        <f t="shared" si="3741"/>
        <v/>
      </c>
      <c r="U888" s="107" t="str">
        <f t="shared" ref="U888" si="3742">IFERROR((U887-U886)/U887*100%,"")</f>
        <v/>
      </c>
      <c r="V888" s="107" t="str">
        <f>IFERROR((V885-V887)/V887*100%,"")</f>
        <v/>
      </c>
      <c r="W888" s="107" t="str">
        <f>IFERROR((W885-W887)/W887*100%,"")</f>
        <v/>
      </c>
      <c r="X888" s="107" t="str">
        <f>IFERROR((X885-X887)/X887*100%,"")</f>
        <v/>
      </c>
      <c r="Y888" s="107" t="str">
        <f>IFERROR((Y885-Y887)/Y887*100%,"")</f>
        <v/>
      </c>
      <c r="Z888" s="107" t="str">
        <f t="shared" ref="Z888" si="3743">IFERROR((Z887-Z886)/Z887*100%,"")</f>
        <v/>
      </c>
      <c r="AA888" s="107" t="str">
        <f>IFERROR((AA887-AA885)/AA887*100%,"")</f>
        <v/>
      </c>
      <c r="AB888" s="107" t="str">
        <f>IFERROR((AB887-AB885)/AB887*100%,"")</f>
        <v/>
      </c>
      <c r="AC888" s="194" t="str">
        <f t="shared" ref="AC888" si="3744">IFERROR((AC887-AC886)/AC887*100%,"")</f>
        <v/>
      </c>
      <c r="AD888" s="194" t="str">
        <f t="shared" ref="AD888" si="3745">IFERROR((AD887-AD886)/AD887*100%,"")</f>
        <v/>
      </c>
      <c r="AE888" s="194" t="str">
        <f t="shared" ref="AE888" si="3746">IFERROR((AE887-AE886)/AE887*100%,"")</f>
        <v/>
      </c>
      <c r="AF888" s="194" t="str">
        <f t="shared" ref="AF888" si="3747">IFERROR((AF887-AF886)/AF887*100%,"")</f>
        <v/>
      </c>
      <c r="AG888" s="194" t="str">
        <f t="shared" ref="AG888" si="3748">IFERROR((AG887-AG886)/AG887*100%,"")</f>
        <v/>
      </c>
      <c r="AH888" s="194" t="str">
        <f t="shared" ref="AH888" si="3749">IFERROR((AH887-AH886)/AH887*100%,"")</f>
        <v/>
      </c>
      <c r="AI888" s="194" t="str">
        <f t="shared" ref="AI888" si="3750">IFERROR((AI887-AI886)/AI887*100%,"")</f>
        <v/>
      </c>
      <c r="AJ888" s="194" t="str">
        <f t="shared" ref="AJ888" si="3751">IFERROR((AJ887-AJ886)/AJ887*100%,"")</f>
        <v/>
      </c>
      <c r="AK888" s="194" t="str">
        <f t="shared" ref="AK888" si="3752">IFERROR((AK887-AK886)/AK887*100%,"")</f>
        <v/>
      </c>
      <c r="AL888" s="194" t="str">
        <f t="shared" ref="AL888" si="3753">IFERROR((AL887-AL886)/AL887*100%,"")</f>
        <v/>
      </c>
      <c r="AM888" s="227" t="str">
        <f>IFERROR((AM887-AM885)/AM887*100%,"")</f>
        <v/>
      </c>
    </row>
    <row r="889" spans="1:39" s="6" customFormat="1" outlineLevel="1">
      <c r="A889" t="str">
        <f>B872&amp;C889</f>
        <v>Surname, Forename10</v>
      </c>
      <c r="B889" s="259"/>
      <c r="C889" s="32">
        <v>10</v>
      </c>
      <c r="D889" s="33" t="s">
        <v>22</v>
      </c>
      <c r="E889" s="33"/>
      <c r="F889" s="33"/>
      <c r="G889" s="33"/>
      <c r="H889" s="18"/>
      <c r="I889" s="44"/>
      <c r="J889" s="34"/>
      <c r="K889" s="34"/>
      <c r="L889" s="34"/>
      <c r="M889" s="34"/>
      <c r="N889" s="34"/>
      <c r="O889" s="34"/>
      <c r="P889" s="34"/>
      <c r="Q889" s="17" t="str">
        <f>IF(SUM(K889:P889)=0,"",SUM(K889:P889))</f>
        <v/>
      </c>
      <c r="R889" s="94"/>
      <c r="S889" s="94"/>
      <c r="T889" s="17" t="str">
        <f>IF(SUM(R889:S889)=0,"",SUM(R889:S889))</f>
        <v/>
      </c>
      <c r="U889" s="17"/>
      <c r="V889" s="94"/>
      <c r="W889" s="17"/>
      <c r="X889" s="94" t="str">
        <f>IFERROR(AVERAGE(V889:W889),"")</f>
        <v/>
      </c>
      <c r="Y889" s="17"/>
      <c r="Z889" s="17"/>
      <c r="AA889" s="71"/>
      <c r="AB889" s="17"/>
      <c r="AC889" s="190" t="str">
        <f>IF(J889="","",IF(J889&lt;&gt;0,INT(25.4347*POWER((18-J889),1.81)),0))</f>
        <v/>
      </c>
      <c r="AD889" s="190" t="str">
        <f>IFERROR(IF(Q889&lt;&gt;0,INT(0.14354*POWER(((10*Q889)-220),1.4)),0),"")</f>
        <v/>
      </c>
      <c r="AE889" s="190" t="str">
        <f>IFERROR(IF(T889&lt;&gt;0,INT(51.39*POWER((T889-1.5),1.05)),0),"")</f>
        <v/>
      </c>
      <c r="AF889" s="190">
        <f>IF(U889&lt;&gt;0,INT(0.8465*POWER(((100*U889)-75),1.42)),0)</f>
        <v>0</v>
      </c>
      <c r="AG889" s="190" t="str">
        <f>IFERROR(IF(X889&lt;&gt;0,INT(1.53775*POWER((82-X889),1.81)),0),"")</f>
        <v/>
      </c>
      <c r="AH889" s="190" t="str">
        <f>IF(Y889="","",IF(Y889&lt;&gt;0,INT(5.74352*POWER((28.5-Y889),1.92)),0))</f>
        <v/>
      </c>
      <c r="AI889" s="190">
        <f>IF(Z889&lt;&gt;0,INT(12.91*POWER((Z889-4),1.1)),0)</f>
        <v>0</v>
      </c>
      <c r="AJ889" s="190" t="str">
        <f>IF(AA889="","",IF(AA889&lt;&gt;0,INT(0.2797*POWER(((100*AA889)),1.35)),0))</f>
        <v/>
      </c>
      <c r="AK889" s="191" t="str">
        <f>IF(AB889="","",IF(AB889&lt;&gt;0,INT(100.14*POWER((AB889-1),1.08)),0))</f>
        <v/>
      </c>
      <c r="AL889" s="192">
        <f>COUNT(J889,Q889,T889,X889,Y889,AA889,AB889)</f>
        <v>0</v>
      </c>
      <c r="AM889" s="193" t="str">
        <f>IF(AL889=0,"",SUM(AC889:AK889))</f>
        <v/>
      </c>
    </row>
    <row r="890" spans="1:39" s="6" customFormat="1" outlineLevel="1">
      <c r="A890"/>
      <c r="B890" s="260"/>
      <c r="C890" s="106" t="s">
        <v>65</v>
      </c>
      <c r="D890" s="33"/>
      <c r="E890" s="33"/>
      <c r="F890" s="33"/>
      <c r="G890" s="33"/>
      <c r="H890" s="18"/>
      <c r="I890" s="44"/>
      <c r="J890" s="107" t="str">
        <f>IFERROR((J887-J889)/J889*100%,"")</f>
        <v/>
      </c>
      <c r="K890" s="107" t="str">
        <f t="shared" ref="K890:T890" si="3754">IFERROR((K889-K887)/K889*100%,"")</f>
        <v/>
      </c>
      <c r="L890" s="107" t="str">
        <f t="shared" si="3754"/>
        <v/>
      </c>
      <c r="M890" s="107" t="str">
        <f t="shared" si="3754"/>
        <v/>
      </c>
      <c r="N890" s="107" t="str">
        <f t="shared" si="3754"/>
        <v/>
      </c>
      <c r="O890" s="107" t="str">
        <f t="shared" si="3754"/>
        <v/>
      </c>
      <c r="P890" s="107" t="str">
        <f t="shared" si="3754"/>
        <v/>
      </c>
      <c r="Q890" s="107" t="str">
        <f t="shared" si="3754"/>
        <v/>
      </c>
      <c r="R890" s="107" t="str">
        <f t="shared" si="3754"/>
        <v/>
      </c>
      <c r="S890" s="107" t="str">
        <f t="shared" si="3754"/>
        <v/>
      </c>
      <c r="T890" s="107" t="str">
        <f t="shared" si="3754"/>
        <v/>
      </c>
      <c r="U890" s="107" t="str">
        <f t="shared" ref="U890" si="3755">IFERROR((U889-U888)/U889*100%,"")</f>
        <v/>
      </c>
      <c r="V890" s="107" t="str">
        <f>IFERROR((V887-V889)/V889*100%,"")</f>
        <v/>
      </c>
      <c r="W890" s="107" t="str">
        <f>IFERROR((W887-W889)/W889*100%,"")</f>
        <v/>
      </c>
      <c r="X890" s="107" t="str">
        <f>IFERROR((X887-X889)/X889*100%,"")</f>
        <v/>
      </c>
      <c r="Y890" s="107" t="str">
        <f>IFERROR((Y887-Y889)/Y889*100%,"")</f>
        <v/>
      </c>
      <c r="Z890" s="107" t="str">
        <f t="shared" ref="Z890" si="3756">IFERROR((Z889-Z888)/Z889*100%,"")</f>
        <v/>
      </c>
      <c r="AA890" s="107" t="str">
        <f>IFERROR((AA889-AA887)/AA889*100%,"")</f>
        <v/>
      </c>
      <c r="AB890" s="107" t="str">
        <f>IFERROR((AB889-AB887)/AB889*100%,"")</f>
        <v/>
      </c>
      <c r="AC890" s="194" t="str">
        <f t="shared" ref="AC890" si="3757">IFERROR((AC889-AC888)/AC889*100%,"")</f>
        <v/>
      </c>
      <c r="AD890" s="194" t="str">
        <f t="shared" ref="AD890" si="3758">IFERROR((AD889-AD888)/AD889*100%,"")</f>
        <v/>
      </c>
      <c r="AE890" s="194" t="str">
        <f t="shared" ref="AE890" si="3759">IFERROR((AE889-AE888)/AE889*100%,"")</f>
        <v/>
      </c>
      <c r="AF890" s="194" t="str">
        <f t="shared" ref="AF890" si="3760">IFERROR((AF889-AF888)/AF889*100%,"")</f>
        <v/>
      </c>
      <c r="AG890" s="194" t="str">
        <f t="shared" ref="AG890" si="3761">IFERROR((AG889-AG888)/AG889*100%,"")</f>
        <v/>
      </c>
      <c r="AH890" s="194" t="str">
        <f t="shared" ref="AH890" si="3762">IFERROR((AH889-AH888)/AH889*100%,"")</f>
        <v/>
      </c>
      <c r="AI890" s="194" t="str">
        <f t="shared" ref="AI890" si="3763">IFERROR((AI889-AI888)/AI889*100%,"")</f>
        <v/>
      </c>
      <c r="AJ890" s="194" t="str">
        <f t="shared" ref="AJ890" si="3764">IFERROR((AJ889-AJ888)/AJ889*100%,"")</f>
        <v/>
      </c>
      <c r="AK890" s="194" t="str">
        <f t="shared" ref="AK890" si="3765">IFERROR((AK889-AK888)/AK889*100%,"")</f>
        <v/>
      </c>
      <c r="AL890" s="194" t="str">
        <f t="shared" ref="AL890" si="3766">IFERROR((AL889-AL888)/AL889*100%,"")</f>
        <v/>
      </c>
      <c r="AM890" s="227" t="str">
        <f>IFERROR((AM889-AM887)/AM889*100%,"")</f>
        <v/>
      </c>
    </row>
    <row r="891" spans="1:39" s="45" customFormat="1" outlineLevel="1">
      <c r="B891" s="115"/>
      <c r="C891" s="32"/>
      <c r="D891" s="33"/>
      <c r="E891" s="33"/>
      <c r="F891" s="33"/>
      <c r="G891" s="33"/>
      <c r="H891" s="18"/>
      <c r="I891" s="44"/>
      <c r="J891" s="34"/>
      <c r="K891" s="34"/>
      <c r="L891" s="34"/>
      <c r="M891" s="34"/>
      <c r="N891" s="34"/>
      <c r="O891" s="34"/>
      <c r="P891" s="34"/>
      <c r="Q891" s="34"/>
      <c r="R891" s="34"/>
      <c r="S891" s="34"/>
      <c r="T891" s="34"/>
      <c r="U891" s="34"/>
      <c r="V891" s="34"/>
      <c r="W891" s="34"/>
      <c r="X891" s="34"/>
      <c r="Y891" s="34"/>
      <c r="Z891" s="34"/>
      <c r="AA891" s="34"/>
      <c r="AB891" s="34"/>
      <c r="AC891" s="195"/>
      <c r="AD891" s="196"/>
      <c r="AE891" s="196"/>
      <c r="AF891" s="196"/>
      <c r="AG891" s="196"/>
      <c r="AH891" s="196"/>
      <c r="AI891" s="196"/>
      <c r="AJ891" s="196"/>
      <c r="AK891" s="197"/>
      <c r="AL891" s="196"/>
      <c r="AM891" s="198"/>
    </row>
    <row r="892" spans="1:39" s="6" customFormat="1" outlineLevel="1">
      <c r="B892" s="116"/>
      <c r="C892" s="35"/>
      <c r="D892" s="36"/>
      <c r="E892" s="36"/>
      <c r="F892" s="36"/>
      <c r="G892" s="36"/>
      <c r="H892" s="37"/>
      <c r="I892" s="38" t="s">
        <v>24</v>
      </c>
      <c r="J892" s="21" t="e">
        <f>AVERAGE(J872:J873,J875,J877,J879,J881,J883,J885,J887,J889)</f>
        <v>#DIV/0!</v>
      </c>
      <c r="K892" s="21" t="e">
        <f t="shared" ref="K892:AB892" si="3767">AVERAGE(K872:K873,K875,K877,K879,K881,K883,K885,K887,K889)</f>
        <v>#DIV/0!</v>
      </c>
      <c r="L892" s="21" t="e">
        <f t="shared" si="3767"/>
        <v>#DIV/0!</v>
      </c>
      <c r="M892" s="21" t="e">
        <f t="shared" si="3767"/>
        <v>#DIV/0!</v>
      </c>
      <c r="N892" s="21" t="e">
        <f t="shared" si="3767"/>
        <v>#DIV/0!</v>
      </c>
      <c r="O892" s="21" t="e">
        <f t="shared" si="3767"/>
        <v>#DIV/0!</v>
      </c>
      <c r="P892" s="21" t="e">
        <f t="shared" si="3767"/>
        <v>#DIV/0!</v>
      </c>
      <c r="Q892" s="21" t="e">
        <f t="shared" si="3767"/>
        <v>#DIV/0!</v>
      </c>
      <c r="R892" s="21" t="e">
        <f t="shared" si="3767"/>
        <v>#DIV/0!</v>
      </c>
      <c r="S892" s="21" t="e">
        <f t="shared" si="3767"/>
        <v>#DIV/0!</v>
      </c>
      <c r="T892" s="21" t="e">
        <f t="shared" si="3767"/>
        <v>#DIV/0!</v>
      </c>
      <c r="U892" s="21" t="e">
        <f t="shared" si="3767"/>
        <v>#DIV/0!</v>
      </c>
      <c r="V892" s="21" t="e">
        <f t="shared" si="3767"/>
        <v>#DIV/0!</v>
      </c>
      <c r="W892" s="21" t="e">
        <f t="shared" si="3767"/>
        <v>#DIV/0!</v>
      </c>
      <c r="X892" s="21" t="e">
        <f t="shared" si="3767"/>
        <v>#DIV/0!</v>
      </c>
      <c r="Y892" s="21" t="e">
        <f t="shared" si="3767"/>
        <v>#DIV/0!</v>
      </c>
      <c r="Z892" s="21" t="e">
        <f t="shared" si="3767"/>
        <v>#DIV/0!</v>
      </c>
      <c r="AA892" s="21" t="e">
        <f t="shared" si="3767"/>
        <v>#DIV/0!</v>
      </c>
      <c r="AB892" s="21" t="e">
        <f t="shared" si="3767"/>
        <v>#DIV/0!</v>
      </c>
      <c r="AC892" s="199"/>
      <c r="AD892" s="200"/>
      <c r="AE892" s="200"/>
      <c r="AF892" s="200"/>
      <c r="AG892" s="200"/>
      <c r="AH892" s="200"/>
      <c r="AI892" s="200"/>
      <c r="AJ892" s="200"/>
      <c r="AK892" s="201"/>
      <c r="AL892" s="200"/>
      <c r="AM892" s="202"/>
    </row>
    <row r="893" spans="1:39" s="6" customFormat="1" outlineLevel="1">
      <c r="B893" s="116"/>
      <c r="C893" s="35"/>
      <c r="D893" s="36"/>
      <c r="E893" s="36"/>
      <c r="F893" s="36"/>
      <c r="G893" s="36"/>
      <c r="H893" s="37"/>
      <c r="I893" s="38" t="s">
        <v>26</v>
      </c>
      <c r="J893" s="21">
        <f>MIN(J872:J873,J875,J877,J879,J881,J883,J885,J887,J889)</f>
        <v>0</v>
      </c>
      <c r="K893" s="21">
        <f t="shared" ref="K893:AB893" si="3768">MIN(K872:K873,K875,K877,K879,K881,K883,K885,K887,K889)</f>
        <v>0</v>
      </c>
      <c r="L893" s="21">
        <f t="shared" si="3768"/>
        <v>0</v>
      </c>
      <c r="M893" s="21">
        <f t="shared" si="3768"/>
        <v>0</v>
      </c>
      <c r="N893" s="21">
        <f t="shared" si="3768"/>
        <v>0</v>
      </c>
      <c r="O893" s="21">
        <f t="shared" si="3768"/>
        <v>0</v>
      </c>
      <c r="P893" s="21">
        <f t="shared" si="3768"/>
        <v>0</v>
      </c>
      <c r="Q893" s="21">
        <f t="shared" si="3768"/>
        <v>0</v>
      </c>
      <c r="R893" s="21">
        <f t="shared" si="3768"/>
        <v>0</v>
      </c>
      <c r="S893" s="21">
        <f t="shared" si="3768"/>
        <v>0</v>
      </c>
      <c r="T893" s="21">
        <f t="shared" si="3768"/>
        <v>0</v>
      </c>
      <c r="U893" s="21">
        <f t="shared" si="3768"/>
        <v>0</v>
      </c>
      <c r="V893" s="21">
        <f t="shared" si="3768"/>
        <v>0</v>
      </c>
      <c r="W893" s="21">
        <f t="shared" si="3768"/>
        <v>0</v>
      </c>
      <c r="X893" s="21">
        <f t="shared" si="3768"/>
        <v>0</v>
      </c>
      <c r="Y893" s="21">
        <f t="shared" si="3768"/>
        <v>0</v>
      </c>
      <c r="Z893" s="21">
        <f t="shared" si="3768"/>
        <v>0</v>
      </c>
      <c r="AA893" s="21">
        <f t="shared" si="3768"/>
        <v>0</v>
      </c>
      <c r="AB893" s="21">
        <f t="shared" si="3768"/>
        <v>0</v>
      </c>
      <c r="AC893" s="199"/>
      <c r="AD893" s="200"/>
      <c r="AE893" s="200"/>
      <c r="AF893" s="200"/>
      <c r="AG893" s="200"/>
      <c r="AH893" s="200"/>
      <c r="AI893" s="200"/>
      <c r="AJ893" s="200"/>
      <c r="AK893" s="201"/>
      <c r="AL893" s="200"/>
      <c r="AM893" s="202"/>
    </row>
    <row r="894" spans="1:39" s="6" customFormat="1" outlineLevel="1">
      <c r="B894" s="116"/>
      <c r="C894" s="35"/>
      <c r="D894" s="36"/>
      <c r="E894" s="36"/>
      <c r="F894" s="36"/>
      <c r="G894" s="36"/>
      <c r="H894" s="37"/>
      <c r="I894" s="38" t="s">
        <v>25</v>
      </c>
      <c r="J894" s="21">
        <f>MAX(J872:J873,J875,J877,J879,J881,J883,J885,J887,J889)</f>
        <v>0</v>
      </c>
      <c r="K894" s="21">
        <f t="shared" ref="K894:AB894" si="3769">MAX(K872:K873,K875,K877,K879,K881,K883,K885,K887,K889)</f>
        <v>0</v>
      </c>
      <c r="L894" s="21">
        <f t="shared" si="3769"/>
        <v>0</v>
      </c>
      <c r="M894" s="21">
        <f t="shared" si="3769"/>
        <v>0</v>
      </c>
      <c r="N894" s="21">
        <f t="shared" si="3769"/>
        <v>0</v>
      </c>
      <c r="O894" s="21">
        <f t="shared" si="3769"/>
        <v>0</v>
      </c>
      <c r="P894" s="21">
        <f t="shared" si="3769"/>
        <v>0</v>
      </c>
      <c r="Q894" s="21">
        <f t="shared" si="3769"/>
        <v>0</v>
      </c>
      <c r="R894" s="21">
        <f t="shared" si="3769"/>
        <v>0</v>
      </c>
      <c r="S894" s="21">
        <f t="shared" si="3769"/>
        <v>0</v>
      </c>
      <c r="T894" s="21">
        <f t="shared" si="3769"/>
        <v>0</v>
      </c>
      <c r="U894" s="21">
        <f t="shared" si="3769"/>
        <v>0</v>
      </c>
      <c r="V894" s="21">
        <f t="shared" si="3769"/>
        <v>0</v>
      </c>
      <c r="W894" s="21">
        <f t="shared" si="3769"/>
        <v>0</v>
      </c>
      <c r="X894" s="21">
        <f t="shared" si="3769"/>
        <v>0</v>
      </c>
      <c r="Y894" s="21">
        <f t="shared" si="3769"/>
        <v>0</v>
      </c>
      <c r="Z894" s="21">
        <f t="shared" si="3769"/>
        <v>0</v>
      </c>
      <c r="AA894" s="21">
        <f t="shared" si="3769"/>
        <v>0</v>
      </c>
      <c r="AB894" s="21">
        <f t="shared" si="3769"/>
        <v>0</v>
      </c>
      <c r="AC894" s="199"/>
      <c r="AD894" s="200"/>
      <c r="AE894" s="200"/>
      <c r="AF894" s="200"/>
      <c r="AG894" s="200"/>
      <c r="AH894" s="200"/>
      <c r="AI894" s="200"/>
      <c r="AJ894" s="200"/>
      <c r="AK894" s="201"/>
      <c r="AL894" s="200"/>
      <c r="AM894" s="202"/>
    </row>
    <row r="895" spans="1:39" s="6" customFormat="1" outlineLevel="1">
      <c r="B895" s="116"/>
      <c r="C895" s="35"/>
      <c r="D895" s="36"/>
      <c r="E895" s="36"/>
      <c r="F895" s="36"/>
      <c r="G895" s="36"/>
      <c r="H895" s="37"/>
      <c r="I895" s="38"/>
      <c r="J895" s="21"/>
      <c r="K895" s="21"/>
      <c r="L895" s="21"/>
      <c r="M895" s="21"/>
      <c r="N895" s="21"/>
      <c r="O895" s="21"/>
      <c r="P895" s="21"/>
      <c r="Q895" s="21"/>
      <c r="R895" s="21"/>
      <c r="S895" s="21"/>
      <c r="T895" s="21"/>
      <c r="U895" s="21"/>
      <c r="V895" s="21"/>
      <c r="W895" s="21"/>
      <c r="X895" s="21"/>
      <c r="Y895" s="21"/>
      <c r="Z895" s="21"/>
      <c r="AA895" s="21"/>
      <c r="AB895" s="21"/>
      <c r="AC895" s="200"/>
      <c r="AD895" s="200"/>
      <c r="AE895" s="200"/>
      <c r="AF895" s="200"/>
      <c r="AG895" s="200"/>
      <c r="AH895" s="200"/>
      <c r="AI895" s="200"/>
      <c r="AJ895" s="200"/>
      <c r="AK895" s="200"/>
      <c r="AL895" s="200"/>
      <c r="AM895" s="202"/>
    </row>
    <row r="896" spans="1:39" s="31" customFormat="1" ht="16.5" outlineLevel="1" thickBot="1">
      <c r="B896" s="117"/>
      <c r="C896" s="39"/>
      <c r="D896" s="40"/>
      <c r="E896" s="40"/>
      <c r="F896" s="40"/>
      <c r="G896" s="40"/>
      <c r="H896" s="41"/>
      <c r="I896" s="42"/>
      <c r="J896" s="43"/>
      <c r="K896" s="43"/>
      <c r="L896" s="43"/>
      <c r="M896" s="43"/>
      <c r="N896" s="43"/>
      <c r="O896" s="43"/>
      <c r="P896" s="43"/>
      <c r="Q896" s="43"/>
      <c r="R896" s="43"/>
      <c r="S896" s="43"/>
      <c r="T896" s="43"/>
      <c r="U896" s="43"/>
      <c r="V896" s="43"/>
      <c r="W896" s="43"/>
      <c r="X896" s="43"/>
      <c r="Y896" s="43"/>
      <c r="Z896" s="43"/>
      <c r="AA896" s="43"/>
      <c r="AB896" s="43"/>
      <c r="AC896" s="204"/>
      <c r="AD896" s="204"/>
      <c r="AE896" s="204"/>
      <c r="AF896" s="204"/>
      <c r="AG896" s="204"/>
      <c r="AH896" s="204"/>
      <c r="AI896" s="204"/>
      <c r="AJ896" s="204"/>
      <c r="AK896" s="204"/>
      <c r="AL896" s="204"/>
      <c r="AM896" s="205"/>
    </row>
    <row r="897" spans="1:39" customFormat="1">
      <c r="B897" s="118"/>
      <c r="C897" s="28"/>
      <c r="D897" s="19"/>
      <c r="E897" s="19"/>
      <c r="F897" s="19"/>
      <c r="G897" s="19"/>
      <c r="H897" s="29"/>
      <c r="I897" s="20"/>
      <c r="J897" s="30"/>
      <c r="K897" s="30"/>
      <c r="L897" s="30"/>
      <c r="M897" s="30"/>
      <c r="N897" s="30"/>
      <c r="O897" s="30"/>
      <c r="P897" s="30"/>
      <c r="Q897" s="30"/>
      <c r="R897" s="30"/>
      <c r="S897" s="30"/>
      <c r="T897" s="30"/>
      <c r="U897" s="30"/>
      <c r="V897" s="30"/>
      <c r="W897" s="30"/>
      <c r="X897" s="30"/>
      <c r="Y897" s="30"/>
      <c r="Z897" s="30"/>
      <c r="AA897" s="30"/>
      <c r="AB897" s="30"/>
      <c r="AC897" s="206"/>
      <c r="AD897" s="206"/>
      <c r="AE897" s="206"/>
      <c r="AF897" s="206"/>
      <c r="AG897" s="206"/>
      <c r="AH897" s="206"/>
      <c r="AI897" s="206"/>
      <c r="AJ897" s="206"/>
      <c r="AK897" s="206"/>
      <c r="AL897" s="206"/>
      <c r="AM897" s="207"/>
    </row>
    <row r="898" spans="1:39" customFormat="1" outlineLevel="1">
      <c r="B898" s="114" t="s">
        <v>41</v>
      </c>
      <c r="C898" s="28"/>
      <c r="D898" s="19"/>
      <c r="E898" s="19"/>
      <c r="F898" s="19"/>
      <c r="G898" s="19"/>
      <c r="H898" s="29"/>
      <c r="I898" s="20"/>
      <c r="J898" s="30"/>
      <c r="K898" s="30"/>
      <c r="L898" s="30"/>
      <c r="M898" s="30"/>
      <c r="N898" s="30"/>
      <c r="O898" s="30"/>
      <c r="P898" s="30"/>
      <c r="Q898" s="30"/>
      <c r="R898" s="30"/>
      <c r="S898" s="30"/>
      <c r="T898" s="30"/>
      <c r="U898" s="30"/>
      <c r="V898" s="30"/>
      <c r="W898" s="30"/>
      <c r="X898" s="30"/>
      <c r="Y898" s="30"/>
      <c r="Z898" s="30"/>
      <c r="AA898" s="30"/>
      <c r="AB898" s="30"/>
      <c r="AC898" s="206"/>
      <c r="AD898" s="206"/>
      <c r="AE898" s="206"/>
      <c r="AF898" s="206"/>
      <c r="AG898" s="206"/>
      <c r="AH898" s="206"/>
      <c r="AI898" s="206"/>
      <c r="AJ898" s="206"/>
      <c r="AK898" s="206"/>
      <c r="AL898" s="206"/>
      <c r="AM898" s="207"/>
    </row>
    <row r="899" spans="1:39" customFormat="1" outlineLevel="1">
      <c r="A899" t="str">
        <f>B899&amp;C899</f>
        <v>Surname, Forename1</v>
      </c>
      <c r="B899" s="258" t="s">
        <v>28</v>
      </c>
      <c r="C899" s="27">
        <v>1</v>
      </c>
      <c r="D899" s="26" t="s">
        <v>22</v>
      </c>
      <c r="E899" s="103"/>
      <c r="F899" s="103"/>
      <c r="G899" s="103"/>
      <c r="H899" s="16"/>
      <c r="I899" s="16"/>
      <c r="J899" s="17"/>
      <c r="K899" s="94"/>
      <c r="L899" s="94"/>
      <c r="M899" s="94"/>
      <c r="N899" s="94"/>
      <c r="O899" s="94"/>
      <c r="P899" s="94"/>
      <c r="Q899" s="17"/>
      <c r="R899" s="94"/>
      <c r="S899" s="94"/>
      <c r="T899" s="17"/>
      <c r="U899" s="17"/>
      <c r="V899" s="94"/>
      <c r="W899" s="17"/>
      <c r="X899" s="94"/>
      <c r="Y899" s="17"/>
      <c r="Z899" s="17"/>
      <c r="AA899" s="17"/>
      <c r="AB899" s="17"/>
      <c r="AC899" s="190">
        <f>IF(J899&lt;&gt;0,INT(25.4347*POWER((18-J899),1.81)),0)</f>
        <v>0</v>
      </c>
      <c r="AD899" s="190">
        <f>IF(Q899&lt;&gt;0,INT(0.14354*POWER(((10*Q899)-220),1.4)),0)</f>
        <v>0</v>
      </c>
      <c r="AE899" s="190">
        <f>IF(T899&lt;&gt;0,INT(51.39*POWER((T899-1.5),1.05)),0)</f>
        <v>0</v>
      </c>
      <c r="AF899" s="190">
        <f>IF(U899&lt;&gt;0,INT(0.8465*POWER(((100*U899)-75),1.42)),0)</f>
        <v>0</v>
      </c>
      <c r="AG899" s="190">
        <f>IF(X899&lt;&gt;0,INT(1.53775*POWER((82-X899),1.81)),0)</f>
        <v>0</v>
      </c>
      <c r="AH899" s="190">
        <f>IF(Y899&lt;&gt;0,INT(5.74352*POWER((28.5-Y899),1.92)),0)</f>
        <v>0</v>
      </c>
      <c r="AI899" s="190">
        <f>IF(Z899&lt;&gt;0,INT(12.91*POWER((Z899-4),1.1)),0)</f>
        <v>0</v>
      </c>
      <c r="AJ899" s="190">
        <f>IF(AA899&lt;&gt;0,INT(0.2797*POWER(((100*AA899)),1.35)),0)</f>
        <v>0</v>
      </c>
      <c r="AK899" s="191">
        <f>IF(AB899&lt;&gt;0,INT(100.14*POWER((AB899-1),1.08)),0)</f>
        <v>0</v>
      </c>
      <c r="AL899" s="208">
        <v>7</v>
      </c>
      <c r="AM899" s="193">
        <f>SUM(AC899:AK899)</f>
        <v>0</v>
      </c>
    </row>
    <row r="900" spans="1:39" customFormat="1" outlineLevel="1">
      <c r="A900" t="str">
        <f>B899&amp;C900</f>
        <v>Surname, Forename2</v>
      </c>
      <c r="B900" s="259"/>
      <c r="C900" s="27">
        <v>2</v>
      </c>
      <c r="D900" s="26" t="s">
        <v>22</v>
      </c>
      <c r="E900" s="103"/>
      <c r="F900" s="103"/>
      <c r="G900" s="103"/>
      <c r="H900" s="15"/>
      <c r="I900" s="16"/>
      <c r="J900" s="17"/>
      <c r="K900" s="94"/>
      <c r="L900" s="94"/>
      <c r="M900" s="94"/>
      <c r="N900" s="94"/>
      <c r="O900" s="94"/>
      <c r="P900" s="94"/>
      <c r="Q900" s="17" t="str">
        <f>IF(SUM(K900:P900)=0,"",SUM(K900:P900))</f>
        <v/>
      </c>
      <c r="R900" s="94"/>
      <c r="S900" s="94"/>
      <c r="T900" s="17" t="str">
        <f>IF(SUM(R900:S900)=0,"",SUM(R900:S900))</f>
        <v/>
      </c>
      <c r="U900" s="17"/>
      <c r="V900" s="94"/>
      <c r="W900" s="17"/>
      <c r="X900" s="94" t="str">
        <f>IFERROR(AVERAGE(V900:W900),"")</f>
        <v/>
      </c>
      <c r="Y900" s="17"/>
      <c r="Z900" s="17"/>
      <c r="AA900" s="71"/>
      <c r="AB900" s="17"/>
      <c r="AC900" s="190" t="str">
        <f>IF(J900="","",IF(J900&lt;&gt;0,INT(25.4347*POWER((18-J900),1.81)),0))</f>
        <v/>
      </c>
      <c r="AD900" s="190" t="str">
        <f>IFERROR(IF(Q900&lt;&gt;0,INT(0.14354*POWER(((10*Q900)-220),1.4)),0),"")</f>
        <v/>
      </c>
      <c r="AE900" s="190" t="str">
        <f>IFERROR(IF(T900&lt;&gt;0,INT(51.39*POWER((T900-1.5),1.05)),0),"")</f>
        <v/>
      </c>
      <c r="AF900" s="190">
        <f>IF(U900&lt;&gt;0,INT(0.8465*POWER(((100*U900)-75),1.42)),0)</f>
        <v>0</v>
      </c>
      <c r="AG900" s="190" t="str">
        <f>IFERROR(IF(X900&lt;&gt;0,INT(1.53775*POWER((82-X900),1.81)),0),"")</f>
        <v/>
      </c>
      <c r="AH900" s="190" t="str">
        <f>IF(Y900="","",IF(Y900&lt;&gt;0,INT(5.74352*POWER((28.5-Y900),1.92)),0))</f>
        <v/>
      </c>
      <c r="AI900" s="190">
        <f>IF(Z900&lt;&gt;0,INT(12.91*POWER((Z900-4),1.1)),0)</f>
        <v>0</v>
      </c>
      <c r="AJ900" s="190" t="str">
        <f>IF(AA900="","",IF(AA900&lt;&gt;0,INT(0.2797*POWER(((100*AA900)),1.35)),0))</f>
        <v/>
      </c>
      <c r="AK900" s="191" t="str">
        <f>IF(AB900="","",IF(AB900&lt;&gt;0,INT(100.14*POWER((AB900-1),1.08)),0))</f>
        <v/>
      </c>
      <c r="AL900" s="192">
        <f>COUNT(J900,Q900,T900,X900,Y900,AA900,AB900)</f>
        <v>0</v>
      </c>
      <c r="AM900" s="193" t="str">
        <f>IF(AL900=0,"",SUM(AC900:AK900))</f>
        <v/>
      </c>
    </row>
    <row r="901" spans="1:39" customFormat="1" outlineLevel="1">
      <c r="B901" s="259"/>
      <c r="C901" s="106" t="s">
        <v>65</v>
      </c>
      <c r="D901" s="103"/>
      <c r="E901" s="103"/>
      <c r="F901" s="103"/>
      <c r="G901" s="103"/>
      <c r="H901" s="104"/>
      <c r="I901" s="105"/>
      <c r="J901" s="107" t="str">
        <f>IFERROR((J899-J900)/J900*100%,"")</f>
        <v/>
      </c>
      <c r="K901" s="107" t="str">
        <f>IFERROR((K900-K899)/K900*100%,"")</f>
        <v/>
      </c>
      <c r="L901" s="107" t="str">
        <f t="shared" ref="L901:S901" si="3770">IFERROR((L900-L899)/L900*100%,"")</f>
        <v/>
      </c>
      <c r="M901" s="107" t="str">
        <f t="shared" si="3770"/>
        <v/>
      </c>
      <c r="N901" s="107" t="str">
        <f t="shared" si="3770"/>
        <v/>
      </c>
      <c r="O901" s="107" t="str">
        <f t="shared" si="3770"/>
        <v/>
      </c>
      <c r="P901" s="107" t="str">
        <f t="shared" si="3770"/>
        <v/>
      </c>
      <c r="Q901" s="107" t="str">
        <f t="shared" si="3770"/>
        <v/>
      </c>
      <c r="R901" s="107" t="str">
        <f t="shared" si="3770"/>
        <v/>
      </c>
      <c r="S901" s="107" t="str">
        <f t="shared" si="3770"/>
        <v/>
      </c>
      <c r="T901" s="107" t="str">
        <f>IFERROR((T900-T899)/T900*100%,"")</f>
        <v/>
      </c>
      <c r="U901" s="107" t="str">
        <f t="shared" ref="U901" si="3771">IFERROR((U900-U899)/U900*100%,"")</f>
        <v/>
      </c>
      <c r="V901" s="107" t="str">
        <f>IFERROR((V899-V900)/V900*100%,"")</f>
        <v/>
      </c>
      <c r="W901" s="107" t="str">
        <f>IFERROR((W899-W900)/W900*100%,"")</f>
        <v/>
      </c>
      <c r="X901" s="107" t="str">
        <f>IFERROR((X899-X900)/X900*100%,"")</f>
        <v/>
      </c>
      <c r="Y901" s="107" t="str">
        <f>IFERROR((Y899-Y900)/Y900*100%,"")</f>
        <v/>
      </c>
      <c r="Z901" s="107" t="str">
        <f t="shared" ref="Z901:AB901" si="3772">IFERROR((Z900-Z899)/Z900*100%,"")</f>
        <v/>
      </c>
      <c r="AA901" s="107" t="str">
        <f t="shared" si="3772"/>
        <v/>
      </c>
      <c r="AB901" s="107" t="str">
        <f t="shared" si="3772"/>
        <v/>
      </c>
      <c r="AC901" s="194" t="str">
        <f t="shared" ref="AC901" si="3773">IFERROR((AC900-AC899)/AC900*100%,"")</f>
        <v/>
      </c>
      <c r="AD901" s="194" t="str">
        <f t="shared" ref="AD901" si="3774">IFERROR((AD900-AD899)/AD900*100%,"")</f>
        <v/>
      </c>
      <c r="AE901" s="194" t="str">
        <f t="shared" ref="AE901" si="3775">IFERROR((AE900-AE899)/AE900*100%,"")</f>
        <v/>
      </c>
      <c r="AF901" s="194" t="str">
        <f t="shared" ref="AF901" si="3776">IFERROR((AF900-AF899)/AF900*100%,"")</f>
        <v/>
      </c>
      <c r="AG901" s="194" t="str">
        <f t="shared" ref="AG901" si="3777">IFERROR((AG900-AG899)/AG900*100%,"")</f>
        <v/>
      </c>
      <c r="AH901" s="194" t="str">
        <f t="shared" ref="AH901" si="3778">IFERROR((AH900-AH899)/AH900*100%,"")</f>
        <v/>
      </c>
      <c r="AI901" s="194" t="str">
        <f t="shared" ref="AI901" si="3779">IFERROR((AI900-AI899)/AI900*100%,"")</f>
        <v/>
      </c>
      <c r="AJ901" s="194" t="str">
        <f t="shared" ref="AJ901" si="3780">IFERROR((AJ900-AJ899)/AJ900*100%,"")</f>
        <v/>
      </c>
      <c r="AK901" s="194" t="str">
        <f t="shared" ref="AK901" si="3781">IFERROR((AK900-AK899)/AK900*100%,"")</f>
        <v/>
      </c>
      <c r="AL901" s="194" t="str">
        <f t="shared" ref="AL901:AM901" si="3782">IFERROR((AL900-AL899)/AL900*100%,"")</f>
        <v/>
      </c>
      <c r="AM901" s="228" t="str">
        <f t="shared" si="3782"/>
        <v/>
      </c>
    </row>
    <row r="902" spans="1:39" customFormat="1" outlineLevel="1">
      <c r="A902" t="str">
        <f>B899&amp;C902</f>
        <v>Surname, Forename3</v>
      </c>
      <c r="B902" s="259"/>
      <c r="C902" s="27">
        <v>3</v>
      </c>
      <c r="D902" s="26" t="s">
        <v>22</v>
      </c>
      <c r="E902" s="103"/>
      <c r="F902" s="103"/>
      <c r="G902" s="103"/>
      <c r="H902" s="15"/>
      <c r="I902" s="16"/>
      <c r="J902" s="17"/>
      <c r="K902" s="94"/>
      <c r="L902" s="94"/>
      <c r="M902" s="94"/>
      <c r="N902" s="94"/>
      <c r="O902" s="94"/>
      <c r="P902" s="94"/>
      <c r="Q902" s="17" t="str">
        <f>IF(SUM(K902:P902)=0,"",SUM(K902:P902))</f>
        <v/>
      </c>
      <c r="R902" s="94"/>
      <c r="S902" s="94"/>
      <c r="T902" s="17" t="str">
        <f>IF(SUM(R902:S902)=0,"",SUM(R902:S902))</f>
        <v/>
      </c>
      <c r="U902" s="17"/>
      <c r="V902" s="94"/>
      <c r="W902" s="17"/>
      <c r="X902" s="94" t="str">
        <f>IFERROR(AVERAGE(V902:W902),"")</f>
        <v/>
      </c>
      <c r="Y902" s="17"/>
      <c r="Z902" s="17"/>
      <c r="AA902" s="71"/>
      <c r="AB902" s="17"/>
      <c r="AC902" s="190" t="str">
        <f>IF(J902="","",IF(J902&lt;&gt;0,INT(25.4347*POWER((18-J902),1.81)),0))</f>
        <v/>
      </c>
      <c r="AD902" s="190" t="str">
        <f>IFERROR(IF(Q902&lt;&gt;0,INT(0.14354*POWER(((10*Q902)-220),1.4)),0),"")</f>
        <v/>
      </c>
      <c r="AE902" s="190" t="str">
        <f>IFERROR(IF(T902&lt;&gt;0,INT(51.39*POWER((T902-1.5),1.05)),0),"")</f>
        <v/>
      </c>
      <c r="AF902" s="190">
        <f>IF(U902&lt;&gt;0,INT(0.8465*POWER(((100*U902)-75),1.42)),0)</f>
        <v>0</v>
      </c>
      <c r="AG902" s="190" t="str">
        <f>IFERROR(IF(X902&lt;&gt;0,INT(1.53775*POWER((82-X902),1.81)),0),"")</f>
        <v/>
      </c>
      <c r="AH902" s="190" t="str">
        <f>IF(Y902="","",IF(Y902&lt;&gt;0,INT(5.74352*POWER((28.5-Y902),1.92)),0))</f>
        <v/>
      </c>
      <c r="AI902" s="190">
        <f>IF(Z902&lt;&gt;0,INT(12.91*POWER((Z902-4),1.1)),0)</f>
        <v>0</v>
      </c>
      <c r="AJ902" s="190" t="str">
        <f>IF(AA902="","",IF(AA902&lt;&gt;0,INT(0.2797*POWER(((100*AA902)),1.35)),0))</f>
        <v/>
      </c>
      <c r="AK902" s="191" t="str">
        <f>IF(AB902="","",IF(AB902&lt;&gt;0,INT(100.14*POWER((AB902-1),1.08)),0))</f>
        <v/>
      </c>
      <c r="AL902" s="192">
        <f>COUNT(J902,Q902,T902,X902,Y902,AA902,AB902)</f>
        <v>0</v>
      </c>
      <c r="AM902" s="193" t="str">
        <f>IF(AL902=0,"",SUM(AC902:AK902))</f>
        <v/>
      </c>
    </row>
    <row r="903" spans="1:39" customFormat="1" outlineLevel="1">
      <c r="B903" s="259"/>
      <c r="C903" s="106" t="s">
        <v>65</v>
      </c>
      <c r="D903" s="103"/>
      <c r="E903" s="103"/>
      <c r="F903" s="103"/>
      <c r="G903" s="103"/>
      <c r="H903" s="104"/>
      <c r="I903" s="105"/>
      <c r="J903" s="107" t="str">
        <f>IFERROR((J900-J902)/J902*100%,"")</f>
        <v/>
      </c>
      <c r="K903" s="107" t="str">
        <f t="shared" ref="K903:T903" si="3783">IFERROR((K902-K900)/K902*100%,"")</f>
        <v/>
      </c>
      <c r="L903" s="107" t="str">
        <f t="shared" si="3783"/>
        <v/>
      </c>
      <c r="M903" s="107" t="str">
        <f t="shared" si="3783"/>
        <v/>
      </c>
      <c r="N903" s="107" t="str">
        <f t="shared" si="3783"/>
        <v/>
      </c>
      <c r="O903" s="107" t="str">
        <f t="shared" si="3783"/>
        <v/>
      </c>
      <c r="P903" s="107" t="str">
        <f t="shared" si="3783"/>
        <v/>
      </c>
      <c r="Q903" s="107" t="str">
        <f t="shared" si="3783"/>
        <v/>
      </c>
      <c r="R903" s="107" t="str">
        <f t="shared" si="3783"/>
        <v/>
      </c>
      <c r="S903" s="107" t="str">
        <f t="shared" si="3783"/>
        <v/>
      </c>
      <c r="T903" s="107" t="str">
        <f t="shared" si="3783"/>
        <v/>
      </c>
      <c r="U903" s="107" t="str">
        <f t="shared" ref="U903" si="3784">IFERROR((U902-U901)/U902*100%,"")</f>
        <v/>
      </c>
      <c r="V903" s="107" t="str">
        <f>IFERROR((V900-V902)/V902*100%,"")</f>
        <v/>
      </c>
      <c r="W903" s="107" t="str">
        <f>IFERROR((W900-W902)/W902*100%,"")</f>
        <v/>
      </c>
      <c r="X903" s="107" t="str">
        <f>IFERROR((X900-X902)/X902*100%,"")</f>
        <v/>
      </c>
      <c r="Y903" s="107" t="str">
        <f>IFERROR((Y900-Y902)/Y902*100%,"")</f>
        <v/>
      </c>
      <c r="Z903" s="107" t="str">
        <f t="shared" ref="Z903" si="3785">IFERROR((Z902-Z901)/Z902*100%,"")</f>
        <v/>
      </c>
      <c r="AA903" s="107" t="str">
        <f>IFERROR((AA902-AA900)/AA902*100%,"")</f>
        <v/>
      </c>
      <c r="AB903" s="107" t="str">
        <f>IFERROR((AB902-AB900)/AB902*100%,"")</f>
        <v/>
      </c>
      <c r="AC903" s="194" t="str">
        <f t="shared" ref="AC903" si="3786">IFERROR((AC902-AC901)/AC902*100%,"")</f>
        <v/>
      </c>
      <c r="AD903" s="194" t="str">
        <f t="shared" ref="AD903" si="3787">IFERROR((AD902-AD901)/AD902*100%,"")</f>
        <v/>
      </c>
      <c r="AE903" s="194" t="str">
        <f t="shared" ref="AE903" si="3788">IFERROR((AE902-AE901)/AE902*100%,"")</f>
        <v/>
      </c>
      <c r="AF903" s="194" t="str">
        <f t="shared" ref="AF903" si="3789">IFERROR((AF902-AF901)/AF902*100%,"")</f>
        <v/>
      </c>
      <c r="AG903" s="194" t="str">
        <f t="shared" ref="AG903" si="3790">IFERROR((AG902-AG901)/AG902*100%,"")</f>
        <v/>
      </c>
      <c r="AH903" s="194" t="str">
        <f t="shared" ref="AH903" si="3791">IFERROR((AH902-AH901)/AH902*100%,"")</f>
        <v/>
      </c>
      <c r="AI903" s="194" t="str">
        <f t="shared" ref="AI903" si="3792">IFERROR((AI902-AI901)/AI902*100%,"")</f>
        <v/>
      </c>
      <c r="AJ903" s="194" t="str">
        <f t="shared" ref="AJ903" si="3793">IFERROR((AJ902-AJ901)/AJ902*100%,"")</f>
        <v/>
      </c>
      <c r="AK903" s="194" t="str">
        <f t="shared" ref="AK903" si="3794">IFERROR((AK902-AK901)/AK902*100%,"")</f>
        <v/>
      </c>
      <c r="AL903" s="194" t="str">
        <f t="shared" ref="AL903" si="3795">IFERROR((AL902-AL901)/AL902*100%,"")</f>
        <v/>
      </c>
      <c r="AM903" s="227" t="str">
        <f>IFERROR((AM902-AM900)/AM902*100%,"")</f>
        <v/>
      </c>
    </row>
    <row r="904" spans="1:39" customFormat="1" outlineLevel="1">
      <c r="A904" t="str">
        <f>B899&amp;C904</f>
        <v>Surname, Forename4</v>
      </c>
      <c r="B904" s="259"/>
      <c r="C904" s="27">
        <v>4</v>
      </c>
      <c r="D904" s="26" t="s">
        <v>22</v>
      </c>
      <c r="E904" s="103"/>
      <c r="F904" s="103"/>
      <c r="G904" s="103"/>
      <c r="H904" s="15"/>
      <c r="I904" s="16"/>
      <c r="J904" s="17"/>
      <c r="K904" s="94"/>
      <c r="L904" s="94"/>
      <c r="M904" s="94"/>
      <c r="N904" s="94"/>
      <c r="O904" s="94"/>
      <c r="P904" s="94"/>
      <c r="Q904" s="17" t="str">
        <f>IF(SUM(K904:P904)=0,"",SUM(K904:P904))</f>
        <v/>
      </c>
      <c r="R904" s="94"/>
      <c r="S904" s="94"/>
      <c r="T904" s="17" t="str">
        <f>IF(SUM(R904:S904)=0,"",SUM(R904:S904))</f>
        <v/>
      </c>
      <c r="U904" s="17"/>
      <c r="V904" s="94"/>
      <c r="W904" s="17"/>
      <c r="X904" s="94" t="str">
        <f>IFERROR(AVERAGE(V904:W904),"")</f>
        <v/>
      </c>
      <c r="Y904" s="17"/>
      <c r="Z904" s="17"/>
      <c r="AA904" s="71"/>
      <c r="AB904" s="17"/>
      <c r="AC904" s="190" t="str">
        <f>IF(J904="","",IF(J904&lt;&gt;0,INT(25.4347*POWER((18-J904),1.81)),0))</f>
        <v/>
      </c>
      <c r="AD904" s="190" t="str">
        <f>IFERROR(IF(Q904&lt;&gt;0,INT(0.14354*POWER(((10*Q904)-220),1.4)),0),"")</f>
        <v/>
      </c>
      <c r="AE904" s="190" t="str">
        <f>IFERROR(IF(T904&lt;&gt;0,INT(51.39*POWER((T904-1.5),1.05)),0),"")</f>
        <v/>
      </c>
      <c r="AF904" s="190">
        <f>IF(U904&lt;&gt;0,INT(0.8465*POWER(((100*U904)-75),1.42)),0)</f>
        <v>0</v>
      </c>
      <c r="AG904" s="190" t="str">
        <f>IFERROR(IF(X904&lt;&gt;0,INT(1.53775*POWER((82-X904),1.81)),0),"")</f>
        <v/>
      </c>
      <c r="AH904" s="190" t="str">
        <f>IF(Y904="","",IF(Y904&lt;&gt;0,INT(5.74352*POWER((28.5-Y904),1.92)),0))</f>
        <v/>
      </c>
      <c r="AI904" s="190">
        <f>IF(Z904&lt;&gt;0,INT(12.91*POWER((Z904-4),1.1)),0)</f>
        <v>0</v>
      </c>
      <c r="AJ904" s="190" t="str">
        <f>IF(AA904="","",IF(AA904&lt;&gt;0,INT(0.2797*POWER(((100*AA904)),1.35)),0))</f>
        <v/>
      </c>
      <c r="AK904" s="191" t="str">
        <f>IF(AB904="","",IF(AB904&lt;&gt;0,INT(100.14*POWER((AB904-1),1.08)),0))</f>
        <v/>
      </c>
      <c r="AL904" s="192">
        <f>COUNT(J904,Q904,T904,X904,Y904,AA904,AB904)</f>
        <v>0</v>
      </c>
      <c r="AM904" s="193" t="str">
        <f>IF(AL904=0,"",SUM(AC904:AK904))</f>
        <v/>
      </c>
    </row>
    <row r="905" spans="1:39" customFormat="1" outlineLevel="1">
      <c r="B905" s="259"/>
      <c r="C905" s="106" t="s">
        <v>65</v>
      </c>
      <c r="D905" s="103"/>
      <c r="E905" s="103"/>
      <c r="F905" s="103"/>
      <c r="G905" s="103"/>
      <c r="H905" s="104"/>
      <c r="I905" s="105"/>
      <c r="J905" s="107" t="str">
        <f>IFERROR((J902-J904)/J904*100%,"")</f>
        <v/>
      </c>
      <c r="K905" s="107" t="str">
        <f t="shared" ref="K905:T905" si="3796">IFERROR((K904-K902)/K904*100%,"")</f>
        <v/>
      </c>
      <c r="L905" s="107" t="str">
        <f t="shared" si="3796"/>
        <v/>
      </c>
      <c r="M905" s="107" t="str">
        <f t="shared" si="3796"/>
        <v/>
      </c>
      <c r="N905" s="107" t="str">
        <f t="shared" si="3796"/>
        <v/>
      </c>
      <c r="O905" s="107" t="str">
        <f t="shared" si="3796"/>
        <v/>
      </c>
      <c r="P905" s="107" t="str">
        <f t="shared" si="3796"/>
        <v/>
      </c>
      <c r="Q905" s="107" t="str">
        <f t="shared" si="3796"/>
        <v/>
      </c>
      <c r="R905" s="107" t="str">
        <f t="shared" si="3796"/>
        <v/>
      </c>
      <c r="S905" s="107" t="str">
        <f t="shared" si="3796"/>
        <v/>
      </c>
      <c r="T905" s="107" t="str">
        <f t="shared" si="3796"/>
        <v/>
      </c>
      <c r="U905" s="107" t="str">
        <f t="shared" ref="U905" si="3797">IFERROR((U904-U903)/U904*100%,"")</f>
        <v/>
      </c>
      <c r="V905" s="107" t="str">
        <f>IFERROR((V902-V904)/V904*100%,"")</f>
        <v/>
      </c>
      <c r="W905" s="107" t="str">
        <f>IFERROR((W902-W904)/W904*100%,"")</f>
        <v/>
      </c>
      <c r="X905" s="107" t="str">
        <f>IFERROR((X902-X904)/X904*100%,"")</f>
        <v/>
      </c>
      <c r="Y905" s="107" t="str">
        <f>IFERROR((Y902-Y904)/Y904*100%,"")</f>
        <v/>
      </c>
      <c r="Z905" s="107" t="str">
        <f t="shared" ref="Z905" si="3798">IFERROR((Z904-Z903)/Z904*100%,"")</f>
        <v/>
      </c>
      <c r="AA905" s="107" t="str">
        <f>IFERROR((AA904-AA902)/AA904*100%,"")</f>
        <v/>
      </c>
      <c r="AB905" s="107" t="str">
        <f>IFERROR((AB904-AB902)/AB904*100%,"")</f>
        <v/>
      </c>
      <c r="AC905" s="194" t="str">
        <f t="shared" ref="AC905" si="3799">IFERROR((AC904-AC903)/AC904*100%,"")</f>
        <v/>
      </c>
      <c r="AD905" s="194" t="str">
        <f t="shared" ref="AD905" si="3800">IFERROR((AD904-AD903)/AD904*100%,"")</f>
        <v/>
      </c>
      <c r="AE905" s="194" t="str">
        <f t="shared" ref="AE905" si="3801">IFERROR((AE904-AE903)/AE904*100%,"")</f>
        <v/>
      </c>
      <c r="AF905" s="194" t="str">
        <f t="shared" ref="AF905" si="3802">IFERROR((AF904-AF903)/AF904*100%,"")</f>
        <v/>
      </c>
      <c r="AG905" s="194" t="str">
        <f t="shared" ref="AG905" si="3803">IFERROR((AG904-AG903)/AG904*100%,"")</f>
        <v/>
      </c>
      <c r="AH905" s="194" t="str">
        <f t="shared" ref="AH905" si="3804">IFERROR((AH904-AH903)/AH904*100%,"")</f>
        <v/>
      </c>
      <c r="AI905" s="194" t="str">
        <f t="shared" ref="AI905" si="3805">IFERROR((AI904-AI903)/AI904*100%,"")</f>
        <v/>
      </c>
      <c r="AJ905" s="194" t="str">
        <f t="shared" ref="AJ905" si="3806">IFERROR((AJ904-AJ903)/AJ904*100%,"")</f>
        <v/>
      </c>
      <c r="AK905" s="194" t="str">
        <f t="shared" ref="AK905" si="3807">IFERROR((AK904-AK903)/AK904*100%,"")</f>
        <v/>
      </c>
      <c r="AL905" s="194" t="str">
        <f t="shared" ref="AL905" si="3808">IFERROR((AL904-AL903)/AL904*100%,"")</f>
        <v/>
      </c>
      <c r="AM905" s="227" t="str">
        <f>IFERROR((AM904-AM902)/AM904*100%,"")</f>
        <v/>
      </c>
    </row>
    <row r="906" spans="1:39" customFormat="1" outlineLevel="1">
      <c r="A906" t="str">
        <f>B899&amp;C906</f>
        <v>Surname, Forename5</v>
      </c>
      <c r="B906" s="259"/>
      <c r="C906" s="27">
        <v>5</v>
      </c>
      <c r="D906" s="26" t="s">
        <v>22</v>
      </c>
      <c r="E906" s="103"/>
      <c r="F906" s="103"/>
      <c r="G906" s="103"/>
      <c r="H906" s="15"/>
      <c r="I906" s="16"/>
      <c r="J906" s="17"/>
      <c r="K906" s="94"/>
      <c r="L906" s="94"/>
      <c r="M906" s="94"/>
      <c r="N906" s="94"/>
      <c r="O906" s="94"/>
      <c r="P906" s="94"/>
      <c r="Q906" s="17" t="str">
        <f>IF(SUM(K906:P906)=0,"",SUM(K906:P906))</f>
        <v/>
      </c>
      <c r="R906" s="94"/>
      <c r="S906" s="94"/>
      <c r="T906" s="17" t="str">
        <f>IF(SUM(R906:S906)=0,"",SUM(R906:S906))</f>
        <v/>
      </c>
      <c r="U906" s="17"/>
      <c r="V906" s="94"/>
      <c r="W906" s="17"/>
      <c r="X906" s="94" t="str">
        <f>IFERROR(AVERAGE(V906:W906),"")</f>
        <v/>
      </c>
      <c r="Y906" s="17"/>
      <c r="Z906" s="17"/>
      <c r="AA906" s="71"/>
      <c r="AB906" s="17"/>
      <c r="AC906" s="190" t="str">
        <f>IF(J906="","",IF(J906&lt;&gt;0,INT(25.4347*POWER((18-J906),1.81)),0))</f>
        <v/>
      </c>
      <c r="AD906" s="190" t="str">
        <f>IFERROR(IF(Q906&lt;&gt;0,INT(0.14354*POWER(((10*Q906)-220),1.4)),0),"")</f>
        <v/>
      </c>
      <c r="AE906" s="190" t="str">
        <f>IFERROR(IF(T906&lt;&gt;0,INT(51.39*POWER((T906-1.5),1.05)),0),"")</f>
        <v/>
      </c>
      <c r="AF906" s="190">
        <f>IF(U906&lt;&gt;0,INT(0.8465*POWER(((100*U906)-75),1.42)),0)</f>
        <v>0</v>
      </c>
      <c r="AG906" s="190" t="str">
        <f>IFERROR(IF(X906&lt;&gt;0,INT(1.53775*POWER((82-X906),1.81)),0),"")</f>
        <v/>
      </c>
      <c r="AH906" s="190" t="str">
        <f>IF(Y906="","",IF(Y906&lt;&gt;0,INT(5.74352*POWER((28.5-Y906),1.92)),0))</f>
        <v/>
      </c>
      <c r="AI906" s="190">
        <f>IF(Z906&lt;&gt;0,INT(12.91*POWER((Z906-4),1.1)),0)</f>
        <v>0</v>
      </c>
      <c r="AJ906" s="190" t="str">
        <f>IF(AA906="","",IF(AA906&lt;&gt;0,INT(0.2797*POWER(((100*AA906)),1.35)),0))</f>
        <v/>
      </c>
      <c r="AK906" s="191" t="str">
        <f>IF(AB906="","",IF(AB906&lt;&gt;0,INT(100.14*POWER((AB906-1),1.08)),0))</f>
        <v/>
      </c>
      <c r="AL906" s="192">
        <f>COUNT(J906,Q906,T906,X906,Y906,AA906,AB906)</f>
        <v>0</v>
      </c>
      <c r="AM906" s="193" t="str">
        <f>IF(AL906=0,"",SUM(AC906:AK906))</f>
        <v/>
      </c>
    </row>
    <row r="907" spans="1:39" customFormat="1" outlineLevel="1">
      <c r="B907" s="259"/>
      <c r="C907" s="106" t="s">
        <v>65</v>
      </c>
      <c r="D907" s="103"/>
      <c r="E907" s="103"/>
      <c r="F907" s="103"/>
      <c r="G907" s="103"/>
      <c r="H907" s="104"/>
      <c r="I907" s="105"/>
      <c r="J907" s="107" t="str">
        <f>IFERROR((J904-J906)/J906*100%,"")</f>
        <v/>
      </c>
      <c r="K907" s="107" t="str">
        <f t="shared" ref="K907:T907" si="3809">IFERROR((K906-K904)/K906*100%,"")</f>
        <v/>
      </c>
      <c r="L907" s="107" t="str">
        <f t="shared" si="3809"/>
        <v/>
      </c>
      <c r="M907" s="107" t="str">
        <f t="shared" si="3809"/>
        <v/>
      </c>
      <c r="N907" s="107" t="str">
        <f t="shared" si="3809"/>
        <v/>
      </c>
      <c r="O907" s="107" t="str">
        <f t="shared" si="3809"/>
        <v/>
      </c>
      <c r="P907" s="107" t="str">
        <f t="shared" si="3809"/>
        <v/>
      </c>
      <c r="Q907" s="107" t="str">
        <f t="shared" si="3809"/>
        <v/>
      </c>
      <c r="R907" s="107" t="str">
        <f t="shared" si="3809"/>
        <v/>
      </c>
      <c r="S907" s="107" t="str">
        <f t="shared" si="3809"/>
        <v/>
      </c>
      <c r="T907" s="107" t="str">
        <f t="shared" si="3809"/>
        <v/>
      </c>
      <c r="U907" s="107" t="str">
        <f t="shared" ref="U907" si="3810">IFERROR((U906-U905)/U906*100%,"")</f>
        <v/>
      </c>
      <c r="V907" s="107" t="str">
        <f>IFERROR((V904-V906)/V906*100%,"")</f>
        <v/>
      </c>
      <c r="W907" s="107" t="str">
        <f>IFERROR((W904-W906)/W906*100%,"")</f>
        <v/>
      </c>
      <c r="X907" s="107" t="str">
        <f>IFERROR((X904-X906)/X906*100%,"")</f>
        <v/>
      </c>
      <c r="Y907" s="107" t="str">
        <f>IFERROR((Y904-Y906)/Y906*100%,"")</f>
        <v/>
      </c>
      <c r="Z907" s="107" t="str">
        <f t="shared" ref="Z907" si="3811">IFERROR((Z906-Z905)/Z906*100%,"")</f>
        <v/>
      </c>
      <c r="AA907" s="107" t="str">
        <f>IFERROR((AA906-AA904)/AA906*100%,"")</f>
        <v/>
      </c>
      <c r="AB907" s="107" t="str">
        <f>IFERROR((AB906-AB904)/AB906*100%,"")</f>
        <v/>
      </c>
      <c r="AC907" s="194" t="str">
        <f t="shared" ref="AC907" si="3812">IFERROR((AC906-AC905)/AC906*100%,"")</f>
        <v/>
      </c>
      <c r="AD907" s="194" t="str">
        <f t="shared" ref="AD907" si="3813">IFERROR((AD906-AD905)/AD906*100%,"")</f>
        <v/>
      </c>
      <c r="AE907" s="194" t="str">
        <f t="shared" ref="AE907" si="3814">IFERROR((AE906-AE905)/AE906*100%,"")</f>
        <v/>
      </c>
      <c r="AF907" s="194" t="str">
        <f t="shared" ref="AF907" si="3815">IFERROR((AF906-AF905)/AF906*100%,"")</f>
        <v/>
      </c>
      <c r="AG907" s="194" t="str">
        <f t="shared" ref="AG907" si="3816">IFERROR((AG906-AG905)/AG906*100%,"")</f>
        <v/>
      </c>
      <c r="AH907" s="194" t="str">
        <f t="shared" ref="AH907" si="3817">IFERROR((AH906-AH905)/AH906*100%,"")</f>
        <v/>
      </c>
      <c r="AI907" s="194" t="str">
        <f t="shared" ref="AI907" si="3818">IFERROR((AI906-AI905)/AI906*100%,"")</f>
        <v/>
      </c>
      <c r="AJ907" s="194" t="str">
        <f t="shared" ref="AJ907" si="3819">IFERROR((AJ906-AJ905)/AJ906*100%,"")</f>
        <v/>
      </c>
      <c r="AK907" s="194" t="str">
        <f t="shared" ref="AK907" si="3820">IFERROR((AK906-AK905)/AK906*100%,"")</f>
        <v/>
      </c>
      <c r="AL907" s="194" t="str">
        <f t="shared" ref="AL907" si="3821">IFERROR((AL906-AL905)/AL906*100%,"")</f>
        <v/>
      </c>
      <c r="AM907" s="227" t="str">
        <f>IFERROR((AM906-AM904)/AM906*100%,"")</f>
        <v/>
      </c>
    </row>
    <row r="908" spans="1:39" customFormat="1" outlineLevel="1">
      <c r="A908" t="str">
        <f>B899&amp;C908</f>
        <v>Surname, Forename6</v>
      </c>
      <c r="B908" s="259"/>
      <c r="C908" s="27">
        <v>6</v>
      </c>
      <c r="D908" s="26" t="s">
        <v>22</v>
      </c>
      <c r="E908" s="103"/>
      <c r="F908" s="103"/>
      <c r="G908" s="103"/>
      <c r="H908" s="15"/>
      <c r="I908" s="16"/>
      <c r="J908" s="17"/>
      <c r="K908" s="94"/>
      <c r="L908" s="94"/>
      <c r="M908" s="94"/>
      <c r="N908" s="94"/>
      <c r="O908" s="94"/>
      <c r="P908" s="94"/>
      <c r="Q908" s="17" t="str">
        <f>IF(SUM(K908:P908)=0,"",SUM(K908:P908))</f>
        <v/>
      </c>
      <c r="R908" s="94"/>
      <c r="S908" s="94"/>
      <c r="T908" s="17" t="str">
        <f>IF(SUM(R908:S908)=0,"",SUM(R908:S908))</f>
        <v/>
      </c>
      <c r="U908" s="17"/>
      <c r="V908" s="94"/>
      <c r="W908" s="17"/>
      <c r="X908" s="94" t="str">
        <f>IFERROR(AVERAGE(V908:W908),"")</f>
        <v/>
      </c>
      <c r="Y908" s="17"/>
      <c r="Z908" s="17"/>
      <c r="AA908" s="71"/>
      <c r="AB908" s="17"/>
      <c r="AC908" s="190" t="str">
        <f>IF(J908="","",IF(J908&lt;&gt;0,INT(25.4347*POWER((18-J908),1.81)),0))</f>
        <v/>
      </c>
      <c r="AD908" s="190" t="str">
        <f>IFERROR(IF(Q908&lt;&gt;0,INT(0.14354*POWER(((10*Q908)-220),1.4)),0),"")</f>
        <v/>
      </c>
      <c r="AE908" s="190" t="str">
        <f>IFERROR(IF(T908&lt;&gt;0,INT(51.39*POWER((T908-1.5),1.05)),0),"")</f>
        <v/>
      </c>
      <c r="AF908" s="190">
        <f>IF(U908&lt;&gt;0,INT(0.8465*POWER(((100*U908)-75),1.42)),0)</f>
        <v>0</v>
      </c>
      <c r="AG908" s="190" t="str">
        <f>IFERROR(IF(X908&lt;&gt;0,INT(1.53775*POWER((82-X908),1.81)),0),"")</f>
        <v/>
      </c>
      <c r="AH908" s="190" t="str">
        <f>IF(Y908="","",IF(Y908&lt;&gt;0,INT(5.74352*POWER((28.5-Y908),1.92)),0))</f>
        <v/>
      </c>
      <c r="AI908" s="190">
        <f>IF(Z908&lt;&gt;0,INT(12.91*POWER((Z908-4),1.1)),0)</f>
        <v>0</v>
      </c>
      <c r="AJ908" s="190" t="str">
        <f>IF(AA908="","",IF(AA908&lt;&gt;0,INT(0.2797*POWER(((100*AA908)),1.35)),0))</f>
        <v/>
      </c>
      <c r="AK908" s="191" t="str">
        <f>IF(AB908="","",IF(AB908&lt;&gt;0,INT(100.14*POWER((AB908-1),1.08)),0))</f>
        <v/>
      </c>
      <c r="AL908" s="192">
        <f>COUNT(J908,Q908,T908,X908,Y908,AA908,AB908)</f>
        <v>0</v>
      </c>
      <c r="AM908" s="193" t="str">
        <f>IF(AL908=0,"",SUM(AC908:AK908))</f>
        <v/>
      </c>
    </row>
    <row r="909" spans="1:39" customFormat="1" outlineLevel="1">
      <c r="B909" s="259"/>
      <c r="C909" s="106" t="s">
        <v>65</v>
      </c>
      <c r="D909" s="103"/>
      <c r="E909" s="103"/>
      <c r="F909" s="103"/>
      <c r="G909" s="103"/>
      <c r="H909" s="104"/>
      <c r="I909" s="105"/>
      <c r="J909" s="107" t="str">
        <f>IFERROR((J906-J908)/J908*100%,"")</f>
        <v/>
      </c>
      <c r="K909" s="107" t="str">
        <f t="shared" ref="K909:T909" si="3822">IFERROR((K908-K906)/K908*100%,"")</f>
        <v/>
      </c>
      <c r="L909" s="107" t="str">
        <f t="shared" si="3822"/>
        <v/>
      </c>
      <c r="M909" s="107" t="str">
        <f t="shared" si="3822"/>
        <v/>
      </c>
      <c r="N909" s="107" t="str">
        <f t="shared" si="3822"/>
        <v/>
      </c>
      <c r="O909" s="107" t="str">
        <f t="shared" si="3822"/>
        <v/>
      </c>
      <c r="P909" s="107" t="str">
        <f t="shared" si="3822"/>
        <v/>
      </c>
      <c r="Q909" s="107" t="str">
        <f t="shared" si="3822"/>
        <v/>
      </c>
      <c r="R909" s="107" t="str">
        <f t="shared" si="3822"/>
        <v/>
      </c>
      <c r="S909" s="107" t="str">
        <f t="shared" si="3822"/>
        <v/>
      </c>
      <c r="T909" s="107" t="str">
        <f t="shared" si="3822"/>
        <v/>
      </c>
      <c r="U909" s="107" t="str">
        <f t="shared" ref="U909" si="3823">IFERROR((U908-U907)/U908*100%,"")</f>
        <v/>
      </c>
      <c r="V909" s="107" t="str">
        <f>IFERROR((V906-V908)/V908*100%,"")</f>
        <v/>
      </c>
      <c r="W909" s="107" t="str">
        <f>IFERROR((W906-W908)/W908*100%,"")</f>
        <v/>
      </c>
      <c r="X909" s="107" t="str">
        <f>IFERROR((X906-X908)/X908*100%,"")</f>
        <v/>
      </c>
      <c r="Y909" s="107" t="str">
        <f>IFERROR((Y906-Y908)/Y908*100%,"")</f>
        <v/>
      </c>
      <c r="Z909" s="107" t="str">
        <f t="shared" ref="Z909" si="3824">IFERROR((Z908-Z907)/Z908*100%,"")</f>
        <v/>
      </c>
      <c r="AA909" s="107" t="str">
        <f>IFERROR((AA908-AA906)/AA908*100%,"")</f>
        <v/>
      </c>
      <c r="AB909" s="107" t="str">
        <f>IFERROR((AB908-AB906)/AB908*100%,"")</f>
        <v/>
      </c>
      <c r="AC909" s="194" t="str">
        <f t="shared" ref="AC909" si="3825">IFERROR((AC908-AC907)/AC908*100%,"")</f>
        <v/>
      </c>
      <c r="AD909" s="194" t="str">
        <f t="shared" ref="AD909" si="3826">IFERROR((AD908-AD907)/AD908*100%,"")</f>
        <v/>
      </c>
      <c r="AE909" s="194" t="str">
        <f t="shared" ref="AE909" si="3827">IFERROR((AE908-AE907)/AE908*100%,"")</f>
        <v/>
      </c>
      <c r="AF909" s="194" t="str">
        <f t="shared" ref="AF909" si="3828">IFERROR((AF908-AF907)/AF908*100%,"")</f>
        <v/>
      </c>
      <c r="AG909" s="194" t="str">
        <f t="shared" ref="AG909" si="3829">IFERROR((AG908-AG907)/AG908*100%,"")</f>
        <v/>
      </c>
      <c r="AH909" s="194" t="str">
        <f t="shared" ref="AH909" si="3830">IFERROR((AH908-AH907)/AH908*100%,"")</f>
        <v/>
      </c>
      <c r="AI909" s="194" t="str">
        <f t="shared" ref="AI909" si="3831">IFERROR((AI908-AI907)/AI908*100%,"")</f>
        <v/>
      </c>
      <c r="AJ909" s="194" t="str">
        <f t="shared" ref="AJ909" si="3832">IFERROR((AJ908-AJ907)/AJ908*100%,"")</f>
        <v/>
      </c>
      <c r="AK909" s="194" t="str">
        <f t="shared" ref="AK909" si="3833">IFERROR((AK908-AK907)/AK908*100%,"")</f>
        <v/>
      </c>
      <c r="AL909" s="194" t="str">
        <f t="shared" ref="AL909" si="3834">IFERROR((AL908-AL907)/AL908*100%,"")</f>
        <v/>
      </c>
      <c r="AM909" s="227" t="str">
        <f>IFERROR((AM908-AM906)/AM908*100%,"")</f>
        <v/>
      </c>
    </row>
    <row r="910" spans="1:39" customFormat="1" outlineLevel="1">
      <c r="A910" t="str">
        <f>B899&amp;C910</f>
        <v>Surname, Forename7</v>
      </c>
      <c r="B910" s="259"/>
      <c r="C910" s="27">
        <v>7</v>
      </c>
      <c r="D910" s="26" t="s">
        <v>22</v>
      </c>
      <c r="E910" s="103"/>
      <c r="F910" s="103"/>
      <c r="G910" s="103"/>
      <c r="H910" s="15"/>
      <c r="I910" s="16"/>
      <c r="J910" s="17"/>
      <c r="K910" s="94"/>
      <c r="L910" s="94"/>
      <c r="M910" s="94"/>
      <c r="N910" s="94"/>
      <c r="O910" s="94"/>
      <c r="P910" s="94"/>
      <c r="Q910" s="17" t="str">
        <f>IF(SUM(K910:P910)=0,"",SUM(K910:P910))</f>
        <v/>
      </c>
      <c r="R910" s="94"/>
      <c r="S910" s="94"/>
      <c r="T910" s="17" t="str">
        <f>IF(SUM(R910:S910)=0,"",SUM(R910:S910))</f>
        <v/>
      </c>
      <c r="U910" s="17"/>
      <c r="V910" s="94"/>
      <c r="W910" s="17"/>
      <c r="X910" s="94" t="str">
        <f>IFERROR(AVERAGE(V910:W910),"")</f>
        <v/>
      </c>
      <c r="Y910" s="17"/>
      <c r="Z910" s="17"/>
      <c r="AA910" s="71"/>
      <c r="AB910" s="17"/>
      <c r="AC910" s="190" t="str">
        <f>IF(J910="","",IF(J910&lt;&gt;0,INT(25.4347*POWER((18-J910),1.81)),0))</f>
        <v/>
      </c>
      <c r="AD910" s="190" t="str">
        <f>IFERROR(IF(Q910&lt;&gt;0,INT(0.14354*POWER(((10*Q910)-220),1.4)),0),"")</f>
        <v/>
      </c>
      <c r="AE910" s="190" t="str">
        <f>IFERROR(IF(T910&lt;&gt;0,INT(51.39*POWER((T910-1.5),1.05)),0),"")</f>
        <v/>
      </c>
      <c r="AF910" s="190">
        <f>IF(U910&lt;&gt;0,INT(0.8465*POWER(((100*U910)-75),1.42)),0)</f>
        <v>0</v>
      </c>
      <c r="AG910" s="190" t="str">
        <f>IFERROR(IF(X910&lt;&gt;0,INT(1.53775*POWER((82-X910),1.81)),0),"")</f>
        <v/>
      </c>
      <c r="AH910" s="190" t="str">
        <f>IF(Y910="","",IF(Y910&lt;&gt;0,INT(5.74352*POWER((28.5-Y910),1.92)),0))</f>
        <v/>
      </c>
      <c r="AI910" s="190">
        <f>IF(Z910&lt;&gt;0,INT(12.91*POWER((Z910-4),1.1)),0)</f>
        <v>0</v>
      </c>
      <c r="AJ910" s="190" t="str">
        <f>IF(AA910="","",IF(AA910&lt;&gt;0,INT(0.2797*POWER(((100*AA910)),1.35)),0))</f>
        <v/>
      </c>
      <c r="AK910" s="191" t="str">
        <f>IF(AB910="","",IF(AB910&lt;&gt;0,INT(100.14*POWER((AB910-1),1.08)),0))</f>
        <v/>
      </c>
      <c r="AL910" s="192">
        <f>COUNT(J910,Q910,T910,X910,Y910,AA910,AB910)</f>
        <v>0</v>
      </c>
      <c r="AM910" s="193" t="str">
        <f>IF(AL910=0,"",SUM(AC910:AK910))</f>
        <v/>
      </c>
    </row>
    <row r="911" spans="1:39" customFormat="1" outlineLevel="1">
      <c r="B911" s="259"/>
      <c r="C911" s="106" t="s">
        <v>65</v>
      </c>
      <c r="D911" s="103"/>
      <c r="E911" s="103"/>
      <c r="F911" s="103"/>
      <c r="G911" s="103"/>
      <c r="H911" s="104"/>
      <c r="I911" s="105"/>
      <c r="J911" s="107" t="str">
        <f>IFERROR((J908-J910)/J910*100%,"")</f>
        <v/>
      </c>
      <c r="K911" s="107" t="str">
        <f t="shared" ref="K911:T911" si="3835">IFERROR((K910-K908)/K910*100%,"")</f>
        <v/>
      </c>
      <c r="L911" s="107" t="str">
        <f t="shared" si="3835"/>
        <v/>
      </c>
      <c r="M911" s="107" t="str">
        <f t="shared" si="3835"/>
        <v/>
      </c>
      <c r="N911" s="107" t="str">
        <f t="shared" si="3835"/>
        <v/>
      </c>
      <c r="O911" s="107" t="str">
        <f t="shared" si="3835"/>
        <v/>
      </c>
      <c r="P911" s="107" t="str">
        <f t="shared" si="3835"/>
        <v/>
      </c>
      <c r="Q911" s="107" t="str">
        <f t="shared" si="3835"/>
        <v/>
      </c>
      <c r="R911" s="107" t="str">
        <f t="shared" si="3835"/>
        <v/>
      </c>
      <c r="S911" s="107" t="str">
        <f t="shared" si="3835"/>
        <v/>
      </c>
      <c r="T911" s="107" t="str">
        <f t="shared" si="3835"/>
        <v/>
      </c>
      <c r="U911" s="107" t="str">
        <f t="shared" ref="U911" si="3836">IFERROR((U910-U909)/U910*100%,"")</f>
        <v/>
      </c>
      <c r="V911" s="107" t="str">
        <f>IFERROR((V908-V910)/V910*100%,"")</f>
        <v/>
      </c>
      <c r="W911" s="107" t="str">
        <f>IFERROR((W908-W910)/W910*100%,"")</f>
        <v/>
      </c>
      <c r="X911" s="107" t="str">
        <f>IFERROR((X908-X910)/X910*100%,"")</f>
        <v/>
      </c>
      <c r="Y911" s="107" t="str">
        <f>IFERROR((Y908-Y910)/Y910*100%,"")</f>
        <v/>
      </c>
      <c r="Z911" s="107" t="str">
        <f t="shared" ref="Z911" si="3837">IFERROR((Z910-Z909)/Z910*100%,"")</f>
        <v/>
      </c>
      <c r="AA911" s="107" t="str">
        <f>IFERROR((AA910-AA908)/AA910*100%,"")</f>
        <v/>
      </c>
      <c r="AB911" s="107" t="str">
        <f>IFERROR((AB910-AB908)/AB910*100%,"")</f>
        <v/>
      </c>
      <c r="AC911" s="194" t="str">
        <f t="shared" ref="AC911" si="3838">IFERROR((AC910-AC909)/AC910*100%,"")</f>
        <v/>
      </c>
      <c r="AD911" s="194" t="str">
        <f t="shared" ref="AD911" si="3839">IFERROR((AD910-AD909)/AD910*100%,"")</f>
        <v/>
      </c>
      <c r="AE911" s="194" t="str">
        <f t="shared" ref="AE911" si="3840">IFERROR((AE910-AE909)/AE910*100%,"")</f>
        <v/>
      </c>
      <c r="AF911" s="194" t="str">
        <f t="shared" ref="AF911" si="3841">IFERROR((AF910-AF909)/AF910*100%,"")</f>
        <v/>
      </c>
      <c r="AG911" s="194" t="str">
        <f t="shared" ref="AG911" si="3842">IFERROR((AG910-AG909)/AG910*100%,"")</f>
        <v/>
      </c>
      <c r="AH911" s="194" t="str">
        <f t="shared" ref="AH911" si="3843">IFERROR((AH910-AH909)/AH910*100%,"")</f>
        <v/>
      </c>
      <c r="AI911" s="194" t="str">
        <f t="shared" ref="AI911" si="3844">IFERROR((AI910-AI909)/AI910*100%,"")</f>
        <v/>
      </c>
      <c r="AJ911" s="194" t="str">
        <f t="shared" ref="AJ911" si="3845">IFERROR((AJ910-AJ909)/AJ910*100%,"")</f>
        <v/>
      </c>
      <c r="AK911" s="194" t="str">
        <f t="shared" ref="AK911" si="3846">IFERROR((AK910-AK909)/AK910*100%,"")</f>
        <v/>
      </c>
      <c r="AL911" s="194" t="str">
        <f t="shared" ref="AL911" si="3847">IFERROR((AL910-AL909)/AL910*100%,"")</f>
        <v/>
      </c>
      <c r="AM911" s="227" t="str">
        <f>IFERROR((AM910-AM908)/AM910*100%,"")</f>
        <v/>
      </c>
    </row>
    <row r="912" spans="1:39" customFormat="1" outlineLevel="1">
      <c r="A912" t="str">
        <f>B899&amp;C912</f>
        <v>Surname, Forename8</v>
      </c>
      <c r="B912" s="259"/>
      <c r="C912" s="27">
        <v>8</v>
      </c>
      <c r="D912" s="26" t="s">
        <v>22</v>
      </c>
      <c r="E912" s="103"/>
      <c r="F912" s="103"/>
      <c r="G912" s="103"/>
      <c r="H912" s="15"/>
      <c r="I912" s="16"/>
      <c r="J912" s="17"/>
      <c r="K912" s="94"/>
      <c r="L912" s="94"/>
      <c r="M912" s="94"/>
      <c r="N912" s="94"/>
      <c r="O912" s="94"/>
      <c r="P912" s="94"/>
      <c r="Q912" s="17" t="str">
        <f>IF(SUM(K912:P912)=0,"",SUM(K912:P912))</f>
        <v/>
      </c>
      <c r="R912" s="94"/>
      <c r="S912" s="94"/>
      <c r="T912" s="17" t="str">
        <f>IF(SUM(R912:S912)=0,"",SUM(R912:S912))</f>
        <v/>
      </c>
      <c r="U912" s="17"/>
      <c r="V912" s="94"/>
      <c r="W912" s="17"/>
      <c r="X912" s="94" t="str">
        <f>IFERROR(AVERAGE(V912:W912),"")</f>
        <v/>
      </c>
      <c r="Y912" s="17"/>
      <c r="Z912" s="17"/>
      <c r="AA912" s="71"/>
      <c r="AB912" s="17"/>
      <c r="AC912" s="190" t="str">
        <f>IF(J912="","",IF(J912&lt;&gt;0,INT(25.4347*POWER((18-J912),1.81)),0))</f>
        <v/>
      </c>
      <c r="AD912" s="190" t="str">
        <f>IFERROR(IF(Q912&lt;&gt;0,INT(0.14354*POWER(((10*Q912)-220),1.4)),0),"")</f>
        <v/>
      </c>
      <c r="AE912" s="190" t="str">
        <f>IFERROR(IF(T912&lt;&gt;0,INT(51.39*POWER((T912-1.5),1.05)),0),"")</f>
        <v/>
      </c>
      <c r="AF912" s="190">
        <f>IF(U912&lt;&gt;0,INT(0.8465*POWER(((100*U912)-75),1.42)),0)</f>
        <v>0</v>
      </c>
      <c r="AG912" s="190" t="str">
        <f>IFERROR(IF(X912&lt;&gt;0,INT(1.53775*POWER((82-X912),1.81)),0),"")</f>
        <v/>
      </c>
      <c r="AH912" s="190" t="str">
        <f>IF(Y912="","",IF(Y912&lt;&gt;0,INT(5.74352*POWER((28.5-Y912),1.92)),0))</f>
        <v/>
      </c>
      <c r="AI912" s="190">
        <f>IF(Z912&lt;&gt;0,INT(12.91*POWER((Z912-4),1.1)),0)</f>
        <v>0</v>
      </c>
      <c r="AJ912" s="190" t="str">
        <f>IF(AA912="","",IF(AA912&lt;&gt;0,INT(0.2797*POWER(((100*AA912)),1.35)),0))</f>
        <v/>
      </c>
      <c r="AK912" s="191" t="str">
        <f>IF(AB912="","",IF(AB912&lt;&gt;0,INT(100.14*POWER((AB912-1),1.08)),0))</f>
        <v/>
      </c>
      <c r="AL912" s="192">
        <f>COUNT(J912,Q912,T912,X912,Y912,AA912,AB912)</f>
        <v>0</v>
      </c>
      <c r="AM912" s="193" t="str">
        <f>IF(AL912=0,"",SUM(AC912:AK912))</f>
        <v/>
      </c>
    </row>
    <row r="913" spans="1:39" customFormat="1" outlineLevel="1">
      <c r="B913" s="259"/>
      <c r="C913" s="106" t="s">
        <v>65</v>
      </c>
      <c r="D913" s="103"/>
      <c r="E913" s="103"/>
      <c r="F913" s="103"/>
      <c r="G913" s="103"/>
      <c r="H913" s="104"/>
      <c r="I913" s="105"/>
      <c r="J913" s="107" t="str">
        <f>IFERROR((J910-J912)/J912*100%,"")</f>
        <v/>
      </c>
      <c r="K913" s="107" t="str">
        <f t="shared" ref="K913:T913" si="3848">IFERROR((K912-K910)/K912*100%,"")</f>
        <v/>
      </c>
      <c r="L913" s="107" t="str">
        <f t="shared" si="3848"/>
        <v/>
      </c>
      <c r="M913" s="107" t="str">
        <f t="shared" si="3848"/>
        <v/>
      </c>
      <c r="N913" s="107" t="str">
        <f t="shared" si="3848"/>
        <v/>
      </c>
      <c r="O913" s="107" t="str">
        <f t="shared" si="3848"/>
        <v/>
      </c>
      <c r="P913" s="107" t="str">
        <f t="shared" si="3848"/>
        <v/>
      </c>
      <c r="Q913" s="107" t="str">
        <f t="shared" si="3848"/>
        <v/>
      </c>
      <c r="R913" s="107" t="str">
        <f t="shared" si="3848"/>
        <v/>
      </c>
      <c r="S913" s="107" t="str">
        <f t="shared" si="3848"/>
        <v/>
      </c>
      <c r="T913" s="107" t="str">
        <f t="shared" si="3848"/>
        <v/>
      </c>
      <c r="U913" s="107" t="str">
        <f t="shared" ref="U913" si="3849">IFERROR((U912-U911)/U912*100%,"")</f>
        <v/>
      </c>
      <c r="V913" s="107" t="str">
        <f>IFERROR((V910-V912)/V912*100%,"")</f>
        <v/>
      </c>
      <c r="W913" s="107" t="str">
        <f>IFERROR((W910-W912)/W912*100%,"")</f>
        <v/>
      </c>
      <c r="X913" s="107" t="str">
        <f>IFERROR((X910-X912)/X912*100%,"")</f>
        <v/>
      </c>
      <c r="Y913" s="107" t="str">
        <f>IFERROR((Y910-Y912)/Y912*100%,"")</f>
        <v/>
      </c>
      <c r="Z913" s="107" t="str">
        <f t="shared" ref="Z913" si="3850">IFERROR((Z912-Z911)/Z912*100%,"")</f>
        <v/>
      </c>
      <c r="AA913" s="107" t="str">
        <f>IFERROR((AA912-AA910)/AA912*100%,"")</f>
        <v/>
      </c>
      <c r="AB913" s="107" t="str">
        <f>IFERROR((AB912-AB910)/AB912*100%,"")</f>
        <v/>
      </c>
      <c r="AC913" s="194" t="str">
        <f t="shared" ref="AC913" si="3851">IFERROR((AC912-AC911)/AC912*100%,"")</f>
        <v/>
      </c>
      <c r="AD913" s="194" t="str">
        <f t="shared" ref="AD913" si="3852">IFERROR((AD912-AD911)/AD912*100%,"")</f>
        <v/>
      </c>
      <c r="AE913" s="194" t="str">
        <f t="shared" ref="AE913" si="3853">IFERROR((AE912-AE911)/AE912*100%,"")</f>
        <v/>
      </c>
      <c r="AF913" s="194" t="str">
        <f t="shared" ref="AF913" si="3854">IFERROR((AF912-AF911)/AF912*100%,"")</f>
        <v/>
      </c>
      <c r="AG913" s="194" t="str">
        <f t="shared" ref="AG913" si="3855">IFERROR((AG912-AG911)/AG912*100%,"")</f>
        <v/>
      </c>
      <c r="AH913" s="194" t="str">
        <f t="shared" ref="AH913" si="3856">IFERROR((AH912-AH911)/AH912*100%,"")</f>
        <v/>
      </c>
      <c r="AI913" s="194" t="str">
        <f t="shared" ref="AI913" si="3857">IFERROR((AI912-AI911)/AI912*100%,"")</f>
        <v/>
      </c>
      <c r="AJ913" s="194" t="str">
        <f t="shared" ref="AJ913" si="3858">IFERROR((AJ912-AJ911)/AJ912*100%,"")</f>
        <v/>
      </c>
      <c r="AK913" s="194" t="str">
        <f t="shared" ref="AK913" si="3859">IFERROR((AK912-AK911)/AK912*100%,"")</f>
        <v/>
      </c>
      <c r="AL913" s="194" t="str">
        <f t="shared" ref="AL913" si="3860">IFERROR((AL912-AL911)/AL912*100%,"")</f>
        <v/>
      </c>
      <c r="AM913" s="227" t="str">
        <f>IFERROR((AM912-AM910)/AM912*100%,"")</f>
        <v/>
      </c>
    </row>
    <row r="914" spans="1:39" customFormat="1" outlineLevel="1">
      <c r="A914" t="str">
        <f>B899&amp;C914</f>
        <v>Surname, Forename9</v>
      </c>
      <c r="B914" s="259"/>
      <c r="C914" s="27">
        <v>9</v>
      </c>
      <c r="D914" s="26" t="s">
        <v>22</v>
      </c>
      <c r="E914" s="103"/>
      <c r="F914" s="103"/>
      <c r="G914" s="103"/>
      <c r="H914" s="15"/>
      <c r="I914" s="16"/>
      <c r="J914" s="17"/>
      <c r="K914" s="94"/>
      <c r="L914" s="94"/>
      <c r="M914" s="94"/>
      <c r="N914" s="94"/>
      <c r="O914" s="94"/>
      <c r="P914" s="94"/>
      <c r="Q914" s="17" t="str">
        <f>IF(SUM(K914:P914)=0,"",SUM(K914:P914))</f>
        <v/>
      </c>
      <c r="R914" s="94"/>
      <c r="S914" s="94"/>
      <c r="T914" s="17" t="str">
        <f>IF(SUM(R914:S914)=0,"",SUM(R914:S914))</f>
        <v/>
      </c>
      <c r="U914" s="17"/>
      <c r="V914" s="94"/>
      <c r="W914" s="17"/>
      <c r="X914" s="94" t="str">
        <f>IFERROR(AVERAGE(V914:W914),"")</f>
        <v/>
      </c>
      <c r="Y914" s="17"/>
      <c r="Z914" s="17"/>
      <c r="AA914" s="71"/>
      <c r="AB914" s="17"/>
      <c r="AC914" s="190" t="str">
        <f>IF(J914="","",IF(J914&lt;&gt;0,INT(25.4347*POWER((18-J914),1.81)),0))</f>
        <v/>
      </c>
      <c r="AD914" s="190" t="str">
        <f>IFERROR(IF(Q914&lt;&gt;0,INT(0.14354*POWER(((10*Q914)-220),1.4)),0),"")</f>
        <v/>
      </c>
      <c r="AE914" s="190" t="str">
        <f>IFERROR(IF(T914&lt;&gt;0,INT(51.39*POWER((T914-1.5),1.05)),0),"")</f>
        <v/>
      </c>
      <c r="AF914" s="190">
        <f>IF(U914&lt;&gt;0,INT(0.8465*POWER(((100*U914)-75),1.42)),0)</f>
        <v>0</v>
      </c>
      <c r="AG914" s="190" t="str">
        <f>IFERROR(IF(X914&lt;&gt;0,INT(1.53775*POWER((82-X914),1.81)),0),"")</f>
        <v/>
      </c>
      <c r="AH914" s="190" t="str">
        <f>IF(Y914="","",IF(Y914&lt;&gt;0,INT(5.74352*POWER((28.5-Y914),1.92)),0))</f>
        <v/>
      </c>
      <c r="AI914" s="190">
        <f>IF(Z914&lt;&gt;0,INT(12.91*POWER((Z914-4),1.1)),0)</f>
        <v>0</v>
      </c>
      <c r="AJ914" s="190" t="str">
        <f>IF(AA914="","",IF(AA914&lt;&gt;0,INT(0.2797*POWER(((100*AA914)),1.35)),0))</f>
        <v/>
      </c>
      <c r="AK914" s="191" t="str">
        <f>IF(AB914="","",IF(AB914&lt;&gt;0,INT(100.14*POWER((AB914-1),1.08)),0))</f>
        <v/>
      </c>
      <c r="AL914" s="192">
        <f>COUNT(J914,Q914,T914,X914,Y914,AA914,AB914)</f>
        <v>0</v>
      </c>
      <c r="AM914" s="193" t="str">
        <f>IF(AL914=0,"",SUM(AC914:AK914))</f>
        <v/>
      </c>
    </row>
    <row r="915" spans="1:39" customFormat="1" outlineLevel="1">
      <c r="B915" s="259"/>
      <c r="C915" s="106" t="s">
        <v>65</v>
      </c>
      <c r="D915" s="33"/>
      <c r="E915" s="33"/>
      <c r="F915" s="33"/>
      <c r="G915" s="33"/>
      <c r="H915" s="18"/>
      <c r="I915" s="44"/>
      <c r="J915" s="107" t="str">
        <f>IFERROR((J912-J914)/J914*100%,"")</f>
        <v/>
      </c>
      <c r="K915" s="107" t="str">
        <f t="shared" ref="K915:T915" si="3861">IFERROR((K914-K912)/K914*100%,"")</f>
        <v/>
      </c>
      <c r="L915" s="107" t="str">
        <f t="shared" si="3861"/>
        <v/>
      </c>
      <c r="M915" s="107" t="str">
        <f t="shared" si="3861"/>
        <v/>
      </c>
      <c r="N915" s="107" t="str">
        <f t="shared" si="3861"/>
        <v/>
      </c>
      <c r="O915" s="107" t="str">
        <f t="shared" si="3861"/>
        <v/>
      </c>
      <c r="P915" s="107" t="str">
        <f t="shared" si="3861"/>
        <v/>
      </c>
      <c r="Q915" s="107" t="str">
        <f t="shared" si="3861"/>
        <v/>
      </c>
      <c r="R915" s="107" t="str">
        <f t="shared" si="3861"/>
        <v/>
      </c>
      <c r="S915" s="107" t="str">
        <f t="shared" si="3861"/>
        <v/>
      </c>
      <c r="T915" s="107" t="str">
        <f t="shared" si="3861"/>
        <v/>
      </c>
      <c r="U915" s="107" t="str">
        <f t="shared" ref="U915" si="3862">IFERROR((U914-U913)/U914*100%,"")</f>
        <v/>
      </c>
      <c r="V915" s="107" t="str">
        <f>IFERROR((V912-V914)/V914*100%,"")</f>
        <v/>
      </c>
      <c r="W915" s="107" t="str">
        <f>IFERROR((W912-W914)/W914*100%,"")</f>
        <v/>
      </c>
      <c r="X915" s="107" t="str">
        <f>IFERROR((X912-X914)/X914*100%,"")</f>
        <v/>
      </c>
      <c r="Y915" s="107" t="str">
        <f>IFERROR((Y912-Y914)/Y914*100%,"")</f>
        <v/>
      </c>
      <c r="Z915" s="107" t="str">
        <f t="shared" ref="Z915" si="3863">IFERROR((Z914-Z913)/Z914*100%,"")</f>
        <v/>
      </c>
      <c r="AA915" s="107" t="str">
        <f>IFERROR((AA914-AA912)/AA914*100%,"")</f>
        <v/>
      </c>
      <c r="AB915" s="107" t="str">
        <f>IFERROR((AB914-AB912)/AB914*100%,"")</f>
        <v/>
      </c>
      <c r="AC915" s="194" t="str">
        <f t="shared" ref="AC915" si="3864">IFERROR((AC914-AC913)/AC914*100%,"")</f>
        <v/>
      </c>
      <c r="AD915" s="194" t="str">
        <f t="shared" ref="AD915" si="3865">IFERROR((AD914-AD913)/AD914*100%,"")</f>
        <v/>
      </c>
      <c r="AE915" s="194" t="str">
        <f t="shared" ref="AE915" si="3866">IFERROR((AE914-AE913)/AE914*100%,"")</f>
        <v/>
      </c>
      <c r="AF915" s="194" t="str">
        <f t="shared" ref="AF915" si="3867">IFERROR((AF914-AF913)/AF914*100%,"")</f>
        <v/>
      </c>
      <c r="AG915" s="194" t="str">
        <f t="shared" ref="AG915" si="3868">IFERROR((AG914-AG913)/AG914*100%,"")</f>
        <v/>
      </c>
      <c r="AH915" s="194" t="str">
        <f t="shared" ref="AH915" si="3869">IFERROR((AH914-AH913)/AH914*100%,"")</f>
        <v/>
      </c>
      <c r="AI915" s="194" t="str">
        <f t="shared" ref="AI915" si="3870">IFERROR((AI914-AI913)/AI914*100%,"")</f>
        <v/>
      </c>
      <c r="AJ915" s="194" t="str">
        <f t="shared" ref="AJ915" si="3871">IFERROR((AJ914-AJ913)/AJ914*100%,"")</f>
        <v/>
      </c>
      <c r="AK915" s="194" t="str">
        <f t="shared" ref="AK915" si="3872">IFERROR((AK914-AK913)/AK914*100%,"")</f>
        <v/>
      </c>
      <c r="AL915" s="194" t="str">
        <f t="shared" ref="AL915" si="3873">IFERROR((AL914-AL913)/AL914*100%,"")</f>
        <v/>
      </c>
      <c r="AM915" s="227" t="str">
        <f>IFERROR((AM914-AM912)/AM914*100%,"")</f>
        <v/>
      </c>
    </row>
    <row r="916" spans="1:39" s="6" customFormat="1" outlineLevel="1">
      <c r="A916" t="str">
        <f>B899&amp;C916</f>
        <v>Surname, Forename10</v>
      </c>
      <c r="B916" s="259"/>
      <c r="C916" s="32">
        <v>10</v>
      </c>
      <c r="D916" s="33" t="s">
        <v>22</v>
      </c>
      <c r="E916" s="33"/>
      <c r="F916" s="33"/>
      <c r="G916" s="33"/>
      <c r="H916" s="18"/>
      <c r="I916" s="44"/>
      <c r="J916" s="34"/>
      <c r="K916" s="34"/>
      <c r="L916" s="34"/>
      <c r="M916" s="34"/>
      <c r="N916" s="34"/>
      <c r="O916" s="34"/>
      <c r="P916" s="34"/>
      <c r="Q916" s="17" t="str">
        <f>IF(SUM(K916:P916)=0,"",SUM(K916:P916))</f>
        <v/>
      </c>
      <c r="R916" s="94"/>
      <c r="S916" s="94"/>
      <c r="T916" s="17" t="str">
        <f>IF(SUM(R916:S916)=0,"",SUM(R916:S916))</f>
        <v/>
      </c>
      <c r="U916" s="17"/>
      <c r="V916" s="94"/>
      <c r="W916" s="17"/>
      <c r="X916" s="94" t="str">
        <f>IFERROR(AVERAGE(V916:W916),"")</f>
        <v/>
      </c>
      <c r="Y916" s="17"/>
      <c r="Z916" s="17"/>
      <c r="AA916" s="71"/>
      <c r="AB916" s="17"/>
      <c r="AC916" s="190" t="str">
        <f>IF(J916="","",IF(J916&lt;&gt;0,INT(25.4347*POWER((18-J916),1.81)),0))</f>
        <v/>
      </c>
      <c r="AD916" s="190" t="str">
        <f>IFERROR(IF(Q916&lt;&gt;0,INT(0.14354*POWER(((10*Q916)-220),1.4)),0),"")</f>
        <v/>
      </c>
      <c r="AE916" s="190" t="str">
        <f>IFERROR(IF(T916&lt;&gt;0,INT(51.39*POWER((T916-1.5),1.05)),0),"")</f>
        <v/>
      </c>
      <c r="AF916" s="190">
        <f>IF(U916&lt;&gt;0,INT(0.8465*POWER(((100*U916)-75),1.42)),0)</f>
        <v>0</v>
      </c>
      <c r="AG916" s="190" t="str">
        <f>IFERROR(IF(X916&lt;&gt;0,INT(1.53775*POWER((82-X916),1.81)),0),"")</f>
        <v/>
      </c>
      <c r="AH916" s="190" t="str">
        <f>IF(Y916="","",IF(Y916&lt;&gt;0,INT(5.74352*POWER((28.5-Y916),1.92)),0))</f>
        <v/>
      </c>
      <c r="AI916" s="190">
        <f>IF(Z916&lt;&gt;0,INT(12.91*POWER((Z916-4),1.1)),0)</f>
        <v>0</v>
      </c>
      <c r="AJ916" s="190" t="str">
        <f>IF(AA916="","",IF(AA916&lt;&gt;0,INT(0.2797*POWER(((100*AA916)),1.35)),0))</f>
        <v/>
      </c>
      <c r="AK916" s="191" t="str">
        <f>IF(AB916="","",IF(AB916&lt;&gt;0,INT(100.14*POWER((AB916-1),1.08)),0))</f>
        <v/>
      </c>
      <c r="AL916" s="192">
        <f>COUNT(J916,Q916,T916,X916,Y916,AA916,AB916)</f>
        <v>0</v>
      </c>
      <c r="AM916" s="193" t="str">
        <f>IF(AL916=0,"",SUM(AC916:AK916))</f>
        <v/>
      </c>
    </row>
    <row r="917" spans="1:39" s="6" customFormat="1" outlineLevel="1">
      <c r="A917"/>
      <c r="B917" s="260"/>
      <c r="C917" s="106" t="s">
        <v>65</v>
      </c>
      <c r="D917" s="33"/>
      <c r="E917" s="33"/>
      <c r="F917" s="33"/>
      <c r="G917" s="33"/>
      <c r="H917" s="18"/>
      <c r="I917" s="44"/>
      <c r="J917" s="107" t="str">
        <f>IFERROR((J914-J916)/J916*100%,"")</f>
        <v/>
      </c>
      <c r="K917" s="107" t="str">
        <f t="shared" ref="K917:T917" si="3874">IFERROR((K916-K914)/K916*100%,"")</f>
        <v/>
      </c>
      <c r="L917" s="107" t="str">
        <f t="shared" si="3874"/>
        <v/>
      </c>
      <c r="M917" s="107" t="str">
        <f t="shared" si="3874"/>
        <v/>
      </c>
      <c r="N917" s="107" t="str">
        <f t="shared" si="3874"/>
        <v/>
      </c>
      <c r="O917" s="107" t="str">
        <f t="shared" si="3874"/>
        <v/>
      </c>
      <c r="P917" s="107" t="str">
        <f t="shared" si="3874"/>
        <v/>
      </c>
      <c r="Q917" s="107" t="str">
        <f t="shared" si="3874"/>
        <v/>
      </c>
      <c r="R917" s="107" t="str">
        <f t="shared" si="3874"/>
        <v/>
      </c>
      <c r="S917" s="107" t="str">
        <f t="shared" si="3874"/>
        <v/>
      </c>
      <c r="T917" s="107" t="str">
        <f t="shared" si="3874"/>
        <v/>
      </c>
      <c r="U917" s="107" t="str">
        <f t="shared" ref="U917" si="3875">IFERROR((U916-U915)/U916*100%,"")</f>
        <v/>
      </c>
      <c r="V917" s="107" t="str">
        <f>IFERROR((V914-V916)/V916*100%,"")</f>
        <v/>
      </c>
      <c r="W917" s="107" t="str">
        <f>IFERROR((W914-W916)/W916*100%,"")</f>
        <v/>
      </c>
      <c r="X917" s="107" t="str">
        <f>IFERROR((X914-X916)/X916*100%,"")</f>
        <v/>
      </c>
      <c r="Y917" s="107" t="str">
        <f>IFERROR((Y914-Y916)/Y916*100%,"")</f>
        <v/>
      </c>
      <c r="Z917" s="107" t="str">
        <f t="shared" ref="Z917" si="3876">IFERROR((Z916-Z915)/Z916*100%,"")</f>
        <v/>
      </c>
      <c r="AA917" s="107" t="str">
        <f>IFERROR((AA916-AA914)/AA916*100%,"")</f>
        <v/>
      </c>
      <c r="AB917" s="107" t="str">
        <f>IFERROR((AB916-AB914)/AB916*100%,"")</f>
        <v/>
      </c>
      <c r="AC917" s="194" t="str">
        <f t="shared" ref="AC917" si="3877">IFERROR((AC916-AC915)/AC916*100%,"")</f>
        <v/>
      </c>
      <c r="AD917" s="194" t="str">
        <f t="shared" ref="AD917" si="3878">IFERROR((AD916-AD915)/AD916*100%,"")</f>
        <v/>
      </c>
      <c r="AE917" s="194" t="str">
        <f t="shared" ref="AE917" si="3879">IFERROR((AE916-AE915)/AE916*100%,"")</f>
        <v/>
      </c>
      <c r="AF917" s="194" t="str">
        <f t="shared" ref="AF917" si="3880">IFERROR((AF916-AF915)/AF916*100%,"")</f>
        <v/>
      </c>
      <c r="AG917" s="194" t="str">
        <f t="shared" ref="AG917" si="3881">IFERROR((AG916-AG915)/AG916*100%,"")</f>
        <v/>
      </c>
      <c r="AH917" s="194" t="str">
        <f t="shared" ref="AH917" si="3882">IFERROR((AH916-AH915)/AH916*100%,"")</f>
        <v/>
      </c>
      <c r="AI917" s="194" t="str">
        <f t="shared" ref="AI917" si="3883">IFERROR((AI916-AI915)/AI916*100%,"")</f>
        <v/>
      </c>
      <c r="AJ917" s="194" t="str">
        <f t="shared" ref="AJ917" si="3884">IFERROR((AJ916-AJ915)/AJ916*100%,"")</f>
        <v/>
      </c>
      <c r="AK917" s="194" t="str">
        <f t="shared" ref="AK917" si="3885">IFERROR((AK916-AK915)/AK916*100%,"")</f>
        <v/>
      </c>
      <c r="AL917" s="194" t="str">
        <f t="shared" ref="AL917" si="3886">IFERROR((AL916-AL915)/AL916*100%,"")</f>
        <v/>
      </c>
      <c r="AM917" s="227" t="str">
        <f>IFERROR((AM916-AM914)/AM916*100%,"")</f>
        <v/>
      </c>
    </row>
    <row r="918" spans="1:39" s="45" customFormat="1" outlineLevel="1">
      <c r="B918" s="115"/>
      <c r="C918" s="32"/>
      <c r="D918" s="33"/>
      <c r="E918" s="33"/>
      <c r="F918" s="33"/>
      <c r="G918" s="33"/>
      <c r="H918" s="18"/>
      <c r="I918" s="44"/>
      <c r="J918" s="34"/>
      <c r="K918" s="34"/>
      <c r="L918" s="34"/>
      <c r="M918" s="34"/>
      <c r="N918" s="34"/>
      <c r="O918" s="34"/>
      <c r="P918" s="34"/>
      <c r="Q918" s="34"/>
      <c r="R918" s="34"/>
      <c r="S918" s="34"/>
      <c r="T918" s="34"/>
      <c r="U918" s="34"/>
      <c r="V918" s="34"/>
      <c r="W918" s="34"/>
      <c r="X918" s="34"/>
      <c r="Y918" s="34"/>
      <c r="Z918" s="34"/>
      <c r="AA918" s="34"/>
      <c r="AB918" s="34"/>
      <c r="AC918" s="195"/>
      <c r="AD918" s="196"/>
      <c r="AE918" s="196"/>
      <c r="AF918" s="196"/>
      <c r="AG918" s="196"/>
      <c r="AH918" s="196"/>
      <c r="AI918" s="196"/>
      <c r="AJ918" s="196"/>
      <c r="AK918" s="197"/>
      <c r="AL918" s="196"/>
      <c r="AM918" s="198"/>
    </row>
    <row r="919" spans="1:39" s="6" customFormat="1" outlineLevel="1">
      <c r="B919" s="116"/>
      <c r="C919" s="35"/>
      <c r="D919" s="36"/>
      <c r="E919" s="36"/>
      <c r="F919" s="36"/>
      <c r="G919" s="36"/>
      <c r="H919" s="37"/>
      <c r="I919" s="38" t="s">
        <v>24</v>
      </c>
      <c r="J919" s="21" t="e">
        <f>AVERAGE(J899:J900,J902,J904,J906,J908,J910,J912,J914,J916)</f>
        <v>#DIV/0!</v>
      </c>
      <c r="K919" s="21" t="e">
        <f t="shared" ref="K919:AB919" si="3887">AVERAGE(K899:K900,K902,K904,K906,K908,K910,K912,K914,K916)</f>
        <v>#DIV/0!</v>
      </c>
      <c r="L919" s="21" t="e">
        <f t="shared" si="3887"/>
        <v>#DIV/0!</v>
      </c>
      <c r="M919" s="21" t="e">
        <f t="shared" si="3887"/>
        <v>#DIV/0!</v>
      </c>
      <c r="N919" s="21" t="e">
        <f t="shared" si="3887"/>
        <v>#DIV/0!</v>
      </c>
      <c r="O919" s="21" t="e">
        <f t="shared" si="3887"/>
        <v>#DIV/0!</v>
      </c>
      <c r="P919" s="21" t="e">
        <f t="shared" si="3887"/>
        <v>#DIV/0!</v>
      </c>
      <c r="Q919" s="21" t="e">
        <f t="shared" si="3887"/>
        <v>#DIV/0!</v>
      </c>
      <c r="R919" s="21" t="e">
        <f t="shared" si="3887"/>
        <v>#DIV/0!</v>
      </c>
      <c r="S919" s="21" t="e">
        <f t="shared" si="3887"/>
        <v>#DIV/0!</v>
      </c>
      <c r="T919" s="21" t="e">
        <f t="shared" si="3887"/>
        <v>#DIV/0!</v>
      </c>
      <c r="U919" s="21" t="e">
        <f t="shared" si="3887"/>
        <v>#DIV/0!</v>
      </c>
      <c r="V919" s="21" t="e">
        <f t="shared" si="3887"/>
        <v>#DIV/0!</v>
      </c>
      <c r="W919" s="21" t="e">
        <f t="shared" si="3887"/>
        <v>#DIV/0!</v>
      </c>
      <c r="X919" s="21" t="e">
        <f t="shared" si="3887"/>
        <v>#DIV/0!</v>
      </c>
      <c r="Y919" s="21" t="e">
        <f t="shared" si="3887"/>
        <v>#DIV/0!</v>
      </c>
      <c r="Z919" s="21" t="e">
        <f t="shared" si="3887"/>
        <v>#DIV/0!</v>
      </c>
      <c r="AA919" s="21" t="e">
        <f t="shared" si="3887"/>
        <v>#DIV/0!</v>
      </c>
      <c r="AB919" s="21" t="e">
        <f t="shared" si="3887"/>
        <v>#DIV/0!</v>
      </c>
      <c r="AC919" s="199"/>
      <c r="AD919" s="200"/>
      <c r="AE919" s="200"/>
      <c r="AF919" s="200"/>
      <c r="AG919" s="200"/>
      <c r="AH919" s="200"/>
      <c r="AI919" s="200"/>
      <c r="AJ919" s="200"/>
      <c r="AK919" s="201"/>
      <c r="AL919" s="200"/>
      <c r="AM919" s="202"/>
    </row>
    <row r="920" spans="1:39" s="6" customFormat="1" outlineLevel="1">
      <c r="B920" s="116"/>
      <c r="C920" s="35"/>
      <c r="D920" s="36"/>
      <c r="E920" s="36"/>
      <c r="F920" s="36"/>
      <c r="G920" s="36"/>
      <c r="H920" s="37"/>
      <c r="I920" s="38" t="s">
        <v>26</v>
      </c>
      <c r="J920" s="21">
        <f>MIN(J899:J900,J902,J904,J906,J908,J910,J912,J914,J916)</f>
        <v>0</v>
      </c>
      <c r="K920" s="21">
        <f t="shared" ref="K920:AB920" si="3888">MIN(K899:K900,K902,K904,K906,K908,K910,K912,K914,K916)</f>
        <v>0</v>
      </c>
      <c r="L920" s="21">
        <f t="shared" si="3888"/>
        <v>0</v>
      </c>
      <c r="M920" s="21">
        <f t="shared" si="3888"/>
        <v>0</v>
      </c>
      <c r="N920" s="21">
        <f t="shared" si="3888"/>
        <v>0</v>
      </c>
      <c r="O920" s="21">
        <f t="shared" si="3888"/>
        <v>0</v>
      </c>
      <c r="P920" s="21">
        <f t="shared" si="3888"/>
        <v>0</v>
      </c>
      <c r="Q920" s="21">
        <f t="shared" si="3888"/>
        <v>0</v>
      </c>
      <c r="R920" s="21">
        <f t="shared" si="3888"/>
        <v>0</v>
      </c>
      <c r="S920" s="21">
        <f t="shared" si="3888"/>
        <v>0</v>
      </c>
      <c r="T920" s="21">
        <f t="shared" si="3888"/>
        <v>0</v>
      </c>
      <c r="U920" s="21">
        <f t="shared" si="3888"/>
        <v>0</v>
      </c>
      <c r="V920" s="21">
        <f t="shared" si="3888"/>
        <v>0</v>
      </c>
      <c r="W920" s="21">
        <f t="shared" si="3888"/>
        <v>0</v>
      </c>
      <c r="X920" s="21">
        <f t="shared" si="3888"/>
        <v>0</v>
      </c>
      <c r="Y920" s="21">
        <f t="shared" si="3888"/>
        <v>0</v>
      </c>
      <c r="Z920" s="21">
        <f t="shared" si="3888"/>
        <v>0</v>
      </c>
      <c r="AA920" s="21">
        <f t="shared" si="3888"/>
        <v>0</v>
      </c>
      <c r="AB920" s="21">
        <f t="shared" si="3888"/>
        <v>0</v>
      </c>
      <c r="AC920" s="199"/>
      <c r="AD920" s="200"/>
      <c r="AE920" s="200"/>
      <c r="AF920" s="200"/>
      <c r="AG920" s="200"/>
      <c r="AH920" s="200"/>
      <c r="AI920" s="200"/>
      <c r="AJ920" s="200"/>
      <c r="AK920" s="201"/>
      <c r="AL920" s="200"/>
      <c r="AM920" s="202"/>
    </row>
    <row r="921" spans="1:39" s="6" customFormat="1" outlineLevel="1">
      <c r="B921" s="116"/>
      <c r="C921" s="35"/>
      <c r="D921" s="36"/>
      <c r="E921" s="36"/>
      <c r="F921" s="36"/>
      <c r="G921" s="36"/>
      <c r="H921" s="37"/>
      <c r="I921" s="38" t="s">
        <v>25</v>
      </c>
      <c r="J921" s="21">
        <f>MAX(J899:J900,J902,J904,J906,J908,J910,J912,J914,J916)</f>
        <v>0</v>
      </c>
      <c r="K921" s="21">
        <f t="shared" ref="K921:AB921" si="3889">MAX(K899:K900,K902,K904,K906,K908,K910,K912,K914,K916)</f>
        <v>0</v>
      </c>
      <c r="L921" s="21">
        <f t="shared" si="3889"/>
        <v>0</v>
      </c>
      <c r="M921" s="21">
        <f t="shared" si="3889"/>
        <v>0</v>
      </c>
      <c r="N921" s="21">
        <f t="shared" si="3889"/>
        <v>0</v>
      </c>
      <c r="O921" s="21">
        <f t="shared" si="3889"/>
        <v>0</v>
      </c>
      <c r="P921" s="21">
        <f t="shared" si="3889"/>
        <v>0</v>
      </c>
      <c r="Q921" s="21">
        <f t="shared" si="3889"/>
        <v>0</v>
      </c>
      <c r="R921" s="21">
        <f t="shared" si="3889"/>
        <v>0</v>
      </c>
      <c r="S921" s="21">
        <f t="shared" si="3889"/>
        <v>0</v>
      </c>
      <c r="T921" s="21">
        <f t="shared" si="3889"/>
        <v>0</v>
      </c>
      <c r="U921" s="21">
        <f t="shared" si="3889"/>
        <v>0</v>
      </c>
      <c r="V921" s="21">
        <f t="shared" si="3889"/>
        <v>0</v>
      </c>
      <c r="W921" s="21">
        <f t="shared" si="3889"/>
        <v>0</v>
      </c>
      <c r="X921" s="21">
        <f t="shared" si="3889"/>
        <v>0</v>
      </c>
      <c r="Y921" s="21">
        <f t="shared" si="3889"/>
        <v>0</v>
      </c>
      <c r="Z921" s="21">
        <f t="shared" si="3889"/>
        <v>0</v>
      </c>
      <c r="AA921" s="21">
        <f t="shared" si="3889"/>
        <v>0</v>
      </c>
      <c r="AB921" s="21">
        <f t="shared" si="3889"/>
        <v>0</v>
      </c>
      <c r="AC921" s="199"/>
      <c r="AD921" s="200"/>
      <c r="AE921" s="200"/>
      <c r="AF921" s="200"/>
      <c r="AG921" s="200"/>
      <c r="AH921" s="200"/>
      <c r="AI921" s="200"/>
      <c r="AJ921" s="200"/>
      <c r="AK921" s="201"/>
      <c r="AL921" s="200"/>
      <c r="AM921" s="202"/>
    </row>
    <row r="922" spans="1:39" s="6" customFormat="1" outlineLevel="1">
      <c r="B922" s="116"/>
      <c r="C922" s="35"/>
      <c r="D922" s="36"/>
      <c r="E922" s="36"/>
      <c r="F922" s="36"/>
      <c r="G922" s="36"/>
      <c r="H922" s="37"/>
      <c r="I922" s="38"/>
      <c r="J922" s="21"/>
      <c r="K922" s="21"/>
      <c r="L922" s="21"/>
      <c r="M922" s="21"/>
      <c r="N922" s="21"/>
      <c r="O922" s="21"/>
      <c r="P922" s="21"/>
      <c r="Q922" s="21"/>
      <c r="R922" s="21"/>
      <c r="S922" s="21"/>
      <c r="T922" s="21"/>
      <c r="U922" s="21"/>
      <c r="V922" s="21"/>
      <c r="W922" s="21"/>
      <c r="X922" s="21"/>
      <c r="Y922" s="21"/>
      <c r="Z922" s="21"/>
      <c r="AA922" s="21"/>
      <c r="AB922" s="21"/>
      <c r="AC922" s="200"/>
      <c r="AD922" s="200"/>
      <c r="AE922" s="200"/>
      <c r="AF922" s="200"/>
      <c r="AG922" s="200"/>
      <c r="AH922" s="200"/>
      <c r="AI922" s="200"/>
      <c r="AJ922" s="200"/>
      <c r="AK922" s="200"/>
      <c r="AL922" s="200"/>
      <c r="AM922" s="202"/>
    </row>
    <row r="923" spans="1:39" s="31" customFormat="1" ht="16.5" outlineLevel="1" thickBot="1">
      <c r="B923" s="117"/>
      <c r="C923" s="39"/>
      <c r="D923" s="40"/>
      <c r="E923" s="40"/>
      <c r="F923" s="40"/>
      <c r="G923" s="40"/>
      <c r="H923" s="41"/>
      <c r="I923" s="42"/>
      <c r="J923" s="43"/>
      <c r="K923" s="43"/>
      <c r="L923" s="43"/>
      <c r="M923" s="43"/>
      <c r="N923" s="43"/>
      <c r="O923" s="43"/>
      <c r="P923" s="43"/>
      <c r="Q923" s="43"/>
      <c r="R923" s="43"/>
      <c r="S923" s="43"/>
      <c r="T923" s="43"/>
      <c r="U923" s="43"/>
      <c r="V923" s="43"/>
      <c r="W923" s="43"/>
      <c r="X923" s="43"/>
      <c r="Y923" s="43"/>
      <c r="Z923" s="43"/>
      <c r="AA923" s="43"/>
      <c r="AB923" s="43"/>
      <c r="AC923" s="204"/>
      <c r="AD923" s="204"/>
      <c r="AE923" s="204"/>
      <c r="AF923" s="204"/>
      <c r="AG923" s="204"/>
      <c r="AH923" s="204"/>
      <c r="AI923" s="204"/>
      <c r="AJ923" s="204"/>
      <c r="AK923" s="204"/>
      <c r="AL923" s="204"/>
      <c r="AM923" s="205"/>
    </row>
    <row r="924" spans="1:39" customFormat="1">
      <c r="B924" s="118"/>
      <c r="C924" s="28"/>
      <c r="D924" s="19"/>
      <c r="E924" s="19"/>
      <c r="F924" s="19"/>
      <c r="G924" s="19"/>
      <c r="H924" s="29"/>
      <c r="I924" s="20"/>
      <c r="J924" s="30"/>
      <c r="K924" s="30"/>
      <c r="L924" s="30"/>
      <c r="M924" s="30"/>
      <c r="N924" s="30"/>
      <c r="O924" s="30"/>
      <c r="P924" s="30"/>
      <c r="Q924" s="30"/>
      <c r="R924" s="30"/>
      <c r="S924" s="30"/>
      <c r="T924" s="30"/>
      <c r="U924" s="30"/>
      <c r="V924" s="30"/>
      <c r="W924" s="30"/>
      <c r="X924" s="30"/>
      <c r="Y924" s="30"/>
      <c r="Z924" s="30"/>
      <c r="AA924" s="30"/>
      <c r="AB924" s="30"/>
      <c r="AC924" s="206"/>
      <c r="AD924" s="206"/>
      <c r="AE924" s="206"/>
      <c r="AF924" s="206"/>
      <c r="AG924" s="206"/>
      <c r="AH924" s="206"/>
      <c r="AI924" s="206"/>
      <c r="AJ924" s="206"/>
      <c r="AK924" s="206"/>
      <c r="AL924" s="206"/>
      <c r="AM924" s="207"/>
    </row>
    <row r="925" spans="1:39" customFormat="1" outlineLevel="1">
      <c r="B925" s="114" t="s">
        <v>41</v>
      </c>
      <c r="C925" s="28"/>
      <c r="D925" s="19"/>
      <c r="E925" s="19"/>
      <c r="F925" s="19"/>
      <c r="G925" s="19"/>
      <c r="H925" s="29"/>
      <c r="I925" s="20"/>
      <c r="J925" s="30"/>
      <c r="K925" s="30"/>
      <c r="L925" s="30"/>
      <c r="M925" s="30"/>
      <c r="N925" s="30"/>
      <c r="O925" s="30"/>
      <c r="P925" s="30"/>
      <c r="Q925" s="30"/>
      <c r="R925" s="30"/>
      <c r="S925" s="30"/>
      <c r="T925" s="30"/>
      <c r="U925" s="30"/>
      <c r="V925" s="30"/>
      <c r="W925" s="30"/>
      <c r="X925" s="30"/>
      <c r="Y925" s="30"/>
      <c r="Z925" s="30"/>
      <c r="AA925" s="30"/>
      <c r="AB925" s="30"/>
      <c r="AC925" s="206"/>
      <c r="AD925" s="206"/>
      <c r="AE925" s="206"/>
      <c r="AF925" s="206"/>
      <c r="AG925" s="206"/>
      <c r="AH925" s="206"/>
      <c r="AI925" s="206"/>
      <c r="AJ925" s="206"/>
      <c r="AK925" s="206"/>
      <c r="AL925" s="206"/>
      <c r="AM925" s="207"/>
    </row>
    <row r="926" spans="1:39" customFormat="1" outlineLevel="1">
      <c r="A926" t="str">
        <f>B926&amp;C926</f>
        <v>Surname, Forename1</v>
      </c>
      <c r="B926" s="258" t="s">
        <v>28</v>
      </c>
      <c r="C926" s="27">
        <v>1</v>
      </c>
      <c r="D926" s="26" t="s">
        <v>22</v>
      </c>
      <c r="E926" s="103"/>
      <c r="F926" s="103"/>
      <c r="G926" s="103"/>
      <c r="H926" s="16"/>
      <c r="I926" s="16"/>
      <c r="J926" s="17"/>
      <c r="K926" s="94"/>
      <c r="L926" s="94"/>
      <c r="M926" s="94"/>
      <c r="N926" s="94"/>
      <c r="O926" s="94"/>
      <c r="P926" s="94"/>
      <c r="Q926" s="17"/>
      <c r="R926" s="94"/>
      <c r="S926" s="94"/>
      <c r="T926" s="17"/>
      <c r="U926" s="17"/>
      <c r="V926" s="94"/>
      <c r="W926" s="17"/>
      <c r="X926" s="94"/>
      <c r="Y926" s="17"/>
      <c r="Z926" s="17"/>
      <c r="AA926" s="17"/>
      <c r="AB926" s="17"/>
      <c r="AC926" s="190">
        <f>IF(J926&lt;&gt;0,INT(25.4347*POWER((18-J926),1.81)),0)</f>
        <v>0</v>
      </c>
      <c r="AD926" s="190">
        <f>IF(Q926&lt;&gt;0,INT(0.14354*POWER(((10*Q926)-220),1.4)),0)</f>
        <v>0</v>
      </c>
      <c r="AE926" s="190">
        <f>IF(T926&lt;&gt;0,INT(51.39*POWER((T926-1.5),1.05)),0)</f>
        <v>0</v>
      </c>
      <c r="AF926" s="190">
        <f>IF(U926&lt;&gt;0,INT(0.8465*POWER(((100*U926)-75),1.42)),0)</f>
        <v>0</v>
      </c>
      <c r="AG926" s="190">
        <f>IF(X926&lt;&gt;0,INT(1.53775*POWER((82-X926),1.81)),0)</f>
        <v>0</v>
      </c>
      <c r="AH926" s="190">
        <f>IF(Y926&lt;&gt;0,INT(5.74352*POWER((28.5-Y926),1.92)),0)</f>
        <v>0</v>
      </c>
      <c r="AI926" s="190">
        <f>IF(Z926&lt;&gt;0,INT(12.91*POWER((Z926-4),1.1)),0)</f>
        <v>0</v>
      </c>
      <c r="AJ926" s="190">
        <f>IF(AA926&lt;&gt;0,INT(0.2797*POWER(((100*AA926)),1.35)),0)</f>
        <v>0</v>
      </c>
      <c r="AK926" s="191">
        <f>IF(AB926&lt;&gt;0,INT(100.14*POWER((AB926-1),1.08)),0)</f>
        <v>0</v>
      </c>
      <c r="AL926" s="208">
        <v>7</v>
      </c>
      <c r="AM926" s="193">
        <f>SUM(AC926:AK926)</f>
        <v>0</v>
      </c>
    </row>
    <row r="927" spans="1:39" customFormat="1" outlineLevel="1">
      <c r="A927" t="str">
        <f>B926&amp;C927</f>
        <v>Surname, Forename2</v>
      </c>
      <c r="B927" s="259"/>
      <c r="C927" s="27">
        <v>2</v>
      </c>
      <c r="D927" s="26" t="s">
        <v>22</v>
      </c>
      <c r="E927" s="103"/>
      <c r="F927" s="103"/>
      <c r="G927" s="103"/>
      <c r="H927" s="15"/>
      <c r="I927" s="16"/>
      <c r="J927" s="17"/>
      <c r="K927" s="94"/>
      <c r="L927" s="94"/>
      <c r="M927" s="94"/>
      <c r="N927" s="94"/>
      <c r="O927" s="94"/>
      <c r="P927" s="94"/>
      <c r="Q927" s="17" t="str">
        <f>IF(SUM(K927:P927)=0,"",SUM(K927:P927))</f>
        <v/>
      </c>
      <c r="R927" s="94"/>
      <c r="S927" s="94"/>
      <c r="T927" s="17" t="str">
        <f>IF(SUM(R927:S927)=0,"",SUM(R927:S927))</f>
        <v/>
      </c>
      <c r="U927" s="17"/>
      <c r="V927" s="94"/>
      <c r="W927" s="17"/>
      <c r="X927" s="94" t="str">
        <f>IFERROR(AVERAGE(V927:W927),"")</f>
        <v/>
      </c>
      <c r="Y927" s="17"/>
      <c r="Z927" s="17"/>
      <c r="AA927" s="71"/>
      <c r="AB927" s="17"/>
      <c r="AC927" s="190" t="str">
        <f>IF(J927="","",IF(J927&lt;&gt;0,INT(25.4347*POWER((18-J927),1.81)),0))</f>
        <v/>
      </c>
      <c r="AD927" s="190" t="str">
        <f>IFERROR(IF(Q927&lt;&gt;0,INT(0.14354*POWER(((10*Q927)-220),1.4)),0),"")</f>
        <v/>
      </c>
      <c r="AE927" s="190" t="str">
        <f>IFERROR(IF(T927&lt;&gt;0,INT(51.39*POWER((T927-1.5),1.05)),0),"")</f>
        <v/>
      </c>
      <c r="AF927" s="190">
        <f>IF(U927&lt;&gt;0,INT(0.8465*POWER(((100*U927)-75),1.42)),0)</f>
        <v>0</v>
      </c>
      <c r="AG927" s="190" t="str">
        <f>IFERROR(IF(X927&lt;&gt;0,INT(1.53775*POWER((82-X927),1.81)),0),"")</f>
        <v/>
      </c>
      <c r="AH927" s="190" t="str">
        <f>IF(Y927="","",IF(Y927&lt;&gt;0,INT(5.74352*POWER((28.5-Y927),1.92)),0))</f>
        <v/>
      </c>
      <c r="AI927" s="190">
        <f>IF(Z927&lt;&gt;0,INT(12.91*POWER((Z927-4),1.1)),0)</f>
        <v>0</v>
      </c>
      <c r="AJ927" s="190" t="str">
        <f>IF(AA927="","",IF(AA927&lt;&gt;0,INT(0.2797*POWER(((100*AA927)),1.35)),0))</f>
        <v/>
      </c>
      <c r="AK927" s="191" t="str">
        <f>IF(AB927="","",IF(AB927&lt;&gt;0,INT(100.14*POWER((AB927-1),1.08)),0))</f>
        <v/>
      </c>
      <c r="AL927" s="192">
        <f>COUNT(J927,Q927,T927,X927,Y927,AA927,AB927)</f>
        <v>0</v>
      </c>
      <c r="AM927" s="193" t="str">
        <f>IF(AL927=0,"",SUM(AC927:AK927))</f>
        <v/>
      </c>
    </row>
    <row r="928" spans="1:39" customFormat="1" outlineLevel="1">
      <c r="B928" s="259"/>
      <c r="C928" s="106" t="s">
        <v>65</v>
      </c>
      <c r="D928" s="103"/>
      <c r="E928" s="103"/>
      <c r="F928" s="103"/>
      <c r="G928" s="103"/>
      <c r="H928" s="104"/>
      <c r="I928" s="105"/>
      <c r="J928" s="107" t="str">
        <f>IFERROR((J926-J927)/J927*100%,"")</f>
        <v/>
      </c>
      <c r="K928" s="107" t="str">
        <f>IFERROR((K927-K926)/K927*100%,"")</f>
        <v/>
      </c>
      <c r="L928" s="107" t="str">
        <f t="shared" ref="L928:S928" si="3890">IFERROR((L927-L926)/L927*100%,"")</f>
        <v/>
      </c>
      <c r="M928" s="107" t="str">
        <f t="shared" si="3890"/>
        <v/>
      </c>
      <c r="N928" s="107" t="str">
        <f t="shared" si="3890"/>
        <v/>
      </c>
      <c r="O928" s="107" t="str">
        <f t="shared" si="3890"/>
        <v/>
      </c>
      <c r="P928" s="107" t="str">
        <f t="shared" si="3890"/>
        <v/>
      </c>
      <c r="Q928" s="107" t="str">
        <f t="shared" si="3890"/>
        <v/>
      </c>
      <c r="R928" s="107" t="str">
        <f t="shared" si="3890"/>
        <v/>
      </c>
      <c r="S928" s="107" t="str">
        <f t="shared" si="3890"/>
        <v/>
      </c>
      <c r="T928" s="107" t="str">
        <f>IFERROR((T927-T926)/T927*100%,"")</f>
        <v/>
      </c>
      <c r="U928" s="107" t="str">
        <f t="shared" ref="U928" si="3891">IFERROR((U927-U926)/U927*100%,"")</f>
        <v/>
      </c>
      <c r="V928" s="107" t="str">
        <f>IFERROR((V926-V927)/V927*100%,"")</f>
        <v/>
      </c>
      <c r="W928" s="107" t="str">
        <f>IFERROR((W926-W927)/W927*100%,"")</f>
        <v/>
      </c>
      <c r="X928" s="107" t="str">
        <f>IFERROR((X926-X927)/X927*100%,"")</f>
        <v/>
      </c>
      <c r="Y928" s="107" t="str">
        <f>IFERROR((Y926-Y927)/Y927*100%,"")</f>
        <v/>
      </c>
      <c r="Z928" s="107" t="str">
        <f t="shared" ref="Z928:AB928" si="3892">IFERROR((Z927-Z926)/Z927*100%,"")</f>
        <v/>
      </c>
      <c r="AA928" s="107" t="str">
        <f t="shared" si="3892"/>
        <v/>
      </c>
      <c r="AB928" s="107" t="str">
        <f t="shared" si="3892"/>
        <v/>
      </c>
      <c r="AC928" s="194" t="str">
        <f t="shared" ref="AC928" si="3893">IFERROR((AC927-AC926)/AC927*100%,"")</f>
        <v/>
      </c>
      <c r="AD928" s="194" t="str">
        <f t="shared" ref="AD928" si="3894">IFERROR((AD927-AD926)/AD927*100%,"")</f>
        <v/>
      </c>
      <c r="AE928" s="194" t="str">
        <f t="shared" ref="AE928" si="3895">IFERROR((AE927-AE926)/AE927*100%,"")</f>
        <v/>
      </c>
      <c r="AF928" s="194" t="str">
        <f t="shared" ref="AF928" si="3896">IFERROR((AF927-AF926)/AF927*100%,"")</f>
        <v/>
      </c>
      <c r="AG928" s="194" t="str">
        <f t="shared" ref="AG928" si="3897">IFERROR((AG927-AG926)/AG927*100%,"")</f>
        <v/>
      </c>
      <c r="AH928" s="194" t="str">
        <f t="shared" ref="AH928" si="3898">IFERROR((AH927-AH926)/AH927*100%,"")</f>
        <v/>
      </c>
      <c r="AI928" s="194" t="str">
        <f t="shared" ref="AI928" si="3899">IFERROR((AI927-AI926)/AI927*100%,"")</f>
        <v/>
      </c>
      <c r="AJ928" s="194" t="str">
        <f t="shared" ref="AJ928" si="3900">IFERROR((AJ927-AJ926)/AJ927*100%,"")</f>
        <v/>
      </c>
      <c r="AK928" s="194" t="str">
        <f t="shared" ref="AK928" si="3901">IFERROR((AK927-AK926)/AK927*100%,"")</f>
        <v/>
      </c>
      <c r="AL928" s="194" t="str">
        <f t="shared" ref="AL928:AM928" si="3902">IFERROR((AL927-AL926)/AL927*100%,"")</f>
        <v/>
      </c>
      <c r="AM928" s="228" t="str">
        <f t="shared" si="3902"/>
        <v/>
      </c>
    </row>
    <row r="929" spans="1:39" customFormat="1" outlineLevel="1">
      <c r="A929" t="str">
        <f>B926&amp;C929</f>
        <v>Surname, Forename3</v>
      </c>
      <c r="B929" s="259"/>
      <c r="C929" s="27">
        <v>3</v>
      </c>
      <c r="D929" s="26" t="s">
        <v>22</v>
      </c>
      <c r="E929" s="103"/>
      <c r="F929" s="103"/>
      <c r="G929" s="103"/>
      <c r="H929" s="15"/>
      <c r="I929" s="16"/>
      <c r="J929" s="17"/>
      <c r="K929" s="94"/>
      <c r="L929" s="94"/>
      <c r="M929" s="94"/>
      <c r="N929" s="94"/>
      <c r="O929" s="94"/>
      <c r="P929" s="94"/>
      <c r="Q929" s="17" t="str">
        <f>IF(SUM(K929:P929)=0,"",SUM(K929:P929))</f>
        <v/>
      </c>
      <c r="R929" s="94"/>
      <c r="S929" s="94"/>
      <c r="T929" s="17" t="str">
        <f>IF(SUM(R929:S929)=0,"",SUM(R929:S929))</f>
        <v/>
      </c>
      <c r="U929" s="17"/>
      <c r="V929" s="94"/>
      <c r="W929" s="17"/>
      <c r="X929" s="94" t="str">
        <f>IFERROR(AVERAGE(V929:W929),"")</f>
        <v/>
      </c>
      <c r="Y929" s="17"/>
      <c r="Z929" s="17"/>
      <c r="AA929" s="71"/>
      <c r="AB929" s="17"/>
      <c r="AC929" s="190" t="str">
        <f>IF(J929="","",IF(J929&lt;&gt;0,INT(25.4347*POWER((18-J929),1.81)),0))</f>
        <v/>
      </c>
      <c r="AD929" s="190" t="str">
        <f>IFERROR(IF(Q929&lt;&gt;0,INT(0.14354*POWER(((10*Q929)-220),1.4)),0),"")</f>
        <v/>
      </c>
      <c r="AE929" s="190" t="str">
        <f>IFERROR(IF(T929&lt;&gt;0,INT(51.39*POWER((T929-1.5),1.05)),0),"")</f>
        <v/>
      </c>
      <c r="AF929" s="190">
        <f>IF(U929&lt;&gt;0,INT(0.8465*POWER(((100*U929)-75),1.42)),0)</f>
        <v>0</v>
      </c>
      <c r="AG929" s="190" t="str">
        <f>IFERROR(IF(X929&lt;&gt;0,INT(1.53775*POWER((82-X929),1.81)),0),"")</f>
        <v/>
      </c>
      <c r="AH929" s="190" t="str">
        <f>IF(Y929="","",IF(Y929&lt;&gt;0,INT(5.74352*POWER((28.5-Y929),1.92)),0))</f>
        <v/>
      </c>
      <c r="AI929" s="190">
        <f>IF(Z929&lt;&gt;0,INT(12.91*POWER((Z929-4),1.1)),0)</f>
        <v>0</v>
      </c>
      <c r="AJ929" s="190" t="str">
        <f>IF(AA929="","",IF(AA929&lt;&gt;0,INT(0.2797*POWER(((100*AA929)),1.35)),0))</f>
        <v/>
      </c>
      <c r="AK929" s="191" t="str">
        <f>IF(AB929="","",IF(AB929&lt;&gt;0,INT(100.14*POWER((AB929-1),1.08)),0))</f>
        <v/>
      </c>
      <c r="AL929" s="192">
        <f>COUNT(J929,Q929,T929,X929,Y929,AA929,AB929)</f>
        <v>0</v>
      </c>
      <c r="AM929" s="193" t="str">
        <f>IF(AL929=0,"",SUM(AC929:AK929))</f>
        <v/>
      </c>
    </row>
    <row r="930" spans="1:39" customFormat="1" outlineLevel="1">
      <c r="B930" s="259"/>
      <c r="C930" s="106" t="s">
        <v>65</v>
      </c>
      <c r="D930" s="103"/>
      <c r="E930" s="103"/>
      <c r="F930" s="103"/>
      <c r="G930" s="103"/>
      <c r="H930" s="104"/>
      <c r="I930" s="105"/>
      <c r="J930" s="107" t="str">
        <f>IFERROR((J927-J929)/J929*100%,"")</f>
        <v/>
      </c>
      <c r="K930" s="107" t="str">
        <f t="shared" ref="K930:T930" si="3903">IFERROR((K929-K927)/K929*100%,"")</f>
        <v/>
      </c>
      <c r="L930" s="107" t="str">
        <f t="shared" si="3903"/>
        <v/>
      </c>
      <c r="M930" s="107" t="str">
        <f t="shared" si="3903"/>
        <v/>
      </c>
      <c r="N930" s="107" t="str">
        <f t="shared" si="3903"/>
        <v/>
      </c>
      <c r="O930" s="107" t="str">
        <f t="shared" si="3903"/>
        <v/>
      </c>
      <c r="P930" s="107" t="str">
        <f t="shared" si="3903"/>
        <v/>
      </c>
      <c r="Q930" s="107" t="str">
        <f t="shared" si="3903"/>
        <v/>
      </c>
      <c r="R930" s="107" t="str">
        <f t="shared" si="3903"/>
        <v/>
      </c>
      <c r="S930" s="107" t="str">
        <f t="shared" si="3903"/>
        <v/>
      </c>
      <c r="T930" s="107" t="str">
        <f t="shared" si="3903"/>
        <v/>
      </c>
      <c r="U930" s="107" t="str">
        <f t="shared" ref="U930" si="3904">IFERROR((U929-U928)/U929*100%,"")</f>
        <v/>
      </c>
      <c r="V930" s="107" t="str">
        <f>IFERROR((V927-V929)/V929*100%,"")</f>
        <v/>
      </c>
      <c r="W930" s="107" t="str">
        <f>IFERROR((W927-W929)/W929*100%,"")</f>
        <v/>
      </c>
      <c r="X930" s="107" t="str">
        <f>IFERROR((X927-X929)/X929*100%,"")</f>
        <v/>
      </c>
      <c r="Y930" s="107" t="str">
        <f>IFERROR((Y927-Y929)/Y929*100%,"")</f>
        <v/>
      </c>
      <c r="Z930" s="107" t="str">
        <f t="shared" ref="Z930" si="3905">IFERROR((Z929-Z928)/Z929*100%,"")</f>
        <v/>
      </c>
      <c r="AA930" s="107" t="str">
        <f>IFERROR((AA929-AA927)/AA929*100%,"")</f>
        <v/>
      </c>
      <c r="AB930" s="107" t="str">
        <f>IFERROR((AB929-AB927)/AB929*100%,"")</f>
        <v/>
      </c>
      <c r="AC930" s="194" t="str">
        <f t="shared" ref="AC930" si="3906">IFERROR((AC929-AC928)/AC929*100%,"")</f>
        <v/>
      </c>
      <c r="AD930" s="194" t="str">
        <f t="shared" ref="AD930" si="3907">IFERROR((AD929-AD928)/AD929*100%,"")</f>
        <v/>
      </c>
      <c r="AE930" s="194" t="str">
        <f t="shared" ref="AE930" si="3908">IFERROR((AE929-AE928)/AE929*100%,"")</f>
        <v/>
      </c>
      <c r="AF930" s="194" t="str">
        <f t="shared" ref="AF930" si="3909">IFERROR((AF929-AF928)/AF929*100%,"")</f>
        <v/>
      </c>
      <c r="AG930" s="194" t="str">
        <f t="shared" ref="AG930" si="3910">IFERROR((AG929-AG928)/AG929*100%,"")</f>
        <v/>
      </c>
      <c r="AH930" s="194" t="str">
        <f t="shared" ref="AH930" si="3911">IFERROR((AH929-AH928)/AH929*100%,"")</f>
        <v/>
      </c>
      <c r="AI930" s="194" t="str">
        <f t="shared" ref="AI930" si="3912">IFERROR((AI929-AI928)/AI929*100%,"")</f>
        <v/>
      </c>
      <c r="AJ930" s="194" t="str">
        <f t="shared" ref="AJ930" si="3913">IFERROR((AJ929-AJ928)/AJ929*100%,"")</f>
        <v/>
      </c>
      <c r="AK930" s="194" t="str">
        <f t="shared" ref="AK930" si="3914">IFERROR((AK929-AK928)/AK929*100%,"")</f>
        <v/>
      </c>
      <c r="AL930" s="194" t="str">
        <f t="shared" ref="AL930" si="3915">IFERROR((AL929-AL928)/AL929*100%,"")</f>
        <v/>
      </c>
      <c r="AM930" s="227" t="str">
        <f>IFERROR((AM929-AM927)/AM929*100%,"")</f>
        <v/>
      </c>
    </row>
    <row r="931" spans="1:39" customFormat="1" outlineLevel="1">
      <c r="A931" t="str">
        <f>B926&amp;C931</f>
        <v>Surname, Forename4</v>
      </c>
      <c r="B931" s="259"/>
      <c r="C931" s="27">
        <v>4</v>
      </c>
      <c r="D931" s="26" t="s">
        <v>22</v>
      </c>
      <c r="E931" s="103"/>
      <c r="F931" s="103"/>
      <c r="G931" s="103"/>
      <c r="H931" s="15"/>
      <c r="I931" s="16"/>
      <c r="J931" s="17"/>
      <c r="K931" s="94"/>
      <c r="L931" s="94"/>
      <c r="M931" s="94"/>
      <c r="N931" s="94"/>
      <c r="O931" s="94"/>
      <c r="P931" s="94"/>
      <c r="Q931" s="17" t="str">
        <f>IF(SUM(K931:P931)=0,"",SUM(K931:P931))</f>
        <v/>
      </c>
      <c r="R931" s="94"/>
      <c r="S931" s="94"/>
      <c r="T931" s="17" t="str">
        <f>IF(SUM(R931:S931)=0,"",SUM(R931:S931))</f>
        <v/>
      </c>
      <c r="U931" s="17"/>
      <c r="V931" s="94"/>
      <c r="W931" s="17"/>
      <c r="X931" s="94" t="str">
        <f>IFERROR(AVERAGE(V931:W931),"")</f>
        <v/>
      </c>
      <c r="Y931" s="17"/>
      <c r="Z931" s="17"/>
      <c r="AA931" s="71"/>
      <c r="AB931" s="17"/>
      <c r="AC931" s="190" t="str">
        <f>IF(J931="","",IF(J931&lt;&gt;0,INT(25.4347*POWER((18-J931),1.81)),0))</f>
        <v/>
      </c>
      <c r="AD931" s="190" t="str">
        <f>IFERROR(IF(Q931&lt;&gt;0,INT(0.14354*POWER(((10*Q931)-220),1.4)),0),"")</f>
        <v/>
      </c>
      <c r="AE931" s="190" t="str">
        <f>IFERROR(IF(T931&lt;&gt;0,INT(51.39*POWER((T931-1.5),1.05)),0),"")</f>
        <v/>
      </c>
      <c r="AF931" s="190">
        <f>IF(U931&lt;&gt;0,INT(0.8465*POWER(((100*U931)-75),1.42)),0)</f>
        <v>0</v>
      </c>
      <c r="AG931" s="190" t="str">
        <f>IFERROR(IF(X931&lt;&gt;0,INT(1.53775*POWER((82-X931),1.81)),0),"")</f>
        <v/>
      </c>
      <c r="AH931" s="190" t="str">
        <f>IF(Y931="","",IF(Y931&lt;&gt;0,INT(5.74352*POWER((28.5-Y931),1.92)),0))</f>
        <v/>
      </c>
      <c r="AI931" s="190">
        <f>IF(Z931&lt;&gt;0,INT(12.91*POWER((Z931-4),1.1)),0)</f>
        <v>0</v>
      </c>
      <c r="AJ931" s="190" t="str">
        <f>IF(AA931="","",IF(AA931&lt;&gt;0,INT(0.2797*POWER(((100*AA931)),1.35)),0))</f>
        <v/>
      </c>
      <c r="AK931" s="191" t="str">
        <f>IF(AB931="","",IF(AB931&lt;&gt;0,INT(100.14*POWER((AB931-1),1.08)),0))</f>
        <v/>
      </c>
      <c r="AL931" s="192">
        <f>COUNT(J931,Q931,T931,X931,Y931,AA931,AB931)</f>
        <v>0</v>
      </c>
      <c r="AM931" s="193" t="str">
        <f>IF(AL931=0,"",SUM(AC931:AK931))</f>
        <v/>
      </c>
    </row>
    <row r="932" spans="1:39" customFormat="1" outlineLevel="1">
      <c r="B932" s="259"/>
      <c r="C932" s="106" t="s">
        <v>65</v>
      </c>
      <c r="D932" s="103"/>
      <c r="E932" s="103"/>
      <c r="F932" s="103"/>
      <c r="G932" s="103"/>
      <c r="H932" s="104"/>
      <c r="I932" s="105"/>
      <c r="J932" s="107" t="str">
        <f>IFERROR((J929-J931)/J931*100%,"")</f>
        <v/>
      </c>
      <c r="K932" s="107" t="str">
        <f t="shared" ref="K932:T932" si="3916">IFERROR((K931-K929)/K931*100%,"")</f>
        <v/>
      </c>
      <c r="L932" s="107" t="str">
        <f t="shared" si="3916"/>
        <v/>
      </c>
      <c r="M932" s="107" t="str">
        <f t="shared" si="3916"/>
        <v/>
      </c>
      <c r="N932" s="107" t="str">
        <f t="shared" si="3916"/>
        <v/>
      </c>
      <c r="O932" s="107" t="str">
        <f t="shared" si="3916"/>
        <v/>
      </c>
      <c r="P932" s="107" t="str">
        <f t="shared" si="3916"/>
        <v/>
      </c>
      <c r="Q932" s="107" t="str">
        <f t="shared" si="3916"/>
        <v/>
      </c>
      <c r="R932" s="107" t="str">
        <f t="shared" si="3916"/>
        <v/>
      </c>
      <c r="S932" s="107" t="str">
        <f t="shared" si="3916"/>
        <v/>
      </c>
      <c r="T932" s="107" t="str">
        <f t="shared" si="3916"/>
        <v/>
      </c>
      <c r="U932" s="107" t="str">
        <f t="shared" ref="U932" si="3917">IFERROR((U931-U930)/U931*100%,"")</f>
        <v/>
      </c>
      <c r="V932" s="107" t="str">
        <f>IFERROR((V929-V931)/V931*100%,"")</f>
        <v/>
      </c>
      <c r="W932" s="107" t="str">
        <f>IFERROR((W929-W931)/W931*100%,"")</f>
        <v/>
      </c>
      <c r="X932" s="107" t="str">
        <f>IFERROR((X929-X931)/X931*100%,"")</f>
        <v/>
      </c>
      <c r="Y932" s="107" t="str">
        <f>IFERROR((Y929-Y931)/Y931*100%,"")</f>
        <v/>
      </c>
      <c r="Z932" s="107" t="str">
        <f t="shared" ref="Z932" si="3918">IFERROR((Z931-Z930)/Z931*100%,"")</f>
        <v/>
      </c>
      <c r="AA932" s="107" t="str">
        <f>IFERROR((AA931-AA929)/AA931*100%,"")</f>
        <v/>
      </c>
      <c r="AB932" s="107" t="str">
        <f>IFERROR((AB931-AB929)/AB931*100%,"")</f>
        <v/>
      </c>
      <c r="AC932" s="194" t="str">
        <f t="shared" ref="AC932" si="3919">IFERROR((AC931-AC930)/AC931*100%,"")</f>
        <v/>
      </c>
      <c r="AD932" s="194" t="str">
        <f t="shared" ref="AD932" si="3920">IFERROR((AD931-AD930)/AD931*100%,"")</f>
        <v/>
      </c>
      <c r="AE932" s="194" t="str">
        <f t="shared" ref="AE932" si="3921">IFERROR((AE931-AE930)/AE931*100%,"")</f>
        <v/>
      </c>
      <c r="AF932" s="194" t="str">
        <f t="shared" ref="AF932" si="3922">IFERROR((AF931-AF930)/AF931*100%,"")</f>
        <v/>
      </c>
      <c r="AG932" s="194" t="str">
        <f t="shared" ref="AG932" si="3923">IFERROR((AG931-AG930)/AG931*100%,"")</f>
        <v/>
      </c>
      <c r="AH932" s="194" t="str">
        <f t="shared" ref="AH932" si="3924">IFERROR((AH931-AH930)/AH931*100%,"")</f>
        <v/>
      </c>
      <c r="AI932" s="194" t="str">
        <f t="shared" ref="AI932" si="3925">IFERROR((AI931-AI930)/AI931*100%,"")</f>
        <v/>
      </c>
      <c r="AJ932" s="194" t="str">
        <f t="shared" ref="AJ932" si="3926">IFERROR((AJ931-AJ930)/AJ931*100%,"")</f>
        <v/>
      </c>
      <c r="AK932" s="194" t="str">
        <f t="shared" ref="AK932" si="3927">IFERROR((AK931-AK930)/AK931*100%,"")</f>
        <v/>
      </c>
      <c r="AL932" s="194" t="str">
        <f t="shared" ref="AL932" si="3928">IFERROR((AL931-AL930)/AL931*100%,"")</f>
        <v/>
      </c>
      <c r="AM932" s="227" t="str">
        <f>IFERROR((AM931-AM929)/AM931*100%,"")</f>
        <v/>
      </c>
    </row>
    <row r="933" spans="1:39" customFormat="1" outlineLevel="1">
      <c r="A933" t="str">
        <f>B926&amp;C933</f>
        <v>Surname, Forename5</v>
      </c>
      <c r="B933" s="259"/>
      <c r="C933" s="27">
        <v>5</v>
      </c>
      <c r="D933" s="26" t="s">
        <v>22</v>
      </c>
      <c r="E933" s="103"/>
      <c r="F933" s="103"/>
      <c r="G933" s="103"/>
      <c r="H933" s="15"/>
      <c r="I933" s="16"/>
      <c r="J933" s="17"/>
      <c r="K933" s="94"/>
      <c r="L933" s="94"/>
      <c r="M933" s="94"/>
      <c r="N933" s="94"/>
      <c r="O933" s="94"/>
      <c r="P933" s="94"/>
      <c r="Q933" s="17" t="str">
        <f>IF(SUM(K933:P933)=0,"",SUM(K933:P933))</f>
        <v/>
      </c>
      <c r="R933" s="94"/>
      <c r="S933" s="94"/>
      <c r="T933" s="17" t="str">
        <f>IF(SUM(R933:S933)=0,"",SUM(R933:S933))</f>
        <v/>
      </c>
      <c r="U933" s="17"/>
      <c r="V933" s="94"/>
      <c r="W933" s="17"/>
      <c r="X933" s="94" t="str">
        <f>IFERROR(AVERAGE(V933:W933),"")</f>
        <v/>
      </c>
      <c r="Y933" s="17"/>
      <c r="Z933" s="17"/>
      <c r="AA933" s="71"/>
      <c r="AB933" s="17"/>
      <c r="AC933" s="190" t="str">
        <f>IF(J933="","",IF(J933&lt;&gt;0,INT(25.4347*POWER((18-J933),1.81)),0))</f>
        <v/>
      </c>
      <c r="AD933" s="190" t="str">
        <f>IFERROR(IF(Q933&lt;&gt;0,INT(0.14354*POWER(((10*Q933)-220),1.4)),0),"")</f>
        <v/>
      </c>
      <c r="AE933" s="190" t="str">
        <f>IFERROR(IF(T933&lt;&gt;0,INT(51.39*POWER((T933-1.5),1.05)),0),"")</f>
        <v/>
      </c>
      <c r="AF933" s="190">
        <f>IF(U933&lt;&gt;0,INT(0.8465*POWER(((100*U933)-75),1.42)),0)</f>
        <v>0</v>
      </c>
      <c r="AG933" s="190" t="str">
        <f>IFERROR(IF(X933&lt;&gt;0,INT(1.53775*POWER((82-X933),1.81)),0),"")</f>
        <v/>
      </c>
      <c r="AH933" s="190" t="str">
        <f>IF(Y933="","",IF(Y933&lt;&gt;0,INT(5.74352*POWER((28.5-Y933),1.92)),0))</f>
        <v/>
      </c>
      <c r="AI933" s="190">
        <f>IF(Z933&lt;&gt;0,INT(12.91*POWER((Z933-4),1.1)),0)</f>
        <v>0</v>
      </c>
      <c r="AJ933" s="190" t="str">
        <f>IF(AA933="","",IF(AA933&lt;&gt;0,INT(0.2797*POWER(((100*AA933)),1.35)),0))</f>
        <v/>
      </c>
      <c r="AK933" s="191" t="str">
        <f>IF(AB933="","",IF(AB933&lt;&gt;0,INT(100.14*POWER((AB933-1),1.08)),0))</f>
        <v/>
      </c>
      <c r="AL933" s="192">
        <f>COUNT(J933,Q933,T933,X933,Y933,AA933,AB933)</f>
        <v>0</v>
      </c>
      <c r="AM933" s="193" t="str">
        <f>IF(AL933=0,"",SUM(AC933:AK933))</f>
        <v/>
      </c>
    </row>
    <row r="934" spans="1:39" customFormat="1" outlineLevel="1">
      <c r="B934" s="259"/>
      <c r="C934" s="106" t="s">
        <v>65</v>
      </c>
      <c r="D934" s="103"/>
      <c r="E934" s="103"/>
      <c r="F934" s="103"/>
      <c r="G934" s="103"/>
      <c r="H934" s="104"/>
      <c r="I934" s="105"/>
      <c r="J934" s="107" t="str">
        <f>IFERROR((J931-J933)/J933*100%,"")</f>
        <v/>
      </c>
      <c r="K934" s="107" t="str">
        <f t="shared" ref="K934:T934" si="3929">IFERROR((K933-K931)/K933*100%,"")</f>
        <v/>
      </c>
      <c r="L934" s="107" t="str">
        <f t="shared" si="3929"/>
        <v/>
      </c>
      <c r="M934" s="107" t="str">
        <f t="shared" si="3929"/>
        <v/>
      </c>
      <c r="N934" s="107" t="str">
        <f t="shared" si="3929"/>
        <v/>
      </c>
      <c r="O934" s="107" t="str">
        <f t="shared" si="3929"/>
        <v/>
      </c>
      <c r="P934" s="107" t="str">
        <f t="shared" si="3929"/>
        <v/>
      </c>
      <c r="Q934" s="107" t="str">
        <f t="shared" si="3929"/>
        <v/>
      </c>
      <c r="R934" s="107" t="str">
        <f t="shared" si="3929"/>
        <v/>
      </c>
      <c r="S934" s="107" t="str">
        <f t="shared" si="3929"/>
        <v/>
      </c>
      <c r="T934" s="107" t="str">
        <f t="shared" si="3929"/>
        <v/>
      </c>
      <c r="U934" s="107" t="str">
        <f t="shared" ref="U934" si="3930">IFERROR((U933-U932)/U933*100%,"")</f>
        <v/>
      </c>
      <c r="V934" s="107" t="str">
        <f>IFERROR((V931-V933)/V933*100%,"")</f>
        <v/>
      </c>
      <c r="W934" s="107" t="str">
        <f>IFERROR((W931-W933)/W933*100%,"")</f>
        <v/>
      </c>
      <c r="X934" s="107" t="str">
        <f>IFERROR((X931-X933)/X933*100%,"")</f>
        <v/>
      </c>
      <c r="Y934" s="107" t="str">
        <f>IFERROR((Y931-Y933)/Y933*100%,"")</f>
        <v/>
      </c>
      <c r="Z934" s="107" t="str">
        <f t="shared" ref="Z934" si="3931">IFERROR((Z933-Z932)/Z933*100%,"")</f>
        <v/>
      </c>
      <c r="AA934" s="107" t="str">
        <f>IFERROR((AA933-AA931)/AA933*100%,"")</f>
        <v/>
      </c>
      <c r="AB934" s="107" t="str">
        <f>IFERROR((AB933-AB931)/AB933*100%,"")</f>
        <v/>
      </c>
      <c r="AC934" s="194" t="str">
        <f t="shared" ref="AC934" si="3932">IFERROR((AC933-AC932)/AC933*100%,"")</f>
        <v/>
      </c>
      <c r="AD934" s="194" t="str">
        <f t="shared" ref="AD934" si="3933">IFERROR((AD933-AD932)/AD933*100%,"")</f>
        <v/>
      </c>
      <c r="AE934" s="194" t="str">
        <f t="shared" ref="AE934" si="3934">IFERROR((AE933-AE932)/AE933*100%,"")</f>
        <v/>
      </c>
      <c r="AF934" s="194" t="str">
        <f t="shared" ref="AF934" si="3935">IFERROR((AF933-AF932)/AF933*100%,"")</f>
        <v/>
      </c>
      <c r="AG934" s="194" t="str">
        <f t="shared" ref="AG934" si="3936">IFERROR((AG933-AG932)/AG933*100%,"")</f>
        <v/>
      </c>
      <c r="AH934" s="194" t="str">
        <f t="shared" ref="AH934" si="3937">IFERROR((AH933-AH932)/AH933*100%,"")</f>
        <v/>
      </c>
      <c r="AI934" s="194" t="str">
        <f t="shared" ref="AI934" si="3938">IFERROR((AI933-AI932)/AI933*100%,"")</f>
        <v/>
      </c>
      <c r="AJ934" s="194" t="str">
        <f t="shared" ref="AJ934" si="3939">IFERROR((AJ933-AJ932)/AJ933*100%,"")</f>
        <v/>
      </c>
      <c r="AK934" s="194" t="str">
        <f t="shared" ref="AK934" si="3940">IFERROR((AK933-AK932)/AK933*100%,"")</f>
        <v/>
      </c>
      <c r="AL934" s="194" t="str">
        <f t="shared" ref="AL934" si="3941">IFERROR((AL933-AL932)/AL933*100%,"")</f>
        <v/>
      </c>
      <c r="AM934" s="227" t="str">
        <f>IFERROR((AM933-AM931)/AM933*100%,"")</f>
        <v/>
      </c>
    </row>
    <row r="935" spans="1:39" customFormat="1" outlineLevel="1">
      <c r="A935" t="str">
        <f>B926&amp;C935</f>
        <v>Surname, Forename6</v>
      </c>
      <c r="B935" s="259"/>
      <c r="C935" s="27">
        <v>6</v>
      </c>
      <c r="D935" s="26" t="s">
        <v>22</v>
      </c>
      <c r="E935" s="103"/>
      <c r="F935" s="103"/>
      <c r="G935" s="103"/>
      <c r="H935" s="15"/>
      <c r="I935" s="16"/>
      <c r="J935" s="17"/>
      <c r="K935" s="94"/>
      <c r="L935" s="94"/>
      <c r="M935" s="94"/>
      <c r="N935" s="94"/>
      <c r="O935" s="94"/>
      <c r="P935" s="94"/>
      <c r="Q935" s="17" t="str">
        <f>IF(SUM(K935:P935)=0,"",SUM(K935:P935))</f>
        <v/>
      </c>
      <c r="R935" s="94"/>
      <c r="S935" s="94"/>
      <c r="T935" s="17" t="str">
        <f>IF(SUM(R935:S935)=0,"",SUM(R935:S935))</f>
        <v/>
      </c>
      <c r="U935" s="17"/>
      <c r="V935" s="94"/>
      <c r="W935" s="17"/>
      <c r="X935" s="94" t="str">
        <f>IFERROR(AVERAGE(V935:W935),"")</f>
        <v/>
      </c>
      <c r="Y935" s="17"/>
      <c r="Z935" s="17"/>
      <c r="AA935" s="71"/>
      <c r="AB935" s="17"/>
      <c r="AC935" s="190" t="str">
        <f>IF(J935="","",IF(J935&lt;&gt;0,INT(25.4347*POWER((18-J935),1.81)),0))</f>
        <v/>
      </c>
      <c r="AD935" s="190" t="str">
        <f>IFERROR(IF(Q935&lt;&gt;0,INT(0.14354*POWER(((10*Q935)-220),1.4)),0),"")</f>
        <v/>
      </c>
      <c r="AE935" s="190" t="str">
        <f>IFERROR(IF(T935&lt;&gt;0,INT(51.39*POWER((T935-1.5),1.05)),0),"")</f>
        <v/>
      </c>
      <c r="AF935" s="190">
        <f>IF(U935&lt;&gt;0,INT(0.8465*POWER(((100*U935)-75),1.42)),0)</f>
        <v>0</v>
      </c>
      <c r="AG935" s="190" t="str">
        <f>IFERROR(IF(X935&lt;&gt;0,INT(1.53775*POWER((82-X935),1.81)),0),"")</f>
        <v/>
      </c>
      <c r="AH935" s="190" t="str">
        <f>IF(Y935="","",IF(Y935&lt;&gt;0,INT(5.74352*POWER((28.5-Y935),1.92)),0))</f>
        <v/>
      </c>
      <c r="AI935" s="190">
        <f>IF(Z935&lt;&gt;0,INT(12.91*POWER((Z935-4),1.1)),0)</f>
        <v>0</v>
      </c>
      <c r="AJ935" s="190" t="str">
        <f>IF(AA935="","",IF(AA935&lt;&gt;0,INT(0.2797*POWER(((100*AA935)),1.35)),0))</f>
        <v/>
      </c>
      <c r="AK935" s="191" t="str">
        <f>IF(AB935="","",IF(AB935&lt;&gt;0,INT(100.14*POWER((AB935-1),1.08)),0))</f>
        <v/>
      </c>
      <c r="AL935" s="192">
        <f>COUNT(J935,Q935,T935,X935,Y935,AA935,AB935)</f>
        <v>0</v>
      </c>
      <c r="AM935" s="193" t="str">
        <f>IF(AL935=0,"",SUM(AC935:AK935))</f>
        <v/>
      </c>
    </row>
    <row r="936" spans="1:39" customFormat="1" outlineLevel="1">
      <c r="B936" s="259"/>
      <c r="C936" s="106" t="s">
        <v>65</v>
      </c>
      <c r="D936" s="103"/>
      <c r="E936" s="103"/>
      <c r="F936" s="103"/>
      <c r="G936" s="103"/>
      <c r="H936" s="104"/>
      <c r="I936" s="105"/>
      <c r="J936" s="107" t="str">
        <f>IFERROR((J933-J935)/J935*100%,"")</f>
        <v/>
      </c>
      <c r="K936" s="107" t="str">
        <f t="shared" ref="K936:T936" si="3942">IFERROR((K935-K933)/K935*100%,"")</f>
        <v/>
      </c>
      <c r="L936" s="107" t="str">
        <f t="shared" si="3942"/>
        <v/>
      </c>
      <c r="M936" s="107" t="str">
        <f t="shared" si="3942"/>
        <v/>
      </c>
      <c r="N936" s="107" t="str">
        <f t="shared" si="3942"/>
        <v/>
      </c>
      <c r="O936" s="107" t="str">
        <f t="shared" si="3942"/>
        <v/>
      </c>
      <c r="P936" s="107" t="str">
        <f t="shared" si="3942"/>
        <v/>
      </c>
      <c r="Q936" s="107" t="str">
        <f t="shared" si="3942"/>
        <v/>
      </c>
      <c r="R936" s="107" t="str">
        <f t="shared" si="3942"/>
        <v/>
      </c>
      <c r="S936" s="107" t="str">
        <f t="shared" si="3942"/>
        <v/>
      </c>
      <c r="T936" s="107" t="str">
        <f t="shared" si="3942"/>
        <v/>
      </c>
      <c r="U936" s="107" t="str">
        <f t="shared" ref="U936" si="3943">IFERROR((U935-U934)/U935*100%,"")</f>
        <v/>
      </c>
      <c r="V936" s="107" t="str">
        <f>IFERROR((V933-V935)/V935*100%,"")</f>
        <v/>
      </c>
      <c r="W936" s="107" t="str">
        <f>IFERROR((W933-W935)/W935*100%,"")</f>
        <v/>
      </c>
      <c r="X936" s="107" t="str">
        <f>IFERROR((X933-X935)/X935*100%,"")</f>
        <v/>
      </c>
      <c r="Y936" s="107" t="str">
        <f>IFERROR((Y933-Y935)/Y935*100%,"")</f>
        <v/>
      </c>
      <c r="Z936" s="107" t="str">
        <f t="shared" ref="Z936" si="3944">IFERROR((Z935-Z934)/Z935*100%,"")</f>
        <v/>
      </c>
      <c r="AA936" s="107" t="str">
        <f>IFERROR((AA935-AA933)/AA935*100%,"")</f>
        <v/>
      </c>
      <c r="AB936" s="107" t="str">
        <f>IFERROR((AB935-AB933)/AB935*100%,"")</f>
        <v/>
      </c>
      <c r="AC936" s="194" t="str">
        <f t="shared" ref="AC936" si="3945">IFERROR((AC935-AC934)/AC935*100%,"")</f>
        <v/>
      </c>
      <c r="AD936" s="194" t="str">
        <f t="shared" ref="AD936" si="3946">IFERROR((AD935-AD934)/AD935*100%,"")</f>
        <v/>
      </c>
      <c r="AE936" s="194" t="str">
        <f t="shared" ref="AE936" si="3947">IFERROR((AE935-AE934)/AE935*100%,"")</f>
        <v/>
      </c>
      <c r="AF936" s="194" t="str">
        <f t="shared" ref="AF936" si="3948">IFERROR((AF935-AF934)/AF935*100%,"")</f>
        <v/>
      </c>
      <c r="AG936" s="194" t="str">
        <f t="shared" ref="AG936" si="3949">IFERROR((AG935-AG934)/AG935*100%,"")</f>
        <v/>
      </c>
      <c r="AH936" s="194" t="str">
        <f t="shared" ref="AH936" si="3950">IFERROR((AH935-AH934)/AH935*100%,"")</f>
        <v/>
      </c>
      <c r="AI936" s="194" t="str">
        <f t="shared" ref="AI936" si="3951">IFERROR((AI935-AI934)/AI935*100%,"")</f>
        <v/>
      </c>
      <c r="AJ936" s="194" t="str">
        <f t="shared" ref="AJ936" si="3952">IFERROR((AJ935-AJ934)/AJ935*100%,"")</f>
        <v/>
      </c>
      <c r="AK936" s="194" t="str">
        <f t="shared" ref="AK936" si="3953">IFERROR((AK935-AK934)/AK935*100%,"")</f>
        <v/>
      </c>
      <c r="AL936" s="194" t="str">
        <f t="shared" ref="AL936" si="3954">IFERROR((AL935-AL934)/AL935*100%,"")</f>
        <v/>
      </c>
      <c r="AM936" s="227" t="str">
        <f>IFERROR((AM935-AM933)/AM935*100%,"")</f>
        <v/>
      </c>
    </row>
    <row r="937" spans="1:39" customFormat="1" outlineLevel="1">
      <c r="A937" t="str">
        <f>B926&amp;C937</f>
        <v>Surname, Forename7</v>
      </c>
      <c r="B937" s="259"/>
      <c r="C937" s="27">
        <v>7</v>
      </c>
      <c r="D937" s="26" t="s">
        <v>22</v>
      </c>
      <c r="E937" s="103"/>
      <c r="F937" s="103"/>
      <c r="G937" s="103"/>
      <c r="H937" s="15"/>
      <c r="I937" s="16"/>
      <c r="J937" s="17"/>
      <c r="K937" s="94"/>
      <c r="L937" s="94"/>
      <c r="M937" s="94"/>
      <c r="N937" s="94"/>
      <c r="O937" s="94"/>
      <c r="P937" s="94"/>
      <c r="Q937" s="17" t="str">
        <f>IF(SUM(K937:P937)=0,"",SUM(K937:P937))</f>
        <v/>
      </c>
      <c r="R937" s="94"/>
      <c r="S937" s="94"/>
      <c r="T937" s="17" t="str">
        <f>IF(SUM(R937:S937)=0,"",SUM(R937:S937))</f>
        <v/>
      </c>
      <c r="U937" s="17"/>
      <c r="V937" s="94"/>
      <c r="W937" s="17"/>
      <c r="X937" s="94" t="str">
        <f>IFERROR(AVERAGE(V937:W937),"")</f>
        <v/>
      </c>
      <c r="Y937" s="17"/>
      <c r="Z937" s="17"/>
      <c r="AA937" s="71"/>
      <c r="AB937" s="17"/>
      <c r="AC937" s="190" t="str">
        <f>IF(J937="","",IF(J937&lt;&gt;0,INT(25.4347*POWER((18-J937),1.81)),0))</f>
        <v/>
      </c>
      <c r="AD937" s="190" t="str">
        <f>IFERROR(IF(Q937&lt;&gt;0,INT(0.14354*POWER(((10*Q937)-220),1.4)),0),"")</f>
        <v/>
      </c>
      <c r="AE937" s="190" t="str">
        <f>IFERROR(IF(T937&lt;&gt;0,INT(51.39*POWER((T937-1.5),1.05)),0),"")</f>
        <v/>
      </c>
      <c r="AF937" s="190">
        <f>IF(U937&lt;&gt;0,INT(0.8465*POWER(((100*U937)-75),1.42)),0)</f>
        <v>0</v>
      </c>
      <c r="AG937" s="190" t="str">
        <f>IFERROR(IF(X937&lt;&gt;0,INT(1.53775*POWER((82-X937),1.81)),0),"")</f>
        <v/>
      </c>
      <c r="AH937" s="190" t="str">
        <f>IF(Y937="","",IF(Y937&lt;&gt;0,INT(5.74352*POWER((28.5-Y937),1.92)),0))</f>
        <v/>
      </c>
      <c r="AI937" s="190">
        <f>IF(Z937&lt;&gt;0,INT(12.91*POWER((Z937-4),1.1)),0)</f>
        <v>0</v>
      </c>
      <c r="AJ937" s="190" t="str">
        <f>IF(AA937="","",IF(AA937&lt;&gt;0,INT(0.2797*POWER(((100*AA937)),1.35)),0))</f>
        <v/>
      </c>
      <c r="AK937" s="191" t="str">
        <f>IF(AB937="","",IF(AB937&lt;&gt;0,INT(100.14*POWER((AB937-1),1.08)),0))</f>
        <v/>
      </c>
      <c r="AL937" s="192">
        <f>COUNT(J937,Q937,T937,X937,Y937,AA937,AB937)</f>
        <v>0</v>
      </c>
      <c r="AM937" s="193" t="str">
        <f>IF(AL937=0,"",SUM(AC937:AK937))</f>
        <v/>
      </c>
    </row>
    <row r="938" spans="1:39" customFormat="1" outlineLevel="1">
      <c r="B938" s="259"/>
      <c r="C938" s="106" t="s">
        <v>65</v>
      </c>
      <c r="D938" s="103"/>
      <c r="E938" s="103"/>
      <c r="F938" s="103"/>
      <c r="G938" s="103"/>
      <c r="H938" s="104"/>
      <c r="I938" s="105"/>
      <c r="J938" s="107" t="str">
        <f>IFERROR((J935-J937)/J937*100%,"")</f>
        <v/>
      </c>
      <c r="K938" s="107" t="str">
        <f t="shared" ref="K938:T938" si="3955">IFERROR((K937-K935)/K937*100%,"")</f>
        <v/>
      </c>
      <c r="L938" s="107" t="str">
        <f t="shared" si="3955"/>
        <v/>
      </c>
      <c r="M938" s="107" t="str">
        <f t="shared" si="3955"/>
        <v/>
      </c>
      <c r="N938" s="107" t="str">
        <f t="shared" si="3955"/>
        <v/>
      </c>
      <c r="O938" s="107" t="str">
        <f t="shared" si="3955"/>
        <v/>
      </c>
      <c r="P938" s="107" t="str">
        <f t="shared" si="3955"/>
        <v/>
      </c>
      <c r="Q938" s="107" t="str">
        <f t="shared" si="3955"/>
        <v/>
      </c>
      <c r="R938" s="107" t="str">
        <f t="shared" si="3955"/>
        <v/>
      </c>
      <c r="S938" s="107" t="str">
        <f t="shared" si="3955"/>
        <v/>
      </c>
      <c r="T938" s="107" t="str">
        <f t="shared" si="3955"/>
        <v/>
      </c>
      <c r="U938" s="107" t="str">
        <f t="shared" ref="U938" si="3956">IFERROR((U937-U936)/U937*100%,"")</f>
        <v/>
      </c>
      <c r="V938" s="107" t="str">
        <f>IFERROR((V935-V937)/V937*100%,"")</f>
        <v/>
      </c>
      <c r="W938" s="107" t="str">
        <f>IFERROR((W935-W937)/W937*100%,"")</f>
        <v/>
      </c>
      <c r="X938" s="107" t="str">
        <f>IFERROR((X935-X937)/X937*100%,"")</f>
        <v/>
      </c>
      <c r="Y938" s="107" t="str">
        <f>IFERROR((Y935-Y937)/Y937*100%,"")</f>
        <v/>
      </c>
      <c r="Z938" s="107" t="str">
        <f t="shared" ref="Z938" si="3957">IFERROR((Z937-Z936)/Z937*100%,"")</f>
        <v/>
      </c>
      <c r="AA938" s="107" t="str">
        <f>IFERROR((AA937-AA935)/AA937*100%,"")</f>
        <v/>
      </c>
      <c r="AB938" s="107" t="str">
        <f>IFERROR((AB937-AB935)/AB937*100%,"")</f>
        <v/>
      </c>
      <c r="AC938" s="194" t="str">
        <f t="shared" ref="AC938" si="3958">IFERROR((AC937-AC936)/AC937*100%,"")</f>
        <v/>
      </c>
      <c r="AD938" s="194" t="str">
        <f t="shared" ref="AD938" si="3959">IFERROR((AD937-AD936)/AD937*100%,"")</f>
        <v/>
      </c>
      <c r="AE938" s="194" t="str">
        <f t="shared" ref="AE938" si="3960">IFERROR((AE937-AE936)/AE937*100%,"")</f>
        <v/>
      </c>
      <c r="AF938" s="194" t="str">
        <f t="shared" ref="AF938" si="3961">IFERROR((AF937-AF936)/AF937*100%,"")</f>
        <v/>
      </c>
      <c r="AG938" s="194" t="str">
        <f t="shared" ref="AG938" si="3962">IFERROR((AG937-AG936)/AG937*100%,"")</f>
        <v/>
      </c>
      <c r="AH938" s="194" t="str">
        <f t="shared" ref="AH938" si="3963">IFERROR((AH937-AH936)/AH937*100%,"")</f>
        <v/>
      </c>
      <c r="AI938" s="194" t="str">
        <f t="shared" ref="AI938" si="3964">IFERROR((AI937-AI936)/AI937*100%,"")</f>
        <v/>
      </c>
      <c r="AJ938" s="194" t="str">
        <f t="shared" ref="AJ938" si="3965">IFERROR((AJ937-AJ936)/AJ937*100%,"")</f>
        <v/>
      </c>
      <c r="AK938" s="194" t="str">
        <f t="shared" ref="AK938" si="3966">IFERROR((AK937-AK936)/AK937*100%,"")</f>
        <v/>
      </c>
      <c r="AL938" s="194" t="str">
        <f t="shared" ref="AL938" si="3967">IFERROR((AL937-AL936)/AL937*100%,"")</f>
        <v/>
      </c>
      <c r="AM938" s="227" t="str">
        <f>IFERROR((AM937-AM935)/AM937*100%,"")</f>
        <v/>
      </c>
    </row>
    <row r="939" spans="1:39" customFormat="1" outlineLevel="1">
      <c r="A939" t="str">
        <f>B926&amp;C939</f>
        <v>Surname, Forename8</v>
      </c>
      <c r="B939" s="259"/>
      <c r="C939" s="27">
        <v>8</v>
      </c>
      <c r="D939" s="26" t="s">
        <v>22</v>
      </c>
      <c r="E939" s="103"/>
      <c r="F939" s="103"/>
      <c r="G939" s="103"/>
      <c r="H939" s="15"/>
      <c r="I939" s="16"/>
      <c r="J939" s="17"/>
      <c r="K939" s="94"/>
      <c r="L939" s="94"/>
      <c r="M939" s="94"/>
      <c r="N939" s="94"/>
      <c r="O939" s="94"/>
      <c r="P939" s="94"/>
      <c r="Q939" s="17" t="str">
        <f>IF(SUM(K939:P939)=0,"",SUM(K939:P939))</f>
        <v/>
      </c>
      <c r="R939" s="94"/>
      <c r="S939" s="94"/>
      <c r="T939" s="17" t="str">
        <f>IF(SUM(R939:S939)=0,"",SUM(R939:S939))</f>
        <v/>
      </c>
      <c r="U939" s="17"/>
      <c r="V939" s="94"/>
      <c r="W939" s="17"/>
      <c r="X939" s="94" t="str">
        <f>IFERROR(AVERAGE(V939:W939),"")</f>
        <v/>
      </c>
      <c r="Y939" s="17"/>
      <c r="Z939" s="17"/>
      <c r="AA939" s="71"/>
      <c r="AB939" s="17"/>
      <c r="AC939" s="190" t="str">
        <f>IF(J939="","",IF(J939&lt;&gt;0,INT(25.4347*POWER((18-J939),1.81)),0))</f>
        <v/>
      </c>
      <c r="AD939" s="190" t="str">
        <f>IFERROR(IF(Q939&lt;&gt;0,INT(0.14354*POWER(((10*Q939)-220),1.4)),0),"")</f>
        <v/>
      </c>
      <c r="AE939" s="190" t="str">
        <f>IFERROR(IF(T939&lt;&gt;0,INT(51.39*POWER((T939-1.5),1.05)),0),"")</f>
        <v/>
      </c>
      <c r="AF939" s="190">
        <f>IF(U939&lt;&gt;0,INT(0.8465*POWER(((100*U939)-75),1.42)),0)</f>
        <v>0</v>
      </c>
      <c r="AG939" s="190" t="str">
        <f>IFERROR(IF(X939&lt;&gt;0,INT(1.53775*POWER((82-X939),1.81)),0),"")</f>
        <v/>
      </c>
      <c r="AH939" s="190" t="str">
        <f>IF(Y939="","",IF(Y939&lt;&gt;0,INT(5.74352*POWER((28.5-Y939),1.92)),0))</f>
        <v/>
      </c>
      <c r="AI939" s="190">
        <f>IF(Z939&lt;&gt;0,INT(12.91*POWER((Z939-4),1.1)),0)</f>
        <v>0</v>
      </c>
      <c r="AJ939" s="190" t="str">
        <f>IF(AA939="","",IF(AA939&lt;&gt;0,INT(0.2797*POWER(((100*AA939)),1.35)),0))</f>
        <v/>
      </c>
      <c r="AK939" s="191" t="str">
        <f>IF(AB939="","",IF(AB939&lt;&gt;0,INT(100.14*POWER((AB939-1),1.08)),0))</f>
        <v/>
      </c>
      <c r="AL939" s="192">
        <f>COUNT(J939,Q939,T939,X939,Y939,AA939,AB939)</f>
        <v>0</v>
      </c>
      <c r="AM939" s="193" t="str">
        <f>IF(AL939=0,"",SUM(AC939:AK939))</f>
        <v/>
      </c>
    </row>
    <row r="940" spans="1:39" customFormat="1" outlineLevel="1">
      <c r="B940" s="259"/>
      <c r="C940" s="106" t="s">
        <v>65</v>
      </c>
      <c r="D940" s="103"/>
      <c r="E940" s="103"/>
      <c r="F940" s="103"/>
      <c r="G940" s="103"/>
      <c r="H940" s="104"/>
      <c r="I940" s="105"/>
      <c r="J940" s="107" t="str">
        <f>IFERROR((J937-J939)/J939*100%,"")</f>
        <v/>
      </c>
      <c r="K940" s="107" t="str">
        <f t="shared" ref="K940:T940" si="3968">IFERROR((K939-K937)/K939*100%,"")</f>
        <v/>
      </c>
      <c r="L940" s="107" t="str">
        <f t="shared" si="3968"/>
        <v/>
      </c>
      <c r="M940" s="107" t="str">
        <f t="shared" si="3968"/>
        <v/>
      </c>
      <c r="N940" s="107" t="str">
        <f t="shared" si="3968"/>
        <v/>
      </c>
      <c r="O940" s="107" t="str">
        <f t="shared" si="3968"/>
        <v/>
      </c>
      <c r="P940" s="107" t="str">
        <f t="shared" si="3968"/>
        <v/>
      </c>
      <c r="Q940" s="107" t="str">
        <f t="shared" si="3968"/>
        <v/>
      </c>
      <c r="R940" s="107" t="str">
        <f t="shared" si="3968"/>
        <v/>
      </c>
      <c r="S940" s="107" t="str">
        <f t="shared" si="3968"/>
        <v/>
      </c>
      <c r="T940" s="107" t="str">
        <f t="shared" si="3968"/>
        <v/>
      </c>
      <c r="U940" s="107" t="str">
        <f t="shared" ref="U940" si="3969">IFERROR((U939-U938)/U939*100%,"")</f>
        <v/>
      </c>
      <c r="V940" s="107" t="str">
        <f>IFERROR((V937-V939)/V939*100%,"")</f>
        <v/>
      </c>
      <c r="W940" s="107" t="str">
        <f>IFERROR((W937-W939)/W939*100%,"")</f>
        <v/>
      </c>
      <c r="X940" s="107" t="str">
        <f>IFERROR((X937-X939)/X939*100%,"")</f>
        <v/>
      </c>
      <c r="Y940" s="107" t="str">
        <f>IFERROR((Y937-Y939)/Y939*100%,"")</f>
        <v/>
      </c>
      <c r="Z940" s="107" t="str">
        <f t="shared" ref="Z940" si="3970">IFERROR((Z939-Z938)/Z939*100%,"")</f>
        <v/>
      </c>
      <c r="AA940" s="107" t="str">
        <f>IFERROR((AA939-AA937)/AA939*100%,"")</f>
        <v/>
      </c>
      <c r="AB940" s="107" t="str">
        <f>IFERROR((AB939-AB937)/AB939*100%,"")</f>
        <v/>
      </c>
      <c r="AC940" s="194" t="str">
        <f t="shared" ref="AC940" si="3971">IFERROR((AC939-AC938)/AC939*100%,"")</f>
        <v/>
      </c>
      <c r="AD940" s="194" t="str">
        <f t="shared" ref="AD940" si="3972">IFERROR((AD939-AD938)/AD939*100%,"")</f>
        <v/>
      </c>
      <c r="AE940" s="194" t="str">
        <f t="shared" ref="AE940" si="3973">IFERROR((AE939-AE938)/AE939*100%,"")</f>
        <v/>
      </c>
      <c r="AF940" s="194" t="str">
        <f t="shared" ref="AF940" si="3974">IFERROR((AF939-AF938)/AF939*100%,"")</f>
        <v/>
      </c>
      <c r="AG940" s="194" t="str">
        <f t="shared" ref="AG940" si="3975">IFERROR((AG939-AG938)/AG939*100%,"")</f>
        <v/>
      </c>
      <c r="AH940" s="194" t="str">
        <f t="shared" ref="AH940" si="3976">IFERROR((AH939-AH938)/AH939*100%,"")</f>
        <v/>
      </c>
      <c r="AI940" s="194" t="str">
        <f t="shared" ref="AI940" si="3977">IFERROR((AI939-AI938)/AI939*100%,"")</f>
        <v/>
      </c>
      <c r="AJ940" s="194" t="str">
        <f t="shared" ref="AJ940" si="3978">IFERROR((AJ939-AJ938)/AJ939*100%,"")</f>
        <v/>
      </c>
      <c r="AK940" s="194" t="str">
        <f t="shared" ref="AK940" si="3979">IFERROR((AK939-AK938)/AK939*100%,"")</f>
        <v/>
      </c>
      <c r="AL940" s="194" t="str">
        <f t="shared" ref="AL940" si="3980">IFERROR((AL939-AL938)/AL939*100%,"")</f>
        <v/>
      </c>
      <c r="AM940" s="227" t="str">
        <f>IFERROR((AM939-AM937)/AM939*100%,"")</f>
        <v/>
      </c>
    </row>
    <row r="941" spans="1:39" customFormat="1" outlineLevel="1">
      <c r="A941" t="str">
        <f>B926&amp;C941</f>
        <v>Surname, Forename9</v>
      </c>
      <c r="B941" s="259"/>
      <c r="C941" s="27">
        <v>9</v>
      </c>
      <c r="D941" s="26" t="s">
        <v>22</v>
      </c>
      <c r="E941" s="103"/>
      <c r="F941" s="103"/>
      <c r="G941" s="103"/>
      <c r="H941" s="15"/>
      <c r="I941" s="16"/>
      <c r="J941" s="17"/>
      <c r="K941" s="94"/>
      <c r="L941" s="94"/>
      <c r="M941" s="94"/>
      <c r="N941" s="94"/>
      <c r="O941" s="94"/>
      <c r="P941" s="94"/>
      <c r="Q941" s="17" t="str">
        <f>IF(SUM(K941:P941)=0,"",SUM(K941:P941))</f>
        <v/>
      </c>
      <c r="R941" s="94"/>
      <c r="S941" s="94"/>
      <c r="T941" s="17" t="str">
        <f>IF(SUM(R941:S941)=0,"",SUM(R941:S941))</f>
        <v/>
      </c>
      <c r="U941" s="17"/>
      <c r="V941" s="94"/>
      <c r="W941" s="17"/>
      <c r="X941" s="94" t="str">
        <f>IFERROR(AVERAGE(V941:W941),"")</f>
        <v/>
      </c>
      <c r="Y941" s="17"/>
      <c r="Z941" s="17"/>
      <c r="AA941" s="71"/>
      <c r="AB941" s="17"/>
      <c r="AC941" s="190" t="str">
        <f>IF(J941="","",IF(J941&lt;&gt;0,INT(25.4347*POWER((18-J941),1.81)),0))</f>
        <v/>
      </c>
      <c r="AD941" s="190" t="str">
        <f>IFERROR(IF(Q941&lt;&gt;0,INT(0.14354*POWER(((10*Q941)-220),1.4)),0),"")</f>
        <v/>
      </c>
      <c r="AE941" s="190" t="str">
        <f>IFERROR(IF(T941&lt;&gt;0,INT(51.39*POWER((T941-1.5),1.05)),0),"")</f>
        <v/>
      </c>
      <c r="AF941" s="190">
        <f>IF(U941&lt;&gt;0,INT(0.8465*POWER(((100*U941)-75),1.42)),0)</f>
        <v>0</v>
      </c>
      <c r="AG941" s="190" t="str">
        <f>IFERROR(IF(X941&lt;&gt;0,INT(1.53775*POWER((82-X941),1.81)),0),"")</f>
        <v/>
      </c>
      <c r="AH941" s="190" t="str">
        <f>IF(Y941="","",IF(Y941&lt;&gt;0,INT(5.74352*POWER((28.5-Y941),1.92)),0))</f>
        <v/>
      </c>
      <c r="AI941" s="190">
        <f>IF(Z941&lt;&gt;0,INT(12.91*POWER((Z941-4),1.1)),0)</f>
        <v>0</v>
      </c>
      <c r="AJ941" s="190" t="str">
        <f>IF(AA941="","",IF(AA941&lt;&gt;0,INT(0.2797*POWER(((100*AA941)),1.35)),0))</f>
        <v/>
      </c>
      <c r="AK941" s="191" t="str">
        <f>IF(AB941="","",IF(AB941&lt;&gt;0,INT(100.14*POWER((AB941-1),1.08)),0))</f>
        <v/>
      </c>
      <c r="AL941" s="192">
        <f>COUNT(J941,Q941,T941,X941,Y941,AA941,AB941)</f>
        <v>0</v>
      </c>
      <c r="AM941" s="193" t="str">
        <f>IF(AL941=0,"",SUM(AC941:AK941))</f>
        <v/>
      </c>
    </row>
    <row r="942" spans="1:39" customFormat="1" outlineLevel="1">
      <c r="B942" s="259"/>
      <c r="C942" s="106" t="s">
        <v>65</v>
      </c>
      <c r="D942" s="33"/>
      <c r="E942" s="33"/>
      <c r="F942" s="33"/>
      <c r="G942" s="33"/>
      <c r="H942" s="18"/>
      <c r="I942" s="44"/>
      <c r="J942" s="107" t="str">
        <f>IFERROR((J939-J941)/J941*100%,"")</f>
        <v/>
      </c>
      <c r="K942" s="107" t="str">
        <f t="shared" ref="K942:T942" si="3981">IFERROR((K941-K939)/K941*100%,"")</f>
        <v/>
      </c>
      <c r="L942" s="107" t="str">
        <f t="shared" si="3981"/>
        <v/>
      </c>
      <c r="M942" s="107" t="str">
        <f t="shared" si="3981"/>
        <v/>
      </c>
      <c r="N942" s="107" t="str">
        <f t="shared" si="3981"/>
        <v/>
      </c>
      <c r="O942" s="107" t="str">
        <f t="shared" si="3981"/>
        <v/>
      </c>
      <c r="P942" s="107" t="str">
        <f t="shared" si="3981"/>
        <v/>
      </c>
      <c r="Q942" s="107" t="str">
        <f t="shared" si="3981"/>
        <v/>
      </c>
      <c r="R942" s="107" t="str">
        <f t="shared" si="3981"/>
        <v/>
      </c>
      <c r="S942" s="107" t="str">
        <f t="shared" si="3981"/>
        <v/>
      </c>
      <c r="T942" s="107" t="str">
        <f t="shared" si="3981"/>
        <v/>
      </c>
      <c r="U942" s="107" t="str">
        <f t="shared" ref="U942" si="3982">IFERROR((U941-U940)/U941*100%,"")</f>
        <v/>
      </c>
      <c r="V942" s="107" t="str">
        <f>IFERROR((V939-V941)/V941*100%,"")</f>
        <v/>
      </c>
      <c r="W942" s="107" t="str">
        <f>IFERROR((W939-W941)/W941*100%,"")</f>
        <v/>
      </c>
      <c r="X942" s="107" t="str">
        <f>IFERROR((X939-X941)/X941*100%,"")</f>
        <v/>
      </c>
      <c r="Y942" s="107" t="str">
        <f>IFERROR((Y939-Y941)/Y941*100%,"")</f>
        <v/>
      </c>
      <c r="Z942" s="107" t="str">
        <f t="shared" ref="Z942" si="3983">IFERROR((Z941-Z940)/Z941*100%,"")</f>
        <v/>
      </c>
      <c r="AA942" s="107" t="str">
        <f>IFERROR((AA941-AA939)/AA941*100%,"")</f>
        <v/>
      </c>
      <c r="AB942" s="107" t="str">
        <f>IFERROR((AB941-AB939)/AB941*100%,"")</f>
        <v/>
      </c>
      <c r="AC942" s="194" t="str">
        <f t="shared" ref="AC942" si="3984">IFERROR((AC941-AC940)/AC941*100%,"")</f>
        <v/>
      </c>
      <c r="AD942" s="194" t="str">
        <f t="shared" ref="AD942" si="3985">IFERROR((AD941-AD940)/AD941*100%,"")</f>
        <v/>
      </c>
      <c r="AE942" s="194" t="str">
        <f t="shared" ref="AE942" si="3986">IFERROR((AE941-AE940)/AE941*100%,"")</f>
        <v/>
      </c>
      <c r="AF942" s="194" t="str">
        <f t="shared" ref="AF942" si="3987">IFERROR((AF941-AF940)/AF941*100%,"")</f>
        <v/>
      </c>
      <c r="AG942" s="194" t="str">
        <f t="shared" ref="AG942" si="3988">IFERROR((AG941-AG940)/AG941*100%,"")</f>
        <v/>
      </c>
      <c r="AH942" s="194" t="str">
        <f t="shared" ref="AH942" si="3989">IFERROR((AH941-AH940)/AH941*100%,"")</f>
        <v/>
      </c>
      <c r="AI942" s="194" t="str">
        <f t="shared" ref="AI942" si="3990">IFERROR((AI941-AI940)/AI941*100%,"")</f>
        <v/>
      </c>
      <c r="AJ942" s="194" t="str">
        <f t="shared" ref="AJ942" si="3991">IFERROR((AJ941-AJ940)/AJ941*100%,"")</f>
        <v/>
      </c>
      <c r="AK942" s="194" t="str">
        <f t="shared" ref="AK942" si="3992">IFERROR((AK941-AK940)/AK941*100%,"")</f>
        <v/>
      </c>
      <c r="AL942" s="194" t="str">
        <f t="shared" ref="AL942" si="3993">IFERROR((AL941-AL940)/AL941*100%,"")</f>
        <v/>
      </c>
      <c r="AM942" s="227" t="str">
        <f>IFERROR((AM941-AM939)/AM941*100%,"")</f>
        <v/>
      </c>
    </row>
    <row r="943" spans="1:39" s="6" customFormat="1" outlineLevel="1">
      <c r="A943" t="str">
        <f>B926&amp;C943</f>
        <v>Surname, Forename10</v>
      </c>
      <c r="B943" s="259"/>
      <c r="C943" s="32">
        <v>10</v>
      </c>
      <c r="D943" s="33" t="s">
        <v>22</v>
      </c>
      <c r="E943" s="33"/>
      <c r="F943" s="33"/>
      <c r="G943" s="33"/>
      <c r="H943" s="18"/>
      <c r="I943" s="44"/>
      <c r="J943" s="34"/>
      <c r="K943" s="34"/>
      <c r="L943" s="34"/>
      <c r="M943" s="34"/>
      <c r="N943" s="34"/>
      <c r="O943" s="34"/>
      <c r="P943" s="34"/>
      <c r="Q943" s="17" t="str">
        <f>IF(SUM(K943:P943)=0,"",SUM(K943:P943))</f>
        <v/>
      </c>
      <c r="R943" s="94"/>
      <c r="S943" s="94"/>
      <c r="T943" s="17" t="str">
        <f>IF(SUM(R943:S943)=0,"",SUM(R943:S943))</f>
        <v/>
      </c>
      <c r="U943" s="17"/>
      <c r="V943" s="94"/>
      <c r="W943" s="17"/>
      <c r="X943" s="94" t="str">
        <f>IFERROR(AVERAGE(V943:W943),"")</f>
        <v/>
      </c>
      <c r="Y943" s="17"/>
      <c r="Z943" s="17"/>
      <c r="AA943" s="71"/>
      <c r="AB943" s="17"/>
      <c r="AC943" s="190" t="str">
        <f>IF(J943="","",IF(J943&lt;&gt;0,INT(25.4347*POWER((18-J943),1.81)),0))</f>
        <v/>
      </c>
      <c r="AD943" s="190" t="str">
        <f>IFERROR(IF(Q943&lt;&gt;0,INT(0.14354*POWER(((10*Q943)-220),1.4)),0),"")</f>
        <v/>
      </c>
      <c r="AE943" s="190" t="str">
        <f>IFERROR(IF(T943&lt;&gt;0,INT(51.39*POWER((T943-1.5),1.05)),0),"")</f>
        <v/>
      </c>
      <c r="AF943" s="190">
        <f>IF(U943&lt;&gt;0,INT(0.8465*POWER(((100*U943)-75),1.42)),0)</f>
        <v>0</v>
      </c>
      <c r="AG943" s="190" t="str">
        <f>IFERROR(IF(X943&lt;&gt;0,INT(1.53775*POWER((82-X943),1.81)),0),"")</f>
        <v/>
      </c>
      <c r="AH943" s="190" t="str">
        <f>IF(Y943="","",IF(Y943&lt;&gt;0,INT(5.74352*POWER((28.5-Y943),1.92)),0))</f>
        <v/>
      </c>
      <c r="AI943" s="190">
        <f>IF(Z943&lt;&gt;0,INT(12.91*POWER((Z943-4),1.1)),0)</f>
        <v>0</v>
      </c>
      <c r="AJ943" s="190" t="str">
        <f>IF(AA943="","",IF(AA943&lt;&gt;0,INT(0.2797*POWER(((100*AA943)),1.35)),0))</f>
        <v/>
      </c>
      <c r="AK943" s="191" t="str">
        <f>IF(AB943="","",IF(AB943&lt;&gt;0,INT(100.14*POWER((AB943-1),1.08)),0))</f>
        <v/>
      </c>
      <c r="AL943" s="192">
        <f>COUNT(J943,Q943,T943,X943,Y943,AA943,AB943)</f>
        <v>0</v>
      </c>
      <c r="AM943" s="193" t="str">
        <f>IF(AL943=0,"",SUM(AC943:AK943))</f>
        <v/>
      </c>
    </row>
    <row r="944" spans="1:39" s="6" customFormat="1" outlineLevel="1">
      <c r="A944"/>
      <c r="B944" s="260"/>
      <c r="C944" s="106" t="s">
        <v>65</v>
      </c>
      <c r="D944" s="33"/>
      <c r="E944" s="33"/>
      <c r="F944" s="33"/>
      <c r="G944" s="33"/>
      <c r="H944" s="18"/>
      <c r="I944" s="44"/>
      <c r="J944" s="107" t="str">
        <f>IFERROR((J941-J943)/J943*100%,"")</f>
        <v/>
      </c>
      <c r="K944" s="107" t="str">
        <f t="shared" ref="K944:T944" si="3994">IFERROR((K943-K941)/K943*100%,"")</f>
        <v/>
      </c>
      <c r="L944" s="107" t="str">
        <f t="shared" si="3994"/>
        <v/>
      </c>
      <c r="M944" s="107" t="str">
        <f t="shared" si="3994"/>
        <v/>
      </c>
      <c r="N944" s="107" t="str">
        <f t="shared" si="3994"/>
        <v/>
      </c>
      <c r="O944" s="107" t="str">
        <f t="shared" si="3994"/>
        <v/>
      </c>
      <c r="P944" s="107" t="str">
        <f t="shared" si="3994"/>
        <v/>
      </c>
      <c r="Q944" s="107" t="str">
        <f t="shared" si="3994"/>
        <v/>
      </c>
      <c r="R944" s="107" t="str">
        <f t="shared" si="3994"/>
        <v/>
      </c>
      <c r="S944" s="107" t="str">
        <f t="shared" si="3994"/>
        <v/>
      </c>
      <c r="T944" s="107" t="str">
        <f t="shared" si="3994"/>
        <v/>
      </c>
      <c r="U944" s="107" t="str">
        <f t="shared" ref="U944" si="3995">IFERROR((U943-U942)/U943*100%,"")</f>
        <v/>
      </c>
      <c r="V944" s="107" t="str">
        <f>IFERROR((V941-V943)/V943*100%,"")</f>
        <v/>
      </c>
      <c r="W944" s="107" t="str">
        <f>IFERROR((W941-W943)/W943*100%,"")</f>
        <v/>
      </c>
      <c r="X944" s="107" t="str">
        <f>IFERROR((X941-X943)/X943*100%,"")</f>
        <v/>
      </c>
      <c r="Y944" s="107" t="str">
        <f>IFERROR((Y941-Y943)/Y943*100%,"")</f>
        <v/>
      </c>
      <c r="Z944" s="107" t="str">
        <f t="shared" ref="Z944" si="3996">IFERROR((Z943-Z942)/Z943*100%,"")</f>
        <v/>
      </c>
      <c r="AA944" s="107" t="str">
        <f>IFERROR((AA943-AA941)/AA943*100%,"")</f>
        <v/>
      </c>
      <c r="AB944" s="107" t="str">
        <f>IFERROR((AB943-AB941)/AB943*100%,"")</f>
        <v/>
      </c>
      <c r="AC944" s="194" t="str">
        <f t="shared" ref="AC944" si="3997">IFERROR((AC943-AC942)/AC943*100%,"")</f>
        <v/>
      </c>
      <c r="AD944" s="194" t="str">
        <f t="shared" ref="AD944" si="3998">IFERROR((AD943-AD942)/AD943*100%,"")</f>
        <v/>
      </c>
      <c r="AE944" s="194" t="str">
        <f t="shared" ref="AE944" si="3999">IFERROR((AE943-AE942)/AE943*100%,"")</f>
        <v/>
      </c>
      <c r="AF944" s="194" t="str">
        <f t="shared" ref="AF944" si="4000">IFERROR((AF943-AF942)/AF943*100%,"")</f>
        <v/>
      </c>
      <c r="AG944" s="194" t="str">
        <f t="shared" ref="AG944" si="4001">IFERROR((AG943-AG942)/AG943*100%,"")</f>
        <v/>
      </c>
      <c r="AH944" s="194" t="str">
        <f t="shared" ref="AH944" si="4002">IFERROR((AH943-AH942)/AH943*100%,"")</f>
        <v/>
      </c>
      <c r="AI944" s="194" t="str">
        <f t="shared" ref="AI944" si="4003">IFERROR((AI943-AI942)/AI943*100%,"")</f>
        <v/>
      </c>
      <c r="AJ944" s="194" t="str">
        <f t="shared" ref="AJ944" si="4004">IFERROR((AJ943-AJ942)/AJ943*100%,"")</f>
        <v/>
      </c>
      <c r="AK944" s="194" t="str">
        <f t="shared" ref="AK944" si="4005">IFERROR((AK943-AK942)/AK943*100%,"")</f>
        <v/>
      </c>
      <c r="AL944" s="194" t="str">
        <f t="shared" ref="AL944" si="4006">IFERROR((AL943-AL942)/AL943*100%,"")</f>
        <v/>
      </c>
      <c r="AM944" s="227" t="str">
        <f>IFERROR((AM943-AM941)/AM943*100%,"")</f>
        <v/>
      </c>
    </row>
    <row r="945" spans="1:39" s="45" customFormat="1" outlineLevel="1">
      <c r="B945" s="115"/>
      <c r="C945" s="32"/>
      <c r="D945" s="33"/>
      <c r="E945" s="33"/>
      <c r="F945" s="33"/>
      <c r="G945" s="33"/>
      <c r="H945" s="18"/>
      <c r="I945" s="44"/>
      <c r="J945" s="34"/>
      <c r="K945" s="34"/>
      <c r="L945" s="34"/>
      <c r="M945" s="34"/>
      <c r="N945" s="34"/>
      <c r="O945" s="34"/>
      <c r="P945" s="34"/>
      <c r="Q945" s="34"/>
      <c r="R945" s="34"/>
      <c r="S945" s="34"/>
      <c r="T945" s="34"/>
      <c r="U945" s="34"/>
      <c r="V945" s="34"/>
      <c r="W945" s="34"/>
      <c r="X945" s="34"/>
      <c r="Y945" s="34"/>
      <c r="Z945" s="34"/>
      <c r="AA945" s="34"/>
      <c r="AB945" s="34"/>
      <c r="AC945" s="195"/>
      <c r="AD945" s="196"/>
      <c r="AE945" s="196"/>
      <c r="AF945" s="196"/>
      <c r="AG945" s="196"/>
      <c r="AH945" s="196"/>
      <c r="AI945" s="196"/>
      <c r="AJ945" s="196"/>
      <c r="AK945" s="197"/>
      <c r="AL945" s="196"/>
      <c r="AM945" s="198"/>
    </row>
    <row r="946" spans="1:39" s="6" customFormat="1" outlineLevel="1">
      <c r="B946" s="116"/>
      <c r="C946" s="35"/>
      <c r="D946" s="36"/>
      <c r="E946" s="36"/>
      <c r="F946" s="36"/>
      <c r="G946" s="36"/>
      <c r="H946" s="37"/>
      <c r="I946" s="38" t="s">
        <v>24</v>
      </c>
      <c r="J946" s="21" t="e">
        <f>AVERAGE(J926:J927,J929,J931,J933,J935,J937,J939,J941,J943)</f>
        <v>#DIV/0!</v>
      </c>
      <c r="K946" s="21" t="e">
        <f t="shared" ref="K946:AB946" si="4007">AVERAGE(K926:K927,K929,K931,K933,K935,K937,K939,K941,K943)</f>
        <v>#DIV/0!</v>
      </c>
      <c r="L946" s="21" t="e">
        <f t="shared" si="4007"/>
        <v>#DIV/0!</v>
      </c>
      <c r="M946" s="21" t="e">
        <f t="shared" si="4007"/>
        <v>#DIV/0!</v>
      </c>
      <c r="N946" s="21" t="e">
        <f t="shared" si="4007"/>
        <v>#DIV/0!</v>
      </c>
      <c r="O946" s="21" t="e">
        <f t="shared" si="4007"/>
        <v>#DIV/0!</v>
      </c>
      <c r="P946" s="21" t="e">
        <f t="shared" si="4007"/>
        <v>#DIV/0!</v>
      </c>
      <c r="Q946" s="21" t="e">
        <f t="shared" si="4007"/>
        <v>#DIV/0!</v>
      </c>
      <c r="R946" s="21" t="e">
        <f t="shared" si="4007"/>
        <v>#DIV/0!</v>
      </c>
      <c r="S946" s="21" t="e">
        <f t="shared" si="4007"/>
        <v>#DIV/0!</v>
      </c>
      <c r="T946" s="21" t="e">
        <f t="shared" si="4007"/>
        <v>#DIV/0!</v>
      </c>
      <c r="U946" s="21" t="e">
        <f t="shared" si="4007"/>
        <v>#DIV/0!</v>
      </c>
      <c r="V946" s="21" t="e">
        <f t="shared" si="4007"/>
        <v>#DIV/0!</v>
      </c>
      <c r="W946" s="21" t="e">
        <f t="shared" si="4007"/>
        <v>#DIV/0!</v>
      </c>
      <c r="X946" s="21" t="e">
        <f t="shared" si="4007"/>
        <v>#DIV/0!</v>
      </c>
      <c r="Y946" s="21" t="e">
        <f t="shared" si="4007"/>
        <v>#DIV/0!</v>
      </c>
      <c r="Z946" s="21" t="e">
        <f t="shared" si="4007"/>
        <v>#DIV/0!</v>
      </c>
      <c r="AA946" s="21" t="e">
        <f t="shared" si="4007"/>
        <v>#DIV/0!</v>
      </c>
      <c r="AB946" s="21" t="e">
        <f t="shared" si="4007"/>
        <v>#DIV/0!</v>
      </c>
      <c r="AC946" s="199"/>
      <c r="AD946" s="200"/>
      <c r="AE946" s="200"/>
      <c r="AF946" s="200"/>
      <c r="AG946" s="200"/>
      <c r="AH946" s="200"/>
      <c r="AI946" s="200"/>
      <c r="AJ946" s="200"/>
      <c r="AK946" s="201"/>
      <c r="AL946" s="200"/>
      <c r="AM946" s="202"/>
    </row>
    <row r="947" spans="1:39" s="6" customFormat="1" outlineLevel="1">
      <c r="B947" s="116"/>
      <c r="C947" s="35"/>
      <c r="D947" s="36"/>
      <c r="E947" s="36"/>
      <c r="F947" s="36"/>
      <c r="G947" s="36"/>
      <c r="H947" s="37"/>
      <c r="I947" s="38" t="s">
        <v>26</v>
      </c>
      <c r="J947" s="21">
        <f>MIN(J926:J927,J929,J931,J933,J935,J937,J939,J941,J943)</f>
        <v>0</v>
      </c>
      <c r="K947" s="21">
        <f t="shared" ref="K947:AB947" si="4008">MIN(K926:K927,K929,K931,K933,K935,K937,K939,K941,K943)</f>
        <v>0</v>
      </c>
      <c r="L947" s="21">
        <f t="shared" si="4008"/>
        <v>0</v>
      </c>
      <c r="M947" s="21">
        <f t="shared" si="4008"/>
        <v>0</v>
      </c>
      <c r="N947" s="21">
        <f t="shared" si="4008"/>
        <v>0</v>
      </c>
      <c r="O947" s="21">
        <f t="shared" si="4008"/>
        <v>0</v>
      </c>
      <c r="P947" s="21">
        <f t="shared" si="4008"/>
        <v>0</v>
      </c>
      <c r="Q947" s="21">
        <f t="shared" si="4008"/>
        <v>0</v>
      </c>
      <c r="R947" s="21">
        <f t="shared" si="4008"/>
        <v>0</v>
      </c>
      <c r="S947" s="21">
        <f t="shared" si="4008"/>
        <v>0</v>
      </c>
      <c r="T947" s="21">
        <f t="shared" si="4008"/>
        <v>0</v>
      </c>
      <c r="U947" s="21">
        <f t="shared" si="4008"/>
        <v>0</v>
      </c>
      <c r="V947" s="21">
        <f t="shared" si="4008"/>
        <v>0</v>
      </c>
      <c r="W947" s="21">
        <f t="shared" si="4008"/>
        <v>0</v>
      </c>
      <c r="X947" s="21">
        <f t="shared" si="4008"/>
        <v>0</v>
      </c>
      <c r="Y947" s="21">
        <f t="shared" si="4008"/>
        <v>0</v>
      </c>
      <c r="Z947" s="21">
        <f t="shared" si="4008"/>
        <v>0</v>
      </c>
      <c r="AA947" s="21">
        <f t="shared" si="4008"/>
        <v>0</v>
      </c>
      <c r="AB947" s="21">
        <f t="shared" si="4008"/>
        <v>0</v>
      </c>
      <c r="AC947" s="199"/>
      <c r="AD947" s="200"/>
      <c r="AE947" s="200"/>
      <c r="AF947" s="200"/>
      <c r="AG947" s="200"/>
      <c r="AH947" s="200"/>
      <c r="AI947" s="200"/>
      <c r="AJ947" s="200"/>
      <c r="AK947" s="201"/>
      <c r="AL947" s="200"/>
      <c r="AM947" s="202"/>
    </row>
    <row r="948" spans="1:39" s="6" customFormat="1" outlineLevel="1">
      <c r="B948" s="116"/>
      <c r="C948" s="35"/>
      <c r="D948" s="36"/>
      <c r="E948" s="36"/>
      <c r="F948" s="36"/>
      <c r="G948" s="36"/>
      <c r="H948" s="37"/>
      <c r="I948" s="38" t="s">
        <v>25</v>
      </c>
      <c r="J948" s="21">
        <f>MAX(J926:J927,J929,J931,J933,J935,J937,J939,J941,J943)</f>
        <v>0</v>
      </c>
      <c r="K948" s="21">
        <f t="shared" ref="K948:AB948" si="4009">MAX(K926:K927,K929,K931,K933,K935,K937,K939,K941,K943)</f>
        <v>0</v>
      </c>
      <c r="L948" s="21">
        <f t="shared" si="4009"/>
        <v>0</v>
      </c>
      <c r="M948" s="21">
        <f t="shared" si="4009"/>
        <v>0</v>
      </c>
      <c r="N948" s="21">
        <f t="shared" si="4009"/>
        <v>0</v>
      </c>
      <c r="O948" s="21">
        <f t="shared" si="4009"/>
        <v>0</v>
      </c>
      <c r="P948" s="21">
        <f t="shared" si="4009"/>
        <v>0</v>
      </c>
      <c r="Q948" s="21">
        <f t="shared" si="4009"/>
        <v>0</v>
      </c>
      <c r="R948" s="21">
        <f t="shared" si="4009"/>
        <v>0</v>
      </c>
      <c r="S948" s="21">
        <f t="shared" si="4009"/>
        <v>0</v>
      </c>
      <c r="T948" s="21">
        <f t="shared" si="4009"/>
        <v>0</v>
      </c>
      <c r="U948" s="21">
        <f t="shared" si="4009"/>
        <v>0</v>
      </c>
      <c r="V948" s="21">
        <f t="shared" si="4009"/>
        <v>0</v>
      </c>
      <c r="W948" s="21">
        <f t="shared" si="4009"/>
        <v>0</v>
      </c>
      <c r="X948" s="21">
        <f t="shared" si="4009"/>
        <v>0</v>
      </c>
      <c r="Y948" s="21">
        <f t="shared" si="4009"/>
        <v>0</v>
      </c>
      <c r="Z948" s="21">
        <f t="shared" si="4009"/>
        <v>0</v>
      </c>
      <c r="AA948" s="21">
        <f t="shared" si="4009"/>
        <v>0</v>
      </c>
      <c r="AB948" s="21">
        <f t="shared" si="4009"/>
        <v>0</v>
      </c>
      <c r="AC948" s="199"/>
      <c r="AD948" s="200"/>
      <c r="AE948" s="200"/>
      <c r="AF948" s="200"/>
      <c r="AG948" s="200"/>
      <c r="AH948" s="200"/>
      <c r="AI948" s="200"/>
      <c r="AJ948" s="200"/>
      <c r="AK948" s="201"/>
      <c r="AL948" s="200"/>
      <c r="AM948" s="202"/>
    </row>
    <row r="949" spans="1:39" s="6" customFormat="1" outlineLevel="1">
      <c r="B949" s="116"/>
      <c r="C949" s="35"/>
      <c r="D949" s="36"/>
      <c r="E949" s="36"/>
      <c r="F949" s="36"/>
      <c r="G949" s="36"/>
      <c r="H949" s="37"/>
      <c r="I949" s="38"/>
      <c r="J949" s="21"/>
      <c r="K949" s="21"/>
      <c r="L949" s="21"/>
      <c r="M949" s="21"/>
      <c r="N949" s="21"/>
      <c r="O949" s="21"/>
      <c r="P949" s="21"/>
      <c r="Q949" s="21"/>
      <c r="R949" s="21"/>
      <c r="S949" s="21"/>
      <c r="T949" s="21"/>
      <c r="U949" s="21"/>
      <c r="V949" s="21"/>
      <c r="W949" s="21"/>
      <c r="X949" s="21"/>
      <c r="Y949" s="21"/>
      <c r="Z949" s="21"/>
      <c r="AA949" s="21"/>
      <c r="AB949" s="21"/>
      <c r="AC949" s="200"/>
      <c r="AD949" s="200"/>
      <c r="AE949" s="200"/>
      <c r="AF949" s="200"/>
      <c r="AG949" s="200"/>
      <c r="AH949" s="200"/>
      <c r="AI949" s="200"/>
      <c r="AJ949" s="200"/>
      <c r="AK949" s="200"/>
      <c r="AL949" s="200"/>
      <c r="AM949" s="202"/>
    </row>
    <row r="950" spans="1:39" s="31" customFormat="1" ht="16.5" outlineLevel="1" thickBot="1">
      <c r="B950" s="117"/>
      <c r="C950" s="39"/>
      <c r="D950" s="40"/>
      <c r="E950" s="40"/>
      <c r="F950" s="40"/>
      <c r="G950" s="40"/>
      <c r="H950" s="41"/>
      <c r="I950" s="42"/>
      <c r="J950" s="43"/>
      <c r="K950" s="43"/>
      <c r="L950" s="43"/>
      <c r="M950" s="43"/>
      <c r="N950" s="43"/>
      <c r="O950" s="43"/>
      <c r="P950" s="43"/>
      <c r="Q950" s="43"/>
      <c r="R950" s="43"/>
      <c r="S950" s="43"/>
      <c r="T950" s="43"/>
      <c r="U950" s="43"/>
      <c r="V950" s="43"/>
      <c r="W950" s="43"/>
      <c r="X950" s="43"/>
      <c r="Y950" s="43"/>
      <c r="Z950" s="43"/>
      <c r="AA950" s="43"/>
      <c r="AB950" s="43"/>
      <c r="AC950" s="204"/>
      <c r="AD950" s="204"/>
      <c r="AE950" s="204"/>
      <c r="AF950" s="204"/>
      <c r="AG950" s="204"/>
      <c r="AH950" s="204"/>
      <c r="AI950" s="204"/>
      <c r="AJ950" s="204"/>
      <c r="AK950" s="204"/>
      <c r="AL950" s="204"/>
      <c r="AM950" s="205"/>
    </row>
    <row r="951" spans="1:39" customFormat="1">
      <c r="B951" s="118"/>
      <c r="C951" s="28"/>
      <c r="D951" s="19"/>
      <c r="E951" s="19"/>
      <c r="F951" s="19"/>
      <c r="G951" s="19"/>
      <c r="H951" s="29"/>
      <c r="I951" s="20"/>
      <c r="J951" s="30"/>
      <c r="K951" s="30"/>
      <c r="L951" s="30"/>
      <c r="M951" s="30"/>
      <c r="N951" s="30"/>
      <c r="O951" s="30"/>
      <c r="P951" s="30"/>
      <c r="Q951" s="30"/>
      <c r="R951" s="30"/>
      <c r="S951" s="30"/>
      <c r="T951" s="30"/>
      <c r="U951" s="30"/>
      <c r="V951" s="30"/>
      <c r="W951" s="30"/>
      <c r="X951" s="30"/>
      <c r="Y951" s="30"/>
      <c r="Z951" s="30"/>
      <c r="AA951" s="30"/>
      <c r="AB951" s="30"/>
      <c r="AC951" s="206"/>
      <c r="AD951" s="206"/>
      <c r="AE951" s="206"/>
      <c r="AF951" s="206"/>
      <c r="AG951" s="206"/>
      <c r="AH951" s="206"/>
      <c r="AI951" s="206"/>
      <c r="AJ951" s="206"/>
      <c r="AK951" s="206"/>
      <c r="AL951" s="206"/>
      <c r="AM951" s="207"/>
    </row>
    <row r="952" spans="1:39" customFormat="1" outlineLevel="1">
      <c r="B952" s="114" t="s">
        <v>41</v>
      </c>
      <c r="C952" s="28"/>
      <c r="D952" s="19"/>
      <c r="E952" s="19"/>
      <c r="F952" s="19"/>
      <c r="G952" s="19"/>
      <c r="H952" s="29"/>
      <c r="I952" s="20"/>
      <c r="J952" s="30"/>
      <c r="K952" s="30"/>
      <c r="L952" s="30"/>
      <c r="M952" s="30"/>
      <c r="N952" s="30"/>
      <c r="O952" s="30"/>
      <c r="P952" s="30"/>
      <c r="Q952" s="30"/>
      <c r="R952" s="30"/>
      <c r="S952" s="30"/>
      <c r="T952" s="30"/>
      <c r="U952" s="30"/>
      <c r="V952" s="30"/>
      <c r="W952" s="30"/>
      <c r="X952" s="30"/>
      <c r="Y952" s="30"/>
      <c r="Z952" s="30"/>
      <c r="AA952" s="30"/>
      <c r="AB952" s="30"/>
      <c r="AC952" s="206"/>
      <c r="AD952" s="206"/>
      <c r="AE952" s="206"/>
      <c r="AF952" s="206"/>
      <c r="AG952" s="206"/>
      <c r="AH952" s="206"/>
      <c r="AI952" s="206"/>
      <c r="AJ952" s="206"/>
      <c r="AK952" s="206"/>
      <c r="AL952" s="206"/>
      <c r="AM952" s="207"/>
    </row>
    <row r="953" spans="1:39" customFormat="1" outlineLevel="1">
      <c r="A953" t="str">
        <f>B953&amp;C953</f>
        <v>Surname, Forename1</v>
      </c>
      <c r="B953" s="258" t="s">
        <v>28</v>
      </c>
      <c r="C953" s="27">
        <v>1</v>
      </c>
      <c r="D953" s="26" t="s">
        <v>22</v>
      </c>
      <c r="E953" s="103"/>
      <c r="F953" s="103"/>
      <c r="G953" s="103"/>
      <c r="H953" s="16"/>
      <c r="I953" s="16"/>
      <c r="J953" s="17"/>
      <c r="K953" s="94"/>
      <c r="L953" s="94"/>
      <c r="M953" s="94"/>
      <c r="N953" s="94"/>
      <c r="O953" s="94"/>
      <c r="P953" s="94"/>
      <c r="Q953" s="17"/>
      <c r="R953" s="94"/>
      <c r="S953" s="94"/>
      <c r="T953" s="17"/>
      <c r="U953" s="17"/>
      <c r="V953" s="94"/>
      <c r="W953" s="17"/>
      <c r="X953" s="94"/>
      <c r="Y953" s="17"/>
      <c r="Z953" s="17"/>
      <c r="AA953" s="17"/>
      <c r="AB953" s="17"/>
      <c r="AC953" s="190">
        <f>IF(J953&lt;&gt;0,INT(25.4347*POWER((18-J953),1.81)),0)</f>
        <v>0</v>
      </c>
      <c r="AD953" s="190">
        <f>IF(Q953&lt;&gt;0,INT(0.14354*POWER(((10*Q953)-220),1.4)),0)</f>
        <v>0</v>
      </c>
      <c r="AE953" s="190">
        <f>IF(T953&lt;&gt;0,INT(51.39*POWER((T953-1.5),1.05)),0)</f>
        <v>0</v>
      </c>
      <c r="AF953" s="190">
        <f>IF(U953&lt;&gt;0,INT(0.8465*POWER(((100*U953)-75),1.42)),0)</f>
        <v>0</v>
      </c>
      <c r="AG953" s="190">
        <f>IF(X953&lt;&gt;0,INT(1.53775*POWER((82-X953),1.81)),0)</f>
        <v>0</v>
      </c>
      <c r="AH953" s="190">
        <f>IF(Y953&lt;&gt;0,INT(5.74352*POWER((28.5-Y953),1.92)),0)</f>
        <v>0</v>
      </c>
      <c r="AI953" s="190">
        <f>IF(Z953&lt;&gt;0,INT(12.91*POWER((Z953-4),1.1)),0)</f>
        <v>0</v>
      </c>
      <c r="AJ953" s="190">
        <f>IF(AA953&lt;&gt;0,INT(0.2797*POWER(((100*AA953)),1.35)),0)</f>
        <v>0</v>
      </c>
      <c r="AK953" s="191">
        <f>IF(AB953&lt;&gt;0,INT(100.14*POWER((AB953-1),1.08)),0)</f>
        <v>0</v>
      </c>
      <c r="AL953" s="208">
        <v>7</v>
      </c>
      <c r="AM953" s="193">
        <f>SUM(AC953:AK953)</f>
        <v>0</v>
      </c>
    </row>
    <row r="954" spans="1:39" customFormat="1" outlineLevel="1">
      <c r="A954" t="str">
        <f>B953&amp;C954</f>
        <v>Surname, Forename2</v>
      </c>
      <c r="B954" s="259"/>
      <c r="C954" s="27">
        <v>2</v>
      </c>
      <c r="D954" s="26" t="s">
        <v>22</v>
      </c>
      <c r="E954" s="103"/>
      <c r="F954" s="103"/>
      <c r="G954" s="103"/>
      <c r="H954" s="15"/>
      <c r="I954" s="16"/>
      <c r="J954" s="17"/>
      <c r="K954" s="94"/>
      <c r="L954" s="94"/>
      <c r="M954" s="94"/>
      <c r="N954" s="94"/>
      <c r="O954" s="94"/>
      <c r="P954" s="94"/>
      <c r="Q954" s="17" t="str">
        <f>IF(SUM(K954:P954)=0,"",SUM(K954:P954))</f>
        <v/>
      </c>
      <c r="R954" s="94"/>
      <c r="S954" s="94"/>
      <c r="T954" s="17" t="str">
        <f>IF(SUM(R954:S954)=0,"",SUM(R954:S954))</f>
        <v/>
      </c>
      <c r="U954" s="17"/>
      <c r="V954" s="94"/>
      <c r="W954" s="17"/>
      <c r="X954" s="94" t="str">
        <f>IFERROR(AVERAGE(V954:W954),"")</f>
        <v/>
      </c>
      <c r="Y954" s="17"/>
      <c r="Z954" s="17"/>
      <c r="AA954" s="71"/>
      <c r="AB954" s="17"/>
      <c r="AC954" s="190" t="str">
        <f>IF(J954="","",IF(J954&lt;&gt;0,INT(25.4347*POWER((18-J954),1.81)),0))</f>
        <v/>
      </c>
      <c r="AD954" s="190" t="str">
        <f>IFERROR(IF(Q954&lt;&gt;0,INT(0.14354*POWER(((10*Q954)-220),1.4)),0),"")</f>
        <v/>
      </c>
      <c r="AE954" s="190" t="str">
        <f>IFERROR(IF(T954&lt;&gt;0,INT(51.39*POWER((T954-1.5),1.05)),0),"")</f>
        <v/>
      </c>
      <c r="AF954" s="190">
        <f>IF(U954&lt;&gt;0,INT(0.8465*POWER(((100*U954)-75),1.42)),0)</f>
        <v>0</v>
      </c>
      <c r="AG954" s="190" t="str">
        <f>IFERROR(IF(X954&lt;&gt;0,INT(1.53775*POWER((82-X954),1.81)),0),"")</f>
        <v/>
      </c>
      <c r="AH954" s="190" t="str">
        <f>IF(Y954="","",IF(Y954&lt;&gt;0,INT(5.74352*POWER((28.5-Y954),1.92)),0))</f>
        <v/>
      </c>
      <c r="AI954" s="190">
        <f>IF(Z954&lt;&gt;0,INT(12.91*POWER((Z954-4),1.1)),0)</f>
        <v>0</v>
      </c>
      <c r="AJ954" s="190" t="str">
        <f>IF(AA954="","",IF(AA954&lt;&gt;0,INT(0.2797*POWER(((100*AA954)),1.35)),0))</f>
        <v/>
      </c>
      <c r="AK954" s="191" t="str">
        <f>IF(AB954="","",IF(AB954&lt;&gt;0,INT(100.14*POWER((AB954-1),1.08)),0))</f>
        <v/>
      </c>
      <c r="AL954" s="192">
        <f>COUNT(J954,Q954,T954,X954,Y954,AA954,AB954)</f>
        <v>0</v>
      </c>
      <c r="AM954" s="193" t="str">
        <f>IF(AL954=0,"",SUM(AC954:AK954))</f>
        <v/>
      </c>
    </row>
    <row r="955" spans="1:39" customFormat="1" outlineLevel="1">
      <c r="B955" s="259"/>
      <c r="C955" s="106" t="s">
        <v>65</v>
      </c>
      <c r="D955" s="103"/>
      <c r="E955" s="103"/>
      <c r="F955" s="103"/>
      <c r="G955" s="103"/>
      <c r="H955" s="104"/>
      <c r="I955" s="105"/>
      <c r="J955" s="107" t="str">
        <f>IFERROR((J953-J954)/J954*100%,"")</f>
        <v/>
      </c>
      <c r="K955" s="107" t="str">
        <f>IFERROR((K954-K953)/K954*100%,"")</f>
        <v/>
      </c>
      <c r="L955" s="107" t="str">
        <f t="shared" ref="L955:S955" si="4010">IFERROR((L954-L953)/L954*100%,"")</f>
        <v/>
      </c>
      <c r="M955" s="107" t="str">
        <f t="shared" si="4010"/>
        <v/>
      </c>
      <c r="N955" s="107" t="str">
        <f t="shared" si="4010"/>
        <v/>
      </c>
      <c r="O955" s="107" t="str">
        <f t="shared" si="4010"/>
        <v/>
      </c>
      <c r="P955" s="107" t="str">
        <f t="shared" si="4010"/>
        <v/>
      </c>
      <c r="Q955" s="107" t="str">
        <f t="shared" si="4010"/>
        <v/>
      </c>
      <c r="R955" s="107" t="str">
        <f t="shared" si="4010"/>
        <v/>
      </c>
      <c r="S955" s="107" t="str">
        <f t="shared" si="4010"/>
        <v/>
      </c>
      <c r="T955" s="107" t="str">
        <f>IFERROR((T954-T953)/T954*100%,"")</f>
        <v/>
      </c>
      <c r="U955" s="107" t="str">
        <f t="shared" ref="U955" si="4011">IFERROR((U954-U953)/U954*100%,"")</f>
        <v/>
      </c>
      <c r="V955" s="107" t="str">
        <f>IFERROR((V953-V954)/V954*100%,"")</f>
        <v/>
      </c>
      <c r="W955" s="107" t="str">
        <f>IFERROR((W953-W954)/W954*100%,"")</f>
        <v/>
      </c>
      <c r="X955" s="107" t="str">
        <f>IFERROR((X953-X954)/X954*100%,"")</f>
        <v/>
      </c>
      <c r="Y955" s="107" t="str">
        <f>IFERROR((Y953-Y954)/Y954*100%,"")</f>
        <v/>
      </c>
      <c r="Z955" s="107" t="str">
        <f t="shared" ref="Z955:AB955" si="4012">IFERROR((Z954-Z953)/Z954*100%,"")</f>
        <v/>
      </c>
      <c r="AA955" s="107" t="str">
        <f t="shared" si="4012"/>
        <v/>
      </c>
      <c r="AB955" s="107" t="str">
        <f t="shared" si="4012"/>
        <v/>
      </c>
      <c r="AC955" s="194" t="str">
        <f t="shared" ref="AC955" si="4013">IFERROR((AC954-AC953)/AC954*100%,"")</f>
        <v/>
      </c>
      <c r="AD955" s="194" t="str">
        <f t="shared" ref="AD955" si="4014">IFERROR((AD954-AD953)/AD954*100%,"")</f>
        <v/>
      </c>
      <c r="AE955" s="194" t="str">
        <f t="shared" ref="AE955" si="4015">IFERROR((AE954-AE953)/AE954*100%,"")</f>
        <v/>
      </c>
      <c r="AF955" s="194" t="str">
        <f t="shared" ref="AF955" si="4016">IFERROR((AF954-AF953)/AF954*100%,"")</f>
        <v/>
      </c>
      <c r="AG955" s="194" t="str">
        <f t="shared" ref="AG955" si="4017">IFERROR((AG954-AG953)/AG954*100%,"")</f>
        <v/>
      </c>
      <c r="AH955" s="194" t="str">
        <f t="shared" ref="AH955" si="4018">IFERROR((AH954-AH953)/AH954*100%,"")</f>
        <v/>
      </c>
      <c r="AI955" s="194" t="str">
        <f t="shared" ref="AI955" si="4019">IFERROR((AI954-AI953)/AI954*100%,"")</f>
        <v/>
      </c>
      <c r="AJ955" s="194" t="str">
        <f t="shared" ref="AJ955" si="4020">IFERROR((AJ954-AJ953)/AJ954*100%,"")</f>
        <v/>
      </c>
      <c r="AK955" s="194" t="str">
        <f t="shared" ref="AK955" si="4021">IFERROR((AK954-AK953)/AK954*100%,"")</f>
        <v/>
      </c>
      <c r="AL955" s="194" t="str">
        <f t="shared" ref="AL955:AM955" si="4022">IFERROR((AL954-AL953)/AL954*100%,"")</f>
        <v/>
      </c>
      <c r="AM955" s="228" t="str">
        <f t="shared" si="4022"/>
        <v/>
      </c>
    </row>
    <row r="956" spans="1:39" customFormat="1" outlineLevel="1">
      <c r="A956" t="str">
        <f>B953&amp;C956</f>
        <v>Surname, Forename3</v>
      </c>
      <c r="B956" s="259"/>
      <c r="C956" s="27">
        <v>3</v>
      </c>
      <c r="D956" s="26" t="s">
        <v>22</v>
      </c>
      <c r="E956" s="103"/>
      <c r="F956" s="103"/>
      <c r="G956" s="103"/>
      <c r="H956" s="15"/>
      <c r="I956" s="16"/>
      <c r="J956" s="17"/>
      <c r="K956" s="94"/>
      <c r="L956" s="94"/>
      <c r="M956" s="94"/>
      <c r="N956" s="94"/>
      <c r="O956" s="94"/>
      <c r="P956" s="94"/>
      <c r="Q956" s="17" t="str">
        <f>IF(SUM(K956:P956)=0,"",SUM(K956:P956))</f>
        <v/>
      </c>
      <c r="R956" s="94"/>
      <c r="S956" s="94"/>
      <c r="T956" s="17" t="str">
        <f>IF(SUM(R956:S956)=0,"",SUM(R956:S956))</f>
        <v/>
      </c>
      <c r="U956" s="17"/>
      <c r="V956" s="94"/>
      <c r="W956" s="17"/>
      <c r="X956" s="94" t="str">
        <f>IFERROR(AVERAGE(V956:W956),"")</f>
        <v/>
      </c>
      <c r="Y956" s="17"/>
      <c r="Z956" s="17"/>
      <c r="AA956" s="71"/>
      <c r="AB956" s="17"/>
      <c r="AC956" s="190" t="str">
        <f>IF(J956="","",IF(J956&lt;&gt;0,INT(25.4347*POWER((18-J956),1.81)),0))</f>
        <v/>
      </c>
      <c r="AD956" s="190" t="str">
        <f>IFERROR(IF(Q956&lt;&gt;0,INT(0.14354*POWER(((10*Q956)-220),1.4)),0),"")</f>
        <v/>
      </c>
      <c r="AE956" s="190" t="str">
        <f>IFERROR(IF(T956&lt;&gt;0,INT(51.39*POWER((T956-1.5),1.05)),0),"")</f>
        <v/>
      </c>
      <c r="AF956" s="190">
        <f>IF(U956&lt;&gt;0,INT(0.8465*POWER(((100*U956)-75),1.42)),0)</f>
        <v>0</v>
      </c>
      <c r="AG956" s="190" t="str">
        <f>IFERROR(IF(X956&lt;&gt;0,INT(1.53775*POWER((82-X956),1.81)),0),"")</f>
        <v/>
      </c>
      <c r="AH956" s="190" t="str">
        <f>IF(Y956="","",IF(Y956&lt;&gt;0,INT(5.74352*POWER((28.5-Y956),1.92)),0))</f>
        <v/>
      </c>
      <c r="AI956" s="190">
        <f>IF(Z956&lt;&gt;0,INT(12.91*POWER((Z956-4),1.1)),0)</f>
        <v>0</v>
      </c>
      <c r="AJ956" s="190" t="str">
        <f>IF(AA956="","",IF(AA956&lt;&gt;0,INT(0.2797*POWER(((100*AA956)),1.35)),0))</f>
        <v/>
      </c>
      <c r="AK956" s="191" t="str">
        <f>IF(AB956="","",IF(AB956&lt;&gt;0,INT(100.14*POWER((AB956-1),1.08)),0))</f>
        <v/>
      </c>
      <c r="AL956" s="192">
        <f>COUNT(J956,Q956,T956,X956,Y956,AA956,AB956)</f>
        <v>0</v>
      </c>
      <c r="AM956" s="193" t="str">
        <f>IF(AL956=0,"",SUM(AC956:AK956))</f>
        <v/>
      </c>
    </row>
    <row r="957" spans="1:39" customFormat="1" outlineLevel="1">
      <c r="B957" s="259"/>
      <c r="C957" s="106" t="s">
        <v>65</v>
      </c>
      <c r="D957" s="103"/>
      <c r="E957" s="103"/>
      <c r="F957" s="103"/>
      <c r="G957" s="103"/>
      <c r="H957" s="104"/>
      <c r="I957" s="105"/>
      <c r="J957" s="107" t="str">
        <f>IFERROR((J954-J956)/J956*100%,"")</f>
        <v/>
      </c>
      <c r="K957" s="107" t="str">
        <f t="shared" ref="K957:T957" si="4023">IFERROR((K956-K954)/K956*100%,"")</f>
        <v/>
      </c>
      <c r="L957" s="107" t="str">
        <f t="shared" si="4023"/>
        <v/>
      </c>
      <c r="M957" s="107" t="str">
        <f t="shared" si="4023"/>
        <v/>
      </c>
      <c r="N957" s="107" t="str">
        <f t="shared" si="4023"/>
        <v/>
      </c>
      <c r="O957" s="107" t="str">
        <f t="shared" si="4023"/>
        <v/>
      </c>
      <c r="P957" s="107" t="str">
        <f t="shared" si="4023"/>
        <v/>
      </c>
      <c r="Q957" s="107" t="str">
        <f t="shared" si="4023"/>
        <v/>
      </c>
      <c r="R957" s="107" t="str">
        <f t="shared" si="4023"/>
        <v/>
      </c>
      <c r="S957" s="107" t="str">
        <f t="shared" si="4023"/>
        <v/>
      </c>
      <c r="T957" s="107" t="str">
        <f t="shared" si="4023"/>
        <v/>
      </c>
      <c r="U957" s="107" t="str">
        <f t="shared" ref="U957" si="4024">IFERROR((U956-U955)/U956*100%,"")</f>
        <v/>
      </c>
      <c r="V957" s="107" t="str">
        <f>IFERROR((V954-V956)/V956*100%,"")</f>
        <v/>
      </c>
      <c r="W957" s="107" t="str">
        <f>IFERROR((W954-W956)/W956*100%,"")</f>
        <v/>
      </c>
      <c r="X957" s="107" t="str">
        <f>IFERROR((X954-X956)/X956*100%,"")</f>
        <v/>
      </c>
      <c r="Y957" s="107" t="str">
        <f>IFERROR((Y954-Y956)/Y956*100%,"")</f>
        <v/>
      </c>
      <c r="Z957" s="107" t="str">
        <f t="shared" ref="Z957" si="4025">IFERROR((Z956-Z955)/Z956*100%,"")</f>
        <v/>
      </c>
      <c r="AA957" s="107" t="str">
        <f>IFERROR((AA956-AA954)/AA956*100%,"")</f>
        <v/>
      </c>
      <c r="AB957" s="107" t="str">
        <f>IFERROR((AB956-AB954)/AB956*100%,"")</f>
        <v/>
      </c>
      <c r="AC957" s="194" t="str">
        <f t="shared" ref="AC957" si="4026">IFERROR((AC956-AC955)/AC956*100%,"")</f>
        <v/>
      </c>
      <c r="AD957" s="194" t="str">
        <f t="shared" ref="AD957" si="4027">IFERROR((AD956-AD955)/AD956*100%,"")</f>
        <v/>
      </c>
      <c r="AE957" s="194" t="str">
        <f t="shared" ref="AE957" si="4028">IFERROR((AE956-AE955)/AE956*100%,"")</f>
        <v/>
      </c>
      <c r="AF957" s="194" t="str">
        <f t="shared" ref="AF957" si="4029">IFERROR((AF956-AF955)/AF956*100%,"")</f>
        <v/>
      </c>
      <c r="AG957" s="194" t="str">
        <f t="shared" ref="AG957" si="4030">IFERROR((AG956-AG955)/AG956*100%,"")</f>
        <v/>
      </c>
      <c r="AH957" s="194" t="str">
        <f t="shared" ref="AH957" si="4031">IFERROR((AH956-AH955)/AH956*100%,"")</f>
        <v/>
      </c>
      <c r="AI957" s="194" t="str">
        <f t="shared" ref="AI957" si="4032">IFERROR((AI956-AI955)/AI956*100%,"")</f>
        <v/>
      </c>
      <c r="AJ957" s="194" t="str">
        <f t="shared" ref="AJ957" si="4033">IFERROR((AJ956-AJ955)/AJ956*100%,"")</f>
        <v/>
      </c>
      <c r="AK957" s="194" t="str">
        <f t="shared" ref="AK957" si="4034">IFERROR((AK956-AK955)/AK956*100%,"")</f>
        <v/>
      </c>
      <c r="AL957" s="194" t="str">
        <f t="shared" ref="AL957" si="4035">IFERROR((AL956-AL955)/AL956*100%,"")</f>
        <v/>
      </c>
      <c r="AM957" s="227" t="str">
        <f>IFERROR((AM956-AM954)/AM956*100%,"")</f>
        <v/>
      </c>
    </row>
    <row r="958" spans="1:39" customFormat="1" outlineLevel="1">
      <c r="A958" t="str">
        <f>B953&amp;C958</f>
        <v>Surname, Forename4</v>
      </c>
      <c r="B958" s="259"/>
      <c r="C958" s="27">
        <v>4</v>
      </c>
      <c r="D958" s="26" t="s">
        <v>22</v>
      </c>
      <c r="E958" s="103"/>
      <c r="F958" s="103"/>
      <c r="G958" s="103"/>
      <c r="H958" s="15"/>
      <c r="I958" s="16"/>
      <c r="J958" s="17"/>
      <c r="K958" s="94"/>
      <c r="L958" s="94"/>
      <c r="M958" s="94"/>
      <c r="N958" s="94"/>
      <c r="O958" s="94"/>
      <c r="P958" s="94"/>
      <c r="Q958" s="17" t="str">
        <f>IF(SUM(K958:P958)=0,"",SUM(K958:P958))</f>
        <v/>
      </c>
      <c r="R958" s="94"/>
      <c r="S958" s="94"/>
      <c r="T958" s="17" t="str">
        <f>IF(SUM(R958:S958)=0,"",SUM(R958:S958))</f>
        <v/>
      </c>
      <c r="U958" s="17"/>
      <c r="V958" s="94"/>
      <c r="W958" s="17"/>
      <c r="X958" s="94" t="str">
        <f>IFERROR(AVERAGE(V958:W958),"")</f>
        <v/>
      </c>
      <c r="Y958" s="17"/>
      <c r="Z958" s="17"/>
      <c r="AA958" s="71"/>
      <c r="AB958" s="17"/>
      <c r="AC958" s="190" t="str">
        <f>IF(J958="","",IF(J958&lt;&gt;0,INT(25.4347*POWER((18-J958),1.81)),0))</f>
        <v/>
      </c>
      <c r="AD958" s="190" t="str">
        <f>IFERROR(IF(Q958&lt;&gt;0,INT(0.14354*POWER(((10*Q958)-220),1.4)),0),"")</f>
        <v/>
      </c>
      <c r="AE958" s="190" t="str">
        <f>IFERROR(IF(T958&lt;&gt;0,INT(51.39*POWER((T958-1.5),1.05)),0),"")</f>
        <v/>
      </c>
      <c r="AF958" s="190">
        <f>IF(U958&lt;&gt;0,INT(0.8465*POWER(((100*U958)-75),1.42)),0)</f>
        <v>0</v>
      </c>
      <c r="AG958" s="190" t="str">
        <f>IFERROR(IF(X958&lt;&gt;0,INT(1.53775*POWER((82-X958),1.81)),0),"")</f>
        <v/>
      </c>
      <c r="AH958" s="190" t="str">
        <f>IF(Y958="","",IF(Y958&lt;&gt;0,INT(5.74352*POWER((28.5-Y958),1.92)),0))</f>
        <v/>
      </c>
      <c r="AI958" s="190">
        <f>IF(Z958&lt;&gt;0,INT(12.91*POWER((Z958-4),1.1)),0)</f>
        <v>0</v>
      </c>
      <c r="AJ958" s="190" t="str">
        <f>IF(AA958="","",IF(AA958&lt;&gt;0,INT(0.2797*POWER(((100*AA958)),1.35)),0))</f>
        <v/>
      </c>
      <c r="AK958" s="191" t="str">
        <f>IF(AB958="","",IF(AB958&lt;&gt;0,INT(100.14*POWER((AB958-1),1.08)),0))</f>
        <v/>
      </c>
      <c r="AL958" s="192">
        <f>COUNT(J958,Q958,T958,X958,Y958,AA958,AB958)</f>
        <v>0</v>
      </c>
      <c r="AM958" s="193" t="str">
        <f>IF(AL958=0,"",SUM(AC958:AK958))</f>
        <v/>
      </c>
    </row>
    <row r="959" spans="1:39" customFormat="1" outlineLevel="1">
      <c r="B959" s="259"/>
      <c r="C959" s="106" t="s">
        <v>65</v>
      </c>
      <c r="D959" s="103"/>
      <c r="E959" s="103"/>
      <c r="F959" s="103"/>
      <c r="G959" s="103"/>
      <c r="H959" s="104"/>
      <c r="I959" s="105"/>
      <c r="J959" s="107" t="str">
        <f>IFERROR((J956-J958)/J958*100%,"")</f>
        <v/>
      </c>
      <c r="K959" s="107" t="str">
        <f t="shared" ref="K959:T959" si="4036">IFERROR((K958-K956)/K958*100%,"")</f>
        <v/>
      </c>
      <c r="L959" s="107" t="str">
        <f t="shared" si="4036"/>
        <v/>
      </c>
      <c r="M959" s="107" t="str">
        <f t="shared" si="4036"/>
        <v/>
      </c>
      <c r="N959" s="107" t="str">
        <f t="shared" si="4036"/>
        <v/>
      </c>
      <c r="O959" s="107" t="str">
        <f t="shared" si="4036"/>
        <v/>
      </c>
      <c r="P959" s="107" t="str">
        <f t="shared" si="4036"/>
        <v/>
      </c>
      <c r="Q959" s="107" t="str">
        <f t="shared" si="4036"/>
        <v/>
      </c>
      <c r="R959" s="107" t="str">
        <f t="shared" si="4036"/>
        <v/>
      </c>
      <c r="S959" s="107" t="str">
        <f t="shared" si="4036"/>
        <v/>
      </c>
      <c r="T959" s="107" t="str">
        <f t="shared" si="4036"/>
        <v/>
      </c>
      <c r="U959" s="107" t="str">
        <f t="shared" ref="U959" si="4037">IFERROR((U958-U957)/U958*100%,"")</f>
        <v/>
      </c>
      <c r="V959" s="107" t="str">
        <f>IFERROR((V956-V958)/V958*100%,"")</f>
        <v/>
      </c>
      <c r="W959" s="107" t="str">
        <f>IFERROR((W956-W958)/W958*100%,"")</f>
        <v/>
      </c>
      <c r="X959" s="107" t="str">
        <f>IFERROR((X956-X958)/X958*100%,"")</f>
        <v/>
      </c>
      <c r="Y959" s="107" t="str">
        <f>IFERROR((Y956-Y958)/Y958*100%,"")</f>
        <v/>
      </c>
      <c r="Z959" s="107" t="str">
        <f t="shared" ref="Z959" si="4038">IFERROR((Z958-Z957)/Z958*100%,"")</f>
        <v/>
      </c>
      <c r="AA959" s="107" t="str">
        <f>IFERROR((AA958-AA956)/AA958*100%,"")</f>
        <v/>
      </c>
      <c r="AB959" s="107" t="str">
        <f>IFERROR((AB958-AB956)/AB958*100%,"")</f>
        <v/>
      </c>
      <c r="AC959" s="194" t="str">
        <f t="shared" ref="AC959" si="4039">IFERROR((AC958-AC957)/AC958*100%,"")</f>
        <v/>
      </c>
      <c r="AD959" s="194" t="str">
        <f t="shared" ref="AD959" si="4040">IFERROR((AD958-AD957)/AD958*100%,"")</f>
        <v/>
      </c>
      <c r="AE959" s="194" t="str">
        <f t="shared" ref="AE959" si="4041">IFERROR((AE958-AE957)/AE958*100%,"")</f>
        <v/>
      </c>
      <c r="AF959" s="194" t="str">
        <f t="shared" ref="AF959" si="4042">IFERROR((AF958-AF957)/AF958*100%,"")</f>
        <v/>
      </c>
      <c r="AG959" s="194" t="str">
        <f t="shared" ref="AG959" si="4043">IFERROR((AG958-AG957)/AG958*100%,"")</f>
        <v/>
      </c>
      <c r="AH959" s="194" t="str">
        <f t="shared" ref="AH959" si="4044">IFERROR((AH958-AH957)/AH958*100%,"")</f>
        <v/>
      </c>
      <c r="AI959" s="194" t="str">
        <f t="shared" ref="AI959" si="4045">IFERROR((AI958-AI957)/AI958*100%,"")</f>
        <v/>
      </c>
      <c r="AJ959" s="194" t="str">
        <f t="shared" ref="AJ959" si="4046">IFERROR((AJ958-AJ957)/AJ958*100%,"")</f>
        <v/>
      </c>
      <c r="AK959" s="194" t="str">
        <f t="shared" ref="AK959" si="4047">IFERROR((AK958-AK957)/AK958*100%,"")</f>
        <v/>
      </c>
      <c r="AL959" s="194" t="str">
        <f t="shared" ref="AL959" si="4048">IFERROR((AL958-AL957)/AL958*100%,"")</f>
        <v/>
      </c>
      <c r="AM959" s="227" t="str">
        <f>IFERROR((AM958-AM956)/AM958*100%,"")</f>
        <v/>
      </c>
    </row>
    <row r="960" spans="1:39" customFormat="1" outlineLevel="1">
      <c r="A960" t="str">
        <f>B953&amp;C960</f>
        <v>Surname, Forename5</v>
      </c>
      <c r="B960" s="259"/>
      <c r="C960" s="27">
        <v>5</v>
      </c>
      <c r="D960" s="26" t="s">
        <v>22</v>
      </c>
      <c r="E960" s="103"/>
      <c r="F960" s="103"/>
      <c r="G960" s="103"/>
      <c r="H960" s="15"/>
      <c r="I960" s="16"/>
      <c r="J960" s="17"/>
      <c r="K960" s="94"/>
      <c r="L960" s="94"/>
      <c r="M960" s="94"/>
      <c r="N960" s="94"/>
      <c r="O960" s="94"/>
      <c r="P960" s="94"/>
      <c r="Q960" s="17" t="str">
        <f>IF(SUM(K960:P960)=0,"",SUM(K960:P960))</f>
        <v/>
      </c>
      <c r="R960" s="94"/>
      <c r="S960" s="94"/>
      <c r="T960" s="17" t="str">
        <f>IF(SUM(R960:S960)=0,"",SUM(R960:S960))</f>
        <v/>
      </c>
      <c r="U960" s="17"/>
      <c r="V960" s="94"/>
      <c r="W960" s="17"/>
      <c r="X960" s="94" t="str">
        <f>IFERROR(AVERAGE(V960:W960),"")</f>
        <v/>
      </c>
      <c r="Y960" s="17"/>
      <c r="Z960" s="17"/>
      <c r="AA960" s="71"/>
      <c r="AB960" s="17"/>
      <c r="AC960" s="190" t="str">
        <f>IF(J960="","",IF(J960&lt;&gt;0,INT(25.4347*POWER((18-J960),1.81)),0))</f>
        <v/>
      </c>
      <c r="AD960" s="190" t="str">
        <f>IFERROR(IF(Q960&lt;&gt;0,INT(0.14354*POWER(((10*Q960)-220),1.4)),0),"")</f>
        <v/>
      </c>
      <c r="AE960" s="190" t="str">
        <f>IFERROR(IF(T960&lt;&gt;0,INT(51.39*POWER((T960-1.5),1.05)),0),"")</f>
        <v/>
      </c>
      <c r="AF960" s="190">
        <f>IF(U960&lt;&gt;0,INT(0.8465*POWER(((100*U960)-75),1.42)),0)</f>
        <v>0</v>
      </c>
      <c r="AG960" s="190" t="str">
        <f>IFERROR(IF(X960&lt;&gt;0,INT(1.53775*POWER((82-X960),1.81)),0),"")</f>
        <v/>
      </c>
      <c r="AH960" s="190" t="str">
        <f>IF(Y960="","",IF(Y960&lt;&gt;0,INT(5.74352*POWER((28.5-Y960),1.92)),0))</f>
        <v/>
      </c>
      <c r="AI960" s="190">
        <f>IF(Z960&lt;&gt;0,INT(12.91*POWER((Z960-4),1.1)),0)</f>
        <v>0</v>
      </c>
      <c r="AJ960" s="190" t="str">
        <f>IF(AA960="","",IF(AA960&lt;&gt;0,INT(0.2797*POWER(((100*AA960)),1.35)),0))</f>
        <v/>
      </c>
      <c r="AK960" s="191" t="str">
        <f>IF(AB960="","",IF(AB960&lt;&gt;0,INT(100.14*POWER((AB960-1),1.08)),0))</f>
        <v/>
      </c>
      <c r="AL960" s="192">
        <f>COUNT(J960,Q960,T960,X960,Y960,AA960,AB960)</f>
        <v>0</v>
      </c>
      <c r="AM960" s="193" t="str">
        <f>IF(AL960=0,"",SUM(AC960:AK960))</f>
        <v/>
      </c>
    </row>
    <row r="961" spans="1:39" customFormat="1" outlineLevel="1">
      <c r="B961" s="259"/>
      <c r="C961" s="106" t="s">
        <v>65</v>
      </c>
      <c r="D961" s="103"/>
      <c r="E961" s="103"/>
      <c r="F961" s="103"/>
      <c r="G961" s="103"/>
      <c r="H961" s="104"/>
      <c r="I961" s="105"/>
      <c r="J961" s="107" t="str">
        <f>IFERROR((J958-J960)/J960*100%,"")</f>
        <v/>
      </c>
      <c r="K961" s="107" t="str">
        <f t="shared" ref="K961:T961" si="4049">IFERROR((K960-K958)/K960*100%,"")</f>
        <v/>
      </c>
      <c r="L961" s="107" t="str">
        <f t="shared" si="4049"/>
        <v/>
      </c>
      <c r="M961" s="107" t="str">
        <f t="shared" si="4049"/>
        <v/>
      </c>
      <c r="N961" s="107" t="str">
        <f t="shared" si="4049"/>
        <v/>
      </c>
      <c r="O961" s="107" t="str">
        <f t="shared" si="4049"/>
        <v/>
      </c>
      <c r="P961" s="107" t="str">
        <f t="shared" si="4049"/>
        <v/>
      </c>
      <c r="Q961" s="107" t="str">
        <f t="shared" si="4049"/>
        <v/>
      </c>
      <c r="R961" s="107" t="str">
        <f t="shared" si="4049"/>
        <v/>
      </c>
      <c r="S961" s="107" t="str">
        <f t="shared" si="4049"/>
        <v/>
      </c>
      <c r="T961" s="107" t="str">
        <f t="shared" si="4049"/>
        <v/>
      </c>
      <c r="U961" s="107" t="str">
        <f t="shared" ref="U961" si="4050">IFERROR((U960-U959)/U960*100%,"")</f>
        <v/>
      </c>
      <c r="V961" s="107" t="str">
        <f>IFERROR((V958-V960)/V960*100%,"")</f>
        <v/>
      </c>
      <c r="W961" s="107" t="str">
        <f>IFERROR((W958-W960)/W960*100%,"")</f>
        <v/>
      </c>
      <c r="X961" s="107" t="str">
        <f>IFERROR((X958-X960)/X960*100%,"")</f>
        <v/>
      </c>
      <c r="Y961" s="107" t="str">
        <f>IFERROR((Y958-Y960)/Y960*100%,"")</f>
        <v/>
      </c>
      <c r="Z961" s="107" t="str">
        <f t="shared" ref="Z961" si="4051">IFERROR((Z960-Z959)/Z960*100%,"")</f>
        <v/>
      </c>
      <c r="AA961" s="107" t="str">
        <f>IFERROR((AA960-AA958)/AA960*100%,"")</f>
        <v/>
      </c>
      <c r="AB961" s="107" t="str">
        <f>IFERROR((AB960-AB958)/AB960*100%,"")</f>
        <v/>
      </c>
      <c r="AC961" s="194" t="str">
        <f t="shared" ref="AC961" si="4052">IFERROR((AC960-AC959)/AC960*100%,"")</f>
        <v/>
      </c>
      <c r="AD961" s="194" t="str">
        <f t="shared" ref="AD961" si="4053">IFERROR((AD960-AD959)/AD960*100%,"")</f>
        <v/>
      </c>
      <c r="AE961" s="194" t="str">
        <f t="shared" ref="AE961" si="4054">IFERROR((AE960-AE959)/AE960*100%,"")</f>
        <v/>
      </c>
      <c r="AF961" s="194" t="str">
        <f t="shared" ref="AF961" si="4055">IFERROR((AF960-AF959)/AF960*100%,"")</f>
        <v/>
      </c>
      <c r="AG961" s="194" t="str">
        <f t="shared" ref="AG961" si="4056">IFERROR((AG960-AG959)/AG960*100%,"")</f>
        <v/>
      </c>
      <c r="AH961" s="194" t="str">
        <f t="shared" ref="AH961" si="4057">IFERROR((AH960-AH959)/AH960*100%,"")</f>
        <v/>
      </c>
      <c r="AI961" s="194" t="str">
        <f t="shared" ref="AI961" si="4058">IFERROR((AI960-AI959)/AI960*100%,"")</f>
        <v/>
      </c>
      <c r="AJ961" s="194" t="str">
        <f t="shared" ref="AJ961" si="4059">IFERROR((AJ960-AJ959)/AJ960*100%,"")</f>
        <v/>
      </c>
      <c r="AK961" s="194" t="str">
        <f t="shared" ref="AK961" si="4060">IFERROR((AK960-AK959)/AK960*100%,"")</f>
        <v/>
      </c>
      <c r="AL961" s="194" t="str">
        <f t="shared" ref="AL961" si="4061">IFERROR((AL960-AL959)/AL960*100%,"")</f>
        <v/>
      </c>
      <c r="AM961" s="227" t="str">
        <f>IFERROR((AM960-AM958)/AM960*100%,"")</f>
        <v/>
      </c>
    </row>
    <row r="962" spans="1:39" customFormat="1" outlineLevel="1">
      <c r="A962" t="str">
        <f>B953&amp;C962</f>
        <v>Surname, Forename6</v>
      </c>
      <c r="B962" s="259"/>
      <c r="C962" s="27">
        <v>6</v>
      </c>
      <c r="D962" s="26" t="s">
        <v>22</v>
      </c>
      <c r="E962" s="103"/>
      <c r="F962" s="103"/>
      <c r="G962" s="103"/>
      <c r="H962" s="15"/>
      <c r="I962" s="16"/>
      <c r="J962" s="17"/>
      <c r="K962" s="94"/>
      <c r="L962" s="94"/>
      <c r="M962" s="94"/>
      <c r="N962" s="94"/>
      <c r="O962" s="94"/>
      <c r="P962" s="94"/>
      <c r="Q962" s="17" t="str">
        <f>IF(SUM(K962:P962)=0,"",SUM(K962:P962))</f>
        <v/>
      </c>
      <c r="R962" s="94"/>
      <c r="S962" s="94"/>
      <c r="T962" s="17" t="str">
        <f>IF(SUM(R962:S962)=0,"",SUM(R962:S962))</f>
        <v/>
      </c>
      <c r="U962" s="17"/>
      <c r="V962" s="94"/>
      <c r="W962" s="17"/>
      <c r="X962" s="94" t="str">
        <f>IFERROR(AVERAGE(V962:W962),"")</f>
        <v/>
      </c>
      <c r="Y962" s="17"/>
      <c r="Z962" s="17"/>
      <c r="AA962" s="71"/>
      <c r="AB962" s="17"/>
      <c r="AC962" s="190" t="str">
        <f>IF(J962="","",IF(J962&lt;&gt;0,INT(25.4347*POWER((18-J962),1.81)),0))</f>
        <v/>
      </c>
      <c r="AD962" s="190" t="str">
        <f>IFERROR(IF(Q962&lt;&gt;0,INT(0.14354*POWER(((10*Q962)-220),1.4)),0),"")</f>
        <v/>
      </c>
      <c r="AE962" s="190" t="str">
        <f>IFERROR(IF(T962&lt;&gt;0,INT(51.39*POWER((T962-1.5),1.05)),0),"")</f>
        <v/>
      </c>
      <c r="AF962" s="190">
        <f>IF(U962&lt;&gt;0,INT(0.8465*POWER(((100*U962)-75),1.42)),0)</f>
        <v>0</v>
      </c>
      <c r="AG962" s="190" t="str">
        <f>IFERROR(IF(X962&lt;&gt;0,INT(1.53775*POWER((82-X962),1.81)),0),"")</f>
        <v/>
      </c>
      <c r="AH962" s="190" t="str">
        <f>IF(Y962="","",IF(Y962&lt;&gt;0,INT(5.74352*POWER((28.5-Y962),1.92)),0))</f>
        <v/>
      </c>
      <c r="AI962" s="190">
        <f>IF(Z962&lt;&gt;0,INT(12.91*POWER((Z962-4),1.1)),0)</f>
        <v>0</v>
      </c>
      <c r="AJ962" s="190" t="str">
        <f>IF(AA962="","",IF(AA962&lt;&gt;0,INT(0.2797*POWER(((100*AA962)),1.35)),0))</f>
        <v/>
      </c>
      <c r="AK962" s="191" t="str">
        <f>IF(AB962="","",IF(AB962&lt;&gt;0,INT(100.14*POWER((AB962-1),1.08)),0))</f>
        <v/>
      </c>
      <c r="AL962" s="192">
        <f>COUNT(J962,Q962,T962,X962,Y962,AA962,AB962)</f>
        <v>0</v>
      </c>
      <c r="AM962" s="193" t="str">
        <f>IF(AL962=0,"",SUM(AC962:AK962))</f>
        <v/>
      </c>
    </row>
    <row r="963" spans="1:39" customFormat="1" outlineLevel="1">
      <c r="B963" s="259"/>
      <c r="C963" s="106" t="s">
        <v>65</v>
      </c>
      <c r="D963" s="103"/>
      <c r="E963" s="103"/>
      <c r="F963" s="103"/>
      <c r="G963" s="103"/>
      <c r="H963" s="104"/>
      <c r="I963" s="105"/>
      <c r="J963" s="107" t="str">
        <f>IFERROR((J960-J962)/J962*100%,"")</f>
        <v/>
      </c>
      <c r="K963" s="107" t="str">
        <f t="shared" ref="K963:T963" si="4062">IFERROR((K962-K960)/K962*100%,"")</f>
        <v/>
      </c>
      <c r="L963" s="107" t="str">
        <f t="shared" si="4062"/>
        <v/>
      </c>
      <c r="M963" s="107" t="str">
        <f t="shared" si="4062"/>
        <v/>
      </c>
      <c r="N963" s="107" t="str">
        <f t="shared" si="4062"/>
        <v/>
      </c>
      <c r="O963" s="107" t="str">
        <f t="shared" si="4062"/>
        <v/>
      </c>
      <c r="P963" s="107" t="str">
        <f t="shared" si="4062"/>
        <v/>
      </c>
      <c r="Q963" s="107" t="str">
        <f t="shared" si="4062"/>
        <v/>
      </c>
      <c r="R963" s="107" t="str">
        <f t="shared" si="4062"/>
        <v/>
      </c>
      <c r="S963" s="107" t="str">
        <f t="shared" si="4062"/>
        <v/>
      </c>
      <c r="T963" s="107" t="str">
        <f t="shared" si="4062"/>
        <v/>
      </c>
      <c r="U963" s="107" t="str">
        <f t="shared" ref="U963" si="4063">IFERROR((U962-U961)/U962*100%,"")</f>
        <v/>
      </c>
      <c r="V963" s="107" t="str">
        <f>IFERROR((V960-V962)/V962*100%,"")</f>
        <v/>
      </c>
      <c r="W963" s="107" t="str">
        <f>IFERROR((W960-W962)/W962*100%,"")</f>
        <v/>
      </c>
      <c r="X963" s="107" t="str">
        <f>IFERROR((X960-X962)/X962*100%,"")</f>
        <v/>
      </c>
      <c r="Y963" s="107" t="str">
        <f>IFERROR((Y960-Y962)/Y962*100%,"")</f>
        <v/>
      </c>
      <c r="Z963" s="107" t="str">
        <f t="shared" ref="Z963" si="4064">IFERROR((Z962-Z961)/Z962*100%,"")</f>
        <v/>
      </c>
      <c r="AA963" s="107" t="str">
        <f>IFERROR((AA962-AA960)/AA962*100%,"")</f>
        <v/>
      </c>
      <c r="AB963" s="107" t="str">
        <f>IFERROR((AB962-AB960)/AB962*100%,"")</f>
        <v/>
      </c>
      <c r="AC963" s="194" t="str">
        <f t="shared" ref="AC963" si="4065">IFERROR((AC962-AC961)/AC962*100%,"")</f>
        <v/>
      </c>
      <c r="AD963" s="194" t="str">
        <f t="shared" ref="AD963" si="4066">IFERROR((AD962-AD961)/AD962*100%,"")</f>
        <v/>
      </c>
      <c r="AE963" s="194" t="str">
        <f t="shared" ref="AE963" si="4067">IFERROR((AE962-AE961)/AE962*100%,"")</f>
        <v/>
      </c>
      <c r="AF963" s="194" t="str">
        <f t="shared" ref="AF963" si="4068">IFERROR((AF962-AF961)/AF962*100%,"")</f>
        <v/>
      </c>
      <c r="AG963" s="194" t="str">
        <f t="shared" ref="AG963" si="4069">IFERROR((AG962-AG961)/AG962*100%,"")</f>
        <v/>
      </c>
      <c r="AH963" s="194" t="str">
        <f t="shared" ref="AH963" si="4070">IFERROR((AH962-AH961)/AH962*100%,"")</f>
        <v/>
      </c>
      <c r="AI963" s="194" t="str">
        <f t="shared" ref="AI963" si="4071">IFERROR((AI962-AI961)/AI962*100%,"")</f>
        <v/>
      </c>
      <c r="AJ963" s="194" t="str">
        <f t="shared" ref="AJ963" si="4072">IFERROR((AJ962-AJ961)/AJ962*100%,"")</f>
        <v/>
      </c>
      <c r="AK963" s="194" t="str">
        <f t="shared" ref="AK963" si="4073">IFERROR((AK962-AK961)/AK962*100%,"")</f>
        <v/>
      </c>
      <c r="AL963" s="194" t="str">
        <f t="shared" ref="AL963" si="4074">IFERROR((AL962-AL961)/AL962*100%,"")</f>
        <v/>
      </c>
      <c r="AM963" s="227" t="str">
        <f>IFERROR((AM962-AM960)/AM962*100%,"")</f>
        <v/>
      </c>
    </row>
    <row r="964" spans="1:39" customFormat="1" outlineLevel="1">
      <c r="A964" t="str">
        <f>B953&amp;C964</f>
        <v>Surname, Forename7</v>
      </c>
      <c r="B964" s="259"/>
      <c r="C964" s="27">
        <v>7</v>
      </c>
      <c r="D964" s="26" t="s">
        <v>22</v>
      </c>
      <c r="E964" s="103"/>
      <c r="F964" s="103"/>
      <c r="G964" s="103"/>
      <c r="H964" s="15"/>
      <c r="I964" s="16"/>
      <c r="J964" s="17"/>
      <c r="K964" s="94"/>
      <c r="L964" s="94"/>
      <c r="M964" s="94"/>
      <c r="N964" s="94"/>
      <c r="O964" s="94"/>
      <c r="P964" s="94"/>
      <c r="Q964" s="17" t="str">
        <f>IF(SUM(K964:P964)=0,"",SUM(K964:P964))</f>
        <v/>
      </c>
      <c r="R964" s="94"/>
      <c r="S964" s="94"/>
      <c r="T964" s="17" t="str">
        <f>IF(SUM(R964:S964)=0,"",SUM(R964:S964))</f>
        <v/>
      </c>
      <c r="U964" s="17"/>
      <c r="V964" s="94"/>
      <c r="W964" s="17"/>
      <c r="X964" s="94" t="str">
        <f>IFERROR(AVERAGE(V964:W964),"")</f>
        <v/>
      </c>
      <c r="Y964" s="17"/>
      <c r="Z964" s="17"/>
      <c r="AA964" s="71"/>
      <c r="AB964" s="17"/>
      <c r="AC964" s="190" t="str">
        <f>IF(J964="","",IF(J964&lt;&gt;0,INT(25.4347*POWER((18-J964),1.81)),0))</f>
        <v/>
      </c>
      <c r="AD964" s="190" t="str">
        <f>IFERROR(IF(Q964&lt;&gt;0,INT(0.14354*POWER(((10*Q964)-220),1.4)),0),"")</f>
        <v/>
      </c>
      <c r="AE964" s="190" t="str">
        <f>IFERROR(IF(T964&lt;&gt;0,INT(51.39*POWER((T964-1.5),1.05)),0),"")</f>
        <v/>
      </c>
      <c r="AF964" s="190">
        <f>IF(U964&lt;&gt;0,INT(0.8465*POWER(((100*U964)-75),1.42)),0)</f>
        <v>0</v>
      </c>
      <c r="AG964" s="190" t="str">
        <f>IFERROR(IF(X964&lt;&gt;0,INT(1.53775*POWER((82-X964),1.81)),0),"")</f>
        <v/>
      </c>
      <c r="AH964" s="190" t="str">
        <f>IF(Y964="","",IF(Y964&lt;&gt;0,INT(5.74352*POWER((28.5-Y964),1.92)),0))</f>
        <v/>
      </c>
      <c r="AI964" s="190">
        <f>IF(Z964&lt;&gt;0,INT(12.91*POWER((Z964-4),1.1)),0)</f>
        <v>0</v>
      </c>
      <c r="AJ964" s="190" t="str">
        <f>IF(AA964="","",IF(AA964&lt;&gt;0,INT(0.2797*POWER(((100*AA964)),1.35)),0))</f>
        <v/>
      </c>
      <c r="AK964" s="191" t="str">
        <f>IF(AB964="","",IF(AB964&lt;&gt;0,INT(100.14*POWER((AB964-1),1.08)),0))</f>
        <v/>
      </c>
      <c r="AL964" s="192">
        <f>COUNT(J964,Q964,T964,X964,Y964,AA964,AB964)</f>
        <v>0</v>
      </c>
      <c r="AM964" s="193" t="str">
        <f>IF(AL964=0,"",SUM(AC964:AK964))</f>
        <v/>
      </c>
    </row>
    <row r="965" spans="1:39" customFormat="1" outlineLevel="1">
      <c r="B965" s="259"/>
      <c r="C965" s="106" t="s">
        <v>65</v>
      </c>
      <c r="D965" s="103"/>
      <c r="E965" s="103"/>
      <c r="F965" s="103"/>
      <c r="G965" s="103"/>
      <c r="H965" s="104"/>
      <c r="I965" s="105"/>
      <c r="J965" s="107" t="str">
        <f>IFERROR((J962-J964)/J964*100%,"")</f>
        <v/>
      </c>
      <c r="K965" s="107" t="str">
        <f t="shared" ref="K965:T965" si="4075">IFERROR((K964-K962)/K964*100%,"")</f>
        <v/>
      </c>
      <c r="L965" s="107" t="str">
        <f t="shared" si="4075"/>
        <v/>
      </c>
      <c r="M965" s="107" t="str">
        <f t="shared" si="4075"/>
        <v/>
      </c>
      <c r="N965" s="107" t="str">
        <f t="shared" si="4075"/>
        <v/>
      </c>
      <c r="O965" s="107" t="str">
        <f t="shared" si="4075"/>
        <v/>
      </c>
      <c r="P965" s="107" t="str">
        <f t="shared" si="4075"/>
        <v/>
      </c>
      <c r="Q965" s="107" t="str">
        <f t="shared" si="4075"/>
        <v/>
      </c>
      <c r="R965" s="107" t="str">
        <f t="shared" si="4075"/>
        <v/>
      </c>
      <c r="S965" s="107" t="str">
        <f t="shared" si="4075"/>
        <v/>
      </c>
      <c r="T965" s="107" t="str">
        <f t="shared" si="4075"/>
        <v/>
      </c>
      <c r="U965" s="107" t="str">
        <f t="shared" ref="U965" si="4076">IFERROR((U964-U963)/U964*100%,"")</f>
        <v/>
      </c>
      <c r="V965" s="107" t="str">
        <f>IFERROR((V962-V964)/V964*100%,"")</f>
        <v/>
      </c>
      <c r="W965" s="107" t="str">
        <f>IFERROR((W962-W964)/W964*100%,"")</f>
        <v/>
      </c>
      <c r="X965" s="107" t="str">
        <f>IFERROR((X962-X964)/X964*100%,"")</f>
        <v/>
      </c>
      <c r="Y965" s="107" t="str">
        <f>IFERROR((Y962-Y964)/Y964*100%,"")</f>
        <v/>
      </c>
      <c r="Z965" s="107" t="str">
        <f t="shared" ref="Z965" si="4077">IFERROR((Z964-Z963)/Z964*100%,"")</f>
        <v/>
      </c>
      <c r="AA965" s="107" t="str">
        <f>IFERROR((AA964-AA962)/AA964*100%,"")</f>
        <v/>
      </c>
      <c r="AB965" s="107" t="str">
        <f>IFERROR((AB964-AB962)/AB964*100%,"")</f>
        <v/>
      </c>
      <c r="AC965" s="194" t="str">
        <f t="shared" ref="AC965" si="4078">IFERROR((AC964-AC963)/AC964*100%,"")</f>
        <v/>
      </c>
      <c r="AD965" s="194" t="str">
        <f t="shared" ref="AD965" si="4079">IFERROR((AD964-AD963)/AD964*100%,"")</f>
        <v/>
      </c>
      <c r="AE965" s="194" t="str">
        <f t="shared" ref="AE965" si="4080">IFERROR((AE964-AE963)/AE964*100%,"")</f>
        <v/>
      </c>
      <c r="AF965" s="194" t="str">
        <f t="shared" ref="AF965" si="4081">IFERROR((AF964-AF963)/AF964*100%,"")</f>
        <v/>
      </c>
      <c r="AG965" s="194" t="str">
        <f t="shared" ref="AG965" si="4082">IFERROR((AG964-AG963)/AG964*100%,"")</f>
        <v/>
      </c>
      <c r="AH965" s="194" t="str">
        <f t="shared" ref="AH965" si="4083">IFERROR((AH964-AH963)/AH964*100%,"")</f>
        <v/>
      </c>
      <c r="AI965" s="194" t="str">
        <f t="shared" ref="AI965" si="4084">IFERROR((AI964-AI963)/AI964*100%,"")</f>
        <v/>
      </c>
      <c r="AJ965" s="194" t="str">
        <f t="shared" ref="AJ965" si="4085">IFERROR((AJ964-AJ963)/AJ964*100%,"")</f>
        <v/>
      </c>
      <c r="AK965" s="194" t="str">
        <f t="shared" ref="AK965" si="4086">IFERROR((AK964-AK963)/AK964*100%,"")</f>
        <v/>
      </c>
      <c r="AL965" s="194" t="str">
        <f t="shared" ref="AL965" si="4087">IFERROR((AL964-AL963)/AL964*100%,"")</f>
        <v/>
      </c>
      <c r="AM965" s="227" t="str">
        <f>IFERROR((AM964-AM962)/AM964*100%,"")</f>
        <v/>
      </c>
    </row>
    <row r="966" spans="1:39" customFormat="1" outlineLevel="1">
      <c r="A966" t="str">
        <f>B953&amp;C966</f>
        <v>Surname, Forename8</v>
      </c>
      <c r="B966" s="259"/>
      <c r="C966" s="27">
        <v>8</v>
      </c>
      <c r="D966" s="26" t="s">
        <v>22</v>
      </c>
      <c r="E966" s="103"/>
      <c r="F966" s="103"/>
      <c r="G966" s="103"/>
      <c r="H966" s="15"/>
      <c r="I966" s="16"/>
      <c r="J966" s="17"/>
      <c r="K966" s="94"/>
      <c r="L966" s="94"/>
      <c r="M966" s="94"/>
      <c r="N966" s="94"/>
      <c r="O966" s="94"/>
      <c r="P966" s="94"/>
      <c r="Q966" s="17" t="str">
        <f>IF(SUM(K966:P966)=0,"",SUM(K966:P966))</f>
        <v/>
      </c>
      <c r="R966" s="94"/>
      <c r="S966" s="94"/>
      <c r="T966" s="17" t="str">
        <f>IF(SUM(R966:S966)=0,"",SUM(R966:S966))</f>
        <v/>
      </c>
      <c r="U966" s="17"/>
      <c r="V966" s="94"/>
      <c r="W966" s="17"/>
      <c r="X966" s="94" t="str">
        <f>IFERROR(AVERAGE(V966:W966),"")</f>
        <v/>
      </c>
      <c r="Y966" s="17"/>
      <c r="Z966" s="17"/>
      <c r="AA966" s="71"/>
      <c r="AB966" s="17"/>
      <c r="AC966" s="190" t="str">
        <f>IF(J966="","",IF(J966&lt;&gt;0,INT(25.4347*POWER((18-J966),1.81)),0))</f>
        <v/>
      </c>
      <c r="AD966" s="190" t="str">
        <f>IFERROR(IF(Q966&lt;&gt;0,INT(0.14354*POWER(((10*Q966)-220),1.4)),0),"")</f>
        <v/>
      </c>
      <c r="AE966" s="190" t="str">
        <f>IFERROR(IF(T966&lt;&gt;0,INT(51.39*POWER((T966-1.5),1.05)),0),"")</f>
        <v/>
      </c>
      <c r="AF966" s="190">
        <f>IF(U966&lt;&gt;0,INT(0.8465*POWER(((100*U966)-75),1.42)),0)</f>
        <v>0</v>
      </c>
      <c r="AG966" s="190" t="str">
        <f>IFERROR(IF(X966&lt;&gt;0,INT(1.53775*POWER((82-X966),1.81)),0),"")</f>
        <v/>
      </c>
      <c r="AH966" s="190" t="str">
        <f>IF(Y966="","",IF(Y966&lt;&gt;0,INT(5.74352*POWER((28.5-Y966),1.92)),0))</f>
        <v/>
      </c>
      <c r="AI966" s="190">
        <f>IF(Z966&lt;&gt;0,INT(12.91*POWER((Z966-4),1.1)),0)</f>
        <v>0</v>
      </c>
      <c r="AJ966" s="190" t="str">
        <f>IF(AA966="","",IF(AA966&lt;&gt;0,INT(0.2797*POWER(((100*AA966)),1.35)),0))</f>
        <v/>
      </c>
      <c r="AK966" s="191" t="str">
        <f>IF(AB966="","",IF(AB966&lt;&gt;0,INT(100.14*POWER((AB966-1),1.08)),0))</f>
        <v/>
      </c>
      <c r="AL966" s="192">
        <f>COUNT(J966,Q966,T966,X966,Y966,AA966,AB966)</f>
        <v>0</v>
      </c>
      <c r="AM966" s="193" t="str">
        <f>IF(AL966=0,"",SUM(AC966:AK966))</f>
        <v/>
      </c>
    </row>
    <row r="967" spans="1:39" customFormat="1" outlineLevel="1">
      <c r="B967" s="259"/>
      <c r="C967" s="106" t="s">
        <v>65</v>
      </c>
      <c r="D967" s="103"/>
      <c r="E967" s="103"/>
      <c r="F967" s="103"/>
      <c r="G967" s="103"/>
      <c r="H967" s="104"/>
      <c r="I967" s="105"/>
      <c r="J967" s="107" t="str">
        <f>IFERROR((J964-J966)/J966*100%,"")</f>
        <v/>
      </c>
      <c r="K967" s="107" t="str">
        <f t="shared" ref="K967:T967" si="4088">IFERROR((K966-K964)/K966*100%,"")</f>
        <v/>
      </c>
      <c r="L967" s="107" t="str">
        <f t="shared" si="4088"/>
        <v/>
      </c>
      <c r="M967" s="107" t="str">
        <f t="shared" si="4088"/>
        <v/>
      </c>
      <c r="N967" s="107" t="str">
        <f t="shared" si="4088"/>
        <v/>
      </c>
      <c r="O967" s="107" t="str">
        <f t="shared" si="4088"/>
        <v/>
      </c>
      <c r="P967" s="107" t="str">
        <f t="shared" si="4088"/>
        <v/>
      </c>
      <c r="Q967" s="107" t="str">
        <f t="shared" si="4088"/>
        <v/>
      </c>
      <c r="R967" s="107" t="str">
        <f t="shared" si="4088"/>
        <v/>
      </c>
      <c r="S967" s="107" t="str">
        <f t="shared" si="4088"/>
        <v/>
      </c>
      <c r="T967" s="107" t="str">
        <f t="shared" si="4088"/>
        <v/>
      </c>
      <c r="U967" s="107" t="str">
        <f t="shared" ref="U967" si="4089">IFERROR((U966-U965)/U966*100%,"")</f>
        <v/>
      </c>
      <c r="V967" s="107" t="str">
        <f>IFERROR((V964-V966)/V966*100%,"")</f>
        <v/>
      </c>
      <c r="W967" s="107" t="str">
        <f>IFERROR((W964-W966)/W966*100%,"")</f>
        <v/>
      </c>
      <c r="X967" s="107" t="str">
        <f>IFERROR((X964-X966)/X966*100%,"")</f>
        <v/>
      </c>
      <c r="Y967" s="107" t="str">
        <f>IFERROR((Y964-Y966)/Y966*100%,"")</f>
        <v/>
      </c>
      <c r="Z967" s="107" t="str">
        <f t="shared" ref="Z967" si="4090">IFERROR((Z966-Z965)/Z966*100%,"")</f>
        <v/>
      </c>
      <c r="AA967" s="107" t="str">
        <f>IFERROR((AA966-AA964)/AA966*100%,"")</f>
        <v/>
      </c>
      <c r="AB967" s="107" t="str">
        <f>IFERROR((AB966-AB964)/AB966*100%,"")</f>
        <v/>
      </c>
      <c r="AC967" s="194" t="str">
        <f t="shared" ref="AC967" si="4091">IFERROR((AC966-AC965)/AC966*100%,"")</f>
        <v/>
      </c>
      <c r="AD967" s="194" t="str">
        <f t="shared" ref="AD967" si="4092">IFERROR((AD966-AD965)/AD966*100%,"")</f>
        <v/>
      </c>
      <c r="AE967" s="194" t="str">
        <f t="shared" ref="AE967" si="4093">IFERROR((AE966-AE965)/AE966*100%,"")</f>
        <v/>
      </c>
      <c r="AF967" s="194" t="str">
        <f t="shared" ref="AF967" si="4094">IFERROR((AF966-AF965)/AF966*100%,"")</f>
        <v/>
      </c>
      <c r="AG967" s="194" t="str">
        <f t="shared" ref="AG967" si="4095">IFERROR((AG966-AG965)/AG966*100%,"")</f>
        <v/>
      </c>
      <c r="AH967" s="194" t="str">
        <f t="shared" ref="AH967" si="4096">IFERROR((AH966-AH965)/AH966*100%,"")</f>
        <v/>
      </c>
      <c r="AI967" s="194" t="str">
        <f t="shared" ref="AI967" si="4097">IFERROR((AI966-AI965)/AI966*100%,"")</f>
        <v/>
      </c>
      <c r="AJ967" s="194" t="str">
        <f t="shared" ref="AJ967" si="4098">IFERROR((AJ966-AJ965)/AJ966*100%,"")</f>
        <v/>
      </c>
      <c r="AK967" s="194" t="str">
        <f t="shared" ref="AK967" si="4099">IFERROR((AK966-AK965)/AK966*100%,"")</f>
        <v/>
      </c>
      <c r="AL967" s="194" t="str">
        <f t="shared" ref="AL967" si="4100">IFERROR((AL966-AL965)/AL966*100%,"")</f>
        <v/>
      </c>
      <c r="AM967" s="227" t="str">
        <f>IFERROR((AM966-AM964)/AM966*100%,"")</f>
        <v/>
      </c>
    </row>
    <row r="968" spans="1:39" customFormat="1" outlineLevel="1">
      <c r="A968" t="str">
        <f>B953&amp;C968</f>
        <v>Surname, Forename9</v>
      </c>
      <c r="B968" s="259"/>
      <c r="C968" s="27">
        <v>9</v>
      </c>
      <c r="D968" s="26" t="s">
        <v>22</v>
      </c>
      <c r="E968" s="103"/>
      <c r="F968" s="103"/>
      <c r="G968" s="103"/>
      <c r="H968" s="15"/>
      <c r="I968" s="16"/>
      <c r="J968" s="17"/>
      <c r="K968" s="94"/>
      <c r="L968" s="94"/>
      <c r="M968" s="94"/>
      <c r="N968" s="94"/>
      <c r="O968" s="94"/>
      <c r="P968" s="94"/>
      <c r="Q968" s="17" t="str">
        <f>IF(SUM(K968:P968)=0,"",SUM(K968:P968))</f>
        <v/>
      </c>
      <c r="R968" s="94"/>
      <c r="S968" s="94"/>
      <c r="T968" s="17" t="str">
        <f>IF(SUM(R968:S968)=0,"",SUM(R968:S968))</f>
        <v/>
      </c>
      <c r="U968" s="17"/>
      <c r="V968" s="94"/>
      <c r="W968" s="17"/>
      <c r="X968" s="94" t="str">
        <f>IFERROR(AVERAGE(V968:W968),"")</f>
        <v/>
      </c>
      <c r="Y968" s="17"/>
      <c r="Z968" s="17"/>
      <c r="AA968" s="71"/>
      <c r="AB968" s="17"/>
      <c r="AC968" s="190" t="str">
        <f>IF(J968="","",IF(J968&lt;&gt;0,INT(25.4347*POWER((18-J968),1.81)),0))</f>
        <v/>
      </c>
      <c r="AD968" s="190" t="str">
        <f>IFERROR(IF(Q968&lt;&gt;0,INT(0.14354*POWER(((10*Q968)-220),1.4)),0),"")</f>
        <v/>
      </c>
      <c r="AE968" s="190" t="str">
        <f>IFERROR(IF(T968&lt;&gt;0,INT(51.39*POWER((T968-1.5),1.05)),0),"")</f>
        <v/>
      </c>
      <c r="AF968" s="190">
        <f>IF(U968&lt;&gt;0,INT(0.8465*POWER(((100*U968)-75),1.42)),0)</f>
        <v>0</v>
      </c>
      <c r="AG968" s="190" t="str">
        <f>IFERROR(IF(X968&lt;&gt;0,INT(1.53775*POWER((82-X968),1.81)),0),"")</f>
        <v/>
      </c>
      <c r="AH968" s="190" t="str">
        <f>IF(Y968="","",IF(Y968&lt;&gt;0,INT(5.74352*POWER((28.5-Y968),1.92)),0))</f>
        <v/>
      </c>
      <c r="AI968" s="190">
        <f>IF(Z968&lt;&gt;0,INT(12.91*POWER((Z968-4),1.1)),0)</f>
        <v>0</v>
      </c>
      <c r="AJ968" s="190" t="str">
        <f>IF(AA968="","",IF(AA968&lt;&gt;0,INT(0.2797*POWER(((100*AA968)),1.35)),0))</f>
        <v/>
      </c>
      <c r="AK968" s="191" t="str">
        <f>IF(AB968="","",IF(AB968&lt;&gt;0,INT(100.14*POWER((AB968-1),1.08)),0))</f>
        <v/>
      </c>
      <c r="AL968" s="192">
        <f>COUNT(J968,Q968,T968,X968,Y968,AA968,AB968)</f>
        <v>0</v>
      </c>
      <c r="AM968" s="193" t="str">
        <f>IF(AL968=0,"",SUM(AC968:AK968))</f>
        <v/>
      </c>
    </row>
    <row r="969" spans="1:39" customFormat="1" outlineLevel="1">
      <c r="B969" s="259"/>
      <c r="C969" s="106" t="s">
        <v>65</v>
      </c>
      <c r="D969" s="33"/>
      <c r="E969" s="33"/>
      <c r="F969" s="33"/>
      <c r="G969" s="33"/>
      <c r="H969" s="18"/>
      <c r="I969" s="44"/>
      <c r="J969" s="107" t="str">
        <f>IFERROR((J966-J968)/J968*100%,"")</f>
        <v/>
      </c>
      <c r="K969" s="107" t="str">
        <f t="shared" ref="K969:T969" si="4101">IFERROR((K968-K966)/K968*100%,"")</f>
        <v/>
      </c>
      <c r="L969" s="107" t="str">
        <f t="shared" si="4101"/>
        <v/>
      </c>
      <c r="M969" s="107" t="str">
        <f t="shared" si="4101"/>
        <v/>
      </c>
      <c r="N969" s="107" t="str">
        <f t="shared" si="4101"/>
        <v/>
      </c>
      <c r="O969" s="107" t="str">
        <f t="shared" si="4101"/>
        <v/>
      </c>
      <c r="P969" s="107" t="str">
        <f t="shared" si="4101"/>
        <v/>
      </c>
      <c r="Q969" s="107" t="str">
        <f t="shared" si="4101"/>
        <v/>
      </c>
      <c r="R969" s="107" t="str">
        <f t="shared" si="4101"/>
        <v/>
      </c>
      <c r="S969" s="107" t="str">
        <f t="shared" si="4101"/>
        <v/>
      </c>
      <c r="T969" s="107" t="str">
        <f t="shared" si="4101"/>
        <v/>
      </c>
      <c r="U969" s="107" t="str">
        <f t="shared" ref="U969" si="4102">IFERROR((U968-U967)/U968*100%,"")</f>
        <v/>
      </c>
      <c r="V969" s="107" t="str">
        <f>IFERROR((V966-V968)/V968*100%,"")</f>
        <v/>
      </c>
      <c r="W969" s="107" t="str">
        <f>IFERROR((W966-W968)/W968*100%,"")</f>
        <v/>
      </c>
      <c r="X969" s="107" t="str">
        <f>IFERROR((X966-X968)/X968*100%,"")</f>
        <v/>
      </c>
      <c r="Y969" s="107" t="str">
        <f>IFERROR((Y966-Y968)/Y968*100%,"")</f>
        <v/>
      </c>
      <c r="Z969" s="107" t="str">
        <f t="shared" ref="Z969" si="4103">IFERROR((Z968-Z967)/Z968*100%,"")</f>
        <v/>
      </c>
      <c r="AA969" s="107" t="str">
        <f>IFERROR((AA968-AA966)/AA968*100%,"")</f>
        <v/>
      </c>
      <c r="AB969" s="107" t="str">
        <f>IFERROR((AB968-AB966)/AB968*100%,"")</f>
        <v/>
      </c>
      <c r="AC969" s="194" t="str">
        <f t="shared" ref="AC969" si="4104">IFERROR((AC968-AC967)/AC968*100%,"")</f>
        <v/>
      </c>
      <c r="AD969" s="194" t="str">
        <f t="shared" ref="AD969" si="4105">IFERROR((AD968-AD967)/AD968*100%,"")</f>
        <v/>
      </c>
      <c r="AE969" s="194" t="str">
        <f t="shared" ref="AE969" si="4106">IFERROR((AE968-AE967)/AE968*100%,"")</f>
        <v/>
      </c>
      <c r="AF969" s="194" t="str">
        <f t="shared" ref="AF969" si="4107">IFERROR((AF968-AF967)/AF968*100%,"")</f>
        <v/>
      </c>
      <c r="AG969" s="194" t="str">
        <f t="shared" ref="AG969" si="4108">IFERROR((AG968-AG967)/AG968*100%,"")</f>
        <v/>
      </c>
      <c r="AH969" s="194" t="str">
        <f t="shared" ref="AH969" si="4109">IFERROR((AH968-AH967)/AH968*100%,"")</f>
        <v/>
      </c>
      <c r="AI969" s="194" t="str">
        <f t="shared" ref="AI969" si="4110">IFERROR((AI968-AI967)/AI968*100%,"")</f>
        <v/>
      </c>
      <c r="AJ969" s="194" t="str">
        <f t="shared" ref="AJ969" si="4111">IFERROR((AJ968-AJ967)/AJ968*100%,"")</f>
        <v/>
      </c>
      <c r="AK969" s="194" t="str">
        <f t="shared" ref="AK969" si="4112">IFERROR((AK968-AK967)/AK968*100%,"")</f>
        <v/>
      </c>
      <c r="AL969" s="194" t="str">
        <f t="shared" ref="AL969" si="4113">IFERROR((AL968-AL967)/AL968*100%,"")</f>
        <v/>
      </c>
      <c r="AM969" s="227" t="str">
        <f>IFERROR((AM968-AM966)/AM968*100%,"")</f>
        <v/>
      </c>
    </row>
    <row r="970" spans="1:39" s="6" customFormat="1" outlineLevel="1">
      <c r="A970" t="str">
        <f>B953&amp;C970</f>
        <v>Surname, Forename10</v>
      </c>
      <c r="B970" s="259"/>
      <c r="C970" s="32">
        <v>10</v>
      </c>
      <c r="D970" s="33" t="s">
        <v>22</v>
      </c>
      <c r="E970" s="33"/>
      <c r="F970" s="33"/>
      <c r="G970" s="33"/>
      <c r="H970" s="18"/>
      <c r="I970" s="44"/>
      <c r="J970" s="34"/>
      <c r="K970" s="34"/>
      <c r="L970" s="34"/>
      <c r="M970" s="34"/>
      <c r="N970" s="34"/>
      <c r="O970" s="34"/>
      <c r="P970" s="34"/>
      <c r="Q970" s="17" t="str">
        <f>IF(SUM(K970:P970)=0,"",SUM(K970:P970))</f>
        <v/>
      </c>
      <c r="R970" s="94"/>
      <c r="S970" s="94"/>
      <c r="T970" s="17" t="str">
        <f>IF(SUM(R970:S970)=0,"",SUM(R970:S970))</f>
        <v/>
      </c>
      <c r="U970" s="17"/>
      <c r="V970" s="94"/>
      <c r="W970" s="17"/>
      <c r="X970" s="94" t="str">
        <f>IFERROR(AVERAGE(V970:W970),"")</f>
        <v/>
      </c>
      <c r="Y970" s="17"/>
      <c r="Z970" s="17"/>
      <c r="AA970" s="71"/>
      <c r="AB970" s="17"/>
      <c r="AC970" s="190" t="str">
        <f>IF(J970="","",IF(J970&lt;&gt;0,INT(25.4347*POWER((18-J970),1.81)),0))</f>
        <v/>
      </c>
      <c r="AD970" s="190" t="str">
        <f>IFERROR(IF(Q970&lt;&gt;0,INT(0.14354*POWER(((10*Q970)-220),1.4)),0),"")</f>
        <v/>
      </c>
      <c r="AE970" s="190" t="str">
        <f>IFERROR(IF(T970&lt;&gt;0,INT(51.39*POWER((T970-1.5),1.05)),0),"")</f>
        <v/>
      </c>
      <c r="AF970" s="190">
        <f>IF(U970&lt;&gt;0,INT(0.8465*POWER(((100*U970)-75),1.42)),0)</f>
        <v>0</v>
      </c>
      <c r="AG970" s="190" t="str">
        <f>IFERROR(IF(X970&lt;&gt;0,INT(1.53775*POWER((82-X970),1.81)),0),"")</f>
        <v/>
      </c>
      <c r="AH970" s="190" t="str">
        <f>IF(Y970="","",IF(Y970&lt;&gt;0,INT(5.74352*POWER((28.5-Y970),1.92)),0))</f>
        <v/>
      </c>
      <c r="AI970" s="190">
        <f>IF(Z970&lt;&gt;0,INT(12.91*POWER((Z970-4),1.1)),0)</f>
        <v>0</v>
      </c>
      <c r="AJ970" s="190" t="str">
        <f>IF(AA970="","",IF(AA970&lt;&gt;0,INT(0.2797*POWER(((100*AA970)),1.35)),0))</f>
        <v/>
      </c>
      <c r="AK970" s="191" t="str">
        <f>IF(AB970="","",IF(AB970&lt;&gt;0,INT(100.14*POWER((AB970-1),1.08)),0))</f>
        <v/>
      </c>
      <c r="AL970" s="192">
        <f>COUNT(J970,Q970,T970,X970,Y970,AA970,AB970)</f>
        <v>0</v>
      </c>
      <c r="AM970" s="193" t="str">
        <f>IF(AL970=0,"",SUM(AC970:AK970))</f>
        <v/>
      </c>
    </row>
    <row r="971" spans="1:39" s="6" customFormat="1" outlineLevel="1">
      <c r="A971"/>
      <c r="B971" s="260"/>
      <c r="C971" s="106" t="s">
        <v>65</v>
      </c>
      <c r="D971" s="33"/>
      <c r="E971" s="33"/>
      <c r="F971" s="33"/>
      <c r="G971" s="33"/>
      <c r="H971" s="18"/>
      <c r="I971" s="44"/>
      <c r="J971" s="107" t="str">
        <f>IFERROR((J968-J970)/J970*100%,"")</f>
        <v/>
      </c>
      <c r="K971" s="107" t="str">
        <f t="shared" ref="K971:T971" si="4114">IFERROR((K970-K968)/K970*100%,"")</f>
        <v/>
      </c>
      <c r="L971" s="107" t="str">
        <f t="shared" si="4114"/>
        <v/>
      </c>
      <c r="M971" s="107" t="str">
        <f t="shared" si="4114"/>
        <v/>
      </c>
      <c r="N971" s="107" t="str">
        <f t="shared" si="4114"/>
        <v/>
      </c>
      <c r="O971" s="107" t="str">
        <f t="shared" si="4114"/>
        <v/>
      </c>
      <c r="P971" s="107" t="str">
        <f t="shared" si="4114"/>
        <v/>
      </c>
      <c r="Q971" s="107" t="str">
        <f t="shared" si="4114"/>
        <v/>
      </c>
      <c r="R971" s="107" t="str">
        <f t="shared" si="4114"/>
        <v/>
      </c>
      <c r="S971" s="107" t="str">
        <f t="shared" si="4114"/>
        <v/>
      </c>
      <c r="T971" s="107" t="str">
        <f t="shared" si="4114"/>
        <v/>
      </c>
      <c r="U971" s="107" t="str">
        <f t="shared" ref="U971" si="4115">IFERROR((U970-U969)/U970*100%,"")</f>
        <v/>
      </c>
      <c r="V971" s="107" t="str">
        <f>IFERROR((V968-V970)/V970*100%,"")</f>
        <v/>
      </c>
      <c r="W971" s="107" t="str">
        <f>IFERROR((W968-W970)/W970*100%,"")</f>
        <v/>
      </c>
      <c r="X971" s="107" t="str">
        <f>IFERROR((X968-X970)/X970*100%,"")</f>
        <v/>
      </c>
      <c r="Y971" s="107" t="str">
        <f>IFERROR((Y968-Y970)/Y970*100%,"")</f>
        <v/>
      </c>
      <c r="Z971" s="107" t="str">
        <f t="shared" ref="Z971" si="4116">IFERROR((Z970-Z969)/Z970*100%,"")</f>
        <v/>
      </c>
      <c r="AA971" s="107" t="str">
        <f>IFERROR((AA970-AA968)/AA970*100%,"")</f>
        <v/>
      </c>
      <c r="AB971" s="107" t="str">
        <f>IFERROR((AB970-AB968)/AB970*100%,"")</f>
        <v/>
      </c>
      <c r="AC971" s="194" t="str">
        <f t="shared" ref="AC971" si="4117">IFERROR((AC970-AC969)/AC970*100%,"")</f>
        <v/>
      </c>
      <c r="AD971" s="194" t="str">
        <f t="shared" ref="AD971" si="4118">IFERROR((AD970-AD969)/AD970*100%,"")</f>
        <v/>
      </c>
      <c r="AE971" s="194" t="str">
        <f t="shared" ref="AE971" si="4119">IFERROR((AE970-AE969)/AE970*100%,"")</f>
        <v/>
      </c>
      <c r="AF971" s="194" t="str">
        <f t="shared" ref="AF971" si="4120">IFERROR((AF970-AF969)/AF970*100%,"")</f>
        <v/>
      </c>
      <c r="AG971" s="194" t="str">
        <f t="shared" ref="AG971" si="4121">IFERROR((AG970-AG969)/AG970*100%,"")</f>
        <v/>
      </c>
      <c r="AH971" s="194" t="str">
        <f t="shared" ref="AH971" si="4122">IFERROR((AH970-AH969)/AH970*100%,"")</f>
        <v/>
      </c>
      <c r="AI971" s="194" t="str">
        <f t="shared" ref="AI971" si="4123">IFERROR((AI970-AI969)/AI970*100%,"")</f>
        <v/>
      </c>
      <c r="AJ971" s="194" t="str">
        <f t="shared" ref="AJ971" si="4124">IFERROR((AJ970-AJ969)/AJ970*100%,"")</f>
        <v/>
      </c>
      <c r="AK971" s="194" t="str">
        <f t="shared" ref="AK971" si="4125">IFERROR((AK970-AK969)/AK970*100%,"")</f>
        <v/>
      </c>
      <c r="AL971" s="194" t="str">
        <f t="shared" ref="AL971" si="4126">IFERROR((AL970-AL969)/AL970*100%,"")</f>
        <v/>
      </c>
      <c r="AM971" s="227" t="str">
        <f>IFERROR((AM970-AM968)/AM970*100%,"")</f>
        <v/>
      </c>
    </row>
    <row r="972" spans="1:39" s="45" customFormat="1" outlineLevel="1">
      <c r="B972" s="115"/>
      <c r="C972" s="32"/>
      <c r="D972" s="33"/>
      <c r="E972" s="33"/>
      <c r="F972" s="33"/>
      <c r="G972" s="33"/>
      <c r="H972" s="18"/>
      <c r="I972" s="44"/>
      <c r="J972" s="34"/>
      <c r="K972" s="34"/>
      <c r="L972" s="34"/>
      <c r="M972" s="34"/>
      <c r="N972" s="34"/>
      <c r="O972" s="34"/>
      <c r="P972" s="34"/>
      <c r="Q972" s="34"/>
      <c r="R972" s="34"/>
      <c r="S972" s="34"/>
      <c r="T972" s="34"/>
      <c r="U972" s="34"/>
      <c r="V972" s="34"/>
      <c r="W972" s="34"/>
      <c r="X972" s="34"/>
      <c r="Y972" s="34"/>
      <c r="Z972" s="34"/>
      <c r="AA972" s="34"/>
      <c r="AB972" s="34"/>
      <c r="AC972" s="195"/>
      <c r="AD972" s="196"/>
      <c r="AE972" s="196"/>
      <c r="AF972" s="196"/>
      <c r="AG972" s="196"/>
      <c r="AH972" s="196"/>
      <c r="AI972" s="196"/>
      <c r="AJ972" s="196"/>
      <c r="AK972" s="197"/>
      <c r="AL972" s="196"/>
      <c r="AM972" s="198"/>
    </row>
    <row r="973" spans="1:39" s="6" customFormat="1" outlineLevel="1">
      <c r="B973" s="116"/>
      <c r="C973" s="35"/>
      <c r="D973" s="36"/>
      <c r="E973" s="36"/>
      <c r="F973" s="36"/>
      <c r="G973" s="36"/>
      <c r="H973" s="37"/>
      <c r="I973" s="38" t="s">
        <v>24</v>
      </c>
      <c r="J973" s="21" t="e">
        <f>AVERAGE(J953:J954,J956,J958,J960,J962,J964,J966,J968,J970)</f>
        <v>#DIV/0!</v>
      </c>
      <c r="K973" s="21" t="e">
        <f t="shared" ref="K973:AB973" si="4127">AVERAGE(K953:K954,K956,K958,K960,K962,K964,K966,K968,K970)</f>
        <v>#DIV/0!</v>
      </c>
      <c r="L973" s="21" t="e">
        <f t="shared" si="4127"/>
        <v>#DIV/0!</v>
      </c>
      <c r="M973" s="21" t="e">
        <f t="shared" si="4127"/>
        <v>#DIV/0!</v>
      </c>
      <c r="N973" s="21" t="e">
        <f t="shared" si="4127"/>
        <v>#DIV/0!</v>
      </c>
      <c r="O973" s="21" t="e">
        <f t="shared" si="4127"/>
        <v>#DIV/0!</v>
      </c>
      <c r="P973" s="21" t="e">
        <f t="shared" si="4127"/>
        <v>#DIV/0!</v>
      </c>
      <c r="Q973" s="21" t="e">
        <f t="shared" si="4127"/>
        <v>#DIV/0!</v>
      </c>
      <c r="R973" s="21" t="e">
        <f t="shared" si="4127"/>
        <v>#DIV/0!</v>
      </c>
      <c r="S973" s="21" t="e">
        <f t="shared" si="4127"/>
        <v>#DIV/0!</v>
      </c>
      <c r="T973" s="21" t="e">
        <f t="shared" si="4127"/>
        <v>#DIV/0!</v>
      </c>
      <c r="U973" s="21" t="e">
        <f t="shared" si="4127"/>
        <v>#DIV/0!</v>
      </c>
      <c r="V973" s="21" t="e">
        <f t="shared" si="4127"/>
        <v>#DIV/0!</v>
      </c>
      <c r="W973" s="21" t="e">
        <f t="shared" si="4127"/>
        <v>#DIV/0!</v>
      </c>
      <c r="X973" s="21" t="e">
        <f t="shared" si="4127"/>
        <v>#DIV/0!</v>
      </c>
      <c r="Y973" s="21" t="e">
        <f t="shared" si="4127"/>
        <v>#DIV/0!</v>
      </c>
      <c r="Z973" s="21" t="e">
        <f t="shared" si="4127"/>
        <v>#DIV/0!</v>
      </c>
      <c r="AA973" s="21" t="e">
        <f t="shared" si="4127"/>
        <v>#DIV/0!</v>
      </c>
      <c r="AB973" s="21" t="e">
        <f t="shared" si="4127"/>
        <v>#DIV/0!</v>
      </c>
      <c r="AC973" s="199"/>
      <c r="AD973" s="200"/>
      <c r="AE973" s="200"/>
      <c r="AF973" s="200"/>
      <c r="AG973" s="200"/>
      <c r="AH973" s="200"/>
      <c r="AI973" s="200"/>
      <c r="AJ973" s="200"/>
      <c r="AK973" s="201"/>
      <c r="AL973" s="200"/>
      <c r="AM973" s="202"/>
    </row>
    <row r="974" spans="1:39" s="6" customFormat="1" outlineLevel="1">
      <c r="B974" s="116"/>
      <c r="C974" s="35"/>
      <c r="D974" s="36"/>
      <c r="E974" s="36"/>
      <c r="F974" s="36"/>
      <c r="G974" s="36"/>
      <c r="H974" s="37"/>
      <c r="I974" s="38" t="s">
        <v>26</v>
      </c>
      <c r="J974" s="21">
        <f>MIN(J953:J954,J956,J958,J960,J962,J964,J966,J968,J970)</f>
        <v>0</v>
      </c>
      <c r="K974" s="21">
        <f t="shared" ref="K974:AB974" si="4128">MIN(K953:K954,K956,K958,K960,K962,K964,K966,K968,K970)</f>
        <v>0</v>
      </c>
      <c r="L974" s="21">
        <f t="shared" si="4128"/>
        <v>0</v>
      </c>
      <c r="M974" s="21">
        <f t="shared" si="4128"/>
        <v>0</v>
      </c>
      <c r="N974" s="21">
        <f t="shared" si="4128"/>
        <v>0</v>
      </c>
      <c r="O974" s="21">
        <f t="shared" si="4128"/>
        <v>0</v>
      </c>
      <c r="P974" s="21">
        <f t="shared" si="4128"/>
        <v>0</v>
      </c>
      <c r="Q974" s="21">
        <f t="shared" si="4128"/>
        <v>0</v>
      </c>
      <c r="R974" s="21">
        <f t="shared" si="4128"/>
        <v>0</v>
      </c>
      <c r="S974" s="21">
        <f t="shared" si="4128"/>
        <v>0</v>
      </c>
      <c r="T974" s="21">
        <f t="shared" si="4128"/>
        <v>0</v>
      </c>
      <c r="U974" s="21">
        <f t="shared" si="4128"/>
        <v>0</v>
      </c>
      <c r="V974" s="21">
        <f t="shared" si="4128"/>
        <v>0</v>
      </c>
      <c r="W974" s="21">
        <f t="shared" si="4128"/>
        <v>0</v>
      </c>
      <c r="X974" s="21">
        <f t="shared" si="4128"/>
        <v>0</v>
      </c>
      <c r="Y974" s="21">
        <f t="shared" si="4128"/>
        <v>0</v>
      </c>
      <c r="Z974" s="21">
        <f t="shared" si="4128"/>
        <v>0</v>
      </c>
      <c r="AA974" s="21">
        <f t="shared" si="4128"/>
        <v>0</v>
      </c>
      <c r="AB974" s="21">
        <f t="shared" si="4128"/>
        <v>0</v>
      </c>
      <c r="AC974" s="199"/>
      <c r="AD974" s="200"/>
      <c r="AE974" s="200"/>
      <c r="AF974" s="200"/>
      <c r="AG974" s="200"/>
      <c r="AH974" s="200"/>
      <c r="AI974" s="200"/>
      <c r="AJ974" s="200"/>
      <c r="AK974" s="201"/>
      <c r="AL974" s="200"/>
      <c r="AM974" s="202"/>
    </row>
    <row r="975" spans="1:39" s="6" customFormat="1" outlineLevel="1">
      <c r="B975" s="116"/>
      <c r="C975" s="35"/>
      <c r="D975" s="36"/>
      <c r="E975" s="36"/>
      <c r="F975" s="36"/>
      <c r="G975" s="36"/>
      <c r="H975" s="37"/>
      <c r="I975" s="38" t="s">
        <v>25</v>
      </c>
      <c r="J975" s="21">
        <f>MAX(J953:J954,J956,J958,J960,J962,J964,J966,J968,J970)</f>
        <v>0</v>
      </c>
      <c r="K975" s="21">
        <f t="shared" ref="K975:AB975" si="4129">MAX(K953:K954,K956,K958,K960,K962,K964,K966,K968,K970)</f>
        <v>0</v>
      </c>
      <c r="L975" s="21">
        <f t="shared" si="4129"/>
        <v>0</v>
      </c>
      <c r="M975" s="21">
        <f t="shared" si="4129"/>
        <v>0</v>
      </c>
      <c r="N975" s="21">
        <f t="shared" si="4129"/>
        <v>0</v>
      </c>
      <c r="O975" s="21">
        <f t="shared" si="4129"/>
        <v>0</v>
      </c>
      <c r="P975" s="21">
        <f t="shared" si="4129"/>
        <v>0</v>
      </c>
      <c r="Q975" s="21">
        <f t="shared" si="4129"/>
        <v>0</v>
      </c>
      <c r="R975" s="21">
        <f t="shared" si="4129"/>
        <v>0</v>
      </c>
      <c r="S975" s="21">
        <f t="shared" si="4129"/>
        <v>0</v>
      </c>
      <c r="T975" s="21">
        <f t="shared" si="4129"/>
        <v>0</v>
      </c>
      <c r="U975" s="21">
        <f t="shared" si="4129"/>
        <v>0</v>
      </c>
      <c r="V975" s="21">
        <f t="shared" si="4129"/>
        <v>0</v>
      </c>
      <c r="W975" s="21">
        <f t="shared" si="4129"/>
        <v>0</v>
      </c>
      <c r="X975" s="21">
        <f t="shared" si="4129"/>
        <v>0</v>
      </c>
      <c r="Y975" s="21">
        <f t="shared" si="4129"/>
        <v>0</v>
      </c>
      <c r="Z975" s="21">
        <f t="shared" si="4129"/>
        <v>0</v>
      </c>
      <c r="AA975" s="21">
        <f t="shared" si="4129"/>
        <v>0</v>
      </c>
      <c r="AB975" s="21">
        <f t="shared" si="4129"/>
        <v>0</v>
      </c>
      <c r="AC975" s="199"/>
      <c r="AD975" s="200"/>
      <c r="AE975" s="200"/>
      <c r="AF975" s="200"/>
      <c r="AG975" s="200"/>
      <c r="AH975" s="200"/>
      <c r="AI975" s="200"/>
      <c r="AJ975" s="200"/>
      <c r="AK975" s="201"/>
      <c r="AL975" s="200"/>
      <c r="AM975" s="202"/>
    </row>
    <row r="976" spans="1:39" s="6" customFormat="1" outlineLevel="1">
      <c r="B976" s="116"/>
      <c r="C976" s="35"/>
      <c r="D976" s="36"/>
      <c r="E976" s="36"/>
      <c r="F976" s="36"/>
      <c r="G976" s="36"/>
      <c r="H976" s="37"/>
      <c r="I976" s="38"/>
      <c r="J976" s="21"/>
      <c r="K976" s="21"/>
      <c r="L976" s="21"/>
      <c r="M976" s="21"/>
      <c r="N976" s="21"/>
      <c r="O976" s="21"/>
      <c r="P976" s="21"/>
      <c r="Q976" s="21"/>
      <c r="R976" s="21"/>
      <c r="S976" s="21"/>
      <c r="T976" s="21"/>
      <c r="U976" s="21"/>
      <c r="V976" s="21"/>
      <c r="W976" s="21"/>
      <c r="X976" s="21"/>
      <c r="Y976" s="21"/>
      <c r="Z976" s="21"/>
      <c r="AA976" s="21"/>
      <c r="AB976" s="21"/>
      <c r="AC976" s="200"/>
      <c r="AD976" s="200"/>
      <c r="AE976" s="200"/>
      <c r="AF976" s="200"/>
      <c r="AG976" s="200"/>
      <c r="AH976" s="200"/>
      <c r="AI976" s="200"/>
      <c r="AJ976" s="200"/>
      <c r="AK976" s="200"/>
      <c r="AL976" s="200"/>
      <c r="AM976" s="202"/>
    </row>
    <row r="977" spans="1:39" s="31" customFormat="1" ht="16.5" outlineLevel="1" thickBot="1">
      <c r="B977" s="117"/>
      <c r="C977" s="39"/>
      <c r="D977" s="40"/>
      <c r="E977" s="40"/>
      <c r="F977" s="40"/>
      <c r="G977" s="40"/>
      <c r="H977" s="41"/>
      <c r="I977" s="42"/>
      <c r="J977" s="43"/>
      <c r="K977" s="43"/>
      <c r="L977" s="43"/>
      <c r="M977" s="43"/>
      <c r="N977" s="43"/>
      <c r="O977" s="43"/>
      <c r="P977" s="43"/>
      <c r="Q977" s="43"/>
      <c r="R977" s="43"/>
      <c r="S977" s="43"/>
      <c r="T977" s="43"/>
      <c r="U977" s="43"/>
      <c r="V977" s="43"/>
      <c r="W977" s="43"/>
      <c r="X977" s="43"/>
      <c r="Y977" s="43"/>
      <c r="Z977" s="43"/>
      <c r="AA977" s="43"/>
      <c r="AB977" s="43"/>
      <c r="AC977" s="204"/>
      <c r="AD977" s="204"/>
      <c r="AE977" s="204"/>
      <c r="AF977" s="204"/>
      <c r="AG977" s="204"/>
      <c r="AH977" s="204"/>
      <c r="AI977" s="204"/>
      <c r="AJ977" s="204"/>
      <c r="AK977" s="204"/>
      <c r="AL977" s="204"/>
      <c r="AM977" s="205"/>
    </row>
    <row r="978" spans="1:39" customFormat="1">
      <c r="B978" s="118"/>
      <c r="C978" s="28"/>
      <c r="D978" s="19"/>
      <c r="E978" s="19"/>
      <c r="F978" s="19"/>
      <c r="G978" s="19"/>
      <c r="H978" s="29"/>
      <c r="I978" s="20"/>
      <c r="J978" s="30"/>
      <c r="K978" s="30"/>
      <c r="L978" s="30"/>
      <c r="M978" s="30"/>
      <c r="N978" s="30"/>
      <c r="O978" s="30"/>
      <c r="P978" s="30"/>
      <c r="Q978" s="30"/>
      <c r="R978" s="30"/>
      <c r="S978" s="30"/>
      <c r="T978" s="30"/>
      <c r="U978" s="30"/>
      <c r="V978" s="30"/>
      <c r="W978" s="30"/>
      <c r="X978" s="30"/>
      <c r="Y978" s="30"/>
      <c r="Z978" s="30"/>
      <c r="AA978" s="30"/>
      <c r="AB978" s="30"/>
      <c r="AC978" s="206"/>
      <c r="AD978" s="206"/>
      <c r="AE978" s="206"/>
      <c r="AF978" s="206"/>
      <c r="AG978" s="206"/>
      <c r="AH978" s="206"/>
      <c r="AI978" s="206"/>
      <c r="AJ978" s="206"/>
      <c r="AK978" s="206"/>
      <c r="AL978" s="206"/>
      <c r="AM978" s="207"/>
    </row>
    <row r="979" spans="1:39" customFormat="1" outlineLevel="1">
      <c r="B979" s="114" t="s">
        <v>41</v>
      </c>
      <c r="C979" s="28"/>
      <c r="D979" s="19"/>
      <c r="E979" s="19"/>
      <c r="F979" s="19"/>
      <c r="G979" s="19"/>
      <c r="H979" s="29"/>
      <c r="I979" s="20"/>
      <c r="J979" s="30"/>
      <c r="K979" s="30"/>
      <c r="L979" s="30"/>
      <c r="M979" s="30"/>
      <c r="N979" s="30"/>
      <c r="O979" s="30"/>
      <c r="P979" s="30"/>
      <c r="Q979" s="30"/>
      <c r="R979" s="30"/>
      <c r="S979" s="30"/>
      <c r="T979" s="30"/>
      <c r="U979" s="30"/>
      <c r="V979" s="30"/>
      <c r="W979" s="30"/>
      <c r="X979" s="30"/>
      <c r="Y979" s="30"/>
      <c r="Z979" s="30"/>
      <c r="AA979" s="30"/>
      <c r="AB979" s="30"/>
      <c r="AC979" s="206"/>
      <c r="AD979" s="206"/>
      <c r="AE979" s="206"/>
      <c r="AF979" s="206"/>
      <c r="AG979" s="206"/>
      <c r="AH979" s="206"/>
      <c r="AI979" s="206"/>
      <c r="AJ979" s="206"/>
      <c r="AK979" s="206"/>
      <c r="AL979" s="206"/>
      <c r="AM979" s="207"/>
    </row>
    <row r="980" spans="1:39" customFormat="1" outlineLevel="1">
      <c r="A980" t="str">
        <f>B980&amp;C980</f>
        <v>Surname, Forename1</v>
      </c>
      <c r="B980" s="258" t="s">
        <v>28</v>
      </c>
      <c r="C980" s="27">
        <v>1</v>
      </c>
      <c r="D980" s="26" t="s">
        <v>22</v>
      </c>
      <c r="E980" s="103"/>
      <c r="F980" s="103"/>
      <c r="G980" s="103"/>
      <c r="H980" s="16"/>
      <c r="I980" s="16"/>
      <c r="J980" s="17"/>
      <c r="K980" s="94"/>
      <c r="L980" s="94"/>
      <c r="M980" s="94"/>
      <c r="N980" s="94"/>
      <c r="O980" s="94"/>
      <c r="P980" s="94"/>
      <c r="Q980" s="17"/>
      <c r="R980" s="94"/>
      <c r="S980" s="94"/>
      <c r="T980" s="17"/>
      <c r="U980" s="17"/>
      <c r="V980" s="94"/>
      <c r="W980" s="17"/>
      <c r="X980" s="94"/>
      <c r="Y980" s="17"/>
      <c r="Z980" s="17"/>
      <c r="AA980" s="17"/>
      <c r="AB980" s="17"/>
      <c r="AC980" s="190">
        <f>IF(J980&lt;&gt;0,INT(25.4347*POWER((18-J980),1.81)),0)</f>
        <v>0</v>
      </c>
      <c r="AD980" s="190">
        <f>IF(Q980&lt;&gt;0,INT(0.14354*POWER(((10*Q980)-220),1.4)),0)</f>
        <v>0</v>
      </c>
      <c r="AE980" s="190">
        <f>IF(T980&lt;&gt;0,INT(51.39*POWER((T980-1.5),1.05)),0)</f>
        <v>0</v>
      </c>
      <c r="AF980" s="190">
        <f>IF(U980&lt;&gt;0,INT(0.8465*POWER(((100*U980)-75),1.42)),0)</f>
        <v>0</v>
      </c>
      <c r="AG980" s="190">
        <f>IF(X980&lt;&gt;0,INT(1.53775*POWER((82-X980),1.81)),0)</f>
        <v>0</v>
      </c>
      <c r="AH980" s="190">
        <f>IF(Y980&lt;&gt;0,INT(5.74352*POWER((28.5-Y980),1.92)),0)</f>
        <v>0</v>
      </c>
      <c r="AI980" s="190">
        <f>IF(Z980&lt;&gt;0,INT(12.91*POWER((Z980-4),1.1)),0)</f>
        <v>0</v>
      </c>
      <c r="AJ980" s="190">
        <f>IF(AA980&lt;&gt;0,INT(0.2797*POWER(((100*AA980)),1.35)),0)</f>
        <v>0</v>
      </c>
      <c r="AK980" s="191">
        <f>IF(AB980&lt;&gt;0,INT(100.14*POWER((AB980-1),1.08)),0)</f>
        <v>0</v>
      </c>
      <c r="AL980" s="208">
        <v>7</v>
      </c>
      <c r="AM980" s="193">
        <f>SUM(AC980:AK980)</f>
        <v>0</v>
      </c>
    </row>
    <row r="981" spans="1:39" customFormat="1" outlineLevel="1">
      <c r="A981" t="str">
        <f>B980&amp;C981</f>
        <v>Surname, Forename2</v>
      </c>
      <c r="B981" s="259"/>
      <c r="C981" s="27">
        <v>2</v>
      </c>
      <c r="D981" s="26" t="s">
        <v>22</v>
      </c>
      <c r="E981" s="103"/>
      <c r="F981" s="103"/>
      <c r="G981" s="103"/>
      <c r="H981" s="15"/>
      <c r="I981" s="16"/>
      <c r="J981" s="17"/>
      <c r="K981" s="94"/>
      <c r="L981" s="94"/>
      <c r="M981" s="94"/>
      <c r="N981" s="94"/>
      <c r="O981" s="94"/>
      <c r="P981" s="94"/>
      <c r="Q981" s="17" t="str">
        <f>IF(SUM(K981:P981)=0,"",SUM(K981:P981))</f>
        <v/>
      </c>
      <c r="R981" s="94"/>
      <c r="S981" s="94"/>
      <c r="T981" s="17" t="str">
        <f>IF(SUM(R981:S981)=0,"",SUM(R981:S981))</f>
        <v/>
      </c>
      <c r="U981" s="17"/>
      <c r="V981" s="94"/>
      <c r="W981" s="17"/>
      <c r="X981" s="94" t="str">
        <f>IFERROR(AVERAGE(V981:W981),"")</f>
        <v/>
      </c>
      <c r="Y981" s="17"/>
      <c r="Z981" s="17"/>
      <c r="AA981" s="71"/>
      <c r="AB981" s="17"/>
      <c r="AC981" s="190" t="str">
        <f>IF(J981="","",IF(J981&lt;&gt;0,INT(25.4347*POWER((18-J981),1.81)),0))</f>
        <v/>
      </c>
      <c r="AD981" s="190" t="str">
        <f>IFERROR(IF(Q981&lt;&gt;0,INT(0.14354*POWER(((10*Q981)-220),1.4)),0),"")</f>
        <v/>
      </c>
      <c r="AE981" s="190" t="str">
        <f>IFERROR(IF(T981&lt;&gt;0,INT(51.39*POWER((T981-1.5),1.05)),0),"")</f>
        <v/>
      </c>
      <c r="AF981" s="190">
        <f>IF(U981&lt;&gt;0,INT(0.8465*POWER(((100*U981)-75),1.42)),0)</f>
        <v>0</v>
      </c>
      <c r="AG981" s="190" t="str">
        <f>IFERROR(IF(X981&lt;&gt;0,INT(1.53775*POWER((82-X981),1.81)),0),"")</f>
        <v/>
      </c>
      <c r="AH981" s="190" t="str">
        <f>IF(Y981="","",IF(Y981&lt;&gt;0,INT(5.74352*POWER((28.5-Y981),1.92)),0))</f>
        <v/>
      </c>
      <c r="AI981" s="190">
        <f>IF(Z981&lt;&gt;0,INT(12.91*POWER((Z981-4),1.1)),0)</f>
        <v>0</v>
      </c>
      <c r="AJ981" s="190" t="str">
        <f>IF(AA981="","",IF(AA981&lt;&gt;0,INT(0.2797*POWER(((100*AA981)),1.35)),0))</f>
        <v/>
      </c>
      <c r="AK981" s="191" t="str">
        <f>IF(AB981="","",IF(AB981&lt;&gt;0,INT(100.14*POWER((AB981-1),1.08)),0))</f>
        <v/>
      </c>
      <c r="AL981" s="192">
        <f>COUNT(J981,Q981,T981,X981,Y981,AA981,AB981)</f>
        <v>0</v>
      </c>
      <c r="AM981" s="193" t="str">
        <f>IF(AL981=0,"",SUM(AC981:AK981))</f>
        <v/>
      </c>
    </row>
    <row r="982" spans="1:39" customFormat="1" outlineLevel="1">
      <c r="B982" s="259"/>
      <c r="C982" s="106" t="s">
        <v>65</v>
      </c>
      <c r="D982" s="103"/>
      <c r="E982" s="103"/>
      <c r="F982" s="103"/>
      <c r="G982" s="103"/>
      <c r="H982" s="104"/>
      <c r="I982" s="105"/>
      <c r="J982" s="107" t="str">
        <f>IFERROR((J980-J981)/J981*100%,"")</f>
        <v/>
      </c>
      <c r="K982" s="107" t="str">
        <f>IFERROR((K981-K980)/K981*100%,"")</f>
        <v/>
      </c>
      <c r="L982" s="107" t="str">
        <f t="shared" ref="L982:S982" si="4130">IFERROR((L981-L980)/L981*100%,"")</f>
        <v/>
      </c>
      <c r="M982" s="107" t="str">
        <f t="shared" si="4130"/>
        <v/>
      </c>
      <c r="N982" s="107" t="str">
        <f t="shared" si="4130"/>
        <v/>
      </c>
      <c r="O982" s="107" t="str">
        <f t="shared" si="4130"/>
        <v/>
      </c>
      <c r="P982" s="107" t="str">
        <f t="shared" si="4130"/>
        <v/>
      </c>
      <c r="Q982" s="107" t="str">
        <f t="shared" si="4130"/>
        <v/>
      </c>
      <c r="R982" s="107" t="str">
        <f t="shared" si="4130"/>
        <v/>
      </c>
      <c r="S982" s="107" t="str">
        <f t="shared" si="4130"/>
        <v/>
      </c>
      <c r="T982" s="107" t="str">
        <f>IFERROR((T981-T980)/T981*100%,"")</f>
        <v/>
      </c>
      <c r="U982" s="107" t="str">
        <f t="shared" ref="U982" si="4131">IFERROR((U981-U980)/U981*100%,"")</f>
        <v/>
      </c>
      <c r="V982" s="107" t="str">
        <f>IFERROR((V980-V981)/V981*100%,"")</f>
        <v/>
      </c>
      <c r="W982" s="107" t="str">
        <f>IFERROR((W980-W981)/W981*100%,"")</f>
        <v/>
      </c>
      <c r="X982" s="107" t="str">
        <f>IFERROR((X980-X981)/X981*100%,"")</f>
        <v/>
      </c>
      <c r="Y982" s="107" t="str">
        <f>IFERROR((Y980-Y981)/Y981*100%,"")</f>
        <v/>
      </c>
      <c r="Z982" s="107" t="str">
        <f t="shared" ref="Z982:AB982" si="4132">IFERROR((Z981-Z980)/Z981*100%,"")</f>
        <v/>
      </c>
      <c r="AA982" s="107" t="str">
        <f t="shared" si="4132"/>
        <v/>
      </c>
      <c r="AB982" s="107" t="str">
        <f t="shared" si="4132"/>
        <v/>
      </c>
      <c r="AC982" s="194" t="str">
        <f t="shared" ref="AC982" si="4133">IFERROR((AC981-AC980)/AC981*100%,"")</f>
        <v/>
      </c>
      <c r="AD982" s="194" t="str">
        <f t="shared" ref="AD982" si="4134">IFERROR((AD981-AD980)/AD981*100%,"")</f>
        <v/>
      </c>
      <c r="AE982" s="194" t="str">
        <f t="shared" ref="AE982" si="4135">IFERROR((AE981-AE980)/AE981*100%,"")</f>
        <v/>
      </c>
      <c r="AF982" s="194" t="str">
        <f t="shared" ref="AF982" si="4136">IFERROR((AF981-AF980)/AF981*100%,"")</f>
        <v/>
      </c>
      <c r="AG982" s="194" t="str">
        <f t="shared" ref="AG982" si="4137">IFERROR((AG981-AG980)/AG981*100%,"")</f>
        <v/>
      </c>
      <c r="AH982" s="194" t="str">
        <f t="shared" ref="AH982" si="4138">IFERROR((AH981-AH980)/AH981*100%,"")</f>
        <v/>
      </c>
      <c r="AI982" s="194" t="str">
        <f t="shared" ref="AI982" si="4139">IFERROR((AI981-AI980)/AI981*100%,"")</f>
        <v/>
      </c>
      <c r="AJ982" s="194" t="str">
        <f t="shared" ref="AJ982" si="4140">IFERROR((AJ981-AJ980)/AJ981*100%,"")</f>
        <v/>
      </c>
      <c r="AK982" s="194" t="str">
        <f t="shared" ref="AK982" si="4141">IFERROR((AK981-AK980)/AK981*100%,"")</f>
        <v/>
      </c>
      <c r="AL982" s="194" t="str">
        <f t="shared" ref="AL982:AM982" si="4142">IFERROR((AL981-AL980)/AL981*100%,"")</f>
        <v/>
      </c>
      <c r="AM982" s="228" t="str">
        <f t="shared" si="4142"/>
        <v/>
      </c>
    </row>
    <row r="983" spans="1:39" customFormat="1" outlineLevel="1">
      <c r="A983" t="str">
        <f>B980&amp;C983</f>
        <v>Surname, Forename3</v>
      </c>
      <c r="B983" s="259"/>
      <c r="C983" s="27">
        <v>3</v>
      </c>
      <c r="D983" s="26" t="s">
        <v>22</v>
      </c>
      <c r="E983" s="103"/>
      <c r="F983" s="103"/>
      <c r="G983" s="103"/>
      <c r="H983" s="15"/>
      <c r="I983" s="16"/>
      <c r="J983" s="17"/>
      <c r="K983" s="94"/>
      <c r="L983" s="94"/>
      <c r="M983" s="94"/>
      <c r="N983" s="94"/>
      <c r="O983" s="94"/>
      <c r="P983" s="94"/>
      <c r="Q983" s="17" t="str">
        <f>IF(SUM(K983:P983)=0,"",SUM(K983:P983))</f>
        <v/>
      </c>
      <c r="R983" s="94"/>
      <c r="S983" s="94"/>
      <c r="T983" s="17" t="str">
        <f>IF(SUM(R983:S983)=0,"",SUM(R983:S983))</f>
        <v/>
      </c>
      <c r="U983" s="17"/>
      <c r="V983" s="94"/>
      <c r="W983" s="17"/>
      <c r="X983" s="94" t="str">
        <f>IFERROR(AVERAGE(V983:W983),"")</f>
        <v/>
      </c>
      <c r="Y983" s="17"/>
      <c r="Z983" s="17"/>
      <c r="AA983" s="71"/>
      <c r="AB983" s="17"/>
      <c r="AC983" s="190" t="str">
        <f>IF(J983="","",IF(J983&lt;&gt;0,INT(25.4347*POWER((18-J983),1.81)),0))</f>
        <v/>
      </c>
      <c r="AD983" s="190" t="str">
        <f>IFERROR(IF(Q983&lt;&gt;0,INT(0.14354*POWER(((10*Q983)-220),1.4)),0),"")</f>
        <v/>
      </c>
      <c r="AE983" s="190" t="str">
        <f>IFERROR(IF(T983&lt;&gt;0,INT(51.39*POWER((T983-1.5),1.05)),0),"")</f>
        <v/>
      </c>
      <c r="AF983" s="190">
        <f>IF(U983&lt;&gt;0,INT(0.8465*POWER(((100*U983)-75),1.42)),0)</f>
        <v>0</v>
      </c>
      <c r="AG983" s="190" t="str">
        <f>IFERROR(IF(X983&lt;&gt;0,INT(1.53775*POWER((82-X983),1.81)),0),"")</f>
        <v/>
      </c>
      <c r="AH983" s="190" t="str">
        <f>IF(Y983="","",IF(Y983&lt;&gt;0,INT(5.74352*POWER((28.5-Y983),1.92)),0))</f>
        <v/>
      </c>
      <c r="AI983" s="190">
        <f>IF(Z983&lt;&gt;0,INT(12.91*POWER((Z983-4),1.1)),0)</f>
        <v>0</v>
      </c>
      <c r="AJ983" s="190" t="str">
        <f>IF(AA983="","",IF(AA983&lt;&gt;0,INT(0.2797*POWER(((100*AA983)),1.35)),0))</f>
        <v/>
      </c>
      <c r="AK983" s="191" t="str">
        <f>IF(AB983="","",IF(AB983&lt;&gt;0,INT(100.14*POWER((AB983-1),1.08)),0))</f>
        <v/>
      </c>
      <c r="AL983" s="192">
        <f>COUNT(J983,Q983,T983,X983,Y983,AA983,AB983)</f>
        <v>0</v>
      </c>
      <c r="AM983" s="193" t="str">
        <f>IF(AL983=0,"",SUM(AC983:AK983))</f>
        <v/>
      </c>
    </row>
    <row r="984" spans="1:39" customFormat="1" outlineLevel="1">
      <c r="B984" s="259"/>
      <c r="C984" s="106" t="s">
        <v>65</v>
      </c>
      <c r="D984" s="103"/>
      <c r="E984" s="103"/>
      <c r="F984" s="103"/>
      <c r="G984" s="103"/>
      <c r="H984" s="104"/>
      <c r="I984" s="105"/>
      <c r="J984" s="107" t="str">
        <f>IFERROR((J981-J983)/J983*100%,"")</f>
        <v/>
      </c>
      <c r="K984" s="107" t="str">
        <f t="shared" ref="K984:T984" si="4143">IFERROR((K983-K981)/K983*100%,"")</f>
        <v/>
      </c>
      <c r="L984" s="107" t="str">
        <f t="shared" si="4143"/>
        <v/>
      </c>
      <c r="M984" s="107" t="str">
        <f t="shared" si="4143"/>
        <v/>
      </c>
      <c r="N984" s="107" t="str">
        <f t="shared" si="4143"/>
        <v/>
      </c>
      <c r="O984" s="107" t="str">
        <f t="shared" si="4143"/>
        <v/>
      </c>
      <c r="P984" s="107" t="str">
        <f t="shared" si="4143"/>
        <v/>
      </c>
      <c r="Q984" s="107" t="str">
        <f t="shared" si="4143"/>
        <v/>
      </c>
      <c r="R984" s="107" t="str">
        <f t="shared" si="4143"/>
        <v/>
      </c>
      <c r="S984" s="107" t="str">
        <f t="shared" si="4143"/>
        <v/>
      </c>
      <c r="T984" s="107" t="str">
        <f t="shared" si="4143"/>
        <v/>
      </c>
      <c r="U984" s="107" t="str">
        <f t="shared" ref="U984" si="4144">IFERROR((U983-U982)/U983*100%,"")</f>
        <v/>
      </c>
      <c r="V984" s="107" t="str">
        <f>IFERROR((V981-V983)/V983*100%,"")</f>
        <v/>
      </c>
      <c r="W984" s="107" t="str">
        <f>IFERROR((W981-W983)/W983*100%,"")</f>
        <v/>
      </c>
      <c r="X984" s="107" t="str">
        <f>IFERROR((X981-X983)/X983*100%,"")</f>
        <v/>
      </c>
      <c r="Y984" s="107" t="str">
        <f>IFERROR((Y981-Y983)/Y983*100%,"")</f>
        <v/>
      </c>
      <c r="Z984" s="107" t="str">
        <f t="shared" ref="Z984" si="4145">IFERROR((Z983-Z982)/Z983*100%,"")</f>
        <v/>
      </c>
      <c r="AA984" s="107" t="str">
        <f>IFERROR((AA983-AA981)/AA983*100%,"")</f>
        <v/>
      </c>
      <c r="AB984" s="107" t="str">
        <f>IFERROR((AB983-AB981)/AB983*100%,"")</f>
        <v/>
      </c>
      <c r="AC984" s="194" t="str">
        <f t="shared" ref="AC984" si="4146">IFERROR((AC983-AC982)/AC983*100%,"")</f>
        <v/>
      </c>
      <c r="AD984" s="194" t="str">
        <f t="shared" ref="AD984" si="4147">IFERROR((AD983-AD982)/AD983*100%,"")</f>
        <v/>
      </c>
      <c r="AE984" s="194" t="str">
        <f t="shared" ref="AE984" si="4148">IFERROR((AE983-AE982)/AE983*100%,"")</f>
        <v/>
      </c>
      <c r="AF984" s="194" t="str">
        <f t="shared" ref="AF984" si="4149">IFERROR((AF983-AF982)/AF983*100%,"")</f>
        <v/>
      </c>
      <c r="AG984" s="194" t="str">
        <f t="shared" ref="AG984" si="4150">IFERROR((AG983-AG982)/AG983*100%,"")</f>
        <v/>
      </c>
      <c r="AH984" s="194" t="str">
        <f t="shared" ref="AH984" si="4151">IFERROR((AH983-AH982)/AH983*100%,"")</f>
        <v/>
      </c>
      <c r="AI984" s="194" t="str">
        <f t="shared" ref="AI984" si="4152">IFERROR((AI983-AI982)/AI983*100%,"")</f>
        <v/>
      </c>
      <c r="AJ984" s="194" t="str">
        <f t="shared" ref="AJ984" si="4153">IFERROR((AJ983-AJ982)/AJ983*100%,"")</f>
        <v/>
      </c>
      <c r="AK984" s="194" t="str">
        <f t="shared" ref="AK984" si="4154">IFERROR((AK983-AK982)/AK983*100%,"")</f>
        <v/>
      </c>
      <c r="AL984" s="194" t="str">
        <f t="shared" ref="AL984" si="4155">IFERROR((AL983-AL982)/AL983*100%,"")</f>
        <v/>
      </c>
      <c r="AM984" s="227" t="str">
        <f>IFERROR((AM983-AM981)/AM983*100%,"")</f>
        <v/>
      </c>
    </row>
    <row r="985" spans="1:39" customFormat="1" outlineLevel="1">
      <c r="A985" t="str">
        <f>B980&amp;C985</f>
        <v>Surname, Forename4</v>
      </c>
      <c r="B985" s="259"/>
      <c r="C985" s="27">
        <v>4</v>
      </c>
      <c r="D985" s="26" t="s">
        <v>22</v>
      </c>
      <c r="E985" s="103"/>
      <c r="F985" s="103"/>
      <c r="G985" s="103"/>
      <c r="H985" s="15"/>
      <c r="I985" s="16"/>
      <c r="J985" s="17"/>
      <c r="K985" s="94"/>
      <c r="L985" s="94"/>
      <c r="M985" s="94"/>
      <c r="N985" s="94"/>
      <c r="O985" s="94"/>
      <c r="P985" s="94"/>
      <c r="Q985" s="17" t="str">
        <f>IF(SUM(K985:P985)=0,"",SUM(K985:P985))</f>
        <v/>
      </c>
      <c r="R985" s="94"/>
      <c r="S985" s="94"/>
      <c r="T985" s="17" t="str">
        <f>IF(SUM(R985:S985)=0,"",SUM(R985:S985))</f>
        <v/>
      </c>
      <c r="U985" s="17"/>
      <c r="V985" s="94"/>
      <c r="W985" s="17"/>
      <c r="X985" s="94" t="str">
        <f>IFERROR(AVERAGE(V985:W985),"")</f>
        <v/>
      </c>
      <c r="Y985" s="17"/>
      <c r="Z985" s="17"/>
      <c r="AA985" s="71"/>
      <c r="AB985" s="17"/>
      <c r="AC985" s="190" t="str">
        <f>IF(J985="","",IF(J985&lt;&gt;0,INT(25.4347*POWER((18-J985),1.81)),0))</f>
        <v/>
      </c>
      <c r="AD985" s="190" t="str">
        <f>IFERROR(IF(Q985&lt;&gt;0,INT(0.14354*POWER(((10*Q985)-220),1.4)),0),"")</f>
        <v/>
      </c>
      <c r="AE985" s="190" t="str">
        <f>IFERROR(IF(T985&lt;&gt;0,INT(51.39*POWER((T985-1.5),1.05)),0),"")</f>
        <v/>
      </c>
      <c r="AF985" s="190">
        <f>IF(U985&lt;&gt;0,INT(0.8465*POWER(((100*U985)-75),1.42)),0)</f>
        <v>0</v>
      </c>
      <c r="AG985" s="190" t="str">
        <f>IFERROR(IF(X985&lt;&gt;0,INT(1.53775*POWER((82-X985),1.81)),0),"")</f>
        <v/>
      </c>
      <c r="AH985" s="190" t="str">
        <f>IF(Y985="","",IF(Y985&lt;&gt;0,INT(5.74352*POWER((28.5-Y985),1.92)),0))</f>
        <v/>
      </c>
      <c r="AI985" s="190">
        <f>IF(Z985&lt;&gt;0,INT(12.91*POWER((Z985-4),1.1)),0)</f>
        <v>0</v>
      </c>
      <c r="AJ985" s="190" t="str">
        <f>IF(AA985="","",IF(AA985&lt;&gt;0,INT(0.2797*POWER(((100*AA985)),1.35)),0))</f>
        <v/>
      </c>
      <c r="AK985" s="191" t="str">
        <f>IF(AB985="","",IF(AB985&lt;&gt;0,INT(100.14*POWER((AB985-1),1.08)),0))</f>
        <v/>
      </c>
      <c r="AL985" s="192">
        <f>COUNT(J985,Q985,T985,X985,Y985,AA985,AB985)</f>
        <v>0</v>
      </c>
      <c r="AM985" s="193" t="str">
        <f>IF(AL985=0,"",SUM(AC985:AK985))</f>
        <v/>
      </c>
    </row>
    <row r="986" spans="1:39" customFormat="1" outlineLevel="1">
      <c r="B986" s="259"/>
      <c r="C986" s="106" t="s">
        <v>65</v>
      </c>
      <c r="D986" s="103"/>
      <c r="E986" s="103"/>
      <c r="F986" s="103"/>
      <c r="G986" s="103"/>
      <c r="H986" s="104"/>
      <c r="I986" s="105"/>
      <c r="J986" s="107" t="str">
        <f>IFERROR((J983-J985)/J985*100%,"")</f>
        <v/>
      </c>
      <c r="K986" s="107" t="str">
        <f t="shared" ref="K986:T986" si="4156">IFERROR((K985-K983)/K985*100%,"")</f>
        <v/>
      </c>
      <c r="L986" s="107" t="str">
        <f t="shared" si="4156"/>
        <v/>
      </c>
      <c r="M986" s="107" t="str">
        <f t="shared" si="4156"/>
        <v/>
      </c>
      <c r="N986" s="107" t="str">
        <f t="shared" si="4156"/>
        <v/>
      </c>
      <c r="O986" s="107" t="str">
        <f t="shared" si="4156"/>
        <v/>
      </c>
      <c r="P986" s="107" t="str">
        <f t="shared" si="4156"/>
        <v/>
      </c>
      <c r="Q986" s="107" t="str">
        <f t="shared" si="4156"/>
        <v/>
      </c>
      <c r="R986" s="107" t="str">
        <f t="shared" si="4156"/>
        <v/>
      </c>
      <c r="S986" s="107" t="str">
        <f t="shared" si="4156"/>
        <v/>
      </c>
      <c r="T986" s="107" t="str">
        <f t="shared" si="4156"/>
        <v/>
      </c>
      <c r="U986" s="107" t="str">
        <f t="shared" ref="U986" si="4157">IFERROR((U985-U984)/U985*100%,"")</f>
        <v/>
      </c>
      <c r="V986" s="107" t="str">
        <f>IFERROR((V983-V985)/V985*100%,"")</f>
        <v/>
      </c>
      <c r="W986" s="107" t="str">
        <f>IFERROR((W983-W985)/W985*100%,"")</f>
        <v/>
      </c>
      <c r="X986" s="107" t="str">
        <f>IFERROR((X983-X985)/X985*100%,"")</f>
        <v/>
      </c>
      <c r="Y986" s="107" t="str">
        <f>IFERROR((Y983-Y985)/Y985*100%,"")</f>
        <v/>
      </c>
      <c r="Z986" s="107" t="str">
        <f t="shared" ref="Z986" si="4158">IFERROR((Z985-Z984)/Z985*100%,"")</f>
        <v/>
      </c>
      <c r="AA986" s="107" t="str">
        <f>IFERROR((AA985-AA983)/AA985*100%,"")</f>
        <v/>
      </c>
      <c r="AB986" s="107" t="str">
        <f>IFERROR((AB985-AB983)/AB985*100%,"")</f>
        <v/>
      </c>
      <c r="AC986" s="194" t="str">
        <f t="shared" ref="AC986" si="4159">IFERROR((AC985-AC984)/AC985*100%,"")</f>
        <v/>
      </c>
      <c r="AD986" s="194" t="str">
        <f t="shared" ref="AD986" si="4160">IFERROR((AD985-AD984)/AD985*100%,"")</f>
        <v/>
      </c>
      <c r="AE986" s="194" t="str">
        <f t="shared" ref="AE986" si="4161">IFERROR((AE985-AE984)/AE985*100%,"")</f>
        <v/>
      </c>
      <c r="AF986" s="194" t="str">
        <f t="shared" ref="AF986" si="4162">IFERROR((AF985-AF984)/AF985*100%,"")</f>
        <v/>
      </c>
      <c r="AG986" s="194" t="str">
        <f t="shared" ref="AG986" si="4163">IFERROR((AG985-AG984)/AG985*100%,"")</f>
        <v/>
      </c>
      <c r="AH986" s="194" t="str">
        <f t="shared" ref="AH986" si="4164">IFERROR((AH985-AH984)/AH985*100%,"")</f>
        <v/>
      </c>
      <c r="AI986" s="194" t="str">
        <f t="shared" ref="AI986" si="4165">IFERROR((AI985-AI984)/AI985*100%,"")</f>
        <v/>
      </c>
      <c r="AJ986" s="194" t="str">
        <f t="shared" ref="AJ986" si="4166">IFERROR((AJ985-AJ984)/AJ985*100%,"")</f>
        <v/>
      </c>
      <c r="AK986" s="194" t="str">
        <f t="shared" ref="AK986" si="4167">IFERROR((AK985-AK984)/AK985*100%,"")</f>
        <v/>
      </c>
      <c r="AL986" s="194" t="str">
        <f t="shared" ref="AL986" si="4168">IFERROR((AL985-AL984)/AL985*100%,"")</f>
        <v/>
      </c>
      <c r="AM986" s="227" t="str">
        <f>IFERROR((AM985-AM983)/AM985*100%,"")</f>
        <v/>
      </c>
    </row>
    <row r="987" spans="1:39" customFormat="1" outlineLevel="1">
      <c r="A987" t="str">
        <f>B980&amp;C987</f>
        <v>Surname, Forename5</v>
      </c>
      <c r="B987" s="259"/>
      <c r="C987" s="27">
        <v>5</v>
      </c>
      <c r="D987" s="26" t="s">
        <v>22</v>
      </c>
      <c r="E987" s="103"/>
      <c r="F987" s="103"/>
      <c r="G987" s="103"/>
      <c r="H987" s="15"/>
      <c r="I987" s="16"/>
      <c r="J987" s="17"/>
      <c r="K987" s="94"/>
      <c r="L987" s="94"/>
      <c r="M987" s="94"/>
      <c r="N987" s="94"/>
      <c r="O987" s="94"/>
      <c r="P987" s="94"/>
      <c r="Q987" s="17" t="str">
        <f>IF(SUM(K987:P987)=0,"",SUM(K987:P987))</f>
        <v/>
      </c>
      <c r="R987" s="94"/>
      <c r="S987" s="94"/>
      <c r="T987" s="17" t="str">
        <f>IF(SUM(R987:S987)=0,"",SUM(R987:S987))</f>
        <v/>
      </c>
      <c r="U987" s="17"/>
      <c r="V987" s="94"/>
      <c r="W987" s="17"/>
      <c r="X987" s="94" t="str">
        <f>IFERROR(AVERAGE(V987:W987),"")</f>
        <v/>
      </c>
      <c r="Y987" s="17"/>
      <c r="Z987" s="17"/>
      <c r="AA987" s="71"/>
      <c r="AB987" s="17"/>
      <c r="AC987" s="190" t="str">
        <f>IF(J987="","",IF(J987&lt;&gt;0,INT(25.4347*POWER((18-J987),1.81)),0))</f>
        <v/>
      </c>
      <c r="AD987" s="190" t="str">
        <f>IFERROR(IF(Q987&lt;&gt;0,INT(0.14354*POWER(((10*Q987)-220),1.4)),0),"")</f>
        <v/>
      </c>
      <c r="AE987" s="190" t="str">
        <f>IFERROR(IF(T987&lt;&gt;0,INT(51.39*POWER((T987-1.5),1.05)),0),"")</f>
        <v/>
      </c>
      <c r="AF987" s="190">
        <f>IF(U987&lt;&gt;0,INT(0.8465*POWER(((100*U987)-75),1.42)),0)</f>
        <v>0</v>
      </c>
      <c r="AG987" s="190" t="str">
        <f>IFERROR(IF(X987&lt;&gt;0,INT(1.53775*POWER((82-X987),1.81)),0),"")</f>
        <v/>
      </c>
      <c r="AH987" s="190" t="str">
        <f>IF(Y987="","",IF(Y987&lt;&gt;0,INT(5.74352*POWER((28.5-Y987),1.92)),0))</f>
        <v/>
      </c>
      <c r="AI987" s="190">
        <f>IF(Z987&lt;&gt;0,INT(12.91*POWER((Z987-4),1.1)),0)</f>
        <v>0</v>
      </c>
      <c r="AJ987" s="190" t="str">
        <f>IF(AA987="","",IF(AA987&lt;&gt;0,INT(0.2797*POWER(((100*AA987)),1.35)),0))</f>
        <v/>
      </c>
      <c r="AK987" s="191" t="str">
        <f>IF(AB987="","",IF(AB987&lt;&gt;0,INT(100.14*POWER((AB987-1),1.08)),0))</f>
        <v/>
      </c>
      <c r="AL987" s="192">
        <f>COUNT(J987,Q987,T987,X987,Y987,AA987,AB987)</f>
        <v>0</v>
      </c>
      <c r="AM987" s="193" t="str">
        <f>IF(AL987=0,"",SUM(AC987:AK987))</f>
        <v/>
      </c>
    </row>
    <row r="988" spans="1:39" customFormat="1" outlineLevel="1">
      <c r="B988" s="259"/>
      <c r="C988" s="106" t="s">
        <v>65</v>
      </c>
      <c r="D988" s="103"/>
      <c r="E988" s="103"/>
      <c r="F988" s="103"/>
      <c r="G988" s="103"/>
      <c r="H988" s="104"/>
      <c r="I988" s="105"/>
      <c r="J988" s="107" t="str">
        <f>IFERROR((J985-J987)/J987*100%,"")</f>
        <v/>
      </c>
      <c r="K988" s="107" t="str">
        <f t="shared" ref="K988:T988" si="4169">IFERROR((K987-K985)/K987*100%,"")</f>
        <v/>
      </c>
      <c r="L988" s="107" t="str">
        <f t="shared" si="4169"/>
        <v/>
      </c>
      <c r="M988" s="107" t="str">
        <f t="shared" si="4169"/>
        <v/>
      </c>
      <c r="N988" s="107" t="str">
        <f t="shared" si="4169"/>
        <v/>
      </c>
      <c r="O988" s="107" t="str">
        <f t="shared" si="4169"/>
        <v/>
      </c>
      <c r="P988" s="107" t="str">
        <f t="shared" si="4169"/>
        <v/>
      </c>
      <c r="Q988" s="107" t="str">
        <f t="shared" si="4169"/>
        <v/>
      </c>
      <c r="R988" s="107" t="str">
        <f t="shared" si="4169"/>
        <v/>
      </c>
      <c r="S988" s="107" t="str">
        <f t="shared" si="4169"/>
        <v/>
      </c>
      <c r="T988" s="107" t="str">
        <f t="shared" si="4169"/>
        <v/>
      </c>
      <c r="U988" s="107" t="str">
        <f t="shared" ref="U988" si="4170">IFERROR((U987-U986)/U987*100%,"")</f>
        <v/>
      </c>
      <c r="V988" s="107" t="str">
        <f>IFERROR((V985-V987)/V987*100%,"")</f>
        <v/>
      </c>
      <c r="W988" s="107" t="str">
        <f>IFERROR((W985-W987)/W987*100%,"")</f>
        <v/>
      </c>
      <c r="X988" s="107" t="str">
        <f>IFERROR((X985-X987)/X987*100%,"")</f>
        <v/>
      </c>
      <c r="Y988" s="107" t="str">
        <f>IFERROR((Y985-Y987)/Y987*100%,"")</f>
        <v/>
      </c>
      <c r="Z988" s="107" t="str">
        <f t="shared" ref="Z988" si="4171">IFERROR((Z987-Z986)/Z987*100%,"")</f>
        <v/>
      </c>
      <c r="AA988" s="107" t="str">
        <f>IFERROR((AA987-AA985)/AA987*100%,"")</f>
        <v/>
      </c>
      <c r="AB988" s="107" t="str">
        <f>IFERROR((AB987-AB985)/AB987*100%,"")</f>
        <v/>
      </c>
      <c r="AC988" s="194" t="str">
        <f t="shared" ref="AC988" si="4172">IFERROR((AC987-AC986)/AC987*100%,"")</f>
        <v/>
      </c>
      <c r="AD988" s="194" t="str">
        <f t="shared" ref="AD988" si="4173">IFERROR((AD987-AD986)/AD987*100%,"")</f>
        <v/>
      </c>
      <c r="AE988" s="194" t="str">
        <f t="shared" ref="AE988" si="4174">IFERROR((AE987-AE986)/AE987*100%,"")</f>
        <v/>
      </c>
      <c r="AF988" s="194" t="str">
        <f t="shared" ref="AF988" si="4175">IFERROR((AF987-AF986)/AF987*100%,"")</f>
        <v/>
      </c>
      <c r="AG988" s="194" t="str">
        <f t="shared" ref="AG988" si="4176">IFERROR((AG987-AG986)/AG987*100%,"")</f>
        <v/>
      </c>
      <c r="AH988" s="194" t="str">
        <f t="shared" ref="AH988" si="4177">IFERROR((AH987-AH986)/AH987*100%,"")</f>
        <v/>
      </c>
      <c r="AI988" s="194" t="str">
        <f t="shared" ref="AI988" si="4178">IFERROR((AI987-AI986)/AI987*100%,"")</f>
        <v/>
      </c>
      <c r="AJ988" s="194" t="str">
        <f t="shared" ref="AJ988" si="4179">IFERROR((AJ987-AJ986)/AJ987*100%,"")</f>
        <v/>
      </c>
      <c r="AK988" s="194" t="str">
        <f t="shared" ref="AK988" si="4180">IFERROR((AK987-AK986)/AK987*100%,"")</f>
        <v/>
      </c>
      <c r="AL988" s="194" t="str">
        <f t="shared" ref="AL988" si="4181">IFERROR((AL987-AL986)/AL987*100%,"")</f>
        <v/>
      </c>
      <c r="AM988" s="227" t="str">
        <f>IFERROR((AM987-AM985)/AM987*100%,"")</f>
        <v/>
      </c>
    </row>
    <row r="989" spans="1:39" customFormat="1" outlineLevel="1">
      <c r="A989" t="str">
        <f>B980&amp;C989</f>
        <v>Surname, Forename6</v>
      </c>
      <c r="B989" s="259"/>
      <c r="C989" s="27">
        <v>6</v>
      </c>
      <c r="D989" s="26" t="s">
        <v>22</v>
      </c>
      <c r="E989" s="103"/>
      <c r="F989" s="103"/>
      <c r="G989" s="103"/>
      <c r="H989" s="15"/>
      <c r="I989" s="16"/>
      <c r="J989" s="17"/>
      <c r="K989" s="94"/>
      <c r="L989" s="94"/>
      <c r="M989" s="94"/>
      <c r="N989" s="94"/>
      <c r="O989" s="94"/>
      <c r="P989" s="94"/>
      <c r="Q989" s="17" t="str">
        <f>IF(SUM(K989:P989)=0,"",SUM(K989:P989))</f>
        <v/>
      </c>
      <c r="R989" s="94"/>
      <c r="S989" s="94"/>
      <c r="T989" s="17" t="str">
        <f>IF(SUM(R989:S989)=0,"",SUM(R989:S989))</f>
        <v/>
      </c>
      <c r="U989" s="17"/>
      <c r="V989" s="94"/>
      <c r="W989" s="17"/>
      <c r="X989" s="94" t="str">
        <f>IFERROR(AVERAGE(V989:W989),"")</f>
        <v/>
      </c>
      <c r="Y989" s="17"/>
      <c r="Z989" s="17"/>
      <c r="AA989" s="71"/>
      <c r="AB989" s="17"/>
      <c r="AC989" s="190" t="str">
        <f>IF(J989="","",IF(J989&lt;&gt;0,INT(25.4347*POWER((18-J989),1.81)),0))</f>
        <v/>
      </c>
      <c r="AD989" s="190" t="str">
        <f>IFERROR(IF(Q989&lt;&gt;0,INT(0.14354*POWER(((10*Q989)-220),1.4)),0),"")</f>
        <v/>
      </c>
      <c r="AE989" s="190" t="str">
        <f>IFERROR(IF(T989&lt;&gt;0,INT(51.39*POWER((T989-1.5),1.05)),0),"")</f>
        <v/>
      </c>
      <c r="AF989" s="190">
        <f>IF(U989&lt;&gt;0,INT(0.8465*POWER(((100*U989)-75),1.42)),0)</f>
        <v>0</v>
      </c>
      <c r="AG989" s="190" t="str">
        <f>IFERROR(IF(X989&lt;&gt;0,INT(1.53775*POWER((82-X989),1.81)),0),"")</f>
        <v/>
      </c>
      <c r="AH989" s="190" t="str">
        <f>IF(Y989="","",IF(Y989&lt;&gt;0,INT(5.74352*POWER((28.5-Y989),1.92)),0))</f>
        <v/>
      </c>
      <c r="AI989" s="190">
        <f>IF(Z989&lt;&gt;0,INT(12.91*POWER((Z989-4),1.1)),0)</f>
        <v>0</v>
      </c>
      <c r="AJ989" s="190" t="str">
        <f>IF(AA989="","",IF(AA989&lt;&gt;0,INT(0.2797*POWER(((100*AA989)),1.35)),0))</f>
        <v/>
      </c>
      <c r="AK989" s="191" t="str">
        <f>IF(AB989="","",IF(AB989&lt;&gt;0,INT(100.14*POWER((AB989-1),1.08)),0))</f>
        <v/>
      </c>
      <c r="AL989" s="192">
        <f>COUNT(J989,Q989,T989,X989,Y989,AA989,AB989)</f>
        <v>0</v>
      </c>
      <c r="AM989" s="193" t="str">
        <f>IF(AL989=0,"",SUM(AC989:AK989))</f>
        <v/>
      </c>
    </row>
    <row r="990" spans="1:39" customFormat="1" outlineLevel="1">
      <c r="B990" s="259"/>
      <c r="C990" s="106" t="s">
        <v>65</v>
      </c>
      <c r="D990" s="103"/>
      <c r="E990" s="103"/>
      <c r="F990" s="103"/>
      <c r="G990" s="103"/>
      <c r="H990" s="104"/>
      <c r="I990" s="105"/>
      <c r="J990" s="107" t="str">
        <f>IFERROR((J987-J989)/J989*100%,"")</f>
        <v/>
      </c>
      <c r="K990" s="107" t="str">
        <f t="shared" ref="K990:T990" si="4182">IFERROR((K989-K987)/K989*100%,"")</f>
        <v/>
      </c>
      <c r="L990" s="107" t="str">
        <f t="shared" si="4182"/>
        <v/>
      </c>
      <c r="M990" s="107" t="str">
        <f t="shared" si="4182"/>
        <v/>
      </c>
      <c r="N990" s="107" t="str">
        <f t="shared" si="4182"/>
        <v/>
      </c>
      <c r="O990" s="107" t="str">
        <f t="shared" si="4182"/>
        <v/>
      </c>
      <c r="P990" s="107" t="str">
        <f t="shared" si="4182"/>
        <v/>
      </c>
      <c r="Q990" s="107" t="str">
        <f t="shared" si="4182"/>
        <v/>
      </c>
      <c r="R990" s="107" t="str">
        <f t="shared" si="4182"/>
        <v/>
      </c>
      <c r="S990" s="107" t="str">
        <f t="shared" si="4182"/>
        <v/>
      </c>
      <c r="T990" s="107" t="str">
        <f t="shared" si="4182"/>
        <v/>
      </c>
      <c r="U990" s="107" t="str">
        <f t="shared" ref="U990" si="4183">IFERROR((U989-U988)/U989*100%,"")</f>
        <v/>
      </c>
      <c r="V990" s="107" t="str">
        <f>IFERROR((V987-V989)/V989*100%,"")</f>
        <v/>
      </c>
      <c r="W990" s="107" t="str">
        <f>IFERROR((W987-W989)/W989*100%,"")</f>
        <v/>
      </c>
      <c r="X990" s="107" t="str">
        <f>IFERROR((X987-X989)/X989*100%,"")</f>
        <v/>
      </c>
      <c r="Y990" s="107" t="str">
        <f>IFERROR((Y987-Y989)/Y989*100%,"")</f>
        <v/>
      </c>
      <c r="Z990" s="107" t="str">
        <f t="shared" ref="Z990" si="4184">IFERROR((Z989-Z988)/Z989*100%,"")</f>
        <v/>
      </c>
      <c r="AA990" s="107" t="str">
        <f>IFERROR((AA989-AA987)/AA989*100%,"")</f>
        <v/>
      </c>
      <c r="AB990" s="107" t="str">
        <f>IFERROR((AB989-AB987)/AB989*100%,"")</f>
        <v/>
      </c>
      <c r="AC990" s="194" t="str">
        <f t="shared" ref="AC990" si="4185">IFERROR((AC989-AC988)/AC989*100%,"")</f>
        <v/>
      </c>
      <c r="AD990" s="194" t="str">
        <f t="shared" ref="AD990" si="4186">IFERROR((AD989-AD988)/AD989*100%,"")</f>
        <v/>
      </c>
      <c r="AE990" s="194" t="str">
        <f t="shared" ref="AE990" si="4187">IFERROR((AE989-AE988)/AE989*100%,"")</f>
        <v/>
      </c>
      <c r="AF990" s="194" t="str">
        <f t="shared" ref="AF990" si="4188">IFERROR((AF989-AF988)/AF989*100%,"")</f>
        <v/>
      </c>
      <c r="AG990" s="194" t="str">
        <f t="shared" ref="AG990" si="4189">IFERROR((AG989-AG988)/AG989*100%,"")</f>
        <v/>
      </c>
      <c r="AH990" s="194" t="str">
        <f t="shared" ref="AH990" si="4190">IFERROR((AH989-AH988)/AH989*100%,"")</f>
        <v/>
      </c>
      <c r="AI990" s="194" t="str">
        <f t="shared" ref="AI990" si="4191">IFERROR((AI989-AI988)/AI989*100%,"")</f>
        <v/>
      </c>
      <c r="AJ990" s="194" t="str">
        <f t="shared" ref="AJ990" si="4192">IFERROR((AJ989-AJ988)/AJ989*100%,"")</f>
        <v/>
      </c>
      <c r="AK990" s="194" t="str">
        <f t="shared" ref="AK990" si="4193">IFERROR((AK989-AK988)/AK989*100%,"")</f>
        <v/>
      </c>
      <c r="AL990" s="194" t="str">
        <f t="shared" ref="AL990" si="4194">IFERROR((AL989-AL988)/AL989*100%,"")</f>
        <v/>
      </c>
      <c r="AM990" s="227" t="str">
        <f>IFERROR((AM989-AM987)/AM989*100%,"")</f>
        <v/>
      </c>
    </row>
    <row r="991" spans="1:39" customFormat="1" outlineLevel="1">
      <c r="A991" t="str">
        <f>B980&amp;C991</f>
        <v>Surname, Forename7</v>
      </c>
      <c r="B991" s="259"/>
      <c r="C991" s="27">
        <v>7</v>
      </c>
      <c r="D991" s="26" t="s">
        <v>22</v>
      </c>
      <c r="E991" s="103"/>
      <c r="F991" s="103"/>
      <c r="G991" s="103"/>
      <c r="H991" s="15"/>
      <c r="I991" s="16"/>
      <c r="J991" s="17"/>
      <c r="K991" s="94"/>
      <c r="L991" s="94"/>
      <c r="M991" s="94"/>
      <c r="N991" s="94"/>
      <c r="O991" s="94"/>
      <c r="P991" s="94"/>
      <c r="Q991" s="17" t="str">
        <f>IF(SUM(K991:P991)=0,"",SUM(K991:P991))</f>
        <v/>
      </c>
      <c r="R991" s="94"/>
      <c r="S991" s="94"/>
      <c r="T991" s="17" t="str">
        <f>IF(SUM(R991:S991)=0,"",SUM(R991:S991))</f>
        <v/>
      </c>
      <c r="U991" s="17"/>
      <c r="V991" s="94"/>
      <c r="W991" s="17"/>
      <c r="X991" s="94" t="str">
        <f>IFERROR(AVERAGE(V991:W991),"")</f>
        <v/>
      </c>
      <c r="Y991" s="17"/>
      <c r="Z991" s="17"/>
      <c r="AA991" s="71"/>
      <c r="AB991" s="17"/>
      <c r="AC991" s="190" t="str">
        <f>IF(J991="","",IF(J991&lt;&gt;0,INT(25.4347*POWER((18-J991),1.81)),0))</f>
        <v/>
      </c>
      <c r="AD991" s="190" t="str">
        <f>IFERROR(IF(Q991&lt;&gt;0,INT(0.14354*POWER(((10*Q991)-220),1.4)),0),"")</f>
        <v/>
      </c>
      <c r="AE991" s="190" t="str">
        <f>IFERROR(IF(T991&lt;&gt;0,INT(51.39*POWER((T991-1.5),1.05)),0),"")</f>
        <v/>
      </c>
      <c r="AF991" s="190">
        <f>IF(U991&lt;&gt;0,INT(0.8465*POWER(((100*U991)-75),1.42)),0)</f>
        <v>0</v>
      </c>
      <c r="AG991" s="190" t="str">
        <f>IFERROR(IF(X991&lt;&gt;0,INT(1.53775*POWER((82-X991),1.81)),0),"")</f>
        <v/>
      </c>
      <c r="AH991" s="190" t="str">
        <f>IF(Y991="","",IF(Y991&lt;&gt;0,INT(5.74352*POWER((28.5-Y991),1.92)),0))</f>
        <v/>
      </c>
      <c r="AI991" s="190">
        <f>IF(Z991&lt;&gt;0,INT(12.91*POWER((Z991-4),1.1)),0)</f>
        <v>0</v>
      </c>
      <c r="AJ991" s="190" t="str">
        <f>IF(AA991="","",IF(AA991&lt;&gt;0,INT(0.2797*POWER(((100*AA991)),1.35)),0))</f>
        <v/>
      </c>
      <c r="AK991" s="191" t="str">
        <f>IF(AB991="","",IF(AB991&lt;&gt;0,INT(100.14*POWER((AB991-1),1.08)),0))</f>
        <v/>
      </c>
      <c r="AL991" s="192">
        <f>COUNT(J991,Q991,T991,X991,Y991,AA991,AB991)</f>
        <v>0</v>
      </c>
      <c r="AM991" s="193" t="str">
        <f>IF(AL991=0,"",SUM(AC991:AK991))</f>
        <v/>
      </c>
    </row>
    <row r="992" spans="1:39" customFormat="1" outlineLevel="1">
      <c r="B992" s="259"/>
      <c r="C992" s="106" t="s">
        <v>65</v>
      </c>
      <c r="D992" s="103"/>
      <c r="E992" s="103"/>
      <c r="F992" s="103"/>
      <c r="G992" s="103"/>
      <c r="H992" s="104"/>
      <c r="I992" s="105"/>
      <c r="J992" s="107" t="str">
        <f>IFERROR((J989-J991)/J991*100%,"")</f>
        <v/>
      </c>
      <c r="K992" s="107" t="str">
        <f t="shared" ref="K992:T992" si="4195">IFERROR((K991-K989)/K991*100%,"")</f>
        <v/>
      </c>
      <c r="L992" s="107" t="str">
        <f t="shared" si="4195"/>
        <v/>
      </c>
      <c r="M992" s="107" t="str">
        <f t="shared" si="4195"/>
        <v/>
      </c>
      <c r="N992" s="107" t="str">
        <f t="shared" si="4195"/>
        <v/>
      </c>
      <c r="O992" s="107" t="str">
        <f t="shared" si="4195"/>
        <v/>
      </c>
      <c r="P992" s="107" t="str">
        <f t="shared" si="4195"/>
        <v/>
      </c>
      <c r="Q992" s="107" t="str">
        <f t="shared" si="4195"/>
        <v/>
      </c>
      <c r="R992" s="107" t="str">
        <f t="shared" si="4195"/>
        <v/>
      </c>
      <c r="S992" s="107" t="str">
        <f t="shared" si="4195"/>
        <v/>
      </c>
      <c r="T992" s="107" t="str">
        <f t="shared" si="4195"/>
        <v/>
      </c>
      <c r="U992" s="107" t="str">
        <f t="shared" ref="U992" si="4196">IFERROR((U991-U990)/U991*100%,"")</f>
        <v/>
      </c>
      <c r="V992" s="107" t="str">
        <f>IFERROR((V989-V991)/V991*100%,"")</f>
        <v/>
      </c>
      <c r="W992" s="107" t="str">
        <f>IFERROR((W989-W991)/W991*100%,"")</f>
        <v/>
      </c>
      <c r="X992" s="107" t="str">
        <f>IFERROR((X989-X991)/X991*100%,"")</f>
        <v/>
      </c>
      <c r="Y992" s="107" t="str">
        <f>IFERROR((Y989-Y991)/Y991*100%,"")</f>
        <v/>
      </c>
      <c r="Z992" s="107" t="str">
        <f t="shared" ref="Z992" si="4197">IFERROR((Z991-Z990)/Z991*100%,"")</f>
        <v/>
      </c>
      <c r="AA992" s="107" t="str">
        <f>IFERROR((AA991-AA989)/AA991*100%,"")</f>
        <v/>
      </c>
      <c r="AB992" s="107" t="str">
        <f>IFERROR((AB991-AB989)/AB991*100%,"")</f>
        <v/>
      </c>
      <c r="AC992" s="194" t="str">
        <f t="shared" ref="AC992" si="4198">IFERROR((AC991-AC990)/AC991*100%,"")</f>
        <v/>
      </c>
      <c r="AD992" s="194" t="str">
        <f t="shared" ref="AD992" si="4199">IFERROR((AD991-AD990)/AD991*100%,"")</f>
        <v/>
      </c>
      <c r="AE992" s="194" t="str">
        <f t="shared" ref="AE992" si="4200">IFERROR((AE991-AE990)/AE991*100%,"")</f>
        <v/>
      </c>
      <c r="AF992" s="194" t="str">
        <f t="shared" ref="AF992" si="4201">IFERROR((AF991-AF990)/AF991*100%,"")</f>
        <v/>
      </c>
      <c r="AG992" s="194" t="str">
        <f t="shared" ref="AG992" si="4202">IFERROR((AG991-AG990)/AG991*100%,"")</f>
        <v/>
      </c>
      <c r="AH992" s="194" t="str">
        <f t="shared" ref="AH992" si="4203">IFERROR((AH991-AH990)/AH991*100%,"")</f>
        <v/>
      </c>
      <c r="AI992" s="194" t="str">
        <f t="shared" ref="AI992" si="4204">IFERROR((AI991-AI990)/AI991*100%,"")</f>
        <v/>
      </c>
      <c r="AJ992" s="194" t="str">
        <f t="shared" ref="AJ992" si="4205">IFERROR((AJ991-AJ990)/AJ991*100%,"")</f>
        <v/>
      </c>
      <c r="AK992" s="194" t="str">
        <f t="shared" ref="AK992" si="4206">IFERROR((AK991-AK990)/AK991*100%,"")</f>
        <v/>
      </c>
      <c r="AL992" s="194" t="str">
        <f t="shared" ref="AL992" si="4207">IFERROR((AL991-AL990)/AL991*100%,"")</f>
        <v/>
      </c>
      <c r="AM992" s="227" t="str">
        <f>IFERROR((AM991-AM989)/AM991*100%,"")</f>
        <v/>
      </c>
    </row>
    <row r="993" spans="1:39" customFormat="1" outlineLevel="1">
      <c r="A993" t="str">
        <f>B980&amp;C993</f>
        <v>Surname, Forename8</v>
      </c>
      <c r="B993" s="259"/>
      <c r="C993" s="27">
        <v>8</v>
      </c>
      <c r="D993" s="26" t="s">
        <v>22</v>
      </c>
      <c r="E993" s="103"/>
      <c r="F993" s="103"/>
      <c r="G993" s="103"/>
      <c r="H993" s="15"/>
      <c r="I993" s="16"/>
      <c r="J993" s="17"/>
      <c r="K993" s="94"/>
      <c r="L993" s="94"/>
      <c r="M993" s="94"/>
      <c r="N993" s="94"/>
      <c r="O993" s="94"/>
      <c r="P993" s="94"/>
      <c r="Q993" s="17" t="str">
        <f>IF(SUM(K993:P993)=0,"",SUM(K993:P993))</f>
        <v/>
      </c>
      <c r="R993" s="94"/>
      <c r="S993" s="94"/>
      <c r="T993" s="17" t="str">
        <f>IF(SUM(R993:S993)=0,"",SUM(R993:S993))</f>
        <v/>
      </c>
      <c r="U993" s="17"/>
      <c r="V993" s="94"/>
      <c r="W993" s="17"/>
      <c r="X993" s="94" t="str">
        <f>IFERROR(AVERAGE(V993:W993),"")</f>
        <v/>
      </c>
      <c r="Y993" s="17"/>
      <c r="Z993" s="17"/>
      <c r="AA993" s="71"/>
      <c r="AB993" s="17"/>
      <c r="AC993" s="190" t="str">
        <f>IF(J993="","",IF(J993&lt;&gt;0,INT(25.4347*POWER((18-J993),1.81)),0))</f>
        <v/>
      </c>
      <c r="AD993" s="190" t="str">
        <f>IFERROR(IF(Q993&lt;&gt;0,INT(0.14354*POWER(((10*Q993)-220),1.4)),0),"")</f>
        <v/>
      </c>
      <c r="AE993" s="190" t="str">
        <f>IFERROR(IF(T993&lt;&gt;0,INT(51.39*POWER((T993-1.5),1.05)),0),"")</f>
        <v/>
      </c>
      <c r="AF993" s="190">
        <f>IF(U993&lt;&gt;0,INT(0.8465*POWER(((100*U993)-75),1.42)),0)</f>
        <v>0</v>
      </c>
      <c r="AG993" s="190" t="str">
        <f>IFERROR(IF(X993&lt;&gt;0,INT(1.53775*POWER((82-X993),1.81)),0),"")</f>
        <v/>
      </c>
      <c r="AH993" s="190" t="str">
        <f>IF(Y993="","",IF(Y993&lt;&gt;0,INT(5.74352*POWER((28.5-Y993),1.92)),0))</f>
        <v/>
      </c>
      <c r="AI993" s="190">
        <f>IF(Z993&lt;&gt;0,INT(12.91*POWER((Z993-4),1.1)),0)</f>
        <v>0</v>
      </c>
      <c r="AJ993" s="190" t="str">
        <f>IF(AA993="","",IF(AA993&lt;&gt;0,INT(0.2797*POWER(((100*AA993)),1.35)),0))</f>
        <v/>
      </c>
      <c r="AK993" s="191" t="str">
        <f>IF(AB993="","",IF(AB993&lt;&gt;0,INT(100.14*POWER((AB993-1),1.08)),0))</f>
        <v/>
      </c>
      <c r="AL993" s="192">
        <f>COUNT(J993,Q993,T993,X993,Y993,AA993,AB993)</f>
        <v>0</v>
      </c>
      <c r="AM993" s="193" t="str">
        <f>IF(AL993=0,"",SUM(AC993:AK993))</f>
        <v/>
      </c>
    </row>
    <row r="994" spans="1:39" customFormat="1" outlineLevel="1">
      <c r="B994" s="259"/>
      <c r="C994" s="106" t="s">
        <v>65</v>
      </c>
      <c r="D994" s="103"/>
      <c r="E994" s="103"/>
      <c r="F994" s="103"/>
      <c r="G994" s="103"/>
      <c r="H994" s="104"/>
      <c r="I994" s="105"/>
      <c r="J994" s="107" t="str">
        <f>IFERROR((J991-J993)/J993*100%,"")</f>
        <v/>
      </c>
      <c r="K994" s="107" t="str">
        <f t="shared" ref="K994:T994" si="4208">IFERROR((K993-K991)/K993*100%,"")</f>
        <v/>
      </c>
      <c r="L994" s="107" t="str">
        <f t="shared" si="4208"/>
        <v/>
      </c>
      <c r="M994" s="107" t="str">
        <f t="shared" si="4208"/>
        <v/>
      </c>
      <c r="N994" s="107" t="str">
        <f t="shared" si="4208"/>
        <v/>
      </c>
      <c r="O994" s="107" t="str">
        <f t="shared" si="4208"/>
        <v/>
      </c>
      <c r="P994" s="107" t="str">
        <f t="shared" si="4208"/>
        <v/>
      </c>
      <c r="Q994" s="107" t="str">
        <f t="shared" si="4208"/>
        <v/>
      </c>
      <c r="R994" s="107" t="str">
        <f t="shared" si="4208"/>
        <v/>
      </c>
      <c r="S994" s="107" t="str">
        <f t="shared" si="4208"/>
        <v/>
      </c>
      <c r="T994" s="107" t="str">
        <f t="shared" si="4208"/>
        <v/>
      </c>
      <c r="U994" s="107" t="str">
        <f t="shared" ref="U994" si="4209">IFERROR((U993-U992)/U993*100%,"")</f>
        <v/>
      </c>
      <c r="V994" s="107" t="str">
        <f>IFERROR((V991-V993)/V993*100%,"")</f>
        <v/>
      </c>
      <c r="W994" s="107" t="str">
        <f>IFERROR((W991-W993)/W993*100%,"")</f>
        <v/>
      </c>
      <c r="X994" s="107" t="str">
        <f>IFERROR((X991-X993)/X993*100%,"")</f>
        <v/>
      </c>
      <c r="Y994" s="107" t="str">
        <f>IFERROR((Y991-Y993)/Y993*100%,"")</f>
        <v/>
      </c>
      <c r="Z994" s="107" t="str">
        <f t="shared" ref="Z994" si="4210">IFERROR((Z993-Z992)/Z993*100%,"")</f>
        <v/>
      </c>
      <c r="AA994" s="107" t="str">
        <f>IFERROR((AA993-AA991)/AA993*100%,"")</f>
        <v/>
      </c>
      <c r="AB994" s="107" t="str">
        <f>IFERROR((AB993-AB991)/AB993*100%,"")</f>
        <v/>
      </c>
      <c r="AC994" s="194" t="str">
        <f t="shared" ref="AC994" si="4211">IFERROR((AC993-AC992)/AC993*100%,"")</f>
        <v/>
      </c>
      <c r="AD994" s="194" t="str">
        <f t="shared" ref="AD994" si="4212">IFERROR((AD993-AD992)/AD993*100%,"")</f>
        <v/>
      </c>
      <c r="AE994" s="194" t="str">
        <f t="shared" ref="AE994" si="4213">IFERROR((AE993-AE992)/AE993*100%,"")</f>
        <v/>
      </c>
      <c r="AF994" s="194" t="str">
        <f t="shared" ref="AF994" si="4214">IFERROR((AF993-AF992)/AF993*100%,"")</f>
        <v/>
      </c>
      <c r="AG994" s="194" t="str">
        <f t="shared" ref="AG994" si="4215">IFERROR((AG993-AG992)/AG993*100%,"")</f>
        <v/>
      </c>
      <c r="AH994" s="194" t="str">
        <f t="shared" ref="AH994" si="4216">IFERROR((AH993-AH992)/AH993*100%,"")</f>
        <v/>
      </c>
      <c r="AI994" s="194" t="str">
        <f t="shared" ref="AI994" si="4217">IFERROR((AI993-AI992)/AI993*100%,"")</f>
        <v/>
      </c>
      <c r="AJ994" s="194" t="str">
        <f t="shared" ref="AJ994" si="4218">IFERROR((AJ993-AJ992)/AJ993*100%,"")</f>
        <v/>
      </c>
      <c r="AK994" s="194" t="str">
        <f t="shared" ref="AK994" si="4219">IFERROR((AK993-AK992)/AK993*100%,"")</f>
        <v/>
      </c>
      <c r="AL994" s="194" t="str">
        <f t="shared" ref="AL994" si="4220">IFERROR((AL993-AL992)/AL993*100%,"")</f>
        <v/>
      </c>
      <c r="AM994" s="227" t="str">
        <f>IFERROR((AM993-AM991)/AM993*100%,"")</f>
        <v/>
      </c>
    </row>
    <row r="995" spans="1:39" customFormat="1" outlineLevel="1">
      <c r="A995" t="str">
        <f>B980&amp;C995</f>
        <v>Surname, Forename9</v>
      </c>
      <c r="B995" s="259"/>
      <c r="C995" s="27">
        <v>9</v>
      </c>
      <c r="D995" s="26" t="s">
        <v>22</v>
      </c>
      <c r="E995" s="103"/>
      <c r="F995" s="103"/>
      <c r="G995" s="103"/>
      <c r="H995" s="15"/>
      <c r="I995" s="16"/>
      <c r="J995" s="17"/>
      <c r="K995" s="94"/>
      <c r="L995" s="94"/>
      <c r="M995" s="94"/>
      <c r="N995" s="94"/>
      <c r="O995" s="94"/>
      <c r="P995" s="94"/>
      <c r="Q995" s="17" t="str">
        <f>IF(SUM(K995:P995)=0,"",SUM(K995:P995))</f>
        <v/>
      </c>
      <c r="R995" s="94"/>
      <c r="S995" s="94"/>
      <c r="T995" s="17" t="str">
        <f>IF(SUM(R995:S995)=0,"",SUM(R995:S995))</f>
        <v/>
      </c>
      <c r="U995" s="17"/>
      <c r="V995" s="94"/>
      <c r="W995" s="17"/>
      <c r="X995" s="94" t="str">
        <f>IFERROR(AVERAGE(V995:W995),"")</f>
        <v/>
      </c>
      <c r="Y995" s="17"/>
      <c r="Z995" s="17"/>
      <c r="AA995" s="71"/>
      <c r="AB995" s="17"/>
      <c r="AC995" s="190" t="str">
        <f>IF(J995="","",IF(J995&lt;&gt;0,INT(25.4347*POWER((18-J995),1.81)),0))</f>
        <v/>
      </c>
      <c r="AD995" s="190" t="str">
        <f>IFERROR(IF(Q995&lt;&gt;0,INT(0.14354*POWER(((10*Q995)-220),1.4)),0),"")</f>
        <v/>
      </c>
      <c r="AE995" s="190" t="str">
        <f>IFERROR(IF(T995&lt;&gt;0,INT(51.39*POWER((T995-1.5),1.05)),0),"")</f>
        <v/>
      </c>
      <c r="AF995" s="190">
        <f>IF(U995&lt;&gt;0,INT(0.8465*POWER(((100*U995)-75),1.42)),0)</f>
        <v>0</v>
      </c>
      <c r="AG995" s="190" t="str">
        <f>IFERROR(IF(X995&lt;&gt;0,INT(1.53775*POWER((82-X995),1.81)),0),"")</f>
        <v/>
      </c>
      <c r="AH995" s="190" t="str">
        <f>IF(Y995="","",IF(Y995&lt;&gt;0,INT(5.74352*POWER((28.5-Y995),1.92)),0))</f>
        <v/>
      </c>
      <c r="AI995" s="190">
        <f>IF(Z995&lt;&gt;0,INT(12.91*POWER((Z995-4),1.1)),0)</f>
        <v>0</v>
      </c>
      <c r="AJ995" s="190" t="str">
        <f>IF(AA995="","",IF(AA995&lt;&gt;0,INT(0.2797*POWER(((100*AA995)),1.35)),0))</f>
        <v/>
      </c>
      <c r="AK995" s="191" t="str">
        <f>IF(AB995="","",IF(AB995&lt;&gt;0,INT(100.14*POWER((AB995-1),1.08)),0))</f>
        <v/>
      </c>
      <c r="AL995" s="192">
        <f>COUNT(J995,Q995,T995,X995,Y995,AA995,AB995)</f>
        <v>0</v>
      </c>
      <c r="AM995" s="193" t="str">
        <f>IF(AL995=0,"",SUM(AC995:AK995))</f>
        <v/>
      </c>
    </row>
    <row r="996" spans="1:39" customFormat="1" outlineLevel="1">
      <c r="B996" s="259"/>
      <c r="C996" s="106" t="s">
        <v>65</v>
      </c>
      <c r="D996" s="33"/>
      <c r="E996" s="33"/>
      <c r="F996" s="33"/>
      <c r="G996" s="33"/>
      <c r="H996" s="18"/>
      <c r="I996" s="44"/>
      <c r="J996" s="107" t="str">
        <f>IFERROR((J993-J995)/J995*100%,"")</f>
        <v/>
      </c>
      <c r="K996" s="107" t="str">
        <f t="shared" ref="K996:T996" si="4221">IFERROR((K995-K993)/K995*100%,"")</f>
        <v/>
      </c>
      <c r="L996" s="107" t="str">
        <f t="shared" si="4221"/>
        <v/>
      </c>
      <c r="M996" s="107" t="str">
        <f t="shared" si="4221"/>
        <v/>
      </c>
      <c r="N996" s="107" t="str">
        <f t="shared" si="4221"/>
        <v/>
      </c>
      <c r="O996" s="107" t="str">
        <f t="shared" si="4221"/>
        <v/>
      </c>
      <c r="P996" s="107" t="str">
        <f t="shared" si="4221"/>
        <v/>
      </c>
      <c r="Q996" s="107" t="str">
        <f t="shared" si="4221"/>
        <v/>
      </c>
      <c r="R996" s="107" t="str">
        <f t="shared" si="4221"/>
        <v/>
      </c>
      <c r="S996" s="107" t="str">
        <f t="shared" si="4221"/>
        <v/>
      </c>
      <c r="T996" s="107" t="str">
        <f t="shared" si="4221"/>
        <v/>
      </c>
      <c r="U996" s="107" t="str">
        <f t="shared" ref="U996" si="4222">IFERROR((U995-U994)/U995*100%,"")</f>
        <v/>
      </c>
      <c r="V996" s="107" t="str">
        <f>IFERROR((V993-V995)/V995*100%,"")</f>
        <v/>
      </c>
      <c r="W996" s="107" t="str">
        <f>IFERROR((W993-W995)/W995*100%,"")</f>
        <v/>
      </c>
      <c r="X996" s="107" t="str">
        <f>IFERROR((X993-X995)/X995*100%,"")</f>
        <v/>
      </c>
      <c r="Y996" s="107" t="str">
        <f>IFERROR((Y993-Y995)/Y995*100%,"")</f>
        <v/>
      </c>
      <c r="Z996" s="107" t="str">
        <f t="shared" ref="Z996" si="4223">IFERROR((Z995-Z994)/Z995*100%,"")</f>
        <v/>
      </c>
      <c r="AA996" s="107" t="str">
        <f>IFERROR((AA995-AA993)/AA995*100%,"")</f>
        <v/>
      </c>
      <c r="AB996" s="107" t="str">
        <f>IFERROR((AB995-AB993)/AB995*100%,"")</f>
        <v/>
      </c>
      <c r="AC996" s="194" t="str">
        <f t="shared" ref="AC996" si="4224">IFERROR((AC995-AC994)/AC995*100%,"")</f>
        <v/>
      </c>
      <c r="AD996" s="194" t="str">
        <f t="shared" ref="AD996" si="4225">IFERROR((AD995-AD994)/AD995*100%,"")</f>
        <v/>
      </c>
      <c r="AE996" s="194" t="str">
        <f t="shared" ref="AE996" si="4226">IFERROR((AE995-AE994)/AE995*100%,"")</f>
        <v/>
      </c>
      <c r="AF996" s="194" t="str">
        <f t="shared" ref="AF996" si="4227">IFERROR((AF995-AF994)/AF995*100%,"")</f>
        <v/>
      </c>
      <c r="AG996" s="194" t="str">
        <f t="shared" ref="AG996" si="4228">IFERROR((AG995-AG994)/AG995*100%,"")</f>
        <v/>
      </c>
      <c r="AH996" s="194" t="str">
        <f t="shared" ref="AH996" si="4229">IFERROR((AH995-AH994)/AH995*100%,"")</f>
        <v/>
      </c>
      <c r="AI996" s="194" t="str">
        <f t="shared" ref="AI996" si="4230">IFERROR((AI995-AI994)/AI995*100%,"")</f>
        <v/>
      </c>
      <c r="AJ996" s="194" t="str">
        <f t="shared" ref="AJ996" si="4231">IFERROR((AJ995-AJ994)/AJ995*100%,"")</f>
        <v/>
      </c>
      <c r="AK996" s="194" t="str">
        <f t="shared" ref="AK996" si="4232">IFERROR((AK995-AK994)/AK995*100%,"")</f>
        <v/>
      </c>
      <c r="AL996" s="194" t="str">
        <f t="shared" ref="AL996" si="4233">IFERROR((AL995-AL994)/AL995*100%,"")</f>
        <v/>
      </c>
      <c r="AM996" s="227" t="str">
        <f>IFERROR((AM995-AM993)/AM995*100%,"")</f>
        <v/>
      </c>
    </row>
    <row r="997" spans="1:39" s="6" customFormat="1" outlineLevel="1">
      <c r="A997" t="str">
        <f>B980&amp;C997</f>
        <v>Surname, Forename10</v>
      </c>
      <c r="B997" s="259"/>
      <c r="C997" s="32">
        <v>10</v>
      </c>
      <c r="D997" s="33" t="s">
        <v>22</v>
      </c>
      <c r="E997" s="33"/>
      <c r="F997" s="33"/>
      <c r="G997" s="33"/>
      <c r="H997" s="18"/>
      <c r="I997" s="44"/>
      <c r="J997" s="34"/>
      <c r="K997" s="34"/>
      <c r="L997" s="34"/>
      <c r="M997" s="34"/>
      <c r="N997" s="34"/>
      <c r="O997" s="34"/>
      <c r="P997" s="34"/>
      <c r="Q997" s="17" t="str">
        <f>IF(SUM(K997:P997)=0,"",SUM(K997:P997))</f>
        <v/>
      </c>
      <c r="R997" s="94"/>
      <c r="S997" s="94"/>
      <c r="T997" s="17" t="str">
        <f>IF(SUM(R997:S997)=0,"",SUM(R997:S997))</f>
        <v/>
      </c>
      <c r="U997" s="17"/>
      <c r="V997" s="94"/>
      <c r="W997" s="17"/>
      <c r="X997" s="94" t="str">
        <f>IFERROR(AVERAGE(V997:W997),"")</f>
        <v/>
      </c>
      <c r="Y997" s="17"/>
      <c r="Z997" s="17"/>
      <c r="AA997" s="71"/>
      <c r="AB997" s="17"/>
      <c r="AC997" s="190" t="str">
        <f>IF(J997="","",IF(J997&lt;&gt;0,INT(25.4347*POWER((18-J997),1.81)),0))</f>
        <v/>
      </c>
      <c r="AD997" s="190" t="str">
        <f>IFERROR(IF(Q997&lt;&gt;0,INT(0.14354*POWER(((10*Q997)-220),1.4)),0),"")</f>
        <v/>
      </c>
      <c r="AE997" s="190" t="str">
        <f>IFERROR(IF(T997&lt;&gt;0,INT(51.39*POWER((T997-1.5),1.05)),0),"")</f>
        <v/>
      </c>
      <c r="AF997" s="190">
        <f>IF(U997&lt;&gt;0,INT(0.8465*POWER(((100*U997)-75),1.42)),0)</f>
        <v>0</v>
      </c>
      <c r="AG997" s="190" t="str">
        <f>IFERROR(IF(X997&lt;&gt;0,INT(1.53775*POWER((82-X997),1.81)),0),"")</f>
        <v/>
      </c>
      <c r="AH997" s="190" t="str">
        <f>IF(Y997="","",IF(Y997&lt;&gt;0,INT(5.74352*POWER((28.5-Y997),1.92)),0))</f>
        <v/>
      </c>
      <c r="AI997" s="190">
        <f>IF(Z997&lt;&gt;0,INT(12.91*POWER((Z997-4),1.1)),0)</f>
        <v>0</v>
      </c>
      <c r="AJ997" s="190" t="str">
        <f>IF(AA997="","",IF(AA997&lt;&gt;0,INT(0.2797*POWER(((100*AA997)),1.35)),0))</f>
        <v/>
      </c>
      <c r="AK997" s="191" t="str">
        <f>IF(AB997="","",IF(AB997&lt;&gt;0,INT(100.14*POWER((AB997-1),1.08)),0))</f>
        <v/>
      </c>
      <c r="AL997" s="192">
        <f>COUNT(J997,Q997,T997,X997,Y997,AA997,AB997)</f>
        <v>0</v>
      </c>
      <c r="AM997" s="193" t="str">
        <f>IF(AL997=0,"",SUM(AC997:AK997))</f>
        <v/>
      </c>
    </row>
    <row r="998" spans="1:39" s="6" customFormat="1" outlineLevel="1">
      <c r="A998"/>
      <c r="B998" s="260"/>
      <c r="C998" s="106" t="s">
        <v>65</v>
      </c>
      <c r="D998" s="33"/>
      <c r="E998" s="33"/>
      <c r="F998" s="33"/>
      <c r="G998" s="33"/>
      <c r="H998" s="18"/>
      <c r="I998" s="44"/>
      <c r="J998" s="107" t="str">
        <f>IFERROR((J995-J997)/J997*100%,"")</f>
        <v/>
      </c>
      <c r="K998" s="107" t="str">
        <f t="shared" ref="K998:T998" si="4234">IFERROR((K997-K995)/K997*100%,"")</f>
        <v/>
      </c>
      <c r="L998" s="107" t="str">
        <f t="shared" si="4234"/>
        <v/>
      </c>
      <c r="M998" s="107" t="str">
        <f t="shared" si="4234"/>
        <v/>
      </c>
      <c r="N998" s="107" t="str">
        <f t="shared" si="4234"/>
        <v/>
      </c>
      <c r="O998" s="107" t="str">
        <f t="shared" si="4234"/>
        <v/>
      </c>
      <c r="P998" s="107" t="str">
        <f t="shared" si="4234"/>
        <v/>
      </c>
      <c r="Q998" s="107" t="str">
        <f t="shared" si="4234"/>
        <v/>
      </c>
      <c r="R998" s="107" t="str">
        <f t="shared" si="4234"/>
        <v/>
      </c>
      <c r="S998" s="107" t="str">
        <f t="shared" si="4234"/>
        <v/>
      </c>
      <c r="T998" s="107" t="str">
        <f t="shared" si="4234"/>
        <v/>
      </c>
      <c r="U998" s="107" t="str">
        <f t="shared" ref="U998" si="4235">IFERROR((U997-U996)/U997*100%,"")</f>
        <v/>
      </c>
      <c r="V998" s="107" t="str">
        <f>IFERROR((V995-V997)/V997*100%,"")</f>
        <v/>
      </c>
      <c r="W998" s="107" t="str">
        <f>IFERROR((W995-W997)/W997*100%,"")</f>
        <v/>
      </c>
      <c r="X998" s="107" t="str">
        <f>IFERROR((X995-X997)/X997*100%,"")</f>
        <v/>
      </c>
      <c r="Y998" s="107" t="str">
        <f>IFERROR((Y995-Y997)/Y997*100%,"")</f>
        <v/>
      </c>
      <c r="Z998" s="107" t="str">
        <f t="shared" ref="Z998" si="4236">IFERROR((Z997-Z996)/Z997*100%,"")</f>
        <v/>
      </c>
      <c r="AA998" s="107" t="str">
        <f>IFERROR((AA997-AA995)/AA997*100%,"")</f>
        <v/>
      </c>
      <c r="AB998" s="107" t="str">
        <f>IFERROR((AB997-AB995)/AB997*100%,"")</f>
        <v/>
      </c>
      <c r="AC998" s="194" t="str">
        <f t="shared" ref="AC998" si="4237">IFERROR((AC997-AC996)/AC997*100%,"")</f>
        <v/>
      </c>
      <c r="AD998" s="194" t="str">
        <f t="shared" ref="AD998" si="4238">IFERROR((AD997-AD996)/AD997*100%,"")</f>
        <v/>
      </c>
      <c r="AE998" s="194" t="str">
        <f t="shared" ref="AE998" si="4239">IFERROR((AE997-AE996)/AE997*100%,"")</f>
        <v/>
      </c>
      <c r="AF998" s="194" t="str">
        <f t="shared" ref="AF998" si="4240">IFERROR((AF997-AF996)/AF997*100%,"")</f>
        <v/>
      </c>
      <c r="AG998" s="194" t="str">
        <f t="shared" ref="AG998" si="4241">IFERROR((AG997-AG996)/AG997*100%,"")</f>
        <v/>
      </c>
      <c r="AH998" s="194" t="str">
        <f t="shared" ref="AH998" si="4242">IFERROR((AH997-AH996)/AH997*100%,"")</f>
        <v/>
      </c>
      <c r="AI998" s="194" t="str">
        <f t="shared" ref="AI998" si="4243">IFERROR((AI997-AI996)/AI997*100%,"")</f>
        <v/>
      </c>
      <c r="AJ998" s="194" t="str">
        <f t="shared" ref="AJ998" si="4244">IFERROR((AJ997-AJ996)/AJ997*100%,"")</f>
        <v/>
      </c>
      <c r="AK998" s="194" t="str">
        <f t="shared" ref="AK998" si="4245">IFERROR((AK997-AK996)/AK997*100%,"")</f>
        <v/>
      </c>
      <c r="AL998" s="194" t="str">
        <f t="shared" ref="AL998" si="4246">IFERROR((AL997-AL996)/AL997*100%,"")</f>
        <v/>
      </c>
      <c r="AM998" s="227" t="str">
        <f>IFERROR((AM997-AM995)/AM997*100%,"")</f>
        <v/>
      </c>
    </row>
    <row r="999" spans="1:39" s="45" customFormat="1" outlineLevel="1">
      <c r="B999" s="115"/>
      <c r="C999" s="32"/>
      <c r="D999" s="33"/>
      <c r="E999" s="33"/>
      <c r="F999" s="33"/>
      <c r="G999" s="33"/>
      <c r="H999" s="18"/>
      <c r="I999" s="44"/>
      <c r="J999" s="34"/>
      <c r="K999" s="34"/>
      <c r="L999" s="34"/>
      <c r="M999" s="34"/>
      <c r="N999" s="34"/>
      <c r="O999" s="34"/>
      <c r="P999" s="34"/>
      <c r="Q999" s="34"/>
      <c r="R999" s="34"/>
      <c r="S999" s="34"/>
      <c r="T999" s="34"/>
      <c r="U999" s="34"/>
      <c r="V999" s="34"/>
      <c r="W999" s="34"/>
      <c r="X999" s="34"/>
      <c r="Y999" s="34"/>
      <c r="Z999" s="34"/>
      <c r="AA999" s="34"/>
      <c r="AB999" s="34"/>
      <c r="AC999" s="195"/>
      <c r="AD999" s="196"/>
      <c r="AE999" s="196"/>
      <c r="AF999" s="196"/>
      <c r="AG999" s="196"/>
      <c r="AH999" s="196"/>
      <c r="AI999" s="196"/>
      <c r="AJ999" s="196"/>
      <c r="AK999" s="197"/>
      <c r="AL999" s="196"/>
      <c r="AM999" s="198"/>
    </row>
    <row r="1000" spans="1:39" s="6" customFormat="1" outlineLevel="1">
      <c r="B1000" s="116"/>
      <c r="C1000" s="35"/>
      <c r="D1000" s="36"/>
      <c r="E1000" s="36"/>
      <c r="F1000" s="36"/>
      <c r="G1000" s="36"/>
      <c r="H1000" s="37"/>
      <c r="I1000" s="38" t="s">
        <v>24</v>
      </c>
      <c r="J1000" s="21" t="e">
        <f>AVERAGE(J980:J981,J983,J985,J987,J989,J991,J993,J995,J997)</f>
        <v>#DIV/0!</v>
      </c>
      <c r="K1000" s="21" t="e">
        <f t="shared" ref="K1000:AB1000" si="4247">AVERAGE(K980:K981,K983,K985,K987,K989,K991,K993,K995,K997)</f>
        <v>#DIV/0!</v>
      </c>
      <c r="L1000" s="21" t="e">
        <f t="shared" si="4247"/>
        <v>#DIV/0!</v>
      </c>
      <c r="M1000" s="21" t="e">
        <f t="shared" si="4247"/>
        <v>#DIV/0!</v>
      </c>
      <c r="N1000" s="21" t="e">
        <f t="shared" si="4247"/>
        <v>#DIV/0!</v>
      </c>
      <c r="O1000" s="21" t="e">
        <f t="shared" si="4247"/>
        <v>#DIV/0!</v>
      </c>
      <c r="P1000" s="21" t="e">
        <f t="shared" si="4247"/>
        <v>#DIV/0!</v>
      </c>
      <c r="Q1000" s="21" t="e">
        <f t="shared" si="4247"/>
        <v>#DIV/0!</v>
      </c>
      <c r="R1000" s="21" t="e">
        <f t="shared" si="4247"/>
        <v>#DIV/0!</v>
      </c>
      <c r="S1000" s="21" t="e">
        <f t="shared" si="4247"/>
        <v>#DIV/0!</v>
      </c>
      <c r="T1000" s="21" t="e">
        <f t="shared" si="4247"/>
        <v>#DIV/0!</v>
      </c>
      <c r="U1000" s="21" t="e">
        <f t="shared" si="4247"/>
        <v>#DIV/0!</v>
      </c>
      <c r="V1000" s="21" t="e">
        <f t="shared" si="4247"/>
        <v>#DIV/0!</v>
      </c>
      <c r="W1000" s="21" t="e">
        <f t="shared" si="4247"/>
        <v>#DIV/0!</v>
      </c>
      <c r="X1000" s="21" t="e">
        <f t="shared" si="4247"/>
        <v>#DIV/0!</v>
      </c>
      <c r="Y1000" s="21" t="e">
        <f t="shared" si="4247"/>
        <v>#DIV/0!</v>
      </c>
      <c r="Z1000" s="21" t="e">
        <f t="shared" si="4247"/>
        <v>#DIV/0!</v>
      </c>
      <c r="AA1000" s="21" t="e">
        <f t="shared" si="4247"/>
        <v>#DIV/0!</v>
      </c>
      <c r="AB1000" s="21" t="e">
        <f t="shared" si="4247"/>
        <v>#DIV/0!</v>
      </c>
      <c r="AC1000" s="199"/>
      <c r="AD1000" s="200"/>
      <c r="AE1000" s="200"/>
      <c r="AF1000" s="200"/>
      <c r="AG1000" s="200"/>
      <c r="AH1000" s="200"/>
      <c r="AI1000" s="200"/>
      <c r="AJ1000" s="200"/>
      <c r="AK1000" s="201"/>
      <c r="AL1000" s="200"/>
      <c r="AM1000" s="202"/>
    </row>
    <row r="1001" spans="1:39" s="6" customFormat="1" outlineLevel="1">
      <c r="B1001" s="116"/>
      <c r="C1001" s="35"/>
      <c r="D1001" s="36"/>
      <c r="E1001" s="36"/>
      <c r="F1001" s="36"/>
      <c r="G1001" s="36"/>
      <c r="H1001" s="37"/>
      <c r="I1001" s="38" t="s">
        <v>26</v>
      </c>
      <c r="J1001" s="21">
        <f>MIN(J980:J981,J983,J985,J987,J989,J991,J993,J995,J997)</f>
        <v>0</v>
      </c>
      <c r="K1001" s="21">
        <f t="shared" ref="K1001:AB1001" si="4248">MIN(K980:K981,K983,K985,K987,K989,K991,K993,K995,K997)</f>
        <v>0</v>
      </c>
      <c r="L1001" s="21">
        <f t="shared" si="4248"/>
        <v>0</v>
      </c>
      <c r="M1001" s="21">
        <f t="shared" si="4248"/>
        <v>0</v>
      </c>
      <c r="N1001" s="21">
        <f t="shared" si="4248"/>
        <v>0</v>
      </c>
      <c r="O1001" s="21">
        <f t="shared" si="4248"/>
        <v>0</v>
      </c>
      <c r="P1001" s="21">
        <f t="shared" si="4248"/>
        <v>0</v>
      </c>
      <c r="Q1001" s="21">
        <f t="shared" si="4248"/>
        <v>0</v>
      </c>
      <c r="R1001" s="21">
        <f t="shared" si="4248"/>
        <v>0</v>
      </c>
      <c r="S1001" s="21">
        <f t="shared" si="4248"/>
        <v>0</v>
      </c>
      <c r="T1001" s="21">
        <f t="shared" si="4248"/>
        <v>0</v>
      </c>
      <c r="U1001" s="21">
        <f t="shared" si="4248"/>
        <v>0</v>
      </c>
      <c r="V1001" s="21">
        <f t="shared" si="4248"/>
        <v>0</v>
      </c>
      <c r="W1001" s="21">
        <f t="shared" si="4248"/>
        <v>0</v>
      </c>
      <c r="X1001" s="21">
        <f t="shared" si="4248"/>
        <v>0</v>
      </c>
      <c r="Y1001" s="21">
        <f t="shared" si="4248"/>
        <v>0</v>
      </c>
      <c r="Z1001" s="21">
        <f t="shared" si="4248"/>
        <v>0</v>
      </c>
      <c r="AA1001" s="21">
        <f t="shared" si="4248"/>
        <v>0</v>
      </c>
      <c r="AB1001" s="21">
        <f t="shared" si="4248"/>
        <v>0</v>
      </c>
      <c r="AC1001" s="199"/>
      <c r="AD1001" s="200"/>
      <c r="AE1001" s="200"/>
      <c r="AF1001" s="200"/>
      <c r="AG1001" s="200"/>
      <c r="AH1001" s="200"/>
      <c r="AI1001" s="200"/>
      <c r="AJ1001" s="200"/>
      <c r="AK1001" s="201"/>
      <c r="AL1001" s="200"/>
      <c r="AM1001" s="202"/>
    </row>
    <row r="1002" spans="1:39" s="6" customFormat="1" outlineLevel="1">
      <c r="B1002" s="116"/>
      <c r="C1002" s="35"/>
      <c r="D1002" s="36"/>
      <c r="E1002" s="36"/>
      <c r="F1002" s="36"/>
      <c r="G1002" s="36"/>
      <c r="H1002" s="37"/>
      <c r="I1002" s="38" t="s">
        <v>25</v>
      </c>
      <c r="J1002" s="21">
        <f>MAX(J980:J981,J983,J985,J987,J989,J991,J993,J995,J997)</f>
        <v>0</v>
      </c>
      <c r="K1002" s="21">
        <f t="shared" ref="K1002:AB1002" si="4249">MAX(K980:K981,K983,K985,K987,K989,K991,K993,K995,K997)</f>
        <v>0</v>
      </c>
      <c r="L1002" s="21">
        <f t="shared" si="4249"/>
        <v>0</v>
      </c>
      <c r="M1002" s="21">
        <f t="shared" si="4249"/>
        <v>0</v>
      </c>
      <c r="N1002" s="21">
        <f t="shared" si="4249"/>
        <v>0</v>
      </c>
      <c r="O1002" s="21">
        <f t="shared" si="4249"/>
        <v>0</v>
      </c>
      <c r="P1002" s="21">
        <f t="shared" si="4249"/>
        <v>0</v>
      </c>
      <c r="Q1002" s="21">
        <f t="shared" si="4249"/>
        <v>0</v>
      </c>
      <c r="R1002" s="21">
        <f t="shared" si="4249"/>
        <v>0</v>
      </c>
      <c r="S1002" s="21">
        <f t="shared" si="4249"/>
        <v>0</v>
      </c>
      <c r="T1002" s="21">
        <f t="shared" si="4249"/>
        <v>0</v>
      </c>
      <c r="U1002" s="21">
        <f t="shared" si="4249"/>
        <v>0</v>
      </c>
      <c r="V1002" s="21">
        <f t="shared" si="4249"/>
        <v>0</v>
      </c>
      <c r="W1002" s="21">
        <f t="shared" si="4249"/>
        <v>0</v>
      </c>
      <c r="X1002" s="21">
        <f t="shared" si="4249"/>
        <v>0</v>
      </c>
      <c r="Y1002" s="21">
        <f t="shared" si="4249"/>
        <v>0</v>
      </c>
      <c r="Z1002" s="21">
        <f t="shared" si="4249"/>
        <v>0</v>
      </c>
      <c r="AA1002" s="21">
        <f t="shared" si="4249"/>
        <v>0</v>
      </c>
      <c r="AB1002" s="21">
        <f t="shared" si="4249"/>
        <v>0</v>
      </c>
      <c r="AC1002" s="199"/>
      <c r="AD1002" s="200"/>
      <c r="AE1002" s="200"/>
      <c r="AF1002" s="200"/>
      <c r="AG1002" s="200"/>
      <c r="AH1002" s="200"/>
      <c r="AI1002" s="200"/>
      <c r="AJ1002" s="200"/>
      <c r="AK1002" s="201"/>
      <c r="AL1002" s="200"/>
      <c r="AM1002" s="202"/>
    </row>
    <row r="1003" spans="1:39" s="6" customFormat="1" outlineLevel="1">
      <c r="B1003" s="116"/>
      <c r="C1003" s="35"/>
      <c r="D1003" s="36"/>
      <c r="E1003" s="36"/>
      <c r="F1003" s="36"/>
      <c r="G1003" s="36"/>
      <c r="H1003" s="37"/>
      <c r="I1003" s="38"/>
      <c r="J1003" s="21"/>
      <c r="K1003" s="21"/>
      <c r="L1003" s="21"/>
      <c r="M1003" s="21"/>
      <c r="N1003" s="21"/>
      <c r="O1003" s="21"/>
      <c r="P1003" s="21"/>
      <c r="Q1003" s="21"/>
      <c r="R1003" s="21"/>
      <c r="S1003" s="21"/>
      <c r="T1003" s="21"/>
      <c r="U1003" s="21"/>
      <c r="V1003" s="21"/>
      <c r="W1003" s="21"/>
      <c r="X1003" s="21"/>
      <c r="Y1003" s="21"/>
      <c r="Z1003" s="21"/>
      <c r="AA1003" s="21"/>
      <c r="AB1003" s="21"/>
      <c r="AC1003" s="200"/>
      <c r="AD1003" s="200"/>
      <c r="AE1003" s="200"/>
      <c r="AF1003" s="200"/>
      <c r="AG1003" s="200"/>
      <c r="AH1003" s="200"/>
      <c r="AI1003" s="200"/>
      <c r="AJ1003" s="200"/>
      <c r="AK1003" s="200"/>
      <c r="AL1003" s="200"/>
      <c r="AM1003" s="202"/>
    </row>
    <row r="1004" spans="1:39" s="31" customFormat="1" ht="16.5" outlineLevel="1" thickBot="1">
      <c r="B1004" s="117"/>
      <c r="C1004" s="39"/>
      <c r="D1004" s="40"/>
      <c r="E1004" s="40"/>
      <c r="F1004" s="40"/>
      <c r="G1004" s="40"/>
      <c r="H1004" s="41"/>
      <c r="I1004" s="42"/>
      <c r="J1004" s="43"/>
      <c r="K1004" s="43"/>
      <c r="L1004" s="43"/>
      <c r="M1004" s="43"/>
      <c r="N1004" s="43"/>
      <c r="O1004" s="43"/>
      <c r="P1004" s="43"/>
      <c r="Q1004" s="43"/>
      <c r="R1004" s="43"/>
      <c r="S1004" s="43"/>
      <c r="T1004" s="43"/>
      <c r="U1004" s="43"/>
      <c r="V1004" s="43"/>
      <c r="W1004" s="43"/>
      <c r="X1004" s="43"/>
      <c r="Y1004" s="43"/>
      <c r="Z1004" s="43"/>
      <c r="AA1004" s="43"/>
      <c r="AB1004" s="43"/>
      <c r="AC1004" s="204"/>
      <c r="AD1004" s="204"/>
      <c r="AE1004" s="204"/>
      <c r="AF1004" s="204"/>
      <c r="AG1004" s="204"/>
      <c r="AH1004" s="204"/>
      <c r="AI1004" s="204"/>
      <c r="AJ1004" s="204"/>
      <c r="AK1004" s="204"/>
      <c r="AL1004" s="204"/>
      <c r="AM1004" s="205"/>
    </row>
    <row r="1005" spans="1:39" customFormat="1">
      <c r="B1005" s="118"/>
      <c r="C1005" s="28"/>
      <c r="D1005" s="19"/>
      <c r="E1005" s="19"/>
      <c r="F1005" s="19"/>
      <c r="G1005" s="19"/>
      <c r="H1005" s="29"/>
      <c r="I1005" s="20"/>
      <c r="J1005" s="30"/>
      <c r="K1005" s="30"/>
      <c r="L1005" s="30"/>
      <c r="M1005" s="30"/>
      <c r="N1005" s="30"/>
      <c r="O1005" s="30"/>
      <c r="P1005" s="30"/>
      <c r="Q1005" s="30"/>
      <c r="R1005" s="30"/>
      <c r="S1005" s="30"/>
      <c r="T1005" s="30"/>
      <c r="U1005" s="30"/>
      <c r="V1005" s="30"/>
      <c r="W1005" s="30"/>
      <c r="X1005" s="30"/>
      <c r="Y1005" s="30"/>
      <c r="Z1005" s="30"/>
      <c r="AA1005" s="30"/>
      <c r="AB1005" s="30"/>
      <c r="AC1005" s="206"/>
      <c r="AD1005" s="206"/>
      <c r="AE1005" s="206"/>
      <c r="AF1005" s="206"/>
      <c r="AG1005" s="206"/>
      <c r="AH1005" s="206"/>
      <c r="AI1005" s="206"/>
      <c r="AJ1005" s="206"/>
      <c r="AK1005" s="206"/>
      <c r="AL1005" s="206"/>
      <c r="AM1005" s="207"/>
    </row>
    <row r="1006" spans="1:39" customFormat="1" outlineLevel="1">
      <c r="B1006" s="114" t="s">
        <v>41</v>
      </c>
      <c r="C1006" s="28"/>
      <c r="D1006" s="19"/>
      <c r="E1006" s="19"/>
      <c r="F1006" s="19"/>
      <c r="G1006" s="19"/>
      <c r="H1006" s="29"/>
      <c r="I1006" s="20"/>
      <c r="J1006" s="30"/>
      <c r="K1006" s="30"/>
      <c r="L1006" s="30"/>
      <c r="M1006" s="30"/>
      <c r="N1006" s="30"/>
      <c r="O1006" s="30"/>
      <c r="P1006" s="30"/>
      <c r="Q1006" s="30"/>
      <c r="R1006" s="30"/>
      <c r="S1006" s="30"/>
      <c r="T1006" s="30"/>
      <c r="U1006" s="30"/>
      <c r="V1006" s="30"/>
      <c r="W1006" s="30"/>
      <c r="X1006" s="30"/>
      <c r="Y1006" s="30"/>
      <c r="Z1006" s="30"/>
      <c r="AA1006" s="30"/>
      <c r="AB1006" s="30"/>
      <c r="AC1006" s="206"/>
      <c r="AD1006" s="206"/>
      <c r="AE1006" s="206"/>
      <c r="AF1006" s="206"/>
      <c r="AG1006" s="206"/>
      <c r="AH1006" s="206"/>
      <c r="AI1006" s="206"/>
      <c r="AJ1006" s="206"/>
      <c r="AK1006" s="206"/>
      <c r="AL1006" s="206"/>
      <c r="AM1006" s="207"/>
    </row>
    <row r="1007" spans="1:39" customFormat="1" outlineLevel="1">
      <c r="A1007" t="str">
        <f>B1007&amp;C1007</f>
        <v>Surname, Forename1</v>
      </c>
      <c r="B1007" s="258" t="s">
        <v>28</v>
      </c>
      <c r="C1007" s="27">
        <v>1</v>
      </c>
      <c r="D1007" s="26" t="s">
        <v>22</v>
      </c>
      <c r="E1007" s="103"/>
      <c r="F1007" s="103"/>
      <c r="G1007" s="103"/>
      <c r="H1007" s="16"/>
      <c r="I1007" s="16"/>
      <c r="J1007" s="17"/>
      <c r="K1007" s="94"/>
      <c r="L1007" s="94"/>
      <c r="M1007" s="94"/>
      <c r="N1007" s="94"/>
      <c r="O1007" s="94"/>
      <c r="P1007" s="94"/>
      <c r="Q1007" s="17"/>
      <c r="R1007" s="94"/>
      <c r="S1007" s="94"/>
      <c r="T1007" s="17"/>
      <c r="U1007" s="17"/>
      <c r="V1007" s="94"/>
      <c r="W1007" s="17"/>
      <c r="X1007" s="94"/>
      <c r="Y1007" s="17"/>
      <c r="Z1007" s="17"/>
      <c r="AA1007" s="17"/>
      <c r="AB1007" s="17"/>
      <c r="AC1007" s="190">
        <f>IF(J1007&lt;&gt;0,INT(25.4347*POWER((18-J1007),1.81)),0)</f>
        <v>0</v>
      </c>
      <c r="AD1007" s="190">
        <f>IF(Q1007&lt;&gt;0,INT(0.14354*POWER(((10*Q1007)-220),1.4)),0)</f>
        <v>0</v>
      </c>
      <c r="AE1007" s="190">
        <f>IF(T1007&lt;&gt;0,INT(51.39*POWER((T1007-1.5),1.05)),0)</f>
        <v>0</v>
      </c>
      <c r="AF1007" s="190">
        <f>IF(U1007&lt;&gt;0,INT(0.8465*POWER(((100*U1007)-75),1.42)),0)</f>
        <v>0</v>
      </c>
      <c r="AG1007" s="190">
        <f>IF(X1007&lt;&gt;0,INT(1.53775*POWER((82-X1007),1.81)),0)</f>
        <v>0</v>
      </c>
      <c r="AH1007" s="190">
        <f>IF(Y1007&lt;&gt;0,INT(5.74352*POWER((28.5-Y1007),1.92)),0)</f>
        <v>0</v>
      </c>
      <c r="AI1007" s="190">
        <f>IF(Z1007&lt;&gt;0,INT(12.91*POWER((Z1007-4),1.1)),0)</f>
        <v>0</v>
      </c>
      <c r="AJ1007" s="190">
        <f>IF(AA1007&lt;&gt;0,INT(0.2797*POWER(((100*AA1007)),1.35)),0)</f>
        <v>0</v>
      </c>
      <c r="AK1007" s="191">
        <f>IF(AB1007&lt;&gt;0,INT(100.14*POWER((AB1007-1),1.08)),0)</f>
        <v>0</v>
      </c>
      <c r="AL1007" s="208">
        <v>7</v>
      </c>
      <c r="AM1007" s="193">
        <f>SUM(AC1007:AK1007)</f>
        <v>0</v>
      </c>
    </row>
    <row r="1008" spans="1:39" customFormat="1" outlineLevel="1">
      <c r="A1008" t="str">
        <f>B1007&amp;C1008</f>
        <v>Surname, Forename2</v>
      </c>
      <c r="B1008" s="259"/>
      <c r="C1008" s="27">
        <v>2</v>
      </c>
      <c r="D1008" s="26" t="s">
        <v>22</v>
      </c>
      <c r="E1008" s="103"/>
      <c r="F1008" s="103"/>
      <c r="G1008" s="103"/>
      <c r="H1008" s="15"/>
      <c r="I1008" s="16"/>
      <c r="J1008" s="17"/>
      <c r="K1008" s="94"/>
      <c r="L1008" s="94"/>
      <c r="M1008" s="94"/>
      <c r="N1008" s="94"/>
      <c r="O1008" s="94"/>
      <c r="P1008" s="94"/>
      <c r="Q1008" s="17" t="str">
        <f>IF(SUM(K1008:P1008)=0,"",SUM(K1008:P1008))</f>
        <v/>
      </c>
      <c r="R1008" s="94"/>
      <c r="S1008" s="94"/>
      <c r="T1008" s="17" t="str">
        <f>IF(SUM(R1008:S1008)=0,"",SUM(R1008:S1008))</f>
        <v/>
      </c>
      <c r="U1008" s="17"/>
      <c r="V1008" s="94"/>
      <c r="W1008" s="17"/>
      <c r="X1008" s="94" t="str">
        <f>IFERROR(AVERAGE(V1008:W1008),"")</f>
        <v/>
      </c>
      <c r="Y1008" s="17"/>
      <c r="Z1008" s="17"/>
      <c r="AA1008" s="71"/>
      <c r="AB1008" s="17"/>
      <c r="AC1008" s="190" t="str">
        <f>IF(J1008="","",IF(J1008&lt;&gt;0,INT(25.4347*POWER((18-J1008),1.81)),0))</f>
        <v/>
      </c>
      <c r="AD1008" s="190" t="str">
        <f>IFERROR(IF(Q1008&lt;&gt;0,INT(0.14354*POWER(((10*Q1008)-220),1.4)),0),"")</f>
        <v/>
      </c>
      <c r="AE1008" s="190" t="str">
        <f>IFERROR(IF(T1008&lt;&gt;0,INT(51.39*POWER((T1008-1.5),1.05)),0),"")</f>
        <v/>
      </c>
      <c r="AF1008" s="190">
        <f>IF(U1008&lt;&gt;0,INT(0.8465*POWER(((100*U1008)-75),1.42)),0)</f>
        <v>0</v>
      </c>
      <c r="AG1008" s="190" t="str">
        <f>IFERROR(IF(X1008&lt;&gt;0,INT(1.53775*POWER((82-X1008),1.81)),0),"")</f>
        <v/>
      </c>
      <c r="AH1008" s="190" t="str">
        <f>IF(Y1008="","",IF(Y1008&lt;&gt;0,INT(5.74352*POWER((28.5-Y1008),1.92)),0))</f>
        <v/>
      </c>
      <c r="AI1008" s="190">
        <f>IF(Z1008&lt;&gt;0,INT(12.91*POWER((Z1008-4),1.1)),0)</f>
        <v>0</v>
      </c>
      <c r="AJ1008" s="190" t="str">
        <f>IF(AA1008="","",IF(AA1008&lt;&gt;0,INT(0.2797*POWER(((100*AA1008)),1.35)),0))</f>
        <v/>
      </c>
      <c r="AK1008" s="191" t="str">
        <f>IF(AB1008="","",IF(AB1008&lt;&gt;0,INT(100.14*POWER((AB1008-1),1.08)),0))</f>
        <v/>
      </c>
      <c r="AL1008" s="192">
        <f>COUNT(J1008,Q1008,T1008,X1008,Y1008,AA1008,AB1008)</f>
        <v>0</v>
      </c>
      <c r="AM1008" s="193" t="str">
        <f>IF(AL1008=0,"",SUM(AC1008:AK1008))</f>
        <v/>
      </c>
    </row>
    <row r="1009" spans="1:39" customFormat="1" outlineLevel="1">
      <c r="B1009" s="259"/>
      <c r="C1009" s="106" t="s">
        <v>65</v>
      </c>
      <c r="D1009" s="103"/>
      <c r="E1009" s="103"/>
      <c r="F1009" s="103"/>
      <c r="G1009" s="103"/>
      <c r="H1009" s="104"/>
      <c r="I1009" s="105"/>
      <c r="J1009" s="107" t="str">
        <f>IFERROR((J1007-J1008)/J1008*100%,"")</f>
        <v/>
      </c>
      <c r="K1009" s="107" t="str">
        <f>IFERROR((K1008-K1007)/K1008*100%,"")</f>
        <v/>
      </c>
      <c r="L1009" s="107" t="str">
        <f t="shared" ref="L1009:S1009" si="4250">IFERROR((L1008-L1007)/L1008*100%,"")</f>
        <v/>
      </c>
      <c r="M1009" s="107" t="str">
        <f t="shared" si="4250"/>
        <v/>
      </c>
      <c r="N1009" s="107" t="str">
        <f t="shared" si="4250"/>
        <v/>
      </c>
      <c r="O1009" s="107" t="str">
        <f t="shared" si="4250"/>
        <v/>
      </c>
      <c r="P1009" s="107" t="str">
        <f t="shared" si="4250"/>
        <v/>
      </c>
      <c r="Q1009" s="107" t="str">
        <f t="shared" si="4250"/>
        <v/>
      </c>
      <c r="R1009" s="107" t="str">
        <f t="shared" si="4250"/>
        <v/>
      </c>
      <c r="S1009" s="107" t="str">
        <f t="shared" si="4250"/>
        <v/>
      </c>
      <c r="T1009" s="107" t="str">
        <f>IFERROR((T1008-T1007)/T1008*100%,"")</f>
        <v/>
      </c>
      <c r="U1009" s="107" t="str">
        <f t="shared" ref="U1009" si="4251">IFERROR((U1008-U1007)/U1008*100%,"")</f>
        <v/>
      </c>
      <c r="V1009" s="107" t="str">
        <f>IFERROR((V1007-V1008)/V1008*100%,"")</f>
        <v/>
      </c>
      <c r="W1009" s="107" t="str">
        <f>IFERROR((W1007-W1008)/W1008*100%,"")</f>
        <v/>
      </c>
      <c r="X1009" s="107" t="str">
        <f>IFERROR((X1007-X1008)/X1008*100%,"")</f>
        <v/>
      </c>
      <c r="Y1009" s="107" t="str">
        <f>IFERROR((Y1007-Y1008)/Y1008*100%,"")</f>
        <v/>
      </c>
      <c r="Z1009" s="107" t="str">
        <f t="shared" ref="Z1009:AB1009" si="4252">IFERROR((Z1008-Z1007)/Z1008*100%,"")</f>
        <v/>
      </c>
      <c r="AA1009" s="107" t="str">
        <f t="shared" si="4252"/>
        <v/>
      </c>
      <c r="AB1009" s="107" t="str">
        <f t="shared" si="4252"/>
        <v/>
      </c>
      <c r="AC1009" s="194" t="str">
        <f t="shared" ref="AC1009" si="4253">IFERROR((AC1008-AC1007)/AC1008*100%,"")</f>
        <v/>
      </c>
      <c r="AD1009" s="194" t="str">
        <f t="shared" ref="AD1009" si="4254">IFERROR((AD1008-AD1007)/AD1008*100%,"")</f>
        <v/>
      </c>
      <c r="AE1009" s="194" t="str">
        <f t="shared" ref="AE1009" si="4255">IFERROR((AE1008-AE1007)/AE1008*100%,"")</f>
        <v/>
      </c>
      <c r="AF1009" s="194" t="str">
        <f t="shared" ref="AF1009" si="4256">IFERROR((AF1008-AF1007)/AF1008*100%,"")</f>
        <v/>
      </c>
      <c r="AG1009" s="194" t="str">
        <f t="shared" ref="AG1009" si="4257">IFERROR((AG1008-AG1007)/AG1008*100%,"")</f>
        <v/>
      </c>
      <c r="AH1009" s="194" t="str">
        <f t="shared" ref="AH1009" si="4258">IFERROR((AH1008-AH1007)/AH1008*100%,"")</f>
        <v/>
      </c>
      <c r="AI1009" s="194" t="str">
        <f t="shared" ref="AI1009" si="4259">IFERROR((AI1008-AI1007)/AI1008*100%,"")</f>
        <v/>
      </c>
      <c r="AJ1009" s="194" t="str">
        <f t="shared" ref="AJ1009" si="4260">IFERROR((AJ1008-AJ1007)/AJ1008*100%,"")</f>
        <v/>
      </c>
      <c r="AK1009" s="194" t="str">
        <f t="shared" ref="AK1009" si="4261">IFERROR((AK1008-AK1007)/AK1008*100%,"")</f>
        <v/>
      </c>
      <c r="AL1009" s="194" t="str">
        <f t="shared" ref="AL1009:AM1009" si="4262">IFERROR((AL1008-AL1007)/AL1008*100%,"")</f>
        <v/>
      </c>
      <c r="AM1009" s="228" t="str">
        <f t="shared" si="4262"/>
        <v/>
      </c>
    </row>
    <row r="1010" spans="1:39" customFormat="1" outlineLevel="1">
      <c r="A1010" t="str">
        <f>B1007&amp;C1010</f>
        <v>Surname, Forename3</v>
      </c>
      <c r="B1010" s="259"/>
      <c r="C1010" s="27">
        <v>3</v>
      </c>
      <c r="D1010" s="26" t="s">
        <v>22</v>
      </c>
      <c r="E1010" s="103"/>
      <c r="F1010" s="103"/>
      <c r="G1010" s="103"/>
      <c r="H1010" s="15"/>
      <c r="I1010" s="16"/>
      <c r="J1010" s="17"/>
      <c r="K1010" s="94"/>
      <c r="L1010" s="94"/>
      <c r="M1010" s="94"/>
      <c r="N1010" s="94"/>
      <c r="O1010" s="94"/>
      <c r="P1010" s="94"/>
      <c r="Q1010" s="17" t="str">
        <f>IF(SUM(K1010:P1010)=0,"",SUM(K1010:P1010))</f>
        <v/>
      </c>
      <c r="R1010" s="94"/>
      <c r="S1010" s="94"/>
      <c r="T1010" s="17" t="str">
        <f>IF(SUM(R1010:S1010)=0,"",SUM(R1010:S1010))</f>
        <v/>
      </c>
      <c r="U1010" s="17"/>
      <c r="V1010" s="94"/>
      <c r="W1010" s="17"/>
      <c r="X1010" s="94" t="str">
        <f>IFERROR(AVERAGE(V1010:W1010),"")</f>
        <v/>
      </c>
      <c r="Y1010" s="17"/>
      <c r="Z1010" s="17"/>
      <c r="AA1010" s="71"/>
      <c r="AB1010" s="17"/>
      <c r="AC1010" s="190" t="str">
        <f>IF(J1010="","",IF(J1010&lt;&gt;0,INT(25.4347*POWER((18-J1010),1.81)),0))</f>
        <v/>
      </c>
      <c r="AD1010" s="190" t="str">
        <f>IFERROR(IF(Q1010&lt;&gt;0,INT(0.14354*POWER(((10*Q1010)-220),1.4)),0),"")</f>
        <v/>
      </c>
      <c r="AE1010" s="190" t="str">
        <f>IFERROR(IF(T1010&lt;&gt;0,INT(51.39*POWER((T1010-1.5),1.05)),0),"")</f>
        <v/>
      </c>
      <c r="AF1010" s="190">
        <f>IF(U1010&lt;&gt;0,INT(0.8465*POWER(((100*U1010)-75),1.42)),0)</f>
        <v>0</v>
      </c>
      <c r="AG1010" s="190" t="str">
        <f>IFERROR(IF(X1010&lt;&gt;0,INT(1.53775*POWER((82-X1010),1.81)),0),"")</f>
        <v/>
      </c>
      <c r="AH1010" s="190" t="str">
        <f>IF(Y1010="","",IF(Y1010&lt;&gt;0,INT(5.74352*POWER((28.5-Y1010),1.92)),0))</f>
        <v/>
      </c>
      <c r="AI1010" s="190">
        <f>IF(Z1010&lt;&gt;0,INT(12.91*POWER((Z1010-4),1.1)),0)</f>
        <v>0</v>
      </c>
      <c r="AJ1010" s="190" t="str">
        <f>IF(AA1010="","",IF(AA1010&lt;&gt;0,INT(0.2797*POWER(((100*AA1010)),1.35)),0))</f>
        <v/>
      </c>
      <c r="AK1010" s="191" t="str">
        <f>IF(AB1010="","",IF(AB1010&lt;&gt;0,INT(100.14*POWER((AB1010-1),1.08)),0))</f>
        <v/>
      </c>
      <c r="AL1010" s="192">
        <f>COUNT(J1010,Q1010,T1010,X1010,Y1010,AA1010,AB1010)</f>
        <v>0</v>
      </c>
      <c r="AM1010" s="193" t="str">
        <f>IF(AL1010=0,"",SUM(AC1010:AK1010))</f>
        <v/>
      </c>
    </row>
    <row r="1011" spans="1:39" customFormat="1" outlineLevel="1">
      <c r="B1011" s="259"/>
      <c r="C1011" s="106" t="s">
        <v>65</v>
      </c>
      <c r="D1011" s="103"/>
      <c r="E1011" s="103"/>
      <c r="F1011" s="103"/>
      <c r="G1011" s="103"/>
      <c r="H1011" s="104"/>
      <c r="I1011" s="105"/>
      <c r="J1011" s="107" t="str">
        <f>IFERROR((J1008-J1010)/J1010*100%,"")</f>
        <v/>
      </c>
      <c r="K1011" s="107" t="str">
        <f t="shared" ref="K1011:T1011" si="4263">IFERROR((K1010-K1008)/K1010*100%,"")</f>
        <v/>
      </c>
      <c r="L1011" s="107" t="str">
        <f t="shared" si="4263"/>
        <v/>
      </c>
      <c r="M1011" s="107" t="str">
        <f t="shared" si="4263"/>
        <v/>
      </c>
      <c r="N1011" s="107" t="str">
        <f t="shared" si="4263"/>
        <v/>
      </c>
      <c r="O1011" s="107" t="str">
        <f t="shared" si="4263"/>
        <v/>
      </c>
      <c r="P1011" s="107" t="str">
        <f t="shared" si="4263"/>
        <v/>
      </c>
      <c r="Q1011" s="107" t="str">
        <f t="shared" si="4263"/>
        <v/>
      </c>
      <c r="R1011" s="107" t="str">
        <f t="shared" si="4263"/>
        <v/>
      </c>
      <c r="S1011" s="107" t="str">
        <f t="shared" si="4263"/>
        <v/>
      </c>
      <c r="T1011" s="107" t="str">
        <f t="shared" si="4263"/>
        <v/>
      </c>
      <c r="U1011" s="107" t="str">
        <f t="shared" ref="U1011" si="4264">IFERROR((U1010-U1009)/U1010*100%,"")</f>
        <v/>
      </c>
      <c r="V1011" s="107" t="str">
        <f>IFERROR((V1008-V1010)/V1010*100%,"")</f>
        <v/>
      </c>
      <c r="W1011" s="107" t="str">
        <f>IFERROR((W1008-W1010)/W1010*100%,"")</f>
        <v/>
      </c>
      <c r="X1011" s="107" t="str">
        <f>IFERROR((X1008-X1010)/X1010*100%,"")</f>
        <v/>
      </c>
      <c r="Y1011" s="107" t="str">
        <f>IFERROR((Y1008-Y1010)/Y1010*100%,"")</f>
        <v/>
      </c>
      <c r="Z1011" s="107" t="str">
        <f t="shared" ref="Z1011" si="4265">IFERROR((Z1010-Z1009)/Z1010*100%,"")</f>
        <v/>
      </c>
      <c r="AA1011" s="107" t="str">
        <f>IFERROR((AA1010-AA1008)/AA1010*100%,"")</f>
        <v/>
      </c>
      <c r="AB1011" s="107" t="str">
        <f>IFERROR((AB1010-AB1008)/AB1010*100%,"")</f>
        <v/>
      </c>
      <c r="AC1011" s="194" t="str">
        <f t="shared" ref="AC1011" si="4266">IFERROR((AC1010-AC1009)/AC1010*100%,"")</f>
        <v/>
      </c>
      <c r="AD1011" s="194" t="str">
        <f t="shared" ref="AD1011" si="4267">IFERROR((AD1010-AD1009)/AD1010*100%,"")</f>
        <v/>
      </c>
      <c r="AE1011" s="194" t="str">
        <f t="shared" ref="AE1011" si="4268">IFERROR((AE1010-AE1009)/AE1010*100%,"")</f>
        <v/>
      </c>
      <c r="AF1011" s="194" t="str">
        <f t="shared" ref="AF1011" si="4269">IFERROR((AF1010-AF1009)/AF1010*100%,"")</f>
        <v/>
      </c>
      <c r="AG1011" s="194" t="str">
        <f t="shared" ref="AG1011" si="4270">IFERROR((AG1010-AG1009)/AG1010*100%,"")</f>
        <v/>
      </c>
      <c r="AH1011" s="194" t="str">
        <f t="shared" ref="AH1011" si="4271">IFERROR((AH1010-AH1009)/AH1010*100%,"")</f>
        <v/>
      </c>
      <c r="AI1011" s="194" t="str">
        <f t="shared" ref="AI1011" si="4272">IFERROR((AI1010-AI1009)/AI1010*100%,"")</f>
        <v/>
      </c>
      <c r="AJ1011" s="194" t="str">
        <f t="shared" ref="AJ1011" si="4273">IFERROR((AJ1010-AJ1009)/AJ1010*100%,"")</f>
        <v/>
      </c>
      <c r="AK1011" s="194" t="str">
        <f t="shared" ref="AK1011" si="4274">IFERROR((AK1010-AK1009)/AK1010*100%,"")</f>
        <v/>
      </c>
      <c r="AL1011" s="194" t="str">
        <f t="shared" ref="AL1011" si="4275">IFERROR((AL1010-AL1009)/AL1010*100%,"")</f>
        <v/>
      </c>
      <c r="AM1011" s="227" t="str">
        <f>IFERROR((AM1010-AM1008)/AM1010*100%,"")</f>
        <v/>
      </c>
    </row>
    <row r="1012" spans="1:39" customFormat="1" outlineLevel="1">
      <c r="A1012" t="str">
        <f>B1007&amp;C1012</f>
        <v>Surname, Forename4</v>
      </c>
      <c r="B1012" s="259"/>
      <c r="C1012" s="27">
        <v>4</v>
      </c>
      <c r="D1012" s="26" t="s">
        <v>22</v>
      </c>
      <c r="E1012" s="103"/>
      <c r="F1012" s="103"/>
      <c r="G1012" s="103"/>
      <c r="H1012" s="15"/>
      <c r="I1012" s="16"/>
      <c r="J1012" s="17"/>
      <c r="K1012" s="94"/>
      <c r="L1012" s="94"/>
      <c r="M1012" s="94"/>
      <c r="N1012" s="94"/>
      <c r="O1012" s="94"/>
      <c r="P1012" s="94"/>
      <c r="Q1012" s="17" t="str">
        <f>IF(SUM(K1012:P1012)=0,"",SUM(K1012:P1012))</f>
        <v/>
      </c>
      <c r="R1012" s="94"/>
      <c r="S1012" s="94"/>
      <c r="T1012" s="17" t="str">
        <f>IF(SUM(R1012:S1012)=0,"",SUM(R1012:S1012))</f>
        <v/>
      </c>
      <c r="U1012" s="17"/>
      <c r="V1012" s="94"/>
      <c r="W1012" s="17"/>
      <c r="X1012" s="94" t="str">
        <f>IFERROR(AVERAGE(V1012:W1012),"")</f>
        <v/>
      </c>
      <c r="Y1012" s="17"/>
      <c r="Z1012" s="17"/>
      <c r="AA1012" s="71"/>
      <c r="AB1012" s="17"/>
      <c r="AC1012" s="190" t="str">
        <f>IF(J1012="","",IF(J1012&lt;&gt;0,INT(25.4347*POWER((18-J1012),1.81)),0))</f>
        <v/>
      </c>
      <c r="AD1012" s="190" t="str">
        <f>IFERROR(IF(Q1012&lt;&gt;0,INT(0.14354*POWER(((10*Q1012)-220),1.4)),0),"")</f>
        <v/>
      </c>
      <c r="AE1012" s="190" t="str">
        <f>IFERROR(IF(T1012&lt;&gt;0,INT(51.39*POWER((T1012-1.5),1.05)),0),"")</f>
        <v/>
      </c>
      <c r="AF1012" s="190">
        <f>IF(U1012&lt;&gt;0,INT(0.8465*POWER(((100*U1012)-75),1.42)),0)</f>
        <v>0</v>
      </c>
      <c r="AG1012" s="190" t="str">
        <f>IFERROR(IF(X1012&lt;&gt;0,INT(1.53775*POWER((82-X1012),1.81)),0),"")</f>
        <v/>
      </c>
      <c r="AH1012" s="190" t="str">
        <f>IF(Y1012="","",IF(Y1012&lt;&gt;0,INT(5.74352*POWER((28.5-Y1012),1.92)),0))</f>
        <v/>
      </c>
      <c r="AI1012" s="190">
        <f>IF(Z1012&lt;&gt;0,INT(12.91*POWER((Z1012-4),1.1)),0)</f>
        <v>0</v>
      </c>
      <c r="AJ1012" s="190" t="str">
        <f>IF(AA1012="","",IF(AA1012&lt;&gt;0,INT(0.2797*POWER(((100*AA1012)),1.35)),0))</f>
        <v/>
      </c>
      <c r="AK1012" s="191" t="str">
        <f>IF(AB1012="","",IF(AB1012&lt;&gt;0,INT(100.14*POWER((AB1012-1),1.08)),0))</f>
        <v/>
      </c>
      <c r="AL1012" s="192">
        <f>COUNT(J1012,Q1012,T1012,X1012,Y1012,AA1012,AB1012)</f>
        <v>0</v>
      </c>
      <c r="AM1012" s="193" t="str">
        <f>IF(AL1012=0,"",SUM(AC1012:AK1012))</f>
        <v/>
      </c>
    </row>
    <row r="1013" spans="1:39" customFormat="1" outlineLevel="1">
      <c r="B1013" s="259"/>
      <c r="C1013" s="106" t="s">
        <v>65</v>
      </c>
      <c r="D1013" s="103"/>
      <c r="E1013" s="103"/>
      <c r="F1013" s="103"/>
      <c r="G1013" s="103"/>
      <c r="H1013" s="104"/>
      <c r="I1013" s="105"/>
      <c r="J1013" s="107" t="str">
        <f>IFERROR((J1010-J1012)/J1012*100%,"")</f>
        <v/>
      </c>
      <c r="K1013" s="107" t="str">
        <f t="shared" ref="K1013:T1013" si="4276">IFERROR((K1012-K1010)/K1012*100%,"")</f>
        <v/>
      </c>
      <c r="L1013" s="107" t="str">
        <f t="shared" si="4276"/>
        <v/>
      </c>
      <c r="M1013" s="107" t="str">
        <f t="shared" si="4276"/>
        <v/>
      </c>
      <c r="N1013" s="107" t="str">
        <f t="shared" si="4276"/>
        <v/>
      </c>
      <c r="O1013" s="107" t="str">
        <f t="shared" si="4276"/>
        <v/>
      </c>
      <c r="P1013" s="107" t="str">
        <f t="shared" si="4276"/>
        <v/>
      </c>
      <c r="Q1013" s="107" t="str">
        <f t="shared" si="4276"/>
        <v/>
      </c>
      <c r="R1013" s="107" t="str">
        <f t="shared" si="4276"/>
        <v/>
      </c>
      <c r="S1013" s="107" t="str">
        <f t="shared" si="4276"/>
        <v/>
      </c>
      <c r="T1013" s="107" t="str">
        <f t="shared" si="4276"/>
        <v/>
      </c>
      <c r="U1013" s="107" t="str">
        <f t="shared" ref="U1013" si="4277">IFERROR((U1012-U1011)/U1012*100%,"")</f>
        <v/>
      </c>
      <c r="V1013" s="107" t="str">
        <f>IFERROR((V1010-V1012)/V1012*100%,"")</f>
        <v/>
      </c>
      <c r="W1013" s="107" t="str">
        <f>IFERROR((W1010-W1012)/W1012*100%,"")</f>
        <v/>
      </c>
      <c r="X1013" s="107" t="str">
        <f>IFERROR((X1010-X1012)/X1012*100%,"")</f>
        <v/>
      </c>
      <c r="Y1013" s="107" t="str">
        <f>IFERROR((Y1010-Y1012)/Y1012*100%,"")</f>
        <v/>
      </c>
      <c r="Z1013" s="107" t="str">
        <f t="shared" ref="Z1013" si="4278">IFERROR((Z1012-Z1011)/Z1012*100%,"")</f>
        <v/>
      </c>
      <c r="AA1013" s="107" t="str">
        <f>IFERROR((AA1012-AA1010)/AA1012*100%,"")</f>
        <v/>
      </c>
      <c r="AB1013" s="107" t="str">
        <f>IFERROR((AB1012-AB1010)/AB1012*100%,"")</f>
        <v/>
      </c>
      <c r="AC1013" s="194" t="str">
        <f t="shared" ref="AC1013" si="4279">IFERROR((AC1012-AC1011)/AC1012*100%,"")</f>
        <v/>
      </c>
      <c r="AD1013" s="194" t="str">
        <f t="shared" ref="AD1013" si="4280">IFERROR((AD1012-AD1011)/AD1012*100%,"")</f>
        <v/>
      </c>
      <c r="AE1013" s="194" t="str">
        <f t="shared" ref="AE1013" si="4281">IFERROR((AE1012-AE1011)/AE1012*100%,"")</f>
        <v/>
      </c>
      <c r="AF1013" s="194" t="str">
        <f t="shared" ref="AF1013" si="4282">IFERROR((AF1012-AF1011)/AF1012*100%,"")</f>
        <v/>
      </c>
      <c r="AG1013" s="194" t="str">
        <f t="shared" ref="AG1013" si="4283">IFERROR((AG1012-AG1011)/AG1012*100%,"")</f>
        <v/>
      </c>
      <c r="AH1013" s="194" t="str">
        <f t="shared" ref="AH1013" si="4284">IFERROR((AH1012-AH1011)/AH1012*100%,"")</f>
        <v/>
      </c>
      <c r="AI1013" s="194" t="str">
        <f t="shared" ref="AI1013" si="4285">IFERROR((AI1012-AI1011)/AI1012*100%,"")</f>
        <v/>
      </c>
      <c r="AJ1013" s="194" t="str">
        <f t="shared" ref="AJ1013" si="4286">IFERROR((AJ1012-AJ1011)/AJ1012*100%,"")</f>
        <v/>
      </c>
      <c r="AK1013" s="194" t="str">
        <f t="shared" ref="AK1013" si="4287">IFERROR((AK1012-AK1011)/AK1012*100%,"")</f>
        <v/>
      </c>
      <c r="AL1013" s="194" t="str">
        <f t="shared" ref="AL1013" si="4288">IFERROR((AL1012-AL1011)/AL1012*100%,"")</f>
        <v/>
      </c>
      <c r="AM1013" s="227" t="str">
        <f>IFERROR((AM1012-AM1010)/AM1012*100%,"")</f>
        <v/>
      </c>
    </row>
    <row r="1014" spans="1:39" customFormat="1" outlineLevel="1">
      <c r="A1014" t="str">
        <f>B1007&amp;C1014</f>
        <v>Surname, Forename5</v>
      </c>
      <c r="B1014" s="259"/>
      <c r="C1014" s="27">
        <v>5</v>
      </c>
      <c r="D1014" s="26" t="s">
        <v>22</v>
      </c>
      <c r="E1014" s="103"/>
      <c r="F1014" s="103"/>
      <c r="G1014" s="103"/>
      <c r="H1014" s="15"/>
      <c r="I1014" s="16"/>
      <c r="J1014" s="17"/>
      <c r="K1014" s="94"/>
      <c r="L1014" s="94"/>
      <c r="M1014" s="94"/>
      <c r="N1014" s="94"/>
      <c r="O1014" s="94"/>
      <c r="P1014" s="94"/>
      <c r="Q1014" s="17" t="str">
        <f>IF(SUM(K1014:P1014)=0,"",SUM(K1014:P1014))</f>
        <v/>
      </c>
      <c r="R1014" s="94"/>
      <c r="S1014" s="94"/>
      <c r="T1014" s="17" t="str">
        <f>IF(SUM(R1014:S1014)=0,"",SUM(R1014:S1014))</f>
        <v/>
      </c>
      <c r="U1014" s="17"/>
      <c r="V1014" s="94"/>
      <c r="W1014" s="17"/>
      <c r="X1014" s="94" t="str">
        <f>IFERROR(AVERAGE(V1014:W1014),"")</f>
        <v/>
      </c>
      <c r="Y1014" s="17"/>
      <c r="Z1014" s="17"/>
      <c r="AA1014" s="71"/>
      <c r="AB1014" s="17"/>
      <c r="AC1014" s="190" t="str">
        <f>IF(J1014="","",IF(J1014&lt;&gt;0,INT(25.4347*POWER((18-J1014),1.81)),0))</f>
        <v/>
      </c>
      <c r="AD1014" s="190" t="str">
        <f>IFERROR(IF(Q1014&lt;&gt;0,INT(0.14354*POWER(((10*Q1014)-220),1.4)),0),"")</f>
        <v/>
      </c>
      <c r="AE1014" s="190" t="str">
        <f>IFERROR(IF(T1014&lt;&gt;0,INT(51.39*POWER((T1014-1.5),1.05)),0),"")</f>
        <v/>
      </c>
      <c r="AF1014" s="190">
        <f>IF(U1014&lt;&gt;0,INT(0.8465*POWER(((100*U1014)-75),1.42)),0)</f>
        <v>0</v>
      </c>
      <c r="AG1014" s="190" t="str">
        <f>IFERROR(IF(X1014&lt;&gt;0,INT(1.53775*POWER((82-X1014),1.81)),0),"")</f>
        <v/>
      </c>
      <c r="AH1014" s="190" t="str">
        <f>IF(Y1014="","",IF(Y1014&lt;&gt;0,INT(5.74352*POWER((28.5-Y1014),1.92)),0))</f>
        <v/>
      </c>
      <c r="AI1014" s="190">
        <f>IF(Z1014&lt;&gt;0,INT(12.91*POWER((Z1014-4),1.1)),0)</f>
        <v>0</v>
      </c>
      <c r="AJ1014" s="190" t="str">
        <f>IF(AA1014="","",IF(AA1014&lt;&gt;0,INT(0.2797*POWER(((100*AA1014)),1.35)),0))</f>
        <v/>
      </c>
      <c r="AK1014" s="191" t="str">
        <f>IF(AB1014="","",IF(AB1014&lt;&gt;0,INT(100.14*POWER((AB1014-1),1.08)),0))</f>
        <v/>
      </c>
      <c r="AL1014" s="192">
        <f>COUNT(J1014,Q1014,T1014,X1014,Y1014,AA1014,AB1014)</f>
        <v>0</v>
      </c>
      <c r="AM1014" s="193" t="str">
        <f>IF(AL1014=0,"",SUM(AC1014:AK1014))</f>
        <v/>
      </c>
    </row>
    <row r="1015" spans="1:39" customFormat="1" outlineLevel="1">
      <c r="B1015" s="259"/>
      <c r="C1015" s="106" t="s">
        <v>65</v>
      </c>
      <c r="D1015" s="103"/>
      <c r="E1015" s="103"/>
      <c r="F1015" s="103"/>
      <c r="G1015" s="103"/>
      <c r="H1015" s="104"/>
      <c r="I1015" s="105"/>
      <c r="J1015" s="107" t="str">
        <f>IFERROR((J1012-J1014)/J1014*100%,"")</f>
        <v/>
      </c>
      <c r="K1015" s="107" t="str">
        <f t="shared" ref="K1015:T1015" si="4289">IFERROR((K1014-K1012)/K1014*100%,"")</f>
        <v/>
      </c>
      <c r="L1015" s="107" t="str">
        <f t="shared" si="4289"/>
        <v/>
      </c>
      <c r="M1015" s="107" t="str">
        <f t="shared" si="4289"/>
        <v/>
      </c>
      <c r="N1015" s="107" t="str">
        <f t="shared" si="4289"/>
        <v/>
      </c>
      <c r="O1015" s="107" t="str">
        <f t="shared" si="4289"/>
        <v/>
      </c>
      <c r="P1015" s="107" t="str">
        <f t="shared" si="4289"/>
        <v/>
      </c>
      <c r="Q1015" s="107" t="str">
        <f t="shared" si="4289"/>
        <v/>
      </c>
      <c r="R1015" s="107" t="str">
        <f t="shared" si="4289"/>
        <v/>
      </c>
      <c r="S1015" s="107" t="str">
        <f t="shared" si="4289"/>
        <v/>
      </c>
      <c r="T1015" s="107" t="str">
        <f t="shared" si="4289"/>
        <v/>
      </c>
      <c r="U1015" s="107" t="str">
        <f t="shared" ref="U1015" si="4290">IFERROR((U1014-U1013)/U1014*100%,"")</f>
        <v/>
      </c>
      <c r="V1015" s="107" t="str">
        <f>IFERROR((V1012-V1014)/V1014*100%,"")</f>
        <v/>
      </c>
      <c r="W1015" s="107" t="str">
        <f>IFERROR((W1012-W1014)/W1014*100%,"")</f>
        <v/>
      </c>
      <c r="X1015" s="107" t="str">
        <f>IFERROR((X1012-X1014)/X1014*100%,"")</f>
        <v/>
      </c>
      <c r="Y1015" s="107" t="str">
        <f>IFERROR((Y1012-Y1014)/Y1014*100%,"")</f>
        <v/>
      </c>
      <c r="Z1015" s="107" t="str">
        <f t="shared" ref="Z1015" si="4291">IFERROR((Z1014-Z1013)/Z1014*100%,"")</f>
        <v/>
      </c>
      <c r="AA1015" s="107" t="str">
        <f>IFERROR((AA1014-AA1012)/AA1014*100%,"")</f>
        <v/>
      </c>
      <c r="AB1015" s="107" t="str">
        <f>IFERROR((AB1014-AB1012)/AB1014*100%,"")</f>
        <v/>
      </c>
      <c r="AC1015" s="194" t="str">
        <f t="shared" ref="AC1015" si="4292">IFERROR((AC1014-AC1013)/AC1014*100%,"")</f>
        <v/>
      </c>
      <c r="AD1015" s="194" t="str">
        <f t="shared" ref="AD1015" si="4293">IFERROR((AD1014-AD1013)/AD1014*100%,"")</f>
        <v/>
      </c>
      <c r="AE1015" s="194" t="str">
        <f t="shared" ref="AE1015" si="4294">IFERROR((AE1014-AE1013)/AE1014*100%,"")</f>
        <v/>
      </c>
      <c r="AF1015" s="194" t="str">
        <f t="shared" ref="AF1015" si="4295">IFERROR((AF1014-AF1013)/AF1014*100%,"")</f>
        <v/>
      </c>
      <c r="AG1015" s="194" t="str">
        <f t="shared" ref="AG1015" si="4296">IFERROR((AG1014-AG1013)/AG1014*100%,"")</f>
        <v/>
      </c>
      <c r="AH1015" s="194" t="str">
        <f t="shared" ref="AH1015" si="4297">IFERROR((AH1014-AH1013)/AH1014*100%,"")</f>
        <v/>
      </c>
      <c r="AI1015" s="194" t="str">
        <f t="shared" ref="AI1015" si="4298">IFERROR((AI1014-AI1013)/AI1014*100%,"")</f>
        <v/>
      </c>
      <c r="AJ1015" s="194" t="str">
        <f t="shared" ref="AJ1015" si="4299">IFERROR((AJ1014-AJ1013)/AJ1014*100%,"")</f>
        <v/>
      </c>
      <c r="AK1015" s="194" t="str">
        <f t="shared" ref="AK1015" si="4300">IFERROR((AK1014-AK1013)/AK1014*100%,"")</f>
        <v/>
      </c>
      <c r="AL1015" s="194" t="str">
        <f t="shared" ref="AL1015" si="4301">IFERROR((AL1014-AL1013)/AL1014*100%,"")</f>
        <v/>
      </c>
      <c r="AM1015" s="227" t="str">
        <f>IFERROR((AM1014-AM1012)/AM1014*100%,"")</f>
        <v/>
      </c>
    </row>
    <row r="1016" spans="1:39" customFormat="1" outlineLevel="1">
      <c r="A1016" t="str">
        <f>B1007&amp;C1016</f>
        <v>Surname, Forename6</v>
      </c>
      <c r="B1016" s="259"/>
      <c r="C1016" s="27">
        <v>6</v>
      </c>
      <c r="D1016" s="26" t="s">
        <v>22</v>
      </c>
      <c r="E1016" s="103"/>
      <c r="F1016" s="103"/>
      <c r="G1016" s="103"/>
      <c r="H1016" s="15"/>
      <c r="I1016" s="16"/>
      <c r="J1016" s="17"/>
      <c r="K1016" s="94"/>
      <c r="L1016" s="94"/>
      <c r="M1016" s="94"/>
      <c r="N1016" s="94"/>
      <c r="O1016" s="94"/>
      <c r="P1016" s="94"/>
      <c r="Q1016" s="17" t="str">
        <f>IF(SUM(K1016:P1016)=0,"",SUM(K1016:P1016))</f>
        <v/>
      </c>
      <c r="R1016" s="94"/>
      <c r="S1016" s="94"/>
      <c r="T1016" s="17" t="str">
        <f>IF(SUM(R1016:S1016)=0,"",SUM(R1016:S1016))</f>
        <v/>
      </c>
      <c r="U1016" s="17"/>
      <c r="V1016" s="94"/>
      <c r="W1016" s="17"/>
      <c r="X1016" s="94" t="str">
        <f>IFERROR(AVERAGE(V1016:W1016),"")</f>
        <v/>
      </c>
      <c r="Y1016" s="17"/>
      <c r="Z1016" s="17"/>
      <c r="AA1016" s="71"/>
      <c r="AB1016" s="17"/>
      <c r="AC1016" s="190" t="str">
        <f>IF(J1016="","",IF(J1016&lt;&gt;0,INT(25.4347*POWER((18-J1016),1.81)),0))</f>
        <v/>
      </c>
      <c r="AD1016" s="190" t="str">
        <f>IFERROR(IF(Q1016&lt;&gt;0,INT(0.14354*POWER(((10*Q1016)-220),1.4)),0),"")</f>
        <v/>
      </c>
      <c r="AE1016" s="190" t="str">
        <f>IFERROR(IF(T1016&lt;&gt;0,INT(51.39*POWER((T1016-1.5),1.05)),0),"")</f>
        <v/>
      </c>
      <c r="AF1016" s="190">
        <f>IF(U1016&lt;&gt;0,INT(0.8465*POWER(((100*U1016)-75),1.42)),0)</f>
        <v>0</v>
      </c>
      <c r="AG1016" s="190" t="str">
        <f>IFERROR(IF(X1016&lt;&gt;0,INT(1.53775*POWER((82-X1016),1.81)),0),"")</f>
        <v/>
      </c>
      <c r="AH1016" s="190" t="str">
        <f>IF(Y1016="","",IF(Y1016&lt;&gt;0,INT(5.74352*POWER((28.5-Y1016),1.92)),0))</f>
        <v/>
      </c>
      <c r="AI1016" s="190">
        <f>IF(Z1016&lt;&gt;0,INT(12.91*POWER((Z1016-4),1.1)),0)</f>
        <v>0</v>
      </c>
      <c r="AJ1016" s="190" t="str">
        <f>IF(AA1016="","",IF(AA1016&lt;&gt;0,INT(0.2797*POWER(((100*AA1016)),1.35)),0))</f>
        <v/>
      </c>
      <c r="AK1016" s="191" t="str">
        <f>IF(AB1016="","",IF(AB1016&lt;&gt;0,INT(100.14*POWER((AB1016-1),1.08)),0))</f>
        <v/>
      </c>
      <c r="AL1016" s="192">
        <f>COUNT(J1016,Q1016,T1016,X1016,Y1016,AA1016,AB1016)</f>
        <v>0</v>
      </c>
      <c r="AM1016" s="193" t="str">
        <f>IF(AL1016=0,"",SUM(AC1016:AK1016))</f>
        <v/>
      </c>
    </row>
    <row r="1017" spans="1:39" customFormat="1" outlineLevel="1">
      <c r="B1017" s="259"/>
      <c r="C1017" s="106" t="s">
        <v>65</v>
      </c>
      <c r="D1017" s="103"/>
      <c r="E1017" s="103"/>
      <c r="F1017" s="103"/>
      <c r="G1017" s="103"/>
      <c r="H1017" s="104"/>
      <c r="I1017" s="105"/>
      <c r="J1017" s="107" t="str">
        <f>IFERROR((J1014-J1016)/J1016*100%,"")</f>
        <v/>
      </c>
      <c r="K1017" s="107" t="str">
        <f t="shared" ref="K1017:T1017" si="4302">IFERROR((K1016-K1014)/K1016*100%,"")</f>
        <v/>
      </c>
      <c r="L1017" s="107" t="str">
        <f t="shared" si="4302"/>
        <v/>
      </c>
      <c r="M1017" s="107" t="str">
        <f t="shared" si="4302"/>
        <v/>
      </c>
      <c r="N1017" s="107" t="str">
        <f t="shared" si="4302"/>
        <v/>
      </c>
      <c r="O1017" s="107" t="str">
        <f t="shared" si="4302"/>
        <v/>
      </c>
      <c r="P1017" s="107" t="str">
        <f t="shared" si="4302"/>
        <v/>
      </c>
      <c r="Q1017" s="107" t="str">
        <f t="shared" si="4302"/>
        <v/>
      </c>
      <c r="R1017" s="107" t="str">
        <f t="shared" si="4302"/>
        <v/>
      </c>
      <c r="S1017" s="107" t="str">
        <f t="shared" si="4302"/>
        <v/>
      </c>
      <c r="T1017" s="107" t="str">
        <f t="shared" si="4302"/>
        <v/>
      </c>
      <c r="U1017" s="107" t="str">
        <f t="shared" ref="U1017" si="4303">IFERROR((U1016-U1015)/U1016*100%,"")</f>
        <v/>
      </c>
      <c r="V1017" s="107" t="str">
        <f>IFERROR((V1014-V1016)/V1016*100%,"")</f>
        <v/>
      </c>
      <c r="W1017" s="107" t="str">
        <f>IFERROR((W1014-W1016)/W1016*100%,"")</f>
        <v/>
      </c>
      <c r="X1017" s="107" t="str">
        <f>IFERROR((X1014-X1016)/X1016*100%,"")</f>
        <v/>
      </c>
      <c r="Y1017" s="107" t="str">
        <f>IFERROR((Y1014-Y1016)/Y1016*100%,"")</f>
        <v/>
      </c>
      <c r="Z1017" s="107" t="str">
        <f t="shared" ref="Z1017" si="4304">IFERROR((Z1016-Z1015)/Z1016*100%,"")</f>
        <v/>
      </c>
      <c r="AA1017" s="107" t="str">
        <f>IFERROR((AA1016-AA1014)/AA1016*100%,"")</f>
        <v/>
      </c>
      <c r="AB1017" s="107" t="str">
        <f>IFERROR((AB1016-AB1014)/AB1016*100%,"")</f>
        <v/>
      </c>
      <c r="AC1017" s="194" t="str">
        <f t="shared" ref="AC1017" si="4305">IFERROR((AC1016-AC1015)/AC1016*100%,"")</f>
        <v/>
      </c>
      <c r="AD1017" s="194" t="str">
        <f t="shared" ref="AD1017" si="4306">IFERROR((AD1016-AD1015)/AD1016*100%,"")</f>
        <v/>
      </c>
      <c r="AE1017" s="194" t="str">
        <f t="shared" ref="AE1017" si="4307">IFERROR((AE1016-AE1015)/AE1016*100%,"")</f>
        <v/>
      </c>
      <c r="AF1017" s="194" t="str">
        <f t="shared" ref="AF1017" si="4308">IFERROR((AF1016-AF1015)/AF1016*100%,"")</f>
        <v/>
      </c>
      <c r="AG1017" s="194" t="str">
        <f t="shared" ref="AG1017" si="4309">IFERROR((AG1016-AG1015)/AG1016*100%,"")</f>
        <v/>
      </c>
      <c r="AH1017" s="194" t="str">
        <f t="shared" ref="AH1017" si="4310">IFERROR((AH1016-AH1015)/AH1016*100%,"")</f>
        <v/>
      </c>
      <c r="AI1017" s="194" t="str">
        <f t="shared" ref="AI1017" si="4311">IFERROR((AI1016-AI1015)/AI1016*100%,"")</f>
        <v/>
      </c>
      <c r="AJ1017" s="194" t="str">
        <f t="shared" ref="AJ1017" si="4312">IFERROR((AJ1016-AJ1015)/AJ1016*100%,"")</f>
        <v/>
      </c>
      <c r="AK1017" s="194" t="str">
        <f t="shared" ref="AK1017" si="4313">IFERROR((AK1016-AK1015)/AK1016*100%,"")</f>
        <v/>
      </c>
      <c r="AL1017" s="194" t="str">
        <f t="shared" ref="AL1017" si="4314">IFERROR((AL1016-AL1015)/AL1016*100%,"")</f>
        <v/>
      </c>
      <c r="AM1017" s="227" t="str">
        <f>IFERROR((AM1016-AM1014)/AM1016*100%,"")</f>
        <v/>
      </c>
    </row>
    <row r="1018" spans="1:39" customFormat="1" outlineLevel="1">
      <c r="A1018" t="str">
        <f>B1007&amp;C1018</f>
        <v>Surname, Forename7</v>
      </c>
      <c r="B1018" s="259"/>
      <c r="C1018" s="27">
        <v>7</v>
      </c>
      <c r="D1018" s="26" t="s">
        <v>22</v>
      </c>
      <c r="E1018" s="103"/>
      <c r="F1018" s="103"/>
      <c r="G1018" s="103"/>
      <c r="H1018" s="15"/>
      <c r="I1018" s="16"/>
      <c r="J1018" s="17"/>
      <c r="K1018" s="94"/>
      <c r="L1018" s="94"/>
      <c r="M1018" s="94"/>
      <c r="N1018" s="94"/>
      <c r="O1018" s="94"/>
      <c r="P1018" s="94"/>
      <c r="Q1018" s="17" t="str">
        <f>IF(SUM(K1018:P1018)=0,"",SUM(K1018:P1018))</f>
        <v/>
      </c>
      <c r="R1018" s="94"/>
      <c r="S1018" s="94"/>
      <c r="T1018" s="17" t="str">
        <f>IF(SUM(R1018:S1018)=0,"",SUM(R1018:S1018))</f>
        <v/>
      </c>
      <c r="U1018" s="17"/>
      <c r="V1018" s="94"/>
      <c r="W1018" s="17"/>
      <c r="X1018" s="94" t="str">
        <f>IFERROR(AVERAGE(V1018:W1018),"")</f>
        <v/>
      </c>
      <c r="Y1018" s="17"/>
      <c r="Z1018" s="17"/>
      <c r="AA1018" s="71"/>
      <c r="AB1018" s="17"/>
      <c r="AC1018" s="190" t="str">
        <f>IF(J1018="","",IF(J1018&lt;&gt;0,INT(25.4347*POWER((18-J1018),1.81)),0))</f>
        <v/>
      </c>
      <c r="AD1018" s="190" t="str">
        <f>IFERROR(IF(Q1018&lt;&gt;0,INT(0.14354*POWER(((10*Q1018)-220),1.4)),0),"")</f>
        <v/>
      </c>
      <c r="AE1018" s="190" t="str">
        <f>IFERROR(IF(T1018&lt;&gt;0,INT(51.39*POWER((T1018-1.5),1.05)),0),"")</f>
        <v/>
      </c>
      <c r="AF1018" s="190">
        <f>IF(U1018&lt;&gt;0,INT(0.8465*POWER(((100*U1018)-75),1.42)),0)</f>
        <v>0</v>
      </c>
      <c r="AG1018" s="190" t="str">
        <f>IFERROR(IF(X1018&lt;&gt;0,INT(1.53775*POWER((82-X1018),1.81)),0),"")</f>
        <v/>
      </c>
      <c r="AH1018" s="190" t="str">
        <f>IF(Y1018="","",IF(Y1018&lt;&gt;0,INT(5.74352*POWER((28.5-Y1018),1.92)),0))</f>
        <v/>
      </c>
      <c r="AI1018" s="190">
        <f>IF(Z1018&lt;&gt;0,INT(12.91*POWER((Z1018-4),1.1)),0)</f>
        <v>0</v>
      </c>
      <c r="AJ1018" s="190" t="str">
        <f>IF(AA1018="","",IF(AA1018&lt;&gt;0,INT(0.2797*POWER(((100*AA1018)),1.35)),0))</f>
        <v/>
      </c>
      <c r="AK1018" s="191" t="str">
        <f>IF(AB1018="","",IF(AB1018&lt;&gt;0,INT(100.14*POWER((AB1018-1),1.08)),0))</f>
        <v/>
      </c>
      <c r="AL1018" s="192">
        <f>COUNT(J1018,Q1018,T1018,X1018,Y1018,AA1018,AB1018)</f>
        <v>0</v>
      </c>
      <c r="AM1018" s="193" t="str">
        <f>IF(AL1018=0,"",SUM(AC1018:AK1018))</f>
        <v/>
      </c>
    </row>
    <row r="1019" spans="1:39" customFormat="1" outlineLevel="1">
      <c r="B1019" s="259"/>
      <c r="C1019" s="106" t="s">
        <v>65</v>
      </c>
      <c r="D1019" s="103"/>
      <c r="E1019" s="103"/>
      <c r="F1019" s="103"/>
      <c r="G1019" s="103"/>
      <c r="H1019" s="104"/>
      <c r="I1019" s="105"/>
      <c r="J1019" s="107" t="str">
        <f>IFERROR((J1016-J1018)/J1018*100%,"")</f>
        <v/>
      </c>
      <c r="K1019" s="107" t="str">
        <f t="shared" ref="K1019:T1019" si="4315">IFERROR((K1018-K1016)/K1018*100%,"")</f>
        <v/>
      </c>
      <c r="L1019" s="107" t="str">
        <f t="shared" si="4315"/>
        <v/>
      </c>
      <c r="M1019" s="107" t="str">
        <f t="shared" si="4315"/>
        <v/>
      </c>
      <c r="N1019" s="107" t="str">
        <f t="shared" si="4315"/>
        <v/>
      </c>
      <c r="O1019" s="107" t="str">
        <f t="shared" si="4315"/>
        <v/>
      </c>
      <c r="P1019" s="107" t="str">
        <f t="shared" si="4315"/>
        <v/>
      </c>
      <c r="Q1019" s="107" t="str">
        <f t="shared" si="4315"/>
        <v/>
      </c>
      <c r="R1019" s="107" t="str">
        <f t="shared" si="4315"/>
        <v/>
      </c>
      <c r="S1019" s="107" t="str">
        <f t="shared" si="4315"/>
        <v/>
      </c>
      <c r="T1019" s="107" t="str">
        <f t="shared" si="4315"/>
        <v/>
      </c>
      <c r="U1019" s="107" t="str">
        <f t="shared" ref="U1019" si="4316">IFERROR((U1018-U1017)/U1018*100%,"")</f>
        <v/>
      </c>
      <c r="V1019" s="107" t="str">
        <f>IFERROR((V1016-V1018)/V1018*100%,"")</f>
        <v/>
      </c>
      <c r="W1019" s="107" t="str">
        <f>IFERROR((W1016-W1018)/W1018*100%,"")</f>
        <v/>
      </c>
      <c r="X1019" s="107" t="str">
        <f>IFERROR((X1016-X1018)/X1018*100%,"")</f>
        <v/>
      </c>
      <c r="Y1019" s="107" t="str">
        <f>IFERROR((Y1016-Y1018)/Y1018*100%,"")</f>
        <v/>
      </c>
      <c r="Z1019" s="107" t="str">
        <f t="shared" ref="Z1019" si="4317">IFERROR((Z1018-Z1017)/Z1018*100%,"")</f>
        <v/>
      </c>
      <c r="AA1019" s="107" t="str">
        <f>IFERROR((AA1018-AA1016)/AA1018*100%,"")</f>
        <v/>
      </c>
      <c r="AB1019" s="107" t="str">
        <f>IFERROR((AB1018-AB1016)/AB1018*100%,"")</f>
        <v/>
      </c>
      <c r="AC1019" s="194" t="str">
        <f t="shared" ref="AC1019" si="4318">IFERROR((AC1018-AC1017)/AC1018*100%,"")</f>
        <v/>
      </c>
      <c r="AD1019" s="194" t="str">
        <f t="shared" ref="AD1019" si="4319">IFERROR((AD1018-AD1017)/AD1018*100%,"")</f>
        <v/>
      </c>
      <c r="AE1019" s="194" t="str">
        <f t="shared" ref="AE1019" si="4320">IFERROR((AE1018-AE1017)/AE1018*100%,"")</f>
        <v/>
      </c>
      <c r="AF1019" s="194" t="str">
        <f t="shared" ref="AF1019" si="4321">IFERROR((AF1018-AF1017)/AF1018*100%,"")</f>
        <v/>
      </c>
      <c r="AG1019" s="194" t="str">
        <f t="shared" ref="AG1019" si="4322">IFERROR((AG1018-AG1017)/AG1018*100%,"")</f>
        <v/>
      </c>
      <c r="AH1019" s="194" t="str">
        <f t="shared" ref="AH1019" si="4323">IFERROR((AH1018-AH1017)/AH1018*100%,"")</f>
        <v/>
      </c>
      <c r="AI1019" s="194" t="str">
        <f t="shared" ref="AI1019" si="4324">IFERROR((AI1018-AI1017)/AI1018*100%,"")</f>
        <v/>
      </c>
      <c r="AJ1019" s="194" t="str">
        <f t="shared" ref="AJ1019" si="4325">IFERROR((AJ1018-AJ1017)/AJ1018*100%,"")</f>
        <v/>
      </c>
      <c r="AK1019" s="194" t="str">
        <f t="shared" ref="AK1019" si="4326">IFERROR((AK1018-AK1017)/AK1018*100%,"")</f>
        <v/>
      </c>
      <c r="AL1019" s="194" t="str">
        <f t="shared" ref="AL1019" si="4327">IFERROR((AL1018-AL1017)/AL1018*100%,"")</f>
        <v/>
      </c>
      <c r="AM1019" s="227" t="str">
        <f>IFERROR((AM1018-AM1016)/AM1018*100%,"")</f>
        <v/>
      </c>
    </row>
    <row r="1020" spans="1:39" customFormat="1" outlineLevel="1">
      <c r="A1020" t="str">
        <f>B1007&amp;C1020</f>
        <v>Surname, Forename8</v>
      </c>
      <c r="B1020" s="259"/>
      <c r="C1020" s="27">
        <v>8</v>
      </c>
      <c r="D1020" s="26" t="s">
        <v>22</v>
      </c>
      <c r="E1020" s="103"/>
      <c r="F1020" s="103"/>
      <c r="G1020" s="103"/>
      <c r="H1020" s="15"/>
      <c r="I1020" s="16"/>
      <c r="J1020" s="17"/>
      <c r="K1020" s="94"/>
      <c r="L1020" s="94"/>
      <c r="M1020" s="94"/>
      <c r="N1020" s="94"/>
      <c r="O1020" s="94"/>
      <c r="P1020" s="94"/>
      <c r="Q1020" s="17" t="str">
        <f>IF(SUM(K1020:P1020)=0,"",SUM(K1020:P1020))</f>
        <v/>
      </c>
      <c r="R1020" s="94"/>
      <c r="S1020" s="94"/>
      <c r="T1020" s="17" t="str">
        <f>IF(SUM(R1020:S1020)=0,"",SUM(R1020:S1020))</f>
        <v/>
      </c>
      <c r="U1020" s="17"/>
      <c r="V1020" s="94"/>
      <c r="W1020" s="17"/>
      <c r="X1020" s="94" t="str">
        <f>IFERROR(AVERAGE(V1020:W1020),"")</f>
        <v/>
      </c>
      <c r="Y1020" s="17"/>
      <c r="Z1020" s="17"/>
      <c r="AA1020" s="71"/>
      <c r="AB1020" s="17"/>
      <c r="AC1020" s="190" t="str">
        <f>IF(J1020="","",IF(J1020&lt;&gt;0,INT(25.4347*POWER((18-J1020),1.81)),0))</f>
        <v/>
      </c>
      <c r="AD1020" s="190" t="str">
        <f>IFERROR(IF(Q1020&lt;&gt;0,INT(0.14354*POWER(((10*Q1020)-220),1.4)),0),"")</f>
        <v/>
      </c>
      <c r="AE1020" s="190" t="str">
        <f>IFERROR(IF(T1020&lt;&gt;0,INT(51.39*POWER((T1020-1.5),1.05)),0),"")</f>
        <v/>
      </c>
      <c r="AF1020" s="190">
        <f>IF(U1020&lt;&gt;0,INT(0.8465*POWER(((100*U1020)-75),1.42)),0)</f>
        <v>0</v>
      </c>
      <c r="AG1020" s="190" t="str">
        <f>IFERROR(IF(X1020&lt;&gt;0,INT(1.53775*POWER((82-X1020),1.81)),0),"")</f>
        <v/>
      </c>
      <c r="AH1020" s="190" t="str">
        <f>IF(Y1020="","",IF(Y1020&lt;&gt;0,INT(5.74352*POWER((28.5-Y1020),1.92)),0))</f>
        <v/>
      </c>
      <c r="AI1020" s="190">
        <f>IF(Z1020&lt;&gt;0,INT(12.91*POWER((Z1020-4),1.1)),0)</f>
        <v>0</v>
      </c>
      <c r="AJ1020" s="190" t="str">
        <f>IF(AA1020="","",IF(AA1020&lt;&gt;0,INT(0.2797*POWER(((100*AA1020)),1.35)),0))</f>
        <v/>
      </c>
      <c r="AK1020" s="191" t="str">
        <f>IF(AB1020="","",IF(AB1020&lt;&gt;0,INT(100.14*POWER((AB1020-1),1.08)),0))</f>
        <v/>
      </c>
      <c r="AL1020" s="192">
        <f>COUNT(J1020,Q1020,T1020,X1020,Y1020,AA1020,AB1020)</f>
        <v>0</v>
      </c>
      <c r="AM1020" s="193" t="str">
        <f>IF(AL1020=0,"",SUM(AC1020:AK1020))</f>
        <v/>
      </c>
    </row>
    <row r="1021" spans="1:39" customFormat="1" outlineLevel="1">
      <c r="B1021" s="259"/>
      <c r="C1021" s="106" t="s">
        <v>65</v>
      </c>
      <c r="D1021" s="103"/>
      <c r="E1021" s="103"/>
      <c r="F1021" s="103"/>
      <c r="G1021" s="103"/>
      <c r="H1021" s="104"/>
      <c r="I1021" s="105"/>
      <c r="J1021" s="107" t="str">
        <f>IFERROR((J1018-J1020)/J1020*100%,"")</f>
        <v/>
      </c>
      <c r="K1021" s="107" t="str">
        <f t="shared" ref="K1021:T1021" si="4328">IFERROR((K1020-K1018)/K1020*100%,"")</f>
        <v/>
      </c>
      <c r="L1021" s="107" t="str">
        <f t="shared" si="4328"/>
        <v/>
      </c>
      <c r="M1021" s="107" t="str">
        <f t="shared" si="4328"/>
        <v/>
      </c>
      <c r="N1021" s="107" t="str">
        <f t="shared" si="4328"/>
        <v/>
      </c>
      <c r="O1021" s="107" t="str">
        <f t="shared" si="4328"/>
        <v/>
      </c>
      <c r="P1021" s="107" t="str">
        <f t="shared" si="4328"/>
        <v/>
      </c>
      <c r="Q1021" s="107" t="str">
        <f t="shared" si="4328"/>
        <v/>
      </c>
      <c r="R1021" s="107" t="str">
        <f t="shared" si="4328"/>
        <v/>
      </c>
      <c r="S1021" s="107" t="str">
        <f t="shared" si="4328"/>
        <v/>
      </c>
      <c r="T1021" s="107" t="str">
        <f t="shared" si="4328"/>
        <v/>
      </c>
      <c r="U1021" s="107" t="str">
        <f t="shared" ref="U1021" si="4329">IFERROR((U1020-U1019)/U1020*100%,"")</f>
        <v/>
      </c>
      <c r="V1021" s="107" t="str">
        <f>IFERROR((V1018-V1020)/V1020*100%,"")</f>
        <v/>
      </c>
      <c r="W1021" s="107" t="str">
        <f>IFERROR((W1018-W1020)/W1020*100%,"")</f>
        <v/>
      </c>
      <c r="X1021" s="107" t="str">
        <f>IFERROR((X1018-X1020)/X1020*100%,"")</f>
        <v/>
      </c>
      <c r="Y1021" s="107" t="str">
        <f>IFERROR((Y1018-Y1020)/Y1020*100%,"")</f>
        <v/>
      </c>
      <c r="Z1021" s="107" t="str">
        <f t="shared" ref="Z1021" si="4330">IFERROR((Z1020-Z1019)/Z1020*100%,"")</f>
        <v/>
      </c>
      <c r="AA1021" s="107" t="str">
        <f>IFERROR((AA1020-AA1018)/AA1020*100%,"")</f>
        <v/>
      </c>
      <c r="AB1021" s="107" t="str">
        <f>IFERROR((AB1020-AB1018)/AB1020*100%,"")</f>
        <v/>
      </c>
      <c r="AC1021" s="194" t="str">
        <f t="shared" ref="AC1021" si="4331">IFERROR((AC1020-AC1019)/AC1020*100%,"")</f>
        <v/>
      </c>
      <c r="AD1021" s="194" t="str">
        <f t="shared" ref="AD1021" si="4332">IFERROR((AD1020-AD1019)/AD1020*100%,"")</f>
        <v/>
      </c>
      <c r="AE1021" s="194" t="str">
        <f t="shared" ref="AE1021" si="4333">IFERROR((AE1020-AE1019)/AE1020*100%,"")</f>
        <v/>
      </c>
      <c r="AF1021" s="194" t="str">
        <f t="shared" ref="AF1021" si="4334">IFERROR((AF1020-AF1019)/AF1020*100%,"")</f>
        <v/>
      </c>
      <c r="AG1021" s="194" t="str">
        <f t="shared" ref="AG1021" si="4335">IFERROR((AG1020-AG1019)/AG1020*100%,"")</f>
        <v/>
      </c>
      <c r="AH1021" s="194" t="str">
        <f t="shared" ref="AH1021" si="4336">IFERROR((AH1020-AH1019)/AH1020*100%,"")</f>
        <v/>
      </c>
      <c r="AI1021" s="194" t="str">
        <f t="shared" ref="AI1021" si="4337">IFERROR((AI1020-AI1019)/AI1020*100%,"")</f>
        <v/>
      </c>
      <c r="AJ1021" s="194" t="str">
        <f t="shared" ref="AJ1021" si="4338">IFERROR((AJ1020-AJ1019)/AJ1020*100%,"")</f>
        <v/>
      </c>
      <c r="AK1021" s="194" t="str">
        <f t="shared" ref="AK1021" si="4339">IFERROR((AK1020-AK1019)/AK1020*100%,"")</f>
        <v/>
      </c>
      <c r="AL1021" s="194" t="str">
        <f t="shared" ref="AL1021" si="4340">IFERROR((AL1020-AL1019)/AL1020*100%,"")</f>
        <v/>
      </c>
      <c r="AM1021" s="227" t="str">
        <f>IFERROR((AM1020-AM1018)/AM1020*100%,"")</f>
        <v/>
      </c>
    </row>
    <row r="1022" spans="1:39" customFormat="1" outlineLevel="1">
      <c r="A1022" t="str">
        <f>B1007&amp;C1022</f>
        <v>Surname, Forename9</v>
      </c>
      <c r="B1022" s="259"/>
      <c r="C1022" s="27">
        <v>9</v>
      </c>
      <c r="D1022" s="26" t="s">
        <v>22</v>
      </c>
      <c r="E1022" s="103"/>
      <c r="F1022" s="103"/>
      <c r="G1022" s="103"/>
      <c r="H1022" s="15"/>
      <c r="I1022" s="16"/>
      <c r="J1022" s="17"/>
      <c r="K1022" s="94"/>
      <c r="L1022" s="94"/>
      <c r="M1022" s="94"/>
      <c r="N1022" s="94"/>
      <c r="O1022" s="94"/>
      <c r="P1022" s="94"/>
      <c r="Q1022" s="17" t="str">
        <f>IF(SUM(K1022:P1022)=0,"",SUM(K1022:P1022))</f>
        <v/>
      </c>
      <c r="R1022" s="94"/>
      <c r="S1022" s="94"/>
      <c r="T1022" s="17" t="str">
        <f>IF(SUM(R1022:S1022)=0,"",SUM(R1022:S1022))</f>
        <v/>
      </c>
      <c r="U1022" s="17"/>
      <c r="V1022" s="94"/>
      <c r="W1022" s="17"/>
      <c r="X1022" s="94" t="str">
        <f>IFERROR(AVERAGE(V1022:W1022),"")</f>
        <v/>
      </c>
      <c r="Y1022" s="17"/>
      <c r="Z1022" s="17"/>
      <c r="AA1022" s="71"/>
      <c r="AB1022" s="17"/>
      <c r="AC1022" s="190" t="str">
        <f>IF(J1022="","",IF(J1022&lt;&gt;0,INT(25.4347*POWER((18-J1022),1.81)),0))</f>
        <v/>
      </c>
      <c r="AD1022" s="190" t="str">
        <f>IFERROR(IF(Q1022&lt;&gt;0,INT(0.14354*POWER(((10*Q1022)-220),1.4)),0),"")</f>
        <v/>
      </c>
      <c r="AE1022" s="190" t="str">
        <f>IFERROR(IF(T1022&lt;&gt;0,INT(51.39*POWER((T1022-1.5),1.05)),0),"")</f>
        <v/>
      </c>
      <c r="AF1022" s="190">
        <f>IF(U1022&lt;&gt;0,INT(0.8465*POWER(((100*U1022)-75),1.42)),0)</f>
        <v>0</v>
      </c>
      <c r="AG1022" s="190" t="str">
        <f>IFERROR(IF(X1022&lt;&gt;0,INT(1.53775*POWER((82-X1022),1.81)),0),"")</f>
        <v/>
      </c>
      <c r="AH1022" s="190" t="str">
        <f>IF(Y1022="","",IF(Y1022&lt;&gt;0,INT(5.74352*POWER((28.5-Y1022),1.92)),0))</f>
        <v/>
      </c>
      <c r="AI1022" s="190">
        <f>IF(Z1022&lt;&gt;0,INT(12.91*POWER((Z1022-4),1.1)),0)</f>
        <v>0</v>
      </c>
      <c r="AJ1022" s="190" t="str">
        <f>IF(AA1022="","",IF(AA1022&lt;&gt;0,INT(0.2797*POWER(((100*AA1022)),1.35)),0))</f>
        <v/>
      </c>
      <c r="AK1022" s="191" t="str">
        <f>IF(AB1022="","",IF(AB1022&lt;&gt;0,INT(100.14*POWER((AB1022-1),1.08)),0))</f>
        <v/>
      </c>
      <c r="AL1022" s="192">
        <f>COUNT(J1022,Q1022,T1022,X1022,Y1022,AA1022,AB1022)</f>
        <v>0</v>
      </c>
      <c r="AM1022" s="193" t="str">
        <f>IF(AL1022=0,"",SUM(AC1022:AK1022))</f>
        <v/>
      </c>
    </row>
    <row r="1023" spans="1:39" customFormat="1" outlineLevel="1">
      <c r="B1023" s="259"/>
      <c r="C1023" s="106" t="s">
        <v>65</v>
      </c>
      <c r="D1023" s="33"/>
      <c r="E1023" s="33"/>
      <c r="F1023" s="33"/>
      <c r="G1023" s="33"/>
      <c r="H1023" s="18"/>
      <c r="I1023" s="44"/>
      <c r="J1023" s="107" t="str">
        <f>IFERROR((J1020-J1022)/J1022*100%,"")</f>
        <v/>
      </c>
      <c r="K1023" s="107" t="str">
        <f t="shared" ref="K1023:T1023" si="4341">IFERROR((K1022-K1020)/K1022*100%,"")</f>
        <v/>
      </c>
      <c r="L1023" s="107" t="str">
        <f t="shared" si="4341"/>
        <v/>
      </c>
      <c r="M1023" s="107" t="str">
        <f t="shared" si="4341"/>
        <v/>
      </c>
      <c r="N1023" s="107" t="str">
        <f t="shared" si="4341"/>
        <v/>
      </c>
      <c r="O1023" s="107" t="str">
        <f t="shared" si="4341"/>
        <v/>
      </c>
      <c r="P1023" s="107" t="str">
        <f t="shared" si="4341"/>
        <v/>
      </c>
      <c r="Q1023" s="107" t="str">
        <f t="shared" si="4341"/>
        <v/>
      </c>
      <c r="R1023" s="107" t="str">
        <f t="shared" si="4341"/>
        <v/>
      </c>
      <c r="S1023" s="107" t="str">
        <f t="shared" si="4341"/>
        <v/>
      </c>
      <c r="T1023" s="107" t="str">
        <f t="shared" si="4341"/>
        <v/>
      </c>
      <c r="U1023" s="107" t="str">
        <f t="shared" ref="U1023" si="4342">IFERROR((U1022-U1021)/U1022*100%,"")</f>
        <v/>
      </c>
      <c r="V1023" s="107" t="str">
        <f>IFERROR((V1020-V1022)/V1022*100%,"")</f>
        <v/>
      </c>
      <c r="W1023" s="107" t="str">
        <f>IFERROR((W1020-W1022)/W1022*100%,"")</f>
        <v/>
      </c>
      <c r="X1023" s="107" t="str">
        <f>IFERROR((X1020-X1022)/X1022*100%,"")</f>
        <v/>
      </c>
      <c r="Y1023" s="107" t="str">
        <f>IFERROR((Y1020-Y1022)/Y1022*100%,"")</f>
        <v/>
      </c>
      <c r="Z1023" s="107" t="str">
        <f t="shared" ref="Z1023" si="4343">IFERROR((Z1022-Z1021)/Z1022*100%,"")</f>
        <v/>
      </c>
      <c r="AA1023" s="107" t="str">
        <f>IFERROR((AA1022-AA1020)/AA1022*100%,"")</f>
        <v/>
      </c>
      <c r="AB1023" s="107" t="str">
        <f>IFERROR((AB1022-AB1020)/AB1022*100%,"")</f>
        <v/>
      </c>
      <c r="AC1023" s="194" t="str">
        <f t="shared" ref="AC1023" si="4344">IFERROR((AC1022-AC1021)/AC1022*100%,"")</f>
        <v/>
      </c>
      <c r="AD1023" s="194" t="str">
        <f t="shared" ref="AD1023" si="4345">IFERROR((AD1022-AD1021)/AD1022*100%,"")</f>
        <v/>
      </c>
      <c r="AE1023" s="194" t="str">
        <f t="shared" ref="AE1023" si="4346">IFERROR((AE1022-AE1021)/AE1022*100%,"")</f>
        <v/>
      </c>
      <c r="AF1023" s="194" t="str">
        <f t="shared" ref="AF1023" si="4347">IFERROR((AF1022-AF1021)/AF1022*100%,"")</f>
        <v/>
      </c>
      <c r="AG1023" s="194" t="str">
        <f t="shared" ref="AG1023" si="4348">IFERROR((AG1022-AG1021)/AG1022*100%,"")</f>
        <v/>
      </c>
      <c r="AH1023" s="194" t="str">
        <f t="shared" ref="AH1023" si="4349">IFERROR((AH1022-AH1021)/AH1022*100%,"")</f>
        <v/>
      </c>
      <c r="AI1023" s="194" t="str">
        <f t="shared" ref="AI1023" si="4350">IFERROR((AI1022-AI1021)/AI1022*100%,"")</f>
        <v/>
      </c>
      <c r="AJ1023" s="194" t="str">
        <f t="shared" ref="AJ1023" si="4351">IFERROR((AJ1022-AJ1021)/AJ1022*100%,"")</f>
        <v/>
      </c>
      <c r="AK1023" s="194" t="str">
        <f t="shared" ref="AK1023" si="4352">IFERROR((AK1022-AK1021)/AK1022*100%,"")</f>
        <v/>
      </c>
      <c r="AL1023" s="194" t="str">
        <f t="shared" ref="AL1023" si="4353">IFERROR((AL1022-AL1021)/AL1022*100%,"")</f>
        <v/>
      </c>
      <c r="AM1023" s="227" t="str">
        <f>IFERROR((AM1022-AM1020)/AM1022*100%,"")</f>
        <v/>
      </c>
    </row>
    <row r="1024" spans="1:39" s="6" customFormat="1" outlineLevel="1">
      <c r="A1024" t="str">
        <f>B1007&amp;C1024</f>
        <v>Surname, Forename10</v>
      </c>
      <c r="B1024" s="259"/>
      <c r="C1024" s="32">
        <v>10</v>
      </c>
      <c r="D1024" s="33" t="s">
        <v>22</v>
      </c>
      <c r="E1024" s="33"/>
      <c r="F1024" s="33"/>
      <c r="G1024" s="33"/>
      <c r="H1024" s="18"/>
      <c r="I1024" s="44"/>
      <c r="J1024" s="34"/>
      <c r="K1024" s="34"/>
      <c r="L1024" s="34"/>
      <c r="M1024" s="34"/>
      <c r="N1024" s="34"/>
      <c r="O1024" s="34"/>
      <c r="P1024" s="34"/>
      <c r="Q1024" s="17" t="str">
        <f>IF(SUM(K1024:P1024)=0,"",SUM(K1024:P1024))</f>
        <v/>
      </c>
      <c r="R1024" s="94"/>
      <c r="S1024" s="94"/>
      <c r="T1024" s="17" t="str">
        <f>IF(SUM(R1024:S1024)=0,"",SUM(R1024:S1024))</f>
        <v/>
      </c>
      <c r="U1024" s="17"/>
      <c r="V1024" s="94"/>
      <c r="W1024" s="17"/>
      <c r="X1024" s="94" t="str">
        <f>IFERROR(AVERAGE(V1024:W1024),"")</f>
        <v/>
      </c>
      <c r="Y1024" s="17"/>
      <c r="Z1024" s="17"/>
      <c r="AA1024" s="71"/>
      <c r="AB1024" s="17"/>
      <c r="AC1024" s="190" t="str">
        <f>IF(J1024="","",IF(J1024&lt;&gt;0,INT(25.4347*POWER((18-J1024),1.81)),0))</f>
        <v/>
      </c>
      <c r="AD1024" s="190" t="str">
        <f>IFERROR(IF(Q1024&lt;&gt;0,INT(0.14354*POWER(((10*Q1024)-220),1.4)),0),"")</f>
        <v/>
      </c>
      <c r="AE1024" s="190" t="str">
        <f>IFERROR(IF(T1024&lt;&gt;0,INT(51.39*POWER((T1024-1.5),1.05)),0),"")</f>
        <v/>
      </c>
      <c r="AF1024" s="190">
        <f>IF(U1024&lt;&gt;0,INT(0.8465*POWER(((100*U1024)-75),1.42)),0)</f>
        <v>0</v>
      </c>
      <c r="AG1024" s="190" t="str">
        <f>IFERROR(IF(X1024&lt;&gt;0,INT(1.53775*POWER((82-X1024),1.81)),0),"")</f>
        <v/>
      </c>
      <c r="AH1024" s="190" t="str">
        <f>IF(Y1024="","",IF(Y1024&lt;&gt;0,INT(5.74352*POWER((28.5-Y1024),1.92)),0))</f>
        <v/>
      </c>
      <c r="AI1024" s="190">
        <f>IF(Z1024&lt;&gt;0,INT(12.91*POWER((Z1024-4),1.1)),0)</f>
        <v>0</v>
      </c>
      <c r="AJ1024" s="190" t="str">
        <f>IF(AA1024="","",IF(AA1024&lt;&gt;0,INT(0.2797*POWER(((100*AA1024)),1.35)),0))</f>
        <v/>
      </c>
      <c r="AK1024" s="191" t="str">
        <f>IF(AB1024="","",IF(AB1024&lt;&gt;0,INT(100.14*POWER((AB1024-1),1.08)),0))</f>
        <v/>
      </c>
      <c r="AL1024" s="192">
        <f>COUNT(J1024,Q1024,T1024,X1024,Y1024,AA1024,AB1024)</f>
        <v>0</v>
      </c>
      <c r="AM1024" s="193" t="str">
        <f>IF(AL1024=0,"",SUM(AC1024:AK1024))</f>
        <v/>
      </c>
    </row>
    <row r="1025" spans="1:39" s="6" customFormat="1" outlineLevel="1">
      <c r="A1025"/>
      <c r="B1025" s="260"/>
      <c r="C1025" s="106" t="s">
        <v>65</v>
      </c>
      <c r="D1025" s="33"/>
      <c r="E1025" s="33"/>
      <c r="F1025" s="33"/>
      <c r="G1025" s="33"/>
      <c r="H1025" s="18"/>
      <c r="I1025" s="44"/>
      <c r="J1025" s="107" t="str">
        <f>IFERROR((J1022-J1024)/J1024*100%,"")</f>
        <v/>
      </c>
      <c r="K1025" s="107" t="str">
        <f t="shared" ref="K1025:T1025" si="4354">IFERROR((K1024-K1022)/K1024*100%,"")</f>
        <v/>
      </c>
      <c r="L1025" s="107" t="str">
        <f t="shared" si="4354"/>
        <v/>
      </c>
      <c r="M1025" s="107" t="str">
        <f t="shared" si="4354"/>
        <v/>
      </c>
      <c r="N1025" s="107" t="str">
        <f t="shared" si="4354"/>
        <v/>
      </c>
      <c r="O1025" s="107" t="str">
        <f t="shared" si="4354"/>
        <v/>
      </c>
      <c r="P1025" s="107" t="str">
        <f t="shared" si="4354"/>
        <v/>
      </c>
      <c r="Q1025" s="107" t="str">
        <f t="shared" si="4354"/>
        <v/>
      </c>
      <c r="R1025" s="107" t="str">
        <f t="shared" si="4354"/>
        <v/>
      </c>
      <c r="S1025" s="107" t="str">
        <f t="shared" si="4354"/>
        <v/>
      </c>
      <c r="T1025" s="107" t="str">
        <f t="shared" si="4354"/>
        <v/>
      </c>
      <c r="U1025" s="107" t="str">
        <f t="shared" ref="U1025" si="4355">IFERROR((U1024-U1023)/U1024*100%,"")</f>
        <v/>
      </c>
      <c r="V1025" s="107" t="str">
        <f>IFERROR((V1022-V1024)/V1024*100%,"")</f>
        <v/>
      </c>
      <c r="W1025" s="107" t="str">
        <f>IFERROR((W1022-W1024)/W1024*100%,"")</f>
        <v/>
      </c>
      <c r="X1025" s="107" t="str">
        <f>IFERROR((X1022-X1024)/X1024*100%,"")</f>
        <v/>
      </c>
      <c r="Y1025" s="107" t="str">
        <f>IFERROR((Y1022-Y1024)/Y1024*100%,"")</f>
        <v/>
      </c>
      <c r="Z1025" s="107" t="str">
        <f t="shared" ref="Z1025" si="4356">IFERROR((Z1024-Z1023)/Z1024*100%,"")</f>
        <v/>
      </c>
      <c r="AA1025" s="107" t="str">
        <f>IFERROR((AA1024-AA1022)/AA1024*100%,"")</f>
        <v/>
      </c>
      <c r="AB1025" s="107" t="str">
        <f>IFERROR((AB1024-AB1022)/AB1024*100%,"")</f>
        <v/>
      </c>
      <c r="AC1025" s="194" t="str">
        <f t="shared" ref="AC1025" si="4357">IFERROR((AC1024-AC1023)/AC1024*100%,"")</f>
        <v/>
      </c>
      <c r="AD1025" s="194" t="str">
        <f t="shared" ref="AD1025" si="4358">IFERROR((AD1024-AD1023)/AD1024*100%,"")</f>
        <v/>
      </c>
      <c r="AE1025" s="194" t="str">
        <f t="shared" ref="AE1025" si="4359">IFERROR((AE1024-AE1023)/AE1024*100%,"")</f>
        <v/>
      </c>
      <c r="AF1025" s="194" t="str">
        <f t="shared" ref="AF1025" si="4360">IFERROR((AF1024-AF1023)/AF1024*100%,"")</f>
        <v/>
      </c>
      <c r="AG1025" s="194" t="str">
        <f t="shared" ref="AG1025" si="4361">IFERROR((AG1024-AG1023)/AG1024*100%,"")</f>
        <v/>
      </c>
      <c r="AH1025" s="194" t="str">
        <f t="shared" ref="AH1025" si="4362">IFERROR((AH1024-AH1023)/AH1024*100%,"")</f>
        <v/>
      </c>
      <c r="AI1025" s="194" t="str">
        <f t="shared" ref="AI1025" si="4363">IFERROR((AI1024-AI1023)/AI1024*100%,"")</f>
        <v/>
      </c>
      <c r="AJ1025" s="194" t="str">
        <f t="shared" ref="AJ1025" si="4364">IFERROR((AJ1024-AJ1023)/AJ1024*100%,"")</f>
        <v/>
      </c>
      <c r="AK1025" s="194" t="str">
        <f t="shared" ref="AK1025" si="4365">IFERROR((AK1024-AK1023)/AK1024*100%,"")</f>
        <v/>
      </c>
      <c r="AL1025" s="194" t="str">
        <f t="shared" ref="AL1025" si="4366">IFERROR((AL1024-AL1023)/AL1024*100%,"")</f>
        <v/>
      </c>
      <c r="AM1025" s="227" t="str">
        <f>IFERROR((AM1024-AM1022)/AM1024*100%,"")</f>
        <v/>
      </c>
    </row>
    <row r="1026" spans="1:39" s="45" customFormat="1" outlineLevel="1">
      <c r="B1026" s="115"/>
      <c r="C1026" s="32"/>
      <c r="D1026" s="33"/>
      <c r="E1026" s="33"/>
      <c r="F1026" s="33"/>
      <c r="G1026" s="33"/>
      <c r="H1026" s="18"/>
      <c r="I1026" s="44"/>
      <c r="J1026" s="34"/>
      <c r="K1026" s="34"/>
      <c r="L1026" s="34"/>
      <c r="M1026" s="34"/>
      <c r="N1026" s="34"/>
      <c r="O1026" s="34"/>
      <c r="P1026" s="34"/>
      <c r="Q1026" s="34"/>
      <c r="R1026" s="34"/>
      <c r="S1026" s="34"/>
      <c r="T1026" s="34"/>
      <c r="U1026" s="34"/>
      <c r="V1026" s="34"/>
      <c r="W1026" s="34"/>
      <c r="X1026" s="34"/>
      <c r="Y1026" s="34"/>
      <c r="Z1026" s="34"/>
      <c r="AA1026" s="34"/>
      <c r="AB1026" s="34"/>
      <c r="AC1026" s="195"/>
      <c r="AD1026" s="196"/>
      <c r="AE1026" s="196"/>
      <c r="AF1026" s="196"/>
      <c r="AG1026" s="196"/>
      <c r="AH1026" s="196"/>
      <c r="AI1026" s="196"/>
      <c r="AJ1026" s="196"/>
      <c r="AK1026" s="197"/>
      <c r="AL1026" s="196"/>
      <c r="AM1026" s="198"/>
    </row>
    <row r="1027" spans="1:39" s="6" customFormat="1" outlineLevel="1">
      <c r="B1027" s="116"/>
      <c r="C1027" s="35"/>
      <c r="D1027" s="36"/>
      <c r="E1027" s="36"/>
      <c r="F1027" s="36"/>
      <c r="G1027" s="36"/>
      <c r="H1027" s="37"/>
      <c r="I1027" s="38" t="s">
        <v>24</v>
      </c>
      <c r="J1027" s="21" t="e">
        <f>AVERAGE(J1007:J1008,J1010,J1012,J1014,J1016,J1018,J1020,J1022,J1024)</f>
        <v>#DIV/0!</v>
      </c>
      <c r="K1027" s="21" t="e">
        <f t="shared" ref="K1027:AB1027" si="4367">AVERAGE(K1007:K1008,K1010,K1012,K1014,K1016,K1018,K1020,K1022,K1024)</f>
        <v>#DIV/0!</v>
      </c>
      <c r="L1027" s="21" t="e">
        <f t="shared" si="4367"/>
        <v>#DIV/0!</v>
      </c>
      <c r="M1027" s="21" t="e">
        <f t="shared" si="4367"/>
        <v>#DIV/0!</v>
      </c>
      <c r="N1027" s="21" t="e">
        <f t="shared" si="4367"/>
        <v>#DIV/0!</v>
      </c>
      <c r="O1027" s="21" t="e">
        <f t="shared" si="4367"/>
        <v>#DIV/0!</v>
      </c>
      <c r="P1027" s="21" t="e">
        <f t="shared" si="4367"/>
        <v>#DIV/0!</v>
      </c>
      <c r="Q1027" s="21" t="e">
        <f t="shared" si="4367"/>
        <v>#DIV/0!</v>
      </c>
      <c r="R1027" s="21" t="e">
        <f t="shared" si="4367"/>
        <v>#DIV/0!</v>
      </c>
      <c r="S1027" s="21" t="e">
        <f t="shared" si="4367"/>
        <v>#DIV/0!</v>
      </c>
      <c r="T1027" s="21" t="e">
        <f t="shared" si="4367"/>
        <v>#DIV/0!</v>
      </c>
      <c r="U1027" s="21" t="e">
        <f t="shared" si="4367"/>
        <v>#DIV/0!</v>
      </c>
      <c r="V1027" s="21" t="e">
        <f t="shared" si="4367"/>
        <v>#DIV/0!</v>
      </c>
      <c r="W1027" s="21" t="e">
        <f t="shared" si="4367"/>
        <v>#DIV/0!</v>
      </c>
      <c r="X1027" s="21" t="e">
        <f t="shared" si="4367"/>
        <v>#DIV/0!</v>
      </c>
      <c r="Y1027" s="21" t="e">
        <f t="shared" si="4367"/>
        <v>#DIV/0!</v>
      </c>
      <c r="Z1027" s="21" t="e">
        <f t="shared" si="4367"/>
        <v>#DIV/0!</v>
      </c>
      <c r="AA1027" s="21" t="e">
        <f t="shared" si="4367"/>
        <v>#DIV/0!</v>
      </c>
      <c r="AB1027" s="21" t="e">
        <f t="shared" si="4367"/>
        <v>#DIV/0!</v>
      </c>
      <c r="AC1027" s="199"/>
      <c r="AD1027" s="200"/>
      <c r="AE1027" s="200"/>
      <c r="AF1027" s="200"/>
      <c r="AG1027" s="200"/>
      <c r="AH1027" s="200"/>
      <c r="AI1027" s="200"/>
      <c r="AJ1027" s="200"/>
      <c r="AK1027" s="201"/>
      <c r="AL1027" s="200"/>
      <c r="AM1027" s="202"/>
    </row>
    <row r="1028" spans="1:39" s="6" customFormat="1" outlineLevel="1">
      <c r="B1028" s="116"/>
      <c r="C1028" s="35"/>
      <c r="D1028" s="36"/>
      <c r="E1028" s="36"/>
      <c r="F1028" s="36"/>
      <c r="G1028" s="36"/>
      <c r="H1028" s="37"/>
      <c r="I1028" s="38" t="s">
        <v>26</v>
      </c>
      <c r="J1028" s="21">
        <f>MIN(J1007:J1008,J1010,J1012,J1014,J1016,J1018,J1020,J1022,J1024)</f>
        <v>0</v>
      </c>
      <c r="K1028" s="21">
        <f t="shared" ref="K1028:AB1028" si="4368">MIN(K1007:K1008,K1010,K1012,K1014,K1016,K1018,K1020,K1022,K1024)</f>
        <v>0</v>
      </c>
      <c r="L1028" s="21">
        <f t="shared" si="4368"/>
        <v>0</v>
      </c>
      <c r="M1028" s="21">
        <f t="shared" si="4368"/>
        <v>0</v>
      </c>
      <c r="N1028" s="21">
        <f t="shared" si="4368"/>
        <v>0</v>
      </c>
      <c r="O1028" s="21">
        <f t="shared" si="4368"/>
        <v>0</v>
      </c>
      <c r="P1028" s="21">
        <f t="shared" si="4368"/>
        <v>0</v>
      </c>
      <c r="Q1028" s="21">
        <f t="shared" si="4368"/>
        <v>0</v>
      </c>
      <c r="R1028" s="21">
        <f t="shared" si="4368"/>
        <v>0</v>
      </c>
      <c r="S1028" s="21">
        <f t="shared" si="4368"/>
        <v>0</v>
      </c>
      <c r="T1028" s="21">
        <f t="shared" si="4368"/>
        <v>0</v>
      </c>
      <c r="U1028" s="21">
        <f t="shared" si="4368"/>
        <v>0</v>
      </c>
      <c r="V1028" s="21">
        <f t="shared" si="4368"/>
        <v>0</v>
      </c>
      <c r="W1028" s="21">
        <f t="shared" si="4368"/>
        <v>0</v>
      </c>
      <c r="X1028" s="21">
        <f t="shared" si="4368"/>
        <v>0</v>
      </c>
      <c r="Y1028" s="21">
        <f t="shared" si="4368"/>
        <v>0</v>
      </c>
      <c r="Z1028" s="21">
        <f t="shared" si="4368"/>
        <v>0</v>
      </c>
      <c r="AA1028" s="21">
        <f t="shared" si="4368"/>
        <v>0</v>
      </c>
      <c r="AB1028" s="21">
        <f t="shared" si="4368"/>
        <v>0</v>
      </c>
      <c r="AC1028" s="199"/>
      <c r="AD1028" s="200"/>
      <c r="AE1028" s="200"/>
      <c r="AF1028" s="200"/>
      <c r="AG1028" s="200"/>
      <c r="AH1028" s="200"/>
      <c r="AI1028" s="200"/>
      <c r="AJ1028" s="200"/>
      <c r="AK1028" s="201"/>
      <c r="AL1028" s="200"/>
      <c r="AM1028" s="202"/>
    </row>
    <row r="1029" spans="1:39" s="6" customFormat="1" outlineLevel="1">
      <c r="B1029" s="116"/>
      <c r="C1029" s="35"/>
      <c r="D1029" s="36"/>
      <c r="E1029" s="36"/>
      <c r="F1029" s="36"/>
      <c r="G1029" s="36"/>
      <c r="H1029" s="37"/>
      <c r="I1029" s="38" t="s">
        <v>25</v>
      </c>
      <c r="J1029" s="21">
        <f>MAX(J1007:J1008,J1010,J1012,J1014,J1016,J1018,J1020,J1022,J1024)</f>
        <v>0</v>
      </c>
      <c r="K1029" s="21">
        <f t="shared" ref="K1029:AB1029" si="4369">MAX(K1007:K1008,K1010,K1012,K1014,K1016,K1018,K1020,K1022,K1024)</f>
        <v>0</v>
      </c>
      <c r="L1029" s="21">
        <f t="shared" si="4369"/>
        <v>0</v>
      </c>
      <c r="M1029" s="21">
        <f t="shared" si="4369"/>
        <v>0</v>
      </c>
      <c r="N1029" s="21">
        <f t="shared" si="4369"/>
        <v>0</v>
      </c>
      <c r="O1029" s="21">
        <f t="shared" si="4369"/>
        <v>0</v>
      </c>
      <c r="P1029" s="21">
        <f t="shared" si="4369"/>
        <v>0</v>
      </c>
      <c r="Q1029" s="21">
        <f t="shared" si="4369"/>
        <v>0</v>
      </c>
      <c r="R1029" s="21">
        <f t="shared" si="4369"/>
        <v>0</v>
      </c>
      <c r="S1029" s="21">
        <f t="shared" si="4369"/>
        <v>0</v>
      </c>
      <c r="T1029" s="21">
        <f t="shared" si="4369"/>
        <v>0</v>
      </c>
      <c r="U1029" s="21">
        <f t="shared" si="4369"/>
        <v>0</v>
      </c>
      <c r="V1029" s="21">
        <f t="shared" si="4369"/>
        <v>0</v>
      </c>
      <c r="W1029" s="21">
        <f t="shared" si="4369"/>
        <v>0</v>
      </c>
      <c r="X1029" s="21">
        <f t="shared" si="4369"/>
        <v>0</v>
      </c>
      <c r="Y1029" s="21">
        <f t="shared" si="4369"/>
        <v>0</v>
      </c>
      <c r="Z1029" s="21">
        <f t="shared" si="4369"/>
        <v>0</v>
      </c>
      <c r="AA1029" s="21">
        <f t="shared" si="4369"/>
        <v>0</v>
      </c>
      <c r="AB1029" s="21">
        <f t="shared" si="4369"/>
        <v>0</v>
      </c>
      <c r="AC1029" s="199"/>
      <c r="AD1029" s="200"/>
      <c r="AE1029" s="200"/>
      <c r="AF1029" s="200"/>
      <c r="AG1029" s="200"/>
      <c r="AH1029" s="200"/>
      <c r="AI1029" s="200"/>
      <c r="AJ1029" s="200"/>
      <c r="AK1029" s="201"/>
      <c r="AL1029" s="200"/>
      <c r="AM1029" s="202"/>
    </row>
    <row r="1030" spans="1:39" s="6" customFormat="1" outlineLevel="1">
      <c r="B1030" s="116"/>
      <c r="C1030" s="35"/>
      <c r="D1030" s="36"/>
      <c r="E1030" s="36"/>
      <c r="F1030" s="36"/>
      <c r="G1030" s="36"/>
      <c r="H1030" s="37"/>
      <c r="I1030" s="38"/>
      <c r="J1030" s="21"/>
      <c r="K1030" s="21"/>
      <c r="L1030" s="21"/>
      <c r="M1030" s="21"/>
      <c r="N1030" s="21"/>
      <c r="O1030" s="21"/>
      <c r="P1030" s="21"/>
      <c r="Q1030" s="21"/>
      <c r="R1030" s="21"/>
      <c r="S1030" s="21"/>
      <c r="T1030" s="21"/>
      <c r="U1030" s="21"/>
      <c r="V1030" s="21"/>
      <c r="W1030" s="21"/>
      <c r="X1030" s="21"/>
      <c r="Y1030" s="21"/>
      <c r="Z1030" s="21"/>
      <c r="AA1030" s="21"/>
      <c r="AB1030" s="21"/>
      <c r="AC1030" s="200"/>
      <c r="AD1030" s="200"/>
      <c r="AE1030" s="200"/>
      <c r="AF1030" s="200"/>
      <c r="AG1030" s="200"/>
      <c r="AH1030" s="200"/>
      <c r="AI1030" s="200"/>
      <c r="AJ1030" s="200"/>
      <c r="AK1030" s="200"/>
      <c r="AL1030" s="200"/>
      <c r="AM1030" s="202"/>
    </row>
    <row r="1031" spans="1:39" s="31" customFormat="1" ht="16.5" outlineLevel="1" thickBot="1">
      <c r="B1031" s="117"/>
      <c r="C1031" s="39"/>
      <c r="D1031" s="40"/>
      <c r="E1031" s="40"/>
      <c r="F1031" s="40"/>
      <c r="G1031" s="40"/>
      <c r="H1031" s="41"/>
      <c r="I1031" s="42"/>
      <c r="J1031" s="43"/>
      <c r="K1031" s="43"/>
      <c r="L1031" s="43"/>
      <c r="M1031" s="43"/>
      <c r="N1031" s="43"/>
      <c r="O1031" s="43"/>
      <c r="P1031" s="43"/>
      <c r="Q1031" s="43"/>
      <c r="R1031" s="43"/>
      <c r="S1031" s="43"/>
      <c r="T1031" s="43"/>
      <c r="U1031" s="43"/>
      <c r="V1031" s="43"/>
      <c r="W1031" s="43"/>
      <c r="X1031" s="43"/>
      <c r="Y1031" s="43"/>
      <c r="Z1031" s="43"/>
      <c r="AA1031" s="43"/>
      <c r="AB1031" s="43"/>
      <c r="AC1031" s="204"/>
      <c r="AD1031" s="204"/>
      <c r="AE1031" s="204"/>
      <c r="AF1031" s="204"/>
      <c r="AG1031" s="204"/>
      <c r="AH1031" s="204"/>
      <c r="AI1031" s="204"/>
      <c r="AJ1031" s="204"/>
      <c r="AK1031" s="204"/>
      <c r="AL1031" s="204"/>
      <c r="AM1031" s="205"/>
    </row>
    <row r="1032" spans="1:39" customFormat="1">
      <c r="B1032" s="118"/>
      <c r="C1032" s="28"/>
      <c r="D1032" s="19"/>
      <c r="E1032" s="19"/>
      <c r="F1032" s="19"/>
      <c r="G1032" s="19"/>
      <c r="H1032" s="29"/>
      <c r="I1032" s="20"/>
      <c r="J1032" s="30"/>
      <c r="K1032" s="30"/>
      <c r="L1032" s="30"/>
      <c r="M1032" s="30"/>
      <c r="N1032" s="30"/>
      <c r="O1032" s="30"/>
      <c r="P1032" s="30"/>
      <c r="Q1032" s="30"/>
      <c r="R1032" s="30"/>
      <c r="S1032" s="30"/>
      <c r="T1032" s="30"/>
      <c r="U1032" s="30"/>
      <c r="V1032" s="30"/>
      <c r="W1032" s="30"/>
      <c r="X1032" s="30"/>
      <c r="Y1032" s="30"/>
      <c r="Z1032" s="30"/>
      <c r="AA1032" s="30"/>
      <c r="AB1032" s="30"/>
      <c r="AC1032" s="206"/>
      <c r="AD1032" s="206"/>
      <c r="AE1032" s="206"/>
      <c r="AF1032" s="206"/>
      <c r="AG1032" s="206"/>
      <c r="AH1032" s="206"/>
      <c r="AI1032" s="206"/>
      <c r="AJ1032" s="206"/>
      <c r="AK1032" s="206"/>
      <c r="AL1032" s="206"/>
      <c r="AM1032" s="207"/>
    </row>
    <row r="1033" spans="1:39" customFormat="1" outlineLevel="1">
      <c r="B1033" s="114" t="s">
        <v>41</v>
      </c>
      <c r="C1033" s="28"/>
      <c r="D1033" s="19"/>
      <c r="E1033" s="19"/>
      <c r="F1033" s="19"/>
      <c r="G1033" s="19"/>
      <c r="H1033" s="29"/>
      <c r="I1033" s="20"/>
      <c r="J1033" s="30"/>
      <c r="K1033" s="30"/>
      <c r="L1033" s="30"/>
      <c r="M1033" s="30"/>
      <c r="N1033" s="30"/>
      <c r="O1033" s="30"/>
      <c r="P1033" s="30"/>
      <c r="Q1033" s="30"/>
      <c r="R1033" s="30"/>
      <c r="S1033" s="30"/>
      <c r="T1033" s="30"/>
      <c r="U1033" s="30"/>
      <c r="V1033" s="30"/>
      <c r="W1033" s="30"/>
      <c r="X1033" s="30"/>
      <c r="Y1033" s="30"/>
      <c r="Z1033" s="30"/>
      <c r="AA1033" s="30"/>
      <c r="AB1033" s="30"/>
      <c r="AC1033" s="206"/>
      <c r="AD1033" s="206"/>
      <c r="AE1033" s="206"/>
      <c r="AF1033" s="206"/>
      <c r="AG1033" s="206"/>
      <c r="AH1033" s="206"/>
      <c r="AI1033" s="206"/>
      <c r="AJ1033" s="206"/>
      <c r="AK1033" s="206"/>
      <c r="AL1033" s="206"/>
      <c r="AM1033" s="207"/>
    </row>
    <row r="1034" spans="1:39" customFormat="1" outlineLevel="1">
      <c r="A1034" t="str">
        <f>B1034&amp;C1034</f>
        <v>Surname, Forename1</v>
      </c>
      <c r="B1034" s="258" t="s">
        <v>28</v>
      </c>
      <c r="C1034" s="27">
        <v>1</v>
      </c>
      <c r="D1034" s="26" t="s">
        <v>22</v>
      </c>
      <c r="E1034" s="103"/>
      <c r="F1034" s="103"/>
      <c r="G1034" s="103"/>
      <c r="H1034" s="16"/>
      <c r="I1034" s="16"/>
      <c r="J1034" s="17"/>
      <c r="K1034" s="94"/>
      <c r="L1034" s="94"/>
      <c r="M1034" s="94"/>
      <c r="N1034" s="94"/>
      <c r="O1034" s="94"/>
      <c r="P1034" s="94"/>
      <c r="Q1034" s="17"/>
      <c r="R1034" s="94"/>
      <c r="S1034" s="94"/>
      <c r="T1034" s="17"/>
      <c r="U1034" s="17"/>
      <c r="V1034" s="94"/>
      <c r="W1034" s="17"/>
      <c r="X1034" s="94"/>
      <c r="Y1034" s="17"/>
      <c r="Z1034" s="17"/>
      <c r="AA1034" s="17"/>
      <c r="AB1034" s="17"/>
      <c r="AC1034" s="190">
        <f>IF(J1034&lt;&gt;0,INT(25.4347*POWER((18-J1034),1.81)),0)</f>
        <v>0</v>
      </c>
      <c r="AD1034" s="190">
        <f>IF(Q1034&lt;&gt;0,INT(0.14354*POWER(((10*Q1034)-220),1.4)),0)</f>
        <v>0</v>
      </c>
      <c r="AE1034" s="190">
        <f>IF(T1034&lt;&gt;0,INT(51.39*POWER((T1034-1.5),1.05)),0)</f>
        <v>0</v>
      </c>
      <c r="AF1034" s="190">
        <f>IF(U1034&lt;&gt;0,INT(0.8465*POWER(((100*U1034)-75),1.42)),0)</f>
        <v>0</v>
      </c>
      <c r="AG1034" s="190">
        <f>IF(X1034&lt;&gt;0,INT(1.53775*POWER((82-X1034),1.81)),0)</f>
        <v>0</v>
      </c>
      <c r="AH1034" s="190">
        <f>IF(Y1034&lt;&gt;0,INT(5.74352*POWER((28.5-Y1034),1.92)),0)</f>
        <v>0</v>
      </c>
      <c r="AI1034" s="190">
        <f>IF(Z1034&lt;&gt;0,INT(12.91*POWER((Z1034-4),1.1)),0)</f>
        <v>0</v>
      </c>
      <c r="AJ1034" s="190">
        <f>IF(AA1034&lt;&gt;0,INT(0.2797*POWER(((100*AA1034)),1.35)),0)</f>
        <v>0</v>
      </c>
      <c r="AK1034" s="191">
        <f>IF(AB1034&lt;&gt;0,INT(100.14*POWER((AB1034-1),1.08)),0)</f>
        <v>0</v>
      </c>
      <c r="AL1034" s="208">
        <v>7</v>
      </c>
      <c r="AM1034" s="193">
        <f>SUM(AC1034:AK1034)</f>
        <v>0</v>
      </c>
    </row>
    <row r="1035" spans="1:39" customFormat="1" outlineLevel="1">
      <c r="A1035" t="str">
        <f>B1034&amp;C1035</f>
        <v>Surname, Forename2</v>
      </c>
      <c r="B1035" s="259"/>
      <c r="C1035" s="27">
        <v>2</v>
      </c>
      <c r="D1035" s="26" t="s">
        <v>22</v>
      </c>
      <c r="E1035" s="103"/>
      <c r="F1035" s="103"/>
      <c r="G1035" s="103"/>
      <c r="H1035" s="15"/>
      <c r="I1035" s="16"/>
      <c r="J1035" s="17"/>
      <c r="K1035" s="94"/>
      <c r="L1035" s="94"/>
      <c r="M1035" s="94"/>
      <c r="N1035" s="94"/>
      <c r="O1035" s="94"/>
      <c r="P1035" s="94"/>
      <c r="Q1035" s="17" t="str">
        <f>IF(SUM(K1035:P1035)=0,"",SUM(K1035:P1035))</f>
        <v/>
      </c>
      <c r="R1035" s="94"/>
      <c r="S1035" s="94"/>
      <c r="T1035" s="17" t="str">
        <f>IF(SUM(R1035:S1035)=0,"",SUM(R1035:S1035))</f>
        <v/>
      </c>
      <c r="U1035" s="17"/>
      <c r="V1035" s="94"/>
      <c r="W1035" s="17"/>
      <c r="X1035" s="94" t="str">
        <f>IFERROR(AVERAGE(V1035:W1035),"")</f>
        <v/>
      </c>
      <c r="Y1035" s="17"/>
      <c r="Z1035" s="17"/>
      <c r="AA1035" s="71"/>
      <c r="AB1035" s="17"/>
      <c r="AC1035" s="190" t="str">
        <f>IF(J1035="","",IF(J1035&lt;&gt;0,INT(25.4347*POWER((18-J1035),1.81)),0))</f>
        <v/>
      </c>
      <c r="AD1035" s="190" t="str">
        <f>IFERROR(IF(Q1035&lt;&gt;0,INT(0.14354*POWER(((10*Q1035)-220),1.4)),0),"")</f>
        <v/>
      </c>
      <c r="AE1035" s="190" t="str">
        <f>IFERROR(IF(T1035&lt;&gt;0,INT(51.39*POWER((T1035-1.5),1.05)),0),"")</f>
        <v/>
      </c>
      <c r="AF1035" s="190">
        <f>IF(U1035&lt;&gt;0,INT(0.8465*POWER(((100*U1035)-75),1.42)),0)</f>
        <v>0</v>
      </c>
      <c r="AG1035" s="190" t="str">
        <f>IFERROR(IF(X1035&lt;&gt;0,INT(1.53775*POWER((82-X1035),1.81)),0),"")</f>
        <v/>
      </c>
      <c r="AH1035" s="190" t="str">
        <f>IF(Y1035="","",IF(Y1035&lt;&gt;0,INT(5.74352*POWER((28.5-Y1035),1.92)),0))</f>
        <v/>
      </c>
      <c r="AI1035" s="190">
        <f>IF(Z1035&lt;&gt;0,INT(12.91*POWER((Z1035-4),1.1)),0)</f>
        <v>0</v>
      </c>
      <c r="AJ1035" s="190" t="str">
        <f>IF(AA1035="","",IF(AA1035&lt;&gt;0,INT(0.2797*POWER(((100*AA1035)),1.35)),0))</f>
        <v/>
      </c>
      <c r="AK1035" s="191" t="str">
        <f>IF(AB1035="","",IF(AB1035&lt;&gt;0,INT(100.14*POWER((AB1035-1),1.08)),0))</f>
        <v/>
      </c>
      <c r="AL1035" s="192">
        <f>COUNT(J1035,Q1035,T1035,X1035,Y1035,AA1035,AB1035)</f>
        <v>0</v>
      </c>
      <c r="AM1035" s="193" t="str">
        <f>IF(AL1035=0,"",SUM(AC1035:AK1035))</f>
        <v/>
      </c>
    </row>
    <row r="1036" spans="1:39" customFormat="1" outlineLevel="1">
      <c r="B1036" s="259"/>
      <c r="C1036" s="106" t="s">
        <v>65</v>
      </c>
      <c r="D1036" s="103"/>
      <c r="E1036" s="103"/>
      <c r="F1036" s="103"/>
      <c r="G1036" s="103"/>
      <c r="H1036" s="104"/>
      <c r="I1036" s="105"/>
      <c r="J1036" s="107" t="str">
        <f>IFERROR((J1034-J1035)/J1035*100%,"")</f>
        <v/>
      </c>
      <c r="K1036" s="107" t="str">
        <f>IFERROR((K1035-K1034)/K1035*100%,"")</f>
        <v/>
      </c>
      <c r="L1036" s="107" t="str">
        <f t="shared" ref="L1036:S1036" si="4370">IFERROR((L1035-L1034)/L1035*100%,"")</f>
        <v/>
      </c>
      <c r="M1036" s="107" t="str">
        <f t="shared" si="4370"/>
        <v/>
      </c>
      <c r="N1036" s="107" t="str">
        <f t="shared" si="4370"/>
        <v/>
      </c>
      <c r="O1036" s="107" t="str">
        <f t="shared" si="4370"/>
        <v/>
      </c>
      <c r="P1036" s="107" t="str">
        <f t="shared" si="4370"/>
        <v/>
      </c>
      <c r="Q1036" s="107" t="str">
        <f t="shared" si="4370"/>
        <v/>
      </c>
      <c r="R1036" s="107" t="str">
        <f t="shared" si="4370"/>
        <v/>
      </c>
      <c r="S1036" s="107" t="str">
        <f t="shared" si="4370"/>
        <v/>
      </c>
      <c r="T1036" s="107" t="str">
        <f>IFERROR((T1035-T1034)/T1035*100%,"")</f>
        <v/>
      </c>
      <c r="U1036" s="107" t="str">
        <f t="shared" ref="U1036" si="4371">IFERROR((U1035-U1034)/U1035*100%,"")</f>
        <v/>
      </c>
      <c r="V1036" s="107" t="str">
        <f>IFERROR((V1034-V1035)/V1035*100%,"")</f>
        <v/>
      </c>
      <c r="W1036" s="107" t="str">
        <f>IFERROR((W1034-W1035)/W1035*100%,"")</f>
        <v/>
      </c>
      <c r="X1036" s="107" t="str">
        <f>IFERROR((X1034-X1035)/X1035*100%,"")</f>
        <v/>
      </c>
      <c r="Y1036" s="107" t="str">
        <f>IFERROR((Y1034-Y1035)/Y1035*100%,"")</f>
        <v/>
      </c>
      <c r="Z1036" s="107" t="str">
        <f t="shared" ref="Z1036:AB1036" si="4372">IFERROR((Z1035-Z1034)/Z1035*100%,"")</f>
        <v/>
      </c>
      <c r="AA1036" s="107" t="str">
        <f t="shared" si="4372"/>
        <v/>
      </c>
      <c r="AB1036" s="107" t="str">
        <f t="shared" si="4372"/>
        <v/>
      </c>
      <c r="AC1036" s="194" t="str">
        <f t="shared" ref="AC1036" si="4373">IFERROR((AC1035-AC1034)/AC1035*100%,"")</f>
        <v/>
      </c>
      <c r="AD1036" s="194" t="str">
        <f t="shared" ref="AD1036" si="4374">IFERROR((AD1035-AD1034)/AD1035*100%,"")</f>
        <v/>
      </c>
      <c r="AE1036" s="194" t="str">
        <f t="shared" ref="AE1036" si="4375">IFERROR((AE1035-AE1034)/AE1035*100%,"")</f>
        <v/>
      </c>
      <c r="AF1036" s="194" t="str">
        <f t="shared" ref="AF1036" si="4376">IFERROR((AF1035-AF1034)/AF1035*100%,"")</f>
        <v/>
      </c>
      <c r="AG1036" s="194" t="str">
        <f t="shared" ref="AG1036" si="4377">IFERROR((AG1035-AG1034)/AG1035*100%,"")</f>
        <v/>
      </c>
      <c r="AH1036" s="194" t="str">
        <f t="shared" ref="AH1036" si="4378">IFERROR((AH1035-AH1034)/AH1035*100%,"")</f>
        <v/>
      </c>
      <c r="AI1036" s="194" t="str">
        <f t="shared" ref="AI1036" si="4379">IFERROR((AI1035-AI1034)/AI1035*100%,"")</f>
        <v/>
      </c>
      <c r="AJ1036" s="194" t="str">
        <f t="shared" ref="AJ1036" si="4380">IFERROR((AJ1035-AJ1034)/AJ1035*100%,"")</f>
        <v/>
      </c>
      <c r="AK1036" s="194" t="str">
        <f t="shared" ref="AK1036" si="4381">IFERROR((AK1035-AK1034)/AK1035*100%,"")</f>
        <v/>
      </c>
      <c r="AL1036" s="194" t="str">
        <f t="shared" ref="AL1036:AM1036" si="4382">IFERROR((AL1035-AL1034)/AL1035*100%,"")</f>
        <v/>
      </c>
      <c r="AM1036" s="228" t="str">
        <f t="shared" si="4382"/>
        <v/>
      </c>
    </row>
    <row r="1037" spans="1:39" customFormat="1" outlineLevel="1">
      <c r="A1037" t="str">
        <f>B1034&amp;C1037</f>
        <v>Surname, Forename3</v>
      </c>
      <c r="B1037" s="259"/>
      <c r="C1037" s="27">
        <v>3</v>
      </c>
      <c r="D1037" s="26" t="s">
        <v>22</v>
      </c>
      <c r="E1037" s="103"/>
      <c r="F1037" s="103"/>
      <c r="G1037" s="103"/>
      <c r="H1037" s="15"/>
      <c r="I1037" s="16"/>
      <c r="J1037" s="17"/>
      <c r="K1037" s="94"/>
      <c r="L1037" s="94"/>
      <c r="M1037" s="94"/>
      <c r="N1037" s="94"/>
      <c r="O1037" s="94"/>
      <c r="P1037" s="94"/>
      <c r="Q1037" s="17" t="str">
        <f>IF(SUM(K1037:P1037)=0,"",SUM(K1037:P1037))</f>
        <v/>
      </c>
      <c r="R1037" s="94"/>
      <c r="S1037" s="94"/>
      <c r="T1037" s="17" t="str">
        <f>IF(SUM(R1037:S1037)=0,"",SUM(R1037:S1037))</f>
        <v/>
      </c>
      <c r="U1037" s="17"/>
      <c r="V1037" s="94"/>
      <c r="W1037" s="17"/>
      <c r="X1037" s="94" t="str">
        <f>IFERROR(AVERAGE(V1037:W1037),"")</f>
        <v/>
      </c>
      <c r="Y1037" s="17"/>
      <c r="Z1037" s="17"/>
      <c r="AA1037" s="71"/>
      <c r="AB1037" s="17"/>
      <c r="AC1037" s="190" t="str">
        <f>IF(J1037="","",IF(J1037&lt;&gt;0,INT(25.4347*POWER((18-J1037),1.81)),0))</f>
        <v/>
      </c>
      <c r="AD1037" s="190" t="str">
        <f>IFERROR(IF(Q1037&lt;&gt;0,INT(0.14354*POWER(((10*Q1037)-220),1.4)),0),"")</f>
        <v/>
      </c>
      <c r="AE1037" s="190" t="str">
        <f>IFERROR(IF(T1037&lt;&gt;0,INT(51.39*POWER((T1037-1.5),1.05)),0),"")</f>
        <v/>
      </c>
      <c r="AF1037" s="190">
        <f>IF(U1037&lt;&gt;0,INT(0.8465*POWER(((100*U1037)-75),1.42)),0)</f>
        <v>0</v>
      </c>
      <c r="AG1037" s="190" t="str">
        <f>IFERROR(IF(X1037&lt;&gt;0,INT(1.53775*POWER((82-X1037),1.81)),0),"")</f>
        <v/>
      </c>
      <c r="AH1037" s="190" t="str">
        <f>IF(Y1037="","",IF(Y1037&lt;&gt;0,INT(5.74352*POWER((28.5-Y1037),1.92)),0))</f>
        <v/>
      </c>
      <c r="AI1037" s="190">
        <f>IF(Z1037&lt;&gt;0,INT(12.91*POWER((Z1037-4),1.1)),0)</f>
        <v>0</v>
      </c>
      <c r="AJ1037" s="190" t="str">
        <f>IF(AA1037="","",IF(AA1037&lt;&gt;0,INT(0.2797*POWER(((100*AA1037)),1.35)),0))</f>
        <v/>
      </c>
      <c r="AK1037" s="191" t="str">
        <f>IF(AB1037="","",IF(AB1037&lt;&gt;0,INT(100.14*POWER((AB1037-1),1.08)),0))</f>
        <v/>
      </c>
      <c r="AL1037" s="192">
        <f>COUNT(J1037,Q1037,T1037,X1037,Y1037,AA1037,AB1037)</f>
        <v>0</v>
      </c>
      <c r="AM1037" s="193" t="str">
        <f>IF(AL1037=0,"",SUM(AC1037:AK1037))</f>
        <v/>
      </c>
    </row>
    <row r="1038" spans="1:39" customFormat="1" outlineLevel="1">
      <c r="B1038" s="259"/>
      <c r="C1038" s="106" t="s">
        <v>65</v>
      </c>
      <c r="D1038" s="103"/>
      <c r="E1038" s="103"/>
      <c r="F1038" s="103"/>
      <c r="G1038" s="103"/>
      <c r="H1038" s="104"/>
      <c r="I1038" s="105"/>
      <c r="J1038" s="107" t="str">
        <f>IFERROR((J1035-J1037)/J1037*100%,"")</f>
        <v/>
      </c>
      <c r="K1038" s="107" t="str">
        <f t="shared" ref="K1038:T1038" si="4383">IFERROR((K1037-K1035)/K1037*100%,"")</f>
        <v/>
      </c>
      <c r="L1038" s="107" t="str">
        <f t="shared" si="4383"/>
        <v/>
      </c>
      <c r="M1038" s="107" t="str">
        <f t="shared" si="4383"/>
        <v/>
      </c>
      <c r="N1038" s="107" t="str">
        <f t="shared" si="4383"/>
        <v/>
      </c>
      <c r="O1038" s="107" t="str">
        <f t="shared" si="4383"/>
        <v/>
      </c>
      <c r="P1038" s="107" t="str">
        <f t="shared" si="4383"/>
        <v/>
      </c>
      <c r="Q1038" s="107" t="str">
        <f t="shared" si="4383"/>
        <v/>
      </c>
      <c r="R1038" s="107" t="str">
        <f t="shared" si="4383"/>
        <v/>
      </c>
      <c r="S1038" s="107" t="str">
        <f t="shared" si="4383"/>
        <v/>
      </c>
      <c r="T1038" s="107" t="str">
        <f t="shared" si="4383"/>
        <v/>
      </c>
      <c r="U1038" s="107" t="str">
        <f t="shared" ref="U1038" si="4384">IFERROR((U1037-U1036)/U1037*100%,"")</f>
        <v/>
      </c>
      <c r="V1038" s="107" t="str">
        <f>IFERROR((V1035-V1037)/V1037*100%,"")</f>
        <v/>
      </c>
      <c r="W1038" s="107" t="str">
        <f>IFERROR((W1035-W1037)/W1037*100%,"")</f>
        <v/>
      </c>
      <c r="X1038" s="107" t="str">
        <f>IFERROR((X1035-X1037)/X1037*100%,"")</f>
        <v/>
      </c>
      <c r="Y1038" s="107" t="str">
        <f>IFERROR((Y1035-Y1037)/Y1037*100%,"")</f>
        <v/>
      </c>
      <c r="Z1038" s="107" t="str">
        <f t="shared" ref="Z1038" si="4385">IFERROR((Z1037-Z1036)/Z1037*100%,"")</f>
        <v/>
      </c>
      <c r="AA1038" s="107" t="str">
        <f>IFERROR((AA1037-AA1035)/AA1037*100%,"")</f>
        <v/>
      </c>
      <c r="AB1038" s="107" t="str">
        <f>IFERROR((AB1037-AB1035)/AB1037*100%,"")</f>
        <v/>
      </c>
      <c r="AC1038" s="194" t="str">
        <f t="shared" ref="AC1038" si="4386">IFERROR((AC1037-AC1036)/AC1037*100%,"")</f>
        <v/>
      </c>
      <c r="AD1038" s="194" t="str">
        <f t="shared" ref="AD1038" si="4387">IFERROR((AD1037-AD1036)/AD1037*100%,"")</f>
        <v/>
      </c>
      <c r="AE1038" s="194" t="str">
        <f t="shared" ref="AE1038" si="4388">IFERROR((AE1037-AE1036)/AE1037*100%,"")</f>
        <v/>
      </c>
      <c r="AF1038" s="194" t="str">
        <f t="shared" ref="AF1038" si="4389">IFERROR((AF1037-AF1036)/AF1037*100%,"")</f>
        <v/>
      </c>
      <c r="AG1038" s="194" t="str">
        <f t="shared" ref="AG1038" si="4390">IFERROR((AG1037-AG1036)/AG1037*100%,"")</f>
        <v/>
      </c>
      <c r="AH1038" s="194" t="str">
        <f t="shared" ref="AH1038" si="4391">IFERROR((AH1037-AH1036)/AH1037*100%,"")</f>
        <v/>
      </c>
      <c r="AI1038" s="194" t="str">
        <f t="shared" ref="AI1038" si="4392">IFERROR((AI1037-AI1036)/AI1037*100%,"")</f>
        <v/>
      </c>
      <c r="AJ1038" s="194" t="str">
        <f t="shared" ref="AJ1038" si="4393">IFERROR((AJ1037-AJ1036)/AJ1037*100%,"")</f>
        <v/>
      </c>
      <c r="AK1038" s="194" t="str">
        <f t="shared" ref="AK1038" si="4394">IFERROR((AK1037-AK1036)/AK1037*100%,"")</f>
        <v/>
      </c>
      <c r="AL1038" s="194" t="str">
        <f t="shared" ref="AL1038" si="4395">IFERROR((AL1037-AL1036)/AL1037*100%,"")</f>
        <v/>
      </c>
      <c r="AM1038" s="227" t="str">
        <f>IFERROR((AM1037-AM1035)/AM1037*100%,"")</f>
        <v/>
      </c>
    </row>
    <row r="1039" spans="1:39" customFormat="1" outlineLevel="1">
      <c r="A1039" t="str">
        <f>B1034&amp;C1039</f>
        <v>Surname, Forename4</v>
      </c>
      <c r="B1039" s="259"/>
      <c r="C1039" s="27">
        <v>4</v>
      </c>
      <c r="D1039" s="26" t="s">
        <v>22</v>
      </c>
      <c r="E1039" s="103"/>
      <c r="F1039" s="103"/>
      <c r="G1039" s="103"/>
      <c r="H1039" s="15"/>
      <c r="I1039" s="16"/>
      <c r="J1039" s="17"/>
      <c r="K1039" s="94"/>
      <c r="L1039" s="94"/>
      <c r="M1039" s="94"/>
      <c r="N1039" s="94"/>
      <c r="O1039" s="94"/>
      <c r="P1039" s="94"/>
      <c r="Q1039" s="17" t="str">
        <f>IF(SUM(K1039:P1039)=0,"",SUM(K1039:P1039))</f>
        <v/>
      </c>
      <c r="R1039" s="94"/>
      <c r="S1039" s="94"/>
      <c r="T1039" s="17" t="str">
        <f>IF(SUM(R1039:S1039)=0,"",SUM(R1039:S1039))</f>
        <v/>
      </c>
      <c r="U1039" s="17"/>
      <c r="V1039" s="94"/>
      <c r="W1039" s="17"/>
      <c r="X1039" s="94" t="str">
        <f>IFERROR(AVERAGE(V1039:W1039),"")</f>
        <v/>
      </c>
      <c r="Y1039" s="17"/>
      <c r="Z1039" s="17"/>
      <c r="AA1039" s="71"/>
      <c r="AB1039" s="17"/>
      <c r="AC1039" s="190" t="str">
        <f>IF(J1039="","",IF(J1039&lt;&gt;0,INT(25.4347*POWER((18-J1039),1.81)),0))</f>
        <v/>
      </c>
      <c r="AD1039" s="190" t="str">
        <f>IFERROR(IF(Q1039&lt;&gt;0,INT(0.14354*POWER(((10*Q1039)-220),1.4)),0),"")</f>
        <v/>
      </c>
      <c r="AE1039" s="190" t="str">
        <f>IFERROR(IF(T1039&lt;&gt;0,INT(51.39*POWER((T1039-1.5),1.05)),0),"")</f>
        <v/>
      </c>
      <c r="AF1039" s="190">
        <f>IF(U1039&lt;&gt;0,INT(0.8465*POWER(((100*U1039)-75),1.42)),0)</f>
        <v>0</v>
      </c>
      <c r="AG1039" s="190" t="str">
        <f>IFERROR(IF(X1039&lt;&gt;0,INT(1.53775*POWER((82-X1039),1.81)),0),"")</f>
        <v/>
      </c>
      <c r="AH1039" s="190" t="str">
        <f>IF(Y1039="","",IF(Y1039&lt;&gt;0,INT(5.74352*POWER((28.5-Y1039),1.92)),0))</f>
        <v/>
      </c>
      <c r="AI1039" s="190">
        <f>IF(Z1039&lt;&gt;0,INT(12.91*POWER((Z1039-4),1.1)),0)</f>
        <v>0</v>
      </c>
      <c r="AJ1039" s="190" t="str">
        <f>IF(AA1039="","",IF(AA1039&lt;&gt;0,INT(0.2797*POWER(((100*AA1039)),1.35)),0))</f>
        <v/>
      </c>
      <c r="AK1039" s="191" t="str">
        <f>IF(AB1039="","",IF(AB1039&lt;&gt;0,INT(100.14*POWER((AB1039-1),1.08)),0))</f>
        <v/>
      </c>
      <c r="AL1039" s="192">
        <f>COUNT(J1039,Q1039,T1039,X1039,Y1039,AA1039,AB1039)</f>
        <v>0</v>
      </c>
      <c r="AM1039" s="193" t="str">
        <f>IF(AL1039=0,"",SUM(AC1039:AK1039))</f>
        <v/>
      </c>
    </row>
    <row r="1040" spans="1:39" customFormat="1" outlineLevel="1">
      <c r="B1040" s="259"/>
      <c r="C1040" s="106" t="s">
        <v>65</v>
      </c>
      <c r="D1040" s="103"/>
      <c r="E1040" s="103"/>
      <c r="F1040" s="103"/>
      <c r="G1040" s="103"/>
      <c r="H1040" s="104"/>
      <c r="I1040" s="105"/>
      <c r="J1040" s="107" t="str">
        <f>IFERROR((J1037-J1039)/J1039*100%,"")</f>
        <v/>
      </c>
      <c r="K1040" s="107" t="str">
        <f t="shared" ref="K1040:T1040" si="4396">IFERROR((K1039-K1037)/K1039*100%,"")</f>
        <v/>
      </c>
      <c r="L1040" s="107" t="str">
        <f t="shared" si="4396"/>
        <v/>
      </c>
      <c r="M1040" s="107" t="str">
        <f t="shared" si="4396"/>
        <v/>
      </c>
      <c r="N1040" s="107" t="str">
        <f t="shared" si="4396"/>
        <v/>
      </c>
      <c r="O1040" s="107" t="str">
        <f t="shared" si="4396"/>
        <v/>
      </c>
      <c r="P1040" s="107" t="str">
        <f t="shared" si="4396"/>
        <v/>
      </c>
      <c r="Q1040" s="107" t="str">
        <f t="shared" si="4396"/>
        <v/>
      </c>
      <c r="R1040" s="107" t="str">
        <f t="shared" si="4396"/>
        <v/>
      </c>
      <c r="S1040" s="107" t="str">
        <f t="shared" si="4396"/>
        <v/>
      </c>
      <c r="T1040" s="107" t="str">
        <f t="shared" si="4396"/>
        <v/>
      </c>
      <c r="U1040" s="107" t="str">
        <f t="shared" ref="U1040" si="4397">IFERROR((U1039-U1038)/U1039*100%,"")</f>
        <v/>
      </c>
      <c r="V1040" s="107" t="str">
        <f>IFERROR((V1037-V1039)/V1039*100%,"")</f>
        <v/>
      </c>
      <c r="W1040" s="107" t="str">
        <f>IFERROR((W1037-W1039)/W1039*100%,"")</f>
        <v/>
      </c>
      <c r="X1040" s="107" t="str">
        <f>IFERROR((X1037-X1039)/X1039*100%,"")</f>
        <v/>
      </c>
      <c r="Y1040" s="107" t="str">
        <f>IFERROR((Y1037-Y1039)/Y1039*100%,"")</f>
        <v/>
      </c>
      <c r="Z1040" s="107" t="str">
        <f t="shared" ref="Z1040" si="4398">IFERROR((Z1039-Z1038)/Z1039*100%,"")</f>
        <v/>
      </c>
      <c r="AA1040" s="107" t="str">
        <f>IFERROR((AA1039-AA1037)/AA1039*100%,"")</f>
        <v/>
      </c>
      <c r="AB1040" s="107" t="str">
        <f>IFERROR((AB1039-AB1037)/AB1039*100%,"")</f>
        <v/>
      </c>
      <c r="AC1040" s="194" t="str">
        <f t="shared" ref="AC1040" si="4399">IFERROR((AC1039-AC1038)/AC1039*100%,"")</f>
        <v/>
      </c>
      <c r="AD1040" s="194" t="str">
        <f t="shared" ref="AD1040" si="4400">IFERROR((AD1039-AD1038)/AD1039*100%,"")</f>
        <v/>
      </c>
      <c r="AE1040" s="194" t="str">
        <f t="shared" ref="AE1040" si="4401">IFERROR((AE1039-AE1038)/AE1039*100%,"")</f>
        <v/>
      </c>
      <c r="AF1040" s="194" t="str">
        <f t="shared" ref="AF1040" si="4402">IFERROR((AF1039-AF1038)/AF1039*100%,"")</f>
        <v/>
      </c>
      <c r="AG1040" s="194" t="str">
        <f t="shared" ref="AG1040" si="4403">IFERROR((AG1039-AG1038)/AG1039*100%,"")</f>
        <v/>
      </c>
      <c r="AH1040" s="194" t="str">
        <f t="shared" ref="AH1040" si="4404">IFERROR((AH1039-AH1038)/AH1039*100%,"")</f>
        <v/>
      </c>
      <c r="AI1040" s="194" t="str">
        <f t="shared" ref="AI1040" si="4405">IFERROR((AI1039-AI1038)/AI1039*100%,"")</f>
        <v/>
      </c>
      <c r="AJ1040" s="194" t="str">
        <f t="shared" ref="AJ1040" si="4406">IFERROR((AJ1039-AJ1038)/AJ1039*100%,"")</f>
        <v/>
      </c>
      <c r="AK1040" s="194" t="str">
        <f t="shared" ref="AK1040" si="4407">IFERROR((AK1039-AK1038)/AK1039*100%,"")</f>
        <v/>
      </c>
      <c r="AL1040" s="194" t="str">
        <f t="shared" ref="AL1040" si="4408">IFERROR((AL1039-AL1038)/AL1039*100%,"")</f>
        <v/>
      </c>
      <c r="AM1040" s="227" t="str">
        <f>IFERROR((AM1039-AM1037)/AM1039*100%,"")</f>
        <v/>
      </c>
    </row>
    <row r="1041" spans="1:39" customFormat="1" outlineLevel="1">
      <c r="A1041" t="str">
        <f>B1034&amp;C1041</f>
        <v>Surname, Forename5</v>
      </c>
      <c r="B1041" s="259"/>
      <c r="C1041" s="27">
        <v>5</v>
      </c>
      <c r="D1041" s="26" t="s">
        <v>22</v>
      </c>
      <c r="E1041" s="103"/>
      <c r="F1041" s="103"/>
      <c r="G1041" s="103"/>
      <c r="H1041" s="15"/>
      <c r="I1041" s="16"/>
      <c r="J1041" s="17"/>
      <c r="K1041" s="94"/>
      <c r="L1041" s="94"/>
      <c r="M1041" s="94"/>
      <c r="N1041" s="94"/>
      <c r="O1041" s="94"/>
      <c r="P1041" s="94"/>
      <c r="Q1041" s="17" t="str">
        <f>IF(SUM(K1041:P1041)=0,"",SUM(K1041:P1041))</f>
        <v/>
      </c>
      <c r="R1041" s="94"/>
      <c r="S1041" s="94"/>
      <c r="T1041" s="17" t="str">
        <f>IF(SUM(R1041:S1041)=0,"",SUM(R1041:S1041))</f>
        <v/>
      </c>
      <c r="U1041" s="17"/>
      <c r="V1041" s="94"/>
      <c r="W1041" s="17"/>
      <c r="X1041" s="94" t="str">
        <f>IFERROR(AVERAGE(V1041:W1041),"")</f>
        <v/>
      </c>
      <c r="Y1041" s="17"/>
      <c r="Z1041" s="17"/>
      <c r="AA1041" s="71"/>
      <c r="AB1041" s="17"/>
      <c r="AC1041" s="190" t="str">
        <f>IF(J1041="","",IF(J1041&lt;&gt;0,INT(25.4347*POWER((18-J1041),1.81)),0))</f>
        <v/>
      </c>
      <c r="AD1041" s="190" t="str">
        <f>IFERROR(IF(Q1041&lt;&gt;0,INT(0.14354*POWER(((10*Q1041)-220),1.4)),0),"")</f>
        <v/>
      </c>
      <c r="AE1041" s="190" t="str">
        <f>IFERROR(IF(T1041&lt;&gt;0,INT(51.39*POWER((T1041-1.5),1.05)),0),"")</f>
        <v/>
      </c>
      <c r="AF1041" s="190">
        <f>IF(U1041&lt;&gt;0,INT(0.8465*POWER(((100*U1041)-75),1.42)),0)</f>
        <v>0</v>
      </c>
      <c r="AG1041" s="190" t="str">
        <f>IFERROR(IF(X1041&lt;&gt;0,INT(1.53775*POWER((82-X1041),1.81)),0),"")</f>
        <v/>
      </c>
      <c r="AH1041" s="190" t="str">
        <f>IF(Y1041="","",IF(Y1041&lt;&gt;0,INT(5.74352*POWER((28.5-Y1041),1.92)),0))</f>
        <v/>
      </c>
      <c r="AI1041" s="190">
        <f>IF(Z1041&lt;&gt;0,INT(12.91*POWER((Z1041-4),1.1)),0)</f>
        <v>0</v>
      </c>
      <c r="AJ1041" s="190" t="str">
        <f>IF(AA1041="","",IF(AA1041&lt;&gt;0,INT(0.2797*POWER(((100*AA1041)),1.35)),0))</f>
        <v/>
      </c>
      <c r="AK1041" s="191" t="str">
        <f>IF(AB1041="","",IF(AB1041&lt;&gt;0,INT(100.14*POWER((AB1041-1),1.08)),0))</f>
        <v/>
      </c>
      <c r="AL1041" s="192">
        <f>COUNT(J1041,Q1041,T1041,X1041,Y1041,AA1041,AB1041)</f>
        <v>0</v>
      </c>
      <c r="AM1041" s="193" t="str">
        <f>IF(AL1041=0,"",SUM(AC1041:AK1041))</f>
        <v/>
      </c>
    </row>
    <row r="1042" spans="1:39" customFormat="1" outlineLevel="1">
      <c r="B1042" s="259"/>
      <c r="C1042" s="106" t="s">
        <v>65</v>
      </c>
      <c r="D1042" s="103"/>
      <c r="E1042" s="103"/>
      <c r="F1042" s="103"/>
      <c r="G1042" s="103"/>
      <c r="H1042" s="104"/>
      <c r="I1042" s="105"/>
      <c r="J1042" s="107" t="str">
        <f>IFERROR((J1039-J1041)/J1041*100%,"")</f>
        <v/>
      </c>
      <c r="K1042" s="107" t="str">
        <f t="shared" ref="K1042:T1042" si="4409">IFERROR((K1041-K1039)/K1041*100%,"")</f>
        <v/>
      </c>
      <c r="L1042" s="107" t="str">
        <f t="shared" si="4409"/>
        <v/>
      </c>
      <c r="M1042" s="107" t="str">
        <f t="shared" si="4409"/>
        <v/>
      </c>
      <c r="N1042" s="107" t="str">
        <f t="shared" si="4409"/>
        <v/>
      </c>
      <c r="O1042" s="107" t="str">
        <f t="shared" si="4409"/>
        <v/>
      </c>
      <c r="P1042" s="107" t="str">
        <f t="shared" si="4409"/>
        <v/>
      </c>
      <c r="Q1042" s="107" t="str">
        <f t="shared" si="4409"/>
        <v/>
      </c>
      <c r="R1042" s="107" t="str">
        <f t="shared" si="4409"/>
        <v/>
      </c>
      <c r="S1042" s="107" t="str">
        <f t="shared" si="4409"/>
        <v/>
      </c>
      <c r="T1042" s="107" t="str">
        <f t="shared" si="4409"/>
        <v/>
      </c>
      <c r="U1042" s="107" t="str">
        <f t="shared" ref="U1042" si="4410">IFERROR((U1041-U1040)/U1041*100%,"")</f>
        <v/>
      </c>
      <c r="V1042" s="107" t="str">
        <f>IFERROR((V1039-V1041)/V1041*100%,"")</f>
        <v/>
      </c>
      <c r="W1042" s="107" t="str">
        <f>IFERROR((W1039-W1041)/W1041*100%,"")</f>
        <v/>
      </c>
      <c r="X1042" s="107" t="str">
        <f>IFERROR((X1039-X1041)/X1041*100%,"")</f>
        <v/>
      </c>
      <c r="Y1042" s="107" t="str">
        <f>IFERROR((Y1039-Y1041)/Y1041*100%,"")</f>
        <v/>
      </c>
      <c r="Z1042" s="107" t="str">
        <f t="shared" ref="Z1042" si="4411">IFERROR((Z1041-Z1040)/Z1041*100%,"")</f>
        <v/>
      </c>
      <c r="AA1042" s="107" t="str">
        <f>IFERROR((AA1041-AA1039)/AA1041*100%,"")</f>
        <v/>
      </c>
      <c r="AB1042" s="107" t="str">
        <f>IFERROR((AB1041-AB1039)/AB1041*100%,"")</f>
        <v/>
      </c>
      <c r="AC1042" s="194" t="str">
        <f t="shared" ref="AC1042" si="4412">IFERROR((AC1041-AC1040)/AC1041*100%,"")</f>
        <v/>
      </c>
      <c r="AD1042" s="194" t="str">
        <f t="shared" ref="AD1042" si="4413">IFERROR((AD1041-AD1040)/AD1041*100%,"")</f>
        <v/>
      </c>
      <c r="AE1042" s="194" t="str">
        <f t="shared" ref="AE1042" si="4414">IFERROR((AE1041-AE1040)/AE1041*100%,"")</f>
        <v/>
      </c>
      <c r="AF1042" s="194" t="str">
        <f t="shared" ref="AF1042" si="4415">IFERROR((AF1041-AF1040)/AF1041*100%,"")</f>
        <v/>
      </c>
      <c r="AG1042" s="194" t="str">
        <f t="shared" ref="AG1042" si="4416">IFERROR((AG1041-AG1040)/AG1041*100%,"")</f>
        <v/>
      </c>
      <c r="AH1042" s="194" t="str">
        <f t="shared" ref="AH1042" si="4417">IFERROR((AH1041-AH1040)/AH1041*100%,"")</f>
        <v/>
      </c>
      <c r="AI1042" s="194" t="str">
        <f t="shared" ref="AI1042" si="4418">IFERROR((AI1041-AI1040)/AI1041*100%,"")</f>
        <v/>
      </c>
      <c r="AJ1042" s="194" t="str">
        <f t="shared" ref="AJ1042" si="4419">IFERROR((AJ1041-AJ1040)/AJ1041*100%,"")</f>
        <v/>
      </c>
      <c r="AK1042" s="194" t="str">
        <f t="shared" ref="AK1042" si="4420">IFERROR((AK1041-AK1040)/AK1041*100%,"")</f>
        <v/>
      </c>
      <c r="AL1042" s="194" t="str">
        <f t="shared" ref="AL1042" si="4421">IFERROR((AL1041-AL1040)/AL1041*100%,"")</f>
        <v/>
      </c>
      <c r="AM1042" s="227" t="str">
        <f>IFERROR((AM1041-AM1039)/AM1041*100%,"")</f>
        <v/>
      </c>
    </row>
    <row r="1043" spans="1:39" customFormat="1" outlineLevel="1">
      <c r="A1043" t="str">
        <f>B1034&amp;C1043</f>
        <v>Surname, Forename6</v>
      </c>
      <c r="B1043" s="259"/>
      <c r="C1043" s="27">
        <v>6</v>
      </c>
      <c r="D1043" s="26" t="s">
        <v>22</v>
      </c>
      <c r="E1043" s="103"/>
      <c r="F1043" s="103"/>
      <c r="G1043" s="103"/>
      <c r="H1043" s="15"/>
      <c r="I1043" s="16"/>
      <c r="J1043" s="17"/>
      <c r="K1043" s="94"/>
      <c r="L1043" s="94"/>
      <c r="M1043" s="94"/>
      <c r="N1043" s="94"/>
      <c r="O1043" s="94"/>
      <c r="P1043" s="94"/>
      <c r="Q1043" s="17" t="str">
        <f>IF(SUM(K1043:P1043)=0,"",SUM(K1043:P1043))</f>
        <v/>
      </c>
      <c r="R1043" s="94"/>
      <c r="S1043" s="94"/>
      <c r="T1043" s="17" t="str">
        <f>IF(SUM(R1043:S1043)=0,"",SUM(R1043:S1043))</f>
        <v/>
      </c>
      <c r="U1043" s="17"/>
      <c r="V1043" s="94"/>
      <c r="W1043" s="17"/>
      <c r="X1043" s="94" t="str">
        <f>IFERROR(AVERAGE(V1043:W1043),"")</f>
        <v/>
      </c>
      <c r="Y1043" s="17"/>
      <c r="Z1043" s="17"/>
      <c r="AA1043" s="71"/>
      <c r="AB1043" s="17"/>
      <c r="AC1043" s="190" t="str">
        <f>IF(J1043="","",IF(J1043&lt;&gt;0,INT(25.4347*POWER((18-J1043),1.81)),0))</f>
        <v/>
      </c>
      <c r="AD1043" s="190" t="str">
        <f>IFERROR(IF(Q1043&lt;&gt;0,INT(0.14354*POWER(((10*Q1043)-220),1.4)),0),"")</f>
        <v/>
      </c>
      <c r="AE1043" s="190" t="str">
        <f>IFERROR(IF(T1043&lt;&gt;0,INT(51.39*POWER((T1043-1.5),1.05)),0),"")</f>
        <v/>
      </c>
      <c r="AF1043" s="190">
        <f>IF(U1043&lt;&gt;0,INT(0.8465*POWER(((100*U1043)-75),1.42)),0)</f>
        <v>0</v>
      </c>
      <c r="AG1043" s="190" t="str">
        <f>IFERROR(IF(X1043&lt;&gt;0,INT(1.53775*POWER((82-X1043),1.81)),0),"")</f>
        <v/>
      </c>
      <c r="AH1043" s="190" t="str">
        <f>IF(Y1043="","",IF(Y1043&lt;&gt;0,INT(5.74352*POWER((28.5-Y1043),1.92)),0))</f>
        <v/>
      </c>
      <c r="AI1043" s="190">
        <f>IF(Z1043&lt;&gt;0,INT(12.91*POWER((Z1043-4),1.1)),0)</f>
        <v>0</v>
      </c>
      <c r="AJ1043" s="190" t="str">
        <f>IF(AA1043="","",IF(AA1043&lt;&gt;0,INT(0.2797*POWER(((100*AA1043)),1.35)),0))</f>
        <v/>
      </c>
      <c r="AK1043" s="191" t="str">
        <f>IF(AB1043="","",IF(AB1043&lt;&gt;0,INT(100.14*POWER((AB1043-1),1.08)),0))</f>
        <v/>
      </c>
      <c r="AL1043" s="192">
        <f>COUNT(J1043,Q1043,T1043,X1043,Y1043,AA1043,AB1043)</f>
        <v>0</v>
      </c>
      <c r="AM1043" s="193" t="str">
        <f>IF(AL1043=0,"",SUM(AC1043:AK1043))</f>
        <v/>
      </c>
    </row>
    <row r="1044" spans="1:39" customFormat="1" outlineLevel="1">
      <c r="B1044" s="259"/>
      <c r="C1044" s="106" t="s">
        <v>65</v>
      </c>
      <c r="D1044" s="103"/>
      <c r="E1044" s="103"/>
      <c r="F1044" s="103"/>
      <c r="G1044" s="103"/>
      <c r="H1044" s="104"/>
      <c r="I1044" s="105"/>
      <c r="J1044" s="107" t="str">
        <f>IFERROR((J1041-J1043)/J1043*100%,"")</f>
        <v/>
      </c>
      <c r="K1044" s="107" t="str">
        <f t="shared" ref="K1044:T1044" si="4422">IFERROR((K1043-K1041)/K1043*100%,"")</f>
        <v/>
      </c>
      <c r="L1044" s="107" t="str">
        <f t="shared" si="4422"/>
        <v/>
      </c>
      <c r="M1044" s="107" t="str">
        <f t="shared" si="4422"/>
        <v/>
      </c>
      <c r="N1044" s="107" t="str">
        <f t="shared" si="4422"/>
        <v/>
      </c>
      <c r="O1044" s="107" t="str">
        <f t="shared" si="4422"/>
        <v/>
      </c>
      <c r="P1044" s="107" t="str">
        <f t="shared" si="4422"/>
        <v/>
      </c>
      <c r="Q1044" s="107" t="str">
        <f t="shared" si="4422"/>
        <v/>
      </c>
      <c r="R1044" s="107" t="str">
        <f t="shared" si="4422"/>
        <v/>
      </c>
      <c r="S1044" s="107" t="str">
        <f t="shared" si="4422"/>
        <v/>
      </c>
      <c r="T1044" s="107" t="str">
        <f t="shared" si="4422"/>
        <v/>
      </c>
      <c r="U1044" s="107" t="str">
        <f t="shared" ref="U1044" si="4423">IFERROR((U1043-U1042)/U1043*100%,"")</f>
        <v/>
      </c>
      <c r="V1044" s="107" t="str">
        <f>IFERROR((V1041-V1043)/V1043*100%,"")</f>
        <v/>
      </c>
      <c r="W1044" s="107" t="str">
        <f>IFERROR((W1041-W1043)/W1043*100%,"")</f>
        <v/>
      </c>
      <c r="X1044" s="107" t="str">
        <f>IFERROR((X1041-X1043)/X1043*100%,"")</f>
        <v/>
      </c>
      <c r="Y1044" s="107" t="str">
        <f>IFERROR((Y1041-Y1043)/Y1043*100%,"")</f>
        <v/>
      </c>
      <c r="Z1044" s="107" t="str">
        <f t="shared" ref="Z1044" si="4424">IFERROR((Z1043-Z1042)/Z1043*100%,"")</f>
        <v/>
      </c>
      <c r="AA1044" s="107" t="str">
        <f>IFERROR((AA1043-AA1041)/AA1043*100%,"")</f>
        <v/>
      </c>
      <c r="AB1044" s="107" t="str">
        <f>IFERROR((AB1043-AB1041)/AB1043*100%,"")</f>
        <v/>
      </c>
      <c r="AC1044" s="194" t="str">
        <f t="shared" ref="AC1044" si="4425">IFERROR((AC1043-AC1042)/AC1043*100%,"")</f>
        <v/>
      </c>
      <c r="AD1044" s="194" t="str">
        <f t="shared" ref="AD1044" si="4426">IFERROR((AD1043-AD1042)/AD1043*100%,"")</f>
        <v/>
      </c>
      <c r="AE1044" s="194" t="str">
        <f t="shared" ref="AE1044" si="4427">IFERROR((AE1043-AE1042)/AE1043*100%,"")</f>
        <v/>
      </c>
      <c r="AF1044" s="194" t="str">
        <f t="shared" ref="AF1044" si="4428">IFERROR((AF1043-AF1042)/AF1043*100%,"")</f>
        <v/>
      </c>
      <c r="AG1044" s="194" t="str">
        <f t="shared" ref="AG1044" si="4429">IFERROR((AG1043-AG1042)/AG1043*100%,"")</f>
        <v/>
      </c>
      <c r="AH1044" s="194" t="str">
        <f t="shared" ref="AH1044" si="4430">IFERROR((AH1043-AH1042)/AH1043*100%,"")</f>
        <v/>
      </c>
      <c r="AI1044" s="194" t="str">
        <f t="shared" ref="AI1044" si="4431">IFERROR((AI1043-AI1042)/AI1043*100%,"")</f>
        <v/>
      </c>
      <c r="AJ1044" s="194" t="str">
        <f t="shared" ref="AJ1044" si="4432">IFERROR((AJ1043-AJ1042)/AJ1043*100%,"")</f>
        <v/>
      </c>
      <c r="AK1044" s="194" t="str">
        <f t="shared" ref="AK1044" si="4433">IFERROR((AK1043-AK1042)/AK1043*100%,"")</f>
        <v/>
      </c>
      <c r="AL1044" s="194" t="str">
        <f t="shared" ref="AL1044" si="4434">IFERROR((AL1043-AL1042)/AL1043*100%,"")</f>
        <v/>
      </c>
      <c r="AM1044" s="227" t="str">
        <f>IFERROR((AM1043-AM1041)/AM1043*100%,"")</f>
        <v/>
      </c>
    </row>
    <row r="1045" spans="1:39" customFormat="1" outlineLevel="1">
      <c r="A1045" t="str">
        <f>B1034&amp;C1045</f>
        <v>Surname, Forename7</v>
      </c>
      <c r="B1045" s="259"/>
      <c r="C1045" s="27">
        <v>7</v>
      </c>
      <c r="D1045" s="26" t="s">
        <v>22</v>
      </c>
      <c r="E1045" s="103"/>
      <c r="F1045" s="103"/>
      <c r="G1045" s="103"/>
      <c r="H1045" s="15"/>
      <c r="I1045" s="16"/>
      <c r="J1045" s="17"/>
      <c r="K1045" s="94"/>
      <c r="L1045" s="94"/>
      <c r="M1045" s="94"/>
      <c r="N1045" s="94"/>
      <c r="O1045" s="94"/>
      <c r="P1045" s="94"/>
      <c r="Q1045" s="17" t="str">
        <f>IF(SUM(K1045:P1045)=0,"",SUM(K1045:P1045))</f>
        <v/>
      </c>
      <c r="R1045" s="94"/>
      <c r="S1045" s="94"/>
      <c r="T1045" s="17" t="str">
        <f>IF(SUM(R1045:S1045)=0,"",SUM(R1045:S1045))</f>
        <v/>
      </c>
      <c r="U1045" s="17"/>
      <c r="V1045" s="94"/>
      <c r="W1045" s="17"/>
      <c r="X1045" s="94" t="str">
        <f>IFERROR(AVERAGE(V1045:W1045),"")</f>
        <v/>
      </c>
      <c r="Y1045" s="17"/>
      <c r="Z1045" s="17"/>
      <c r="AA1045" s="71"/>
      <c r="AB1045" s="17"/>
      <c r="AC1045" s="190" t="str">
        <f>IF(J1045="","",IF(J1045&lt;&gt;0,INT(25.4347*POWER((18-J1045),1.81)),0))</f>
        <v/>
      </c>
      <c r="AD1045" s="190" t="str">
        <f>IFERROR(IF(Q1045&lt;&gt;0,INT(0.14354*POWER(((10*Q1045)-220),1.4)),0),"")</f>
        <v/>
      </c>
      <c r="AE1045" s="190" t="str">
        <f>IFERROR(IF(T1045&lt;&gt;0,INT(51.39*POWER((T1045-1.5),1.05)),0),"")</f>
        <v/>
      </c>
      <c r="AF1045" s="190">
        <f>IF(U1045&lt;&gt;0,INT(0.8465*POWER(((100*U1045)-75),1.42)),0)</f>
        <v>0</v>
      </c>
      <c r="AG1045" s="190" t="str">
        <f>IFERROR(IF(X1045&lt;&gt;0,INT(1.53775*POWER((82-X1045),1.81)),0),"")</f>
        <v/>
      </c>
      <c r="AH1045" s="190" t="str">
        <f>IF(Y1045="","",IF(Y1045&lt;&gt;0,INT(5.74352*POWER((28.5-Y1045),1.92)),0))</f>
        <v/>
      </c>
      <c r="AI1045" s="190">
        <f>IF(Z1045&lt;&gt;0,INT(12.91*POWER((Z1045-4),1.1)),0)</f>
        <v>0</v>
      </c>
      <c r="AJ1045" s="190" t="str">
        <f>IF(AA1045="","",IF(AA1045&lt;&gt;0,INT(0.2797*POWER(((100*AA1045)),1.35)),0))</f>
        <v/>
      </c>
      <c r="AK1045" s="191" t="str">
        <f>IF(AB1045="","",IF(AB1045&lt;&gt;0,INT(100.14*POWER((AB1045-1),1.08)),0))</f>
        <v/>
      </c>
      <c r="AL1045" s="192">
        <f>COUNT(J1045,Q1045,T1045,X1045,Y1045,AA1045,AB1045)</f>
        <v>0</v>
      </c>
      <c r="AM1045" s="193" t="str">
        <f>IF(AL1045=0,"",SUM(AC1045:AK1045))</f>
        <v/>
      </c>
    </row>
    <row r="1046" spans="1:39" customFormat="1" outlineLevel="1">
      <c r="B1046" s="259"/>
      <c r="C1046" s="106" t="s">
        <v>65</v>
      </c>
      <c r="D1046" s="103"/>
      <c r="E1046" s="103"/>
      <c r="F1046" s="103"/>
      <c r="G1046" s="103"/>
      <c r="H1046" s="104"/>
      <c r="I1046" s="105"/>
      <c r="J1046" s="107" t="str">
        <f>IFERROR((J1043-J1045)/J1045*100%,"")</f>
        <v/>
      </c>
      <c r="K1046" s="107" t="str">
        <f t="shared" ref="K1046:T1046" si="4435">IFERROR((K1045-K1043)/K1045*100%,"")</f>
        <v/>
      </c>
      <c r="L1046" s="107" t="str">
        <f t="shared" si="4435"/>
        <v/>
      </c>
      <c r="M1046" s="107" t="str">
        <f t="shared" si="4435"/>
        <v/>
      </c>
      <c r="N1046" s="107" t="str">
        <f t="shared" si="4435"/>
        <v/>
      </c>
      <c r="O1046" s="107" t="str">
        <f t="shared" si="4435"/>
        <v/>
      </c>
      <c r="P1046" s="107" t="str">
        <f t="shared" si="4435"/>
        <v/>
      </c>
      <c r="Q1046" s="107" t="str">
        <f t="shared" si="4435"/>
        <v/>
      </c>
      <c r="R1046" s="107" t="str">
        <f t="shared" si="4435"/>
        <v/>
      </c>
      <c r="S1046" s="107" t="str">
        <f t="shared" si="4435"/>
        <v/>
      </c>
      <c r="T1046" s="107" t="str">
        <f t="shared" si="4435"/>
        <v/>
      </c>
      <c r="U1046" s="107" t="str">
        <f t="shared" ref="U1046" si="4436">IFERROR((U1045-U1044)/U1045*100%,"")</f>
        <v/>
      </c>
      <c r="V1046" s="107" t="str">
        <f>IFERROR((V1043-V1045)/V1045*100%,"")</f>
        <v/>
      </c>
      <c r="W1046" s="107" t="str">
        <f>IFERROR((W1043-W1045)/W1045*100%,"")</f>
        <v/>
      </c>
      <c r="X1046" s="107" t="str">
        <f>IFERROR((X1043-X1045)/X1045*100%,"")</f>
        <v/>
      </c>
      <c r="Y1046" s="107" t="str">
        <f>IFERROR((Y1043-Y1045)/Y1045*100%,"")</f>
        <v/>
      </c>
      <c r="Z1046" s="107" t="str">
        <f t="shared" ref="Z1046" si="4437">IFERROR((Z1045-Z1044)/Z1045*100%,"")</f>
        <v/>
      </c>
      <c r="AA1046" s="107" t="str">
        <f>IFERROR((AA1045-AA1043)/AA1045*100%,"")</f>
        <v/>
      </c>
      <c r="AB1046" s="107" t="str">
        <f>IFERROR((AB1045-AB1043)/AB1045*100%,"")</f>
        <v/>
      </c>
      <c r="AC1046" s="194" t="str">
        <f t="shared" ref="AC1046" si="4438">IFERROR((AC1045-AC1044)/AC1045*100%,"")</f>
        <v/>
      </c>
      <c r="AD1046" s="194" t="str">
        <f t="shared" ref="AD1046" si="4439">IFERROR((AD1045-AD1044)/AD1045*100%,"")</f>
        <v/>
      </c>
      <c r="AE1046" s="194" t="str">
        <f t="shared" ref="AE1046" si="4440">IFERROR((AE1045-AE1044)/AE1045*100%,"")</f>
        <v/>
      </c>
      <c r="AF1046" s="194" t="str">
        <f t="shared" ref="AF1046" si="4441">IFERROR((AF1045-AF1044)/AF1045*100%,"")</f>
        <v/>
      </c>
      <c r="AG1046" s="194" t="str">
        <f t="shared" ref="AG1046" si="4442">IFERROR((AG1045-AG1044)/AG1045*100%,"")</f>
        <v/>
      </c>
      <c r="AH1046" s="194" t="str">
        <f t="shared" ref="AH1046" si="4443">IFERROR((AH1045-AH1044)/AH1045*100%,"")</f>
        <v/>
      </c>
      <c r="AI1046" s="194" t="str">
        <f t="shared" ref="AI1046" si="4444">IFERROR((AI1045-AI1044)/AI1045*100%,"")</f>
        <v/>
      </c>
      <c r="AJ1046" s="194" t="str">
        <f t="shared" ref="AJ1046" si="4445">IFERROR((AJ1045-AJ1044)/AJ1045*100%,"")</f>
        <v/>
      </c>
      <c r="AK1046" s="194" t="str">
        <f t="shared" ref="AK1046" si="4446">IFERROR((AK1045-AK1044)/AK1045*100%,"")</f>
        <v/>
      </c>
      <c r="AL1046" s="194" t="str">
        <f t="shared" ref="AL1046" si="4447">IFERROR((AL1045-AL1044)/AL1045*100%,"")</f>
        <v/>
      </c>
      <c r="AM1046" s="227" t="str">
        <f>IFERROR((AM1045-AM1043)/AM1045*100%,"")</f>
        <v/>
      </c>
    </row>
    <row r="1047" spans="1:39" customFormat="1" outlineLevel="1">
      <c r="A1047" t="str">
        <f>B1034&amp;C1047</f>
        <v>Surname, Forename8</v>
      </c>
      <c r="B1047" s="259"/>
      <c r="C1047" s="27">
        <v>8</v>
      </c>
      <c r="D1047" s="26" t="s">
        <v>22</v>
      </c>
      <c r="E1047" s="103"/>
      <c r="F1047" s="103"/>
      <c r="G1047" s="103"/>
      <c r="H1047" s="15"/>
      <c r="I1047" s="16"/>
      <c r="J1047" s="17"/>
      <c r="K1047" s="94"/>
      <c r="L1047" s="94"/>
      <c r="M1047" s="94"/>
      <c r="N1047" s="94"/>
      <c r="O1047" s="94"/>
      <c r="P1047" s="94"/>
      <c r="Q1047" s="17" t="str">
        <f>IF(SUM(K1047:P1047)=0,"",SUM(K1047:P1047))</f>
        <v/>
      </c>
      <c r="R1047" s="94"/>
      <c r="S1047" s="94"/>
      <c r="T1047" s="17" t="str">
        <f>IF(SUM(R1047:S1047)=0,"",SUM(R1047:S1047))</f>
        <v/>
      </c>
      <c r="U1047" s="17"/>
      <c r="V1047" s="94"/>
      <c r="W1047" s="17"/>
      <c r="X1047" s="94" t="str">
        <f>IFERROR(AVERAGE(V1047:W1047),"")</f>
        <v/>
      </c>
      <c r="Y1047" s="17"/>
      <c r="Z1047" s="17"/>
      <c r="AA1047" s="71"/>
      <c r="AB1047" s="17"/>
      <c r="AC1047" s="190" t="str">
        <f>IF(J1047="","",IF(J1047&lt;&gt;0,INT(25.4347*POWER((18-J1047),1.81)),0))</f>
        <v/>
      </c>
      <c r="AD1047" s="190" t="str">
        <f>IFERROR(IF(Q1047&lt;&gt;0,INT(0.14354*POWER(((10*Q1047)-220),1.4)),0),"")</f>
        <v/>
      </c>
      <c r="AE1047" s="190" t="str">
        <f>IFERROR(IF(T1047&lt;&gt;0,INT(51.39*POWER((T1047-1.5),1.05)),0),"")</f>
        <v/>
      </c>
      <c r="AF1047" s="190">
        <f>IF(U1047&lt;&gt;0,INT(0.8465*POWER(((100*U1047)-75),1.42)),0)</f>
        <v>0</v>
      </c>
      <c r="AG1047" s="190" t="str">
        <f>IFERROR(IF(X1047&lt;&gt;0,INT(1.53775*POWER((82-X1047),1.81)),0),"")</f>
        <v/>
      </c>
      <c r="AH1047" s="190" t="str">
        <f>IF(Y1047="","",IF(Y1047&lt;&gt;0,INT(5.74352*POWER((28.5-Y1047),1.92)),0))</f>
        <v/>
      </c>
      <c r="AI1047" s="190">
        <f>IF(Z1047&lt;&gt;0,INT(12.91*POWER((Z1047-4),1.1)),0)</f>
        <v>0</v>
      </c>
      <c r="AJ1047" s="190" t="str">
        <f>IF(AA1047="","",IF(AA1047&lt;&gt;0,INT(0.2797*POWER(((100*AA1047)),1.35)),0))</f>
        <v/>
      </c>
      <c r="AK1047" s="191" t="str">
        <f>IF(AB1047="","",IF(AB1047&lt;&gt;0,INT(100.14*POWER((AB1047-1),1.08)),0))</f>
        <v/>
      </c>
      <c r="AL1047" s="192">
        <f>COUNT(J1047,Q1047,T1047,X1047,Y1047,AA1047,AB1047)</f>
        <v>0</v>
      </c>
      <c r="AM1047" s="193" t="str">
        <f>IF(AL1047=0,"",SUM(AC1047:AK1047))</f>
        <v/>
      </c>
    </row>
    <row r="1048" spans="1:39" customFormat="1" outlineLevel="1">
      <c r="B1048" s="259"/>
      <c r="C1048" s="106" t="s">
        <v>65</v>
      </c>
      <c r="D1048" s="103"/>
      <c r="E1048" s="103"/>
      <c r="F1048" s="103"/>
      <c r="G1048" s="103"/>
      <c r="H1048" s="104"/>
      <c r="I1048" s="105"/>
      <c r="J1048" s="107" t="str">
        <f>IFERROR((J1045-J1047)/J1047*100%,"")</f>
        <v/>
      </c>
      <c r="K1048" s="107" t="str">
        <f t="shared" ref="K1048:T1048" si="4448">IFERROR((K1047-K1045)/K1047*100%,"")</f>
        <v/>
      </c>
      <c r="L1048" s="107" t="str">
        <f t="shared" si="4448"/>
        <v/>
      </c>
      <c r="M1048" s="107" t="str">
        <f t="shared" si="4448"/>
        <v/>
      </c>
      <c r="N1048" s="107" t="str">
        <f t="shared" si="4448"/>
        <v/>
      </c>
      <c r="O1048" s="107" t="str">
        <f t="shared" si="4448"/>
        <v/>
      </c>
      <c r="P1048" s="107" t="str">
        <f t="shared" si="4448"/>
        <v/>
      </c>
      <c r="Q1048" s="107" t="str">
        <f t="shared" si="4448"/>
        <v/>
      </c>
      <c r="R1048" s="107" t="str">
        <f t="shared" si="4448"/>
        <v/>
      </c>
      <c r="S1048" s="107" t="str">
        <f t="shared" si="4448"/>
        <v/>
      </c>
      <c r="T1048" s="107" t="str">
        <f t="shared" si="4448"/>
        <v/>
      </c>
      <c r="U1048" s="107" t="str">
        <f t="shared" ref="U1048" si="4449">IFERROR((U1047-U1046)/U1047*100%,"")</f>
        <v/>
      </c>
      <c r="V1048" s="107" t="str">
        <f>IFERROR((V1045-V1047)/V1047*100%,"")</f>
        <v/>
      </c>
      <c r="W1048" s="107" t="str">
        <f>IFERROR((W1045-W1047)/W1047*100%,"")</f>
        <v/>
      </c>
      <c r="X1048" s="107" t="str">
        <f>IFERROR((X1045-X1047)/X1047*100%,"")</f>
        <v/>
      </c>
      <c r="Y1048" s="107" t="str">
        <f>IFERROR((Y1045-Y1047)/Y1047*100%,"")</f>
        <v/>
      </c>
      <c r="Z1048" s="107" t="str">
        <f t="shared" ref="Z1048" si="4450">IFERROR((Z1047-Z1046)/Z1047*100%,"")</f>
        <v/>
      </c>
      <c r="AA1048" s="107" t="str">
        <f>IFERROR((AA1047-AA1045)/AA1047*100%,"")</f>
        <v/>
      </c>
      <c r="AB1048" s="107" t="str">
        <f>IFERROR((AB1047-AB1045)/AB1047*100%,"")</f>
        <v/>
      </c>
      <c r="AC1048" s="194" t="str">
        <f t="shared" ref="AC1048" si="4451">IFERROR((AC1047-AC1046)/AC1047*100%,"")</f>
        <v/>
      </c>
      <c r="AD1048" s="194" t="str">
        <f t="shared" ref="AD1048" si="4452">IFERROR((AD1047-AD1046)/AD1047*100%,"")</f>
        <v/>
      </c>
      <c r="AE1048" s="194" t="str">
        <f t="shared" ref="AE1048" si="4453">IFERROR((AE1047-AE1046)/AE1047*100%,"")</f>
        <v/>
      </c>
      <c r="AF1048" s="194" t="str">
        <f t="shared" ref="AF1048" si="4454">IFERROR((AF1047-AF1046)/AF1047*100%,"")</f>
        <v/>
      </c>
      <c r="AG1048" s="194" t="str">
        <f t="shared" ref="AG1048" si="4455">IFERROR((AG1047-AG1046)/AG1047*100%,"")</f>
        <v/>
      </c>
      <c r="AH1048" s="194" t="str">
        <f t="shared" ref="AH1048" si="4456">IFERROR((AH1047-AH1046)/AH1047*100%,"")</f>
        <v/>
      </c>
      <c r="AI1048" s="194" t="str">
        <f t="shared" ref="AI1048" si="4457">IFERROR((AI1047-AI1046)/AI1047*100%,"")</f>
        <v/>
      </c>
      <c r="AJ1048" s="194" t="str">
        <f t="shared" ref="AJ1048" si="4458">IFERROR((AJ1047-AJ1046)/AJ1047*100%,"")</f>
        <v/>
      </c>
      <c r="AK1048" s="194" t="str">
        <f t="shared" ref="AK1048" si="4459">IFERROR((AK1047-AK1046)/AK1047*100%,"")</f>
        <v/>
      </c>
      <c r="AL1048" s="194" t="str">
        <f t="shared" ref="AL1048" si="4460">IFERROR((AL1047-AL1046)/AL1047*100%,"")</f>
        <v/>
      </c>
      <c r="AM1048" s="227" t="str">
        <f>IFERROR((AM1047-AM1045)/AM1047*100%,"")</f>
        <v/>
      </c>
    </row>
    <row r="1049" spans="1:39" customFormat="1" outlineLevel="1">
      <c r="A1049" t="str">
        <f>B1034&amp;C1049</f>
        <v>Surname, Forename9</v>
      </c>
      <c r="B1049" s="259"/>
      <c r="C1049" s="27">
        <v>9</v>
      </c>
      <c r="D1049" s="26" t="s">
        <v>22</v>
      </c>
      <c r="E1049" s="103"/>
      <c r="F1049" s="103"/>
      <c r="G1049" s="103"/>
      <c r="H1049" s="15"/>
      <c r="I1049" s="16"/>
      <c r="J1049" s="17"/>
      <c r="K1049" s="94"/>
      <c r="L1049" s="94"/>
      <c r="M1049" s="94"/>
      <c r="N1049" s="94"/>
      <c r="O1049" s="94"/>
      <c r="P1049" s="94"/>
      <c r="Q1049" s="17" t="str">
        <f>IF(SUM(K1049:P1049)=0,"",SUM(K1049:P1049))</f>
        <v/>
      </c>
      <c r="R1049" s="94"/>
      <c r="S1049" s="94"/>
      <c r="T1049" s="17" t="str">
        <f>IF(SUM(R1049:S1049)=0,"",SUM(R1049:S1049))</f>
        <v/>
      </c>
      <c r="U1049" s="17"/>
      <c r="V1049" s="94"/>
      <c r="W1049" s="17"/>
      <c r="X1049" s="94" t="str">
        <f>IFERROR(AVERAGE(V1049:W1049),"")</f>
        <v/>
      </c>
      <c r="Y1049" s="17"/>
      <c r="Z1049" s="17"/>
      <c r="AA1049" s="71"/>
      <c r="AB1049" s="17"/>
      <c r="AC1049" s="190" t="str">
        <f>IF(J1049="","",IF(J1049&lt;&gt;0,INT(25.4347*POWER((18-J1049),1.81)),0))</f>
        <v/>
      </c>
      <c r="AD1049" s="190" t="str">
        <f>IFERROR(IF(Q1049&lt;&gt;0,INT(0.14354*POWER(((10*Q1049)-220),1.4)),0),"")</f>
        <v/>
      </c>
      <c r="AE1049" s="190" t="str">
        <f>IFERROR(IF(T1049&lt;&gt;0,INT(51.39*POWER((T1049-1.5),1.05)),0),"")</f>
        <v/>
      </c>
      <c r="AF1049" s="190">
        <f>IF(U1049&lt;&gt;0,INT(0.8465*POWER(((100*U1049)-75),1.42)),0)</f>
        <v>0</v>
      </c>
      <c r="AG1049" s="190" t="str">
        <f>IFERROR(IF(X1049&lt;&gt;0,INT(1.53775*POWER((82-X1049),1.81)),0),"")</f>
        <v/>
      </c>
      <c r="AH1049" s="190" t="str">
        <f>IF(Y1049="","",IF(Y1049&lt;&gt;0,INT(5.74352*POWER((28.5-Y1049),1.92)),0))</f>
        <v/>
      </c>
      <c r="AI1049" s="190">
        <f>IF(Z1049&lt;&gt;0,INT(12.91*POWER((Z1049-4),1.1)),0)</f>
        <v>0</v>
      </c>
      <c r="AJ1049" s="190" t="str">
        <f>IF(AA1049="","",IF(AA1049&lt;&gt;0,INT(0.2797*POWER(((100*AA1049)),1.35)),0))</f>
        <v/>
      </c>
      <c r="AK1049" s="191" t="str">
        <f>IF(AB1049="","",IF(AB1049&lt;&gt;0,INT(100.14*POWER((AB1049-1),1.08)),0))</f>
        <v/>
      </c>
      <c r="AL1049" s="192">
        <f>COUNT(J1049,Q1049,T1049,X1049,Y1049,AA1049,AB1049)</f>
        <v>0</v>
      </c>
      <c r="AM1049" s="193" t="str">
        <f>IF(AL1049=0,"",SUM(AC1049:AK1049))</f>
        <v/>
      </c>
    </row>
    <row r="1050" spans="1:39" customFormat="1" outlineLevel="1">
      <c r="B1050" s="259"/>
      <c r="C1050" s="106" t="s">
        <v>65</v>
      </c>
      <c r="D1050" s="33"/>
      <c r="E1050" s="33"/>
      <c r="F1050" s="33"/>
      <c r="G1050" s="33"/>
      <c r="H1050" s="18"/>
      <c r="I1050" s="44"/>
      <c r="J1050" s="107" t="str">
        <f>IFERROR((J1047-J1049)/J1049*100%,"")</f>
        <v/>
      </c>
      <c r="K1050" s="107" t="str">
        <f t="shared" ref="K1050:T1050" si="4461">IFERROR((K1049-K1047)/K1049*100%,"")</f>
        <v/>
      </c>
      <c r="L1050" s="107" t="str">
        <f t="shared" si="4461"/>
        <v/>
      </c>
      <c r="M1050" s="107" t="str">
        <f t="shared" si="4461"/>
        <v/>
      </c>
      <c r="N1050" s="107" t="str">
        <f t="shared" si="4461"/>
        <v/>
      </c>
      <c r="O1050" s="107" t="str">
        <f t="shared" si="4461"/>
        <v/>
      </c>
      <c r="P1050" s="107" t="str">
        <f t="shared" si="4461"/>
        <v/>
      </c>
      <c r="Q1050" s="107" t="str">
        <f t="shared" si="4461"/>
        <v/>
      </c>
      <c r="R1050" s="107" t="str">
        <f t="shared" si="4461"/>
        <v/>
      </c>
      <c r="S1050" s="107" t="str">
        <f t="shared" si="4461"/>
        <v/>
      </c>
      <c r="T1050" s="107" t="str">
        <f t="shared" si="4461"/>
        <v/>
      </c>
      <c r="U1050" s="107" t="str">
        <f t="shared" ref="U1050" si="4462">IFERROR((U1049-U1048)/U1049*100%,"")</f>
        <v/>
      </c>
      <c r="V1050" s="107" t="str">
        <f>IFERROR((V1047-V1049)/V1049*100%,"")</f>
        <v/>
      </c>
      <c r="W1050" s="107" t="str">
        <f>IFERROR((W1047-W1049)/W1049*100%,"")</f>
        <v/>
      </c>
      <c r="X1050" s="107" t="str">
        <f>IFERROR((X1047-X1049)/X1049*100%,"")</f>
        <v/>
      </c>
      <c r="Y1050" s="107" t="str">
        <f>IFERROR((Y1047-Y1049)/Y1049*100%,"")</f>
        <v/>
      </c>
      <c r="Z1050" s="107" t="str">
        <f t="shared" ref="Z1050" si="4463">IFERROR((Z1049-Z1048)/Z1049*100%,"")</f>
        <v/>
      </c>
      <c r="AA1050" s="107" t="str">
        <f>IFERROR((AA1049-AA1047)/AA1049*100%,"")</f>
        <v/>
      </c>
      <c r="AB1050" s="107" t="str">
        <f>IFERROR((AB1049-AB1047)/AB1049*100%,"")</f>
        <v/>
      </c>
      <c r="AC1050" s="194" t="str">
        <f t="shared" ref="AC1050" si="4464">IFERROR((AC1049-AC1048)/AC1049*100%,"")</f>
        <v/>
      </c>
      <c r="AD1050" s="194" t="str">
        <f t="shared" ref="AD1050" si="4465">IFERROR((AD1049-AD1048)/AD1049*100%,"")</f>
        <v/>
      </c>
      <c r="AE1050" s="194" t="str">
        <f t="shared" ref="AE1050" si="4466">IFERROR((AE1049-AE1048)/AE1049*100%,"")</f>
        <v/>
      </c>
      <c r="AF1050" s="194" t="str">
        <f t="shared" ref="AF1050" si="4467">IFERROR((AF1049-AF1048)/AF1049*100%,"")</f>
        <v/>
      </c>
      <c r="AG1050" s="194" t="str">
        <f t="shared" ref="AG1050" si="4468">IFERROR((AG1049-AG1048)/AG1049*100%,"")</f>
        <v/>
      </c>
      <c r="AH1050" s="194" t="str">
        <f t="shared" ref="AH1050" si="4469">IFERROR((AH1049-AH1048)/AH1049*100%,"")</f>
        <v/>
      </c>
      <c r="AI1050" s="194" t="str">
        <f t="shared" ref="AI1050" si="4470">IFERROR((AI1049-AI1048)/AI1049*100%,"")</f>
        <v/>
      </c>
      <c r="AJ1050" s="194" t="str">
        <f t="shared" ref="AJ1050" si="4471">IFERROR((AJ1049-AJ1048)/AJ1049*100%,"")</f>
        <v/>
      </c>
      <c r="AK1050" s="194" t="str">
        <f t="shared" ref="AK1050" si="4472">IFERROR((AK1049-AK1048)/AK1049*100%,"")</f>
        <v/>
      </c>
      <c r="AL1050" s="194" t="str">
        <f t="shared" ref="AL1050" si="4473">IFERROR((AL1049-AL1048)/AL1049*100%,"")</f>
        <v/>
      </c>
      <c r="AM1050" s="227" t="str">
        <f>IFERROR((AM1049-AM1047)/AM1049*100%,"")</f>
        <v/>
      </c>
    </row>
    <row r="1051" spans="1:39" s="6" customFormat="1" outlineLevel="1">
      <c r="A1051" t="str">
        <f>B1034&amp;C1051</f>
        <v>Surname, Forename10</v>
      </c>
      <c r="B1051" s="259"/>
      <c r="C1051" s="32">
        <v>10</v>
      </c>
      <c r="D1051" s="33" t="s">
        <v>22</v>
      </c>
      <c r="E1051" s="33"/>
      <c r="F1051" s="33"/>
      <c r="G1051" s="33"/>
      <c r="H1051" s="18"/>
      <c r="I1051" s="44"/>
      <c r="J1051" s="34"/>
      <c r="K1051" s="34"/>
      <c r="L1051" s="34"/>
      <c r="M1051" s="34"/>
      <c r="N1051" s="34"/>
      <c r="O1051" s="34"/>
      <c r="P1051" s="34"/>
      <c r="Q1051" s="17" t="str">
        <f>IF(SUM(K1051:P1051)=0,"",SUM(K1051:P1051))</f>
        <v/>
      </c>
      <c r="R1051" s="94"/>
      <c r="S1051" s="94"/>
      <c r="T1051" s="17" t="str">
        <f>IF(SUM(R1051:S1051)=0,"",SUM(R1051:S1051))</f>
        <v/>
      </c>
      <c r="U1051" s="17"/>
      <c r="V1051" s="94"/>
      <c r="W1051" s="17"/>
      <c r="X1051" s="94" t="str">
        <f>IFERROR(AVERAGE(V1051:W1051),"")</f>
        <v/>
      </c>
      <c r="Y1051" s="17"/>
      <c r="Z1051" s="17"/>
      <c r="AA1051" s="71"/>
      <c r="AB1051" s="17"/>
      <c r="AC1051" s="190" t="str">
        <f>IF(J1051="","",IF(J1051&lt;&gt;0,INT(25.4347*POWER((18-J1051),1.81)),0))</f>
        <v/>
      </c>
      <c r="AD1051" s="190" t="str">
        <f>IFERROR(IF(Q1051&lt;&gt;0,INT(0.14354*POWER(((10*Q1051)-220),1.4)),0),"")</f>
        <v/>
      </c>
      <c r="AE1051" s="190" t="str">
        <f>IFERROR(IF(T1051&lt;&gt;0,INT(51.39*POWER((T1051-1.5),1.05)),0),"")</f>
        <v/>
      </c>
      <c r="AF1051" s="190">
        <f>IF(U1051&lt;&gt;0,INT(0.8465*POWER(((100*U1051)-75),1.42)),0)</f>
        <v>0</v>
      </c>
      <c r="AG1051" s="190" t="str">
        <f>IFERROR(IF(X1051&lt;&gt;0,INT(1.53775*POWER((82-X1051),1.81)),0),"")</f>
        <v/>
      </c>
      <c r="AH1051" s="190" t="str">
        <f>IF(Y1051="","",IF(Y1051&lt;&gt;0,INT(5.74352*POWER((28.5-Y1051),1.92)),0))</f>
        <v/>
      </c>
      <c r="AI1051" s="190">
        <f>IF(Z1051&lt;&gt;0,INT(12.91*POWER((Z1051-4),1.1)),0)</f>
        <v>0</v>
      </c>
      <c r="AJ1051" s="190" t="str">
        <f>IF(AA1051="","",IF(AA1051&lt;&gt;0,INT(0.2797*POWER(((100*AA1051)),1.35)),0))</f>
        <v/>
      </c>
      <c r="AK1051" s="191" t="str">
        <f>IF(AB1051="","",IF(AB1051&lt;&gt;0,INT(100.14*POWER((AB1051-1),1.08)),0))</f>
        <v/>
      </c>
      <c r="AL1051" s="192">
        <f>COUNT(J1051,Q1051,T1051,X1051,Y1051,AA1051,AB1051)</f>
        <v>0</v>
      </c>
      <c r="AM1051" s="193" t="str">
        <f>IF(AL1051=0,"",SUM(AC1051:AK1051))</f>
        <v/>
      </c>
    </row>
    <row r="1052" spans="1:39" s="6" customFormat="1" outlineLevel="1">
      <c r="A1052"/>
      <c r="B1052" s="260"/>
      <c r="C1052" s="106" t="s">
        <v>65</v>
      </c>
      <c r="D1052" s="33"/>
      <c r="E1052" s="33"/>
      <c r="F1052" s="33"/>
      <c r="G1052" s="33"/>
      <c r="H1052" s="18"/>
      <c r="I1052" s="44"/>
      <c r="J1052" s="107" t="str">
        <f>IFERROR((J1049-J1051)/J1051*100%,"")</f>
        <v/>
      </c>
      <c r="K1052" s="107" t="str">
        <f t="shared" ref="K1052:T1052" si="4474">IFERROR((K1051-K1049)/K1051*100%,"")</f>
        <v/>
      </c>
      <c r="L1052" s="107" t="str">
        <f t="shared" si="4474"/>
        <v/>
      </c>
      <c r="M1052" s="107" t="str">
        <f t="shared" si="4474"/>
        <v/>
      </c>
      <c r="N1052" s="107" t="str">
        <f t="shared" si="4474"/>
        <v/>
      </c>
      <c r="O1052" s="107" t="str">
        <f t="shared" si="4474"/>
        <v/>
      </c>
      <c r="P1052" s="107" t="str">
        <f t="shared" si="4474"/>
        <v/>
      </c>
      <c r="Q1052" s="107" t="str">
        <f t="shared" si="4474"/>
        <v/>
      </c>
      <c r="R1052" s="107" t="str">
        <f t="shared" si="4474"/>
        <v/>
      </c>
      <c r="S1052" s="107" t="str">
        <f t="shared" si="4474"/>
        <v/>
      </c>
      <c r="T1052" s="107" t="str">
        <f t="shared" si="4474"/>
        <v/>
      </c>
      <c r="U1052" s="107" t="str">
        <f t="shared" ref="U1052" si="4475">IFERROR((U1051-U1050)/U1051*100%,"")</f>
        <v/>
      </c>
      <c r="V1052" s="107" t="str">
        <f>IFERROR((V1049-V1051)/V1051*100%,"")</f>
        <v/>
      </c>
      <c r="W1052" s="107" t="str">
        <f>IFERROR((W1049-W1051)/W1051*100%,"")</f>
        <v/>
      </c>
      <c r="X1052" s="107" t="str">
        <f>IFERROR((X1049-X1051)/X1051*100%,"")</f>
        <v/>
      </c>
      <c r="Y1052" s="107" t="str">
        <f>IFERROR((Y1049-Y1051)/Y1051*100%,"")</f>
        <v/>
      </c>
      <c r="Z1052" s="107" t="str">
        <f t="shared" ref="Z1052" si="4476">IFERROR((Z1051-Z1050)/Z1051*100%,"")</f>
        <v/>
      </c>
      <c r="AA1052" s="107" t="str">
        <f>IFERROR((AA1051-AA1049)/AA1051*100%,"")</f>
        <v/>
      </c>
      <c r="AB1052" s="107" t="str">
        <f>IFERROR((AB1051-AB1049)/AB1051*100%,"")</f>
        <v/>
      </c>
      <c r="AC1052" s="194" t="str">
        <f t="shared" ref="AC1052" si="4477">IFERROR((AC1051-AC1050)/AC1051*100%,"")</f>
        <v/>
      </c>
      <c r="AD1052" s="194" t="str">
        <f t="shared" ref="AD1052" si="4478">IFERROR((AD1051-AD1050)/AD1051*100%,"")</f>
        <v/>
      </c>
      <c r="AE1052" s="194" t="str">
        <f t="shared" ref="AE1052" si="4479">IFERROR((AE1051-AE1050)/AE1051*100%,"")</f>
        <v/>
      </c>
      <c r="AF1052" s="194" t="str">
        <f t="shared" ref="AF1052" si="4480">IFERROR((AF1051-AF1050)/AF1051*100%,"")</f>
        <v/>
      </c>
      <c r="AG1052" s="194" t="str">
        <f t="shared" ref="AG1052" si="4481">IFERROR((AG1051-AG1050)/AG1051*100%,"")</f>
        <v/>
      </c>
      <c r="AH1052" s="194" t="str">
        <f t="shared" ref="AH1052" si="4482">IFERROR((AH1051-AH1050)/AH1051*100%,"")</f>
        <v/>
      </c>
      <c r="AI1052" s="194" t="str">
        <f t="shared" ref="AI1052" si="4483">IFERROR((AI1051-AI1050)/AI1051*100%,"")</f>
        <v/>
      </c>
      <c r="AJ1052" s="194" t="str">
        <f t="shared" ref="AJ1052" si="4484">IFERROR((AJ1051-AJ1050)/AJ1051*100%,"")</f>
        <v/>
      </c>
      <c r="AK1052" s="194" t="str">
        <f t="shared" ref="AK1052" si="4485">IFERROR((AK1051-AK1050)/AK1051*100%,"")</f>
        <v/>
      </c>
      <c r="AL1052" s="194" t="str">
        <f t="shared" ref="AL1052" si="4486">IFERROR((AL1051-AL1050)/AL1051*100%,"")</f>
        <v/>
      </c>
      <c r="AM1052" s="227" t="str">
        <f>IFERROR((AM1051-AM1049)/AM1051*100%,"")</f>
        <v/>
      </c>
    </row>
    <row r="1053" spans="1:39" s="45" customFormat="1" outlineLevel="1">
      <c r="B1053" s="115"/>
      <c r="C1053" s="32"/>
      <c r="D1053" s="33"/>
      <c r="E1053" s="33"/>
      <c r="F1053" s="33"/>
      <c r="G1053" s="33"/>
      <c r="H1053" s="18"/>
      <c r="I1053" s="44"/>
      <c r="J1053" s="34"/>
      <c r="K1053" s="34"/>
      <c r="L1053" s="34"/>
      <c r="M1053" s="34"/>
      <c r="N1053" s="34"/>
      <c r="O1053" s="34"/>
      <c r="P1053" s="34"/>
      <c r="Q1053" s="34"/>
      <c r="R1053" s="34"/>
      <c r="S1053" s="34"/>
      <c r="T1053" s="34"/>
      <c r="U1053" s="34"/>
      <c r="V1053" s="34"/>
      <c r="W1053" s="34"/>
      <c r="X1053" s="34"/>
      <c r="Y1053" s="34"/>
      <c r="Z1053" s="34"/>
      <c r="AA1053" s="34"/>
      <c r="AB1053" s="34"/>
      <c r="AC1053" s="195"/>
      <c r="AD1053" s="196"/>
      <c r="AE1053" s="196"/>
      <c r="AF1053" s="196"/>
      <c r="AG1053" s="196"/>
      <c r="AH1053" s="196"/>
      <c r="AI1053" s="196"/>
      <c r="AJ1053" s="196"/>
      <c r="AK1053" s="197"/>
      <c r="AL1053" s="196"/>
      <c r="AM1053" s="198"/>
    </row>
    <row r="1054" spans="1:39" s="6" customFormat="1" outlineLevel="1">
      <c r="B1054" s="116"/>
      <c r="C1054" s="35"/>
      <c r="D1054" s="36"/>
      <c r="E1054" s="36"/>
      <c r="F1054" s="36"/>
      <c r="G1054" s="36"/>
      <c r="H1054" s="37"/>
      <c r="I1054" s="38" t="s">
        <v>24</v>
      </c>
      <c r="J1054" s="21" t="e">
        <f>AVERAGE(J1034:J1035,J1037,J1039,J1041,J1043,J1045,J1047,J1049,J1051)</f>
        <v>#DIV/0!</v>
      </c>
      <c r="K1054" s="21" t="e">
        <f t="shared" ref="K1054:AB1054" si="4487">AVERAGE(K1034:K1035,K1037,K1039,K1041,K1043,K1045,K1047,K1049,K1051)</f>
        <v>#DIV/0!</v>
      </c>
      <c r="L1054" s="21" t="e">
        <f t="shared" si="4487"/>
        <v>#DIV/0!</v>
      </c>
      <c r="M1054" s="21" t="e">
        <f t="shared" si="4487"/>
        <v>#DIV/0!</v>
      </c>
      <c r="N1054" s="21" t="e">
        <f t="shared" si="4487"/>
        <v>#DIV/0!</v>
      </c>
      <c r="O1054" s="21" t="e">
        <f t="shared" si="4487"/>
        <v>#DIV/0!</v>
      </c>
      <c r="P1054" s="21" t="e">
        <f t="shared" si="4487"/>
        <v>#DIV/0!</v>
      </c>
      <c r="Q1054" s="21" t="e">
        <f t="shared" si="4487"/>
        <v>#DIV/0!</v>
      </c>
      <c r="R1054" s="21" t="e">
        <f t="shared" si="4487"/>
        <v>#DIV/0!</v>
      </c>
      <c r="S1054" s="21" t="e">
        <f t="shared" si="4487"/>
        <v>#DIV/0!</v>
      </c>
      <c r="T1054" s="21" t="e">
        <f t="shared" si="4487"/>
        <v>#DIV/0!</v>
      </c>
      <c r="U1054" s="21" t="e">
        <f t="shared" si="4487"/>
        <v>#DIV/0!</v>
      </c>
      <c r="V1054" s="21" t="e">
        <f t="shared" si="4487"/>
        <v>#DIV/0!</v>
      </c>
      <c r="W1054" s="21" t="e">
        <f t="shared" si="4487"/>
        <v>#DIV/0!</v>
      </c>
      <c r="X1054" s="21" t="e">
        <f t="shared" si="4487"/>
        <v>#DIV/0!</v>
      </c>
      <c r="Y1054" s="21" t="e">
        <f t="shared" si="4487"/>
        <v>#DIV/0!</v>
      </c>
      <c r="Z1054" s="21" t="e">
        <f t="shared" si="4487"/>
        <v>#DIV/0!</v>
      </c>
      <c r="AA1054" s="21" t="e">
        <f t="shared" si="4487"/>
        <v>#DIV/0!</v>
      </c>
      <c r="AB1054" s="21" t="e">
        <f t="shared" si="4487"/>
        <v>#DIV/0!</v>
      </c>
      <c r="AC1054" s="199"/>
      <c r="AD1054" s="200"/>
      <c r="AE1054" s="200"/>
      <c r="AF1054" s="200"/>
      <c r="AG1054" s="200"/>
      <c r="AH1054" s="200"/>
      <c r="AI1054" s="200"/>
      <c r="AJ1054" s="200"/>
      <c r="AK1054" s="201"/>
      <c r="AL1054" s="200"/>
      <c r="AM1054" s="202"/>
    </row>
    <row r="1055" spans="1:39" s="6" customFormat="1" outlineLevel="1">
      <c r="B1055" s="116"/>
      <c r="C1055" s="35"/>
      <c r="D1055" s="36"/>
      <c r="E1055" s="36"/>
      <c r="F1055" s="36"/>
      <c r="G1055" s="36"/>
      <c r="H1055" s="37"/>
      <c r="I1055" s="38" t="s">
        <v>26</v>
      </c>
      <c r="J1055" s="21">
        <f>MIN(J1034:J1035,J1037,J1039,J1041,J1043,J1045,J1047,J1049,J1051)</f>
        <v>0</v>
      </c>
      <c r="K1055" s="21">
        <f t="shared" ref="K1055:AB1055" si="4488">MIN(K1034:K1035,K1037,K1039,K1041,K1043,K1045,K1047,K1049,K1051)</f>
        <v>0</v>
      </c>
      <c r="L1055" s="21">
        <f t="shared" si="4488"/>
        <v>0</v>
      </c>
      <c r="M1055" s="21">
        <f t="shared" si="4488"/>
        <v>0</v>
      </c>
      <c r="N1055" s="21">
        <f t="shared" si="4488"/>
        <v>0</v>
      </c>
      <c r="O1055" s="21">
        <f t="shared" si="4488"/>
        <v>0</v>
      </c>
      <c r="P1055" s="21">
        <f t="shared" si="4488"/>
        <v>0</v>
      </c>
      <c r="Q1055" s="21">
        <f t="shared" si="4488"/>
        <v>0</v>
      </c>
      <c r="R1055" s="21">
        <f t="shared" si="4488"/>
        <v>0</v>
      </c>
      <c r="S1055" s="21">
        <f t="shared" si="4488"/>
        <v>0</v>
      </c>
      <c r="T1055" s="21">
        <f t="shared" si="4488"/>
        <v>0</v>
      </c>
      <c r="U1055" s="21">
        <f t="shared" si="4488"/>
        <v>0</v>
      </c>
      <c r="V1055" s="21">
        <f t="shared" si="4488"/>
        <v>0</v>
      </c>
      <c r="W1055" s="21">
        <f t="shared" si="4488"/>
        <v>0</v>
      </c>
      <c r="X1055" s="21">
        <f t="shared" si="4488"/>
        <v>0</v>
      </c>
      <c r="Y1055" s="21">
        <f t="shared" si="4488"/>
        <v>0</v>
      </c>
      <c r="Z1055" s="21">
        <f t="shared" si="4488"/>
        <v>0</v>
      </c>
      <c r="AA1055" s="21">
        <f t="shared" si="4488"/>
        <v>0</v>
      </c>
      <c r="AB1055" s="21">
        <f t="shared" si="4488"/>
        <v>0</v>
      </c>
      <c r="AC1055" s="199"/>
      <c r="AD1055" s="200"/>
      <c r="AE1055" s="200"/>
      <c r="AF1055" s="200"/>
      <c r="AG1055" s="200"/>
      <c r="AH1055" s="200"/>
      <c r="AI1055" s="200"/>
      <c r="AJ1055" s="200"/>
      <c r="AK1055" s="201"/>
      <c r="AL1055" s="200"/>
      <c r="AM1055" s="202"/>
    </row>
    <row r="1056" spans="1:39" s="6" customFormat="1" outlineLevel="1">
      <c r="B1056" s="116"/>
      <c r="C1056" s="35"/>
      <c r="D1056" s="36"/>
      <c r="E1056" s="36"/>
      <c r="F1056" s="36"/>
      <c r="G1056" s="36"/>
      <c r="H1056" s="37"/>
      <c r="I1056" s="38" t="s">
        <v>25</v>
      </c>
      <c r="J1056" s="21">
        <f>MAX(J1034:J1035,J1037,J1039,J1041,J1043,J1045,J1047,J1049,J1051)</f>
        <v>0</v>
      </c>
      <c r="K1056" s="21">
        <f t="shared" ref="K1056:AB1056" si="4489">MAX(K1034:K1035,K1037,K1039,K1041,K1043,K1045,K1047,K1049,K1051)</f>
        <v>0</v>
      </c>
      <c r="L1056" s="21">
        <f t="shared" si="4489"/>
        <v>0</v>
      </c>
      <c r="M1056" s="21">
        <f t="shared" si="4489"/>
        <v>0</v>
      </c>
      <c r="N1056" s="21">
        <f t="shared" si="4489"/>
        <v>0</v>
      </c>
      <c r="O1056" s="21">
        <f t="shared" si="4489"/>
        <v>0</v>
      </c>
      <c r="P1056" s="21">
        <f t="shared" si="4489"/>
        <v>0</v>
      </c>
      <c r="Q1056" s="21">
        <f t="shared" si="4489"/>
        <v>0</v>
      </c>
      <c r="R1056" s="21">
        <f t="shared" si="4489"/>
        <v>0</v>
      </c>
      <c r="S1056" s="21">
        <f t="shared" si="4489"/>
        <v>0</v>
      </c>
      <c r="T1056" s="21">
        <f t="shared" si="4489"/>
        <v>0</v>
      </c>
      <c r="U1056" s="21">
        <f t="shared" si="4489"/>
        <v>0</v>
      </c>
      <c r="V1056" s="21">
        <f t="shared" si="4489"/>
        <v>0</v>
      </c>
      <c r="W1056" s="21">
        <f t="shared" si="4489"/>
        <v>0</v>
      </c>
      <c r="X1056" s="21">
        <f t="shared" si="4489"/>
        <v>0</v>
      </c>
      <c r="Y1056" s="21">
        <f t="shared" si="4489"/>
        <v>0</v>
      </c>
      <c r="Z1056" s="21">
        <f t="shared" si="4489"/>
        <v>0</v>
      </c>
      <c r="AA1056" s="21">
        <f t="shared" si="4489"/>
        <v>0</v>
      </c>
      <c r="AB1056" s="21">
        <f t="shared" si="4489"/>
        <v>0</v>
      </c>
      <c r="AC1056" s="199"/>
      <c r="AD1056" s="200"/>
      <c r="AE1056" s="200"/>
      <c r="AF1056" s="200"/>
      <c r="AG1056" s="200"/>
      <c r="AH1056" s="200"/>
      <c r="AI1056" s="200"/>
      <c r="AJ1056" s="200"/>
      <c r="AK1056" s="201"/>
      <c r="AL1056" s="200"/>
      <c r="AM1056" s="202"/>
    </row>
    <row r="1057" spans="1:39" s="6" customFormat="1" outlineLevel="1">
      <c r="B1057" s="116"/>
      <c r="C1057" s="35"/>
      <c r="D1057" s="36"/>
      <c r="E1057" s="36"/>
      <c r="F1057" s="36"/>
      <c r="G1057" s="36"/>
      <c r="H1057" s="37"/>
      <c r="I1057" s="38"/>
      <c r="J1057" s="21"/>
      <c r="K1057" s="21"/>
      <c r="L1057" s="21"/>
      <c r="M1057" s="21"/>
      <c r="N1057" s="21"/>
      <c r="O1057" s="21"/>
      <c r="P1057" s="21"/>
      <c r="Q1057" s="21"/>
      <c r="R1057" s="21"/>
      <c r="S1057" s="21"/>
      <c r="T1057" s="21"/>
      <c r="U1057" s="21"/>
      <c r="V1057" s="21"/>
      <c r="W1057" s="21"/>
      <c r="X1057" s="21"/>
      <c r="Y1057" s="21"/>
      <c r="Z1057" s="21"/>
      <c r="AA1057" s="21"/>
      <c r="AB1057" s="21"/>
      <c r="AC1057" s="200"/>
      <c r="AD1057" s="200"/>
      <c r="AE1057" s="200"/>
      <c r="AF1057" s="200"/>
      <c r="AG1057" s="200"/>
      <c r="AH1057" s="200"/>
      <c r="AI1057" s="200"/>
      <c r="AJ1057" s="200"/>
      <c r="AK1057" s="200"/>
      <c r="AL1057" s="200"/>
      <c r="AM1057" s="202"/>
    </row>
    <row r="1058" spans="1:39" s="31" customFormat="1" ht="16.5" outlineLevel="1" thickBot="1">
      <c r="B1058" s="117"/>
      <c r="C1058" s="39"/>
      <c r="D1058" s="40"/>
      <c r="E1058" s="40"/>
      <c r="F1058" s="40"/>
      <c r="G1058" s="40"/>
      <c r="H1058" s="41"/>
      <c r="I1058" s="42"/>
      <c r="J1058" s="43"/>
      <c r="K1058" s="43"/>
      <c r="L1058" s="43"/>
      <c r="M1058" s="43"/>
      <c r="N1058" s="43"/>
      <c r="O1058" s="43"/>
      <c r="P1058" s="43"/>
      <c r="Q1058" s="43"/>
      <c r="R1058" s="43"/>
      <c r="S1058" s="43"/>
      <c r="T1058" s="43"/>
      <c r="U1058" s="43"/>
      <c r="V1058" s="43"/>
      <c r="W1058" s="43"/>
      <c r="X1058" s="43"/>
      <c r="Y1058" s="43"/>
      <c r="Z1058" s="43"/>
      <c r="AA1058" s="43"/>
      <c r="AB1058" s="43"/>
      <c r="AC1058" s="204"/>
      <c r="AD1058" s="204"/>
      <c r="AE1058" s="204"/>
      <c r="AF1058" s="204"/>
      <c r="AG1058" s="204"/>
      <c r="AH1058" s="204"/>
      <c r="AI1058" s="204"/>
      <c r="AJ1058" s="204"/>
      <c r="AK1058" s="204"/>
      <c r="AL1058" s="204"/>
      <c r="AM1058" s="205"/>
    </row>
    <row r="1059" spans="1:39" customFormat="1">
      <c r="B1059" s="118"/>
      <c r="C1059" s="28"/>
      <c r="D1059" s="19"/>
      <c r="E1059" s="19"/>
      <c r="F1059" s="19"/>
      <c r="G1059" s="19"/>
      <c r="H1059" s="29"/>
      <c r="I1059" s="20"/>
      <c r="J1059" s="30"/>
      <c r="K1059" s="30"/>
      <c r="L1059" s="30"/>
      <c r="M1059" s="30"/>
      <c r="N1059" s="30"/>
      <c r="O1059" s="30"/>
      <c r="P1059" s="30"/>
      <c r="Q1059" s="30"/>
      <c r="R1059" s="30"/>
      <c r="S1059" s="30"/>
      <c r="T1059" s="30"/>
      <c r="U1059" s="30"/>
      <c r="V1059" s="30"/>
      <c r="W1059" s="30"/>
      <c r="X1059" s="30"/>
      <c r="Y1059" s="30"/>
      <c r="Z1059" s="30"/>
      <c r="AA1059" s="30"/>
      <c r="AB1059" s="30"/>
      <c r="AC1059" s="206"/>
      <c r="AD1059" s="206"/>
      <c r="AE1059" s="206"/>
      <c r="AF1059" s="206"/>
      <c r="AG1059" s="206"/>
      <c r="AH1059" s="206"/>
      <c r="AI1059" s="206"/>
      <c r="AJ1059" s="206"/>
      <c r="AK1059" s="206"/>
      <c r="AL1059" s="206"/>
      <c r="AM1059" s="207"/>
    </row>
    <row r="1060" spans="1:39" customFormat="1" outlineLevel="1">
      <c r="B1060" s="114" t="s">
        <v>41</v>
      </c>
      <c r="C1060" s="28"/>
      <c r="D1060" s="19"/>
      <c r="E1060" s="19"/>
      <c r="F1060" s="19"/>
      <c r="G1060" s="19"/>
      <c r="H1060" s="29"/>
      <c r="I1060" s="20"/>
      <c r="J1060" s="30"/>
      <c r="K1060" s="30"/>
      <c r="L1060" s="30"/>
      <c r="M1060" s="30"/>
      <c r="N1060" s="30"/>
      <c r="O1060" s="30"/>
      <c r="P1060" s="30"/>
      <c r="Q1060" s="30"/>
      <c r="R1060" s="30"/>
      <c r="S1060" s="30"/>
      <c r="T1060" s="30"/>
      <c r="U1060" s="30"/>
      <c r="V1060" s="30"/>
      <c r="W1060" s="30"/>
      <c r="X1060" s="30"/>
      <c r="Y1060" s="30"/>
      <c r="Z1060" s="30"/>
      <c r="AA1060" s="30"/>
      <c r="AB1060" s="30"/>
      <c r="AC1060" s="206"/>
      <c r="AD1060" s="206"/>
      <c r="AE1060" s="206"/>
      <c r="AF1060" s="206"/>
      <c r="AG1060" s="206"/>
      <c r="AH1060" s="206"/>
      <c r="AI1060" s="206"/>
      <c r="AJ1060" s="206"/>
      <c r="AK1060" s="206"/>
      <c r="AL1060" s="206"/>
      <c r="AM1060" s="207"/>
    </row>
    <row r="1061" spans="1:39" customFormat="1" outlineLevel="1">
      <c r="A1061" t="str">
        <f>B1061&amp;C1061</f>
        <v>Surname, Forename1</v>
      </c>
      <c r="B1061" s="258" t="s">
        <v>28</v>
      </c>
      <c r="C1061" s="27">
        <v>1</v>
      </c>
      <c r="D1061" s="26" t="s">
        <v>22</v>
      </c>
      <c r="E1061" s="103"/>
      <c r="F1061" s="103"/>
      <c r="G1061" s="103"/>
      <c r="H1061" s="16"/>
      <c r="I1061" s="16"/>
      <c r="J1061" s="17"/>
      <c r="K1061" s="94"/>
      <c r="L1061" s="94"/>
      <c r="M1061" s="94"/>
      <c r="N1061" s="94"/>
      <c r="O1061" s="94"/>
      <c r="P1061" s="94"/>
      <c r="Q1061" s="17"/>
      <c r="R1061" s="94"/>
      <c r="S1061" s="94"/>
      <c r="T1061" s="17"/>
      <c r="U1061" s="17"/>
      <c r="V1061" s="94"/>
      <c r="W1061" s="17"/>
      <c r="X1061" s="94"/>
      <c r="Y1061" s="17"/>
      <c r="Z1061" s="17"/>
      <c r="AA1061" s="17"/>
      <c r="AB1061" s="17"/>
      <c r="AC1061" s="190">
        <f>IF(J1061&lt;&gt;0,INT(25.4347*POWER((18-J1061),1.81)),0)</f>
        <v>0</v>
      </c>
      <c r="AD1061" s="190">
        <f>IF(Q1061&lt;&gt;0,INT(0.14354*POWER(((10*Q1061)-220),1.4)),0)</f>
        <v>0</v>
      </c>
      <c r="AE1061" s="190">
        <f>IF(T1061&lt;&gt;0,INT(51.39*POWER((T1061-1.5),1.05)),0)</f>
        <v>0</v>
      </c>
      <c r="AF1061" s="190">
        <f>IF(U1061&lt;&gt;0,INT(0.8465*POWER(((100*U1061)-75),1.42)),0)</f>
        <v>0</v>
      </c>
      <c r="AG1061" s="190">
        <f>IF(X1061&lt;&gt;0,INT(1.53775*POWER((82-X1061),1.81)),0)</f>
        <v>0</v>
      </c>
      <c r="AH1061" s="190">
        <f>IF(Y1061&lt;&gt;0,INT(5.74352*POWER((28.5-Y1061),1.92)),0)</f>
        <v>0</v>
      </c>
      <c r="AI1061" s="190">
        <f>IF(Z1061&lt;&gt;0,INT(12.91*POWER((Z1061-4),1.1)),0)</f>
        <v>0</v>
      </c>
      <c r="AJ1061" s="190">
        <f>IF(AA1061&lt;&gt;0,INT(0.2797*POWER(((100*AA1061)),1.35)),0)</f>
        <v>0</v>
      </c>
      <c r="AK1061" s="191">
        <f>IF(AB1061&lt;&gt;0,INT(100.14*POWER((AB1061-1),1.08)),0)</f>
        <v>0</v>
      </c>
      <c r="AL1061" s="208">
        <v>7</v>
      </c>
      <c r="AM1061" s="193">
        <f>SUM(AC1061:AK1061)</f>
        <v>0</v>
      </c>
    </row>
    <row r="1062" spans="1:39" customFormat="1" outlineLevel="1">
      <c r="A1062" t="str">
        <f>B1061&amp;C1062</f>
        <v>Surname, Forename2</v>
      </c>
      <c r="B1062" s="259"/>
      <c r="C1062" s="27">
        <v>2</v>
      </c>
      <c r="D1062" s="26" t="s">
        <v>22</v>
      </c>
      <c r="E1062" s="103"/>
      <c r="F1062" s="103"/>
      <c r="G1062" s="103"/>
      <c r="H1062" s="15"/>
      <c r="I1062" s="16"/>
      <c r="J1062" s="17"/>
      <c r="K1062" s="94"/>
      <c r="L1062" s="94"/>
      <c r="M1062" s="94"/>
      <c r="N1062" s="94"/>
      <c r="O1062" s="94"/>
      <c r="P1062" s="94"/>
      <c r="Q1062" s="17" t="str">
        <f>IF(SUM(K1062:P1062)=0,"",SUM(K1062:P1062))</f>
        <v/>
      </c>
      <c r="R1062" s="94"/>
      <c r="S1062" s="94"/>
      <c r="T1062" s="17" t="str">
        <f>IF(SUM(R1062:S1062)=0,"",SUM(R1062:S1062))</f>
        <v/>
      </c>
      <c r="U1062" s="17"/>
      <c r="V1062" s="94"/>
      <c r="W1062" s="17"/>
      <c r="X1062" s="94" t="str">
        <f>IFERROR(AVERAGE(V1062:W1062),"")</f>
        <v/>
      </c>
      <c r="Y1062" s="17"/>
      <c r="Z1062" s="17"/>
      <c r="AA1062" s="71"/>
      <c r="AB1062" s="17"/>
      <c r="AC1062" s="190" t="str">
        <f>IF(J1062="","",IF(J1062&lt;&gt;0,INT(25.4347*POWER((18-J1062),1.81)),0))</f>
        <v/>
      </c>
      <c r="AD1062" s="190" t="str">
        <f>IFERROR(IF(Q1062&lt;&gt;0,INT(0.14354*POWER(((10*Q1062)-220),1.4)),0),"")</f>
        <v/>
      </c>
      <c r="AE1062" s="190" t="str">
        <f>IFERROR(IF(T1062&lt;&gt;0,INT(51.39*POWER((T1062-1.5),1.05)),0),"")</f>
        <v/>
      </c>
      <c r="AF1062" s="190">
        <f>IF(U1062&lt;&gt;0,INT(0.8465*POWER(((100*U1062)-75),1.42)),0)</f>
        <v>0</v>
      </c>
      <c r="AG1062" s="190" t="str">
        <f>IFERROR(IF(X1062&lt;&gt;0,INT(1.53775*POWER((82-X1062),1.81)),0),"")</f>
        <v/>
      </c>
      <c r="AH1062" s="190" t="str">
        <f>IF(Y1062="","",IF(Y1062&lt;&gt;0,INT(5.74352*POWER((28.5-Y1062),1.92)),0))</f>
        <v/>
      </c>
      <c r="AI1062" s="190">
        <f>IF(Z1062&lt;&gt;0,INT(12.91*POWER((Z1062-4),1.1)),0)</f>
        <v>0</v>
      </c>
      <c r="AJ1062" s="190" t="str">
        <f>IF(AA1062="","",IF(AA1062&lt;&gt;0,INT(0.2797*POWER(((100*AA1062)),1.35)),0))</f>
        <v/>
      </c>
      <c r="AK1062" s="191" t="str">
        <f>IF(AB1062="","",IF(AB1062&lt;&gt;0,INT(100.14*POWER((AB1062-1),1.08)),0))</f>
        <v/>
      </c>
      <c r="AL1062" s="192">
        <f>COUNT(J1062,Q1062,T1062,X1062,Y1062,AA1062,AB1062)</f>
        <v>0</v>
      </c>
      <c r="AM1062" s="193" t="str">
        <f>IF(AL1062=0,"",SUM(AC1062:AK1062))</f>
        <v/>
      </c>
    </row>
    <row r="1063" spans="1:39" customFormat="1" outlineLevel="1">
      <c r="B1063" s="259"/>
      <c r="C1063" s="106" t="s">
        <v>65</v>
      </c>
      <c r="D1063" s="103"/>
      <c r="E1063" s="103"/>
      <c r="F1063" s="103"/>
      <c r="G1063" s="103"/>
      <c r="H1063" s="104"/>
      <c r="I1063" s="105"/>
      <c r="J1063" s="107" t="str">
        <f>IFERROR((J1061-J1062)/J1062*100%,"")</f>
        <v/>
      </c>
      <c r="K1063" s="107" t="str">
        <f>IFERROR((K1062-K1061)/K1062*100%,"")</f>
        <v/>
      </c>
      <c r="L1063" s="107" t="str">
        <f t="shared" ref="L1063:S1063" si="4490">IFERROR((L1062-L1061)/L1062*100%,"")</f>
        <v/>
      </c>
      <c r="M1063" s="107" t="str">
        <f t="shared" si="4490"/>
        <v/>
      </c>
      <c r="N1063" s="107" t="str">
        <f t="shared" si="4490"/>
        <v/>
      </c>
      <c r="O1063" s="107" t="str">
        <f t="shared" si="4490"/>
        <v/>
      </c>
      <c r="P1063" s="107" t="str">
        <f t="shared" si="4490"/>
        <v/>
      </c>
      <c r="Q1063" s="107" t="str">
        <f t="shared" si="4490"/>
        <v/>
      </c>
      <c r="R1063" s="107" t="str">
        <f t="shared" si="4490"/>
        <v/>
      </c>
      <c r="S1063" s="107" t="str">
        <f t="shared" si="4490"/>
        <v/>
      </c>
      <c r="T1063" s="107" t="str">
        <f>IFERROR((T1062-T1061)/T1062*100%,"")</f>
        <v/>
      </c>
      <c r="U1063" s="107" t="str">
        <f t="shared" ref="U1063" si="4491">IFERROR((U1062-U1061)/U1062*100%,"")</f>
        <v/>
      </c>
      <c r="V1063" s="107" t="str">
        <f>IFERROR((V1061-V1062)/V1062*100%,"")</f>
        <v/>
      </c>
      <c r="W1063" s="107" t="str">
        <f>IFERROR((W1061-W1062)/W1062*100%,"")</f>
        <v/>
      </c>
      <c r="X1063" s="107" t="str">
        <f>IFERROR((X1061-X1062)/X1062*100%,"")</f>
        <v/>
      </c>
      <c r="Y1063" s="107" t="str">
        <f>IFERROR((Y1061-Y1062)/Y1062*100%,"")</f>
        <v/>
      </c>
      <c r="Z1063" s="107" t="str">
        <f t="shared" ref="Z1063:AB1063" si="4492">IFERROR((Z1062-Z1061)/Z1062*100%,"")</f>
        <v/>
      </c>
      <c r="AA1063" s="107" t="str">
        <f t="shared" si="4492"/>
        <v/>
      </c>
      <c r="AB1063" s="107" t="str">
        <f t="shared" si="4492"/>
        <v/>
      </c>
      <c r="AC1063" s="194" t="str">
        <f t="shared" ref="AC1063" si="4493">IFERROR((AC1062-AC1061)/AC1062*100%,"")</f>
        <v/>
      </c>
      <c r="AD1063" s="194" t="str">
        <f t="shared" ref="AD1063" si="4494">IFERROR((AD1062-AD1061)/AD1062*100%,"")</f>
        <v/>
      </c>
      <c r="AE1063" s="194" t="str">
        <f t="shared" ref="AE1063" si="4495">IFERROR((AE1062-AE1061)/AE1062*100%,"")</f>
        <v/>
      </c>
      <c r="AF1063" s="194" t="str">
        <f t="shared" ref="AF1063" si="4496">IFERROR((AF1062-AF1061)/AF1062*100%,"")</f>
        <v/>
      </c>
      <c r="AG1063" s="194" t="str">
        <f t="shared" ref="AG1063" si="4497">IFERROR((AG1062-AG1061)/AG1062*100%,"")</f>
        <v/>
      </c>
      <c r="AH1063" s="194" t="str">
        <f t="shared" ref="AH1063" si="4498">IFERROR((AH1062-AH1061)/AH1062*100%,"")</f>
        <v/>
      </c>
      <c r="AI1063" s="194" t="str">
        <f t="shared" ref="AI1063" si="4499">IFERROR((AI1062-AI1061)/AI1062*100%,"")</f>
        <v/>
      </c>
      <c r="AJ1063" s="194" t="str">
        <f t="shared" ref="AJ1063" si="4500">IFERROR((AJ1062-AJ1061)/AJ1062*100%,"")</f>
        <v/>
      </c>
      <c r="AK1063" s="194" t="str">
        <f t="shared" ref="AK1063" si="4501">IFERROR((AK1062-AK1061)/AK1062*100%,"")</f>
        <v/>
      </c>
      <c r="AL1063" s="194" t="str">
        <f t="shared" ref="AL1063:AM1063" si="4502">IFERROR((AL1062-AL1061)/AL1062*100%,"")</f>
        <v/>
      </c>
      <c r="AM1063" s="228" t="str">
        <f t="shared" si="4502"/>
        <v/>
      </c>
    </row>
    <row r="1064" spans="1:39" customFormat="1" outlineLevel="1">
      <c r="A1064" t="str">
        <f>B1061&amp;C1064</f>
        <v>Surname, Forename3</v>
      </c>
      <c r="B1064" s="259"/>
      <c r="C1064" s="27">
        <v>3</v>
      </c>
      <c r="D1064" s="26" t="s">
        <v>22</v>
      </c>
      <c r="E1064" s="103"/>
      <c r="F1064" s="103"/>
      <c r="G1064" s="103"/>
      <c r="H1064" s="15"/>
      <c r="I1064" s="16"/>
      <c r="J1064" s="17"/>
      <c r="K1064" s="94"/>
      <c r="L1064" s="94"/>
      <c r="M1064" s="94"/>
      <c r="N1064" s="94"/>
      <c r="O1064" s="94"/>
      <c r="P1064" s="94"/>
      <c r="Q1064" s="17" t="str">
        <f>IF(SUM(K1064:P1064)=0,"",SUM(K1064:P1064))</f>
        <v/>
      </c>
      <c r="R1064" s="94"/>
      <c r="S1064" s="94"/>
      <c r="T1064" s="17" t="str">
        <f>IF(SUM(R1064:S1064)=0,"",SUM(R1064:S1064))</f>
        <v/>
      </c>
      <c r="U1064" s="17"/>
      <c r="V1064" s="94"/>
      <c r="W1064" s="17"/>
      <c r="X1064" s="94" t="str">
        <f>IFERROR(AVERAGE(V1064:W1064),"")</f>
        <v/>
      </c>
      <c r="Y1064" s="17"/>
      <c r="Z1064" s="17"/>
      <c r="AA1064" s="71"/>
      <c r="AB1064" s="17"/>
      <c r="AC1064" s="190" t="str">
        <f>IF(J1064="","",IF(J1064&lt;&gt;0,INT(25.4347*POWER((18-J1064),1.81)),0))</f>
        <v/>
      </c>
      <c r="AD1064" s="190" t="str">
        <f>IFERROR(IF(Q1064&lt;&gt;0,INT(0.14354*POWER(((10*Q1064)-220),1.4)),0),"")</f>
        <v/>
      </c>
      <c r="AE1064" s="190" t="str">
        <f>IFERROR(IF(T1064&lt;&gt;0,INT(51.39*POWER((T1064-1.5),1.05)),0),"")</f>
        <v/>
      </c>
      <c r="AF1064" s="190">
        <f>IF(U1064&lt;&gt;0,INT(0.8465*POWER(((100*U1064)-75),1.42)),0)</f>
        <v>0</v>
      </c>
      <c r="AG1064" s="190" t="str">
        <f>IFERROR(IF(X1064&lt;&gt;0,INT(1.53775*POWER((82-X1064),1.81)),0),"")</f>
        <v/>
      </c>
      <c r="AH1064" s="190" t="str">
        <f>IF(Y1064="","",IF(Y1064&lt;&gt;0,INT(5.74352*POWER((28.5-Y1064),1.92)),0))</f>
        <v/>
      </c>
      <c r="AI1064" s="190">
        <f>IF(Z1064&lt;&gt;0,INT(12.91*POWER((Z1064-4),1.1)),0)</f>
        <v>0</v>
      </c>
      <c r="AJ1064" s="190" t="str">
        <f>IF(AA1064="","",IF(AA1064&lt;&gt;0,INT(0.2797*POWER(((100*AA1064)),1.35)),0))</f>
        <v/>
      </c>
      <c r="AK1064" s="191" t="str">
        <f>IF(AB1064="","",IF(AB1064&lt;&gt;0,INT(100.14*POWER((AB1064-1),1.08)),0))</f>
        <v/>
      </c>
      <c r="AL1064" s="192">
        <f>COUNT(J1064,Q1064,T1064,X1064,Y1064,AA1064,AB1064)</f>
        <v>0</v>
      </c>
      <c r="AM1064" s="193" t="str">
        <f>IF(AL1064=0,"",SUM(AC1064:AK1064))</f>
        <v/>
      </c>
    </row>
    <row r="1065" spans="1:39" customFormat="1" outlineLevel="1">
      <c r="B1065" s="259"/>
      <c r="C1065" s="106" t="s">
        <v>65</v>
      </c>
      <c r="D1065" s="103"/>
      <c r="E1065" s="103"/>
      <c r="F1065" s="103"/>
      <c r="G1065" s="103"/>
      <c r="H1065" s="104"/>
      <c r="I1065" s="105"/>
      <c r="J1065" s="107" t="str">
        <f>IFERROR((J1062-J1064)/J1064*100%,"")</f>
        <v/>
      </c>
      <c r="K1065" s="107" t="str">
        <f t="shared" ref="K1065:T1065" si="4503">IFERROR((K1064-K1062)/K1064*100%,"")</f>
        <v/>
      </c>
      <c r="L1065" s="107" t="str">
        <f t="shared" si="4503"/>
        <v/>
      </c>
      <c r="M1065" s="107" t="str">
        <f t="shared" si="4503"/>
        <v/>
      </c>
      <c r="N1065" s="107" t="str">
        <f t="shared" si="4503"/>
        <v/>
      </c>
      <c r="O1065" s="107" t="str">
        <f t="shared" si="4503"/>
        <v/>
      </c>
      <c r="P1065" s="107" t="str">
        <f t="shared" si="4503"/>
        <v/>
      </c>
      <c r="Q1065" s="107" t="str">
        <f t="shared" si="4503"/>
        <v/>
      </c>
      <c r="R1065" s="107" t="str">
        <f t="shared" si="4503"/>
        <v/>
      </c>
      <c r="S1065" s="107" t="str">
        <f t="shared" si="4503"/>
        <v/>
      </c>
      <c r="T1065" s="107" t="str">
        <f t="shared" si="4503"/>
        <v/>
      </c>
      <c r="U1065" s="107" t="str">
        <f t="shared" ref="U1065" si="4504">IFERROR((U1064-U1063)/U1064*100%,"")</f>
        <v/>
      </c>
      <c r="V1065" s="107" t="str">
        <f>IFERROR((V1062-V1064)/V1064*100%,"")</f>
        <v/>
      </c>
      <c r="W1065" s="107" t="str">
        <f>IFERROR((W1062-W1064)/W1064*100%,"")</f>
        <v/>
      </c>
      <c r="X1065" s="107" t="str">
        <f>IFERROR((X1062-X1064)/X1064*100%,"")</f>
        <v/>
      </c>
      <c r="Y1065" s="107" t="str">
        <f>IFERROR((Y1062-Y1064)/Y1064*100%,"")</f>
        <v/>
      </c>
      <c r="Z1065" s="107" t="str">
        <f t="shared" ref="Z1065" si="4505">IFERROR((Z1064-Z1063)/Z1064*100%,"")</f>
        <v/>
      </c>
      <c r="AA1065" s="107" t="str">
        <f>IFERROR((AA1064-AA1062)/AA1064*100%,"")</f>
        <v/>
      </c>
      <c r="AB1065" s="107" t="str">
        <f>IFERROR((AB1064-AB1062)/AB1064*100%,"")</f>
        <v/>
      </c>
      <c r="AC1065" s="194" t="str">
        <f t="shared" ref="AC1065" si="4506">IFERROR((AC1064-AC1063)/AC1064*100%,"")</f>
        <v/>
      </c>
      <c r="AD1065" s="194" t="str">
        <f t="shared" ref="AD1065" si="4507">IFERROR((AD1064-AD1063)/AD1064*100%,"")</f>
        <v/>
      </c>
      <c r="AE1065" s="194" t="str">
        <f t="shared" ref="AE1065" si="4508">IFERROR((AE1064-AE1063)/AE1064*100%,"")</f>
        <v/>
      </c>
      <c r="AF1065" s="194" t="str">
        <f t="shared" ref="AF1065" si="4509">IFERROR((AF1064-AF1063)/AF1064*100%,"")</f>
        <v/>
      </c>
      <c r="AG1065" s="194" t="str">
        <f t="shared" ref="AG1065" si="4510">IFERROR((AG1064-AG1063)/AG1064*100%,"")</f>
        <v/>
      </c>
      <c r="AH1065" s="194" t="str">
        <f t="shared" ref="AH1065" si="4511">IFERROR((AH1064-AH1063)/AH1064*100%,"")</f>
        <v/>
      </c>
      <c r="AI1065" s="194" t="str">
        <f t="shared" ref="AI1065" si="4512">IFERROR((AI1064-AI1063)/AI1064*100%,"")</f>
        <v/>
      </c>
      <c r="AJ1065" s="194" t="str">
        <f t="shared" ref="AJ1065" si="4513">IFERROR((AJ1064-AJ1063)/AJ1064*100%,"")</f>
        <v/>
      </c>
      <c r="AK1065" s="194" t="str">
        <f t="shared" ref="AK1065" si="4514">IFERROR((AK1064-AK1063)/AK1064*100%,"")</f>
        <v/>
      </c>
      <c r="AL1065" s="194" t="str">
        <f t="shared" ref="AL1065" si="4515">IFERROR((AL1064-AL1063)/AL1064*100%,"")</f>
        <v/>
      </c>
      <c r="AM1065" s="227" t="str">
        <f>IFERROR((AM1064-AM1062)/AM1064*100%,"")</f>
        <v/>
      </c>
    </row>
    <row r="1066" spans="1:39" customFormat="1" outlineLevel="1">
      <c r="A1066" t="str">
        <f>B1061&amp;C1066</f>
        <v>Surname, Forename4</v>
      </c>
      <c r="B1066" s="259"/>
      <c r="C1066" s="27">
        <v>4</v>
      </c>
      <c r="D1066" s="26" t="s">
        <v>22</v>
      </c>
      <c r="E1066" s="103"/>
      <c r="F1066" s="103"/>
      <c r="G1066" s="103"/>
      <c r="H1066" s="15"/>
      <c r="I1066" s="16"/>
      <c r="J1066" s="17"/>
      <c r="K1066" s="94"/>
      <c r="L1066" s="94"/>
      <c r="M1066" s="94"/>
      <c r="N1066" s="94"/>
      <c r="O1066" s="94"/>
      <c r="P1066" s="94"/>
      <c r="Q1066" s="17" t="str">
        <f>IF(SUM(K1066:P1066)=0,"",SUM(K1066:P1066))</f>
        <v/>
      </c>
      <c r="R1066" s="94"/>
      <c r="S1066" s="94"/>
      <c r="T1066" s="17" t="str">
        <f>IF(SUM(R1066:S1066)=0,"",SUM(R1066:S1066))</f>
        <v/>
      </c>
      <c r="U1066" s="17"/>
      <c r="V1066" s="94"/>
      <c r="W1066" s="17"/>
      <c r="X1066" s="94" t="str">
        <f>IFERROR(AVERAGE(V1066:W1066),"")</f>
        <v/>
      </c>
      <c r="Y1066" s="17"/>
      <c r="Z1066" s="17"/>
      <c r="AA1066" s="71"/>
      <c r="AB1066" s="17"/>
      <c r="AC1066" s="190" t="str">
        <f>IF(J1066="","",IF(J1066&lt;&gt;0,INT(25.4347*POWER((18-J1066),1.81)),0))</f>
        <v/>
      </c>
      <c r="AD1066" s="190" t="str">
        <f>IFERROR(IF(Q1066&lt;&gt;0,INT(0.14354*POWER(((10*Q1066)-220),1.4)),0),"")</f>
        <v/>
      </c>
      <c r="AE1066" s="190" t="str">
        <f>IFERROR(IF(T1066&lt;&gt;0,INT(51.39*POWER((T1066-1.5),1.05)),0),"")</f>
        <v/>
      </c>
      <c r="AF1066" s="190">
        <f>IF(U1066&lt;&gt;0,INT(0.8465*POWER(((100*U1066)-75),1.42)),0)</f>
        <v>0</v>
      </c>
      <c r="AG1066" s="190" t="str">
        <f>IFERROR(IF(X1066&lt;&gt;0,INT(1.53775*POWER((82-X1066),1.81)),0),"")</f>
        <v/>
      </c>
      <c r="AH1066" s="190" t="str">
        <f>IF(Y1066="","",IF(Y1066&lt;&gt;0,INT(5.74352*POWER((28.5-Y1066),1.92)),0))</f>
        <v/>
      </c>
      <c r="AI1066" s="190">
        <f>IF(Z1066&lt;&gt;0,INT(12.91*POWER((Z1066-4),1.1)),0)</f>
        <v>0</v>
      </c>
      <c r="AJ1066" s="190" t="str">
        <f>IF(AA1066="","",IF(AA1066&lt;&gt;0,INT(0.2797*POWER(((100*AA1066)),1.35)),0))</f>
        <v/>
      </c>
      <c r="AK1066" s="191" t="str">
        <f>IF(AB1066="","",IF(AB1066&lt;&gt;0,INT(100.14*POWER((AB1066-1),1.08)),0))</f>
        <v/>
      </c>
      <c r="AL1066" s="192">
        <f>COUNT(J1066,Q1066,T1066,X1066,Y1066,AA1066,AB1066)</f>
        <v>0</v>
      </c>
      <c r="AM1066" s="193" t="str">
        <f>IF(AL1066=0,"",SUM(AC1066:AK1066))</f>
        <v/>
      </c>
    </row>
    <row r="1067" spans="1:39" customFormat="1" outlineLevel="1">
      <c r="B1067" s="259"/>
      <c r="C1067" s="106" t="s">
        <v>65</v>
      </c>
      <c r="D1067" s="103"/>
      <c r="E1067" s="103"/>
      <c r="F1067" s="103"/>
      <c r="G1067" s="103"/>
      <c r="H1067" s="104"/>
      <c r="I1067" s="105"/>
      <c r="J1067" s="107" t="str">
        <f>IFERROR((J1064-J1066)/J1066*100%,"")</f>
        <v/>
      </c>
      <c r="K1067" s="107" t="str">
        <f t="shared" ref="K1067:T1067" si="4516">IFERROR((K1066-K1064)/K1066*100%,"")</f>
        <v/>
      </c>
      <c r="L1067" s="107" t="str">
        <f t="shared" si="4516"/>
        <v/>
      </c>
      <c r="M1067" s="107" t="str">
        <f t="shared" si="4516"/>
        <v/>
      </c>
      <c r="N1067" s="107" t="str">
        <f t="shared" si="4516"/>
        <v/>
      </c>
      <c r="O1067" s="107" t="str">
        <f t="shared" si="4516"/>
        <v/>
      </c>
      <c r="P1067" s="107" t="str">
        <f t="shared" si="4516"/>
        <v/>
      </c>
      <c r="Q1067" s="107" t="str">
        <f t="shared" si="4516"/>
        <v/>
      </c>
      <c r="R1067" s="107" t="str">
        <f t="shared" si="4516"/>
        <v/>
      </c>
      <c r="S1067" s="107" t="str">
        <f t="shared" si="4516"/>
        <v/>
      </c>
      <c r="T1067" s="107" t="str">
        <f t="shared" si="4516"/>
        <v/>
      </c>
      <c r="U1067" s="107" t="str">
        <f t="shared" ref="U1067" si="4517">IFERROR((U1066-U1065)/U1066*100%,"")</f>
        <v/>
      </c>
      <c r="V1067" s="107" t="str">
        <f>IFERROR((V1064-V1066)/V1066*100%,"")</f>
        <v/>
      </c>
      <c r="W1067" s="107" t="str">
        <f>IFERROR((W1064-W1066)/W1066*100%,"")</f>
        <v/>
      </c>
      <c r="X1067" s="107" t="str">
        <f>IFERROR((X1064-X1066)/X1066*100%,"")</f>
        <v/>
      </c>
      <c r="Y1067" s="107" t="str">
        <f>IFERROR((Y1064-Y1066)/Y1066*100%,"")</f>
        <v/>
      </c>
      <c r="Z1067" s="107" t="str">
        <f t="shared" ref="Z1067" si="4518">IFERROR((Z1066-Z1065)/Z1066*100%,"")</f>
        <v/>
      </c>
      <c r="AA1067" s="107" t="str">
        <f>IFERROR((AA1066-AA1064)/AA1066*100%,"")</f>
        <v/>
      </c>
      <c r="AB1067" s="107" t="str">
        <f>IFERROR((AB1066-AB1064)/AB1066*100%,"")</f>
        <v/>
      </c>
      <c r="AC1067" s="194" t="str">
        <f t="shared" ref="AC1067" si="4519">IFERROR((AC1066-AC1065)/AC1066*100%,"")</f>
        <v/>
      </c>
      <c r="AD1067" s="194" t="str">
        <f t="shared" ref="AD1067" si="4520">IFERROR((AD1066-AD1065)/AD1066*100%,"")</f>
        <v/>
      </c>
      <c r="AE1067" s="194" t="str">
        <f t="shared" ref="AE1067" si="4521">IFERROR((AE1066-AE1065)/AE1066*100%,"")</f>
        <v/>
      </c>
      <c r="AF1067" s="194" t="str">
        <f t="shared" ref="AF1067" si="4522">IFERROR((AF1066-AF1065)/AF1066*100%,"")</f>
        <v/>
      </c>
      <c r="AG1067" s="194" t="str">
        <f t="shared" ref="AG1067" si="4523">IFERROR((AG1066-AG1065)/AG1066*100%,"")</f>
        <v/>
      </c>
      <c r="AH1067" s="194" t="str">
        <f t="shared" ref="AH1067" si="4524">IFERROR((AH1066-AH1065)/AH1066*100%,"")</f>
        <v/>
      </c>
      <c r="AI1067" s="194" t="str">
        <f t="shared" ref="AI1067" si="4525">IFERROR((AI1066-AI1065)/AI1066*100%,"")</f>
        <v/>
      </c>
      <c r="AJ1067" s="194" t="str">
        <f t="shared" ref="AJ1067" si="4526">IFERROR((AJ1066-AJ1065)/AJ1066*100%,"")</f>
        <v/>
      </c>
      <c r="AK1067" s="194" t="str">
        <f t="shared" ref="AK1067" si="4527">IFERROR((AK1066-AK1065)/AK1066*100%,"")</f>
        <v/>
      </c>
      <c r="AL1067" s="194" t="str">
        <f t="shared" ref="AL1067" si="4528">IFERROR((AL1066-AL1065)/AL1066*100%,"")</f>
        <v/>
      </c>
      <c r="AM1067" s="227" t="str">
        <f>IFERROR((AM1066-AM1064)/AM1066*100%,"")</f>
        <v/>
      </c>
    </row>
    <row r="1068" spans="1:39" customFormat="1" outlineLevel="1">
      <c r="A1068" t="str">
        <f>B1061&amp;C1068</f>
        <v>Surname, Forename5</v>
      </c>
      <c r="B1068" s="259"/>
      <c r="C1068" s="27">
        <v>5</v>
      </c>
      <c r="D1068" s="26" t="s">
        <v>22</v>
      </c>
      <c r="E1068" s="103"/>
      <c r="F1068" s="103"/>
      <c r="G1068" s="103"/>
      <c r="H1068" s="15"/>
      <c r="I1068" s="16"/>
      <c r="J1068" s="17"/>
      <c r="K1068" s="94"/>
      <c r="L1068" s="94"/>
      <c r="M1068" s="94"/>
      <c r="N1068" s="94"/>
      <c r="O1068" s="94"/>
      <c r="P1068" s="94"/>
      <c r="Q1068" s="17" t="str">
        <f>IF(SUM(K1068:P1068)=0,"",SUM(K1068:P1068))</f>
        <v/>
      </c>
      <c r="R1068" s="94"/>
      <c r="S1068" s="94"/>
      <c r="T1068" s="17" t="str">
        <f>IF(SUM(R1068:S1068)=0,"",SUM(R1068:S1068))</f>
        <v/>
      </c>
      <c r="U1068" s="17"/>
      <c r="V1068" s="94"/>
      <c r="W1068" s="17"/>
      <c r="X1068" s="94" t="str">
        <f>IFERROR(AVERAGE(V1068:W1068),"")</f>
        <v/>
      </c>
      <c r="Y1068" s="17"/>
      <c r="Z1068" s="17"/>
      <c r="AA1068" s="71"/>
      <c r="AB1068" s="17"/>
      <c r="AC1068" s="190" t="str">
        <f>IF(J1068="","",IF(J1068&lt;&gt;0,INT(25.4347*POWER((18-J1068),1.81)),0))</f>
        <v/>
      </c>
      <c r="AD1068" s="190" t="str">
        <f>IFERROR(IF(Q1068&lt;&gt;0,INT(0.14354*POWER(((10*Q1068)-220),1.4)),0),"")</f>
        <v/>
      </c>
      <c r="AE1068" s="190" t="str">
        <f>IFERROR(IF(T1068&lt;&gt;0,INT(51.39*POWER((T1068-1.5),1.05)),0),"")</f>
        <v/>
      </c>
      <c r="AF1068" s="190">
        <f>IF(U1068&lt;&gt;0,INT(0.8465*POWER(((100*U1068)-75),1.42)),0)</f>
        <v>0</v>
      </c>
      <c r="AG1068" s="190" t="str">
        <f>IFERROR(IF(X1068&lt;&gt;0,INT(1.53775*POWER((82-X1068),1.81)),0),"")</f>
        <v/>
      </c>
      <c r="AH1068" s="190" t="str">
        <f>IF(Y1068="","",IF(Y1068&lt;&gt;0,INT(5.74352*POWER((28.5-Y1068),1.92)),0))</f>
        <v/>
      </c>
      <c r="AI1068" s="190">
        <f>IF(Z1068&lt;&gt;0,INT(12.91*POWER((Z1068-4),1.1)),0)</f>
        <v>0</v>
      </c>
      <c r="AJ1068" s="190" t="str">
        <f>IF(AA1068="","",IF(AA1068&lt;&gt;0,INT(0.2797*POWER(((100*AA1068)),1.35)),0))</f>
        <v/>
      </c>
      <c r="AK1068" s="191" t="str">
        <f>IF(AB1068="","",IF(AB1068&lt;&gt;0,INT(100.14*POWER((AB1068-1),1.08)),0))</f>
        <v/>
      </c>
      <c r="AL1068" s="192">
        <f>COUNT(J1068,Q1068,T1068,X1068,Y1068,AA1068,AB1068)</f>
        <v>0</v>
      </c>
      <c r="AM1068" s="193" t="str">
        <f>IF(AL1068=0,"",SUM(AC1068:AK1068))</f>
        <v/>
      </c>
    </row>
    <row r="1069" spans="1:39" customFormat="1" outlineLevel="1">
      <c r="B1069" s="259"/>
      <c r="C1069" s="106" t="s">
        <v>65</v>
      </c>
      <c r="D1069" s="103"/>
      <c r="E1069" s="103"/>
      <c r="F1069" s="103"/>
      <c r="G1069" s="103"/>
      <c r="H1069" s="104"/>
      <c r="I1069" s="105"/>
      <c r="J1069" s="107" t="str">
        <f>IFERROR((J1066-J1068)/J1068*100%,"")</f>
        <v/>
      </c>
      <c r="K1069" s="107" t="str">
        <f t="shared" ref="K1069:T1069" si="4529">IFERROR((K1068-K1066)/K1068*100%,"")</f>
        <v/>
      </c>
      <c r="L1069" s="107" t="str">
        <f t="shared" si="4529"/>
        <v/>
      </c>
      <c r="M1069" s="107" t="str">
        <f t="shared" si="4529"/>
        <v/>
      </c>
      <c r="N1069" s="107" t="str">
        <f t="shared" si="4529"/>
        <v/>
      </c>
      <c r="O1069" s="107" t="str">
        <f t="shared" si="4529"/>
        <v/>
      </c>
      <c r="P1069" s="107" t="str">
        <f t="shared" si="4529"/>
        <v/>
      </c>
      <c r="Q1069" s="107" t="str">
        <f t="shared" si="4529"/>
        <v/>
      </c>
      <c r="R1069" s="107" t="str">
        <f t="shared" si="4529"/>
        <v/>
      </c>
      <c r="S1069" s="107" t="str">
        <f t="shared" si="4529"/>
        <v/>
      </c>
      <c r="T1069" s="107" t="str">
        <f t="shared" si="4529"/>
        <v/>
      </c>
      <c r="U1069" s="107" t="str">
        <f t="shared" ref="U1069" si="4530">IFERROR((U1068-U1067)/U1068*100%,"")</f>
        <v/>
      </c>
      <c r="V1069" s="107" t="str">
        <f>IFERROR((V1066-V1068)/V1068*100%,"")</f>
        <v/>
      </c>
      <c r="W1069" s="107" t="str">
        <f>IFERROR((W1066-W1068)/W1068*100%,"")</f>
        <v/>
      </c>
      <c r="X1069" s="107" t="str">
        <f>IFERROR((X1066-X1068)/X1068*100%,"")</f>
        <v/>
      </c>
      <c r="Y1069" s="107" t="str">
        <f>IFERROR((Y1066-Y1068)/Y1068*100%,"")</f>
        <v/>
      </c>
      <c r="Z1069" s="107" t="str">
        <f t="shared" ref="Z1069" si="4531">IFERROR((Z1068-Z1067)/Z1068*100%,"")</f>
        <v/>
      </c>
      <c r="AA1069" s="107" t="str">
        <f>IFERROR((AA1068-AA1066)/AA1068*100%,"")</f>
        <v/>
      </c>
      <c r="AB1069" s="107" t="str">
        <f>IFERROR((AB1068-AB1066)/AB1068*100%,"")</f>
        <v/>
      </c>
      <c r="AC1069" s="194" t="str">
        <f t="shared" ref="AC1069" si="4532">IFERROR((AC1068-AC1067)/AC1068*100%,"")</f>
        <v/>
      </c>
      <c r="AD1069" s="194" t="str">
        <f t="shared" ref="AD1069" si="4533">IFERROR((AD1068-AD1067)/AD1068*100%,"")</f>
        <v/>
      </c>
      <c r="AE1069" s="194" t="str">
        <f t="shared" ref="AE1069" si="4534">IFERROR((AE1068-AE1067)/AE1068*100%,"")</f>
        <v/>
      </c>
      <c r="AF1069" s="194" t="str">
        <f t="shared" ref="AF1069" si="4535">IFERROR((AF1068-AF1067)/AF1068*100%,"")</f>
        <v/>
      </c>
      <c r="AG1069" s="194" t="str">
        <f t="shared" ref="AG1069" si="4536">IFERROR((AG1068-AG1067)/AG1068*100%,"")</f>
        <v/>
      </c>
      <c r="AH1069" s="194" t="str">
        <f t="shared" ref="AH1069" si="4537">IFERROR((AH1068-AH1067)/AH1068*100%,"")</f>
        <v/>
      </c>
      <c r="AI1069" s="194" t="str">
        <f t="shared" ref="AI1069" si="4538">IFERROR((AI1068-AI1067)/AI1068*100%,"")</f>
        <v/>
      </c>
      <c r="AJ1069" s="194" t="str">
        <f t="shared" ref="AJ1069" si="4539">IFERROR((AJ1068-AJ1067)/AJ1068*100%,"")</f>
        <v/>
      </c>
      <c r="AK1069" s="194" t="str">
        <f t="shared" ref="AK1069" si="4540">IFERROR((AK1068-AK1067)/AK1068*100%,"")</f>
        <v/>
      </c>
      <c r="AL1069" s="194" t="str">
        <f t="shared" ref="AL1069" si="4541">IFERROR((AL1068-AL1067)/AL1068*100%,"")</f>
        <v/>
      </c>
      <c r="AM1069" s="227" t="str">
        <f>IFERROR((AM1068-AM1066)/AM1068*100%,"")</f>
        <v/>
      </c>
    </row>
    <row r="1070" spans="1:39" customFormat="1" outlineLevel="1">
      <c r="A1070" t="str">
        <f>B1061&amp;C1070</f>
        <v>Surname, Forename6</v>
      </c>
      <c r="B1070" s="259"/>
      <c r="C1070" s="27">
        <v>6</v>
      </c>
      <c r="D1070" s="26" t="s">
        <v>22</v>
      </c>
      <c r="E1070" s="103"/>
      <c r="F1070" s="103"/>
      <c r="G1070" s="103"/>
      <c r="H1070" s="15"/>
      <c r="I1070" s="16"/>
      <c r="J1070" s="17"/>
      <c r="K1070" s="94"/>
      <c r="L1070" s="94"/>
      <c r="M1070" s="94"/>
      <c r="N1070" s="94"/>
      <c r="O1070" s="94"/>
      <c r="P1070" s="94"/>
      <c r="Q1070" s="17" t="str">
        <f>IF(SUM(K1070:P1070)=0,"",SUM(K1070:P1070))</f>
        <v/>
      </c>
      <c r="R1070" s="94"/>
      <c r="S1070" s="94"/>
      <c r="T1070" s="17" t="str">
        <f>IF(SUM(R1070:S1070)=0,"",SUM(R1070:S1070))</f>
        <v/>
      </c>
      <c r="U1070" s="17"/>
      <c r="V1070" s="94"/>
      <c r="W1070" s="17"/>
      <c r="X1070" s="94" t="str">
        <f>IFERROR(AVERAGE(V1070:W1070),"")</f>
        <v/>
      </c>
      <c r="Y1070" s="17"/>
      <c r="Z1070" s="17"/>
      <c r="AA1070" s="71"/>
      <c r="AB1070" s="17"/>
      <c r="AC1070" s="190" t="str">
        <f>IF(J1070="","",IF(J1070&lt;&gt;0,INT(25.4347*POWER((18-J1070),1.81)),0))</f>
        <v/>
      </c>
      <c r="AD1070" s="190" t="str">
        <f>IFERROR(IF(Q1070&lt;&gt;0,INT(0.14354*POWER(((10*Q1070)-220),1.4)),0),"")</f>
        <v/>
      </c>
      <c r="AE1070" s="190" t="str">
        <f>IFERROR(IF(T1070&lt;&gt;0,INT(51.39*POWER((T1070-1.5),1.05)),0),"")</f>
        <v/>
      </c>
      <c r="AF1070" s="190">
        <f>IF(U1070&lt;&gt;0,INT(0.8465*POWER(((100*U1070)-75),1.42)),0)</f>
        <v>0</v>
      </c>
      <c r="AG1070" s="190" t="str">
        <f>IFERROR(IF(X1070&lt;&gt;0,INT(1.53775*POWER((82-X1070),1.81)),0),"")</f>
        <v/>
      </c>
      <c r="AH1070" s="190" t="str">
        <f>IF(Y1070="","",IF(Y1070&lt;&gt;0,INT(5.74352*POWER((28.5-Y1070),1.92)),0))</f>
        <v/>
      </c>
      <c r="AI1070" s="190">
        <f>IF(Z1070&lt;&gt;0,INT(12.91*POWER((Z1070-4),1.1)),0)</f>
        <v>0</v>
      </c>
      <c r="AJ1070" s="190" t="str">
        <f>IF(AA1070="","",IF(AA1070&lt;&gt;0,INT(0.2797*POWER(((100*AA1070)),1.35)),0))</f>
        <v/>
      </c>
      <c r="AK1070" s="191" t="str">
        <f>IF(AB1070="","",IF(AB1070&lt;&gt;0,INT(100.14*POWER((AB1070-1),1.08)),0))</f>
        <v/>
      </c>
      <c r="AL1070" s="192">
        <f>COUNT(J1070,Q1070,T1070,X1070,Y1070,AA1070,AB1070)</f>
        <v>0</v>
      </c>
      <c r="AM1070" s="193" t="str">
        <f>IF(AL1070=0,"",SUM(AC1070:AK1070))</f>
        <v/>
      </c>
    </row>
    <row r="1071" spans="1:39" customFormat="1" outlineLevel="1">
      <c r="B1071" s="259"/>
      <c r="C1071" s="106" t="s">
        <v>65</v>
      </c>
      <c r="D1071" s="103"/>
      <c r="E1071" s="103"/>
      <c r="F1071" s="103"/>
      <c r="G1071" s="103"/>
      <c r="H1071" s="104"/>
      <c r="I1071" s="105"/>
      <c r="J1071" s="107" t="str">
        <f>IFERROR((J1068-J1070)/J1070*100%,"")</f>
        <v/>
      </c>
      <c r="K1071" s="107" t="str">
        <f t="shared" ref="K1071:T1071" si="4542">IFERROR((K1070-K1068)/K1070*100%,"")</f>
        <v/>
      </c>
      <c r="L1071" s="107" t="str">
        <f t="shared" si="4542"/>
        <v/>
      </c>
      <c r="M1071" s="107" t="str">
        <f t="shared" si="4542"/>
        <v/>
      </c>
      <c r="N1071" s="107" t="str">
        <f t="shared" si="4542"/>
        <v/>
      </c>
      <c r="O1071" s="107" t="str">
        <f t="shared" si="4542"/>
        <v/>
      </c>
      <c r="P1071" s="107" t="str">
        <f t="shared" si="4542"/>
        <v/>
      </c>
      <c r="Q1071" s="107" t="str">
        <f t="shared" si="4542"/>
        <v/>
      </c>
      <c r="R1071" s="107" t="str">
        <f t="shared" si="4542"/>
        <v/>
      </c>
      <c r="S1071" s="107" t="str">
        <f t="shared" si="4542"/>
        <v/>
      </c>
      <c r="T1071" s="107" t="str">
        <f t="shared" si="4542"/>
        <v/>
      </c>
      <c r="U1071" s="107" t="str">
        <f t="shared" ref="U1071" si="4543">IFERROR((U1070-U1069)/U1070*100%,"")</f>
        <v/>
      </c>
      <c r="V1071" s="107" t="str">
        <f>IFERROR((V1068-V1070)/V1070*100%,"")</f>
        <v/>
      </c>
      <c r="W1071" s="107" t="str">
        <f>IFERROR((W1068-W1070)/W1070*100%,"")</f>
        <v/>
      </c>
      <c r="X1071" s="107" t="str">
        <f>IFERROR((X1068-X1070)/X1070*100%,"")</f>
        <v/>
      </c>
      <c r="Y1071" s="107" t="str">
        <f>IFERROR((Y1068-Y1070)/Y1070*100%,"")</f>
        <v/>
      </c>
      <c r="Z1071" s="107" t="str">
        <f t="shared" ref="Z1071" si="4544">IFERROR((Z1070-Z1069)/Z1070*100%,"")</f>
        <v/>
      </c>
      <c r="AA1071" s="107" t="str">
        <f>IFERROR((AA1070-AA1068)/AA1070*100%,"")</f>
        <v/>
      </c>
      <c r="AB1071" s="107" t="str">
        <f>IFERROR((AB1070-AB1068)/AB1070*100%,"")</f>
        <v/>
      </c>
      <c r="AC1071" s="194" t="str">
        <f t="shared" ref="AC1071" si="4545">IFERROR((AC1070-AC1069)/AC1070*100%,"")</f>
        <v/>
      </c>
      <c r="AD1071" s="194" t="str">
        <f t="shared" ref="AD1071" si="4546">IFERROR((AD1070-AD1069)/AD1070*100%,"")</f>
        <v/>
      </c>
      <c r="AE1071" s="194" t="str">
        <f t="shared" ref="AE1071" si="4547">IFERROR((AE1070-AE1069)/AE1070*100%,"")</f>
        <v/>
      </c>
      <c r="AF1071" s="194" t="str">
        <f t="shared" ref="AF1071" si="4548">IFERROR((AF1070-AF1069)/AF1070*100%,"")</f>
        <v/>
      </c>
      <c r="AG1071" s="194" t="str">
        <f t="shared" ref="AG1071" si="4549">IFERROR((AG1070-AG1069)/AG1070*100%,"")</f>
        <v/>
      </c>
      <c r="AH1071" s="194" t="str">
        <f t="shared" ref="AH1071" si="4550">IFERROR((AH1070-AH1069)/AH1070*100%,"")</f>
        <v/>
      </c>
      <c r="AI1071" s="194" t="str">
        <f t="shared" ref="AI1071" si="4551">IFERROR((AI1070-AI1069)/AI1070*100%,"")</f>
        <v/>
      </c>
      <c r="AJ1071" s="194" t="str">
        <f t="shared" ref="AJ1071" si="4552">IFERROR((AJ1070-AJ1069)/AJ1070*100%,"")</f>
        <v/>
      </c>
      <c r="AK1071" s="194" t="str">
        <f t="shared" ref="AK1071" si="4553">IFERROR((AK1070-AK1069)/AK1070*100%,"")</f>
        <v/>
      </c>
      <c r="AL1071" s="194" t="str">
        <f t="shared" ref="AL1071" si="4554">IFERROR((AL1070-AL1069)/AL1070*100%,"")</f>
        <v/>
      </c>
      <c r="AM1071" s="227" t="str">
        <f>IFERROR((AM1070-AM1068)/AM1070*100%,"")</f>
        <v/>
      </c>
    </row>
    <row r="1072" spans="1:39" customFormat="1" outlineLevel="1">
      <c r="A1072" t="str">
        <f>B1061&amp;C1072</f>
        <v>Surname, Forename7</v>
      </c>
      <c r="B1072" s="259"/>
      <c r="C1072" s="27">
        <v>7</v>
      </c>
      <c r="D1072" s="26" t="s">
        <v>22</v>
      </c>
      <c r="E1072" s="103"/>
      <c r="F1072" s="103"/>
      <c r="G1072" s="103"/>
      <c r="H1072" s="15"/>
      <c r="I1072" s="16"/>
      <c r="J1072" s="17"/>
      <c r="K1072" s="94"/>
      <c r="L1072" s="94"/>
      <c r="M1072" s="94"/>
      <c r="N1072" s="94"/>
      <c r="O1072" s="94"/>
      <c r="P1072" s="94"/>
      <c r="Q1072" s="17" t="str">
        <f>IF(SUM(K1072:P1072)=0,"",SUM(K1072:P1072))</f>
        <v/>
      </c>
      <c r="R1072" s="94"/>
      <c r="S1072" s="94"/>
      <c r="T1072" s="17" t="str">
        <f>IF(SUM(R1072:S1072)=0,"",SUM(R1072:S1072))</f>
        <v/>
      </c>
      <c r="U1072" s="17"/>
      <c r="V1072" s="94"/>
      <c r="W1072" s="17"/>
      <c r="X1072" s="94" t="str">
        <f>IFERROR(AVERAGE(V1072:W1072),"")</f>
        <v/>
      </c>
      <c r="Y1072" s="17"/>
      <c r="Z1072" s="17"/>
      <c r="AA1072" s="71"/>
      <c r="AB1072" s="17"/>
      <c r="AC1072" s="190" t="str">
        <f>IF(J1072="","",IF(J1072&lt;&gt;0,INT(25.4347*POWER((18-J1072),1.81)),0))</f>
        <v/>
      </c>
      <c r="AD1072" s="190" t="str">
        <f>IFERROR(IF(Q1072&lt;&gt;0,INT(0.14354*POWER(((10*Q1072)-220),1.4)),0),"")</f>
        <v/>
      </c>
      <c r="AE1072" s="190" t="str">
        <f>IFERROR(IF(T1072&lt;&gt;0,INT(51.39*POWER((T1072-1.5),1.05)),0),"")</f>
        <v/>
      </c>
      <c r="AF1072" s="190">
        <f>IF(U1072&lt;&gt;0,INT(0.8465*POWER(((100*U1072)-75),1.42)),0)</f>
        <v>0</v>
      </c>
      <c r="AG1072" s="190" t="str">
        <f>IFERROR(IF(X1072&lt;&gt;0,INT(1.53775*POWER((82-X1072),1.81)),0),"")</f>
        <v/>
      </c>
      <c r="AH1072" s="190" t="str">
        <f>IF(Y1072="","",IF(Y1072&lt;&gt;0,INT(5.74352*POWER((28.5-Y1072),1.92)),0))</f>
        <v/>
      </c>
      <c r="AI1072" s="190">
        <f>IF(Z1072&lt;&gt;0,INT(12.91*POWER((Z1072-4),1.1)),0)</f>
        <v>0</v>
      </c>
      <c r="AJ1072" s="190" t="str">
        <f>IF(AA1072="","",IF(AA1072&lt;&gt;0,INT(0.2797*POWER(((100*AA1072)),1.35)),0))</f>
        <v/>
      </c>
      <c r="AK1072" s="191" t="str">
        <f>IF(AB1072="","",IF(AB1072&lt;&gt;0,INT(100.14*POWER((AB1072-1),1.08)),0))</f>
        <v/>
      </c>
      <c r="AL1072" s="192">
        <f>COUNT(J1072,Q1072,T1072,X1072,Y1072,AA1072,AB1072)</f>
        <v>0</v>
      </c>
      <c r="AM1072" s="193" t="str">
        <f>IF(AL1072=0,"",SUM(AC1072:AK1072))</f>
        <v/>
      </c>
    </row>
    <row r="1073" spans="1:39" customFormat="1" outlineLevel="1">
      <c r="B1073" s="259"/>
      <c r="C1073" s="106" t="s">
        <v>65</v>
      </c>
      <c r="D1073" s="103"/>
      <c r="E1073" s="103"/>
      <c r="F1073" s="103"/>
      <c r="G1073" s="103"/>
      <c r="H1073" s="104"/>
      <c r="I1073" s="105"/>
      <c r="J1073" s="107" t="str">
        <f>IFERROR((J1070-J1072)/J1072*100%,"")</f>
        <v/>
      </c>
      <c r="K1073" s="107" t="str">
        <f t="shared" ref="K1073:T1073" si="4555">IFERROR((K1072-K1070)/K1072*100%,"")</f>
        <v/>
      </c>
      <c r="L1073" s="107" t="str">
        <f t="shared" si="4555"/>
        <v/>
      </c>
      <c r="M1073" s="107" t="str">
        <f t="shared" si="4555"/>
        <v/>
      </c>
      <c r="N1073" s="107" t="str">
        <f t="shared" si="4555"/>
        <v/>
      </c>
      <c r="O1073" s="107" t="str">
        <f t="shared" si="4555"/>
        <v/>
      </c>
      <c r="P1073" s="107" t="str">
        <f t="shared" si="4555"/>
        <v/>
      </c>
      <c r="Q1073" s="107" t="str">
        <f t="shared" si="4555"/>
        <v/>
      </c>
      <c r="R1073" s="107" t="str">
        <f t="shared" si="4555"/>
        <v/>
      </c>
      <c r="S1073" s="107" t="str">
        <f t="shared" si="4555"/>
        <v/>
      </c>
      <c r="T1073" s="107" t="str">
        <f t="shared" si="4555"/>
        <v/>
      </c>
      <c r="U1073" s="107" t="str">
        <f t="shared" ref="U1073" si="4556">IFERROR((U1072-U1071)/U1072*100%,"")</f>
        <v/>
      </c>
      <c r="V1073" s="107" t="str">
        <f>IFERROR((V1070-V1072)/V1072*100%,"")</f>
        <v/>
      </c>
      <c r="W1073" s="107" t="str">
        <f>IFERROR((W1070-W1072)/W1072*100%,"")</f>
        <v/>
      </c>
      <c r="X1073" s="107" t="str">
        <f>IFERROR((X1070-X1072)/X1072*100%,"")</f>
        <v/>
      </c>
      <c r="Y1073" s="107" t="str">
        <f>IFERROR((Y1070-Y1072)/Y1072*100%,"")</f>
        <v/>
      </c>
      <c r="Z1073" s="107" t="str">
        <f t="shared" ref="Z1073" si="4557">IFERROR((Z1072-Z1071)/Z1072*100%,"")</f>
        <v/>
      </c>
      <c r="AA1073" s="107" t="str">
        <f>IFERROR((AA1072-AA1070)/AA1072*100%,"")</f>
        <v/>
      </c>
      <c r="AB1073" s="107" t="str">
        <f>IFERROR((AB1072-AB1070)/AB1072*100%,"")</f>
        <v/>
      </c>
      <c r="AC1073" s="194" t="str">
        <f t="shared" ref="AC1073" si="4558">IFERROR((AC1072-AC1071)/AC1072*100%,"")</f>
        <v/>
      </c>
      <c r="AD1073" s="194" t="str">
        <f t="shared" ref="AD1073" si="4559">IFERROR((AD1072-AD1071)/AD1072*100%,"")</f>
        <v/>
      </c>
      <c r="AE1073" s="194" t="str">
        <f t="shared" ref="AE1073" si="4560">IFERROR((AE1072-AE1071)/AE1072*100%,"")</f>
        <v/>
      </c>
      <c r="AF1073" s="194" t="str">
        <f t="shared" ref="AF1073" si="4561">IFERROR((AF1072-AF1071)/AF1072*100%,"")</f>
        <v/>
      </c>
      <c r="AG1073" s="194" t="str">
        <f t="shared" ref="AG1073" si="4562">IFERROR((AG1072-AG1071)/AG1072*100%,"")</f>
        <v/>
      </c>
      <c r="AH1073" s="194" t="str">
        <f t="shared" ref="AH1073" si="4563">IFERROR((AH1072-AH1071)/AH1072*100%,"")</f>
        <v/>
      </c>
      <c r="AI1073" s="194" t="str">
        <f t="shared" ref="AI1073" si="4564">IFERROR((AI1072-AI1071)/AI1072*100%,"")</f>
        <v/>
      </c>
      <c r="AJ1073" s="194" t="str">
        <f t="shared" ref="AJ1073" si="4565">IFERROR((AJ1072-AJ1071)/AJ1072*100%,"")</f>
        <v/>
      </c>
      <c r="AK1073" s="194" t="str">
        <f t="shared" ref="AK1073" si="4566">IFERROR((AK1072-AK1071)/AK1072*100%,"")</f>
        <v/>
      </c>
      <c r="AL1073" s="194" t="str">
        <f t="shared" ref="AL1073" si="4567">IFERROR((AL1072-AL1071)/AL1072*100%,"")</f>
        <v/>
      </c>
      <c r="AM1073" s="227" t="str">
        <f>IFERROR((AM1072-AM1070)/AM1072*100%,"")</f>
        <v/>
      </c>
    </row>
    <row r="1074" spans="1:39" customFormat="1" outlineLevel="1">
      <c r="A1074" t="str">
        <f>B1061&amp;C1074</f>
        <v>Surname, Forename8</v>
      </c>
      <c r="B1074" s="259"/>
      <c r="C1074" s="27">
        <v>8</v>
      </c>
      <c r="D1074" s="26" t="s">
        <v>22</v>
      </c>
      <c r="E1074" s="103"/>
      <c r="F1074" s="103"/>
      <c r="G1074" s="103"/>
      <c r="H1074" s="15"/>
      <c r="I1074" s="16"/>
      <c r="J1074" s="17"/>
      <c r="K1074" s="94"/>
      <c r="L1074" s="94"/>
      <c r="M1074" s="94"/>
      <c r="N1074" s="94"/>
      <c r="O1074" s="94"/>
      <c r="P1074" s="94"/>
      <c r="Q1074" s="17" t="str">
        <f>IF(SUM(K1074:P1074)=0,"",SUM(K1074:P1074))</f>
        <v/>
      </c>
      <c r="R1074" s="94"/>
      <c r="S1074" s="94"/>
      <c r="T1074" s="17" t="str">
        <f>IF(SUM(R1074:S1074)=0,"",SUM(R1074:S1074))</f>
        <v/>
      </c>
      <c r="U1074" s="17"/>
      <c r="V1074" s="94"/>
      <c r="W1074" s="17"/>
      <c r="X1074" s="94" t="str">
        <f>IFERROR(AVERAGE(V1074:W1074),"")</f>
        <v/>
      </c>
      <c r="Y1074" s="17"/>
      <c r="Z1074" s="17"/>
      <c r="AA1074" s="71"/>
      <c r="AB1074" s="17"/>
      <c r="AC1074" s="190" t="str">
        <f>IF(J1074="","",IF(J1074&lt;&gt;0,INT(25.4347*POWER((18-J1074),1.81)),0))</f>
        <v/>
      </c>
      <c r="AD1074" s="190" t="str">
        <f>IFERROR(IF(Q1074&lt;&gt;0,INT(0.14354*POWER(((10*Q1074)-220),1.4)),0),"")</f>
        <v/>
      </c>
      <c r="AE1074" s="190" t="str">
        <f>IFERROR(IF(T1074&lt;&gt;0,INT(51.39*POWER((T1074-1.5),1.05)),0),"")</f>
        <v/>
      </c>
      <c r="AF1074" s="190">
        <f>IF(U1074&lt;&gt;0,INT(0.8465*POWER(((100*U1074)-75),1.42)),0)</f>
        <v>0</v>
      </c>
      <c r="AG1074" s="190" t="str">
        <f>IFERROR(IF(X1074&lt;&gt;0,INT(1.53775*POWER((82-X1074),1.81)),0),"")</f>
        <v/>
      </c>
      <c r="AH1074" s="190" t="str">
        <f>IF(Y1074="","",IF(Y1074&lt;&gt;0,INT(5.74352*POWER((28.5-Y1074),1.92)),0))</f>
        <v/>
      </c>
      <c r="AI1074" s="190">
        <f>IF(Z1074&lt;&gt;0,INT(12.91*POWER((Z1074-4),1.1)),0)</f>
        <v>0</v>
      </c>
      <c r="AJ1074" s="190" t="str">
        <f>IF(AA1074="","",IF(AA1074&lt;&gt;0,INT(0.2797*POWER(((100*AA1074)),1.35)),0))</f>
        <v/>
      </c>
      <c r="AK1074" s="191" t="str">
        <f>IF(AB1074="","",IF(AB1074&lt;&gt;0,INT(100.14*POWER((AB1074-1),1.08)),0))</f>
        <v/>
      </c>
      <c r="AL1074" s="192">
        <f>COUNT(J1074,Q1074,T1074,X1074,Y1074,AA1074,AB1074)</f>
        <v>0</v>
      </c>
      <c r="AM1074" s="193" t="str">
        <f>IF(AL1074=0,"",SUM(AC1074:AK1074))</f>
        <v/>
      </c>
    </row>
    <row r="1075" spans="1:39" customFormat="1" outlineLevel="1">
      <c r="B1075" s="259"/>
      <c r="C1075" s="106" t="s">
        <v>65</v>
      </c>
      <c r="D1075" s="103"/>
      <c r="E1075" s="103"/>
      <c r="F1075" s="103"/>
      <c r="G1075" s="103"/>
      <c r="H1075" s="104"/>
      <c r="I1075" s="105"/>
      <c r="J1075" s="107" t="str">
        <f>IFERROR((J1072-J1074)/J1074*100%,"")</f>
        <v/>
      </c>
      <c r="K1075" s="107" t="str">
        <f t="shared" ref="K1075:T1075" si="4568">IFERROR((K1074-K1072)/K1074*100%,"")</f>
        <v/>
      </c>
      <c r="L1075" s="107" t="str">
        <f t="shared" si="4568"/>
        <v/>
      </c>
      <c r="M1075" s="107" t="str">
        <f t="shared" si="4568"/>
        <v/>
      </c>
      <c r="N1075" s="107" t="str">
        <f t="shared" si="4568"/>
        <v/>
      </c>
      <c r="O1075" s="107" t="str">
        <f t="shared" si="4568"/>
        <v/>
      </c>
      <c r="P1075" s="107" t="str">
        <f t="shared" si="4568"/>
        <v/>
      </c>
      <c r="Q1075" s="107" t="str">
        <f t="shared" si="4568"/>
        <v/>
      </c>
      <c r="R1075" s="107" t="str">
        <f t="shared" si="4568"/>
        <v/>
      </c>
      <c r="S1075" s="107" t="str">
        <f t="shared" si="4568"/>
        <v/>
      </c>
      <c r="T1075" s="107" t="str">
        <f t="shared" si="4568"/>
        <v/>
      </c>
      <c r="U1075" s="107" t="str">
        <f t="shared" ref="U1075" si="4569">IFERROR((U1074-U1073)/U1074*100%,"")</f>
        <v/>
      </c>
      <c r="V1075" s="107" t="str">
        <f>IFERROR((V1072-V1074)/V1074*100%,"")</f>
        <v/>
      </c>
      <c r="W1075" s="107" t="str">
        <f>IFERROR((W1072-W1074)/W1074*100%,"")</f>
        <v/>
      </c>
      <c r="X1075" s="107" t="str">
        <f>IFERROR((X1072-X1074)/X1074*100%,"")</f>
        <v/>
      </c>
      <c r="Y1075" s="107" t="str">
        <f>IFERROR((Y1072-Y1074)/Y1074*100%,"")</f>
        <v/>
      </c>
      <c r="Z1075" s="107" t="str">
        <f t="shared" ref="Z1075" si="4570">IFERROR((Z1074-Z1073)/Z1074*100%,"")</f>
        <v/>
      </c>
      <c r="AA1075" s="107" t="str">
        <f>IFERROR((AA1074-AA1072)/AA1074*100%,"")</f>
        <v/>
      </c>
      <c r="AB1075" s="107" t="str">
        <f>IFERROR((AB1074-AB1072)/AB1074*100%,"")</f>
        <v/>
      </c>
      <c r="AC1075" s="194" t="str">
        <f t="shared" ref="AC1075" si="4571">IFERROR((AC1074-AC1073)/AC1074*100%,"")</f>
        <v/>
      </c>
      <c r="AD1075" s="194" t="str">
        <f t="shared" ref="AD1075" si="4572">IFERROR((AD1074-AD1073)/AD1074*100%,"")</f>
        <v/>
      </c>
      <c r="AE1075" s="194" t="str">
        <f t="shared" ref="AE1075" si="4573">IFERROR((AE1074-AE1073)/AE1074*100%,"")</f>
        <v/>
      </c>
      <c r="AF1075" s="194" t="str">
        <f t="shared" ref="AF1075" si="4574">IFERROR((AF1074-AF1073)/AF1074*100%,"")</f>
        <v/>
      </c>
      <c r="AG1075" s="194" t="str">
        <f t="shared" ref="AG1075" si="4575">IFERROR((AG1074-AG1073)/AG1074*100%,"")</f>
        <v/>
      </c>
      <c r="AH1075" s="194" t="str">
        <f t="shared" ref="AH1075" si="4576">IFERROR((AH1074-AH1073)/AH1074*100%,"")</f>
        <v/>
      </c>
      <c r="AI1075" s="194" t="str">
        <f t="shared" ref="AI1075" si="4577">IFERROR((AI1074-AI1073)/AI1074*100%,"")</f>
        <v/>
      </c>
      <c r="AJ1075" s="194" t="str">
        <f t="shared" ref="AJ1075" si="4578">IFERROR((AJ1074-AJ1073)/AJ1074*100%,"")</f>
        <v/>
      </c>
      <c r="AK1075" s="194" t="str">
        <f t="shared" ref="AK1075" si="4579">IFERROR((AK1074-AK1073)/AK1074*100%,"")</f>
        <v/>
      </c>
      <c r="AL1075" s="194" t="str">
        <f t="shared" ref="AL1075" si="4580">IFERROR((AL1074-AL1073)/AL1074*100%,"")</f>
        <v/>
      </c>
      <c r="AM1075" s="227" t="str">
        <f>IFERROR((AM1074-AM1072)/AM1074*100%,"")</f>
        <v/>
      </c>
    </row>
    <row r="1076" spans="1:39" customFormat="1" outlineLevel="1">
      <c r="A1076" t="str">
        <f>B1061&amp;C1076</f>
        <v>Surname, Forename9</v>
      </c>
      <c r="B1076" s="259"/>
      <c r="C1076" s="27">
        <v>9</v>
      </c>
      <c r="D1076" s="26" t="s">
        <v>22</v>
      </c>
      <c r="E1076" s="103"/>
      <c r="F1076" s="103"/>
      <c r="G1076" s="103"/>
      <c r="H1076" s="15"/>
      <c r="I1076" s="16"/>
      <c r="J1076" s="17"/>
      <c r="K1076" s="94"/>
      <c r="L1076" s="94"/>
      <c r="M1076" s="94"/>
      <c r="N1076" s="94"/>
      <c r="O1076" s="94"/>
      <c r="P1076" s="94"/>
      <c r="Q1076" s="17" t="str">
        <f>IF(SUM(K1076:P1076)=0,"",SUM(K1076:P1076))</f>
        <v/>
      </c>
      <c r="R1076" s="94"/>
      <c r="S1076" s="94"/>
      <c r="T1076" s="17" t="str">
        <f>IF(SUM(R1076:S1076)=0,"",SUM(R1076:S1076))</f>
        <v/>
      </c>
      <c r="U1076" s="17"/>
      <c r="V1076" s="94"/>
      <c r="W1076" s="17"/>
      <c r="X1076" s="94" t="str">
        <f>IFERROR(AVERAGE(V1076:W1076),"")</f>
        <v/>
      </c>
      <c r="Y1076" s="17"/>
      <c r="Z1076" s="17"/>
      <c r="AA1076" s="71"/>
      <c r="AB1076" s="17"/>
      <c r="AC1076" s="190" t="str">
        <f>IF(J1076="","",IF(J1076&lt;&gt;0,INT(25.4347*POWER((18-J1076),1.81)),0))</f>
        <v/>
      </c>
      <c r="AD1076" s="190" t="str">
        <f>IFERROR(IF(Q1076&lt;&gt;0,INT(0.14354*POWER(((10*Q1076)-220),1.4)),0),"")</f>
        <v/>
      </c>
      <c r="AE1076" s="190" t="str">
        <f>IFERROR(IF(T1076&lt;&gt;0,INT(51.39*POWER((T1076-1.5),1.05)),0),"")</f>
        <v/>
      </c>
      <c r="AF1076" s="190">
        <f>IF(U1076&lt;&gt;0,INT(0.8465*POWER(((100*U1076)-75),1.42)),0)</f>
        <v>0</v>
      </c>
      <c r="AG1076" s="190" t="str">
        <f>IFERROR(IF(X1076&lt;&gt;0,INT(1.53775*POWER((82-X1076),1.81)),0),"")</f>
        <v/>
      </c>
      <c r="AH1076" s="190" t="str">
        <f>IF(Y1076="","",IF(Y1076&lt;&gt;0,INT(5.74352*POWER((28.5-Y1076),1.92)),0))</f>
        <v/>
      </c>
      <c r="AI1076" s="190">
        <f>IF(Z1076&lt;&gt;0,INT(12.91*POWER((Z1076-4),1.1)),0)</f>
        <v>0</v>
      </c>
      <c r="AJ1076" s="190" t="str">
        <f>IF(AA1076="","",IF(AA1076&lt;&gt;0,INT(0.2797*POWER(((100*AA1076)),1.35)),0))</f>
        <v/>
      </c>
      <c r="AK1076" s="191" t="str">
        <f>IF(AB1076="","",IF(AB1076&lt;&gt;0,INT(100.14*POWER((AB1076-1),1.08)),0))</f>
        <v/>
      </c>
      <c r="AL1076" s="192">
        <f>COUNT(J1076,Q1076,T1076,X1076,Y1076,AA1076,AB1076)</f>
        <v>0</v>
      </c>
      <c r="AM1076" s="193" t="str">
        <f>IF(AL1076=0,"",SUM(AC1076:AK1076))</f>
        <v/>
      </c>
    </row>
    <row r="1077" spans="1:39" customFormat="1" outlineLevel="1">
      <c r="B1077" s="259"/>
      <c r="C1077" s="106" t="s">
        <v>65</v>
      </c>
      <c r="D1077" s="33"/>
      <c r="E1077" s="33"/>
      <c r="F1077" s="33"/>
      <c r="G1077" s="33"/>
      <c r="H1077" s="18"/>
      <c r="I1077" s="44"/>
      <c r="J1077" s="107" t="str">
        <f>IFERROR((J1074-J1076)/J1076*100%,"")</f>
        <v/>
      </c>
      <c r="K1077" s="107" t="str">
        <f t="shared" ref="K1077:T1077" si="4581">IFERROR((K1076-K1074)/K1076*100%,"")</f>
        <v/>
      </c>
      <c r="L1077" s="107" t="str">
        <f t="shared" si="4581"/>
        <v/>
      </c>
      <c r="M1077" s="107" t="str">
        <f t="shared" si="4581"/>
        <v/>
      </c>
      <c r="N1077" s="107" t="str">
        <f t="shared" si="4581"/>
        <v/>
      </c>
      <c r="O1077" s="107" t="str">
        <f t="shared" si="4581"/>
        <v/>
      </c>
      <c r="P1077" s="107" t="str">
        <f t="shared" si="4581"/>
        <v/>
      </c>
      <c r="Q1077" s="107" t="str">
        <f t="shared" si="4581"/>
        <v/>
      </c>
      <c r="R1077" s="107" t="str">
        <f t="shared" si="4581"/>
        <v/>
      </c>
      <c r="S1077" s="107" t="str">
        <f t="shared" si="4581"/>
        <v/>
      </c>
      <c r="T1077" s="107" t="str">
        <f t="shared" si="4581"/>
        <v/>
      </c>
      <c r="U1077" s="107" t="str">
        <f t="shared" ref="U1077" si="4582">IFERROR((U1076-U1075)/U1076*100%,"")</f>
        <v/>
      </c>
      <c r="V1077" s="107" t="str">
        <f>IFERROR((V1074-V1076)/V1076*100%,"")</f>
        <v/>
      </c>
      <c r="W1077" s="107" t="str">
        <f>IFERROR((W1074-W1076)/W1076*100%,"")</f>
        <v/>
      </c>
      <c r="X1077" s="107" t="str">
        <f>IFERROR((X1074-X1076)/X1076*100%,"")</f>
        <v/>
      </c>
      <c r="Y1077" s="107" t="str">
        <f>IFERROR((Y1074-Y1076)/Y1076*100%,"")</f>
        <v/>
      </c>
      <c r="Z1077" s="107" t="str">
        <f t="shared" ref="Z1077" si="4583">IFERROR((Z1076-Z1075)/Z1076*100%,"")</f>
        <v/>
      </c>
      <c r="AA1077" s="107" t="str">
        <f>IFERROR((AA1076-AA1074)/AA1076*100%,"")</f>
        <v/>
      </c>
      <c r="AB1077" s="107" t="str">
        <f>IFERROR((AB1076-AB1074)/AB1076*100%,"")</f>
        <v/>
      </c>
      <c r="AC1077" s="194" t="str">
        <f t="shared" ref="AC1077" si="4584">IFERROR((AC1076-AC1075)/AC1076*100%,"")</f>
        <v/>
      </c>
      <c r="AD1077" s="194" t="str">
        <f t="shared" ref="AD1077" si="4585">IFERROR((AD1076-AD1075)/AD1076*100%,"")</f>
        <v/>
      </c>
      <c r="AE1077" s="194" t="str">
        <f t="shared" ref="AE1077" si="4586">IFERROR((AE1076-AE1075)/AE1076*100%,"")</f>
        <v/>
      </c>
      <c r="AF1077" s="194" t="str">
        <f t="shared" ref="AF1077" si="4587">IFERROR((AF1076-AF1075)/AF1076*100%,"")</f>
        <v/>
      </c>
      <c r="AG1077" s="194" t="str">
        <f t="shared" ref="AG1077" si="4588">IFERROR((AG1076-AG1075)/AG1076*100%,"")</f>
        <v/>
      </c>
      <c r="AH1077" s="194" t="str">
        <f t="shared" ref="AH1077" si="4589">IFERROR((AH1076-AH1075)/AH1076*100%,"")</f>
        <v/>
      </c>
      <c r="AI1077" s="194" t="str">
        <f t="shared" ref="AI1077" si="4590">IFERROR((AI1076-AI1075)/AI1076*100%,"")</f>
        <v/>
      </c>
      <c r="AJ1077" s="194" t="str">
        <f t="shared" ref="AJ1077" si="4591">IFERROR((AJ1076-AJ1075)/AJ1076*100%,"")</f>
        <v/>
      </c>
      <c r="AK1077" s="194" t="str">
        <f t="shared" ref="AK1077" si="4592">IFERROR((AK1076-AK1075)/AK1076*100%,"")</f>
        <v/>
      </c>
      <c r="AL1077" s="194" t="str">
        <f t="shared" ref="AL1077" si="4593">IFERROR((AL1076-AL1075)/AL1076*100%,"")</f>
        <v/>
      </c>
      <c r="AM1077" s="227" t="str">
        <f>IFERROR((AM1076-AM1074)/AM1076*100%,"")</f>
        <v/>
      </c>
    </row>
    <row r="1078" spans="1:39" s="6" customFormat="1" outlineLevel="1">
      <c r="A1078" t="str">
        <f>B1061&amp;C1078</f>
        <v>Surname, Forename10</v>
      </c>
      <c r="B1078" s="259"/>
      <c r="C1078" s="32">
        <v>10</v>
      </c>
      <c r="D1078" s="33" t="s">
        <v>22</v>
      </c>
      <c r="E1078" s="33"/>
      <c r="F1078" s="33"/>
      <c r="G1078" s="33"/>
      <c r="H1078" s="18"/>
      <c r="I1078" s="44"/>
      <c r="J1078" s="34"/>
      <c r="K1078" s="34"/>
      <c r="L1078" s="34"/>
      <c r="M1078" s="34"/>
      <c r="N1078" s="34"/>
      <c r="O1078" s="34"/>
      <c r="P1078" s="34"/>
      <c r="Q1078" s="17" t="str">
        <f>IF(SUM(K1078:P1078)=0,"",SUM(K1078:P1078))</f>
        <v/>
      </c>
      <c r="R1078" s="94"/>
      <c r="S1078" s="94"/>
      <c r="T1078" s="17" t="str">
        <f>IF(SUM(R1078:S1078)=0,"",SUM(R1078:S1078))</f>
        <v/>
      </c>
      <c r="U1078" s="17"/>
      <c r="V1078" s="94"/>
      <c r="W1078" s="17"/>
      <c r="X1078" s="94" t="str">
        <f>IFERROR(AVERAGE(V1078:W1078),"")</f>
        <v/>
      </c>
      <c r="Y1078" s="17"/>
      <c r="Z1078" s="17"/>
      <c r="AA1078" s="71"/>
      <c r="AB1078" s="17"/>
      <c r="AC1078" s="190" t="str">
        <f>IF(J1078="","",IF(J1078&lt;&gt;0,INT(25.4347*POWER((18-J1078),1.81)),0))</f>
        <v/>
      </c>
      <c r="AD1078" s="190" t="str">
        <f>IFERROR(IF(Q1078&lt;&gt;0,INT(0.14354*POWER(((10*Q1078)-220),1.4)),0),"")</f>
        <v/>
      </c>
      <c r="AE1078" s="190" t="str">
        <f>IFERROR(IF(T1078&lt;&gt;0,INT(51.39*POWER((T1078-1.5),1.05)),0),"")</f>
        <v/>
      </c>
      <c r="AF1078" s="190">
        <f>IF(U1078&lt;&gt;0,INT(0.8465*POWER(((100*U1078)-75),1.42)),0)</f>
        <v>0</v>
      </c>
      <c r="AG1078" s="190" t="str">
        <f>IFERROR(IF(X1078&lt;&gt;0,INT(1.53775*POWER((82-X1078),1.81)),0),"")</f>
        <v/>
      </c>
      <c r="AH1078" s="190" t="str">
        <f>IF(Y1078="","",IF(Y1078&lt;&gt;0,INT(5.74352*POWER((28.5-Y1078),1.92)),0))</f>
        <v/>
      </c>
      <c r="AI1078" s="190">
        <f>IF(Z1078&lt;&gt;0,INT(12.91*POWER((Z1078-4),1.1)),0)</f>
        <v>0</v>
      </c>
      <c r="AJ1078" s="190" t="str">
        <f>IF(AA1078="","",IF(AA1078&lt;&gt;0,INT(0.2797*POWER(((100*AA1078)),1.35)),0))</f>
        <v/>
      </c>
      <c r="AK1078" s="191" t="str">
        <f>IF(AB1078="","",IF(AB1078&lt;&gt;0,INT(100.14*POWER((AB1078-1),1.08)),0))</f>
        <v/>
      </c>
      <c r="AL1078" s="192">
        <f>COUNT(J1078,Q1078,T1078,X1078,Y1078,AA1078,AB1078)</f>
        <v>0</v>
      </c>
      <c r="AM1078" s="193" t="str">
        <f>IF(AL1078=0,"",SUM(AC1078:AK1078))</f>
        <v/>
      </c>
    </row>
    <row r="1079" spans="1:39" s="6" customFormat="1" outlineLevel="1">
      <c r="A1079"/>
      <c r="B1079" s="260"/>
      <c r="C1079" s="106" t="s">
        <v>65</v>
      </c>
      <c r="D1079" s="33"/>
      <c r="E1079" s="33"/>
      <c r="F1079" s="33"/>
      <c r="G1079" s="33"/>
      <c r="H1079" s="18"/>
      <c r="I1079" s="44"/>
      <c r="J1079" s="107" t="str">
        <f>IFERROR((J1076-J1078)/J1078*100%,"")</f>
        <v/>
      </c>
      <c r="K1079" s="107" t="str">
        <f t="shared" ref="K1079:T1079" si="4594">IFERROR((K1078-K1076)/K1078*100%,"")</f>
        <v/>
      </c>
      <c r="L1079" s="107" t="str">
        <f t="shared" si="4594"/>
        <v/>
      </c>
      <c r="M1079" s="107" t="str">
        <f t="shared" si="4594"/>
        <v/>
      </c>
      <c r="N1079" s="107" t="str">
        <f t="shared" si="4594"/>
        <v/>
      </c>
      <c r="O1079" s="107" t="str">
        <f t="shared" si="4594"/>
        <v/>
      </c>
      <c r="P1079" s="107" t="str">
        <f t="shared" si="4594"/>
        <v/>
      </c>
      <c r="Q1079" s="107" t="str">
        <f t="shared" si="4594"/>
        <v/>
      </c>
      <c r="R1079" s="107" t="str">
        <f t="shared" si="4594"/>
        <v/>
      </c>
      <c r="S1079" s="107" t="str">
        <f t="shared" si="4594"/>
        <v/>
      </c>
      <c r="T1079" s="107" t="str">
        <f t="shared" si="4594"/>
        <v/>
      </c>
      <c r="U1079" s="107" t="str">
        <f t="shared" ref="U1079" si="4595">IFERROR((U1078-U1077)/U1078*100%,"")</f>
        <v/>
      </c>
      <c r="V1079" s="107" t="str">
        <f>IFERROR((V1076-V1078)/V1078*100%,"")</f>
        <v/>
      </c>
      <c r="W1079" s="107" t="str">
        <f>IFERROR((W1076-W1078)/W1078*100%,"")</f>
        <v/>
      </c>
      <c r="X1079" s="107" t="str">
        <f>IFERROR((X1076-X1078)/X1078*100%,"")</f>
        <v/>
      </c>
      <c r="Y1079" s="107" t="str">
        <f>IFERROR((Y1076-Y1078)/Y1078*100%,"")</f>
        <v/>
      </c>
      <c r="Z1079" s="107" t="str">
        <f t="shared" ref="Z1079" si="4596">IFERROR((Z1078-Z1077)/Z1078*100%,"")</f>
        <v/>
      </c>
      <c r="AA1079" s="107" t="str">
        <f>IFERROR((AA1078-AA1076)/AA1078*100%,"")</f>
        <v/>
      </c>
      <c r="AB1079" s="107" t="str">
        <f>IFERROR((AB1078-AB1076)/AB1078*100%,"")</f>
        <v/>
      </c>
      <c r="AC1079" s="194" t="str">
        <f t="shared" ref="AC1079" si="4597">IFERROR((AC1078-AC1077)/AC1078*100%,"")</f>
        <v/>
      </c>
      <c r="AD1079" s="194" t="str">
        <f t="shared" ref="AD1079" si="4598">IFERROR((AD1078-AD1077)/AD1078*100%,"")</f>
        <v/>
      </c>
      <c r="AE1079" s="194" t="str">
        <f t="shared" ref="AE1079" si="4599">IFERROR((AE1078-AE1077)/AE1078*100%,"")</f>
        <v/>
      </c>
      <c r="AF1079" s="194" t="str">
        <f t="shared" ref="AF1079" si="4600">IFERROR((AF1078-AF1077)/AF1078*100%,"")</f>
        <v/>
      </c>
      <c r="AG1079" s="194" t="str">
        <f t="shared" ref="AG1079" si="4601">IFERROR((AG1078-AG1077)/AG1078*100%,"")</f>
        <v/>
      </c>
      <c r="AH1079" s="194" t="str">
        <f t="shared" ref="AH1079" si="4602">IFERROR((AH1078-AH1077)/AH1078*100%,"")</f>
        <v/>
      </c>
      <c r="AI1079" s="194" t="str">
        <f t="shared" ref="AI1079" si="4603">IFERROR((AI1078-AI1077)/AI1078*100%,"")</f>
        <v/>
      </c>
      <c r="AJ1079" s="194" t="str">
        <f t="shared" ref="AJ1079" si="4604">IFERROR((AJ1078-AJ1077)/AJ1078*100%,"")</f>
        <v/>
      </c>
      <c r="AK1079" s="194" t="str">
        <f t="shared" ref="AK1079" si="4605">IFERROR((AK1078-AK1077)/AK1078*100%,"")</f>
        <v/>
      </c>
      <c r="AL1079" s="194" t="str">
        <f t="shared" ref="AL1079" si="4606">IFERROR((AL1078-AL1077)/AL1078*100%,"")</f>
        <v/>
      </c>
      <c r="AM1079" s="227" t="str">
        <f>IFERROR((AM1078-AM1076)/AM1078*100%,"")</f>
        <v/>
      </c>
    </row>
    <row r="1080" spans="1:39" s="45" customFormat="1" outlineLevel="1">
      <c r="B1080" s="115"/>
      <c r="C1080" s="32"/>
      <c r="D1080" s="33"/>
      <c r="E1080" s="33"/>
      <c r="F1080" s="33"/>
      <c r="G1080" s="33"/>
      <c r="H1080" s="18"/>
      <c r="I1080" s="44"/>
      <c r="J1080" s="34"/>
      <c r="K1080" s="34"/>
      <c r="L1080" s="34"/>
      <c r="M1080" s="34"/>
      <c r="N1080" s="34"/>
      <c r="O1080" s="34"/>
      <c r="P1080" s="34"/>
      <c r="Q1080" s="34"/>
      <c r="R1080" s="34"/>
      <c r="S1080" s="34"/>
      <c r="T1080" s="34"/>
      <c r="U1080" s="34"/>
      <c r="V1080" s="34"/>
      <c r="W1080" s="34"/>
      <c r="X1080" s="34"/>
      <c r="Y1080" s="34"/>
      <c r="Z1080" s="34"/>
      <c r="AA1080" s="34"/>
      <c r="AB1080" s="34"/>
      <c r="AC1080" s="195"/>
      <c r="AD1080" s="196"/>
      <c r="AE1080" s="196"/>
      <c r="AF1080" s="196"/>
      <c r="AG1080" s="196"/>
      <c r="AH1080" s="196"/>
      <c r="AI1080" s="196"/>
      <c r="AJ1080" s="196"/>
      <c r="AK1080" s="197"/>
      <c r="AL1080" s="196"/>
      <c r="AM1080" s="198"/>
    </row>
    <row r="1081" spans="1:39" s="6" customFormat="1" outlineLevel="1">
      <c r="B1081" s="116"/>
      <c r="C1081" s="35"/>
      <c r="D1081" s="36"/>
      <c r="E1081" s="36"/>
      <c r="F1081" s="36"/>
      <c r="G1081" s="36"/>
      <c r="H1081" s="37"/>
      <c r="I1081" s="38" t="s">
        <v>24</v>
      </c>
      <c r="J1081" s="21" t="e">
        <f>AVERAGE(J1061:J1062,J1064,J1066,J1068,J1070,J1072,J1074,J1076,J1078)</f>
        <v>#DIV/0!</v>
      </c>
      <c r="K1081" s="21" t="e">
        <f t="shared" ref="K1081:AB1081" si="4607">AVERAGE(K1061:K1062,K1064,K1066,K1068,K1070,K1072,K1074,K1076,K1078)</f>
        <v>#DIV/0!</v>
      </c>
      <c r="L1081" s="21" t="e">
        <f t="shared" si="4607"/>
        <v>#DIV/0!</v>
      </c>
      <c r="M1081" s="21" t="e">
        <f t="shared" si="4607"/>
        <v>#DIV/0!</v>
      </c>
      <c r="N1081" s="21" t="e">
        <f t="shared" si="4607"/>
        <v>#DIV/0!</v>
      </c>
      <c r="O1081" s="21" t="e">
        <f t="shared" si="4607"/>
        <v>#DIV/0!</v>
      </c>
      <c r="P1081" s="21" t="e">
        <f t="shared" si="4607"/>
        <v>#DIV/0!</v>
      </c>
      <c r="Q1081" s="21" t="e">
        <f t="shared" si="4607"/>
        <v>#DIV/0!</v>
      </c>
      <c r="R1081" s="21" t="e">
        <f t="shared" si="4607"/>
        <v>#DIV/0!</v>
      </c>
      <c r="S1081" s="21" t="e">
        <f t="shared" si="4607"/>
        <v>#DIV/0!</v>
      </c>
      <c r="T1081" s="21" t="e">
        <f t="shared" si="4607"/>
        <v>#DIV/0!</v>
      </c>
      <c r="U1081" s="21" t="e">
        <f t="shared" si="4607"/>
        <v>#DIV/0!</v>
      </c>
      <c r="V1081" s="21" t="e">
        <f t="shared" si="4607"/>
        <v>#DIV/0!</v>
      </c>
      <c r="W1081" s="21" t="e">
        <f t="shared" si="4607"/>
        <v>#DIV/0!</v>
      </c>
      <c r="X1081" s="21" t="e">
        <f t="shared" si="4607"/>
        <v>#DIV/0!</v>
      </c>
      <c r="Y1081" s="21" t="e">
        <f t="shared" si="4607"/>
        <v>#DIV/0!</v>
      </c>
      <c r="Z1081" s="21" t="e">
        <f t="shared" si="4607"/>
        <v>#DIV/0!</v>
      </c>
      <c r="AA1081" s="21" t="e">
        <f t="shared" si="4607"/>
        <v>#DIV/0!</v>
      </c>
      <c r="AB1081" s="21" t="e">
        <f t="shared" si="4607"/>
        <v>#DIV/0!</v>
      </c>
      <c r="AC1081" s="199"/>
      <c r="AD1081" s="200"/>
      <c r="AE1081" s="200"/>
      <c r="AF1081" s="200"/>
      <c r="AG1081" s="200"/>
      <c r="AH1081" s="200"/>
      <c r="AI1081" s="200"/>
      <c r="AJ1081" s="200"/>
      <c r="AK1081" s="201"/>
      <c r="AL1081" s="200"/>
      <c r="AM1081" s="202"/>
    </row>
    <row r="1082" spans="1:39" s="6" customFormat="1" outlineLevel="1">
      <c r="B1082" s="116"/>
      <c r="C1082" s="35"/>
      <c r="D1082" s="36"/>
      <c r="E1082" s="36"/>
      <c r="F1082" s="36"/>
      <c r="G1082" s="36"/>
      <c r="H1082" s="37"/>
      <c r="I1082" s="38" t="s">
        <v>26</v>
      </c>
      <c r="J1082" s="21">
        <f>MIN(J1061:J1062,J1064,J1066,J1068,J1070,J1072,J1074,J1076,J1078)</f>
        <v>0</v>
      </c>
      <c r="K1082" s="21">
        <f t="shared" ref="K1082:AB1082" si="4608">MIN(K1061:K1062,K1064,K1066,K1068,K1070,K1072,K1074,K1076,K1078)</f>
        <v>0</v>
      </c>
      <c r="L1082" s="21">
        <f t="shared" si="4608"/>
        <v>0</v>
      </c>
      <c r="M1082" s="21">
        <f t="shared" si="4608"/>
        <v>0</v>
      </c>
      <c r="N1082" s="21">
        <f t="shared" si="4608"/>
        <v>0</v>
      </c>
      <c r="O1082" s="21">
        <f t="shared" si="4608"/>
        <v>0</v>
      </c>
      <c r="P1082" s="21">
        <f t="shared" si="4608"/>
        <v>0</v>
      </c>
      <c r="Q1082" s="21">
        <f t="shared" si="4608"/>
        <v>0</v>
      </c>
      <c r="R1082" s="21">
        <f t="shared" si="4608"/>
        <v>0</v>
      </c>
      <c r="S1082" s="21">
        <f t="shared" si="4608"/>
        <v>0</v>
      </c>
      <c r="T1082" s="21">
        <f t="shared" si="4608"/>
        <v>0</v>
      </c>
      <c r="U1082" s="21">
        <f t="shared" si="4608"/>
        <v>0</v>
      </c>
      <c r="V1082" s="21">
        <f t="shared" si="4608"/>
        <v>0</v>
      </c>
      <c r="W1082" s="21">
        <f t="shared" si="4608"/>
        <v>0</v>
      </c>
      <c r="X1082" s="21">
        <f t="shared" si="4608"/>
        <v>0</v>
      </c>
      <c r="Y1082" s="21">
        <f t="shared" si="4608"/>
        <v>0</v>
      </c>
      <c r="Z1082" s="21">
        <f t="shared" si="4608"/>
        <v>0</v>
      </c>
      <c r="AA1082" s="21">
        <f t="shared" si="4608"/>
        <v>0</v>
      </c>
      <c r="AB1082" s="21">
        <f t="shared" si="4608"/>
        <v>0</v>
      </c>
      <c r="AC1082" s="199"/>
      <c r="AD1082" s="200"/>
      <c r="AE1082" s="200"/>
      <c r="AF1082" s="200"/>
      <c r="AG1082" s="200"/>
      <c r="AH1082" s="200"/>
      <c r="AI1082" s="200"/>
      <c r="AJ1082" s="200"/>
      <c r="AK1082" s="201"/>
      <c r="AL1082" s="200"/>
      <c r="AM1082" s="202"/>
    </row>
    <row r="1083" spans="1:39" s="6" customFormat="1" outlineLevel="1">
      <c r="B1083" s="116"/>
      <c r="C1083" s="35"/>
      <c r="D1083" s="36"/>
      <c r="E1083" s="36"/>
      <c r="F1083" s="36"/>
      <c r="G1083" s="36"/>
      <c r="H1083" s="37"/>
      <c r="I1083" s="38" t="s">
        <v>25</v>
      </c>
      <c r="J1083" s="21">
        <f>MAX(J1061:J1062,J1064,J1066,J1068,J1070,J1072,J1074,J1076,J1078)</f>
        <v>0</v>
      </c>
      <c r="K1083" s="21">
        <f t="shared" ref="K1083:AB1083" si="4609">MAX(K1061:K1062,K1064,K1066,K1068,K1070,K1072,K1074,K1076,K1078)</f>
        <v>0</v>
      </c>
      <c r="L1083" s="21">
        <f t="shared" si="4609"/>
        <v>0</v>
      </c>
      <c r="M1083" s="21">
        <f t="shared" si="4609"/>
        <v>0</v>
      </c>
      <c r="N1083" s="21">
        <f t="shared" si="4609"/>
        <v>0</v>
      </c>
      <c r="O1083" s="21">
        <f t="shared" si="4609"/>
        <v>0</v>
      </c>
      <c r="P1083" s="21">
        <f t="shared" si="4609"/>
        <v>0</v>
      </c>
      <c r="Q1083" s="21">
        <f t="shared" si="4609"/>
        <v>0</v>
      </c>
      <c r="R1083" s="21">
        <f t="shared" si="4609"/>
        <v>0</v>
      </c>
      <c r="S1083" s="21">
        <f t="shared" si="4609"/>
        <v>0</v>
      </c>
      <c r="T1083" s="21">
        <f t="shared" si="4609"/>
        <v>0</v>
      </c>
      <c r="U1083" s="21">
        <f t="shared" si="4609"/>
        <v>0</v>
      </c>
      <c r="V1083" s="21">
        <f t="shared" si="4609"/>
        <v>0</v>
      </c>
      <c r="W1083" s="21">
        <f t="shared" si="4609"/>
        <v>0</v>
      </c>
      <c r="X1083" s="21">
        <f t="shared" si="4609"/>
        <v>0</v>
      </c>
      <c r="Y1083" s="21">
        <f t="shared" si="4609"/>
        <v>0</v>
      </c>
      <c r="Z1083" s="21">
        <f t="shared" si="4609"/>
        <v>0</v>
      </c>
      <c r="AA1083" s="21">
        <f t="shared" si="4609"/>
        <v>0</v>
      </c>
      <c r="AB1083" s="21">
        <f t="shared" si="4609"/>
        <v>0</v>
      </c>
      <c r="AC1083" s="199"/>
      <c r="AD1083" s="200"/>
      <c r="AE1083" s="200"/>
      <c r="AF1083" s="200"/>
      <c r="AG1083" s="200"/>
      <c r="AH1083" s="200"/>
      <c r="AI1083" s="200"/>
      <c r="AJ1083" s="200"/>
      <c r="AK1083" s="201"/>
      <c r="AL1083" s="200"/>
      <c r="AM1083" s="202"/>
    </row>
    <row r="1084" spans="1:39" s="6" customFormat="1" outlineLevel="1">
      <c r="B1084" s="116"/>
      <c r="C1084" s="35"/>
      <c r="D1084" s="36"/>
      <c r="E1084" s="36"/>
      <c r="F1084" s="36"/>
      <c r="G1084" s="36"/>
      <c r="H1084" s="37"/>
      <c r="I1084" s="38"/>
      <c r="J1084" s="21"/>
      <c r="K1084" s="21"/>
      <c r="L1084" s="21"/>
      <c r="M1084" s="21"/>
      <c r="N1084" s="21"/>
      <c r="O1084" s="21"/>
      <c r="P1084" s="21"/>
      <c r="Q1084" s="21"/>
      <c r="R1084" s="21"/>
      <c r="S1084" s="21"/>
      <c r="T1084" s="21"/>
      <c r="U1084" s="21"/>
      <c r="V1084" s="21"/>
      <c r="W1084" s="21"/>
      <c r="X1084" s="21"/>
      <c r="Y1084" s="21"/>
      <c r="Z1084" s="21"/>
      <c r="AA1084" s="21"/>
      <c r="AB1084" s="21"/>
      <c r="AC1084" s="200"/>
      <c r="AD1084" s="200"/>
      <c r="AE1084" s="200"/>
      <c r="AF1084" s="200"/>
      <c r="AG1084" s="200"/>
      <c r="AH1084" s="200"/>
      <c r="AI1084" s="200"/>
      <c r="AJ1084" s="200"/>
      <c r="AK1084" s="200"/>
      <c r="AL1084" s="200"/>
      <c r="AM1084" s="202"/>
    </row>
    <row r="1085" spans="1:39" s="31" customFormat="1" ht="16.5" outlineLevel="1" thickBot="1">
      <c r="B1085" s="117"/>
      <c r="C1085" s="39"/>
      <c r="D1085" s="40"/>
      <c r="E1085" s="40"/>
      <c r="F1085" s="40"/>
      <c r="G1085" s="40"/>
      <c r="H1085" s="41"/>
      <c r="I1085" s="42"/>
      <c r="J1085" s="43"/>
      <c r="K1085" s="43"/>
      <c r="L1085" s="43"/>
      <c r="M1085" s="43"/>
      <c r="N1085" s="43"/>
      <c r="O1085" s="43"/>
      <c r="P1085" s="43"/>
      <c r="Q1085" s="43"/>
      <c r="R1085" s="43"/>
      <c r="S1085" s="43"/>
      <c r="T1085" s="43"/>
      <c r="U1085" s="43"/>
      <c r="V1085" s="43"/>
      <c r="W1085" s="43"/>
      <c r="X1085" s="43"/>
      <c r="Y1085" s="43"/>
      <c r="Z1085" s="43"/>
      <c r="AA1085" s="43"/>
      <c r="AB1085" s="43"/>
      <c r="AC1085" s="204"/>
      <c r="AD1085" s="204"/>
      <c r="AE1085" s="204"/>
      <c r="AF1085" s="204"/>
      <c r="AG1085" s="204"/>
      <c r="AH1085" s="204"/>
      <c r="AI1085" s="204"/>
      <c r="AJ1085" s="204"/>
      <c r="AK1085" s="204"/>
      <c r="AL1085" s="204"/>
      <c r="AM1085" s="205"/>
    </row>
    <row r="1086" spans="1:39" customFormat="1">
      <c r="B1086" s="118"/>
      <c r="C1086" s="28"/>
      <c r="D1086" s="19"/>
      <c r="E1086" s="19"/>
      <c r="F1086" s="19"/>
      <c r="G1086" s="19"/>
      <c r="H1086" s="29"/>
      <c r="I1086" s="20"/>
      <c r="J1086" s="30"/>
      <c r="K1086" s="30"/>
      <c r="L1086" s="30"/>
      <c r="M1086" s="30"/>
      <c r="N1086" s="30"/>
      <c r="O1086" s="30"/>
      <c r="P1086" s="30"/>
      <c r="Q1086" s="30"/>
      <c r="R1086" s="30"/>
      <c r="S1086" s="30"/>
      <c r="T1086" s="30"/>
      <c r="U1086" s="30"/>
      <c r="V1086" s="30"/>
      <c r="W1086" s="30"/>
      <c r="X1086" s="30"/>
      <c r="Y1086" s="30"/>
      <c r="Z1086" s="30"/>
      <c r="AA1086" s="30"/>
      <c r="AB1086" s="30"/>
      <c r="AC1086" s="206"/>
      <c r="AD1086" s="206"/>
      <c r="AE1086" s="206"/>
      <c r="AF1086" s="206"/>
      <c r="AG1086" s="206"/>
      <c r="AH1086" s="206"/>
      <c r="AI1086" s="206"/>
      <c r="AJ1086" s="206"/>
      <c r="AK1086" s="206"/>
      <c r="AL1086" s="206"/>
      <c r="AM1086" s="207"/>
    </row>
    <row r="1087" spans="1:39" customFormat="1" outlineLevel="1">
      <c r="B1087" s="114" t="s">
        <v>41</v>
      </c>
      <c r="C1087" s="28"/>
      <c r="D1087" s="19"/>
      <c r="E1087" s="19"/>
      <c r="F1087" s="19"/>
      <c r="G1087" s="19"/>
      <c r="H1087" s="29"/>
      <c r="I1087" s="20"/>
      <c r="J1087" s="30"/>
      <c r="K1087" s="30"/>
      <c r="L1087" s="30"/>
      <c r="M1087" s="30"/>
      <c r="N1087" s="30"/>
      <c r="O1087" s="30"/>
      <c r="P1087" s="30"/>
      <c r="Q1087" s="30"/>
      <c r="R1087" s="30"/>
      <c r="S1087" s="30"/>
      <c r="T1087" s="30"/>
      <c r="U1087" s="30"/>
      <c r="V1087" s="30"/>
      <c r="W1087" s="30"/>
      <c r="X1087" s="30"/>
      <c r="Y1087" s="30"/>
      <c r="Z1087" s="30"/>
      <c r="AA1087" s="30"/>
      <c r="AB1087" s="30"/>
      <c r="AC1087" s="206"/>
      <c r="AD1087" s="206"/>
      <c r="AE1087" s="206"/>
      <c r="AF1087" s="206"/>
      <c r="AG1087" s="206"/>
      <c r="AH1087" s="206"/>
      <c r="AI1087" s="206"/>
      <c r="AJ1087" s="206"/>
      <c r="AK1087" s="206"/>
      <c r="AL1087" s="206"/>
      <c r="AM1087" s="207"/>
    </row>
    <row r="1088" spans="1:39" customFormat="1" outlineLevel="1">
      <c r="A1088" t="str">
        <f>B1088&amp;C1088</f>
        <v>Surname, Forename1</v>
      </c>
      <c r="B1088" s="258" t="s">
        <v>28</v>
      </c>
      <c r="C1088" s="27">
        <v>1</v>
      </c>
      <c r="D1088" s="26" t="s">
        <v>22</v>
      </c>
      <c r="E1088" s="103"/>
      <c r="F1088" s="103"/>
      <c r="G1088" s="103"/>
      <c r="H1088" s="16"/>
      <c r="I1088" s="16"/>
      <c r="J1088" s="17"/>
      <c r="K1088" s="94"/>
      <c r="L1088" s="94"/>
      <c r="M1088" s="94"/>
      <c r="N1088" s="94"/>
      <c r="O1088" s="94"/>
      <c r="P1088" s="94"/>
      <c r="Q1088" s="17"/>
      <c r="R1088" s="94"/>
      <c r="S1088" s="94"/>
      <c r="T1088" s="17"/>
      <c r="U1088" s="17"/>
      <c r="V1088" s="94"/>
      <c r="W1088" s="17"/>
      <c r="X1088" s="94"/>
      <c r="Y1088" s="17"/>
      <c r="Z1088" s="17"/>
      <c r="AA1088" s="17"/>
      <c r="AB1088" s="17"/>
      <c r="AC1088" s="190">
        <f>IF(J1088&lt;&gt;0,INT(25.4347*POWER((18-J1088),1.81)),0)</f>
        <v>0</v>
      </c>
      <c r="AD1088" s="190">
        <f>IF(Q1088&lt;&gt;0,INT(0.14354*POWER(((10*Q1088)-220),1.4)),0)</f>
        <v>0</v>
      </c>
      <c r="AE1088" s="190">
        <f>IF(T1088&lt;&gt;0,INT(51.39*POWER((T1088-1.5),1.05)),0)</f>
        <v>0</v>
      </c>
      <c r="AF1088" s="190">
        <f>IF(U1088&lt;&gt;0,INT(0.8465*POWER(((100*U1088)-75),1.42)),0)</f>
        <v>0</v>
      </c>
      <c r="AG1088" s="190">
        <f>IF(X1088&lt;&gt;0,INT(1.53775*POWER((82-X1088),1.81)),0)</f>
        <v>0</v>
      </c>
      <c r="AH1088" s="190">
        <f>IF(Y1088&lt;&gt;0,INT(5.74352*POWER((28.5-Y1088),1.92)),0)</f>
        <v>0</v>
      </c>
      <c r="AI1088" s="190">
        <f>IF(Z1088&lt;&gt;0,INT(12.91*POWER((Z1088-4),1.1)),0)</f>
        <v>0</v>
      </c>
      <c r="AJ1088" s="190">
        <f>IF(AA1088&lt;&gt;0,INT(0.2797*POWER(((100*AA1088)),1.35)),0)</f>
        <v>0</v>
      </c>
      <c r="AK1088" s="191">
        <f>IF(AB1088&lt;&gt;0,INT(100.14*POWER((AB1088-1),1.08)),0)</f>
        <v>0</v>
      </c>
      <c r="AL1088" s="208">
        <v>7</v>
      </c>
      <c r="AM1088" s="193">
        <f>SUM(AC1088:AK1088)</f>
        <v>0</v>
      </c>
    </row>
    <row r="1089" spans="1:39" customFormat="1" outlineLevel="1">
      <c r="A1089" t="str">
        <f>B1088&amp;C1089</f>
        <v>Surname, Forename2</v>
      </c>
      <c r="B1089" s="259"/>
      <c r="C1089" s="27">
        <v>2</v>
      </c>
      <c r="D1089" s="26" t="s">
        <v>22</v>
      </c>
      <c r="E1089" s="103"/>
      <c r="F1089" s="103"/>
      <c r="G1089" s="103"/>
      <c r="H1089" s="15"/>
      <c r="I1089" s="16"/>
      <c r="J1089" s="17"/>
      <c r="K1089" s="94"/>
      <c r="L1089" s="94"/>
      <c r="M1089" s="94"/>
      <c r="N1089" s="94"/>
      <c r="O1089" s="94"/>
      <c r="P1089" s="94"/>
      <c r="Q1089" s="17" t="str">
        <f>IF(SUM(K1089:P1089)=0,"",SUM(K1089:P1089))</f>
        <v/>
      </c>
      <c r="R1089" s="94"/>
      <c r="S1089" s="94"/>
      <c r="T1089" s="17" t="str">
        <f>IF(SUM(R1089:S1089)=0,"",SUM(R1089:S1089))</f>
        <v/>
      </c>
      <c r="U1089" s="17"/>
      <c r="V1089" s="94"/>
      <c r="W1089" s="17"/>
      <c r="X1089" s="94" t="str">
        <f>IFERROR(AVERAGE(V1089:W1089),"")</f>
        <v/>
      </c>
      <c r="Y1089" s="17"/>
      <c r="Z1089" s="17"/>
      <c r="AA1089" s="71"/>
      <c r="AB1089" s="17"/>
      <c r="AC1089" s="190" t="str">
        <f>IF(J1089="","",IF(J1089&lt;&gt;0,INT(25.4347*POWER((18-J1089),1.81)),0))</f>
        <v/>
      </c>
      <c r="AD1089" s="190" t="str">
        <f>IFERROR(IF(Q1089&lt;&gt;0,INT(0.14354*POWER(((10*Q1089)-220),1.4)),0),"")</f>
        <v/>
      </c>
      <c r="AE1089" s="190" t="str">
        <f>IFERROR(IF(T1089&lt;&gt;0,INT(51.39*POWER((T1089-1.5),1.05)),0),"")</f>
        <v/>
      </c>
      <c r="AF1089" s="190">
        <f>IF(U1089&lt;&gt;0,INT(0.8465*POWER(((100*U1089)-75),1.42)),0)</f>
        <v>0</v>
      </c>
      <c r="AG1089" s="190" t="str">
        <f>IFERROR(IF(X1089&lt;&gt;0,INT(1.53775*POWER((82-X1089),1.81)),0),"")</f>
        <v/>
      </c>
      <c r="AH1089" s="190" t="str">
        <f>IF(Y1089="","",IF(Y1089&lt;&gt;0,INT(5.74352*POWER((28.5-Y1089),1.92)),0))</f>
        <v/>
      </c>
      <c r="AI1089" s="190">
        <f>IF(Z1089&lt;&gt;0,INT(12.91*POWER((Z1089-4),1.1)),0)</f>
        <v>0</v>
      </c>
      <c r="AJ1089" s="190" t="str">
        <f>IF(AA1089="","",IF(AA1089&lt;&gt;0,INT(0.2797*POWER(((100*AA1089)),1.35)),0))</f>
        <v/>
      </c>
      <c r="AK1089" s="191" t="str">
        <f>IF(AB1089="","",IF(AB1089&lt;&gt;0,INT(100.14*POWER((AB1089-1),1.08)),0))</f>
        <v/>
      </c>
      <c r="AL1089" s="192">
        <f>COUNT(J1089,Q1089,T1089,X1089,Y1089,AA1089,AB1089)</f>
        <v>0</v>
      </c>
      <c r="AM1089" s="193" t="str">
        <f>IF(AL1089=0,"",SUM(AC1089:AK1089))</f>
        <v/>
      </c>
    </row>
    <row r="1090" spans="1:39" customFormat="1" outlineLevel="1">
      <c r="B1090" s="259"/>
      <c r="C1090" s="106" t="s">
        <v>65</v>
      </c>
      <c r="D1090" s="103"/>
      <c r="E1090" s="103"/>
      <c r="F1090" s="103"/>
      <c r="G1090" s="103"/>
      <c r="H1090" s="104"/>
      <c r="I1090" s="105"/>
      <c r="J1090" s="107" t="str">
        <f>IFERROR((J1088-J1089)/J1089*100%,"")</f>
        <v/>
      </c>
      <c r="K1090" s="107" t="str">
        <f>IFERROR((K1089-K1088)/K1089*100%,"")</f>
        <v/>
      </c>
      <c r="L1090" s="107" t="str">
        <f t="shared" ref="L1090:S1090" si="4610">IFERROR((L1089-L1088)/L1089*100%,"")</f>
        <v/>
      </c>
      <c r="M1090" s="107" t="str">
        <f t="shared" si="4610"/>
        <v/>
      </c>
      <c r="N1090" s="107" t="str">
        <f t="shared" si="4610"/>
        <v/>
      </c>
      <c r="O1090" s="107" t="str">
        <f t="shared" si="4610"/>
        <v/>
      </c>
      <c r="P1090" s="107" t="str">
        <f t="shared" si="4610"/>
        <v/>
      </c>
      <c r="Q1090" s="107" t="str">
        <f t="shared" si="4610"/>
        <v/>
      </c>
      <c r="R1090" s="107" t="str">
        <f t="shared" si="4610"/>
        <v/>
      </c>
      <c r="S1090" s="107" t="str">
        <f t="shared" si="4610"/>
        <v/>
      </c>
      <c r="T1090" s="107" t="str">
        <f>IFERROR((T1089-T1088)/T1089*100%,"")</f>
        <v/>
      </c>
      <c r="U1090" s="107" t="str">
        <f t="shared" ref="U1090" si="4611">IFERROR((U1089-U1088)/U1089*100%,"")</f>
        <v/>
      </c>
      <c r="V1090" s="107" t="str">
        <f>IFERROR((V1088-V1089)/V1089*100%,"")</f>
        <v/>
      </c>
      <c r="W1090" s="107" t="str">
        <f>IFERROR((W1088-W1089)/W1089*100%,"")</f>
        <v/>
      </c>
      <c r="X1090" s="107" t="str">
        <f>IFERROR((X1088-X1089)/X1089*100%,"")</f>
        <v/>
      </c>
      <c r="Y1090" s="107" t="str">
        <f>IFERROR((Y1088-Y1089)/Y1089*100%,"")</f>
        <v/>
      </c>
      <c r="Z1090" s="107" t="str">
        <f t="shared" ref="Z1090:AB1090" si="4612">IFERROR((Z1089-Z1088)/Z1089*100%,"")</f>
        <v/>
      </c>
      <c r="AA1090" s="107" t="str">
        <f t="shared" si="4612"/>
        <v/>
      </c>
      <c r="AB1090" s="107" t="str">
        <f t="shared" si="4612"/>
        <v/>
      </c>
      <c r="AC1090" s="194" t="str">
        <f t="shared" ref="AC1090" si="4613">IFERROR((AC1089-AC1088)/AC1089*100%,"")</f>
        <v/>
      </c>
      <c r="AD1090" s="194" t="str">
        <f t="shared" ref="AD1090" si="4614">IFERROR((AD1089-AD1088)/AD1089*100%,"")</f>
        <v/>
      </c>
      <c r="AE1090" s="194" t="str">
        <f t="shared" ref="AE1090" si="4615">IFERROR((AE1089-AE1088)/AE1089*100%,"")</f>
        <v/>
      </c>
      <c r="AF1090" s="194" t="str">
        <f t="shared" ref="AF1090" si="4616">IFERROR((AF1089-AF1088)/AF1089*100%,"")</f>
        <v/>
      </c>
      <c r="AG1090" s="194" t="str">
        <f t="shared" ref="AG1090" si="4617">IFERROR((AG1089-AG1088)/AG1089*100%,"")</f>
        <v/>
      </c>
      <c r="AH1090" s="194" t="str">
        <f t="shared" ref="AH1090" si="4618">IFERROR((AH1089-AH1088)/AH1089*100%,"")</f>
        <v/>
      </c>
      <c r="AI1090" s="194" t="str">
        <f t="shared" ref="AI1090" si="4619">IFERROR((AI1089-AI1088)/AI1089*100%,"")</f>
        <v/>
      </c>
      <c r="AJ1090" s="194" t="str">
        <f t="shared" ref="AJ1090" si="4620">IFERROR((AJ1089-AJ1088)/AJ1089*100%,"")</f>
        <v/>
      </c>
      <c r="AK1090" s="194" t="str">
        <f t="shared" ref="AK1090" si="4621">IFERROR((AK1089-AK1088)/AK1089*100%,"")</f>
        <v/>
      </c>
      <c r="AL1090" s="194" t="str">
        <f t="shared" ref="AL1090:AM1090" si="4622">IFERROR((AL1089-AL1088)/AL1089*100%,"")</f>
        <v/>
      </c>
      <c r="AM1090" s="228" t="str">
        <f t="shared" si="4622"/>
        <v/>
      </c>
    </row>
    <row r="1091" spans="1:39" customFormat="1" outlineLevel="1">
      <c r="A1091" t="str">
        <f>B1088&amp;C1091</f>
        <v>Surname, Forename3</v>
      </c>
      <c r="B1091" s="259"/>
      <c r="C1091" s="27">
        <v>3</v>
      </c>
      <c r="D1091" s="26" t="s">
        <v>22</v>
      </c>
      <c r="E1091" s="103"/>
      <c r="F1091" s="103"/>
      <c r="G1091" s="103"/>
      <c r="H1091" s="15"/>
      <c r="I1091" s="16"/>
      <c r="J1091" s="17"/>
      <c r="K1091" s="94"/>
      <c r="L1091" s="94"/>
      <c r="M1091" s="94"/>
      <c r="N1091" s="94"/>
      <c r="O1091" s="94"/>
      <c r="P1091" s="94"/>
      <c r="Q1091" s="17" t="str">
        <f>IF(SUM(K1091:P1091)=0,"",SUM(K1091:P1091))</f>
        <v/>
      </c>
      <c r="R1091" s="94"/>
      <c r="S1091" s="94"/>
      <c r="T1091" s="17" t="str">
        <f>IF(SUM(R1091:S1091)=0,"",SUM(R1091:S1091))</f>
        <v/>
      </c>
      <c r="U1091" s="17"/>
      <c r="V1091" s="94"/>
      <c r="W1091" s="17"/>
      <c r="X1091" s="94" t="str">
        <f>IFERROR(AVERAGE(V1091:W1091),"")</f>
        <v/>
      </c>
      <c r="Y1091" s="17"/>
      <c r="Z1091" s="17"/>
      <c r="AA1091" s="71"/>
      <c r="AB1091" s="17"/>
      <c r="AC1091" s="190" t="str">
        <f>IF(J1091="","",IF(J1091&lt;&gt;0,INT(25.4347*POWER((18-J1091),1.81)),0))</f>
        <v/>
      </c>
      <c r="AD1091" s="190" t="str">
        <f>IFERROR(IF(Q1091&lt;&gt;0,INT(0.14354*POWER(((10*Q1091)-220),1.4)),0),"")</f>
        <v/>
      </c>
      <c r="AE1091" s="190" t="str">
        <f>IFERROR(IF(T1091&lt;&gt;0,INT(51.39*POWER((T1091-1.5),1.05)),0),"")</f>
        <v/>
      </c>
      <c r="AF1091" s="190">
        <f>IF(U1091&lt;&gt;0,INT(0.8465*POWER(((100*U1091)-75),1.42)),0)</f>
        <v>0</v>
      </c>
      <c r="AG1091" s="190" t="str">
        <f>IFERROR(IF(X1091&lt;&gt;0,INT(1.53775*POWER((82-X1091),1.81)),0),"")</f>
        <v/>
      </c>
      <c r="AH1091" s="190" t="str">
        <f>IF(Y1091="","",IF(Y1091&lt;&gt;0,INT(5.74352*POWER((28.5-Y1091),1.92)),0))</f>
        <v/>
      </c>
      <c r="AI1091" s="190">
        <f>IF(Z1091&lt;&gt;0,INT(12.91*POWER((Z1091-4),1.1)),0)</f>
        <v>0</v>
      </c>
      <c r="AJ1091" s="190" t="str">
        <f>IF(AA1091="","",IF(AA1091&lt;&gt;0,INT(0.2797*POWER(((100*AA1091)),1.35)),0))</f>
        <v/>
      </c>
      <c r="AK1091" s="191" t="str">
        <f>IF(AB1091="","",IF(AB1091&lt;&gt;0,INT(100.14*POWER((AB1091-1),1.08)),0))</f>
        <v/>
      </c>
      <c r="AL1091" s="192">
        <f>COUNT(J1091,Q1091,T1091,X1091,Y1091,AA1091,AB1091)</f>
        <v>0</v>
      </c>
      <c r="AM1091" s="193" t="str">
        <f>IF(AL1091=0,"",SUM(AC1091:AK1091))</f>
        <v/>
      </c>
    </row>
    <row r="1092" spans="1:39" customFormat="1" outlineLevel="1">
      <c r="B1092" s="259"/>
      <c r="C1092" s="106" t="s">
        <v>65</v>
      </c>
      <c r="D1092" s="103"/>
      <c r="E1092" s="103"/>
      <c r="F1092" s="103"/>
      <c r="G1092" s="103"/>
      <c r="H1092" s="104"/>
      <c r="I1092" s="105"/>
      <c r="J1092" s="107" t="str">
        <f>IFERROR((J1089-J1091)/J1091*100%,"")</f>
        <v/>
      </c>
      <c r="K1092" s="107" t="str">
        <f t="shared" ref="K1092:T1092" si="4623">IFERROR((K1091-K1089)/K1091*100%,"")</f>
        <v/>
      </c>
      <c r="L1092" s="107" t="str">
        <f t="shared" si="4623"/>
        <v/>
      </c>
      <c r="M1092" s="107" t="str">
        <f t="shared" si="4623"/>
        <v/>
      </c>
      <c r="N1092" s="107" t="str">
        <f t="shared" si="4623"/>
        <v/>
      </c>
      <c r="O1092" s="107" t="str">
        <f t="shared" si="4623"/>
        <v/>
      </c>
      <c r="P1092" s="107" t="str">
        <f t="shared" si="4623"/>
        <v/>
      </c>
      <c r="Q1092" s="107" t="str">
        <f t="shared" si="4623"/>
        <v/>
      </c>
      <c r="R1092" s="107" t="str">
        <f t="shared" si="4623"/>
        <v/>
      </c>
      <c r="S1092" s="107" t="str">
        <f t="shared" si="4623"/>
        <v/>
      </c>
      <c r="T1092" s="107" t="str">
        <f t="shared" si="4623"/>
        <v/>
      </c>
      <c r="U1092" s="107" t="str">
        <f t="shared" ref="U1092" si="4624">IFERROR((U1091-U1090)/U1091*100%,"")</f>
        <v/>
      </c>
      <c r="V1092" s="107" t="str">
        <f>IFERROR((V1089-V1091)/V1091*100%,"")</f>
        <v/>
      </c>
      <c r="W1092" s="107" t="str">
        <f>IFERROR((W1089-W1091)/W1091*100%,"")</f>
        <v/>
      </c>
      <c r="X1092" s="107" t="str">
        <f>IFERROR((X1089-X1091)/X1091*100%,"")</f>
        <v/>
      </c>
      <c r="Y1092" s="107" t="str">
        <f>IFERROR((Y1089-Y1091)/Y1091*100%,"")</f>
        <v/>
      </c>
      <c r="Z1092" s="107" t="str">
        <f t="shared" ref="Z1092" si="4625">IFERROR((Z1091-Z1090)/Z1091*100%,"")</f>
        <v/>
      </c>
      <c r="AA1092" s="107" t="str">
        <f>IFERROR((AA1091-AA1089)/AA1091*100%,"")</f>
        <v/>
      </c>
      <c r="AB1092" s="107" t="str">
        <f>IFERROR((AB1091-AB1089)/AB1091*100%,"")</f>
        <v/>
      </c>
      <c r="AC1092" s="194" t="str">
        <f t="shared" ref="AC1092" si="4626">IFERROR((AC1091-AC1090)/AC1091*100%,"")</f>
        <v/>
      </c>
      <c r="AD1092" s="194" t="str">
        <f t="shared" ref="AD1092" si="4627">IFERROR((AD1091-AD1090)/AD1091*100%,"")</f>
        <v/>
      </c>
      <c r="AE1092" s="194" t="str">
        <f t="shared" ref="AE1092" si="4628">IFERROR((AE1091-AE1090)/AE1091*100%,"")</f>
        <v/>
      </c>
      <c r="AF1092" s="194" t="str">
        <f t="shared" ref="AF1092" si="4629">IFERROR((AF1091-AF1090)/AF1091*100%,"")</f>
        <v/>
      </c>
      <c r="AG1092" s="194" t="str">
        <f t="shared" ref="AG1092" si="4630">IFERROR((AG1091-AG1090)/AG1091*100%,"")</f>
        <v/>
      </c>
      <c r="AH1092" s="194" t="str">
        <f t="shared" ref="AH1092" si="4631">IFERROR((AH1091-AH1090)/AH1091*100%,"")</f>
        <v/>
      </c>
      <c r="AI1092" s="194" t="str">
        <f t="shared" ref="AI1092" si="4632">IFERROR((AI1091-AI1090)/AI1091*100%,"")</f>
        <v/>
      </c>
      <c r="AJ1092" s="194" t="str">
        <f t="shared" ref="AJ1092" si="4633">IFERROR((AJ1091-AJ1090)/AJ1091*100%,"")</f>
        <v/>
      </c>
      <c r="AK1092" s="194" t="str">
        <f t="shared" ref="AK1092" si="4634">IFERROR((AK1091-AK1090)/AK1091*100%,"")</f>
        <v/>
      </c>
      <c r="AL1092" s="194" t="str">
        <f t="shared" ref="AL1092" si="4635">IFERROR((AL1091-AL1090)/AL1091*100%,"")</f>
        <v/>
      </c>
      <c r="AM1092" s="227" t="str">
        <f>IFERROR((AM1091-AM1089)/AM1091*100%,"")</f>
        <v/>
      </c>
    </row>
    <row r="1093" spans="1:39" customFormat="1" outlineLevel="1">
      <c r="A1093" t="str">
        <f>B1088&amp;C1093</f>
        <v>Surname, Forename4</v>
      </c>
      <c r="B1093" s="259"/>
      <c r="C1093" s="27">
        <v>4</v>
      </c>
      <c r="D1093" s="26" t="s">
        <v>22</v>
      </c>
      <c r="E1093" s="103"/>
      <c r="F1093" s="103"/>
      <c r="G1093" s="103"/>
      <c r="H1093" s="15"/>
      <c r="I1093" s="16"/>
      <c r="J1093" s="17"/>
      <c r="K1093" s="94"/>
      <c r="L1093" s="94"/>
      <c r="M1093" s="94"/>
      <c r="N1093" s="94"/>
      <c r="O1093" s="94"/>
      <c r="P1093" s="94"/>
      <c r="Q1093" s="17" t="str">
        <f>IF(SUM(K1093:P1093)=0,"",SUM(K1093:P1093))</f>
        <v/>
      </c>
      <c r="R1093" s="94"/>
      <c r="S1093" s="94"/>
      <c r="T1093" s="17" t="str">
        <f>IF(SUM(R1093:S1093)=0,"",SUM(R1093:S1093))</f>
        <v/>
      </c>
      <c r="U1093" s="17"/>
      <c r="V1093" s="94"/>
      <c r="W1093" s="17"/>
      <c r="X1093" s="94" t="str">
        <f>IFERROR(AVERAGE(V1093:W1093),"")</f>
        <v/>
      </c>
      <c r="Y1093" s="17"/>
      <c r="Z1093" s="17"/>
      <c r="AA1093" s="71"/>
      <c r="AB1093" s="17"/>
      <c r="AC1093" s="190" t="str">
        <f>IF(J1093="","",IF(J1093&lt;&gt;0,INT(25.4347*POWER((18-J1093),1.81)),0))</f>
        <v/>
      </c>
      <c r="AD1093" s="190" t="str">
        <f>IFERROR(IF(Q1093&lt;&gt;0,INT(0.14354*POWER(((10*Q1093)-220),1.4)),0),"")</f>
        <v/>
      </c>
      <c r="AE1093" s="190" t="str">
        <f>IFERROR(IF(T1093&lt;&gt;0,INT(51.39*POWER((T1093-1.5),1.05)),0),"")</f>
        <v/>
      </c>
      <c r="AF1093" s="190">
        <f>IF(U1093&lt;&gt;0,INT(0.8465*POWER(((100*U1093)-75),1.42)),0)</f>
        <v>0</v>
      </c>
      <c r="AG1093" s="190" t="str">
        <f>IFERROR(IF(X1093&lt;&gt;0,INT(1.53775*POWER((82-X1093),1.81)),0),"")</f>
        <v/>
      </c>
      <c r="AH1093" s="190" t="str">
        <f>IF(Y1093="","",IF(Y1093&lt;&gt;0,INT(5.74352*POWER((28.5-Y1093),1.92)),0))</f>
        <v/>
      </c>
      <c r="AI1093" s="190">
        <f>IF(Z1093&lt;&gt;0,INT(12.91*POWER((Z1093-4),1.1)),0)</f>
        <v>0</v>
      </c>
      <c r="AJ1093" s="190" t="str">
        <f>IF(AA1093="","",IF(AA1093&lt;&gt;0,INT(0.2797*POWER(((100*AA1093)),1.35)),0))</f>
        <v/>
      </c>
      <c r="AK1093" s="191" t="str">
        <f>IF(AB1093="","",IF(AB1093&lt;&gt;0,INT(100.14*POWER((AB1093-1),1.08)),0))</f>
        <v/>
      </c>
      <c r="AL1093" s="192">
        <f>COUNT(J1093,Q1093,T1093,X1093,Y1093,AA1093,AB1093)</f>
        <v>0</v>
      </c>
      <c r="AM1093" s="193" t="str">
        <f>IF(AL1093=0,"",SUM(AC1093:AK1093))</f>
        <v/>
      </c>
    </row>
    <row r="1094" spans="1:39" customFormat="1" outlineLevel="1">
      <c r="B1094" s="259"/>
      <c r="C1094" s="106" t="s">
        <v>65</v>
      </c>
      <c r="D1094" s="103"/>
      <c r="E1094" s="103"/>
      <c r="F1094" s="103"/>
      <c r="G1094" s="103"/>
      <c r="H1094" s="104"/>
      <c r="I1094" s="105"/>
      <c r="J1094" s="107" t="str">
        <f>IFERROR((J1091-J1093)/J1093*100%,"")</f>
        <v/>
      </c>
      <c r="K1094" s="107" t="str">
        <f t="shared" ref="K1094:T1094" si="4636">IFERROR((K1093-K1091)/K1093*100%,"")</f>
        <v/>
      </c>
      <c r="L1094" s="107" t="str">
        <f t="shared" si="4636"/>
        <v/>
      </c>
      <c r="M1094" s="107" t="str">
        <f t="shared" si="4636"/>
        <v/>
      </c>
      <c r="N1094" s="107" t="str">
        <f t="shared" si="4636"/>
        <v/>
      </c>
      <c r="O1094" s="107" t="str">
        <f t="shared" si="4636"/>
        <v/>
      </c>
      <c r="P1094" s="107" t="str">
        <f t="shared" si="4636"/>
        <v/>
      </c>
      <c r="Q1094" s="107" t="str">
        <f t="shared" si="4636"/>
        <v/>
      </c>
      <c r="R1094" s="107" t="str">
        <f t="shared" si="4636"/>
        <v/>
      </c>
      <c r="S1094" s="107" t="str">
        <f t="shared" si="4636"/>
        <v/>
      </c>
      <c r="T1094" s="107" t="str">
        <f t="shared" si="4636"/>
        <v/>
      </c>
      <c r="U1094" s="107" t="str">
        <f t="shared" ref="U1094" si="4637">IFERROR((U1093-U1092)/U1093*100%,"")</f>
        <v/>
      </c>
      <c r="V1094" s="107" t="str">
        <f>IFERROR((V1091-V1093)/V1093*100%,"")</f>
        <v/>
      </c>
      <c r="W1094" s="107" t="str">
        <f>IFERROR((W1091-W1093)/W1093*100%,"")</f>
        <v/>
      </c>
      <c r="X1094" s="107" t="str">
        <f>IFERROR((X1091-X1093)/X1093*100%,"")</f>
        <v/>
      </c>
      <c r="Y1094" s="107" t="str">
        <f>IFERROR((Y1091-Y1093)/Y1093*100%,"")</f>
        <v/>
      </c>
      <c r="Z1094" s="107" t="str">
        <f t="shared" ref="Z1094" si="4638">IFERROR((Z1093-Z1092)/Z1093*100%,"")</f>
        <v/>
      </c>
      <c r="AA1094" s="107" t="str">
        <f>IFERROR((AA1093-AA1091)/AA1093*100%,"")</f>
        <v/>
      </c>
      <c r="AB1094" s="107" t="str">
        <f>IFERROR((AB1093-AB1091)/AB1093*100%,"")</f>
        <v/>
      </c>
      <c r="AC1094" s="194" t="str">
        <f t="shared" ref="AC1094" si="4639">IFERROR((AC1093-AC1092)/AC1093*100%,"")</f>
        <v/>
      </c>
      <c r="AD1094" s="194" t="str">
        <f t="shared" ref="AD1094" si="4640">IFERROR((AD1093-AD1092)/AD1093*100%,"")</f>
        <v/>
      </c>
      <c r="AE1094" s="194" t="str">
        <f t="shared" ref="AE1094" si="4641">IFERROR((AE1093-AE1092)/AE1093*100%,"")</f>
        <v/>
      </c>
      <c r="AF1094" s="194" t="str">
        <f t="shared" ref="AF1094" si="4642">IFERROR((AF1093-AF1092)/AF1093*100%,"")</f>
        <v/>
      </c>
      <c r="AG1094" s="194" t="str">
        <f t="shared" ref="AG1094" si="4643">IFERROR((AG1093-AG1092)/AG1093*100%,"")</f>
        <v/>
      </c>
      <c r="AH1094" s="194" t="str">
        <f t="shared" ref="AH1094" si="4644">IFERROR((AH1093-AH1092)/AH1093*100%,"")</f>
        <v/>
      </c>
      <c r="AI1094" s="194" t="str">
        <f t="shared" ref="AI1094" si="4645">IFERROR((AI1093-AI1092)/AI1093*100%,"")</f>
        <v/>
      </c>
      <c r="AJ1094" s="194" t="str">
        <f t="shared" ref="AJ1094" si="4646">IFERROR((AJ1093-AJ1092)/AJ1093*100%,"")</f>
        <v/>
      </c>
      <c r="AK1094" s="194" t="str">
        <f t="shared" ref="AK1094" si="4647">IFERROR((AK1093-AK1092)/AK1093*100%,"")</f>
        <v/>
      </c>
      <c r="AL1094" s="194" t="str">
        <f t="shared" ref="AL1094" si="4648">IFERROR((AL1093-AL1092)/AL1093*100%,"")</f>
        <v/>
      </c>
      <c r="AM1094" s="227" t="str">
        <f>IFERROR((AM1093-AM1091)/AM1093*100%,"")</f>
        <v/>
      </c>
    </row>
    <row r="1095" spans="1:39" customFormat="1" outlineLevel="1">
      <c r="A1095" t="str">
        <f>B1088&amp;C1095</f>
        <v>Surname, Forename5</v>
      </c>
      <c r="B1095" s="259"/>
      <c r="C1095" s="27">
        <v>5</v>
      </c>
      <c r="D1095" s="26" t="s">
        <v>22</v>
      </c>
      <c r="E1095" s="103"/>
      <c r="F1095" s="103"/>
      <c r="G1095" s="103"/>
      <c r="H1095" s="15"/>
      <c r="I1095" s="16"/>
      <c r="J1095" s="17"/>
      <c r="K1095" s="94"/>
      <c r="L1095" s="94"/>
      <c r="M1095" s="94"/>
      <c r="N1095" s="94"/>
      <c r="O1095" s="94"/>
      <c r="P1095" s="94"/>
      <c r="Q1095" s="17" t="str">
        <f>IF(SUM(K1095:P1095)=0,"",SUM(K1095:P1095))</f>
        <v/>
      </c>
      <c r="R1095" s="94"/>
      <c r="S1095" s="94"/>
      <c r="T1095" s="17" t="str">
        <f>IF(SUM(R1095:S1095)=0,"",SUM(R1095:S1095))</f>
        <v/>
      </c>
      <c r="U1095" s="17"/>
      <c r="V1095" s="94"/>
      <c r="W1095" s="17"/>
      <c r="X1095" s="94" t="str">
        <f>IFERROR(AVERAGE(V1095:W1095),"")</f>
        <v/>
      </c>
      <c r="Y1095" s="17"/>
      <c r="Z1095" s="17"/>
      <c r="AA1095" s="71"/>
      <c r="AB1095" s="17"/>
      <c r="AC1095" s="190" t="str">
        <f>IF(J1095="","",IF(J1095&lt;&gt;0,INT(25.4347*POWER((18-J1095),1.81)),0))</f>
        <v/>
      </c>
      <c r="AD1095" s="190" t="str">
        <f>IFERROR(IF(Q1095&lt;&gt;0,INT(0.14354*POWER(((10*Q1095)-220),1.4)),0),"")</f>
        <v/>
      </c>
      <c r="AE1095" s="190" t="str">
        <f>IFERROR(IF(T1095&lt;&gt;0,INT(51.39*POWER((T1095-1.5),1.05)),0),"")</f>
        <v/>
      </c>
      <c r="AF1095" s="190">
        <f>IF(U1095&lt;&gt;0,INT(0.8465*POWER(((100*U1095)-75),1.42)),0)</f>
        <v>0</v>
      </c>
      <c r="AG1095" s="190" t="str">
        <f>IFERROR(IF(X1095&lt;&gt;0,INT(1.53775*POWER((82-X1095),1.81)),0),"")</f>
        <v/>
      </c>
      <c r="AH1095" s="190" t="str">
        <f>IF(Y1095="","",IF(Y1095&lt;&gt;0,INT(5.74352*POWER((28.5-Y1095),1.92)),0))</f>
        <v/>
      </c>
      <c r="AI1095" s="190">
        <f>IF(Z1095&lt;&gt;0,INT(12.91*POWER((Z1095-4),1.1)),0)</f>
        <v>0</v>
      </c>
      <c r="AJ1095" s="190" t="str">
        <f>IF(AA1095="","",IF(AA1095&lt;&gt;0,INT(0.2797*POWER(((100*AA1095)),1.35)),0))</f>
        <v/>
      </c>
      <c r="AK1095" s="191" t="str">
        <f>IF(AB1095="","",IF(AB1095&lt;&gt;0,INT(100.14*POWER((AB1095-1),1.08)),0))</f>
        <v/>
      </c>
      <c r="AL1095" s="192">
        <f>COUNT(J1095,Q1095,T1095,X1095,Y1095,AA1095,AB1095)</f>
        <v>0</v>
      </c>
      <c r="AM1095" s="193" t="str">
        <f>IF(AL1095=0,"",SUM(AC1095:AK1095))</f>
        <v/>
      </c>
    </row>
    <row r="1096" spans="1:39" customFormat="1" outlineLevel="1">
      <c r="B1096" s="259"/>
      <c r="C1096" s="106" t="s">
        <v>65</v>
      </c>
      <c r="D1096" s="103"/>
      <c r="E1096" s="103"/>
      <c r="F1096" s="103"/>
      <c r="G1096" s="103"/>
      <c r="H1096" s="104"/>
      <c r="I1096" s="105"/>
      <c r="J1096" s="107" t="str">
        <f>IFERROR((J1093-J1095)/J1095*100%,"")</f>
        <v/>
      </c>
      <c r="K1096" s="107" t="str">
        <f t="shared" ref="K1096:T1096" si="4649">IFERROR((K1095-K1093)/K1095*100%,"")</f>
        <v/>
      </c>
      <c r="L1096" s="107" t="str">
        <f t="shared" si="4649"/>
        <v/>
      </c>
      <c r="M1096" s="107" t="str">
        <f t="shared" si="4649"/>
        <v/>
      </c>
      <c r="N1096" s="107" t="str">
        <f t="shared" si="4649"/>
        <v/>
      </c>
      <c r="O1096" s="107" t="str">
        <f t="shared" si="4649"/>
        <v/>
      </c>
      <c r="P1096" s="107" t="str">
        <f t="shared" si="4649"/>
        <v/>
      </c>
      <c r="Q1096" s="107" t="str">
        <f t="shared" si="4649"/>
        <v/>
      </c>
      <c r="R1096" s="107" t="str">
        <f t="shared" si="4649"/>
        <v/>
      </c>
      <c r="S1096" s="107" t="str">
        <f t="shared" si="4649"/>
        <v/>
      </c>
      <c r="T1096" s="107" t="str">
        <f t="shared" si="4649"/>
        <v/>
      </c>
      <c r="U1096" s="107" t="str">
        <f t="shared" ref="U1096" si="4650">IFERROR((U1095-U1094)/U1095*100%,"")</f>
        <v/>
      </c>
      <c r="V1096" s="107" t="str">
        <f>IFERROR((V1093-V1095)/V1095*100%,"")</f>
        <v/>
      </c>
      <c r="W1096" s="107" t="str">
        <f>IFERROR((W1093-W1095)/W1095*100%,"")</f>
        <v/>
      </c>
      <c r="X1096" s="107" t="str">
        <f>IFERROR((X1093-X1095)/X1095*100%,"")</f>
        <v/>
      </c>
      <c r="Y1096" s="107" t="str">
        <f>IFERROR((Y1093-Y1095)/Y1095*100%,"")</f>
        <v/>
      </c>
      <c r="Z1096" s="107" t="str">
        <f t="shared" ref="Z1096" si="4651">IFERROR((Z1095-Z1094)/Z1095*100%,"")</f>
        <v/>
      </c>
      <c r="AA1096" s="107" t="str">
        <f>IFERROR((AA1095-AA1093)/AA1095*100%,"")</f>
        <v/>
      </c>
      <c r="AB1096" s="107" t="str">
        <f>IFERROR((AB1095-AB1093)/AB1095*100%,"")</f>
        <v/>
      </c>
      <c r="AC1096" s="194" t="str">
        <f t="shared" ref="AC1096" si="4652">IFERROR((AC1095-AC1094)/AC1095*100%,"")</f>
        <v/>
      </c>
      <c r="AD1096" s="194" t="str">
        <f t="shared" ref="AD1096" si="4653">IFERROR((AD1095-AD1094)/AD1095*100%,"")</f>
        <v/>
      </c>
      <c r="AE1096" s="194" t="str">
        <f t="shared" ref="AE1096" si="4654">IFERROR((AE1095-AE1094)/AE1095*100%,"")</f>
        <v/>
      </c>
      <c r="AF1096" s="194" t="str">
        <f t="shared" ref="AF1096" si="4655">IFERROR((AF1095-AF1094)/AF1095*100%,"")</f>
        <v/>
      </c>
      <c r="AG1096" s="194" t="str">
        <f t="shared" ref="AG1096" si="4656">IFERROR((AG1095-AG1094)/AG1095*100%,"")</f>
        <v/>
      </c>
      <c r="AH1096" s="194" t="str">
        <f t="shared" ref="AH1096" si="4657">IFERROR((AH1095-AH1094)/AH1095*100%,"")</f>
        <v/>
      </c>
      <c r="AI1096" s="194" t="str">
        <f t="shared" ref="AI1096" si="4658">IFERROR((AI1095-AI1094)/AI1095*100%,"")</f>
        <v/>
      </c>
      <c r="AJ1096" s="194" t="str">
        <f t="shared" ref="AJ1096" si="4659">IFERROR((AJ1095-AJ1094)/AJ1095*100%,"")</f>
        <v/>
      </c>
      <c r="AK1096" s="194" t="str">
        <f t="shared" ref="AK1096" si="4660">IFERROR((AK1095-AK1094)/AK1095*100%,"")</f>
        <v/>
      </c>
      <c r="AL1096" s="194" t="str">
        <f t="shared" ref="AL1096" si="4661">IFERROR((AL1095-AL1094)/AL1095*100%,"")</f>
        <v/>
      </c>
      <c r="AM1096" s="227" t="str">
        <f>IFERROR((AM1095-AM1093)/AM1095*100%,"")</f>
        <v/>
      </c>
    </row>
    <row r="1097" spans="1:39" customFormat="1" outlineLevel="1">
      <c r="A1097" t="str">
        <f>B1088&amp;C1097</f>
        <v>Surname, Forename6</v>
      </c>
      <c r="B1097" s="259"/>
      <c r="C1097" s="27">
        <v>6</v>
      </c>
      <c r="D1097" s="26" t="s">
        <v>22</v>
      </c>
      <c r="E1097" s="103"/>
      <c r="F1097" s="103"/>
      <c r="G1097" s="103"/>
      <c r="H1097" s="15"/>
      <c r="I1097" s="16"/>
      <c r="J1097" s="17"/>
      <c r="K1097" s="94"/>
      <c r="L1097" s="94"/>
      <c r="M1097" s="94"/>
      <c r="N1097" s="94"/>
      <c r="O1097" s="94"/>
      <c r="P1097" s="94"/>
      <c r="Q1097" s="17" t="str">
        <f>IF(SUM(K1097:P1097)=0,"",SUM(K1097:P1097))</f>
        <v/>
      </c>
      <c r="R1097" s="94"/>
      <c r="S1097" s="94"/>
      <c r="T1097" s="17" t="str">
        <f>IF(SUM(R1097:S1097)=0,"",SUM(R1097:S1097))</f>
        <v/>
      </c>
      <c r="U1097" s="17"/>
      <c r="V1097" s="94"/>
      <c r="W1097" s="17"/>
      <c r="X1097" s="94" t="str">
        <f>IFERROR(AVERAGE(V1097:W1097),"")</f>
        <v/>
      </c>
      <c r="Y1097" s="17"/>
      <c r="Z1097" s="17"/>
      <c r="AA1097" s="71"/>
      <c r="AB1097" s="17"/>
      <c r="AC1097" s="190" t="str">
        <f>IF(J1097="","",IF(J1097&lt;&gt;0,INT(25.4347*POWER((18-J1097),1.81)),0))</f>
        <v/>
      </c>
      <c r="AD1097" s="190" t="str">
        <f>IFERROR(IF(Q1097&lt;&gt;0,INT(0.14354*POWER(((10*Q1097)-220),1.4)),0),"")</f>
        <v/>
      </c>
      <c r="AE1097" s="190" t="str">
        <f>IFERROR(IF(T1097&lt;&gt;0,INT(51.39*POWER((T1097-1.5),1.05)),0),"")</f>
        <v/>
      </c>
      <c r="AF1097" s="190">
        <f>IF(U1097&lt;&gt;0,INT(0.8465*POWER(((100*U1097)-75),1.42)),0)</f>
        <v>0</v>
      </c>
      <c r="AG1097" s="190" t="str">
        <f>IFERROR(IF(X1097&lt;&gt;0,INT(1.53775*POWER((82-X1097),1.81)),0),"")</f>
        <v/>
      </c>
      <c r="AH1097" s="190" t="str">
        <f>IF(Y1097="","",IF(Y1097&lt;&gt;0,INT(5.74352*POWER((28.5-Y1097),1.92)),0))</f>
        <v/>
      </c>
      <c r="AI1097" s="190">
        <f>IF(Z1097&lt;&gt;0,INT(12.91*POWER((Z1097-4),1.1)),0)</f>
        <v>0</v>
      </c>
      <c r="AJ1097" s="190" t="str">
        <f>IF(AA1097="","",IF(AA1097&lt;&gt;0,INT(0.2797*POWER(((100*AA1097)),1.35)),0))</f>
        <v/>
      </c>
      <c r="AK1097" s="191" t="str">
        <f>IF(AB1097="","",IF(AB1097&lt;&gt;0,INT(100.14*POWER((AB1097-1),1.08)),0))</f>
        <v/>
      </c>
      <c r="AL1097" s="192">
        <f>COUNT(J1097,Q1097,T1097,X1097,Y1097,AA1097,AB1097)</f>
        <v>0</v>
      </c>
      <c r="AM1097" s="193" t="str">
        <f>IF(AL1097=0,"",SUM(AC1097:AK1097))</f>
        <v/>
      </c>
    </row>
    <row r="1098" spans="1:39" customFormat="1" outlineLevel="1">
      <c r="B1098" s="259"/>
      <c r="C1098" s="106" t="s">
        <v>65</v>
      </c>
      <c r="D1098" s="103"/>
      <c r="E1098" s="103"/>
      <c r="F1098" s="103"/>
      <c r="G1098" s="103"/>
      <c r="H1098" s="104"/>
      <c r="I1098" s="105"/>
      <c r="J1098" s="107" t="str">
        <f>IFERROR((J1095-J1097)/J1097*100%,"")</f>
        <v/>
      </c>
      <c r="K1098" s="107" t="str">
        <f t="shared" ref="K1098:T1098" si="4662">IFERROR((K1097-K1095)/K1097*100%,"")</f>
        <v/>
      </c>
      <c r="L1098" s="107" t="str">
        <f t="shared" si="4662"/>
        <v/>
      </c>
      <c r="M1098" s="107" t="str">
        <f t="shared" si="4662"/>
        <v/>
      </c>
      <c r="N1098" s="107" t="str">
        <f t="shared" si="4662"/>
        <v/>
      </c>
      <c r="O1098" s="107" t="str">
        <f t="shared" si="4662"/>
        <v/>
      </c>
      <c r="P1098" s="107" t="str">
        <f t="shared" si="4662"/>
        <v/>
      </c>
      <c r="Q1098" s="107" t="str">
        <f t="shared" si="4662"/>
        <v/>
      </c>
      <c r="R1098" s="107" t="str">
        <f t="shared" si="4662"/>
        <v/>
      </c>
      <c r="S1098" s="107" t="str">
        <f t="shared" si="4662"/>
        <v/>
      </c>
      <c r="T1098" s="107" t="str">
        <f t="shared" si="4662"/>
        <v/>
      </c>
      <c r="U1098" s="107" t="str">
        <f t="shared" ref="U1098" si="4663">IFERROR((U1097-U1096)/U1097*100%,"")</f>
        <v/>
      </c>
      <c r="V1098" s="107" t="str">
        <f>IFERROR((V1095-V1097)/V1097*100%,"")</f>
        <v/>
      </c>
      <c r="W1098" s="107" t="str">
        <f>IFERROR((W1095-W1097)/W1097*100%,"")</f>
        <v/>
      </c>
      <c r="X1098" s="107" t="str">
        <f>IFERROR((X1095-X1097)/X1097*100%,"")</f>
        <v/>
      </c>
      <c r="Y1098" s="107" t="str">
        <f>IFERROR((Y1095-Y1097)/Y1097*100%,"")</f>
        <v/>
      </c>
      <c r="Z1098" s="107" t="str">
        <f t="shared" ref="Z1098" si="4664">IFERROR((Z1097-Z1096)/Z1097*100%,"")</f>
        <v/>
      </c>
      <c r="AA1098" s="107" t="str">
        <f>IFERROR((AA1097-AA1095)/AA1097*100%,"")</f>
        <v/>
      </c>
      <c r="AB1098" s="107" t="str">
        <f>IFERROR((AB1097-AB1095)/AB1097*100%,"")</f>
        <v/>
      </c>
      <c r="AC1098" s="194" t="str">
        <f t="shared" ref="AC1098" si="4665">IFERROR((AC1097-AC1096)/AC1097*100%,"")</f>
        <v/>
      </c>
      <c r="AD1098" s="194" t="str">
        <f t="shared" ref="AD1098" si="4666">IFERROR((AD1097-AD1096)/AD1097*100%,"")</f>
        <v/>
      </c>
      <c r="AE1098" s="194" t="str">
        <f t="shared" ref="AE1098" si="4667">IFERROR((AE1097-AE1096)/AE1097*100%,"")</f>
        <v/>
      </c>
      <c r="AF1098" s="194" t="str">
        <f t="shared" ref="AF1098" si="4668">IFERROR((AF1097-AF1096)/AF1097*100%,"")</f>
        <v/>
      </c>
      <c r="AG1098" s="194" t="str">
        <f t="shared" ref="AG1098" si="4669">IFERROR((AG1097-AG1096)/AG1097*100%,"")</f>
        <v/>
      </c>
      <c r="AH1098" s="194" t="str">
        <f t="shared" ref="AH1098" si="4670">IFERROR((AH1097-AH1096)/AH1097*100%,"")</f>
        <v/>
      </c>
      <c r="AI1098" s="194" t="str">
        <f t="shared" ref="AI1098" si="4671">IFERROR((AI1097-AI1096)/AI1097*100%,"")</f>
        <v/>
      </c>
      <c r="AJ1098" s="194" t="str">
        <f t="shared" ref="AJ1098" si="4672">IFERROR((AJ1097-AJ1096)/AJ1097*100%,"")</f>
        <v/>
      </c>
      <c r="AK1098" s="194" t="str">
        <f t="shared" ref="AK1098" si="4673">IFERROR((AK1097-AK1096)/AK1097*100%,"")</f>
        <v/>
      </c>
      <c r="AL1098" s="194" t="str">
        <f t="shared" ref="AL1098" si="4674">IFERROR((AL1097-AL1096)/AL1097*100%,"")</f>
        <v/>
      </c>
      <c r="AM1098" s="227" t="str">
        <f>IFERROR((AM1097-AM1095)/AM1097*100%,"")</f>
        <v/>
      </c>
    </row>
    <row r="1099" spans="1:39" customFormat="1" outlineLevel="1">
      <c r="A1099" t="str">
        <f>B1088&amp;C1099</f>
        <v>Surname, Forename7</v>
      </c>
      <c r="B1099" s="259"/>
      <c r="C1099" s="27">
        <v>7</v>
      </c>
      <c r="D1099" s="26" t="s">
        <v>22</v>
      </c>
      <c r="E1099" s="103"/>
      <c r="F1099" s="103"/>
      <c r="G1099" s="103"/>
      <c r="H1099" s="15"/>
      <c r="I1099" s="16"/>
      <c r="J1099" s="17"/>
      <c r="K1099" s="94"/>
      <c r="L1099" s="94"/>
      <c r="M1099" s="94"/>
      <c r="N1099" s="94"/>
      <c r="O1099" s="94"/>
      <c r="P1099" s="94"/>
      <c r="Q1099" s="17" t="str">
        <f>IF(SUM(K1099:P1099)=0,"",SUM(K1099:P1099))</f>
        <v/>
      </c>
      <c r="R1099" s="94"/>
      <c r="S1099" s="94"/>
      <c r="T1099" s="17" t="str">
        <f>IF(SUM(R1099:S1099)=0,"",SUM(R1099:S1099))</f>
        <v/>
      </c>
      <c r="U1099" s="17"/>
      <c r="V1099" s="94"/>
      <c r="W1099" s="17"/>
      <c r="X1099" s="94" t="str">
        <f>IFERROR(AVERAGE(V1099:W1099),"")</f>
        <v/>
      </c>
      <c r="Y1099" s="17"/>
      <c r="Z1099" s="17"/>
      <c r="AA1099" s="71"/>
      <c r="AB1099" s="17"/>
      <c r="AC1099" s="190" t="str">
        <f>IF(J1099="","",IF(J1099&lt;&gt;0,INT(25.4347*POWER((18-J1099),1.81)),0))</f>
        <v/>
      </c>
      <c r="AD1099" s="190" t="str">
        <f>IFERROR(IF(Q1099&lt;&gt;0,INT(0.14354*POWER(((10*Q1099)-220),1.4)),0),"")</f>
        <v/>
      </c>
      <c r="AE1099" s="190" t="str">
        <f>IFERROR(IF(T1099&lt;&gt;0,INT(51.39*POWER((T1099-1.5),1.05)),0),"")</f>
        <v/>
      </c>
      <c r="AF1099" s="190">
        <f>IF(U1099&lt;&gt;0,INT(0.8465*POWER(((100*U1099)-75),1.42)),0)</f>
        <v>0</v>
      </c>
      <c r="AG1099" s="190" t="str">
        <f>IFERROR(IF(X1099&lt;&gt;0,INT(1.53775*POWER((82-X1099),1.81)),0),"")</f>
        <v/>
      </c>
      <c r="AH1099" s="190" t="str">
        <f>IF(Y1099="","",IF(Y1099&lt;&gt;0,INT(5.74352*POWER((28.5-Y1099),1.92)),0))</f>
        <v/>
      </c>
      <c r="AI1099" s="190">
        <f>IF(Z1099&lt;&gt;0,INT(12.91*POWER((Z1099-4),1.1)),0)</f>
        <v>0</v>
      </c>
      <c r="AJ1099" s="190" t="str">
        <f>IF(AA1099="","",IF(AA1099&lt;&gt;0,INT(0.2797*POWER(((100*AA1099)),1.35)),0))</f>
        <v/>
      </c>
      <c r="AK1099" s="191" t="str">
        <f>IF(AB1099="","",IF(AB1099&lt;&gt;0,INT(100.14*POWER((AB1099-1),1.08)),0))</f>
        <v/>
      </c>
      <c r="AL1099" s="192">
        <f>COUNT(J1099,Q1099,T1099,X1099,Y1099,AA1099,AB1099)</f>
        <v>0</v>
      </c>
      <c r="AM1099" s="193" t="str">
        <f>IF(AL1099=0,"",SUM(AC1099:AK1099))</f>
        <v/>
      </c>
    </row>
    <row r="1100" spans="1:39" customFormat="1" outlineLevel="1">
      <c r="B1100" s="259"/>
      <c r="C1100" s="106" t="s">
        <v>65</v>
      </c>
      <c r="D1100" s="103"/>
      <c r="E1100" s="103"/>
      <c r="F1100" s="103"/>
      <c r="G1100" s="103"/>
      <c r="H1100" s="104"/>
      <c r="I1100" s="105"/>
      <c r="J1100" s="107" t="str">
        <f>IFERROR((J1097-J1099)/J1099*100%,"")</f>
        <v/>
      </c>
      <c r="K1100" s="107" t="str">
        <f t="shared" ref="K1100:T1100" si="4675">IFERROR((K1099-K1097)/K1099*100%,"")</f>
        <v/>
      </c>
      <c r="L1100" s="107" t="str">
        <f t="shared" si="4675"/>
        <v/>
      </c>
      <c r="M1100" s="107" t="str">
        <f t="shared" si="4675"/>
        <v/>
      </c>
      <c r="N1100" s="107" t="str">
        <f t="shared" si="4675"/>
        <v/>
      </c>
      <c r="O1100" s="107" t="str">
        <f t="shared" si="4675"/>
        <v/>
      </c>
      <c r="P1100" s="107" t="str">
        <f t="shared" si="4675"/>
        <v/>
      </c>
      <c r="Q1100" s="107" t="str">
        <f t="shared" si="4675"/>
        <v/>
      </c>
      <c r="R1100" s="107" t="str">
        <f t="shared" si="4675"/>
        <v/>
      </c>
      <c r="S1100" s="107" t="str">
        <f t="shared" si="4675"/>
        <v/>
      </c>
      <c r="T1100" s="107" t="str">
        <f t="shared" si="4675"/>
        <v/>
      </c>
      <c r="U1100" s="107" t="str">
        <f t="shared" ref="U1100" si="4676">IFERROR((U1099-U1098)/U1099*100%,"")</f>
        <v/>
      </c>
      <c r="V1100" s="107" t="str">
        <f>IFERROR((V1097-V1099)/V1099*100%,"")</f>
        <v/>
      </c>
      <c r="W1100" s="107" t="str">
        <f>IFERROR((W1097-W1099)/W1099*100%,"")</f>
        <v/>
      </c>
      <c r="X1100" s="107" t="str">
        <f>IFERROR((X1097-X1099)/X1099*100%,"")</f>
        <v/>
      </c>
      <c r="Y1100" s="107" t="str">
        <f>IFERROR((Y1097-Y1099)/Y1099*100%,"")</f>
        <v/>
      </c>
      <c r="Z1100" s="107" t="str">
        <f t="shared" ref="Z1100" si="4677">IFERROR((Z1099-Z1098)/Z1099*100%,"")</f>
        <v/>
      </c>
      <c r="AA1100" s="107" t="str">
        <f>IFERROR((AA1099-AA1097)/AA1099*100%,"")</f>
        <v/>
      </c>
      <c r="AB1100" s="107" t="str">
        <f>IFERROR((AB1099-AB1097)/AB1099*100%,"")</f>
        <v/>
      </c>
      <c r="AC1100" s="194" t="str">
        <f t="shared" ref="AC1100" si="4678">IFERROR((AC1099-AC1098)/AC1099*100%,"")</f>
        <v/>
      </c>
      <c r="AD1100" s="194" t="str">
        <f t="shared" ref="AD1100" si="4679">IFERROR((AD1099-AD1098)/AD1099*100%,"")</f>
        <v/>
      </c>
      <c r="AE1100" s="194" t="str">
        <f t="shared" ref="AE1100" si="4680">IFERROR((AE1099-AE1098)/AE1099*100%,"")</f>
        <v/>
      </c>
      <c r="AF1100" s="194" t="str">
        <f t="shared" ref="AF1100" si="4681">IFERROR((AF1099-AF1098)/AF1099*100%,"")</f>
        <v/>
      </c>
      <c r="AG1100" s="194" t="str">
        <f t="shared" ref="AG1100" si="4682">IFERROR((AG1099-AG1098)/AG1099*100%,"")</f>
        <v/>
      </c>
      <c r="AH1100" s="194" t="str">
        <f t="shared" ref="AH1100" si="4683">IFERROR((AH1099-AH1098)/AH1099*100%,"")</f>
        <v/>
      </c>
      <c r="AI1100" s="194" t="str">
        <f t="shared" ref="AI1100" si="4684">IFERROR((AI1099-AI1098)/AI1099*100%,"")</f>
        <v/>
      </c>
      <c r="AJ1100" s="194" t="str">
        <f t="shared" ref="AJ1100" si="4685">IFERROR((AJ1099-AJ1098)/AJ1099*100%,"")</f>
        <v/>
      </c>
      <c r="AK1100" s="194" t="str">
        <f t="shared" ref="AK1100" si="4686">IFERROR((AK1099-AK1098)/AK1099*100%,"")</f>
        <v/>
      </c>
      <c r="AL1100" s="194" t="str">
        <f t="shared" ref="AL1100" si="4687">IFERROR((AL1099-AL1098)/AL1099*100%,"")</f>
        <v/>
      </c>
      <c r="AM1100" s="227" t="str">
        <f>IFERROR((AM1099-AM1097)/AM1099*100%,"")</f>
        <v/>
      </c>
    </row>
    <row r="1101" spans="1:39" customFormat="1" outlineLevel="1">
      <c r="A1101" t="str">
        <f>B1088&amp;C1101</f>
        <v>Surname, Forename8</v>
      </c>
      <c r="B1101" s="259"/>
      <c r="C1101" s="27">
        <v>8</v>
      </c>
      <c r="D1101" s="26" t="s">
        <v>22</v>
      </c>
      <c r="E1101" s="103"/>
      <c r="F1101" s="103"/>
      <c r="G1101" s="103"/>
      <c r="H1101" s="15"/>
      <c r="I1101" s="16"/>
      <c r="J1101" s="17"/>
      <c r="K1101" s="94"/>
      <c r="L1101" s="94"/>
      <c r="M1101" s="94"/>
      <c r="N1101" s="94"/>
      <c r="O1101" s="94"/>
      <c r="P1101" s="94"/>
      <c r="Q1101" s="17" t="str">
        <f>IF(SUM(K1101:P1101)=0,"",SUM(K1101:P1101))</f>
        <v/>
      </c>
      <c r="R1101" s="94"/>
      <c r="S1101" s="94"/>
      <c r="T1101" s="17" t="str">
        <f>IF(SUM(R1101:S1101)=0,"",SUM(R1101:S1101))</f>
        <v/>
      </c>
      <c r="U1101" s="17"/>
      <c r="V1101" s="94"/>
      <c r="W1101" s="17"/>
      <c r="X1101" s="94" t="str">
        <f>IFERROR(AVERAGE(V1101:W1101),"")</f>
        <v/>
      </c>
      <c r="Y1101" s="17"/>
      <c r="Z1101" s="17"/>
      <c r="AA1101" s="71"/>
      <c r="AB1101" s="17"/>
      <c r="AC1101" s="190" t="str">
        <f>IF(J1101="","",IF(J1101&lt;&gt;0,INT(25.4347*POWER((18-J1101),1.81)),0))</f>
        <v/>
      </c>
      <c r="AD1101" s="190" t="str">
        <f>IFERROR(IF(Q1101&lt;&gt;0,INT(0.14354*POWER(((10*Q1101)-220),1.4)),0),"")</f>
        <v/>
      </c>
      <c r="AE1101" s="190" t="str">
        <f>IFERROR(IF(T1101&lt;&gt;0,INT(51.39*POWER((T1101-1.5),1.05)),0),"")</f>
        <v/>
      </c>
      <c r="AF1101" s="190">
        <f>IF(U1101&lt;&gt;0,INT(0.8465*POWER(((100*U1101)-75),1.42)),0)</f>
        <v>0</v>
      </c>
      <c r="AG1101" s="190" t="str">
        <f>IFERROR(IF(X1101&lt;&gt;0,INT(1.53775*POWER((82-X1101),1.81)),0),"")</f>
        <v/>
      </c>
      <c r="AH1101" s="190" t="str">
        <f>IF(Y1101="","",IF(Y1101&lt;&gt;0,INT(5.74352*POWER((28.5-Y1101),1.92)),0))</f>
        <v/>
      </c>
      <c r="AI1101" s="190">
        <f>IF(Z1101&lt;&gt;0,INT(12.91*POWER((Z1101-4),1.1)),0)</f>
        <v>0</v>
      </c>
      <c r="AJ1101" s="190" t="str">
        <f>IF(AA1101="","",IF(AA1101&lt;&gt;0,INT(0.2797*POWER(((100*AA1101)),1.35)),0))</f>
        <v/>
      </c>
      <c r="AK1101" s="191" t="str">
        <f>IF(AB1101="","",IF(AB1101&lt;&gt;0,INT(100.14*POWER((AB1101-1),1.08)),0))</f>
        <v/>
      </c>
      <c r="AL1101" s="192">
        <f>COUNT(J1101,Q1101,T1101,X1101,Y1101,AA1101,AB1101)</f>
        <v>0</v>
      </c>
      <c r="AM1101" s="193" t="str">
        <f>IF(AL1101=0,"",SUM(AC1101:AK1101))</f>
        <v/>
      </c>
    </row>
    <row r="1102" spans="1:39" customFormat="1" outlineLevel="1">
      <c r="B1102" s="259"/>
      <c r="C1102" s="106" t="s">
        <v>65</v>
      </c>
      <c r="D1102" s="103"/>
      <c r="E1102" s="103"/>
      <c r="F1102" s="103"/>
      <c r="G1102" s="103"/>
      <c r="H1102" s="104"/>
      <c r="I1102" s="105"/>
      <c r="J1102" s="107" t="str">
        <f>IFERROR((J1099-J1101)/J1101*100%,"")</f>
        <v/>
      </c>
      <c r="K1102" s="107" t="str">
        <f t="shared" ref="K1102:T1102" si="4688">IFERROR((K1101-K1099)/K1101*100%,"")</f>
        <v/>
      </c>
      <c r="L1102" s="107" t="str">
        <f t="shared" si="4688"/>
        <v/>
      </c>
      <c r="M1102" s="107" t="str">
        <f t="shared" si="4688"/>
        <v/>
      </c>
      <c r="N1102" s="107" t="str">
        <f t="shared" si="4688"/>
        <v/>
      </c>
      <c r="O1102" s="107" t="str">
        <f t="shared" si="4688"/>
        <v/>
      </c>
      <c r="P1102" s="107" t="str">
        <f t="shared" si="4688"/>
        <v/>
      </c>
      <c r="Q1102" s="107" t="str">
        <f t="shared" si="4688"/>
        <v/>
      </c>
      <c r="R1102" s="107" t="str">
        <f t="shared" si="4688"/>
        <v/>
      </c>
      <c r="S1102" s="107" t="str">
        <f t="shared" si="4688"/>
        <v/>
      </c>
      <c r="T1102" s="107" t="str">
        <f t="shared" si="4688"/>
        <v/>
      </c>
      <c r="U1102" s="107" t="str">
        <f t="shared" ref="U1102" si="4689">IFERROR((U1101-U1100)/U1101*100%,"")</f>
        <v/>
      </c>
      <c r="V1102" s="107" t="str">
        <f>IFERROR((V1099-V1101)/V1101*100%,"")</f>
        <v/>
      </c>
      <c r="W1102" s="107" t="str">
        <f>IFERROR((W1099-W1101)/W1101*100%,"")</f>
        <v/>
      </c>
      <c r="X1102" s="107" t="str">
        <f>IFERROR((X1099-X1101)/X1101*100%,"")</f>
        <v/>
      </c>
      <c r="Y1102" s="107" t="str">
        <f>IFERROR((Y1099-Y1101)/Y1101*100%,"")</f>
        <v/>
      </c>
      <c r="Z1102" s="107" t="str">
        <f t="shared" ref="Z1102" si="4690">IFERROR((Z1101-Z1100)/Z1101*100%,"")</f>
        <v/>
      </c>
      <c r="AA1102" s="107" t="str">
        <f>IFERROR((AA1101-AA1099)/AA1101*100%,"")</f>
        <v/>
      </c>
      <c r="AB1102" s="107" t="str">
        <f>IFERROR((AB1101-AB1099)/AB1101*100%,"")</f>
        <v/>
      </c>
      <c r="AC1102" s="194" t="str">
        <f t="shared" ref="AC1102" si="4691">IFERROR((AC1101-AC1100)/AC1101*100%,"")</f>
        <v/>
      </c>
      <c r="AD1102" s="194" t="str">
        <f t="shared" ref="AD1102" si="4692">IFERROR((AD1101-AD1100)/AD1101*100%,"")</f>
        <v/>
      </c>
      <c r="AE1102" s="194" t="str">
        <f t="shared" ref="AE1102" si="4693">IFERROR((AE1101-AE1100)/AE1101*100%,"")</f>
        <v/>
      </c>
      <c r="AF1102" s="194" t="str">
        <f t="shared" ref="AF1102" si="4694">IFERROR((AF1101-AF1100)/AF1101*100%,"")</f>
        <v/>
      </c>
      <c r="AG1102" s="194" t="str">
        <f t="shared" ref="AG1102" si="4695">IFERROR((AG1101-AG1100)/AG1101*100%,"")</f>
        <v/>
      </c>
      <c r="AH1102" s="194" t="str">
        <f t="shared" ref="AH1102" si="4696">IFERROR((AH1101-AH1100)/AH1101*100%,"")</f>
        <v/>
      </c>
      <c r="AI1102" s="194" t="str">
        <f t="shared" ref="AI1102" si="4697">IFERROR((AI1101-AI1100)/AI1101*100%,"")</f>
        <v/>
      </c>
      <c r="AJ1102" s="194" t="str">
        <f t="shared" ref="AJ1102" si="4698">IFERROR((AJ1101-AJ1100)/AJ1101*100%,"")</f>
        <v/>
      </c>
      <c r="AK1102" s="194" t="str">
        <f t="shared" ref="AK1102" si="4699">IFERROR((AK1101-AK1100)/AK1101*100%,"")</f>
        <v/>
      </c>
      <c r="AL1102" s="194" t="str">
        <f t="shared" ref="AL1102" si="4700">IFERROR((AL1101-AL1100)/AL1101*100%,"")</f>
        <v/>
      </c>
      <c r="AM1102" s="227" t="str">
        <f>IFERROR((AM1101-AM1099)/AM1101*100%,"")</f>
        <v/>
      </c>
    </row>
    <row r="1103" spans="1:39" customFormat="1" outlineLevel="1">
      <c r="A1103" t="str">
        <f>B1088&amp;C1103</f>
        <v>Surname, Forename9</v>
      </c>
      <c r="B1103" s="259"/>
      <c r="C1103" s="27">
        <v>9</v>
      </c>
      <c r="D1103" s="26" t="s">
        <v>22</v>
      </c>
      <c r="E1103" s="103"/>
      <c r="F1103" s="103"/>
      <c r="G1103" s="103"/>
      <c r="H1103" s="15"/>
      <c r="I1103" s="16"/>
      <c r="J1103" s="17"/>
      <c r="K1103" s="94"/>
      <c r="L1103" s="94"/>
      <c r="M1103" s="94"/>
      <c r="N1103" s="94"/>
      <c r="O1103" s="94"/>
      <c r="P1103" s="94"/>
      <c r="Q1103" s="17" t="str">
        <f>IF(SUM(K1103:P1103)=0,"",SUM(K1103:P1103))</f>
        <v/>
      </c>
      <c r="R1103" s="94"/>
      <c r="S1103" s="94"/>
      <c r="T1103" s="17" t="str">
        <f>IF(SUM(R1103:S1103)=0,"",SUM(R1103:S1103))</f>
        <v/>
      </c>
      <c r="U1103" s="17"/>
      <c r="V1103" s="94"/>
      <c r="W1103" s="17"/>
      <c r="X1103" s="94" t="str">
        <f>IFERROR(AVERAGE(V1103:W1103),"")</f>
        <v/>
      </c>
      <c r="Y1103" s="17"/>
      <c r="Z1103" s="17"/>
      <c r="AA1103" s="71"/>
      <c r="AB1103" s="17"/>
      <c r="AC1103" s="190" t="str">
        <f>IF(J1103="","",IF(J1103&lt;&gt;0,INT(25.4347*POWER((18-J1103),1.81)),0))</f>
        <v/>
      </c>
      <c r="AD1103" s="190" t="str">
        <f>IFERROR(IF(Q1103&lt;&gt;0,INT(0.14354*POWER(((10*Q1103)-220),1.4)),0),"")</f>
        <v/>
      </c>
      <c r="AE1103" s="190" t="str">
        <f>IFERROR(IF(T1103&lt;&gt;0,INT(51.39*POWER((T1103-1.5),1.05)),0),"")</f>
        <v/>
      </c>
      <c r="AF1103" s="190">
        <f>IF(U1103&lt;&gt;0,INT(0.8465*POWER(((100*U1103)-75),1.42)),0)</f>
        <v>0</v>
      </c>
      <c r="AG1103" s="190" t="str">
        <f>IFERROR(IF(X1103&lt;&gt;0,INT(1.53775*POWER((82-X1103),1.81)),0),"")</f>
        <v/>
      </c>
      <c r="AH1103" s="190" t="str">
        <f>IF(Y1103="","",IF(Y1103&lt;&gt;0,INT(5.74352*POWER((28.5-Y1103),1.92)),0))</f>
        <v/>
      </c>
      <c r="AI1103" s="190">
        <f>IF(Z1103&lt;&gt;0,INT(12.91*POWER((Z1103-4),1.1)),0)</f>
        <v>0</v>
      </c>
      <c r="AJ1103" s="190" t="str">
        <f>IF(AA1103="","",IF(AA1103&lt;&gt;0,INT(0.2797*POWER(((100*AA1103)),1.35)),0))</f>
        <v/>
      </c>
      <c r="AK1103" s="191" t="str">
        <f>IF(AB1103="","",IF(AB1103&lt;&gt;0,INT(100.14*POWER((AB1103-1),1.08)),0))</f>
        <v/>
      </c>
      <c r="AL1103" s="192">
        <f>COUNT(J1103,Q1103,T1103,X1103,Y1103,AA1103,AB1103)</f>
        <v>0</v>
      </c>
      <c r="AM1103" s="193" t="str">
        <f>IF(AL1103=0,"",SUM(AC1103:AK1103))</f>
        <v/>
      </c>
    </row>
    <row r="1104" spans="1:39" customFormat="1" outlineLevel="1">
      <c r="B1104" s="259"/>
      <c r="C1104" s="106" t="s">
        <v>65</v>
      </c>
      <c r="D1104" s="33"/>
      <c r="E1104" s="33"/>
      <c r="F1104" s="33"/>
      <c r="G1104" s="33"/>
      <c r="H1104" s="18"/>
      <c r="I1104" s="44"/>
      <c r="J1104" s="107" t="str">
        <f>IFERROR((J1101-J1103)/J1103*100%,"")</f>
        <v/>
      </c>
      <c r="K1104" s="107" t="str">
        <f t="shared" ref="K1104:T1104" si="4701">IFERROR((K1103-K1101)/K1103*100%,"")</f>
        <v/>
      </c>
      <c r="L1104" s="107" t="str">
        <f t="shared" si="4701"/>
        <v/>
      </c>
      <c r="M1104" s="107" t="str">
        <f t="shared" si="4701"/>
        <v/>
      </c>
      <c r="N1104" s="107" t="str">
        <f t="shared" si="4701"/>
        <v/>
      </c>
      <c r="O1104" s="107" t="str">
        <f t="shared" si="4701"/>
        <v/>
      </c>
      <c r="P1104" s="107" t="str">
        <f t="shared" si="4701"/>
        <v/>
      </c>
      <c r="Q1104" s="107" t="str">
        <f t="shared" si="4701"/>
        <v/>
      </c>
      <c r="R1104" s="107" t="str">
        <f t="shared" si="4701"/>
        <v/>
      </c>
      <c r="S1104" s="107" t="str">
        <f t="shared" si="4701"/>
        <v/>
      </c>
      <c r="T1104" s="107" t="str">
        <f t="shared" si="4701"/>
        <v/>
      </c>
      <c r="U1104" s="107" t="str">
        <f t="shared" ref="U1104" si="4702">IFERROR((U1103-U1102)/U1103*100%,"")</f>
        <v/>
      </c>
      <c r="V1104" s="107" t="str">
        <f>IFERROR((V1101-V1103)/V1103*100%,"")</f>
        <v/>
      </c>
      <c r="W1104" s="107" t="str">
        <f>IFERROR((W1101-W1103)/W1103*100%,"")</f>
        <v/>
      </c>
      <c r="X1104" s="107" t="str">
        <f>IFERROR((X1101-X1103)/X1103*100%,"")</f>
        <v/>
      </c>
      <c r="Y1104" s="107" t="str">
        <f>IFERROR((Y1101-Y1103)/Y1103*100%,"")</f>
        <v/>
      </c>
      <c r="Z1104" s="107" t="str">
        <f t="shared" ref="Z1104" si="4703">IFERROR((Z1103-Z1102)/Z1103*100%,"")</f>
        <v/>
      </c>
      <c r="AA1104" s="107" t="str">
        <f>IFERROR((AA1103-AA1101)/AA1103*100%,"")</f>
        <v/>
      </c>
      <c r="AB1104" s="107" t="str">
        <f>IFERROR((AB1103-AB1101)/AB1103*100%,"")</f>
        <v/>
      </c>
      <c r="AC1104" s="194" t="str">
        <f t="shared" ref="AC1104" si="4704">IFERROR((AC1103-AC1102)/AC1103*100%,"")</f>
        <v/>
      </c>
      <c r="AD1104" s="194" t="str">
        <f t="shared" ref="AD1104" si="4705">IFERROR((AD1103-AD1102)/AD1103*100%,"")</f>
        <v/>
      </c>
      <c r="AE1104" s="194" t="str">
        <f t="shared" ref="AE1104" si="4706">IFERROR((AE1103-AE1102)/AE1103*100%,"")</f>
        <v/>
      </c>
      <c r="AF1104" s="194" t="str">
        <f t="shared" ref="AF1104" si="4707">IFERROR((AF1103-AF1102)/AF1103*100%,"")</f>
        <v/>
      </c>
      <c r="AG1104" s="194" t="str">
        <f t="shared" ref="AG1104" si="4708">IFERROR((AG1103-AG1102)/AG1103*100%,"")</f>
        <v/>
      </c>
      <c r="AH1104" s="194" t="str">
        <f t="shared" ref="AH1104" si="4709">IFERROR((AH1103-AH1102)/AH1103*100%,"")</f>
        <v/>
      </c>
      <c r="AI1104" s="194" t="str">
        <f t="shared" ref="AI1104" si="4710">IFERROR((AI1103-AI1102)/AI1103*100%,"")</f>
        <v/>
      </c>
      <c r="AJ1104" s="194" t="str">
        <f t="shared" ref="AJ1104" si="4711">IFERROR((AJ1103-AJ1102)/AJ1103*100%,"")</f>
        <v/>
      </c>
      <c r="AK1104" s="194" t="str">
        <f t="shared" ref="AK1104" si="4712">IFERROR((AK1103-AK1102)/AK1103*100%,"")</f>
        <v/>
      </c>
      <c r="AL1104" s="194" t="str">
        <f t="shared" ref="AL1104" si="4713">IFERROR((AL1103-AL1102)/AL1103*100%,"")</f>
        <v/>
      </c>
      <c r="AM1104" s="227" t="str">
        <f>IFERROR((AM1103-AM1101)/AM1103*100%,"")</f>
        <v/>
      </c>
    </row>
    <row r="1105" spans="1:39" s="6" customFormat="1" outlineLevel="1">
      <c r="A1105" t="str">
        <f>B1088&amp;C1105</f>
        <v>Surname, Forename10</v>
      </c>
      <c r="B1105" s="259"/>
      <c r="C1105" s="32">
        <v>10</v>
      </c>
      <c r="D1105" s="33" t="s">
        <v>22</v>
      </c>
      <c r="E1105" s="33"/>
      <c r="F1105" s="33"/>
      <c r="G1105" s="33"/>
      <c r="H1105" s="18"/>
      <c r="I1105" s="44"/>
      <c r="J1105" s="34"/>
      <c r="K1105" s="34"/>
      <c r="L1105" s="34"/>
      <c r="M1105" s="34"/>
      <c r="N1105" s="34"/>
      <c r="O1105" s="34"/>
      <c r="P1105" s="34"/>
      <c r="Q1105" s="17" t="str">
        <f>IF(SUM(K1105:P1105)=0,"",SUM(K1105:P1105))</f>
        <v/>
      </c>
      <c r="R1105" s="94"/>
      <c r="S1105" s="94"/>
      <c r="T1105" s="17" t="str">
        <f>IF(SUM(R1105:S1105)=0,"",SUM(R1105:S1105))</f>
        <v/>
      </c>
      <c r="U1105" s="17"/>
      <c r="V1105" s="94"/>
      <c r="W1105" s="17"/>
      <c r="X1105" s="94" t="str">
        <f>IFERROR(AVERAGE(V1105:W1105),"")</f>
        <v/>
      </c>
      <c r="Y1105" s="17"/>
      <c r="Z1105" s="17"/>
      <c r="AA1105" s="71"/>
      <c r="AB1105" s="17"/>
      <c r="AC1105" s="190" t="str">
        <f>IF(J1105="","",IF(J1105&lt;&gt;0,INT(25.4347*POWER((18-J1105),1.81)),0))</f>
        <v/>
      </c>
      <c r="AD1105" s="190" t="str">
        <f>IFERROR(IF(Q1105&lt;&gt;0,INT(0.14354*POWER(((10*Q1105)-220),1.4)),0),"")</f>
        <v/>
      </c>
      <c r="AE1105" s="190" t="str">
        <f>IFERROR(IF(T1105&lt;&gt;0,INT(51.39*POWER((T1105-1.5),1.05)),0),"")</f>
        <v/>
      </c>
      <c r="AF1105" s="190">
        <f>IF(U1105&lt;&gt;0,INT(0.8465*POWER(((100*U1105)-75),1.42)),0)</f>
        <v>0</v>
      </c>
      <c r="AG1105" s="190" t="str">
        <f>IFERROR(IF(X1105&lt;&gt;0,INT(1.53775*POWER((82-X1105),1.81)),0),"")</f>
        <v/>
      </c>
      <c r="AH1105" s="190" t="str">
        <f>IF(Y1105="","",IF(Y1105&lt;&gt;0,INT(5.74352*POWER((28.5-Y1105),1.92)),0))</f>
        <v/>
      </c>
      <c r="AI1105" s="190">
        <f>IF(Z1105&lt;&gt;0,INT(12.91*POWER((Z1105-4),1.1)),0)</f>
        <v>0</v>
      </c>
      <c r="AJ1105" s="190" t="str">
        <f>IF(AA1105="","",IF(AA1105&lt;&gt;0,INT(0.2797*POWER(((100*AA1105)),1.35)),0))</f>
        <v/>
      </c>
      <c r="AK1105" s="191" t="str">
        <f>IF(AB1105="","",IF(AB1105&lt;&gt;0,INT(100.14*POWER((AB1105-1),1.08)),0))</f>
        <v/>
      </c>
      <c r="AL1105" s="192">
        <f>COUNT(J1105,Q1105,T1105,X1105,Y1105,AA1105,AB1105)</f>
        <v>0</v>
      </c>
      <c r="AM1105" s="193" t="str">
        <f>IF(AL1105=0,"",SUM(AC1105:AK1105))</f>
        <v/>
      </c>
    </row>
    <row r="1106" spans="1:39" s="6" customFormat="1" outlineLevel="1">
      <c r="A1106"/>
      <c r="B1106" s="260"/>
      <c r="C1106" s="106" t="s">
        <v>65</v>
      </c>
      <c r="D1106" s="33"/>
      <c r="E1106" s="33"/>
      <c r="F1106" s="33"/>
      <c r="G1106" s="33"/>
      <c r="H1106" s="18"/>
      <c r="I1106" s="44"/>
      <c r="J1106" s="107" t="str">
        <f>IFERROR((J1103-J1105)/J1105*100%,"")</f>
        <v/>
      </c>
      <c r="K1106" s="107" t="str">
        <f t="shared" ref="K1106:T1106" si="4714">IFERROR((K1105-K1103)/K1105*100%,"")</f>
        <v/>
      </c>
      <c r="L1106" s="107" t="str">
        <f t="shared" si="4714"/>
        <v/>
      </c>
      <c r="M1106" s="107" t="str">
        <f t="shared" si="4714"/>
        <v/>
      </c>
      <c r="N1106" s="107" t="str">
        <f t="shared" si="4714"/>
        <v/>
      </c>
      <c r="O1106" s="107" t="str">
        <f t="shared" si="4714"/>
        <v/>
      </c>
      <c r="P1106" s="107" t="str">
        <f t="shared" si="4714"/>
        <v/>
      </c>
      <c r="Q1106" s="107" t="str">
        <f t="shared" si="4714"/>
        <v/>
      </c>
      <c r="R1106" s="107" t="str">
        <f t="shared" si="4714"/>
        <v/>
      </c>
      <c r="S1106" s="107" t="str">
        <f t="shared" si="4714"/>
        <v/>
      </c>
      <c r="T1106" s="107" t="str">
        <f t="shared" si="4714"/>
        <v/>
      </c>
      <c r="U1106" s="107" t="str">
        <f t="shared" ref="U1106" si="4715">IFERROR((U1105-U1104)/U1105*100%,"")</f>
        <v/>
      </c>
      <c r="V1106" s="107" t="str">
        <f>IFERROR((V1103-V1105)/V1105*100%,"")</f>
        <v/>
      </c>
      <c r="W1106" s="107" t="str">
        <f>IFERROR((W1103-W1105)/W1105*100%,"")</f>
        <v/>
      </c>
      <c r="X1106" s="107" t="str">
        <f>IFERROR((X1103-X1105)/X1105*100%,"")</f>
        <v/>
      </c>
      <c r="Y1106" s="107" t="str">
        <f>IFERROR((Y1103-Y1105)/Y1105*100%,"")</f>
        <v/>
      </c>
      <c r="Z1106" s="107" t="str">
        <f t="shared" ref="Z1106" si="4716">IFERROR((Z1105-Z1104)/Z1105*100%,"")</f>
        <v/>
      </c>
      <c r="AA1106" s="107" t="str">
        <f>IFERROR((AA1105-AA1103)/AA1105*100%,"")</f>
        <v/>
      </c>
      <c r="AB1106" s="107" t="str">
        <f>IFERROR((AB1105-AB1103)/AB1105*100%,"")</f>
        <v/>
      </c>
      <c r="AC1106" s="194" t="str">
        <f t="shared" ref="AC1106" si="4717">IFERROR((AC1105-AC1104)/AC1105*100%,"")</f>
        <v/>
      </c>
      <c r="AD1106" s="194" t="str">
        <f t="shared" ref="AD1106" si="4718">IFERROR((AD1105-AD1104)/AD1105*100%,"")</f>
        <v/>
      </c>
      <c r="AE1106" s="194" t="str">
        <f t="shared" ref="AE1106" si="4719">IFERROR((AE1105-AE1104)/AE1105*100%,"")</f>
        <v/>
      </c>
      <c r="AF1106" s="194" t="str">
        <f t="shared" ref="AF1106" si="4720">IFERROR((AF1105-AF1104)/AF1105*100%,"")</f>
        <v/>
      </c>
      <c r="AG1106" s="194" t="str">
        <f t="shared" ref="AG1106" si="4721">IFERROR((AG1105-AG1104)/AG1105*100%,"")</f>
        <v/>
      </c>
      <c r="AH1106" s="194" t="str">
        <f t="shared" ref="AH1106" si="4722">IFERROR((AH1105-AH1104)/AH1105*100%,"")</f>
        <v/>
      </c>
      <c r="AI1106" s="194" t="str">
        <f t="shared" ref="AI1106" si="4723">IFERROR((AI1105-AI1104)/AI1105*100%,"")</f>
        <v/>
      </c>
      <c r="AJ1106" s="194" t="str">
        <f t="shared" ref="AJ1106" si="4724">IFERROR((AJ1105-AJ1104)/AJ1105*100%,"")</f>
        <v/>
      </c>
      <c r="AK1106" s="194" t="str">
        <f t="shared" ref="AK1106" si="4725">IFERROR((AK1105-AK1104)/AK1105*100%,"")</f>
        <v/>
      </c>
      <c r="AL1106" s="194" t="str">
        <f t="shared" ref="AL1106" si="4726">IFERROR((AL1105-AL1104)/AL1105*100%,"")</f>
        <v/>
      </c>
      <c r="AM1106" s="227" t="str">
        <f>IFERROR((AM1105-AM1103)/AM1105*100%,"")</f>
        <v/>
      </c>
    </row>
    <row r="1107" spans="1:39" s="45" customFormat="1" outlineLevel="1">
      <c r="B1107" s="115"/>
      <c r="C1107" s="32"/>
      <c r="D1107" s="33"/>
      <c r="E1107" s="33"/>
      <c r="F1107" s="33"/>
      <c r="G1107" s="33"/>
      <c r="H1107" s="18"/>
      <c r="I1107" s="44"/>
      <c r="J1107" s="34"/>
      <c r="K1107" s="34"/>
      <c r="L1107" s="34"/>
      <c r="M1107" s="34"/>
      <c r="N1107" s="34"/>
      <c r="O1107" s="34"/>
      <c r="P1107" s="34"/>
      <c r="Q1107" s="34"/>
      <c r="R1107" s="34"/>
      <c r="S1107" s="34"/>
      <c r="T1107" s="34"/>
      <c r="U1107" s="34"/>
      <c r="V1107" s="34"/>
      <c r="W1107" s="34"/>
      <c r="X1107" s="34"/>
      <c r="Y1107" s="34"/>
      <c r="Z1107" s="34"/>
      <c r="AA1107" s="34"/>
      <c r="AB1107" s="34"/>
      <c r="AC1107" s="195"/>
      <c r="AD1107" s="196"/>
      <c r="AE1107" s="196"/>
      <c r="AF1107" s="196"/>
      <c r="AG1107" s="196"/>
      <c r="AH1107" s="196"/>
      <c r="AI1107" s="196"/>
      <c r="AJ1107" s="196"/>
      <c r="AK1107" s="197"/>
      <c r="AL1107" s="196"/>
      <c r="AM1107" s="198"/>
    </row>
    <row r="1108" spans="1:39" s="6" customFormat="1" outlineLevel="1">
      <c r="B1108" s="116"/>
      <c r="C1108" s="35"/>
      <c r="D1108" s="36"/>
      <c r="E1108" s="36"/>
      <c r="F1108" s="36"/>
      <c r="G1108" s="36"/>
      <c r="H1108" s="37"/>
      <c r="I1108" s="38" t="s">
        <v>24</v>
      </c>
      <c r="J1108" s="21" t="e">
        <f>AVERAGE(J1088:J1089,J1091,J1093,J1095,J1097,J1099,J1101,J1103,J1105)</f>
        <v>#DIV/0!</v>
      </c>
      <c r="K1108" s="21" t="e">
        <f t="shared" ref="K1108:AB1108" si="4727">AVERAGE(K1088:K1089,K1091,K1093,K1095,K1097,K1099,K1101,K1103,K1105)</f>
        <v>#DIV/0!</v>
      </c>
      <c r="L1108" s="21" t="e">
        <f t="shared" si="4727"/>
        <v>#DIV/0!</v>
      </c>
      <c r="M1108" s="21" t="e">
        <f t="shared" si="4727"/>
        <v>#DIV/0!</v>
      </c>
      <c r="N1108" s="21" t="e">
        <f t="shared" si="4727"/>
        <v>#DIV/0!</v>
      </c>
      <c r="O1108" s="21" t="e">
        <f t="shared" si="4727"/>
        <v>#DIV/0!</v>
      </c>
      <c r="P1108" s="21" t="e">
        <f t="shared" si="4727"/>
        <v>#DIV/0!</v>
      </c>
      <c r="Q1108" s="21" t="e">
        <f t="shared" si="4727"/>
        <v>#DIV/0!</v>
      </c>
      <c r="R1108" s="21" t="e">
        <f t="shared" si="4727"/>
        <v>#DIV/0!</v>
      </c>
      <c r="S1108" s="21" t="e">
        <f t="shared" si="4727"/>
        <v>#DIV/0!</v>
      </c>
      <c r="T1108" s="21" t="e">
        <f t="shared" si="4727"/>
        <v>#DIV/0!</v>
      </c>
      <c r="U1108" s="21" t="e">
        <f t="shared" si="4727"/>
        <v>#DIV/0!</v>
      </c>
      <c r="V1108" s="21" t="e">
        <f t="shared" si="4727"/>
        <v>#DIV/0!</v>
      </c>
      <c r="W1108" s="21" t="e">
        <f t="shared" si="4727"/>
        <v>#DIV/0!</v>
      </c>
      <c r="X1108" s="21" t="e">
        <f t="shared" si="4727"/>
        <v>#DIV/0!</v>
      </c>
      <c r="Y1108" s="21" t="e">
        <f t="shared" si="4727"/>
        <v>#DIV/0!</v>
      </c>
      <c r="Z1108" s="21" t="e">
        <f t="shared" si="4727"/>
        <v>#DIV/0!</v>
      </c>
      <c r="AA1108" s="21" t="e">
        <f t="shared" si="4727"/>
        <v>#DIV/0!</v>
      </c>
      <c r="AB1108" s="21" t="e">
        <f t="shared" si="4727"/>
        <v>#DIV/0!</v>
      </c>
      <c r="AC1108" s="199"/>
      <c r="AD1108" s="200"/>
      <c r="AE1108" s="200"/>
      <c r="AF1108" s="200"/>
      <c r="AG1108" s="200"/>
      <c r="AH1108" s="200"/>
      <c r="AI1108" s="200"/>
      <c r="AJ1108" s="200"/>
      <c r="AK1108" s="201"/>
      <c r="AL1108" s="200"/>
      <c r="AM1108" s="202"/>
    </row>
    <row r="1109" spans="1:39" s="6" customFormat="1" outlineLevel="1">
      <c r="B1109" s="116"/>
      <c r="C1109" s="35"/>
      <c r="D1109" s="36"/>
      <c r="E1109" s="36"/>
      <c r="F1109" s="36"/>
      <c r="G1109" s="36"/>
      <c r="H1109" s="37"/>
      <c r="I1109" s="38" t="s">
        <v>26</v>
      </c>
      <c r="J1109" s="21">
        <f>MIN(J1088:J1089,J1091,J1093,J1095,J1097,J1099,J1101,J1103,J1105)</f>
        <v>0</v>
      </c>
      <c r="K1109" s="21">
        <f t="shared" ref="K1109:AB1109" si="4728">MIN(K1088:K1089,K1091,K1093,K1095,K1097,K1099,K1101,K1103,K1105)</f>
        <v>0</v>
      </c>
      <c r="L1109" s="21">
        <f t="shared" si="4728"/>
        <v>0</v>
      </c>
      <c r="M1109" s="21">
        <f t="shared" si="4728"/>
        <v>0</v>
      </c>
      <c r="N1109" s="21">
        <f t="shared" si="4728"/>
        <v>0</v>
      </c>
      <c r="O1109" s="21">
        <f t="shared" si="4728"/>
        <v>0</v>
      </c>
      <c r="P1109" s="21">
        <f t="shared" si="4728"/>
        <v>0</v>
      </c>
      <c r="Q1109" s="21">
        <f t="shared" si="4728"/>
        <v>0</v>
      </c>
      <c r="R1109" s="21">
        <f t="shared" si="4728"/>
        <v>0</v>
      </c>
      <c r="S1109" s="21">
        <f t="shared" si="4728"/>
        <v>0</v>
      </c>
      <c r="T1109" s="21">
        <f t="shared" si="4728"/>
        <v>0</v>
      </c>
      <c r="U1109" s="21">
        <f t="shared" si="4728"/>
        <v>0</v>
      </c>
      <c r="V1109" s="21">
        <f t="shared" si="4728"/>
        <v>0</v>
      </c>
      <c r="W1109" s="21">
        <f t="shared" si="4728"/>
        <v>0</v>
      </c>
      <c r="X1109" s="21">
        <f t="shared" si="4728"/>
        <v>0</v>
      </c>
      <c r="Y1109" s="21">
        <f t="shared" si="4728"/>
        <v>0</v>
      </c>
      <c r="Z1109" s="21">
        <f t="shared" si="4728"/>
        <v>0</v>
      </c>
      <c r="AA1109" s="21">
        <f t="shared" si="4728"/>
        <v>0</v>
      </c>
      <c r="AB1109" s="21">
        <f t="shared" si="4728"/>
        <v>0</v>
      </c>
      <c r="AC1109" s="199"/>
      <c r="AD1109" s="200"/>
      <c r="AE1109" s="200"/>
      <c r="AF1109" s="200"/>
      <c r="AG1109" s="200"/>
      <c r="AH1109" s="200"/>
      <c r="AI1109" s="200"/>
      <c r="AJ1109" s="200"/>
      <c r="AK1109" s="201"/>
      <c r="AL1109" s="200"/>
      <c r="AM1109" s="202"/>
    </row>
    <row r="1110" spans="1:39" s="6" customFormat="1" outlineLevel="1">
      <c r="B1110" s="116"/>
      <c r="C1110" s="35"/>
      <c r="D1110" s="36"/>
      <c r="E1110" s="36"/>
      <c r="F1110" s="36"/>
      <c r="G1110" s="36"/>
      <c r="H1110" s="37"/>
      <c r="I1110" s="38" t="s">
        <v>25</v>
      </c>
      <c r="J1110" s="21">
        <f>MAX(J1088:J1089,J1091,J1093,J1095,J1097,J1099,J1101,J1103,J1105)</f>
        <v>0</v>
      </c>
      <c r="K1110" s="21">
        <f t="shared" ref="K1110:AB1110" si="4729">MAX(K1088:K1089,K1091,K1093,K1095,K1097,K1099,K1101,K1103,K1105)</f>
        <v>0</v>
      </c>
      <c r="L1110" s="21">
        <f t="shared" si="4729"/>
        <v>0</v>
      </c>
      <c r="M1110" s="21">
        <f t="shared" si="4729"/>
        <v>0</v>
      </c>
      <c r="N1110" s="21">
        <f t="shared" si="4729"/>
        <v>0</v>
      </c>
      <c r="O1110" s="21">
        <f t="shared" si="4729"/>
        <v>0</v>
      </c>
      <c r="P1110" s="21">
        <f t="shared" si="4729"/>
        <v>0</v>
      </c>
      <c r="Q1110" s="21">
        <f t="shared" si="4729"/>
        <v>0</v>
      </c>
      <c r="R1110" s="21">
        <f t="shared" si="4729"/>
        <v>0</v>
      </c>
      <c r="S1110" s="21">
        <f t="shared" si="4729"/>
        <v>0</v>
      </c>
      <c r="T1110" s="21">
        <f t="shared" si="4729"/>
        <v>0</v>
      </c>
      <c r="U1110" s="21">
        <f t="shared" si="4729"/>
        <v>0</v>
      </c>
      <c r="V1110" s="21">
        <f t="shared" si="4729"/>
        <v>0</v>
      </c>
      <c r="W1110" s="21">
        <f t="shared" si="4729"/>
        <v>0</v>
      </c>
      <c r="X1110" s="21">
        <f t="shared" si="4729"/>
        <v>0</v>
      </c>
      <c r="Y1110" s="21">
        <f t="shared" si="4729"/>
        <v>0</v>
      </c>
      <c r="Z1110" s="21">
        <f t="shared" si="4729"/>
        <v>0</v>
      </c>
      <c r="AA1110" s="21">
        <f t="shared" si="4729"/>
        <v>0</v>
      </c>
      <c r="AB1110" s="21">
        <f t="shared" si="4729"/>
        <v>0</v>
      </c>
      <c r="AC1110" s="199"/>
      <c r="AD1110" s="200"/>
      <c r="AE1110" s="200"/>
      <c r="AF1110" s="200"/>
      <c r="AG1110" s="200"/>
      <c r="AH1110" s="200"/>
      <c r="AI1110" s="200"/>
      <c r="AJ1110" s="200"/>
      <c r="AK1110" s="201"/>
      <c r="AL1110" s="200"/>
      <c r="AM1110" s="202"/>
    </row>
    <row r="1111" spans="1:39" s="6" customFormat="1" outlineLevel="1">
      <c r="B1111" s="116"/>
      <c r="C1111" s="35"/>
      <c r="D1111" s="36"/>
      <c r="E1111" s="36"/>
      <c r="F1111" s="36"/>
      <c r="G1111" s="36"/>
      <c r="H1111" s="37"/>
      <c r="I1111" s="38"/>
      <c r="J1111" s="21"/>
      <c r="K1111" s="21"/>
      <c r="L1111" s="21"/>
      <c r="M1111" s="21"/>
      <c r="N1111" s="21"/>
      <c r="O1111" s="21"/>
      <c r="P1111" s="21"/>
      <c r="Q1111" s="21"/>
      <c r="R1111" s="21"/>
      <c r="S1111" s="21"/>
      <c r="T1111" s="21"/>
      <c r="U1111" s="21"/>
      <c r="V1111" s="21"/>
      <c r="W1111" s="21"/>
      <c r="X1111" s="21"/>
      <c r="Y1111" s="21"/>
      <c r="Z1111" s="21"/>
      <c r="AA1111" s="21"/>
      <c r="AB1111" s="21"/>
      <c r="AC1111" s="200"/>
      <c r="AD1111" s="200"/>
      <c r="AE1111" s="200"/>
      <c r="AF1111" s="200"/>
      <c r="AG1111" s="200"/>
      <c r="AH1111" s="200"/>
      <c r="AI1111" s="200"/>
      <c r="AJ1111" s="200"/>
      <c r="AK1111" s="200"/>
      <c r="AL1111" s="200"/>
      <c r="AM1111" s="202"/>
    </row>
    <row r="1112" spans="1:39" s="31" customFormat="1" ht="16.5" outlineLevel="1" thickBot="1">
      <c r="B1112" s="117"/>
      <c r="C1112" s="39"/>
      <c r="D1112" s="40"/>
      <c r="E1112" s="40"/>
      <c r="F1112" s="40"/>
      <c r="G1112" s="40"/>
      <c r="H1112" s="41"/>
      <c r="I1112" s="42"/>
      <c r="J1112" s="43"/>
      <c r="K1112" s="43"/>
      <c r="L1112" s="43"/>
      <c r="M1112" s="43"/>
      <c r="N1112" s="43"/>
      <c r="O1112" s="43"/>
      <c r="P1112" s="43"/>
      <c r="Q1112" s="43"/>
      <c r="R1112" s="43"/>
      <c r="S1112" s="43"/>
      <c r="T1112" s="43"/>
      <c r="U1112" s="43"/>
      <c r="V1112" s="43"/>
      <c r="W1112" s="43"/>
      <c r="X1112" s="43"/>
      <c r="Y1112" s="43"/>
      <c r="Z1112" s="43"/>
      <c r="AA1112" s="43"/>
      <c r="AB1112" s="43"/>
      <c r="AC1112" s="204"/>
      <c r="AD1112" s="204"/>
      <c r="AE1112" s="204"/>
      <c r="AF1112" s="204"/>
      <c r="AG1112" s="204"/>
      <c r="AH1112" s="204"/>
      <c r="AI1112" s="204"/>
      <c r="AJ1112" s="204"/>
      <c r="AK1112" s="204"/>
      <c r="AL1112" s="204"/>
      <c r="AM1112" s="205"/>
    </row>
    <row r="1113" spans="1:39" customFormat="1">
      <c r="B1113" s="118"/>
      <c r="C1113" s="28"/>
      <c r="D1113" s="19"/>
      <c r="E1113" s="19"/>
      <c r="F1113" s="19"/>
      <c r="G1113" s="19"/>
      <c r="H1113" s="29"/>
      <c r="I1113" s="20"/>
      <c r="J1113" s="30"/>
      <c r="K1113" s="30"/>
      <c r="L1113" s="30"/>
      <c r="M1113" s="30"/>
      <c r="N1113" s="30"/>
      <c r="O1113" s="30"/>
      <c r="P1113" s="30"/>
      <c r="Q1113" s="30"/>
      <c r="R1113" s="30"/>
      <c r="S1113" s="30"/>
      <c r="T1113" s="30"/>
      <c r="U1113" s="30"/>
      <c r="V1113" s="30"/>
      <c r="W1113" s="30"/>
      <c r="X1113" s="30"/>
      <c r="Y1113" s="30"/>
      <c r="Z1113" s="30"/>
      <c r="AA1113" s="30"/>
      <c r="AB1113" s="30"/>
      <c r="AC1113" s="206"/>
      <c r="AD1113" s="206"/>
      <c r="AE1113" s="206"/>
      <c r="AF1113" s="206"/>
      <c r="AG1113" s="206"/>
      <c r="AH1113" s="206"/>
      <c r="AI1113" s="206"/>
      <c r="AJ1113" s="206"/>
      <c r="AK1113" s="206"/>
      <c r="AL1113" s="206"/>
      <c r="AM1113" s="207"/>
    </row>
    <row r="1114" spans="1:39" customFormat="1" outlineLevel="1">
      <c r="B1114" s="114" t="s">
        <v>41</v>
      </c>
      <c r="C1114" s="28"/>
      <c r="D1114" s="19"/>
      <c r="E1114" s="19"/>
      <c r="F1114" s="19"/>
      <c r="G1114" s="19"/>
      <c r="H1114" s="29"/>
      <c r="I1114" s="20"/>
      <c r="J1114" s="30"/>
      <c r="K1114" s="30"/>
      <c r="L1114" s="30"/>
      <c r="M1114" s="30"/>
      <c r="N1114" s="30"/>
      <c r="O1114" s="30"/>
      <c r="P1114" s="30"/>
      <c r="Q1114" s="30"/>
      <c r="R1114" s="30"/>
      <c r="S1114" s="30"/>
      <c r="T1114" s="30"/>
      <c r="U1114" s="30"/>
      <c r="V1114" s="30"/>
      <c r="W1114" s="30"/>
      <c r="X1114" s="30"/>
      <c r="Y1114" s="30"/>
      <c r="Z1114" s="30"/>
      <c r="AA1114" s="30"/>
      <c r="AB1114" s="30"/>
      <c r="AC1114" s="206"/>
      <c r="AD1114" s="206"/>
      <c r="AE1114" s="206"/>
      <c r="AF1114" s="206"/>
      <c r="AG1114" s="206"/>
      <c r="AH1114" s="206"/>
      <c r="AI1114" s="206"/>
      <c r="AJ1114" s="206"/>
      <c r="AK1114" s="206"/>
      <c r="AL1114" s="206"/>
      <c r="AM1114" s="207"/>
    </row>
    <row r="1115" spans="1:39" customFormat="1" outlineLevel="1">
      <c r="A1115" t="str">
        <f>B1115&amp;C1115</f>
        <v>Surname, Forename1</v>
      </c>
      <c r="B1115" s="258" t="s">
        <v>28</v>
      </c>
      <c r="C1115" s="27">
        <v>1</v>
      </c>
      <c r="D1115" s="26" t="s">
        <v>22</v>
      </c>
      <c r="E1115" s="103"/>
      <c r="F1115" s="103"/>
      <c r="G1115" s="103"/>
      <c r="H1115" s="16"/>
      <c r="I1115" s="16"/>
      <c r="J1115" s="17"/>
      <c r="K1115" s="94"/>
      <c r="L1115" s="94"/>
      <c r="M1115" s="94"/>
      <c r="N1115" s="94"/>
      <c r="O1115" s="94"/>
      <c r="P1115" s="94"/>
      <c r="Q1115" s="17"/>
      <c r="R1115" s="94"/>
      <c r="S1115" s="94"/>
      <c r="T1115" s="17"/>
      <c r="U1115" s="17"/>
      <c r="V1115" s="94"/>
      <c r="W1115" s="17"/>
      <c r="X1115" s="94"/>
      <c r="Y1115" s="17"/>
      <c r="Z1115" s="17"/>
      <c r="AA1115" s="17"/>
      <c r="AB1115" s="17"/>
      <c r="AC1115" s="190">
        <f>IF(J1115&lt;&gt;0,INT(25.4347*POWER((18-J1115),1.81)),0)</f>
        <v>0</v>
      </c>
      <c r="AD1115" s="190">
        <f>IF(Q1115&lt;&gt;0,INT(0.14354*POWER(((10*Q1115)-220),1.4)),0)</f>
        <v>0</v>
      </c>
      <c r="AE1115" s="190">
        <f>IF(T1115&lt;&gt;0,INT(51.39*POWER((T1115-1.5),1.05)),0)</f>
        <v>0</v>
      </c>
      <c r="AF1115" s="190">
        <f>IF(U1115&lt;&gt;0,INT(0.8465*POWER(((100*U1115)-75),1.42)),0)</f>
        <v>0</v>
      </c>
      <c r="AG1115" s="190">
        <f>IF(X1115&lt;&gt;0,INT(1.53775*POWER((82-X1115),1.81)),0)</f>
        <v>0</v>
      </c>
      <c r="AH1115" s="190">
        <f>IF(Y1115&lt;&gt;0,INT(5.74352*POWER((28.5-Y1115),1.92)),0)</f>
        <v>0</v>
      </c>
      <c r="AI1115" s="190">
        <f>IF(Z1115&lt;&gt;0,INT(12.91*POWER((Z1115-4),1.1)),0)</f>
        <v>0</v>
      </c>
      <c r="AJ1115" s="190">
        <f>IF(AA1115&lt;&gt;0,INT(0.2797*POWER(((100*AA1115)),1.35)),0)</f>
        <v>0</v>
      </c>
      <c r="AK1115" s="191">
        <f>IF(AB1115&lt;&gt;0,INT(100.14*POWER((AB1115-1),1.08)),0)</f>
        <v>0</v>
      </c>
      <c r="AL1115" s="208">
        <v>7</v>
      </c>
      <c r="AM1115" s="193">
        <f>SUM(AC1115:AK1115)</f>
        <v>0</v>
      </c>
    </row>
    <row r="1116" spans="1:39" customFormat="1" outlineLevel="1">
      <c r="A1116" t="str">
        <f>B1115&amp;C1116</f>
        <v>Surname, Forename2</v>
      </c>
      <c r="B1116" s="259"/>
      <c r="C1116" s="27">
        <v>2</v>
      </c>
      <c r="D1116" s="26" t="s">
        <v>22</v>
      </c>
      <c r="E1116" s="103"/>
      <c r="F1116" s="103"/>
      <c r="G1116" s="103"/>
      <c r="H1116" s="15"/>
      <c r="I1116" s="16"/>
      <c r="J1116" s="17"/>
      <c r="K1116" s="94"/>
      <c r="L1116" s="94"/>
      <c r="M1116" s="94"/>
      <c r="N1116" s="94"/>
      <c r="O1116" s="94"/>
      <c r="P1116" s="94"/>
      <c r="Q1116" s="17" t="str">
        <f>IF(SUM(K1116:P1116)=0,"",SUM(K1116:P1116))</f>
        <v/>
      </c>
      <c r="R1116" s="94"/>
      <c r="S1116" s="94"/>
      <c r="T1116" s="17" t="str">
        <f>IF(SUM(R1116:S1116)=0,"",SUM(R1116:S1116))</f>
        <v/>
      </c>
      <c r="U1116" s="17"/>
      <c r="V1116" s="94"/>
      <c r="W1116" s="17"/>
      <c r="X1116" s="94" t="str">
        <f>IFERROR(AVERAGE(V1116:W1116),"")</f>
        <v/>
      </c>
      <c r="Y1116" s="17"/>
      <c r="Z1116" s="17"/>
      <c r="AA1116" s="71"/>
      <c r="AB1116" s="17"/>
      <c r="AC1116" s="190" t="str">
        <f>IF(J1116="","",IF(J1116&lt;&gt;0,INT(25.4347*POWER((18-J1116),1.81)),0))</f>
        <v/>
      </c>
      <c r="AD1116" s="190" t="str">
        <f>IFERROR(IF(Q1116&lt;&gt;0,INT(0.14354*POWER(((10*Q1116)-220),1.4)),0),"")</f>
        <v/>
      </c>
      <c r="AE1116" s="190" t="str">
        <f>IFERROR(IF(T1116&lt;&gt;0,INT(51.39*POWER((T1116-1.5),1.05)),0),"")</f>
        <v/>
      </c>
      <c r="AF1116" s="190">
        <f>IF(U1116&lt;&gt;0,INT(0.8465*POWER(((100*U1116)-75),1.42)),0)</f>
        <v>0</v>
      </c>
      <c r="AG1116" s="190" t="str">
        <f>IFERROR(IF(X1116&lt;&gt;0,INT(1.53775*POWER((82-X1116),1.81)),0),"")</f>
        <v/>
      </c>
      <c r="AH1116" s="190" t="str">
        <f>IF(Y1116="","",IF(Y1116&lt;&gt;0,INT(5.74352*POWER((28.5-Y1116),1.92)),0))</f>
        <v/>
      </c>
      <c r="AI1116" s="190">
        <f>IF(Z1116&lt;&gt;0,INT(12.91*POWER((Z1116-4),1.1)),0)</f>
        <v>0</v>
      </c>
      <c r="AJ1116" s="190" t="str">
        <f>IF(AA1116="","",IF(AA1116&lt;&gt;0,INT(0.2797*POWER(((100*AA1116)),1.35)),0))</f>
        <v/>
      </c>
      <c r="AK1116" s="191" t="str">
        <f>IF(AB1116="","",IF(AB1116&lt;&gt;0,INT(100.14*POWER((AB1116-1),1.08)),0))</f>
        <v/>
      </c>
      <c r="AL1116" s="192">
        <f>COUNT(J1116,Q1116,T1116,X1116,Y1116,AA1116,AB1116)</f>
        <v>0</v>
      </c>
      <c r="AM1116" s="193" t="str">
        <f>IF(AL1116=0,"",SUM(AC1116:AK1116))</f>
        <v/>
      </c>
    </row>
    <row r="1117" spans="1:39" customFormat="1" outlineLevel="1">
      <c r="B1117" s="259"/>
      <c r="C1117" s="106" t="s">
        <v>65</v>
      </c>
      <c r="D1117" s="103"/>
      <c r="E1117" s="103"/>
      <c r="F1117" s="103"/>
      <c r="G1117" s="103"/>
      <c r="H1117" s="104"/>
      <c r="I1117" s="105"/>
      <c r="J1117" s="107" t="str">
        <f>IFERROR((J1115-J1116)/J1116*100%,"")</f>
        <v/>
      </c>
      <c r="K1117" s="107" t="str">
        <f>IFERROR((K1116-K1115)/K1116*100%,"")</f>
        <v/>
      </c>
      <c r="L1117" s="107" t="str">
        <f t="shared" ref="L1117:S1117" si="4730">IFERROR((L1116-L1115)/L1116*100%,"")</f>
        <v/>
      </c>
      <c r="M1117" s="107" t="str">
        <f t="shared" si="4730"/>
        <v/>
      </c>
      <c r="N1117" s="107" t="str">
        <f t="shared" si="4730"/>
        <v/>
      </c>
      <c r="O1117" s="107" t="str">
        <f t="shared" si="4730"/>
        <v/>
      </c>
      <c r="P1117" s="107" t="str">
        <f t="shared" si="4730"/>
        <v/>
      </c>
      <c r="Q1117" s="107" t="str">
        <f t="shared" si="4730"/>
        <v/>
      </c>
      <c r="R1117" s="107" t="str">
        <f t="shared" si="4730"/>
        <v/>
      </c>
      <c r="S1117" s="107" t="str">
        <f t="shared" si="4730"/>
        <v/>
      </c>
      <c r="T1117" s="107" t="str">
        <f>IFERROR((T1116-T1115)/T1116*100%,"")</f>
        <v/>
      </c>
      <c r="U1117" s="107" t="str">
        <f t="shared" ref="U1117" si="4731">IFERROR((U1116-U1115)/U1116*100%,"")</f>
        <v/>
      </c>
      <c r="V1117" s="107" t="str">
        <f>IFERROR((V1115-V1116)/V1116*100%,"")</f>
        <v/>
      </c>
      <c r="W1117" s="107" t="str">
        <f>IFERROR((W1115-W1116)/W1116*100%,"")</f>
        <v/>
      </c>
      <c r="X1117" s="107" t="str">
        <f>IFERROR((X1115-X1116)/X1116*100%,"")</f>
        <v/>
      </c>
      <c r="Y1117" s="107" t="str">
        <f>IFERROR((Y1115-Y1116)/Y1116*100%,"")</f>
        <v/>
      </c>
      <c r="Z1117" s="107" t="str">
        <f t="shared" ref="Z1117:AB1117" si="4732">IFERROR((Z1116-Z1115)/Z1116*100%,"")</f>
        <v/>
      </c>
      <c r="AA1117" s="107" t="str">
        <f t="shared" si="4732"/>
        <v/>
      </c>
      <c r="AB1117" s="107" t="str">
        <f t="shared" si="4732"/>
        <v/>
      </c>
      <c r="AC1117" s="194" t="str">
        <f t="shared" ref="AC1117" si="4733">IFERROR((AC1116-AC1115)/AC1116*100%,"")</f>
        <v/>
      </c>
      <c r="AD1117" s="194" t="str">
        <f t="shared" ref="AD1117" si="4734">IFERROR((AD1116-AD1115)/AD1116*100%,"")</f>
        <v/>
      </c>
      <c r="AE1117" s="194" t="str">
        <f t="shared" ref="AE1117" si="4735">IFERROR((AE1116-AE1115)/AE1116*100%,"")</f>
        <v/>
      </c>
      <c r="AF1117" s="194" t="str">
        <f t="shared" ref="AF1117" si="4736">IFERROR((AF1116-AF1115)/AF1116*100%,"")</f>
        <v/>
      </c>
      <c r="AG1117" s="194" t="str">
        <f t="shared" ref="AG1117" si="4737">IFERROR((AG1116-AG1115)/AG1116*100%,"")</f>
        <v/>
      </c>
      <c r="AH1117" s="194" t="str">
        <f t="shared" ref="AH1117" si="4738">IFERROR((AH1116-AH1115)/AH1116*100%,"")</f>
        <v/>
      </c>
      <c r="AI1117" s="194" t="str">
        <f t="shared" ref="AI1117" si="4739">IFERROR((AI1116-AI1115)/AI1116*100%,"")</f>
        <v/>
      </c>
      <c r="AJ1117" s="194" t="str">
        <f t="shared" ref="AJ1117" si="4740">IFERROR((AJ1116-AJ1115)/AJ1116*100%,"")</f>
        <v/>
      </c>
      <c r="AK1117" s="194" t="str">
        <f t="shared" ref="AK1117" si="4741">IFERROR((AK1116-AK1115)/AK1116*100%,"")</f>
        <v/>
      </c>
      <c r="AL1117" s="194" t="str">
        <f t="shared" ref="AL1117:AM1117" si="4742">IFERROR((AL1116-AL1115)/AL1116*100%,"")</f>
        <v/>
      </c>
      <c r="AM1117" s="228" t="str">
        <f t="shared" si="4742"/>
        <v/>
      </c>
    </row>
    <row r="1118" spans="1:39" customFormat="1" outlineLevel="1">
      <c r="A1118" t="str">
        <f>B1115&amp;C1118</f>
        <v>Surname, Forename3</v>
      </c>
      <c r="B1118" s="259"/>
      <c r="C1118" s="27">
        <v>3</v>
      </c>
      <c r="D1118" s="26" t="s">
        <v>22</v>
      </c>
      <c r="E1118" s="103"/>
      <c r="F1118" s="103"/>
      <c r="G1118" s="103"/>
      <c r="H1118" s="15"/>
      <c r="I1118" s="16"/>
      <c r="J1118" s="17"/>
      <c r="K1118" s="94"/>
      <c r="L1118" s="94"/>
      <c r="M1118" s="94"/>
      <c r="N1118" s="94"/>
      <c r="O1118" s="94"/>
      <c r="P1118" s="94"/>
      <c r="Q1118" s="17" t="str">
        <f>IF(SUM(K1118:P1118)=0,"",SUM(K1118:P1118))</f>
        <v/>
      </c>
      <c r="R1118" s="94"/>
      <c r="S1118" s="94"/>
      <c r="T1118" s="17" t="str">
        <f>IF(SUM(R1118:S1118)=0,"",SUM(R1118:S1118))</f>
        <v/>
      </c>
      <c r="U1118" s="17"/>
      <c r="V1118" s="94"/>
      <c r="W1118" s="17"/>
      <c r="X1118" s="94" t="str">
        <f>IFERROR(AVERAGE(V1118:W1118),"")</f>
        <v/>
      </c>
      <c r="Y1118" s="17"/>
      <c r="Z1118" s="17"/>
      <c r="AA1118" s="71"/>
      <c r="AB1118" s="17"/>
      <c r="AC1118" s="190" t="str">
        <f>IF(J1118="","",IF(J1118&lt;&gt;0,INT(25.4347*POWER((18-J1118),1.81)),0))</f>
        <v/>
      </c>
      <c r="AD1118" s="190" t="str">
        <f>IFERROR(IF(Q1118&lt;&gt;0,INT(0.14354*POWER(((10*Q1118)-220),1.4)),0),"")</f>
        <v/>
      </c>
      <c r="AE1118" s="190" t="str">
        <f>IFERROR(IF(T1118&lt;&gt;0,INT(51.39*POWER((T1118-1.5),1.05)),0),"")</f>
        <v/>
      </c>
      <c r="AF1118" s="190">
        <f>IF(U1118&lt;&gt;0,INT(0.8465*POWER(((100*U1118)-75),1.42)),0)</f>
        <v>0</v>
      </c>
      <c r="AG1118" s="190" t="str">
        <f>IFERROR(IF(X1118&lt;&gt;0,INT(1.53775*POWER((82-X1118),1.81)),0),"")</f>
        <v/>
      </c>
      <c r="AH1118" s="190" t="str">
        <f>IF(Y1118="","",IF(Y1118&lt;&gt;0,INT(5.74352*POWER((28.5-Y1118),1.92)),0))</f>
        <v/>
      </c>
      <c r="AI1118" s="190">
        <f>IF(Z1118&lt;&gt;0,INT(12.91*POWER((Z1118-4),1.1)),0)</f>
        <v>0</v>
      </c>
      <c r="AJ1118" s="190" t="str">
        <f>IF(AA1118="","",IF(AA1118&lt;&gt;0,INT(0.2797*POWER(((100*AA1118)),1.35)),0))</f>
        <v/>
      </c>
      <c r="AK1118" s="191" t="str">
        <f>IF(AB1118="","",IF(AB1118&lt;&gt;0,INT(100.14*POWER((AB1118-1),1.08)),0))</f>
        <v/>
      </c>
      <c r="AL1118" s="192">
        <f>COUNT(J1118,Q1118,T1118,X1118,Y1118,AA1118,AB1118)</f>
        <v>0</v>
      </c>
      <c r="AM1118" s="193" t="str">
        <f>IF(AL1118=0,"",SUM(AC1118:AK1118))</f>
        <v/>
      </c>
    </row>
    <row r="1119" spans="1:39" customFormat="1" outlineLevel="1">
      <c r="B1119" s="259"/>
      <c r="C1119" s="106" t="s">
        <v>65</v>
      </c>
      <c r="D1119" s="103"/>
      <c r="E1119" s="103"/>
      <c r="F1119" s="103"/>
      <c r="G1119" s="103"/>
      <c r="H1119" s="104"/>
      <c r="I1119" s="105"/>
      <c r="J1119" s="107" t="str">
        <f>IFERROR((J1116-J1118)/J1118*100%,"")</f>
        <v/>
      </c>
      <c r="K1119" s="107" t="str">
        <f t="shared" ref="K1119:T1119" si="4743">IFERROR((K1118-K1116)/K1118*100%,"")</f>
        <v/>
      </c>
      <c r="L1119" s="107" t="str">
        <f t="shared" si="4743"/>
        <v/>
      </c>
      <c r="M1119" s="107" t="str">
        <f t="shared" si="4743"/>
        <v/>
      </c>
      <c r="N1119" s="107" t="str">
        <f t="shared" si="4743"/>
        <v/>
      </c>
      <c r="O1119" s="107" t="str">
        <f t="shared" si="4743"/>
        <v/>
      </c>
      <c r="P1119" s="107" t="str">
        <f t="shared" si="4743"/>
        <v/>
      </c>
      <c r="Q1119" s="107" t="str">
        <f t="shared" si="4743"/>
        <v/>
      </c>
      <c r="R1119" s="107" t="str">
        <f t="shared" si="4743"/>
        <v/>
      </c>
      <c r="S1119" s="107" t="str">
        <f t="shared" si="4743"/>
        <v/>
      </c>
      <c r="T1119" s="107" t="str">
        <f t="shared" si="4743"/>
        <v/>
      </c>
      <c r="U1119" s="107" t="str">
        <f t="shared" ref="U1119" si="4744">IFERROR((U1118-U1117)/U1118*100%,"")</f>
        <v/>
      </c>
      <c r="V1119" s="107" t="str">
        <f>IFERROR((V1116-V1118)/V1118*100%,"")</f>
        <v/>
      </c>
      <c r="W1119" s="107" t="str">
        <f>IFERROR((W1116-W1118)/W1118*100%,"")</f>
        <v/>
      </c>
      <c r="X1119" s="107" t="str">
        <f>IFERROR((X1116-X1118)/X1118*100%,"")</f>
        <v/>
      </c>
      <c r="Y1119" s="107" t="str">
        <f>IFERROR((Y1116-Y1118)/Y1118*100%,"")</f>
        <v/>
      </c>
      <c r="Z1119" s="107" t="str">
        <f t="shared" ref="Z1119" si="4745">IFERROR((Z1118-Z1117)/Z1118*100%,"")</f>
        <v/>
      </c>
      <c r="AA1119" s="107" t="str">
        <f>IFERROR((AA1118-AA1116)/AA1118*100%,"")</f>
        <v/>
      </c>
      <c r="AB1119" s="107" t="str">
        <f>IFERROR((AB1118-AB1116)/AB1118*100%,"")</f>
        <v/>
      </c>
      <c r="AC1119" s="194" t="str">
        <f t="shared" ref="AC1119" si="4746">IFERROR((AC1118-AC1117)/AC1118*100%,"")</f>
        <v/>
      </c>
      <c r="AD1119" s="194" t="str">
        <f t="shared" ref="AD1119" si="4747">IFERROR((AD1118-AD1117)/AD1118*100%,"")</f>
        <v/>
      </c>
      <c r="AE1119" s="194" t="str">
        <f t="shared" ref="AE1119" si="4748">IFERROR((AE1118-AE1117)/AE1118*100%,"")</f>
        <v/>
      </c>
      <c r="AF1119" s="194" t="str">
        <f t="shared" ref="AF1119" si="4749">IFERROR((AF1118-AF1117)/AF1118*100%,"")</f>
        <v/>
      </c>
      <c r="AG1119" s="194" t="str">
        <f t="shared" ref="AG1119" si="4750">IFERROR((AG1118-AG1117)/AG1118*100%,"")</f>
        <v/>
      </c>
      <c r="AH1119" s="194" t="str">
        <f t="shared" ref="AH1119" si="4751">IFERROR((AH1118-AH1117)/AH1118*100%,"")</f>
        <v/>
      </c>
      <c r="AI1119" s="194" t="str">
        <f t="shared" ref="AI1119" si="4752">IFERROR((AI1118-AI1117)/AI1118*100%,"")</f>
        <v/>
      </c>
      <c r="AJ1119" s="194" t="str">
        <f t="shared" ref="AJ1119" si="4753">IFERROR((AJ1118-AJ1117)/AJ1118*100%,"")</f>
        <v/>
      </c>
      <c r="AK1119" s="194" t="str">
        <f t="shared" ref="AK1119" si="4754">IFERROR((AK1118-AK1117)/AK1118*100%,"")</f>
        <v/>
      </c>
      <c r="AL1119" s="194" t="str">
        <f t="shared" ref="AL1119" si="4755">IFERROR((AL1118-AL1117)/AL1118*100%,"")</f>
        <v/>
      </c>
      <c r="AM1119" s="227" t="str">
        <f>IFERROR((AM1118-AM1116)/AM1118*100%,"")</f>
        <v/>
      </c>
    </row>
    <row r="1120" spans="1:39" customFormat="1" outlineLevel="1">
      <c r="A1120" t="str">
        <f>B1115&amp;C1120</f>
        <v>Surname, Forename4</v>
      </c>
      <c r="B1120" s="259"/>
      <c r="C1120" s="27">
        <v>4</v>
      </c>
      <c r="D1120" s="26" t="s">
        <v>22</v>
      </c>
      <c r="E1120" s="103"/>
      <c r="F1120" s="103"/>
      <c r="G1120" s="103"/>
      <c r="H1120" s="15"/>
      <c r="I1120" s="16"/>
      <c r="J1120" s="17"/>
      <c r="K1120" s="94"/>
      <c r="L1120" s="94"/>
      <c r="M1120" s="94"/>
      <c r="N1120" s="94"/>
      <c r="O1120" s="94"/>
      <c r="P1120" s="94"/>
      <c r="Q1120" s="17" t="str">
        <f>IF(SUM(K1120:P1120)=0,"",SUM(K1120:P1120))</f>
        <v/>
      </c>
      <c r="R1120" s="94"/>
      <c r="S1120" s="94"/>
      <c r="T1120" s="17" t="str">
        <f>IF(SUM(R1120:S1120)=0,"",SUM(R1120:S1120))</f>
        <v/>
      </c>
      <c r="U1120" s="17"/>
      <c r="V1120" s="94"/>
      <c r="W1120" s="17"/>
      <c r="X1120" s="94" t="str">
        <f>IFERROR(AVERAGE(V1120:W1120),"")</f>
        <v/>
      </c>
      <c r="Y1120" s="17"/>
      <c r="Z1120" s="17"/>
      <c r="AA1120" s="71"/>
      <c r="AB1120" s="17"/>
      <c r="AC1120" s="190" t="str">
        <f>IF(J1120="","",IF(J1120&lt;&gt;0,INT(25.4347*POWER((18-J1120),1.81)),0))</f>
        <v/>
      </c>
      <c r="AD1120" s="190" t="str">
        <f>IFERROR(IF(Q1120&lt;&gt;0,INT(0.14354*POWER(((10*Q1120)-220),1.4)),0),"")</f>
        <v/>
      </c>
      <c r="AE1120" s="190" t="str">
        <f>IFERROR(IF(T1120&lt;&gt;0,INT(51.39*POWER((T1120-1.5),1.05)),0),"")</f>
        <v/>
      </c>
      <c r="AF1120" s="190">
        <f>IF(U1120&lt;&gt;0,INT(0.8465*POWER(((100*U1120)-75),1.42)),0)</f>
        <v>0</v>
      </c>
      <c r="AG1120" s="190" t="str">
        <f>IFERROR(IF(X1120&lt;&gt;0,INT(1.53775*POWER((82-X1120),1.81)),0),"")</f>
        <v/>
      </c>
      <c r="AH1120" s="190" t="str">
        <f>IF(Y1120="","",IF(Y1120&lt;&gt;0,INT(5.74352*POWER((28.5-Y1120),1.92)),0))</f>
        <v/>
      </c>
      <c r="AI1120" s="190">
        <f>IF(Z1120&lt;&gt;0,INT(12.91*POWER((Z1120-4),1.1)),0)</f>
        <v>0</v>
      </c>
      <c r="AJ1120" s="190" t="str">
        <f>IF(AA1120="","",IF(AA1120&lt;&gt;0,INT(0.2797*POWER(((100*AA1120)),1.35)),0))</f>
        <v/>
      </c>
      <c r="AK1120" s="191" t="str">
        <f>IF(AB1120="","",IF(AB1120&lt;&gt;0,INT(100.14*POWER((AB1120-1),1.08)),0))</f>
        <v/>
      </c>
      <c r="AL1120" s="192">
        <f>COUNT(J1120,Q1120,T1120,X1120,Y1120,AA1120,AB1120)</f>
        <v>0</v>
      </c>
      <c r="AM1120" s="193" t="str">
        <f>IF(AL1120=0,"",SUM(AC1120:AK1120))</f>
        <v/>
      </c>
    </row>
    <row r="1121" spans="1:39" customFormat="1" outlineLevel="1">
      <c r="B1121" s="259"/>
      <c r="C1121" s="106" t="s">
        <v>65</v>
      </c>
      <c r="D1121" s="103"/>
      <c r="E1121" s="103"/>
      <c r="F1121" s="103"/>
      <c r="G1121" s="103"/>
      <c r="H1121" s="104"/>
      <c r="I1121" s="105"/>
      <c r="J1121" s="107" t="str">
        <f>IFERROR((J1118-J1120)/J1120*100%,"")</f>
        <v/>
      </c>
      <c r="K1121" s="107" t="str">
        <f t="shared" ref="K1121:T1121" si="4756">IFERROR((K1120-K1118)/K1120*100%,"")</f>
        <v/>
      </c>
      <c r="L1121" s="107" t="str">
        <f t="shared" si="4756"/>
        <v/>
      </c>
      <c r="M1121" s="107" t="str">
        <f t="shared" si="4756"/>
        <v/>
      </c>
      <c r="N1121" s="107" t="str">
        <f t="shared" si="4756"/>
        <v/>
      </c>
      <c r="O1121" s="107" t="str">
        <f t="shared" si="4756"/>
        <v/>
      </c>
      <c r="P1121" s="107" t="str">
        <f t="shared" si="4756"/>
        <v/>
      </c>
      <c r="Q1121" s="107" t="str">
        <f t="shared" si="4756"/>
        <v/>
      </c>
      <c r="R1121" s="107" t="str">
        <f t="shared" si="4756"/>
        <v/>
      </c>
      <c r="S1121" s="107" t="str">
        <f t="shared" si="4756"/>
        <v/>
      </c>
      <c r="T1121" s="107" t="str">
        <f t="shared" si="4756"/>
        <v/>
      </c>
      <c r="U1121" s="107" t="str">
        <f t="shared" ref="U1121" si="4757">IFERROR((U1120-U1119)/U1120*100%,"")</f>
        <v/>
      </c>
      <c r="V1121" s="107" t="str">
        <f>IFERROR((V1118-V1120)/V1120*100%,"")</f>
        <v/>
      </c>
      <c r="W1121" s="107" t="str">
        <f>IFERROR((W1118-W1120)/W1120*100%,"")</f>
        <v/>
      </c>
      <c r="X1121" s="107" t="str">
        <f>IFERROR((X1118-X1120)/X1120*100%,"")</f>
        <v/>
      </c>
      <c r="Y1121" s="107" t="str">
        <f>IFERROR((Y1118-Y1120)/Y1120*100%,"")</f>
        <v/>
      </c>
      <c r="Z1121" s="107" t="str">
        <f t="shared" ref="Z1121" si="4758">IFERROR((Z1120-Z1119)/Z1120*100%,"")</f>
        <v/>
      </c>
      <c r="AA1121" s="107" t="str">
        <f>IFERROR((AA1120-AA1118)/AA1120*100%,"")</f>
        <v/>
      </c>
      <c r="AB1121" s="107" t="str">
        <f>IFERROR((AB1120-AB1118)/AB1120*100%,"")</f>
        <v/>
      </c>
      <c r="AC1121" s="194" t="str">
        <f t="shared" ref="AC1121" si="4759">IFERROR((AC1120-AC1119)/AC1120*100%,"")</f>
        <v/>
      </c>
      <c r="AD1121" s="194" t="str">
        <f t="shared" ref="AD1121" si="4760">IFERROR((AD1120-AD1119)/AD1120*100%,"")</f>
        <v/>
      </c>
      <c r="AE1121" s="194" t="str">
        <f t="shared" ref="AE1121" si="4761">IFERROR((AE1120-AE1119)/AE1120*100%,"")</f>
        <v/>
      </c>
      <c r="AF1121" s="194" t="str">
        <f t="shared" ref="AF1121" si="4762">IFERROR((AF1120-AF1119)/AF1120*100%,"")</f>
        <v/>
      </c>
      <c r="AG1121" s="194" t="str">
        <f t="shared" ref="AG1121" si="4763">IFERROR((AG1120-AG1119)/AG1120*100%,"")</f>
        <v/>
      </c>
      <c r="AH1121" s="194" t="str">
        <f t="shared" ref="AH1121" si="4764">IFERROR((AH1120-AH1119)/AH1120*100%,"")</f>
        <v/>
      </c>
      <c r="AI1121" s="194" t="str">
        <f t="shared" ref="AI1121" si="4765">IFERROR((AI1120-AI1119)/AI1120*100%,"")</f>
        <v/>
      </c>
      <c r="AJ1121" s="194" t="str">
        <f t="shared" ref="AJ1121" si="4766">IFERROR((AJ1120-AJ1119)/AJ1120*100%,"")</f>
        <v/>
      </c>
      <c r="AK1121" s="194" t="str">
        <f t="shared" ref="AK1121" si="4767">IFERROR((AK1120-AK1119)/AK1120*100%,"")</f>
        <v/>
      </c>
      <c r="AL1121" s="194" t="str">
        <f t="shared" ref="AL1121" si="4768">IFERROR((AL1120-AL1119)/AL1120*100%,"")</f>
        <v/>
      </c>
      <c r="AM1121" s="227" t="str">
        <f>IFERROR((AM1120-AM1118)/AM1120*100%,"")</f>
        <v/>
      </c>
    </row>
    <row r="1122" spans="1:39" customFormat="1" outlineLevel="1">
      <c r="A1122" t="str">
        <f>B1115&amp;C1122</f>
        <v>Surname, Forename5</v>
      </c>
      <c r="B1122" s="259"/>
      <c r="C1122" s="27">
        <v>5</v>
      </c>
      <c r="D1122" s="26" t="s">
        <v>22</v>
      </c>
      <c r="E1122" s="103"/>
      <c r="F1122" s="103"/>
      <c r="G1122" s="103"/>
      <c r="H1122" s="15"/>
      <c r="I1122" s="16"/>
      <c r="J1122" s="17"/>
      <c r="K1122" s="94"/>
      <c r="L1122" s="94"/>
      <c r="M1122" s="94"/>
      <c r="N1122" s="94"/>
      <c r="O1122" s="94"/>
      <c r="P1122" s="94"/>
      <c r="Q1122" s="17" t="str">
        <f>IF(SUM(K1122:P1122)=0,"",SUM(K1122:P1122))</f>
        <v/>
      </c>
      <c r="R1122" s="94"/>
      <c r="S1122" s="94"/>
      <c r="T1122" s="17" t="str">
        <f>IF(SUM(R1122:S1122)=0,"",SUM(R1122:S1122))</f>
        <v/>
      </c>
      <c r="U1122" s="17"/>
      <c r="V1122" s="94"/>
      <c r="W1122" s="17"/>
      <c r="X1122" s="94" t="str">
        <f>IFERROR(AVERAGE(V1122:W1122),"")</f>
        <v/>
      </c>
      <c r="Y1122" s="17"/>
      <c r="Z1122" s="17"/>
      <c r="AA1122" s="71"/>
      <c r="AB1122" s="17"/>
      <c r="AC1122" s="190" t="str">
        <f>IF(J1122="","",IF(J1122&lt;&gt;0,INT(25.4347*POWER((18-J1122),1.81)),0))</f>
        <v/>
      </c>
      <c r="AD1122" s="190" t="str">
        <f>IFERROR(IF(Q1122&lt;&gt;0,INT(0.14354*POWER(((10*Q1122)-220),1.4)),0),"")</f>
        <v/>
      </c>
      <c r="AE1122" s="190" t="str">
        <f>IFERROR(IF(T1122&lt;&gt;0,INT(51.39*POWER((T1122-1.5),1.05)),0),"")</f>
        <v/>
      </c>
      <c r="AF1122" s="190">
        <f>IF(U1122&lt;&gt;0,INT(0.8465*POWER(((100*U1122)-75),1.42)),0)</f>
        <v>0</v>
      </c>
      <c r="AG1122" s="190" t="str">
        <f>IFERROR(IF(X1122&lt;&gt;0,INT(1.53775*POWER((82-X1122),1.81)),0),"")</f>
        <v/>
      </c>
      <c r="AH1122" s="190" t="str">
        <f>IF(Y1122="","",IF(Y1122&lt;&gt;0,INT(5.74352*POWER((28.5-Y1122),1.92)),0))</f>
        <v/>
      </c>
      <c r="AI1122" s="190">
        <f>IF(Z1122&lt;&gt;0,INT(12.91*POWER((Z1122-4),1.1)),0)</f>
        <v>0</v>
      </c>
      <c r="AJ1122" s="190" t="str">
        <f>IF(AA1122="","",IF(AA1122&lt;&gt;0,INT(0.2797*POWER(((100*AA1122)),1.35)),0))</f>
        <v/>
      </c>
      <c r="AK1122" s="191" t="str">
        <f>IF(AB1122="","",IF(AB1122&lt;&gt;0,INT(100.14*POWER((AB1122-1),1.08)),0))</f>
        <v/>
      </c>
      <c r="AL1122" s="192">
        <f>COUNT(J1122,Q1122,T1122,X1122,Y1122,AA1122,AB1122)</f>
        <v>0</v>
      </c>
      <c r="AM1122" s="193" t="str">
        <f>IF(AL1122=0,"",SUM(AC1122:AK1122))</f>
        <v/>
      </c>
    </row>
    <row r="1123" spans="1:39" customFormat="1" outlineLevel="1">
      <c r="B1123" s="259"/>
      <c r="C1123" s="106" t="s">
        <v>65</v>
      </c>
      <c r="D1123" s="103"/>
      <c r="E1123" s="103"/>
      <c r="F1123" s="103"/>
      <c r="G1123" s="103"/>
      <c r="H1123" s="104"/>
      <c r="I1123" s="105"/>
      <c r="J1123" s="107" t="str">
        <f>IFERROR((J1120-J1122)/J1122*100%,"")</f>
        <v/>
      </c>
      <c r="K1123" s="107" t="str">
        <f t="shared" ref="K1123:T1123" si="4769">IFERROR((K1122-K1120)/K1122*100%,"")</f>
        <v/>
      </c>
      <c r="L1123" s="107" t="str">
        <f t="shared" si="4769"/>
        <v/>
      </c>
      <c r="M1123" s="107" t="str">
        <f t="shared" si="4769"/>
        <v/>
      </c>
      <c r="N1123" s="107" t="str">
        <f t="shared" si="4769"/>
        <v/>
      </c>
      <c r="O1123" s="107" t="str">
        <f t="shared" si="4769"/>
        <v/>
      </c>
      <c r="P1123" s="107" t="str">
        <f t="shared" si="4769"/>
        <v/>
      </c>
      <c r="Q1123" s="107" t="str">
        <f t="shared" si="4769"/>
        <v/>
      </c>
      <c r="R1123" s="107" t="str">
        <f t="shared" si="4769"/>
        <v/>
      </c>
      <c r="S1123" s="107" t="str">
        <f t="shared" si="4769"/>
        <v/>
      </c>
      <c r="T1123" s="107" t="str">
        <f t="shared" si="4769"/>
        <v/>
      </c>
      <c r="U1123" s="107" t="str">
        <f t="shared" ref="U1123" si="4770">IFERROR((U1122-U1121)/U1122*100%,"")</f>
        <v/>
      </c>
      <c r="V1123" s="107" t="str">
        <f>IFERROR((V1120-V1122)/V1122*100%,"")</f>
        <v/>
      </c>
      <c r="W1123" s="107" t="str">
        <f>IFERROR((W1120-W1122)/W1122*100%,"")</f>
        <v/>
      </c>
      <c r="X1123" s="107" t="str">
        <f>IFERROR((X1120-X1122)/X1122*100%,"")</f>
        <v/>
      </c>
      <c r="Y1123" s="107" t="str">
        <f>IFERROR((Y1120-Y1122)/Y1122*100%,"")</f>
        <v/>
      </c>
      <c r="Z1123" s="107" t="str">
        <f t="shared" ref="Z1123" si="4771">IFERROR((Z1122-Z1121)/Z1122*100%,"")</f>
        <v/>
      </c>
      <c r="AA1123" s="107" t="str">
        <f>IFERROR((AA1122-AA1120)/AA1122*100%,"")</f>
        <v/>
      </c>
      <c r="AB1123" s="107" t="str">
        <f>IFERROR((AB1122-AB1120)/AB1122*100%,"")</f>
        <v/>
      </c>
      <c r="AC1123" s="194" t="str">
        <f t="shared" ref="AC1123" si="4772">IFERROR((AC1122-AC1121)/AC1122*100%,"")</f>
        <v/>
      </c>
      <c r="AD1123" s="194" t="str">
        <f t="shared" ref="AD1123" si="4773">IFERROR((AD1122-AD1121)/AD1122*100%,"")</f>
        <v/>
      </c>
      <c r="AE1123" s="194" t="str">
        <f t="shared" ref="AE1123" si="4774">IFERROR((AE1122-AE1121)/AE1122*100%,"")</f>
        <v/>
      </c>
      <c r="AF1123" s="194" t="str">
        <f t="shared" ref="AF1123" si="4775">IFERROR((AF1122-AF1121)/AF1122*100%,"")</f>
        <v/>
      </c>
      <c r="AG1123" s="194" t="str">
        <f t="shared" ref="AG1123" si="4776">IFERROR((AG1122-AG1121)/AG1122*100%,"")</f>
        <v/>
      </c>
      <c r="AH1123" s="194" t="str">
        <f t="shared" ref="AH1123" si="4777">IFERROR((AH1122-AH1121)/AH1122*100%,"")</f>
        <v/>
      </c>
      <c r="AI1123" s="194" t="str">
        <f t="shared" ref="AI1123" si="4778">IFERROR((AI1122-AI1121)/AI1122*100%,"")</f>
        <v/>
      </c>
      <c r="AJ1123" s="194" t="str">
        <f t="shared" ref="AJ1123" si="4779">IFERROR((AJ1122-AJ1121)/AJ1122*100%,"")</f>
        <v/>
      </c>
      <c r="AK1123" s="194" t="str">
        <f t="shared" ref="AK1123" si="4780">IFERROR((AK1122-AK1121)/AK1122*100%,"")</f>
        <v/>
      </c>
      <c r="AL1123" s="194" t="str">
        <f t="shared" ref="AL1123" si="4781">IFERROR((AL1122-AL1121)/AL1122*100%,"")</f>
        <v/>
      </c>
      <c r="AM1123" s="227" t="str">
        <f>IFERROR((AM1122-AM1120)/AM1122*100%,"")</f>
        <v/>
      </c>
    </row>
    <row r="1124" spans="1:39" customFormat="1" outlineLevel="1">
      <c r="A1124" t="str">
        <f>B1115&amp;C1124</f>
        <v>Surname, Forename6</v>
      </c>
      <c r="B1124" s="259"/>
      <c r="C1124" s="27">
        <v>6</v>
      </c>
      <c r="D1124" s="26" t="s">
        <v>22</v>
      </c>
      <c r="E1124" s="103"/>
      <c r="F1124" s="103"/>
      <c r="G1124" s="103"/>
      <c r="H1124" s="15"/>
      <c r="I1124" s="16"/>
      <c r="J1124" s="17"/>
      <c r="K1124" s="94"/>
      <c r="L1124" s="94"/>
      <c r="M1124" s="94"/>
      <c r="N1124" s="94"/>
      <c r="O1124" s="94"/>
      <c r="P1124" s="94"/>
      <c r="Q1124" s="17" t="str">
        <f>IF(SUM(K1124:P1124)=0,"",SUM(K1124:P1124))</f>
        <v/>
      </c>
      <c r="R1124" s="94"/>
      <c r="S1124" s="94"/>
      <c r="T1124" s="17" t="str">
        <f>IF(SUM(R1124:S1124)=0,"",SUM(R1124:S1124))</f>
        <v/>
      </c>
      <c r="U1124" s="17"/>
      <c r="V1124" s="94"/>
      <c r="W1124" s="17"/>
      <c r="X1124" s="94" t="str">
        <f>IFERROR(AVERAGE(V1124:W1124),"")</f>
        <v/>
      </c>
      <c r="Y1124" s="17"/>
      <c r="Z1124" s="17"/>
      <c r="AA1124" s="71"/>
      <c r="AB1124" s="17"/>
      <c r="AC1124" s="190" t="str">
        <f>IF(J1124="","",IF(J1124&lt;&gt;0,INT(25.4347*POWER((18-J1124),1.81)),0))</f>
        <v/>
      </c>
      <c r="AD1124" s="190" t="str">
        <f>IFERROR(IF(Q1124&lt;&gt;0,INT(0.14354*POWER(((10*Q1124)-220),1.4)),0),"")</f>
        <v/>
      </c>
      <c r="AE1124" s="190" t="str">
        <f>IFERROR(IF(T1124&lt;&gt;0,INT(51.39*POWER((T1124-1.5),1.05)),0),"")</f>
        <v/>
      </c>
      <c r="AF1124" s="190">
        <f>IF(U1124&lt;&gt;0,INT(0.8465*POWER(((100*U1124)-75),1.42)),0)</f>
        <v>0</v>
      </c>
      <c r="AG1124" s="190" t="str">
        <f>IFERROR(IF(X1124&lt;&gt;0,INT(1.53775*POWER((82-X1124),1.81)),0),"")</f>
        <v/>
      </c>
      <c r="AH1124" s="190" t="str">
        <f>IF(Y1124="","",IF(Y1124&lt;&gt;0,INT(5.74352*POWER((28.5-Y1124),1.92)),0))</f>
        <v/>
      </c>
      <c r="AI1124" s="190">
        <f>IF(Z1124&lt;&gt;0,INT(12.91*POWER((Z1124-4),1.1)),0)</f>
        <v>0</v>
      </c>
      <c r="AJ1124" s="190" t="str">
        <f>IF(AA1124="","",IF(AA1124&lt;&gt;0,INT(0.2797*POWER(((100*AA1124)),1.35)),0))</f>
        <v/>
      </c>
      <c r="AK1124" s="191" t="str">
        <f>IF(AB1124="","",IF(AB1124&lt;&gt;0,INT(100.14*POWER((AB1124-1),1.08)),0))</f>
        <v/>
      </c>
      <c r="AL1124" s="192">
        <f>COUNT(J1124,Q1124,T1124,X1124,Y1124,AA1124,AB1124)</f>
        <v>0</v>
      </c>
      <c r="AM1124" s="193" t="str">
        <f>IF(AL1124=0,"",SUM(AC1124:AK1124))</f>
        <v/>
      </c>
    </row>
    <row r="1125" spans="1:39" customFormat="1" outlineLevel="1">
      <c r="B1125" s="259"/>
      <c r="C1125" s="106" t="s">
        <v>65</v>
      </c>
      <c r="D1125" s="103"/>
      <c r="E1125" s="103"/>
      <c r="F1125" s="103"/>
      <c r="G1125" s="103"/>
      <c r="H1125" s="104"/>
      <c r="I1125" s="105"/>
      <c r="J1125" s="107" t="str">
        <f>IFERROR((J1122-J1124)/J1124*100%,"")</f>
        <v/>
      </c>
      <c r="K1125" s="107" t="str">
        <f t="shared" ref="K1125:T1125" si="4782">IFERROR((K1124-K1122)/K1124*100%,"")</f>
        <v/>
      </c>
      <c r="L1125" s="107" t="str">
        <f t="shared" si="4782"/>
        <v/>
      </c>
      <c r="M1125" s="107" t="str">
        <f t="shared" si="4782"/>
        <v/>
      </c>
      <c r="N1125" s="107" t="str">
        <f t="shared" si="4782"/>
        <v/>
      </c>
      <c r="O1125" s="107" t="str">
        <f t="shared" si="4782"/>
        <v/>
      </c>
      <c r="P1125" s="107" t="str">
        <f t="shared" si="4782"/>
        <v/>
      </c>
      <c r="Q1125" s="107" t="str">
        <f t="shared" si="4782"/>
        <v/>
      </c>
      <c r="R1125" s="107" t="str">
        <f t="shared" si="4782"/>
        <v/>
      </c>
      <c r="S1125" s="107" t="str">
        <f t="shared" si="4782"/>
        <v/>
      </c>
      <c r="T1125" s="107" t="str">
        <f t="shared" si="4782"/>
        <v/>
      </c>
      <c r="U1125" s="107" t="str">
        <f t="shared" ref="U1125" si="4783">IFERROR((U1124-U1123)/U1124*100%,"")</f>
        <v/>
      </c>
      <c r="V1125" s="107" t="str">
        <f>IFERROR((V1122-V1124)/V1124*100%,"")</f>
        <v/>
      </c>
      <c r="W1125" s="107" t="str">
        <f>IFERROR((W1122-W1124)/W1124*100%,"")</f>
        <v/>
      </c>
      <c r="X1125" s="107" t="str">
        <f>IFERROR((X1122-X1124)/X1124*100%,"")</f>
        <v/>
      </c>
      <c r="Y1125" s="107" t="str">
        <f>IFERROR((Y1122-Y1124)/Y1124*100%,"")</f>
        <v/>
      </c>
      <c r="Z1125" s="107" t="str">
        <f t="shared" ref="Z1125" si="4784">IFERROR((Z1124-Z1123)/Z1124*100%,"")</f>
        <v/>
      </c>
      <c r="AA1125" s="107" t="str">
        <f>IFERROR((AA1124-AA1122)/AA1124*100%,"")</f>
        <v/>
      </c>
      <c r="AB1125" s="107" t="str">
        <f>IFERROR((AB1124-AB1122)/AB1124*100%,"")</f>
        <v/>
      </c>
      <c r="AC1125" s="194" t="str">
        <f t="shared" ref="AC1125" si="4785">IFERROR((AC1124-AC1123)/AC1124*100%,"")</f>
        <v/>
      </c>
      <c r="AD1125" s="194" t="str">
        <f t="shared" ref="AD1125" si="4786">IFERROR((AD1124-AD1123)/AD1124*100%,"")</f>
        <v/>
      </c>
      <c r="AE1125" s="194" t="str">
        <f t="shared" ref="AE1125" si="4787">IFERROR((AE1124-AE1123)/AE1124*100%,"")</f>
        <v/>
      </c>
      <c r="AF1125" s="194" t="str">
        <f t="shared" ref="AF1125" si="4788">IFERROR((AF1124-AF1123)/AF1124*100%,"")</f>
        <v/>
      </c>
      <c r="AG1125" s="194" t="str">
        <f t="shared" ref="AG1125" si="4789">IFERROR((AG1124-AG1123)/AG1124*100%,"")</f>
        <v/>
      </c>
      <c r="AH1125" s="194" t="str">
        <f t="shared" ref="AH1125" si="4790">IFERROR((AH1124-AH1123)/AH1124*100%,"")</f>
        <v/>
      </c>
      <c r="AI1125" s="194" t="str">
        <f t="shared" ref="AI1125" si="4791">IFERROR((AI1124-AI1123)/AI1124*100%,"")</f>
        <v/>
      </c>
      <c r="AJ1125" s="194" t="str">
        <f t="shared" ref="AJ1125" si="4792">IFERROR((AJ1124-AJ1123)/AJ1124*100%,"")</f>
        <v/>
      </c>
      <c r="AK1125" s="194" t="str">
        <f t="shared" ref="AK1125" si="4793">IFERROR((AK1124-AK1123)/AK1124*100%,"")</f>
        <v/>
      </c>
      <c r="AL1125" s="194" t="str">
        <f t="shared" ref="AL1125" si="4794">IFERROR((AL1124-AL1123)/AL1124*100%,"")</f>
        <v/>
      </c>
      <c r="AM1125" s="227" t="str">
        <f>IFERROR((AM1124-AM1122)/AM1124*100%,"")</f>
        <v/>
      </c>
    </row>
    <row r="1126" spans="1:39" customFormat="1" outlineLevel="1">
      <c r="A1126" t="str">
        <f>B1115&amp;C1126</f>
        <v>Surname, Forename7</v>
      </c>
      <c r="B1126" s="259"/>
      <c r="C1126" s="27">
        <v>7</v>
      </c>
      <c r="D1126" s="26" t="s">
        <v>22</v>
      </c>
      <c r="E1126" s="103"/>
      <c r="F1126" s="103"/>
      <c r="G1126" s="103"/>
      <c r="H1126" s="15"/>
      <c r="I1126" s="16"/>
      <c r="J1126" s="17"/>
      <c r="K1126" s="94"/>
      <c r="L1126" s="94"/>
      <c r="M1126" s="94"/>
      <c r="N1126" s="94"/>
      <c r="O1126" s="94"/>
      <c r="P1126" s="94"/>
      <c r="Q1126" s="17" t="str">
        <f>IF(SUM(K1126:P1126)=0,"",SUM(K1126:P1126))</f>
        <v/>
      </c>
      <c r="R1126" s="94"/>
      <c r="S1126" s="94"/>
      <c r="T1126" s="17" t="str">
        <f>IF(SUM(R1126:S1126)=0,"",SUM(R1126:S1126))</f>
        <v/>
      </c>
      <c r="U1126" s="17"/>
      <c r="V1126" s="94"/>
      <c r="W1126" s="17"/>
      <c r="X1126" s="94" t="str">
        <f>IFERROR(AVERAGE(V1126:W1126),"")</f>
        <v/>
      </c>
      <c r="Y1126" s="17"/>
      <c r="Z1126" s="17"/>
      <c r="AA1126" s="71"/>
      <c r="AB1126" s="17"/>
      <c r="AC1126" s="190" t="str">
        <f>IF(J1126="","",IF(J1126&lt;&gt;0,INT(25.4347*POWER((18-J1126),1.81)),0))</f>
        <v/>
      </c>
      <c r="AD1126" s="190" t="str">
        <f>IFERROR(IF(Q1126&lt;&gt;0,INT(0.14354*POWER(((10*Q1126)-220),1.4)),0),"")</f>
        <v/>
      </c>
      <c r="AE1126" s="190" t="str">
        <f>IFERROR(IF(T1126&lt;&gt;0,INT(51.39*POWER((T1126-1.5),1.05)),0),"")</f>
        <v/>
      </c>
      <c r="AF1126" s="190">
        <f>IF(U1126&lt;&gt;0,INT(0.8465*POWER(((100*U1126)-75),1.42)),0)</f>
        <v>0</v>
      </c>
      <c r="AG1126" s="190" t="str">
        <f>IFERROR(IF(X1126&lt;&gt;0,INT(1.53775*POWER((82-X1126),1.81)),0),"")</f>
        <v/>
      </c>
      <c r="AH1126" s="190" t="str">
        <f>IF(Y1126="","",IF(Y1126&lt;&gt;0,INT(5.74352*POWER((28.5-Y1126),1.92)),0))</f>
        <v/>
      </c>
      <c r="AI1126" s="190">
        <f>IF(Z1126&lt;&gt;0,INT(12.91*POWER((Z1126-4),1.1)),0)</f>
        <v>0</v>
      </c>
      <c r="AJ1126" s="190" t="str">
        <f>IF(AA1126="","",IF(AA1126&lt;&gt;0,INT(0.2797*POWER(((100*AA1126)),1.35)),0))</f>
        <v/>
      </c>
      <c r="AK1126" s="191" t="str">
        <f>IF(AB1126="","",IF(AB1126&lt;&gt;0,INT(100.14*POWER((AB1126-1),1.08)),0))</f>
        <v/>
      </c>
      <c r="AL1126" s="192">
        <f>COUNT(J1126,Q1126,T1126,X1126,Y1126,AA1126,AB1126)</f>
        <v>0</v>
      </c>
      <c r="AM1126" s="193" t="str">
        <f>IF(AL1126=0,"",SUM(AC1126:AK1126))</f>
        <v/>
      </c>
    </row>
    <row r="1127" spans="1:39" customFormat="1" outlineLevel="1">
      <c r="B1127" s="259"/>
      <c r="C1127" s="106" t="s">
        <v>65</v>
      </c>
      <c r="D1127" s="103"/>
      <c r="E1127" s="103"/>
      <c r="F1127" s="103"/>
      <c r="G1127" s="103"/>
      <c r="H1127" s="104"/>
      <c r="I1127" s="105"/>
      <c r="J1127" s="107" t="str">
        <f>IFERROR((J1124-J1126)/J1126*100%,"")</f>
        <v/>
      </c>
      <c r="K1127" s="107" t="str">
        <f t="shared" ref="K1127:T1127" si="4795">IFERROR((K1126-K1124)/K1126*100%,"")</f>
        <v/>
      </c>
      <c r="L1127" s="107" t="str">
        <f t="shared" si="4795"/>
        <v/>
      </c>
      <c r="M1127" s="107" t="str">
        <f t="shared" si="4795"/>
        <v/>
      </c>
      <c r="N1127" s="107" t="str">
        <f t="shared" si="4795"/>
        <v/>
      </c>
      <c r="O1127" s="107" t="str">
        <f t="shared" si="4795"/>
        <v/>
      </c>
      <c r="P1127" s="107" t="str">
        <f t="shared" si="4795"/>
        <v/>
      </c>
      <c r="Q1127" s="107" t="str">
        <f t="shared" si="4795"/>
        <v/>
      </c>
      <c r="R1127" s="107" t="str">
        <f t="shared" si="4795"/>
        <v/>
      </c>
      <c r="S1127" s="107" t="str">
        <f t="shared" si="4795"/>
        <v/>
      </c>
      <c r="T1127" s="107" t="str">
        <f t="shared" si="4795"/>
        <v/>
      </c>
      <c r="U1127" s="107" t="str">
        <f t="shared" ref="U1127" si="4796">IFERROR((U1126-U1125)/U1126*100%,"")</f>
        <v/>
      </c>
      <c r="V1127" s="107" t="str">
        <f>IFERROR((V1124-V1126)/V1126*100%,"")</f>
        <v/>
      </c>
      <c r="W1127" s="107" t="str">
        <f>IFERROR((W1124-W1126)/W1126*100%,"")</f>
        <v/>
      </c>
      <c r="X1127" s="107" t="str">
        <f>IFERROR((X1124-X1126)/X1126*100%,"")</f>
        <v/>
      </c>
      <c r="Y1127" s="107" t="str">
        <f>IFERROR((Y1124-Y1126)/Y1126*100%,"")</f>
        <v/>
      </c>
      <c r="Z1127" s="107" t="str">
        <f t="shared" ref="Z1127" si="4797">IFERROR((Z1126-Z1125)/Z1126*100%,"")</f>
        <v/>
      </c>
      <c r="AA1127" s="107" t="str">
        <f>IFERROR((AA1126-AA1124)/AA1126*100%,"")</f>
        <v/>
      </c>
      <c r="AB1127" s="107" t="str">
        <f>IFERROR((AB1126-AB1124)/AB1126*100%,"")</f>
        <v/>
      </c>
      <c r="AC1127" s="194" t="str">
        <f t="shared" ref="AC1127" si="4798">IFERROR((AC1126-AC1125)/AC1126*100%,"")</f>
        <v/>
      </c>
      <c r="AD1127" s="194" t="str">
        <f t="shared" ref="AD1127" si="4799">IFERROR((AD1126-AD1125)/AD1126*100%,"")</f>
        <v/>
      </c>
      <c r="AE1127" s="194" t="str">
        <f t="shared" ref="AE1127" si="4800">IFERROR((AE1126-AE1125)/AE1126*100%,"")</f>
        <v/>
      </c>
      <c r="AF1127" s="194" t="str">
        <f t="shared" ref="AF1127" si="4801">IFERROR((AF1126-AF1125)/AF1126*100%,"")</f>
        <v/>
      </c>
      <c r="AG1127" s="194" t="str">
        <f t="shared" ref="AG1127" si="4802">IFERROR((AG1126-AG1125)/AG1126*100%,"")</f>
        <v/>
      </c>
      <c r="AH1127" s="194" t="str">
        <f t="shared" ref="AH1127" si="4803">IFERROR((AH1126-AH1125)/AH1126*100%,"")</f>
        <v/>
      </c>
      <c r="AI1127" s="194" t="str">
        <f t="shared" ref="AI1127" si="4804">IFERROR((AI1126-AI1125)/AI1126*100%,"")</f>
        <v/>
      </c>
      <c r="AJ1127" s="194" t="str">
        <f t="shared" ref="AJ1127" si="4805">IFERROR((AJ1126-AJ1125)/AJ1126*100%,"")</f>
        <v/>
      </c>
      <c r="AK1127" s="194" t="str">
        <f t="shared" ref="AK1127" si="4806">IFERROR((AK1126-AK1125)/AK1126*100%,"")</f>
        <v/>
      </c>
      <c r="AL1127" s="194" t="str">
        <f t="shared" ref="AL1127" si="4807">IFERROR((AL1126-AL1125)/AL1126*100%,"")</f>
        <v/>
      </c>
      <c r="AM1127" s="227" t="str">
        <f>IFERROR((AM1126-AM1124)/AM1126*100%,"")</f>
        <v/>
      </c>
    </row>
    <row r="1128" spans="1:39" customFormat="1" outlineLevel="1">
      <c r="A1128" t="str">
        <f>B1115&amp;C1128</f>
        <v>Surname, Forename8</v>
      </c>
      <c r="B1128" s="259"/>
      <c r="C1128" s="27">
        <v>8</v>
      </c>
      <c r="D1128" s="26" t="s">
        <v>22</v>
      </c>
      <c r="E1128" s="103"/>
      <c r="F1128" s="103"/>
      <c r="G1128" s="103"/>
      <c r="H1128" s="15"/>
      <c r="I1128" s="16"/>
      <c r="J1128" s="17"/>
      <c r="K1128" s="94"/>
      <c r="L1128" s="94"/>
      <c r="M1128" s="94"/>
      <c r="N1128" s="94"/>
      <c r="O1128" s="94"/>
      <c r="P1128" s="94"/>
      <c r="Q1128" s="17" t="str">
        <f>IF(SUM(K1128:P1128)=0,"",SUM(K1128:P1128))</f>
        <v/>
      </c>
      <c r="R1128" s="94"/>
      <c r="S1128" s="94"/>
      <c r="T1128" s="17" t="str">
        <f>IF(SUM(R1128:S1128)=0,"",SUM(R1128:S1128))</f>
        <v/>
      </c>
      <c r="U1128" s="17"/>
      <c r="V1128" s="94"/>
      <c r="W1128" s="17"/>
      <c r="X1128" s="94" t="str">
        <f>IFERROR(AVERAGE(V1128:W1128),"")</f>
        <v/>
      </c>
      <c r="Y1128" s="17"/>
      <c r="Z1128" s="17"/>
      <c r="AA1128" s="71"/>
      <c r="AB1128" s="17"/>
      <c r="AC1128" s="190" t="str">
        <f>IF(J1128="","",IF(J1128&lt;&gt;0,INT(25.4347*POWER((18-J1128),1.81)),0))</f>
        <v/>
      </c>
      <c r="AD1128" s="190" t="str">
        <f>IFERROR(IF(Q1128&lt;&gt;0,INT(0.14354*POWER(((10*Q1128)-220),1.4)),0),"")</f>
        <v/>
      </c>
      <c r="AE1128" s="190" t="str">
        <f>IFERROR(IF(T1128&lt;&gt;0,INT(51.39*POWER((T1128-1.5),1.05)),0),"")</f>
        <v/>
      </c>
      <c r="AF1128" s="190">
        <f>IF(U1128&lt;&gt;0,INT(0.8465*POWER(((100*U1128)-75),1.42)),0)</f>
        <v>0</v>
      </c>
      <c r="AG1128" s="190" t="str">
        <f>IFERROR(IF(X1128&lt;&gt;0,INT(1.53775*POWER((82-X1128),1.81)),0),"")</f>
        <v/>
      </c>
      <c r="AH1128" s="190" t="str">
        <f>IF(Y1128="","",IF(Y1128&lt;&gt;0,INT(5.74352*POWER((28.5-Y1128),1.92)),0))</f>
        <v/>
      </c>
      <c r="AI1128" s="190">
        <f>IF(Z1128&lt;&gt;0,INT(12.91*POWER((Z1128-4),1.1)),0)</f>
        <v>0</v>
      </c>
      <c r="AJ1128" s="190" t="str">
        <f>IF(AA1128="","",IF(AA1128&lt;&gt;0,INT(0.2797*POWER(((100*AA1128)),1.35)),0))</f>
        <v/>
      </c>
      <c r="AK1128" s="191" t="str">
        <f>IF(AB1128="","",IF(AB1128&lt;&gt;0,INT(100.14*POWER((AB1128-1),1.08)),0))</f>
        <v/>
      </c>
      <c r="AL1128" s="192">
        <f>COUNT(J1128,Q1128,T1128,X1128,Y1128,AA1128,AB1128)</f>
        <v>0</v>
      </c>
      <c r="AM1128" s="193" t="str">
        <f>IF(AL1128=0,"",SUM(AC1128:AK1128))</f>
        <v/>
      </c>
    </row>
    <row r="1129" spans="1:39" customFormat="1" outlineLevel="1">
      <c r="B1129" s="259"/>
      <c r="C1129" s="106" t="s">
        <v>65</v>
      </c>
      <c r="D1129" s="103"/>
      <c r="E1129" s="103"/>
      <c r="F1129" s="103"/>
      <c r="G1129" s="103"/>
      <c r="H1129" s="104"/>
      <c r="I1129" s="105"/>
      <c r="J1129" s="107" t="str">
        <f>IFERROR((J1126-J1128)/J1128*100%,"")</f>
        <v/>
      </c>
      <c r="K1129" s="107" t="str">
        <f t="shared" ref="K1129:T1129" si="4808">IFERROR((K1128-K1126)/K1128*100%,"")</f>
        <v/>
      </c>
      <c r="L1129" s="107" t="str">
        <f t="shared" si="4808"/>
        <v/>
      </c>
      <c r="M1129" s="107" t="str">
        <f t="shared" si="4808"/>
        <v/>
      </c>
      <c r="N1129" s="107" t="str">
        <f t="shared" si="4808"/>
        <v/>
      </c>
      <c r="O1129" s="107" t="str">
        <f t="shared" si="4808"/>
        <v/>
      </c>
      <c r="P1129" s="107" t="str">
        <f t="shared" si="4808"/>
        <v/>
      </c>
      <c r="Q1129" s="107" t="str">
        <f t="shared" si="4808"/>
        <v/>
      </c>
      <c r="R1129" s="107" t="str">
        <f t="shared" si="4808"/>
        <v/>
      </c>
      <c r="S1129" s="107" t="str">
        <f t="shared" si="4808"/>
        <v/>
      </c>
      <c r="T1129" s="107" t="str">
        <f t="shared" si="4808"/>
        <v/>
      </c>
      <c r="U1129" s="107" t="str">
        <f t="shared" ref="U1129" si="4809">IFERROR((U1128-U1127)/U1128*100%,"")</f>
        <v/>
      </c>
      <c r="V1129" s="107" t="str">
        <f>IFERROR((V1126-V1128)/V1128*100%,"")</f>
        <v/>
      </c>
      <c r="W1129" s="107" t="str">
        <f>IFERROR((W1126-W1128)/W1128*100%,"")</f>
        <v/>
      </c>
      <c r="X1129" s="107" t="str">
        <f>IFERROR((X1126-X1128)/X1128*100%,"")</f>
        <v/>
      </c>
      <c r="Y1129" s="107" t="str">
        <f>IFERROR((Y1126-Y1128)/Y1128*100%,"")</f>
        <v/>
      </c>
      <c r="Z1129" s="107" t="str">
        <f t="shared" ref="Z1129" si="4810">IFERROR((Z1128-Z1127)/Z1128*100%,"")</f>
        <v/>
      </c>
      <c r="AA1129" s="107" t="str">
        <f>IFERROR((AA1128-AA1126)/AA1128*100%,"")</f>
        <v/>
      </c>
      <c r="AB1129" s="107" t="str">
        <f>IFERROR((AB1128-AB1126)/AB1128*100%,"")</f>
        <v/>
      </c>
      <c r="AC1129" s="194" t="str">
        <f t="shared" ref="AC1129" si="4811">IFERROR((AC1128-AC1127)/AC1128*100%,"")</f>
        <v/>
      </c>
      <c r="AD1129" s="194" t="str">
        <f t="shared" ref="AD1129" si="4812">IFERROR((AD1128-AD1127)/AD1128*100%,"")</f>
        <v/>
      </c>
      <c r="AE1129" s="194" t="str">
        <f t="shared" ref="AE1129" si="4813">IFERROR((AE1128-AE1127)/AE1128*100%,"")</f>
        <v/>
      </c>
      <c r="AF1129" s="194" t="str">
        <f t="shared" ref="AF1129" si="4814">IFERROR((AF1128-AF1127)/AF1128*100%,"")</f>
        <v/>
      </c>
      <c r="AG1129" s="194" t="str">
        <f t="shared" ref="AG1129" si="4815">IFERROR((AG1128-AG1127)/AG1128*100%,"")</f>
        <v/>
      </c>
      <c r="AH1129" s="194" t="str">
        <f t="shared" ref="AH1129" si="4816">IFERROR((AH1128-AH1127)/AH1128*100%,"")</f>
        <v/>
      </c>
      <c r="AI1129" s="194" t="str">
        <f t="shared" ref="AI1129" si="4817">IFERROR((AI1128-AI1127)/AI1128*100%,"")</f>
        <v/>
      </c>
      <c r="AJ1129" s="194" t="str">
        <f t="shared" ref="AJ1129" si="4818">IFERROR((AJ1128-AJ1127)/AJ1128*100%,"")</f>
        <v/>
      </c>
      <c r="AK1129" s="194" t="str">
        <f t="shared" ref="AK1129" si="4819">IFERROR((AK1128-AK1127)/AK1128*100%,"")</f>
        <v/>
      </c>
      <c r="AL1129" s="194" t="str">
        <f t="shared" ref="AL1129" si="4820">IFERROR((AL1128-AL1127)/AL1128*100%,"")</f>
        <v/>
      </c>
      <c r="AM1129" s="227" t="str">
        <f>IFERROR((AM1128-AM1126)/AM1128*100%,"")</f>
        <v/>
      </c>
    </row>
    <row r="1130" spans="1:39" customFormat="1" outlineLevel="1">
      <c r="A1130" t="str">
        <f>B1115&amp;C1130</f>
        <v>Surname, Forename9</v>
      </c>
      <c r="B1130" s="259"/>
      <c r="C1130" s="27">
        <v>9</v>
      </c>
      <c r="D1130" s="26" t="s">
        <v>22</v>
      </c>
      <c r="E1130" s="103"/>
      <c r="F1130" s="103"/>
      <c r="G1130" s="103"/>
      <c r="H1130" s="15"/>
      <c r="I1130" s="16"/>
      <c r="J1130" s="17"/>
      <c r="K1130" s="94"/>
      <c r="L1130" s="94"/>
      <c r="M1130" s="94"/>
      <c r="N1130" s="94"/>
      <c r="O1130" s="94"/>
      <c r="P1130" s="94"/>
      <c r="Q1130" s="17" t="str">
        <f>IF(SUM(K1130:P1130)=0,"",SUM(K1130:P1130))</f>
        <v/>
      </c>
      <c r="R1130" s="94"/>
      <c r="S1130" s="94"/>
      <c r="T1130" s="17" t="str">
        <f>IF(SUM(R1130:S1130)=0,"",SUM(R1130:S1130))</f>
        <v/>
      </c>
      <c r="U1130" s="17"/>
      <c r="V1130" s="94"/>
      <c r="W1130" s="17"/>
      <c r="X1130" s="94" t="str">
        <f>IFERROR(AVERAGE(V1130:W1130),"")</f>
        <v/>
      </c>
      <c r="Y1130" s="17"/>
      <c r="Z1130" s="17"/>
      <c r="AA1130" s="71"/>
      <c r="AB1130" s="17"/>
      <c r="AC1130" s="190" t="str">
        <f>IF(J1130="","",IF(J1130&lt;&gt;0,INT(25.4347*POWER((18-J1130),1.81)),0))</f>
        <v/>
      </c>
      <c r="AD1130" s="190" t="str">
        <f>IFERROR(IF(Q1130&lt;&gt;0,INT(0.14354*POWER(((10*Q1130)-220),1.4)),0),"")</f>
        <v/>
      </c>
      <c r="AE1130" s="190" t="str">
        <f>IFERROR(IF(T1130&lt;&gt;0,INT(51.39*POWER((T1130-1.5),1.05)),0),"")</f>
        <v/>
      </c>
      <c r="AF1130" s="190">
        <f>IF(U1130&lt;&gt;0,INT(0.8465*POWER(((100*U1130)-75),1.42)),0)</f>
        <v>0</v>
      </c>
      <c r="AG1130" s="190" t="str">
        <f>IFERROR(IF(X1130&lt;&gt;0,INT(1.53775*POWER((82-X1130),1.81)),0),"")</f>
        <v/>
      </c>
      <c r="AH1130" s="190" t="str">
        <f>IF(Y1130="","",IF(Y1130&lt;&gt;0,INT(5.74352*POWER((28.5-Y1130),1.92)),0))</f>
        <v/>
      </c>
      <c r="AI1130" s="190">
        <f>IF(Z1130&lt;&gt;0,INT(12.91*POWER((Z1130-4),1.1)),0)</f>
        <v>0</v>
      </c>
      <c r="AJ1130" s="190" t="str">
        <f>IF(AA1130="","",IF(AA1130&lt;&gt;0,INT(0.2797*POWER(((100*AA1130)),1.35)),0))</f>
        <v/>
      </c>
      <c r="AK1130" s="191" t="str">
        <f>IF(AB1130="","",IF(AB1130&lt;&gt;0,INT(100.14*POWER((AB1130-1),1.08)),0))</f>
        <v/>
      </c>
      <c r="AL1130" s="192">
        <f>COUNT(J1130,Q1130,T1130,X1130,Y1130,AA1130,AB1130)</f>
        <v>0</v>
      </c>
      <c r="AM1130" s="193" t="str">
        <f>IF(AL1130=0,"",SUM(AC1130:AK1130))</f>
        <v/>
      </c>
    </row>
    <row r="1131" spans="1:39" customFormat="1" outlineLevel="1">
      <c r="B1131" s="259"/>
      <c r="C1131" s="106" t="s">
        <v>65</v>
      </c>
      <c r="D1131" s="33"/>
      <c r="E1131" s="33"/>
      <c r="F1131" s="33"/>
      <c r="G1131" s="33"/>
      <c r="H1131" s="18"/>
      <c r="I1131" s="44"/>
      <c r="J1131" s="107" t="str">
        <f>IFERROR((J1128-J1130)/J1130*100%,"")</f>
        <v/>
      </c>
      <c r="K1131" s="107" t="str">
        <f t="shared" ref="K1131:T1131" si="4821">IFERROR((K1130-K1128)/K1130*100%,"")</f>
        <v/>
      </c>
      <c r="L1131" s="107" t="str">
        <f t="shared" si="4821"/>
        <v/>
      </c>
      <c r="M1131" s="107" t="str">
        <f t="shared" si="4821"/>
        <v/>
      </c>
      <c r="N1131" s="107" t="str">
        <f t="shared" si="4821"/>
        <v/>
      </c>
      <c r="O1131" s="107" t="str">
        <f t="shared" si="4821"/>
        <v/>
      </c>
      <c r="P1131" s="107" t="str">
        <f t="shared" si="4821"/>
        <v/>
      </c>
      <c r="Q1131" s="107" t="str">
        <f t="shared" si="4821"/>
        <v/>
      </c>
      <c r="R1131" s="107" t="str">
        <f t="shared" si="4821"/>
        <v/>
      </c>
      <c r="S1131" s="107" t="str">
        <f t="shared" si="4821"/>
        <v/>
      </c>
      <c r="T1131" s="107" t="str">
        <f t="shared" si="4821"/>
        <v/>
      </c>
      <c r="U1131" s="107" t="str">
        <f t="shared" ref="U1131" si="4822">IFERROR((U1130-U1129)/U1130*100%,"")</f>
        <v/>
      </c>
      <c r="V1131" s="107" t="str">
        <f>IFERROR((V1128-V1130)/V1130*100%,"")</f>
        <v/>
      </c>
      <c r="W1131" s="107" t="str">
        <f>IFERROR((W1128-W1130)/W1130*100%,"")</f>
        <v/>
      </c>
      <c r="X1131" s="107" t="str">
        <f>IFERROR((X1128-X1130)/X1130*100%,"")</f>
        <v/>
      </c>
      <c r="Y1131" s="107" t="str">
        <f>IFERROR((Y1128-Y1130)/Y1130*100%,"")</f>
        <v/>
      </c>
      <c r="Z1131" s="107" t="str">
        <f t="shared" ref="Z1131" si="4823">IFERROR((Z1130-Z1129)/Z1130*100%,"")</f>
        <v/>
      </c>
      <c r="AA1131" s="107" t="str">
        <f>IFERROR((AA1130-AA1128)/AA1130*100%,"")</f>
        <v/>
      </c>
      <c r="AB1131" s="107" t="str">
        <f>IFERROR((AB1130-AB1128)/AB1130*100%,"")</f>
        <v/>
      </c>
      <c r="AC1131" s="194" t="str">
        <f t="shared" ref="AC1131" si="4824">IFERROR((AC1130-AC1129)/AC1130*100%,"")</f>
        <v/>
      </c>
      <c r="AD1131" s="194" t="str">
        <f t="shared" ref="AD1131" si="4825">IFERROR((AD1130-AD1129)/AD1130*100%,"")</f>
        <v/>
      </c>
      <c r="AE1131" s="194" t="str">
        <f t="shared" ref="AE1131" si="4826">IFERROR((AE1130-AE1129)/AE1130*100%,"")</f>
        <v/>
      </c>
      <c r="AF1131" s="194" t="str">
        <f t="shared" ref="AF1131" si="4827">IFERROR((AF1130-AF1129)/AF1130*100%,"")</f>
        <v/>
      </c>
      <c r="AG1131" s="194" t="str">
        <f t="shared" ref="AG1131" si="4828">IFERROR((AG1130-AG1129)/AG1130*100%,"")</f>
        <v/>
      </c>
      <c r="AH1131" s="194" t="str">
        <f t="shared" ref="AH1131" si="4829">IFERROR((AH1130-AH1129)/AH1130*100%,"")</f>
        <v/>
      </c>
      <c r="AI1131" s="194" t="str">
        <f t="shared" ref="AI1131" si="4830">IFERROR((AI1130-AI1129)/AI1130*100%,"")</f>
        <v/>
      </c>
      <c r="AJ1131" s="194" t="str">
        <f t="shared" ref="AJ1131" si="4831">IFERROR((AJ1130-AJ1129)/AJ1130*100%,"")</f>
        <v/>
      </c>
      <c r="AK1131" s="194" t="str">
        <f t="shared" ref="AK1131" si="4832">IFERROR((AK1130-AK1129)/AK1130*100%,"")</f>
        <v/>
      </c>
      <c r="AL1131" s="194" t="str">
        <f t="shared" ref="AL1131" si="4833">IFERROR((AL1130-AL1129)/AL1130*100%,"")</f>
        <v/>
      </c>
      <c r="AM1131" s="227" t="str">
        <f>IFERROR((AM1130-AM1128)/AM1130*100%,"")</f>
        <v/>
      </c>
    </row>
    <row r="1132" spans="1:39" s="6" customFormat="1" outlineLevel="1">
      <c r="A1132" t="str">
        <f>B1115&amp;C1132</f>
        <v>Surname, Forename10</v>
      </c>
      <c r="B1132" s="259"/>
      <c r="C1132" s="32">
        <v>10</v>
      </c>
      <c r="D1132" s="33" t="s">
        <v>22</v>
      </c>
      <c r="E1132" s="33"/>
      <c r="F1132" s="33"/>
      <c r="G1132" s="33"/>
      <c r="H1132" s="18"/>
      <c r="I1132" s="44"/>
      <c r="J1132" s="34"/>
      <c r="K1132" s="34"/>
      <c r="L1132" s="34"/>
      <c r="M1132" s="34"/>
      <c r="N1132" s="34"/>
      <c r="O1132" s="34"/>
      <c r="P1132" s="34"/>
      <c r="Q1132" s="17" t="str">
        <f>IF(SUM(K1132:P1132)=0,"",SUM(K1132:P1132))</f>
        <v/>
      </c>
      <c r="R1132" s="94"/>
      <c r="S1132" s="94"/>
      <c r="T1132" s="17" t="str">
        <f>IF(SUM(R1132:S1132)=0,"",SUM(R1132:S1132))</f>
        <v/>
      </c>
      <c r="U1132" s="17"/>
      <c r="V1132" s="94"/>
      <c r="W1132" s="17"/>
      <c r="X1132" s="94" t="str">
        <f>IFERROR(AVERAGE(V1132:W1132),"")</f>
        <v/>
      </c>
      <c r="Y1132" s="17"/>
      <c r="Z1132" s="17"/>
      <c r="AA1132" s="71"/>
      <c r="AB1132" s="17"/>
      <c r="AC1132" s="190" t="str">
        <f>IF(J1132="","",IF(J1132&lt;&gt;0,INT(25.4347*POWER((18-J1132),1.81)),0))</f>
        <v/>
      </c>
      <c r="AD1132" s="190" t="str">
        <f>IFERROR(IF(Q1132&lt;&gt;0,INT(0.14354*POWER(((10*Q1132)-220),1.4)),0),"")</f>
        <v/>
      </c>
      <c r="AE1132" s="190" t="str">
        <f>IFERROR(IF(T1132&lt;&gt;0,INT(51.39*POWER((T1132-1.5),1.05)),0),"")</f>
        <v/>
      </c>
      <c r="AF1132" s="190">
        <f>IF(U1132&lt;&gt;0,INT(0.8465*POWER(((100*U1132)-75),1.42)),0)</f>
        <v>0</v>
      </c>
      <c r="AG1132" s="190" t="str">
        <f>IFERROR(IF(X1132&lt;&gt;0,INT(1.53775*POWER((82-X1132),1.81)),0),"")</f>
        <v/>
      </c>
      <c r="AH1132" s="190" t="str">
        <f>IF(Y1132="","",IF(Y1132&lt;&gt;0,INT(5.74352*POWER((28.5-Y1132),1.92)),0))</f>
        <v/>
      </c>
      <c r="AI1132" s="190">
        <f>IF(Z1132&lt;&gt;0,INT(12.91*POWER((Z1132-4),1.1)),0)</f>
        <v>0</v>
      </c>
      <c r="AJ1132" s="190" t="str">
        <f>IF(AA1132="","",IF(AA1132&lt;&gt;0,INT(0.2797*POWER(((100*AA1132)),1.35)),0))</f>
        <v/>
      </c>
      <c r="AK1132" s="191" t="str">
        <f>IF(AB1132="","",IF(AB1132&lt;&gt;0,INT(100.14*POWER((AB1132-1),1.08)),0))</f>
        <v/>
      </c>
      <c r="AL1132" s="192">
        <f>COUNT(J1132,Q1132,T1132,X1132,Y1132,AA1132,AB1132)</f>
        <v>0</v>
      </c>
      <c r="AM1132" s="193" t="str">
        <f>IF(AL1132=0,"",SUM(AC1132:AK1132))</f>
        <v/>
      </c>
    </row>
    <row r="1133" spans="1:39" s="6" customFormat="1" outlineLevel="1">
      <c r="A1133"/>
      <c r="B1133" s="260"/>
      <c r="C1133" s="106" t="s">
        <v>65</v>
      </c>
      <c r="D1133" s="33"/>
      <c r="E1133" s="33"/>
      <c r="F1133" s="33"/>
      <c r="G1133" s="33"/>
      <c r="H1133" s="18"/>
      <c r="I1133" s="44"/>
      <c r="J1133" s="107" t="str">
        <f>IFERROR((J1130-J1132)/J1132*100%,"")</f>
        <v/>
      </c>
      <c r="K1133" s="107" t="str">
        <f t="shared" ref="K1133:T1133" si="4834">IFERROR((K1132-K1130)/K1132*100%,"")</f>
        <v/>
      </c>
      <c r="L1133" s="107" t="str">
        <f t="shared" si="4834"/>
        <v/>
      </c>
      <c r="M1133" s="107" t="str">
        <f t="shared" si="4834"/>
        <v/>
      </c>
      <c r="N1133" s="107" t="str">
        <f t="shared" si="4834"/>
        <v/>
      </c>
      <c r="O1133" s="107" t="str">
        <f t="shared" si="4834"/>
        <v/>
      </c>
      <c r="P1133" s="107" t="str">
        <f t="shared" si="4834"/>
        <v/>
      </c>
      <c r="Q1133" s="107" t="str">
        <f t="shared" si="4834"/>
        <v/>
      </c>
      <c r="R1133" s="107" t="str">
        <f t="shared" si="4834"/>
        <v/>
      </c>
      <c r="S1133" s="107" t="str">
        <f t="shared" si="4834"/>
        <v/>
      </c>
      <c r="T1133" s="107" t="str">
        <f t="shared" si="4834"/>
        <v/>
      </c>
      <c r="U1133" s="107" t="str">
        <f t="shared" ref="U1133" si="4835">IFERROR((U1132-U1131)/U1132*100%,"")</f>
        <v/>
      </c>
      <c r="V1133" s="107" t="str">
        <f>IFERROR((V1130-V1132)/V1132*100%,"")</f>
        <v/>
      </c>
      <c r="W1133" s="107" t="str">
        <f>IFERROR((W1130-W1132)/W1132*100%,"")</f>
        <v/>
      </c>
      <c r="X1133" s="107" t="str">
        <f>IFERROR((X1130-X1132)/X1132*100%,"")</f>
        <v/>
      </c>
      <c r="Y1133" s="107" t="str">
        <f>IFERROR((Y1130-Y1132)/Y1132*100%,"")</f>
        <v/>
      </c>
      <c r="Z1133" s="107" t="str">
        <f t="shared" ref="Z1133" si="4836">IFERROR((Z1132-Z1131)/Z1132*100%,"")</f>
        <v/>
      </c>
      <c r="AA1133" s="107" t="str">
        <f>IFERROR((AA1132-AA1130)/AA1132*100%,"")</f>
        <v/>
      </c>
      <c r="AB1133" s="107" t="str">
        <f>IFERROR((AB1132-AB1130)/AB1132*100%,"")</f>
        <v/>
      </c>
      <c r="AC1133" s="194" t="str">
        <f t="shared" ref="AC1133" si="4837">IFERROR((AC1132-AC1131)/AC1132*100%,"")</f>
        <v/>
      </c>
      <c r="AD1133" s="194" t="str">
        <f t="shared" ref="AD1133" si="4838">IFERROR((AD1132-AD1131)/AD1132*100%,"")</f>
        <v/>
      </c>
      <c r="AE1133" s="194" t="str">
        <f t="shared" ref="AE1133" si="4839">IFERROR((AE1132-AE1131)/AE1132*100%,"")</f>
        <v/>
      </c>
      <c r="AF1133" s="194" t="str">
        <f t="shared" ref="AF1133" si="4840">IFERROR((AF1132-AF1131)/AF1132*100%,"")</f>
        <v/>
      </c>
      <c r="AG1133" s="194" t="str">
        <f t="shared" ref="AG1133" si="4841">IFERROR((AG1132-AG1131)/AG1132*100%,"")</f>
        <v/>
      </c>
      <c r="AH1133" s="194" t="str">
        <f t="shared" ref="AH1133" si="4842">IFERROR((AH1132-AH1131)/AH1132*100%,"")</f>
        <v/>
      </c>
      <c r="AI1133" s="194" t="str">
        <f t="shared" ref="AI1133" si="4843">IFERROR((AI1132-AI1131)/AI1132*100%,"")</f>
        <v/>
      </c>
      <c r="AJ1133" s="194" t="str">
        <f t="shared" ref="AJ1133" si="4844">IFERROR((AJ1132-AJ1131)/AJ1132*100%,"")</f>
        <v/>
      </c>
      <c r="AK1133" s="194" t="str">
        <f t="shared" ref="AK1133" si="4845">IFERROR((AK1132-AK1131)/AK1132*100%,"")</f>
        <v/>
      </c>
      <c r="AL1133" s="194" t="str">
        <f t="shared" ref="AL1133" si="4846">IFERROR((AL1132-AL1131)/AL1132*100%,"")</f>
        <v/>
      </c>
      <c r="AM1133" s="227" t="str">
        <f>IFERROR((AM1132-AM1130)/AM1132*100%,"")</f>
        <v/>
      </c>
    </row>
    <row r="1134" spans="1:39" s="45" customFormat="1" outlineLevel="1">
      <c r="B1134" s="115"/>
      <c r="C1134" s="32"/>
      <c r="D1134" s="33"/>
      <c r="E1134" s="33"/>
      <c r="F1134" s="33"/>
      <c r="G1134" s="33"/>
      <c r="H1134" s="18"/>
      <c r="I1134" s="44"/>
      <c r="J1134" s="34"/>
      <c r="K1134" s="34"/>
      <c r="L1134" s="34"/>
      <c r="M1134" s="34"/>
      <c r="N1134" s="34"/>
      <c r="O1134" s="34"/>
      <c r="P1134" s="34"/>
      <c r="Q1134" s="34"/>
      <c r="R1134" s="34"/>
      <c r="S1134" s="34"/>
      <c r="T1134" s="34"/>
      <c r="U1134" s="34"/>
      <c r="V1134" s="34"/>
      <c r="W1134" s="34"/>
      <c r="X1134" s="34"/>
      <c r="Y1134" s="34"/>
      <c r="Z1134" s="34"/>
      <c r="AA1134" s="34"/>
      <c r="AB1134" s="34"/>
      <c r="AC1134" s="195"/>
      <c r="AD1134" s="196"/>
      <c r="AE1134" s="196"/>
      <c r="AF1134" s="196"/>
      <c r="AG1134" s="196"/>
      <c r="AH1134" s="196"/>
      <c r="AI1134" s="196"/>
      <c r="AJ1134" s="196"/>
      <c r="AK1134" s="197"/>
      <c r="AL1134" s="196"/>
      <c r="AM1134" s="198"/>
    </row>
    <row r="1135" spans="1:39" s="6" customFormat="1" outlineLevel="1">
      <c r="B1135" s="116"/>
      <c r="C1135" s="35"/>
      <c r="D1135" s="36"/>
      <c r="E1135" s="36"/>
      <c r="F1135" s="36"/>
      <c r="G1135" s="36"/>
      <c r="H1135" s="37"/>
      <c r="I1135" s="38" t="s">
        <v>24</v>
      </c>
      <c r="J1135" s="21" t="e">
        <f>AVERAGE(J1115:J1116,J1118,J1120,J1122,J1124,J1126,J1128,J1130,J1132)</f>
        <v>#DIV/0!</v>
      </c>
      <c r="K1135" s="21" t="e">
        <f t="shared" ref="K1135:AB1135" si="4847">AVERAGE(K1115:K1116,K1118,K1120,K1122,K1124,K1126,K1128,K1130,K1132)</f>
        <v>#DIV/0!</v>
      </c>
      <c r="L1135" s="21" t="e">
        <f t="shared" si="4847"/>
        <v>#DIV/0!</v>
      </c>
      <c r="M1135" s="21" t="e">
        <f t="shared" si="4847"/>
        <v>#DIV/0!</v>
      </c>
      <c r="N1135" s="21" t="e">
        <f t="shared" si="4847"/>
        <v>#DIV/0!</v>
      </c>
      <c r="O1135" s="21" t="e">
        <f t="shared" si="4847"/>
        <v>#DIV/0!</v>
      </c>
      <c r="P1135" s="21" t="e">
        <f t="shared" si="4847"/>
        <v>#DIV/0!</v>
      </c>
      <c r="Q1135" s="21" t="e">
        <f t="shared" si="4847"/>
        <v>#DIV/0!</v>
      </c>
      <c r="R1135" s="21" t="e">
        <f t="shared" si="4847"/>
        <v>#DIV/0!</v>
      </c>
      <c r="S1135" s="21" t="e">
        <f t="shared" si="4847"/>
        <v>#DIV/0!</v>
      </c>
      <c r="T1135" s="21" t="e">
        <f t="shared" si="4847"/>
        <v>#DIV/0!</v>
      </c>
      <c r="U1135" s="21" t="e">
        <f t="shared" si="4847"/>
        <v>#DIV/0!</v>
      </c>
      <c r="V1135" s="21" t="e">
        <f t="shared" si="4847"/>
        <v>#DIV/0!</v>
      </c>
      <c r="W1135" s="21" t="e">
        <f t="shared" si="4847"/>
        <v>#DIV/0!</v>
      </c>
      <c r="X1135" s="21" t="e">
        <f t="shared" si="4847"/>
        <v>#DIV/0!</v>
      </c>
      <c r="Y1135" s="21" t="e">
        <f t="shared" si="4847"/>
        <v>#DIV/0!</v>
      </c>
      <c r="Z1135" s="21" t="e">
        <f t="shared" si="4847"/>
        <v>#DIV/0!</v>
      </c>
      <c r="AA1135" s="21" t="e">
        <f t="shared" si="4847"/>
        <v>#DIV/0!</v>
      </c>
      <c r="AB1135" s="21" t="e">
        <f t="shared" si="4847"/>
        <v>#DIV/0!</v>
      </c>
      <c r="AC1135" s="199"/>
      <c r="AD1135" s="200"/>
      <c r="AE1135" s="200"/>
      <c r="AF1135" s="200"/>
      <c r="AG1135" s="200"/>
      <c r="AH1135" s="200"/>
      <c r="AI1135" s="200"/>
      <c r="AJ1135" s="200"/>
      <c r="AK1135" s="201"/>
      <c r="AL1135" s="200"/>
      <c r="AM1135" s="202"/>
    </row>
    <row r="1136" spans="1:39" s="6" customFormat="1" outlineLevel="1">
      <c r="B1136" s="116"/>
      <c r="C1136" s="35"/>
      <c r="D1136" s="36"/>
      <c r="E1136" s="36"/>
      <c r="F1136" s="36"/>
      <c r="G1136" s="36"/>
      <c r="H1136" s="37"/>
      <c r="I1136" s="38" t="s">
        <v>26</v>
      </c>
      <c r="J1136" s="21">
        <f>MIN(J1115:J1116,J1118,J1120,J1122,J1124,J1126,J1128,J1130,J1132)</f>
        <v>0</v>
      </c>
      <c r="K1136" s="21">
        <f t="shared" ref="K1136:AB1136" si="4848">MIN(K1115:K1116,K1118,K1120,K1122,K1124,K1126,K1128,K1130,K1132)</f>
        <v>0</v>
      </c>
      <c r="L1136" s="21">
        <f t="shared" si="4848"/>
        <v>0</v>
      </c>
      <c r="M1136" s="21">
        <f t="shared" si="4848"/>
        <v>0</v>
      </c>
      <c r="N1136" s="21">
        <f t="shared" si="4848"/>
        <v>0</v>
      </c>
      <c r="O1136" s="21">
        <f t="shared" si="4848"/>
        <v>0</v>
      </c>
      <c r="P1136" s="21">
        <f t="shared" si="4848"/>
        <v>0</v>
      </c>
      <c r="Q1136" s="21">
        <f t="shared" si="4848"/>
        <v>0</v>
      </c>
      <c r="R1136" s="21">
        <f t="shared" si="4848"/>
        <v>0</v>
      </c>
      <c r="S1136" s="21">
        <f t="shared" si="4848"/>
        <v>0</v>
      </c>
      <c r="T1136" s="21">
        <f t="shared" si="4848"/>
        <v>0</v>
      </c>
      <c r="U1136" s="21">
        <f t="shared" si="4848"/>
        <v>0</v>
      </c>
      <c r="V1136" s="21">
        <f t="shared" si="4848"/>
        <v>0</v>
      </c>
      <c r="W1136" s="21">
        <f t="shared" si="4848"/>
        <v>0</v>
      </c>
      <c r="X1136" s="21">
        <f t="shared" si="4848"/>
        <v>0</v>
      </c>
      <c r="Y1136" s="21">
        <f t="shared" si="4848"/>
        <v>0</v>
      </c>
      <c r="Z1136" s="21">
        <f t="shared" si="4848"/>
        <v>0</v>
      </c>
      <c r="AA1136" s="21">
        <f t="shared" si="4848"/>
        <v>0</v>
      </c>
      <c r="AB1136" s="21">
        <f t="shared" si="4848"/>
        <v>0</v>
      </c>
      <c r="AC1136" s="199"/>
      <c r="AD1136" s="200"/>
      <c r="AE1136" s="200"/>
      <c r="AF1136" s="200"/>
      <c r="AG1136" s="200"/>
      <c r="AH1136" s="200"/>
      <c r="AI1136" s="200"/>
      <c r="AJ1136" s="200"/>
      <c r="AK1136" s="201"/>
      <c r="AL1136" s="200"/>
      <c r="AM1136" s="202"/>
    </row>
    <row r="1137" spans="1:39" s="6" customFormat="1" outlineLevel="1">
      <c r="B1137" s="116"/>
      <c r="C1137" s="35"/>
      <c r="D1137" s="36"/>
      <c r="E1137" s="36"/>
      <c r="F1137" s="36"/>
      <c r="G1137" s="36"/>
      <c r="H1137" s="37"/>
      <c r="I1137" s="38" t="s">
        <v>25</v>
      </c>
      <c r="J1137" s="21">
        <f>MAX(J1115:J1116,J1118,J1120,J1122,J1124,J1126,J1128,J1130,J1132)</f>
        <v>0</v>
      </c>
      <c r="K1137" s="21">
        <f t="shared" ref="K1137:AB1137" si="4849">MAX(K1115:K1116,K1118,K1120,K1122,K1124,K1126,K1128,K1130,K1132)</f>
        <v>0</v>
      </c>
      <c r="L1137" s="21">
        <f t="shared" si="4849"/>
        <v>0</v>
      </c>
      <c r="M1137" s="21">
        <f t="shared" si="4849"/>
        <v>0</v>
      </c>
      <c r="N1137" s="21">
        <f t="shared" si="4849"/>
        <v>0</v>
      </c>
      <c r="O1137" s="21">
        <f t="shared" si="4849"/>
        <v>0</v>
      </c>
      <c r="P1137" s="21">
        <f t="shared" si="4849"/>
        <v>0</v>
      </c>
      <c r="Q1137" s="21">
        <f t="shared" si="4849"/>
        <v>0</v>
      </c>
      <c r="R1137" s="21">
        <f t="shared" si="4849"/>
        <v>0</v>
      </c>
      <c r="S1137" s="21">
        <f t="shared" si="4849"/>
        <v>0</v>
      </c>
      <c r="T1137" s="21">
        <f t="shared" si="4849"/>
        <v>0</v>
      </c>
      <c r="U1137" s="21">
        <f t="shared" si="4849"/>
        <v>0</v>
      </c>
      <c r="V1137" s="21">
        <f t="shared" si="4849"/>
        <v>0</v>
      </c>
      <c r="W1137" s="21">
        <f t="shared" si="4849"/>
        <v>0</v>
      </c>
      <c r="X1137" s="21">
        <f t="shared" si="4849"/>
        <v>0</v>
      </c>
      <c r="Y1137" s="21">
        <f t="shared" si="4849"/>
        <v>0</v>
      </c>
      <c r="Z1137" s="21">
        <f t="shared" si="4849"/>
        <v>0</v>
      </c>
      <c r="AA1137" s="21">
        <f t="shared" si="4849"/>
        <v>0</v>
      </c>
      <c r="AB1137" s="21">
        <f t="shared" si="4849"/>
        <v>0</v>
      </c>
      <c r="AC1137" s="199"/>
      <c r="AD1137" s="200"/>
      <c r="AE1137" s="200"/>
      <c r="AF1137" s="200"/>
      <c r="AG1137" s="200"/>
      <c r="AH1137" s="200"/>
      <c r="AI1137" s="200"/>
      <c r="AJ1137" s="200"/>
      <c r="AK1137" s="201"/>
      <c r="AL1137" s="200"/>
      <c r="AM1137" s="202"/>
    </row>
    <row r="1138" spans="1:39" s="6" customFormat="1" outlineLevel="1">
      <c r="B1138" s="116"/>
      <c r="C1138" s="35"/>
      <c r="D1138" s="36"/>
      <c r="E1138" s="36"/>
      <c r="F1138" s="36"/>
      <c r="G1138" s="36"/>
      <c r="H1138" s="37"/>
      <c r="I1138" s="38"/>
      <c r="J1138" s="21"/>
      <c r="K1138" s="21"/>
      <c r="L1138" s="21"/>
      <c r="M1138" s="21"/>
      <c r="N1138" s="21"/>
      <c r="O1138" s="21"/>
      <c r="P1138" s="21"/>
      <c r="Q1138" s="21"/>
      <c r="R1138" s="21"/>
      <c r="S1138" s="21"/>
      <c r="T1138" s="21"/>
      <c r="U1138" s="21"/>
      <c r="V1138" s="21"/>
      <c r="W1138" s="21"/>
      <c r="X1138" s="21"/>
      <c r="Y1138" s="21"/>
      <c r="Z1138" s="21"/>
      <c r="AA1138" s="21"/>
      <c r="AB1138" s="21"/>
      <c r="AC1138" s="200"/>
      <c r="AD1138" s="200"/>
      <c r="AE1138" s="200"/>
      <c r="AF1138" s="200"/>
      <c r="AG1138" s="200"/>
      <c r="AH1138" s="200"/>
      <c r="AI1138" s="200"/>
      <c r="AJ1138" s="200"/>
      <c r="AK1138" s="200"/>
      <c r="AL1138" s="200"/>
      <c r="AM1138" s="202"/>
    </row>
    <row r="1139" spans="1:39" s="31" customFormat="1" ht="16.5" outlineLevel="1" thickBot="1">
      <c r="B1139" s="117"/>
      <c r="C1139" s="39"/>
      <c r="D1139" s="40"/>
      <c r="E1139" s="40"/>
      <c r="F1139" s="40"/>
      <c r="G1139" s="40"/>
      <c r="H1139" s="41"/>
      <c r="I1139" s="42"/>
      <c r="J1139" s="43"/>
      <c r="K1139" s="43"/>
      <c r="L1139" s="43"/>
      <c r="M1139" s="43"/>
      <c r="N1139" s="43"/>
      <c r="O1139" s="43"/>
      <c r="P1139" s="43"/>
      <c r="Q1139" s="43"/>
      <c r="R1139" s="43"/>
      <c r="S1139" s="43"/>
      <c r="T1139" s="43"/>
      <c r="U1139" s="43"/>
      <c r="V1139" s="43"/>
      <c r="W1139" s="43"/>
      <c r="X1139" s="43"/>
      <c r="Y1139" s="43"/>
      <c r="Z1139" s="43"/>
      <c r="AA1139" s="43"/>
      <c r="AB1139" s="43"/>
      <c r="AC1139" s="204"/>
      <c r="AD1139" s="204"/>
      <c r="AE1139" s="204"/>
      <c r="AF1139" s="204"/>
      <c r="AG1139" s="204"/>
      <c r="AH1139" s="204"/>
      <c r="AI1139" s="204"/>
      <c r="AJ1139" s="204"/>
      <c r="AK1139" s="204"/>
      <c r="AL1139" s="204"/>
      <c r="AM1139" s="205"/>
    </row>
    <row r="1140" spans="1:39" customFormat="1">
      <c r="B1140" s="118"/>
      <c r="C1140" s="28"/>
      <c r="D1140" s="19"/>
      <c r="E1140" s="19"/>
      <c r="F1140" s="19"/>
      <c r="G1140" s="19"/>
      <c r="H1140" s="29"/>
      <c r="I1140" s="20"/>
      <c r="J1140" s="30"/>
      <c r="K1140" s="30"/>
      <c r="L1140" s="30"/>
      <c r="M1140" s="30"/>
      <c r="N1140" s="30"/>
      <c r="O1140" s="30"/>
      <c r="P1140" s="30"/>
      <c r="Q1140" s="30"/>
      <c r="R1140" s="30"/>
      <c r="S1140" s="30"/>
      <c r="T1140" s="30"/>
      <c r="U1140" s="30"/>
      <c r="V1140" s="30"/>
      <c r="W1140" s="30"/>
      <c r="X1140" s="30"/>
      <c r="Y1140" s="30"/>
      <c r="Z1140" s="30"/>
      <c r="AA1140" s="30"/>
      <c r="AB1140" s="30"/>
      <c r="AC1140" s="206"/>
      <c r="AD1140" s="206"/>
      <c r="AE1140" s="206"/>
      <c r="AF1140" s="206"/>
      <c r="AG1140" s="206"/>
      <c r="AH1140" s="206"/>
      <c r="AI1140" s="206"/>
      <c r="AJ1140" s="206"/>
      <c r="AK1140" s="206"/>
      <c r="AL1140" s="206"/>
      <c r="AM1140" s="207"/>
    </row>
    <row r="1141" spans="1:39" customFormat="1" outlineLevel="1">
      <c r="B1141" s="114" t="s">
        <v>41</v>
      </c>
      <c r="C1141" s="28"/>
      <c r="D1141" s="19"/>
      <c r="E1141" s="19"/>
      <c r="F1141" s="19"/>
      <c r="G1141" s="19"/>
      <c r="H1141" s="29"/>
      <c r="I1141" s="20"/>
      <c r="J1141" s="30"/>
      <c r="K1141" s="30"/>
      <c r="L1141" s="30"/>
      <c r="M1141" s="30"/>
      <c r="N1141" s="30"/>
      <c r="O1141" s="30"/>
      <c r="P1141" s="30"/>
      <c r="Q1141" s="30"/>
      <c r="R1141" s="30"/>
      <c r="S1141" s="30"/>
      <c r="T1141" s="30"/>
      <c r="U1141" s="30"/>
      <c r="V1141" s="30"/>
      <c r="W1141" s="30"/>
      <c r="X1141" s="30"/>
      <c r="Y1141" s="30"/>
      <c r="Z1141" s="30"/>
      <c r="AA1141" s="30"/>
      <c r="AB1141" s="30"/>
      <c r="AC1141" s="206"/>
      <c r="AD1141" s="206"/>
      <c r="AE1141" s="206"/>
      <c r="AF1141" s="206"/>
      <c r="AG1141" s="206"/>
      <c r="AH1141" s="206"/>
      <c r="AI1141" s="206"/>
      <c r="AJ1141" s="206"/>
      <c r="AK1141" s="206"/>
      <c r="AL1141" s="206"/>
      <c r="AM1141" s="207"/>
    </row>
    <row r="1142" spans="1:39" customFormat="1" outlineLevel="1">
      <c r="A1142" t="str">
        <f>B1142&amp;C1142</f>
        <v>Surname, Forename1</v>
      </c>
      <c r="B1142" s="258" t="s">
        <v>28</v>
      </c>
      <c r="C1142" s="27">
        <v>1</v>
      </c>
      <c r="D1142" s="26" t="s">
        <v>22</v>
      </c>
      <c r="E1142" s="103"/>
      <c r="F1142" s="103"/>
      <c r="G1142" s="103"/>
      <c r="H1142" s="16"/>
      <c r="I1142" s="16"/>
      <c r="J1142" s="17"/>
      <c r="K1142" s="94"/>
      <c r="L1142" s="94"/>
      <c r="M1142" s="94"/>
      <c r="N1142" s="94"/>
      <c r="O1142" s="94"/>
      <c r="P1142" s="94"/>
      <c r="Q1142" s="17"/>
      <c r="R1142" s="94"/>
      <c r="S1142" s="94"/>
      <c r="T1142" s="17"/>
      <c r="U1142" s="17"/>
      <c r="V1142" s="94"/>
      <c r="W1142" s="17"/>
      <c r="X1142" s="94"/>
      <c r="Y1142" s="17"/>
      <c r="Z1142" s="17"/>
      <c r="AA1142" s="17"/>
      <c r="AB1142" s="17"/>
      <c r="AC1142" s="190">
        <f>IF(J1142&lt;&gt;0,INT(25.4347*POWER((18-J1142),1.81)),0)</f>
        <v>0</v>
      </c>
      <c r="AD1142" s="190">
        <f>IF(Q1142&lt;&gt;0,INT(0.14354*POWER(((10*Q1142)-220),1.4)),0)</f>
        <v>0</v>
      </c>
      <c r="AE1142" s="190">
        <f>IF(T1142&lt;&gt;0,INT(51.39*POWER((T1142-1.5),1.05)),0)</f>
        <v>0</v>
      </c>
      <c r="AF1142" s="190">
        <f>IF(U1142&lt;&gt;0,INT(0.8465*POWER(((100*U1142)-75),1.42)),0)</f>
        <v>0</v>
      </c>
      <c r="AG1142" s="190">
        <f>IF(X1142&lt;&gt;0,INT(1.53775*POWER((82-X1142),1.81)),0)</f>
        <v>0</v>
      </c>
      <c r="AH1142" s="190">
        <f>IF(Y1142&lt;&gt;0,INT(5.74352*POWER((28.5-Y1142),1.92)),0)</f>
        <v>0</v>
      </c>
      <c r="AI1142" s="190">
        <f>IF(Z1142&lt;&gt;0,INT(12.91*POWER((Z1142-4),1.1)),0)</f>
        <v>0</v>
      </c>
      <c r="AJ1142" s="190">
        <f>IF(AA1142&lt;&gt;0,INT(0.2797*POWER(((100*AA1142)),1.35)),0)</f>
        <v>0</v>
      </c>
      <c r="AK1142" s="191">
        <f>IF(AB1142&lt;&gt;0,INT(100.14*POWER((AB1142-1),1.08)),0)</f>
        <v>0</v>
      </c>
      <c r="AL1142" s="208">
        <v>7</v>
      </c>
      <c r="AM1142" s="193">
        <f>SUM(AC1142:AK1142)</f>
        <v>0</v>
      </c>
    </row>
    <row r="1143" spans="1:39" customFormat="1" outlineLevel="1">
      <c r="A1143" t="str">
        <f>B1142&amp;C1143</f>
        <v>Surname, Forename2</v>
      </c>
      <c r="B1143" s="259"/>
      <c r="C1143" s="27">
        <v>2</v>
      </c>
      <c r="D1143" s="26" t="s">
        <v>22</v>
      </c>
      <c r="E1143" s="103"/>
      <c r="F1143" s="103"/>
      <c r="G1143" s="103"/>
      <c r="H1143" s="15"/>
      <c r="I1143" s="16"/>
      <c r="J1143" s="17"/>
      <c r="K1143" s="94"/>
      <c r="L1143" s="94"/>
      <c r="M1143" s="94"/>
      <c r="N1143" s="94"/>
      <c r="O1143" s="94"/>
      <c r="P1143" s="94"/>
      <c r="Q1143" s="17" t="str">
        <f>IF(SUM(K1143:P1143)=0,"",SUM(K1143:P1143))</f>
        <v/>
      </c>
      <c r="R1143" s="94"/>
      <c r="S1143" s="94"/>
      <c r="T1143" s="17" t="str">
        <f>IF(SUM(R1143:S1143)=0,"",SUM(R1143:S1143))</f>
        <v/>
      </c>
      <c r="U1143" s="17"/>
      <c r="V1143" s="94"/>
      <c r="W1143" s="17"/>
      <c r="X1143" s="94" t="str">
        <f>IFERROR(AVERAGE(V1143:W1143),"")</f>
        <v/>
      </c>
      <c r="Y1143" s="17"/>
      <c r="Z1143" s="17"/>
      <c r="AA1143" s="71"/>
      <c r="AB1143" s="17"/>
      <c r="AC1143" s="190" t="str">
        <f>IF(J1143="","",IF(J1143&lt;&gt;0,INT(25.4347*POWER((18-J1143),1.81)),0))</f>
        <v/>
      </c>
      <c r="AD1143" s="190" t="str">
        <f>IFERROR(IF(Q1143&lt;&gt;0,INT(0.14354*POWER(((10*Q1143)-220),1.4)),0),"")</f>
        <v/>
      </c>
      <c r="AE1143" s="190" t="str">
        <f>IFERROR(IF(T1143&lt;&gt;0,INT(51.39*POWER((T1143-1.5),1.05)),0),"")</f>
        <v/>
      </c>
      <c r="AF1143" s="190">
        <f>IF(U1143&lt;&gt;0,INT(0.8465*POWER(((100*U1143)-75),1.42)),0)</f>
        <v>0</v>
      </c>
      <c r="AG1143" s="190" t="str">
        <f>IFERROR(IF(X1143&lt;&gt;0,INT(1.53775*POWER((82-X1143),1.81)),0),"")</f>
        <v/>
      </c>
      <c r="AH1143" s="190" t="str">
        <f>IF(Y1143="","",IF(Y1143&lt;&gt;0,INT(5.74352*POWER((28.5-Y1143),1.92)),0))</f>
        <v/>
      </c>
      <c r="AI1143" s="190">
        <f>IF(Z1143&lt;&gt;0,INT(12.91*POWER((Z1143-4),1.1)),0)</f>
        <v>0</v>
      </c>
      <c r="AJ1143" s="190" t="str">
        <f>IF(AA1143="","",IF(AA1143&lt;&gt;0,INT(0.2797*POWER(((100*AA1143)),1.35)),0))</f>
        <v/>
      </c>
      <c r="AK1143" s="191" t="str">
        <f>IF(AB1143="","",IF(AB1143&lt;&gt;0,INT(100.14*POWER((AB1143-1),1.08)),0))</f>
        <v/>
      </c>
      <c r="AL1143" s="192">
        <f>COUNT(J1143,Q1143,T1143,X1143,Y1143,AA1143,AB1143)</f>
        <v>0</v>
      </c>
      <c r="AM1143" s="193" t="str">
        <f>IF(AL1143=0,"",SUM(AC1143:AK1143))</f>
        <v/>
      </c>
    </row>
    <row r="1144" spans="1:39" customFormat="1" outlineLevel="1">
      <c r="B1144" s="259"/>
      <c r="C1144" s="106" t="s">
        <v>65</v>
      </c>
      <c r="D1144" s="103"/>
      <c r="E1144" s="103"/>
      <c r="F1144" s="103"/>
      <c r="G1144" s="103"/>
      <c r="H1144" s="104"/>
      <c r="I1144" s="105"/>
      <c r="J1144" s="107" t="str">
        <f>IFERROR((J1142-J1143)/J1143*100%,"")</f>
        <v/>
      </c>
      <c r="K1144" s="107" t="str">
        <f>IFERROR((K1143-K1142)/K1143*100%,"")</f>
        <v/>
      </c>
      <c r="L1144" s="107" t="str">
        <f t="shared" ref="L1144:S1144" si="4850">IFERROR((L1143-L1142)/L1143*100%,"")</f>
        <v/>
      </c>
      <c r="M1144" s="107" t="str">
        <f t="shared" si="4850"/>
        <v/>
      </c>
      <c r="N1144" s="107" t="str">
        <f t="shared" si="4850"/>
        <v/>
      </c>
      <c r="O1144" s="107" t="str">
        <f t="shared" si="4850"/>
        <v/>
      </c>
      <c r="P1144" s="107" t="str">
        <f t="shared" si="4850"/>
        <v/>
      </c>
      <c r="Q1144" s="107" t="str">
        <f t="shared" si="4850"/>
        <v/>
      </c>
      <c r="R1144" s="107" t="str">
        <f t="shared" si="4850"/>
        <v/>
      </c>
      <c r="S1144" s="107" t="str">
        <f t="shared" si="4850"/>
        <v/>
      </c>
      <c r="T1144" s="107" t="str">
        <f>IFERROR((T1143-T1142)/T1143*100%,"")</f>
        <v/>
      </c>
      <c r="U1144" s="107" t="str">
        <f t="shared" ref="U1144" si="4851">IFERROR((U1143-U1142)/U1143*100%,"")</f>
        <v/>
      </c>
      <c r="V1144" s="107" t="str">
        <f>IFERROR((V1142-V1143)/V1143*100%,"")</f>
        <v/>
      </c>
      <c r="W1144" s="107" t="str">
        <f>IFERROR((W1142-W1143)/W1143*100%,"")</f>
        <v/>
      </c>
      <c r="X1144" s="107" t="str">
        <f>IFERROR((X1142-X1143)/X1143*100%,"")</f>
        <v/>
      </c>
      <c r="Y1144" s="107" t="str">
        <f>IFERROR((Y1142-Y1143)/Y1143*100%,"")</f>
        <v/>
      </c>
      <c r="Z1144" s="107" t="str">
        <f t="shared" ref="Z1144:AB1144" si="4852">IFERROR((Z1143-Z1142)/Z1143*100%,"")</f>
        <v/>
      </c>
      <c r="AA1144" s="107" t="str">
        <f t="shared" si="4852"/>
        <v/>
      </c>
      <c r="AB1144" s="107" t="str">
        <f t="shared" si="4852"/>
        <v/>
      </c>
      <c r="AC1144" s="194" t="str">
        <f t="shared" ref="AC1144" si="4853">IFERROR((AC1143-AC1142)/AC1143*100%,"")</f>
        <v/>
      </c>
      <c r="AD1144" s="194" t="str">
        <f t="shared" ref="AD1144" si="4854">IFERROR((AD1143-AD1142)/AD1143*100%,"")</f>
        <v/>
      </c>
      <c r="AE1144" s="194" t="str">
        <f t="shared" ref="AE1144" si="4855">IFERROR((AE1143-AE1142)/AE1143*100%,"")</f>
        <v/>
      </c>
      <c r="AF1144" s="194" t="str">
        <f t="shared" ref="AF1144" si="4856">IFERROR((AF1143-AF1142)/AF1143*100%,"")</f>
        <v/>
      </c>
      <c r="AG1144" s="194" t="str">
        <f t="shared" ref="AG1144" si="4857">IFERROR((AG1143-AG1142)/AG1143*100%,"")</f>
        <v/>
      </c>
      <c r="AH1144" s="194" t="str">
        <f t="shared" ref="AH1144" si="4858">IFERROR((AH1143-AH1142)/AH1143*100%,"")</f>
        <v/>
      </c>
      <c r="AI1144" s="194" t="str">
        <f t="shared" ref="AI1144" si="4859">IFERROR((AI1143-AI1142)/AI1143*100%,"")</f>
        <v/>
      </c>
      <c r="AJ1144" s="194" t="str">
        <f t="shared" ref="AJ1144" si="4860">IFERROR((AJ1143-AJ1142)/AJ1143*100%,"")</f>
        <v/>
      </c>
      <c r="AK1144" s="194" t="str">
        <f t="shared" ref="AK1144" si="4861">IFERROR((AK1143-AK1142)/AK1143*100%,"")</f>
        <v/>
      </c>
      <c r="AL1144" s="194" t="str">
        <f t="shared" ref="AL1144:AM1144" si="4862">IFERROR((AL1143-AL1142)/AL1143*100%,"")</f>
        <v/>
      </c>
      <c r="AM1144" s="228" t="str">
        <f t="shared" si="4862"/>
        <v/>
      </c>
    </row>
    <row r="1145" spans="1:39" customFormat="1" outlineLevel="1">
      <c r="A1145" t="str">
        <f>B1142&amp;C1145</f>
        <v>Surname, Forename3</v>
      </c>
      <c r="B1145" s="259"/>
      <c r="C1145" s="27">
        <v>3</v>
      </c>
      <c r="D1145" s="26" t="s">
        <v>22</v>
      </c>
      <c r="E1145" s="103"/>
      <c r="F1145" s="103"/>
      <c r="G1145" s="103"/>
      <c r="H1145" s="15"/>
      <c r="I1145" s="16"/>
      <c r="J1145" s="17"/>
      <c r="K1145" s="94"/>
      <c r="L1145" s="94"/>
      <c r="M1145" s="94"/>
      <c r="N1145" s="94"/>
      <c r="O1145" s="94"/>
      <c r="P1145" s="94"/>
      <c r="Q1145" s="17" t="str">
        <f>IF(SUM(K1145:P1145)=0,"",SUM(K1145:P1145))</f>
        <v/>
      </c>
      <c r="R1145" s="94"/>
      <c r="S1145" s="94"/>
      <c r="T1145" s="17" t="str">
        <f>IF(SUM(R1145:S1145)=0,"",SUM(R1145:S1145))</f>
        <v/>
      </c>
      <c r="U1145" s="17"/>
      <c r="V1145" s="94"/>
      <c r="W1145" s="17"/>
      <c r="X1145" s="94" t="str">
        <f>IFERROR(AVERAGE(V1145:W1145),"")</f>
        <v/>
      </c>
      <c r="Y1145" s="17"/>
      <c r="Z1145" s="17"/>
      <c r="AA1145" s="71"/>
      <c r="AB1145" s="17"/>
      <c r="AC1145" s="190" t="str">
        <f>IF(J1145="","",IF(J1145&lt;&gt;0,INT(25.4347*POWER((18-J1145),1.81)),0))</f>
        <v/>
      </c>
      <c r="AD1145" s="190" t="str">
        <f>IFERROR(IF(Q1145&lt;&gt;0,INT(0.14354*POWER(((10*Q1145)-220),1.4)),0),"")</f>
        <v/>
      </c>
      <c r="AE1145" s="190" t="str">
        <f>IFERROR(IF(T1145&lt;&gt;0,INT(51.39*POWER((T1145-1.5),1.05)),0),"")</f>
        <v/>
      </c>
      <c r="AF1145" s="190">
        <f>IF(U1145&lt;&gt;0,INT(0.8465*POWER(((100*U1145)-75),1.42)),0)</f>
        <v>0</v>
      </c>
      <c r="AG1145" s="190" t="str">
        <f>IFERROR(IF(X1145&lt;&gt;0,INT(1.53775*POWER((82-X1145),1.81)),0),"")</f>
        <v/>
      </c>
      <c r="AH1145" s="190" t="str">
        <f>IF(Y1145="","",IF(Y1145&lt;&gt;0,INT(5.74352*POWER((28.5-Y1145),1.92)),0))</f>
        <v/>
      </c>
      <c r="AI1145" s="190">
        <f>IF(Z1145&lt;&gt;0,INT(12.91*POWER((Z1145-4),1.1)),0)</f>
        <v>0</v>
      </c>
      <c r="AJ1145" s="190" t="str">
        <f>IF(AA1145="","",IF(AA1145&lt;&gt;0,INT(0.2797*POWER(((100*AA1145)),1.35)),0))</f>
        <v/>
      </c>
      <c r="AK1145" s="191" t="str">
        <f>IF(AB1145="","",IF(AB1145&lt;&gt;0,INT(100.14*POWER((AB1145-1),1.08)),0))</f>
        <v/>
      </c>
      <c r="AL1145" s="192">
        <f>COUNT(J1145,Q1145,T1145,X1145,Y1145,AA1145,AB1145)</f>
        <v>0</v>
      </c>
      <c r="AM1145" s="193" t="str">
        <f>IF(AL1145=0,"",SUM(AC1145:AK1145))</f>
        <v/>
      </c>
    </row>
    <row r="1146" spans="1:39" customFormat="1" outlineLevel="1">
      <c r="B1146" s="259"/>
      <c r="C1146" s="106" t="s">
        <v>65</v>
      </c>
      <c r="D1146" s="103"/>
      <c r="E1146" s="103"/>
      <c r="F1146" s="103"/>
      <c r="G1146" s="103"/>
      <c r="H1146" s="104"/>
      <c r="I1146" s="105"/>
      <c r="J1146" s="107" t="str">
        <f>IFERROR((J1143-J1145)/J1145*100%,"")</f>
        <v/>
      </c>
      <c r="K1146" s="107" t="str">
        <f t="shared" ref="K1146:T1146" si="4863">IFERROR((K1145-K1143)/K1145*100%,"")</f>
        <v/>
      </c>
      <c r="L1146" s="107" t="str">
        <f t="shared" si="4863"/>
        <v/>
      </c>
      <c r="M1146" s="107" t="str">
        <f t="shared" si="4863"/>
        <v/>
      </c>
      <c r="N1146" s="107" t="str">
        <f t="shared" si="4863"/>
        <v/>
      </c>
      <c r="O1146" s="107" t="str">
        <f t="shared" si="4863"/>
        <v/>
      </c>
      <c r="P1146" s="107" t="str">
        <f t="shared" si="4863"/>
        <v/>
      </c>
      <c r="Q1146" s="107" t="str">
        <f t="shared" si="4863"/>
        <v/>
      </c>
      <c r="R1146" s="107" t="str">
        <f t="shared" si="4863"/>
        <v/>
      </c>
      <c r="S1146" s="107" t="str">
        <f t="shared" si="4863"/>
        <v/>
      </c>
      <c r="T1146" s="107" t="str">
        <f t="shared" si="4863"/>
        <v/>
      </c>
      <c r="U1146" s="107" t="str">
        <f t="shared" ref="U1146" si="4864">IFERROR((U1145-U1144)/U1145*100%,"")</f>
        <v/>
      </c>
      <c r="V1146" s="107" t="str">
        <f>IFERROR((V1143-V1145)/V1145*100%,"")</f>
        <v/>
      </c>
      <c r="W1146" s="107" t="str">
        <f>IFERROR((W1143-W1145)/W1145*100%,"")</f>
        <v/>
      </c>
      <c r="X1146" s="107" t="str">
        <f>IFERROR((X1143-X1145)/X1145*100%,"")</f>
        <v/>
      </c>
      <c r="Y1146" s="107" t="str">
        <f>IFERROR((Y1143-Y1145)/Y1145*100%,"")</f>
        <v/>
      </c>
      <c r="Z1146" s="107" t="str">
        <f t="shared" ref="Z1146" si="4865">IFERROR((Z1145-Z1144)/Z1145*100%,"")</f>
        <v/>
      </c>
      <c r="AA1146" s="107" t="str">
        <f>IFERROR((AA1145-AA1143)/AA1145*100%,"")</f>
        <v/>
      </c>
      <c r="AB1146" s="107" t="str">
        <f>IFERROR((AB1145-AB1143)/AB1145*100%,"")</f>
        <v/>
      </c>
      <c r="AC1146" s="194" t="str">
        <f t="shared" ref="AC1146" si="4866">IFERROR((AC1145-AC1144)/AC1145*100%,"")</f>
        <v/>
      </c>
      <c r="AD1146" s="194" t="str">
        <f t="shared" ref="AD1146" si="4867">IFERROR((AD1145-AD1144)/AD1145*100%,"")</f>
        <v/>
      </c>
      <c r="AE1146" s="194" t="str">
        <f t="shared" ref="AE1146" si="4868">IFERROR((AE1145-AE1144)/AE1145*100%,"")</f>
        <v/>
      </c>
      <c r="AF1146" s="194" t="str">
        <f t="shared" ref="AF1146" si="4869">IFERROR((AF1145-AF1144)/AF1145*100%,"")</f>
        <v/>
      </c>
      <c r="AG1146" s="194" t="str">
        <f t="shared" ref="AG1146" si="4870">IFERROR((AG1145-AG1144)/AG1145*100%,"")</f>
        <v/>
      </c>
      <c r="AH1146" s="194" t="str">
        <f t="shared" ref="AH1146" si="4871">IFERROR((AH1145-AH1144)/AH1145*100%,"")</f>
        <v/>
      </c>
      <c r="AI1146" s="194" t="str">
        <f t="shared" ref="AI1146" si="4872">IFERROR((AI1145-AI1144)/AI1145*100%,"")</f>
        <v/>
      </c>
      <c r="AJ1146" s="194" t="str">
        <f t="shared" ref="AJ1146" si="4873">IFERROR((AJ1145-AJ1144)/AJ1145*100%,"")</f>
        <v/>
      </c>
      <c r="AK1146" s="194" t="str">
        <f t="shared" ref="AK1146" si="4874">IFERROR((AK1145-AK1144)/AK1145*100%,"")</f>
        <v/>
      </c>
      <c r="AL1146" s="194" t="str">
        <f t="shared" ref="AL1146" si="4875">IFERROR((AL1145-AL1144)/AL1145*100%,"")</f>
        <v/>
      </c>
      <c r="AM1146" s="227" t="str">
        <f>IFERROR((AM1145-AM1143)/AM1145*100%,"")</f>
        <v/>
      </c>
    </row>
    <row r="1147" spans="1:39" customFormat="1" outlineLevel="1">
      <c r="A1147" t="str">
        <f>B1142&amp;C1147</f>
        <v>Surname, Forename4</v>
      </c>
      <c r="B1147" s="259"/>
      <c r="C1147" s="27">
        <v>4</v>
      </c>
      <c r="D1147" s="26" t="s">
        <v>22</v>
      </c>
      <c r="E1147" s="103"/>
      <c r="F1147" s="103"/>
      <c r="G1147" s="103"/>
      <c r="H1147" s="15"/>
      <c r="I1147" s="16"/>
      <c r="J1147" s="17"/>
      <c r="K1147" s="94"/>
      <c r="L1147" s="94"/>
      <c r="M1147" s="94"/>
      <c r="N1147" s="94"/>
      <c r="O1147" s="94"/>
      <c r="P1147" s="94"/>
      <c r="Q1147" s="17" t="str">
        <f>IF(SUM(K1147:P1147)=0,"",SUM(K1147:P1147))</f>
        <v/>
      </c>
      <c r="R1147" s="94"/>
      <c r="S1147" s="94"/>
      <c r="T1147" s="17" t="str">
        <f>IF(SUM(R1147:S1147)=0,"",SUM(R1147:S1147))</f>
        <v/>
      </c>
      <c r="U1147" s="17"/>
      <c r="V1147" s="94"/>
      <c r="W1147" s="17"/>
      <c r="X1147" s="94" t="str">
        <f>IFERROR(AVERAGE(V1147:W1147),"")</f>
        <v/>
      </c>
      <c r="Y1147" s="17"/>
      <c r="Z1147" s="17"/>
      <c r="AA1147" s="71"/>
      <c r="AB1147" s="17"/>
      <c r="AC1147" s="190" t="str">
        <f>IF(J1147="","",IF(J1147&lt;&gt;0,INT(25.4347*POWER((18-J1147),1.81)),0))</f>
        <v/>
      </c>
      <c r="AD1147" s="190" t="str">
        <f>IFERROR(IF(Q1147&lt;&gt;0,INT(0.14354*POWER(((10*Q1147)-220),1.4)),0),"")</f>
        <v/>
      </c>
      <c r="AE1147" s="190" t="str">
        <f>IFERROR(IF(T1147&lt;&gt;0,INT(51.39*POWER((T1147-1.5),1.05)),0),"")</f>
        <v/>
      </c>
      <c r="AF1147" s="190">
        <f>IF(U1147&lt;&gt;0,INT(0.8465*POWER(((100*U1147)-75),1.42)),0)</f>
        <v>0</v>
      </c>
      <c r="AG1147" s="190" t="str">
        <f>IFERROR(IF(X1147&lt;&gt;0,INT(1.53775*POWER((82-X1147),1.81)),0),"")</f>
        <v/>
      </c>
      <c r="AH1147" s="190" t="str">
        <f>IF(Y1147="","",IF(Y1147&lt;&gt;0,INT(5.74352*POWER((28.5-Y1147),1.92)),0))</f>
        <v/>
      </c>
      <c r="AI1147" s="190">
        <f>IF(Z1147&lt;&gt;0,INT(12.91*POWER((Z1147-4),1.1)),0)</f>
        <v>0</v>
      </c>
      <c r="AJ1147" s="190" t="str">
        <f>IF(AA1147="","",IF(AA1147&lt;&gt;0,INT(0.2797*POWER(((100*AA1147)),1.35)),0))</f>
        <v/>
      </c>
      <c r="AK1147" s="191" t="str">
        <f>IF(AB1147="","",IF(AB1147&lt;&gt;0,INT(100.14*POWER((AB1147-1),1.08)),0))</f>
        <v/>
      </c>
      <c r="AL1147" s="192">
        <f>COUNT(J1147,Q1147,T1147,X1147,Y1147,AA1147,AB1147)</f>
        <v>0</v>
      </c>
      <c r="AM1147" s="193" t="str">
        <f>IF(AL1147=0,"",SUM(AC1147:AK1147))</f>
        <v/>
      </c>
    </row>
    <row r="1148" spans="1:39" customFormat="1" outlineLevel="1">
      <c r="B1148" s="259"/>
      <c r="C1148" s="106" t="s">
        <v>65</v>
      </c>
      <c r="D1148" s="103"/>
      <c r="E1148" s="103"/>
      <c r="F1148" s="103"/>
      <c r="G1148" s="103"/>
      <c r="H1148" s="104"/>
      <c r="I1148" s="105"/>
      <c r="J1148" s="107" t="str">
        <f>IFERROR((J1145-J1147)/J1147*100%,"")</f>
        <v/>
      </c>
      <c r="K1148" s="107" t="str">
        <f t="shared" ref="K1148:T1148" si="4876">IFERROR((K1147-K1145)/K1147*100%,"")</f>
        <v/>
      </c>
      <c r="L1148" s="107" t="str">
        <f t="shared" si="4876"/>
        <v/>
      </c>
      <c r="M1148" s="107" t="str">
        <f t="shared" si="4876"/>
        <v/>
      </c>
      <c r="N1148" s="107" t="str">
        <f t="shared" si="4876"/>
        <v/>
      </c>
      <c r="O1148" s="107" t="str">
        <f t="shared" si="4876"/>
        <v/>
      </c>
      <c r="P1148" s="107" t="str">
        <f t="shared" si="4876"/>
        <v/>
      </c>
      <c r="Q1148" s="107" t="str">
        <f t="shared" si="4876"/>
        <v/>
      </c>
      <c r="R1148" s="107" t="str">
        <f t="shared" si="4876"/>
        <v/>
      </c>
      <c r="S1148" s="107" t="str">
        <f t="shared" si="4876"/>
        <v/>
      </c>
      <c r="T1148" s="107" t="str">
        <f t="shared" si="4876"/>
        <v/>
      </c>
      <c r="U1148" s="107" t="str">
        <f t="shared" ref="U1148" si="4877">IFERROR((U1147-U1146)/U1147*100%,"")</f>
        <v/>
      </c>
      <c r="V1148" s="107" t="str">
        <f>IFERROR((V1145-V1147)/V1147*100%,"")</f>
        <v/>
      </c>
      <c r="W1148" s="107" t="str">
        <f>IFERROR((W1145-W1147)/W1147*100%,"")</f>
        <v/>
      </c>
      <c r="X1148" s="107" t="str">
        <f>IFERROR((X1145-X1147)/X1147*100%,"")</f>
        <v/>
      </c>
      <c r="Y1148" s="107" t="str">
        <f>IFERROR((Y1145-Y1147)/Y1147*100%,"")</f>
        <v/>
      </c>
      <c r="Z1148" s="107" t="str">
        <f t="shared" ref="Z1148" si="4878">IFERROR((Z1147-Z1146)/Z1147*100%,"")</f>
        <v/>
      </c>
      <c r="AA1148" s="107" t="str">
        <f>IFERROR((AA1147-AA1145)/AA1147*100%,"")</f>
        <v/>
      </c>
      <c r="AB1148" s="107" t="str">
        <f>IFERROR((AB1147-AB1145)/AB1147*100%,"")</f>
        <v/>
      </c>
      <c r="AC1148" s="194" t="str">
        <f t="shared" ref="AC1148" si="4879">IFERROR((AC1147-AC1146)/AC1147*100%,"")</f>
        <v/>
      </c>
      <c r="AD1148" s="194" t="str">
        <f t="shared" ref="AD1148" si="4880">IFERROR((AD1147-AD1146)/AD1147*100%,"")</f>
        <v/>
      </c>
      <c r="AE1148" s="194" t="str">
        <f t="shared" ref="AE1148" si="4881">IFERROR((AE1147-AE1146)/AE1147*100%,"")</f>
        <v/>
      </c>
      <c r="AF1148" s="194" t="str">
        <f t="shared" ref="AF1148" si="4882">IFERROR((AF1147-AF1146)/AF1147*100%,"")</f>
        <v/>
      </c>
      <c r="AG1148" s="194" t="str">
        <f t="shared" ref="AG1148" si="4883">IFERROR((AG1147-AG1146)/AG1147*100%,"")</f>
        <v/>
      </c>
      <c r="AH1148" s="194" t="str">
        <f t="shared" ref="AH1148" si="4884">IFERROR((AH1147-AH1146)/AH1147*100%,"")</f>
        <v/>
      </c>
      <c r="AI1148" s="194" t="str">
        <f t="shared" ref="AI1148" si="4885">IFERROR((AI1147-AI1146)/AI1147*100%,"")</f>
        <v/>
      </c>
      <c r="AJ1148" s="194" t="str">
        <f t="shared" ref="AJ1148" si="4886">IFERROR((AJ1147-AJ1146)/AJ1147*100%,"")</f>
        <v/>
      </c>
      <c r="AK1148" s="194" t="str">
        <f t="shared" ref="AK1148" si="4887">IFERROR((AK1147-AK1146)/AK1147*100%,"")</f>
        <v/>
      </c>
      <c r="AL1148" s="194" t="str">
        <f t="shared" ref="AL1148" si="4888">IFERROR((AL1147-AL1146)/AL1147*100%,"")</f>
        <v/>
      </c>
      <c r="AM1148" s="227" t="str">
        <f>IFERROR((AM1147-AM1145)/AM1147*100%,"")</f>
        <v/>
      </c>
    </row>
    <row r="1149" spans="1:39" customFormat="1" outlineLevel="1">
      <c r="A1149" t="str">
        <f>B1142&amp;C1149</f>
        <v>Surname, Forename5</v>
      </c>
      <c r="B1149" s="259"/>
      <c r="C1149" s="27">
        <v>5</v>
      </c>
      <c r="D1149" s="26" t="s">
        <v>22</v>
      </c>
      <c r="E1149" s="103"/>
      <c r="F1149" s="103"/>
      <c r="G1149" s="103"/>
      <c r="H1149" s="15"/>
      <c r="I1149" s="16"/>
      <c r="J1149" s="17"/>
      <c r="K1149" s="94"/>
      <c r="L1149" s="94"/>
      <c r="M1149" s="94"/>
      <c r="N1149" s="94"/>
      <c r="O1149" s="94"/>
      <c r="P1149" s="94"/>
      <c r="Q1149" s="17" t="str">
        <f>IF(SUM(K1149:P1149)=0,"",SUM(K1149:P1149))</f>
        <v/>
      </c>
      <c r="R1149" s="94"/>
      <c r="S1149" s="94"/>
      <c r="T1149" s="17" t="str">
        <f>IF(SUM(R1149:S1149)=0,"",SUM(R1149:S1149))</f>
        <v/>
      </c>
      <c r="U1149" s="17"/>
      <c r="V1149" s="94"/>
      <c r="W1149" s="17"/>
      <c r="X1149" s="94" t="str">
        <f>IFERROR(AVERAGE(V1149:W1149),"")</f>
        <v/>
      </c>
      <c r="Y1149" s="17"/>
      <c r="Z1149" s="17"/>
      <c r="AA1149" s="71"/>
      <c r="AB1149" s="17"/>
      <c r="AC1149" s="190" t="str">
        <f>IF(J1149="","",IF(J1149&lt;&gt;0,INT(25.4347*POWER((18-J1149),1.81)),0))</f>
        <v/>
      </c>
      <c r="AD1149" s="190" t="str">
        <f>IFERROR(IF(Q1149&lt;&gt;0,INT(0.14354*POWER(((10*Q1149)-220),1.4)),0),"")</f>
        <v/>
      </c>
      <c r="AE1149" s="190" t="str">
        <f>IFERROR(IF(T1149&lt;&gt;0,INT(51.39*POWER((T1149-1.5),1.05)),0),"")</f>
        <v/>
      </c>
      <c r="AF1149" s="190">
        <f>IF(U1149&lt;&gt;0,INT(0.8465*POWER(((100*U1149)-75),1.42)),0)</f>
        <v>0</v>
      </c>
      <c r="AG1149" s="190" t="str">
        <f>IFERROR(IF(X1149&lt;&gt;0,INT(1.53775*POWER((82-X1149),1.81)),0),"")</f>
        <v/>
      </c>
      <c r="AH1149" s="190" t="str">
        <f>IF(Y1149="","",IF(Y1149&lt;&gt;0,INT(5.74352*POWER((28.5-Y1149),1.92)),0))</f>
        <v/>
      </c>
      <c r="AI1149" s="190">
        <f>IF(Z1149&lt;&gt;0,INT(12.91*POWER((Z1149-4),1.1)),0)</f>
        <v>0</v>
      </c>
      <c r="AJ1149" s="190" t="str">
        <f>IF(AA1149="","",IF(AA1149&lt;&gt;0,INT(0.2797*POWER(((100*AA1149)),1.35)),0))</f>
        <v/>
      </c>
      <c r="AK1149" s="191" t="str">
        <f>IF(AB1149="","",IF(AB1149&lt;&gt;0,INT(100.14*POWER((AB1149-1),1.08)),0))</f>
        <v/>
      </c>
      <c r="AL1149" s="192">
        <f>COUNT(J1149,Q1149,T1149,X1149,Y1149,AA1149,AB1149)</f>
        <v>0</v>
      </c>
      <c r="AM1149" s="193" t="str">
        <f>IF(AL1149=0,"",SUM(AC1149:AK1149))</f>
        <v/>
      </c>
    </row>
    <row r="1150" spans="1:39" customFormat="1" outlineLevel="1">
      <c r="B1150" s="259"/>
      <c r="C1150" s="106" t="s">
        <v>65</v>
      </c>
      <c r="D1150" s="103"/>
      <c r="E1150" s="103"/>
      <c r="F1150" s="103"/>
      <c r="G1150" s="103"/>
      <c r="H1150" s="104"/>
      <c r="I1150" s="105"/>
      <c r="J1150" s="107" t="str">
        <f>IFERROR((J1147-J1149)/J1149*100%,"")</f>
        <v/>
      </c>
      <c r="K1150" s="107" t="str">
        <f t="shared" ref="K1150:T1150" si="4889">IFERROR((K1149-K1147)/K1149*100%,"")</f>
        <v/>
      </c>
      <c r="L1150" s="107" t="str">
        <f t="shared" si="4889"/>
        <v/>
      </c>
      <c r="M1150" s="107" t="str">
        <f t="shared" si="4889"/>
        <v/>
      </c>
      <c r="N1150" s="107" t="str">
        <f t="shared" si="4889"/>
        <v/>
      </c>
      <c r="O1150" s="107" t="str">
        <f t="shared" si="4889"/>
        <v/>
      </c>
      <c r="P1150" s="107" t="str">
        <f t="shared" si="4889"/>
        <v/>
      </c>
      <c r="Q1150" s="107" t="str">
        <f t="shared" si="4889"/>
        <v/>
      </c>
      <c r="R1150" s="107" t="str">
        <f t="shared" si="4889"/>
        <v/>
      </c>
      <c r="S1150" s="107" t="str">
        <f t="shared" si="4889"/>
        <v/>
      </c>
      <c r="T1150" s="107" t="str">
        <f t="shared" si="4889"/>
        <v/>
      </c>
      <c r="U1150" s="107" t="str">
        <f t="shared" ref="U1150" si="4890">IFERROR((U1149-U1148)/U1149*100%,"")</f>
        <v/>
      </c>
      <c r="V1150" s="107" t="str">
        <f>IFERROR((V1147-V1149)/V1149*100%,"")</f>
        <v/>
      </c>
      <c r="W1150" s="107" t="str">
        <f>IFERROR((W1147-W1149)/W1149*100%,"")</f>
        <v/>
      </c>
      <c r="X1150" s="107" t="str">
        <f>IFERROR((X1147-X1149)/X1149*100%,"")</f>
        <v/>
      </c>
      <c r="Y1150" s="107" t="str">
        <f>IFERROR((Y1147-Y1149)/Y1149*100%,"")</f>
        <v/>
      </c>
      <c r="Z1150" s="107" t="str">
        <f t="shared" ref="Z1150" si="4891">IFERROR((Z1149-Z1148)/Z1149*100%,"")</f>
        <v/>
      </c>
      <c r="AA1150" s="107" t="str">
        <f>IFERROR((AA1149-AA1147)/AA1149*100%,"")</f>
        <v/>
      </c>
      <c r="AB1150" s="107" t="str">
        <f>IFERROR((AB1149-AB1147)/AB1149*100%,"")</f>
        <v/>
      </c>
      <c r="AC1150" s="194" t="str">
        <f t="shared" ref="AC1150" si="4892">IFERROR((AC1149-AC1148)/AC1149*100%,"")</f>
        <v/>
      </c>
      <c r="AD1150" s="194" t="str">
        <f t="shared" ref="AD1150" si="4893">IFERROR((AD1149-AD1148)/AD1149*100%,"")</f>
        <v/>
      </c>
      <c r="AE1150" s="194" t="str">
        <f t="shared" ref="AE1150" si="4894">IFERROR((AE1149-AE1148)/AE1149*100%,"")</f>
        <v/>
      </c>
      <c r="AF1150" s="194" t="str">
        <f t="shared" ref="AF1150" si="4895">IFERROR((AF1149-AF1148)/AF1149*100%,"")</f>
        <v/>
      </c>
      <c r="AG1150" s="194" t="str">
        <f t="shared" ref="AG1150" si="4896">IFERROR((AG1149-AG1148)/AG1149*100%,"")</f>
        <v/>
      </c>
      <c r="AH1150" s="194" t="str">
        <f t="shared" ref="AH1150" si="4897">IFERROR((AH1149-AH1148)/AH1149*100%,"")</f>
        <v/>
      </c>
      <c r="AI1150" s="194" t="str">
        <f t="shared" ref="AI1150" si="4898">IFERROR((AI1149-AI1148)/AI1149*100%,"")</f>
        <v/>
      </c>
      <c r="AJ1150" s="194" t="str">
        <f t="shared" ref="AJ1150" si="4899">IFERROR((AJ1149-AJ1148)/AJ1149*100%,"")</f>
        <v/>
      </c>
      <c r="AK1150" s="194" t="str">
        <f t="shared" ref="AK1150" si="4900">IFERROR((AK1149-AK1148)/AK1149*100%,"")</f>
        <v/>
      </c>
      <c r="AL1150" s="194" t="str">
        <f t="shared" ref="AL1150" si="4901">IFERROR((AL1149-AL1148)/AL1149*100%,"")</f>
        <v/>
      </c>
      <c r="AM1150" s="227" t="str">
        <f>IFERROR((AM1149-AM1147)/AM1149*100%,"")</f>
        <v/>
      </c>
    </row>
    <row r="1151" spans="1:39" customFormat="1" outlineLevel="1">
      <c r="A1151" t="str">
        <f>B1142&amp;C1151</f>
        <v>Surname, Forename6</v>
      </c>
      <c r="B1151" s="259"/>
      <c r="C1151" s="27">
        <v>6</v>
      </c>
      <c r="D1151" s="26" t="s">
        <v>22</v>
      </c>
      <c r="E1151" s="103"/>
      <c r="F1151" s="103"/>
      <c r="G1151" s="103"/>
      <c r="H1151" s="15"/>
      <c r="I1151" s="16"/>
      <c r="J1151" s="17"/>
      <c r="K1151" s="94"/>
      <c r="L1151" s="94"/>
      <c r="M1151" s="94"/>
      <c r="N1151" s="94"/>
      <c r="O1151" s="94"/>
      <c r="P1151" s="94"/>
      <c r="Q1151" s="17" t="str">
        <f>IF(SUM(K1151:P1151)=0,"",SUM(K1151:P1151))</f>
        <v/>
      </c>
      <c r="R1151" s="94"/>
      <c r="S1151" s="94"/>
      <c r="T1151" s="17" t="str">
        <f>IF(SUM(R1151:S1151)=0,"",SUM(R1151:S1151))</f>
        <v/>
      </c>
      <c r="U1151" s="17"/>
      <c r="V1151" s="94"/>
      <c r="W1151" s="17"/>
      <c r="X1151" s="94" t="str">
        <f>IFERROR(AVERAGE(V1151:W1151),"")</f>
        <v/>
      </c>
      <c r="Y1151" s="17"/>
      <c r="Z1151" s="17"/>
      <c r="AA1151" s="71"/>
      <c r="AB1151" s="17"/>
      <c r="AC1151" s="190" t="str">
        <f>IF(J1151="","",IF(J1151&lt;&gt;0,INT(25.4347*POWER((18-J1151),1.81)),0))</f>
        <v/>
      </c>
      <c r="AD1151" s="190" t="str">
        <f>IFERROR(IF(Q1151&lt;&gt;0,INT(0.14354*POWER(((10*Q1151)-220),1.4)),0),"")</f>
        <v/>
      </c>
      <c r="AE1151" s="190" t="str">
        <f>IFERROR(IF(T1151&lt;&gt;0,INT(51.39*POWER((T1151-1.5),1.05)),0),"")</f>
        <v/>
      </c>
      <c r="AF1151" s="190">
        <f>IF(U1151&lt;&gt;0,INT(0.8465*POWER(((100*U1151)-75),1.42)),0)</f>
        <v>0</v>
      </c>
      <c r="AG1151" s="190" t="str">
        <f>IFERROR(IF(X1151&lt;&gt;0,INT(1.53775*POWER((82-X1151),1.81)),0),"")</f>
        <v/>
      </c>
      <c r="AH1151" s="190" t="str">
        <f>IF(Y1151="","",IF(Y1151&lt;&gt;0,INT(5.74352*POWER((28.5-Y1151),1.92)),0))</f>
        <v/>
      </c>
      <c r="AI1151" s="190">
        <f>IF(Z1151&lt;&gt;0,INT(12.91*POWER((Z1151-4),1.1)),0)</f>
        <v>0</v>
      </c>
      <c r="AJ1151" s="190" t="str">
        <f>IF(AA1151="","",IF(AA1151&lt;&gt;0,INT(0.2797*POWER(((100*AA1151)),1.35)),0))</f>
        <v/>
      </c>
      <c r="AK1151" s="191" t="str">
        <f>IF(AB1151="","",IF(AB1151&lt;&gt;0,INT(100.14*POWER((AB1151-1),1.08)),0))</f>
        <v/>
      </c>
      <c r="AL1151" s="192">
        <f>COUNT(J1151,Q1151,T1151,X1151,Y1151,AA1151,AB1151)</f>
        <v>0</v>
      </c>
      <c r="AM1151" s="193" t="str">
        <f>IF(AL1151=0,"",SUM(AC1151:AK1151))</f>
        <v/>
      </c>
    </row>
    <row r="1152" spans="1:39" customFormat="1" outlineLevel="1">
      <c r="B1152" s="259"/>
      <c r="C1152" s="106" t="s">
        <v>65</v>
      </c>
      <c r="D1152" s="103"/>
      <c r="E1152" s="103"/>
      <c r="F1152" s="103"/>
      <c r="G1152" s="103"/>
      <c r="H1152" s="104"/>
      <c r="I1152" s="105"/>
      <c r="J1152" s="107" t="str">
        <f>IFERROR((J1149-J1151)/J1151*100%,"")</f>
        <v/>
      </c>
      <c r="K1152" s="107" t="str">
        <f t="shared" ref="K1152:T1152" si="4902">IFERROR((K1151-K1149)/K1151*100%,"")</f>
        <v/>
      </c>
      <c r="L1152" s="107" t="str">
        <f t="shared" si="4902"/>
        <v/>
      </c>
      <c r="M1152" s="107" t="str">
        <f t="shared" si="4902"/>
        <v/>
      </c>
      <c r="N1152" s="107" t="str">
        <f t="shared" si="4902"/>
        <v/>
      </c>
      <c r="O1152" s="107" t="str">
        <f t="shared" si="4902"/>
        <v/>
      </c>
      <c r="P1152" s="107" t="str">
        <f t="shared" si="4902"/>
        <v/>
      </c>
      <c r="Q1152" s="107" t="str">
        <f t="shared" si="4902"/>
        <v/>
      </c>
      <c r="R1152" s="107" t="str">
        <f t="shared" si="4902"/>
        <v/>
      </c>
      <c r="S1152" s="107" t="str">
        <f t="shared" si="4902"/>
        <v/>
      </c>
      <c r="T1152" s="107" t="str">
        <f t="shared" si="4902"/>
        <v/>
      </c>
      <c r="U1152" s="107" t="str">
        <f t="shared" ref="U1152" si="4903">IFERROR((U1151-U1150)/U1151*100%,"")</f>
        <v/>
      </c>
      <c r="V1152" s="107" t="str">
        <f>IFERROR((V1149-V1151)/V1151*100%,"")</f>
        <v/>
      </c>
      <c r="W1152" s="107" t="str">
        <f>IFERROR((W1149-W1151)/W1151*100%,"")</f>
        <v/>
      </c>
      <c r="X1152" s="107" t="str">
        <f>IFERROR((X1149-X1151)/X1151*100%,"")</f>
        <v/>
      </c>
      <c r="Y1152" s="107" t="str">
        <f>IFERROR((Y1149-Y1151)/Y1151*100%,"")</f>
        <v/>
      </c>
      <c r="Z1152" s="107" t="str">
        <f t="shared" ref="Z1152" si="4904">IFERROR((Z1151-Z1150)/Z1151*100%,"")</f>
        <v/>
      </c>
      <c r="AA1152" s="107" t="str">
        <f>IFERROR((AA1151-AA1149)/AA1151*100%,"")</f>
        <v/>
      </c>
      <c r="AB1152" s="107" t="str">
        <f>IFERROR((AB1151-AB1149)/AB1151*100%,"")</f>
        <v/>
      </c>
      <c r="AC1152" s="194" t="str">
        <f t="shared" ref="AC1152" si="4905">IFERROR((AC1151-AC1150)/AC1151*100%,"")</f>
        <v/>
      </c>
      <c r="AD1152" s="194" t="str">
        <f t="shared" ref="AD1152" si="4906">IFERROR((AD1151-AD1150)/AD1151*100%,"")</f>
        <v/>
      </c>
      <c r="AE1152" s="194" t="str">
        <f t="shared" ref="AE1152" si="4907">IFERROR((AE1151-AE1150)/AE1151*100%,"")</f>
        <v/>
      </c>
      <c r="AF1152" s="194" t="str">
        <f t="shared" ref="AF1152" si="4908">IFERROR((AF1151-AF1150)/AF1151*100%,"")</f>
        <v/>
      </c>
      <c r="AG1152" s="194" t="str">
        <f t="shared" ref="AG1152" si="4909">IFERROR((AG1151-AG1150)/AG1151*100%,"")</f>
        <v/>
      </c>
      <c r="AH1152" s="194" t="str">
        <f t="shared" ref="AH1152" si="4910">IFERROR((AH1151-AH1150)/AH1151*100%,"")</f>
        <v/>
      </c>
      <c r="AI1152" s="194" t="str">
        <f t="shared" ref="AI1152" si="4911">IFERROR((AI1151-AI1150)/AI1151*100%,"")</f>
        <v/>
      </c>
      <c r="AJ1152" s="194" t="str">
        <f t="shared" ref="AJ1152" si="4912">IFERROR((AJ1151-AJ1150)/AJ1151*100%,"")</f>
        <v/>
      </c>
      <c r="AK1152" s="194" t="str">
        <f t="shared" ref="AK1152" si="4913">IFERROR((AK1151-AK1150)/AK1151*100%,"")</f>
        <v/>
      </c>
      <c r="AL1152" s="194" t="str">
        <f t="shared" ref="AL1152" si="4914">IFERROR((AL1151-AL1150)/AL1151*100%,"")</f>
        <v/>
      </c>
      <c r="AM1152" s="227" t="str">
        <f>IFERROR((AM1151-AM1149)/AM1151*100%,"")</f>
        <v/>
      </c>
    </row>
    <row r="1153" spans="1:39" customFormat="1" outlineLevel="1">
      <c r="A1153" t="str">
        <f>B1142&amp;C1153</f>
        <v>Surname, Forename7</v>
      </c>
      <c r="B1153" s="259"/>
      <c r="C1153" s="27">
        <v>7</v>
      </c>
      <c r="D1153" s="26" t="s">
        <v>22</v>
      </c>
      <c r="E1153" s="103"/>
      <c r="F1153" s="103"/>
      <c r="G1153" s="103"/>
      <c r="H1153" s="15"/>
      <c r="I1153" s="16"/>
      <c r="J1153" s="17"/>
      <c r="K1153" s="94"/>
      <c r="L1153" s="94"/>
      <c r="M1153" s="94"/>
      <c r="N1153" s="94"/>
      <c r="O1153" s="94"/>
      <c r="P1153" s="94"/>
      <c r="Q1153" s="17" t="str">
        <f>IF(SUM(K1153:P1153)=0,"",SUM(K1153:P1153))</f>
        <v/>
      </c>
      <c r="R1153" s="94"/>
      <c r="S1153" s="94"/>
      <c r="T1153" s="17" t="str">
        <f>IF(SUM(R1153:S1153)=0,"",SUM(R1153:S1153))</f>
        <v/>
      </c>
      <c r="U1153" s="17"/>
      <c r="V1153" s="94"/>
      <c r="W1153" s="17"/>
      <c r="X1153" s="94" t="str">
        <f>IFERROR(AVERAGE(V1153:W1153),"")</f>
        <v/>
      </c>
      <c r="Y1153" s="17"/>
      <c r="Z1153" s="17"/>
      <c r="AA1153" s="71"/>
      <c r="AB1153" s="17"/>
      <c r="AC1153" s="190" t="str">
        <f>IF(J1153="","",IF(J1153&lt;&gt;0,INT(25.4347*POWER((18-J1153),1.81)),0))</f>
        <v/>
      </c>
      <c r="AD1153" s="190" t="str">
        <f>IFERROR(IF(Q1153&lt;&gt;0,INT(0.14354*POWER(((10*Q1153)-220),1.4)),0),"")</f>
        <v/>
      </c>
      <c r="AE1153" s="190" t="str">
        <f>IFERROR(IF(T1153&lt;&gt;0,INT(51.39*POWER((T1153-1.5),1.05)),0),"")</f>
        <v/>
      </c>
      <c r="AF1153" s="190">
        <f>IF(U1153&lt;&gt;0,INT(0.8465*POWER(((100*U1153)-75),1.42)),0)</f>
        <v>0</v>
      </c>
      <c r="AG1153" s="190" t="str">
        <f>IFERROR(IF(X1153&lt;&gt;0,INT(1.53775*POWER((82-X1153),1.81)),0),"")</f>
        <v/>
      </c>
      <c r="AH1153" s="190" t="str">
        <f>IF(Y1153="","",IF(Y1153&lt;&gt;0,INT(5.74352*POWER((28.5-Y1153),1.92)),0))</f>
        <v/>
      </c>
      <c r="AI1153" s="190">
        <f>IF(Z1153&lt;&gt;0,INT(12.91*POWER((Z1153-4),1.1)),0)</f>
        <v>0</v>
      </c>
      <c r="AJ1153" s="190" t="str">
        <f>IF(AA1153="","",IF(AA1153&lt;&gt;0,INT(0.2797*POWER(((100*AA1153)),1.35)),0))</f>
        <v/>
      </c>
      <c r="AK1153" s="191" t="str">
        <f>IF(AB1153="","",IF(AB1153&lt;&gt;0,INT(100.14*POWER((AB1153-1),1.08)),0))</f>
        <v/>
      </c>
      <c r="AL1153" s="192">
        <f>COUNT(J1153,Q1153,T1153,X1153,Y1153,AA1153,AB1153)</f>
        <v>0</v>
      </c>
      <c r="AM1153" s="193" t="str">
        <f>IF(AL1153=0,"",SUM(AC1153:AK1153))</f>
        <v/>
      </c>
    </row>
    <row r="1154" spans="1:39" customFormat="1" outlineLevel="1">
      <c r="B1154" s="259"/>
      <c r="C1154" s="106" t="s">
        <v>65</v>
      </c>
      <c r="D1154" s="103"/>
      <c r="E1154" s="103"/>
      <c r="F1154" s="103"/>
      <c r="G1154" s="103"/>
      <c r="H1154" s="104"/>
      <c r="I1154" s="105"/>
      <c r="J1154" s="107" t="str">
        <f>IFERROR((J1151-J1153)/J1153*100%,"")</f>
        <v/>
      </c>
      <c r="K1154" s="107" t="str">
        <f t="shared" ref="K1154:T1154" si="4915">IFERROR((K1153-K1151)/K1153*100%,"")</f>
        <v/>
      </c>
      <c r="L1154" s="107" t="str">
        <f t="shared" si="4915"/>
        <v/>
      </c>
      <c r="M1154" s="107" t="str">
        <f t="shared" si="4915"/>
        <v/>
      </c>
      <c r="N1154" s="107" t="str">
        <f t="shared" si="4915"/>
        <v/>
      </c>
      <c r="O1154" s="107" t="str">
        <f t="shared" si="4915"/>
        <v/>
      </c>
      <c r="P1154" s="107" t="str">
        <f t="shared" si="4915"/>
        <v/>
      </c>
      <c r="Q1154" s="107" t="str">
        <f t="shared" si="4915"/>
        <v/>
      </c>
      <c r="R1154" s="107" t="str">
        <f t="shared" si="4915"/>
        <v/>
      </c>
      <c r="S1154" s="107" t="str">
        <f t="shared" si="4915"/>
        <v/>
      </c>
      <c r="T1154" s="107" t="str">
        <f t="shared" si="4915"/>
        <v/>
      </c>
      <c r="U1154" s="107" t="str">
        <f t="shared" ref="U1154" si="4916">IFERROR((U1153-U1152)/U1153*100%,"")</f>
        <v/>
      </c>
      <c r="V1154" s="107" t="str">
        <f>IFERROR((V1151-V1153)/V1153*100%,"")</f>
        <v/>
      </c>
      <c r="W1154" s="107" t="str">
        <f>IFERROR((W1151-W1153)/W1153*100%,"")</f>
        <v/>
      </c>
      <c r="X1154" s="107" t="str">
        <f>IFERROR((X1151-X1153)/X1153*100%,"")</f>
        <v/>
      </c>
      <c r="Y1154" s="107" t="str">
        <f>IFERROR((Y1151-Y1153)/Y1153*100%,"")</f>
        <v/>
      </c>
      <c r="Z1154" s="107" t="str">
        <f t="shared" ref="Z1154" si="4917">IFERROR((Z1153-Z1152)/Z1153*100%,"")</f>
        <v/>
      </c>
      <c r="AA1154" s="107" t="str">
        <f>IFERROR((AA1153-AA1151)/AA1153*100%,"")</f>
        <v/>
      </c>
      <c r="AB1154" s="107" t="str">
        <f>IFERROR((AB1153-AB1151)/AB1153*100%,"")</f>
        <v/>
      </c>
      <c r="AC1154" s="194" t="str">
        <f t="shared" ref="AC1154" si="4918">IFERROR((AC1153-AC1152)/AC1153*100%,"")</f>
        <v/>
      </c>
      <c r="AD1154" s="194" t="str">
        <f t="shared" ref="AD1154" si="4919">IFERROR((AD1153-AD1152)/AD1153*100%,"")</f>
        <v/>
      </c>
      <c r="AE1154" s="194" t="str">
        <f t="shared" ref="AE1154" si="4920">IFERROR((AE1153-AE1152)/AE1153*100%,"")</f>
        <v/>
      </c>
      <c r="AF1154" s="194" t="str">
        <f t="shared" ref="AF1154" si="4921">IFERROR((AF1153-AF1152)/AF1153*100%,"")</f>
        <v/>
      </c>
      <c r="AG1154" s="194" t="str">
        <f t="shared" ref="AG1154" si="4922">IFERROR((AG1153-AG1152)/AG1153*100%,"")</f>
        <v/>
      </c>
      <c r="AH1154" s="194" t="str">
        <f t="shared" ref="AH1154" si="4923">IFERROR((AH1153-AH1152)/AH1153*100%,"")</f>
        <v/>
      </c>
      <c r="AI1154" s="194" t="str">
        <f t="shared" ref="AI1154" si="4924">IFERROR((AI1153-AI1152)/AI1153*100%,"")</f>
        <v/>
      </c>
      <c r="AJ1154" s="194" t="str">
        <f t="shared" ref="AJ1154" si="4925">IFERROR((AJ1153-AJ1152)/AJ1153*100%,"")</f>
        <v/>
      </c>
      <c r="AK1154" s="194" t="str">
        <f t="shared" ref="AK1154" si="4926">IFERROR((AK1153-AK1152)/AK1153*100%,"")</f>
        <v/>
      </c>
      <c r="AL1154" s="194" t="str">
        <f t="shared" ref="AL1154" si="4927">IFERROR((AL1153-AL1152)/AL1153*100%,"")</f>
        <v/>
      </c>
      <c r="AM1154" s="227" t="str">
        <f>IFERROR((AM1153-AM1151)/AM1153*100%,"")</f>
        <v/>
      </c>
    </row>
    <row r="1155" spans="1:39" customFormat="1" outlineLevel="1">
      <c r="A1155" t="str">
        <f>B1142&amp;C1155</f>
        <v>Surname, Forename8</v>
      </c>
      <c r="B1155" s="259"/>
      <c r="C1155" s="27">
        <v>8</v>
      </c>
      <c r="D1155" s="26" t="s">
        <v>22</v>
      </c>
      <c r="E1155" s="103"/>
      <c r="F1155" s="103"/>
      <c r="G1155" s="103"/>
      <c r="H1155" s="15"/>
      <c r="I1155" s="16"/>
      <c r="J1155" s="17"/>
      <c r="K1155" s="94"/>
      <c r="L1155" s="94"/>
      <c r="M1155" s="94"/>
      <c r="N1155" s="94"/>
      <c r="O1155" s="94"/>
      <c r="P1155" s="94"/>
      <c r="Q1155" s="17" t="str">
        <f>IF(SUM(K1155:P1155)=0,"",SUM(K1155:P1155))</f>
        <v/>
      </c>
      <c r="R1155" s="94"/>
      <c r="S1155" s="94"/>
      <c r="T1155" s="17" t="str">
        <f>IF(SUM(R1155:S1155)=0,"",SUM(R1155:S1155))</f>
        <v/>
      </c>
      <c r="U1155" s="17"/>
      <c r="V1155" s="94"/>
      <c r="W1155" s="17"/>
      <c r="X1155" s="94" t="str">
        <f>IFERROR(AVERAGE(V1155:W1155),"")</f>
        <v/>
      </c>
      <c r="Y1155" s="17"/>
      <c r="Z1155" s="17"/>
      <c r="AA1155" s="71"/>
      <c r="AB1155" s="17"/>
      <c r="AC1155" s="190" t="str">
        <f>IF(J1155="","",IF(J1155&lt;&gt;0,INT(25.4347*POWER((18-J1155),1.81)),0))</f>
        <v/>
      </c>
      <c r="AD1155" s="190" t="str">
        <f>IFERROR(IF(Q1155&lt;&gt;0,INT(0.14354*POWER(((10*Q1155)-220),1.4)),0),"")</f>
        <v/>
      </c>
      <c r="AE1155" s="190" t="str">
        <f>IFERROR(IF(T1155&lt;&gt;0,INT(51.39*POWER((T1155-1.5),1.05)),0),"")</f>
        <v/>
      </c>
      <c r="AF1155" s="190">
        <f>IF(U1155&lt;&gt;0,INT(0.8465*POWER(((100*U1155)-75),1.42)),0)</f>
        <v>0</v>
      </c>
      <c r="AG1155" s="190" t="str">
        <f>IFERROR(IF(X1155&lt;&gt;0,INT(1.53775*POWER((82-X1155),1.81)),0),"")</f>
        <v/>
      </c>
      <c r="AH1155" s="190" t="str">
        <f>IF(Y1155="","",IF(Y1155&lt;&gt;0,INT(5.74352*POWER((28.5-Y1155),1.92)),0))</f>
        <v/>
      </c>
      <c r="AI1155" s="190">
        <f>IF(Z1155&lt;&gt;0,INT(12.91*POWER((Z1155-4),1.1)),0)</f>
        <v>0</v>
      </c>
      <c r="AJ1155" s="190" t="str">
        <f>IF(AA1155="","",IF(AA1155&lt;&gt;0,INT(0.2797*POWER(((100*AA1155)),1.35)),0))</f>
        <v/>
      </c>
      <c r="AK1155" s="191" t="str">
        <f>IF(AB1155="","",IF(AB1155&lt;&gt;0,INT(100.14*POWER((AB1155-1),1.08)),0))</f>
        <v/>
      </c>
      <c r="AL1155" s="192">
        <f>COUNT(J1155,Q1155,T1155,X1155,Y1155,AA1155,AB1155)</f>
        <v>0</v>
      </c>
      <c r="AM1155" s="193" t="str">
        <f>IF(AL1155=0,"",SUM(AC1155:AK1155))</f>
        <v/>
      </c>
    </row>
    <row r="1156" spans="1:39" customFormat="1" outlineLevel="1">
      <c r="B1156" s="259"/>
      <c r="C1156" s="106" t="s">
        <v>65</v>
      </c>
      <c r="D1156" s="103"/>
      <c r="E1156" s="103"/>
      <c r="F1156" s="103"/>
      <c r="G1156" s="103"/>
      <c r="H1156" s="104"/>
      <c r="I1156" s="105"/>
      <c r="J1156" s="107" t="str">
        <f>IFERROR((J1153-J1155)/J1155*100%,"")</f>
        <v/>
      </c>
      <c r="K1156" s="107" t="str">
        <f t="shared" ref="K1156:T1156" si="4928">IFERROR((K1155-K1153)/K1155*100%,"")</f>
        <v/>
      </c>
      <c r="L1156" s="107" t="str">
        <f t="shared" si="4928"/>
        <v/>
      </c>
      <c r="M1156" s="107" t="str">
        <f t="shared" si="4928"/>
        <v/>
      </c>
      <c r="N1156" s="107" t="str">
        <f t="shared" si="4928"/>
        <v/>
      </c>
      <c r="O1156" s="107" t="str">
        <f t="shared" si="4928"/>
        <v/>
      </c>
      <c r="P1156" s="107" t="str">
        <f t="shared" si="4928"/>
        <v/>
      </c>
      <c r="Q1156" s="107" t="str">
        <f t="shared" si="4928"/>
        <v/>
      </c>
      <c r="R1156" s="107" t="str">
        <f t="shared" si="4928"/>
        <v/>
      </c>
      <c r="S1156" s="107" t="str">
        <f t="shared" si="4928"/>
        <v/>
      </c>
      <c r="T1156" s="107" t="str">
        <f t="shared" si="4928"/>
        <v/>
      </c>
      <c r="U1156" s="107" t="str">
        <f t="shared" ref="U1156" si="4929">IFERROR((U1155-U1154)/U1155*100%,"")</f>
        <v/>
      </c>
      <c r="V1156" s="107" t="str">
        <f>IFERROR((V1153-V1155)/V1155*100%,"")</f>
        <v/>
      </c>
      <c r="W1156" s="107" t="str">
        <f>IFERROR((W1153-W1155)/W1155*100%,"")</f>
        <v/>
      </c>
      <c r="X1156" s="107" t="str">
        <f>IFERROR((X1153-X1155)/X1155*100%,"")</f>
        <v/>
      </c>
      <c r="Y1156" s="107" t="str">
        <f>IFERROR((Y1153-Y1155)/Y1155*100%,"")</f>
        <v/>
      </c>
      <c r="Z1156" s="107" t="str">
        <f t="shared" ref="Z1156" si="4930">IFERROR((Z1155-Z1154)/Z1155*100%,"")</f>
        <v/>
      </c>
      <c r="AA1156" s="107" t="str">
        <f>IFERROR((AA1155-AA1153)/AA1155*100%,"")</f>
        <v/>
      </c>
      <c r="AB1156" s="107" t="str">
        <f>IFERROR((AB1155-AB1153)/AB1155*100%,"")</f>
        <v/>
      </c>
      <c r="AC1156" s="194" t="str">
        <f t="shared" ref="AC1156" si="4931">IFERROR((AC1155-AC1154)/AC1155*100%,"")</f>
        <v/>
      </c>
      <c r="AD1156" s="194" t="str">
        <f t="shared" ref="AD1156" si="4932">IFERROR((AD1155-AD1154)/AD1155*100%,"")</f>
        <v/>
      </c>
      <c r="AE1156" s="194" t="str">
        <f t="shared" ref="AE1156" si="4933">IFERROR((AE1155-AE1154)/AE1155*100%,"")</f>
        <v/>
      </c>
      <c r="AF1156" s="194" t="str">
        <f t="shared" ref="AF1156" si="4934">IFERROR((AF1155-AF1154)/AF1155*100%,"")</f>
        <v/>
      </c>
      <c r="AG1156" s="194" t="str">
        <f t="shared" ref="AG1156" si="4935">IFERROR((AG1155-AG1154)/AG1155*100%,"")</f>
        <v/>
      </c>
      <c r="AH1156" s="194" t="str">
        <f t="shared" ref="AH1156" si="4936">IFERROR((AH1155-AH1154)/AH1155*100%,"")</f>
        <v/>
      </c>
      <c r="AI1156" s="194" t="str">
        <f t="shared" ref="AI1156" si="4937">IFERROR((AI1155-AI1154)/AI1155*100%,"")</f>
        <v/>
      </c>
      <c r="AJ1156" s="194" t="str">
        <f t="shared" ref="AJ1156" si="4938">IFERROR((AJ1155-AJ1154)/AJ1155*100%,"")</f>
        <v/>
      </c>
      <c r="AK1156" s="194" t="str">
        <f t="shared" ref="AK1156" si="4939">IFERROR((AK1155-AK1154)/AK1155*100%,"")</f>
        <v/>
      </c>
      <c r="AL1156" s="194" t="str">
        <f t="shared" ref="AL1156" si="4940">IFERROR((AL1155-AL1154)/AL1155*100%,"")</f>
        <v/>
      </c>
      <c r="AM1156" s="227" t="str">
        <f>IFERROR((AM1155-AM1153)/AM1155*100%,"")</f>
        <v/>
      </c>
    </row>
    <row r="1157" spans="1:39" customFormat="1" outlineLevel="1">
      <c r="A1157" t="str">
        <f>B1142&amp;C1157</f>
        <v>Surname, Forename9</v>
      </c>
      <c r="B1157" s="259"/>
      <c r="C1157" s="27">
        <v>9</v>
      </c>
      <c r="D1157" s="26" t="s">
        <v>22</v>
      </c>
      <c r="E1157" s="103"/>
      <c r="F1157" s="103"/>
      <c r="G1157" s="103"/>
      <c r="H1157" s="15"/>
      <c r="I1157" s="16"/>
      <c r="J1157" s="17"/>
      <c r="K1157" s="94"/>
      <c r="L1157" s="94"/>
      <c r="M1157" s="94"/>
      <c r="N1157" s="94"/>
      <c r="O1157" s="94"/>
      <c r="P1157" s="94"/>
      <c r="Q1157" s="17" t="str">
        <f>IF(SUM(K1157:P1157)=0,"",SUM(K1157:P1157))</f>
        <v/>
      </c>
      <c r="R1157" s="94"/>
      <c r="S1157" s="94"/>
      <c r="T1157" s="17" t="str">
        <f>IF(SUM(R1157:S1157)=0,"",SUM(R1157:S1157))</f>
        <v/>
      </c>
      <c r="U1157" s="17"/>
      <c r="V1157" s="94"/>
      <c r="W1157" s="17"/>
      <c r="X1157" s="94" t="str">
        <f>IFERROR(AVERAGE(V1157:W1157),"")</f>
        <v/>
      </c>
      <c r="Y1157" s="17"/>
      <c r="Z1157" s="17"/>
      <c r="AA1157" s="71"/>
      <c r="AB1157" s="17"/>
      <c r="AC1157" s="190" t="str">
        <f>IF(J1157="","",IF(J1157&lt;&gt;0,INT(25.4347*POWER((18-J1157),1.81)),0))</f>
        <v/>
      </c>
      <c r="AD1157" s="190" t="str">
        <f>IFERROR(IF(Q1157&lt;&gt;0,INT(0.14354*POWER(((10*Q1157)-220),1.4)),0),"")</f>
        <v/>
      </c>
      <c r="AE1157" s="190" t="str">
        <f>IFERROR(IF(T1157&lt;&gt;0,INT(51.39*POWER((T1157-1.5),1.05)),0),"")</f>
        <v/>
      </c>
      <c r="AF1157" s="190">
        <f>IF(U1157&lt;&gt;0,INT(0.8465*POWER(((100*U1157)-75),1.42)),0)</f>
        <v>0</v>
      </c>
      <c r="AG1157" s="190" t="str">
        <f>IFERROR(IF(X1157&lt;&gt;0,INT(1.53775*POWER((82-X1157),1.81)),0),"")</f>
        <v/>
      </c>
      <c r="AH1157" s="190" t="str">
        <f>IF(Y1157="","",IF(Y1157&lt;&gt;0,INT(5.74352*POWER((28.5-Y1157),1.92)),0))</f>
        <v/>
      </c>
      <c r="AI1157" s="190">
        <f>IF(Z1157&lt;&gt;0,INT(12.91*POWER((Z1157-4),1.1)),0)</f>
        <v>0</v>
      </c>
      <c r="AJ1157" s="190" t="str">
        <f>IF(AA1157="","",IF(AA1157&lt;&gt;0,INT(0.2797*POWER(((100*AA1157)),1.35)),0))</f>
        <v/>
      </c>
      <c r="AK1157" s="191" t="str">
        <f>IF(AB1157="","",IF(AB1157&lt;&gt;0,INT(100.14*POWER((AB1157-1),1.08)),0))</f>
        <v/>
      </c>
      <c r="AL1157" s="192">
        <f>COUNT(J1157,Q1157,T1157,X1157,Y1157,AA1157,AB1157)</f>
        <v>0</v>
      </c>
      <c r="AM1157" s="193" t="str">
        <f>IF(AL1157=0,"",SUM(AC1157:AK1157))</f>
        <v/>
      </c>
    </row>
    <row r="1158" spans="1:39" customFormat="1" outlineLevel="1">
      <c r="B1158" s="259"/>
      <c r="C1158" s="106" t="s">
        <v>65</v>
      </c>
      <c r="D1158" s="33"/>
      <c r="E1158" s="33"/>
      <c r="F1158" s="33"/>
      <c r="G1158" s="33"/>
      <c r="H1158" s="18"/>
      <c r="I1158" s="44"/>
      <c r="J1158" s="107" t="str">
        <f>IFERROR((J1155-J1157)/J1157*100%,"")</f>
        <v/>
      </c>
      <c r="K1158" s="107" t="str">
        <f t="shared" ref="K1158:T1158" si="4941">IFERROR((K1157-K1155)/K1157*100%,"")</f>
        <v/>
      </c>
      <c r="L1158" s="107" t="str">
        <f t="shared" si="4941"/>
        <v/>
      </c>
      <c r="M1158" s="107" t="str">
        <f t="shared" si="4941"/>
        <v/>
      </c>
      <c r="N1158" s="107" t="str">
        <f t="shared" si="4941"/>
        <v/>
      </c>
      <c r="O1158" s="107" t="str">
        <f t="shared" si="4941"/>
        <v/>
      </c>
      <c r="P1158" s="107" t="str">
        <f t="shared" si="4941"/>
        <v/>
      </c>
      <c r="Q1158" s="107" t="str">
        <f t="shared" si="4941"/>
        <v/>
      </c>
      <c r="R1158" s="107" t="str">
        <f t="shared" si="4941"/>
        <v/>
      </c>
      <c r="S1158" s="107" t="str">
        <f t="shared" si="4941"/>
        <v/>
      </c>
      <c r="T1158" s="107" t="str">
        <f t="shared" si="4941"/>
        <v/>
      </c>
      <c r="U1158" s="107" t="str">
        <f t="shared" ref="U1158" si="4942">IFERROR((U1157-U1156)/U1157*100%,"")</f>
        <v/>
      </c>
      <c r="V1158" s="107" t="str">
        <f>IFERROR((V1155-V1157)/V1157*100%,"")</f>
        <v/>
      </c>
      <c r="W1158" s="107" t="str">
        <f>IFERROR((W1155-W1157)/W1157*100%,"")</f>
        <v/>
      </c>
      <c r="X1158" s="107" t="str">
        <f>IFERROR((X1155-X1157)/X1157*100%,"")</f>
        <v/>
      </c>
      <c r="Y1158" s="107" t="str">
        <f>IFERROR((Y1155-Y1157)/Y1157*100%,"")</f>
        <v/>
      </c>
      <c r="Z1158" s="107" t="str">
        <f t="shared" ref="Z1158" si="4943">IFERROR((Z1157-Z1156)/Z1157*100%,"")</f>
        <v/>
      </c>
      <c r="AA1158" s="107" t="str">
        <f>IFERROR((AA1157-AA1155)/AA1157*100%,"")</f>
        <v/>
      </c>
      <c r="AB1158" s="107" t="str">
        <f>IFERROR((AB1157-AB1155)/AB1157*100%,"")</f>
        <v/>
      </c>
      <c r="AC1158" s="194" t="str">
        <f t="shared" ref="AC1158" si="4944">IFERROR((AC1157-AC1156)/AC1157*100%,"")</f>
        <v/>
      </c>
      <c r="AD1158" s="194" t="str">
        <f t="shared" ref="AD1158" si="4945">IFERROR((AD1157-AD1156)/AD1157*100%,"")</f>
        <v/>
      </c>
      <c r="AE1158" s="194" t="str">
        <f t="shared" ref="AE1158" si="4946">IFERROR((AE1157-AE1156)/AE1157*100%,"")</f>
        <v/>
      </c>
      <c r="AF1158" s="194" t="str">
        <f t="shared" ref="AF1158" si="4947">IFERROR((AF1157-AF1156)/AF1157*100%,"")</f>
        <v/>
      </c>
      <c r="AG1158" s="194" t="str">
        <f t="shared" ref="AG1158" si="4948">IFERROR((AG1157-AG1156)/AG1157*100%,"")</f>
        <v/>
      </c>
      <c r="AH1158" s="194" t="str">
        <f t="shared" ref="AH1158" si="4949">IFERROR((AH1157-AH1156)/AH1157*100%,"")</f>
        <v/>
      </c>
      <c r="AI1158" s="194" t="str">
        <f t="shared" ref="AI1158" si="4950">IFERROR((AI1157-AI1156)/AI1157*100%,"")</f>
        <v/>
      </c>
      <c r="AJ1158" s="194" t="str">
        <f t="shared" ref="AJ1158" si="4951">IFERROR((AJ1157-AJ1156)/AJ1157*100%,"")</f>
        <v/>
      </c>
      <c r="AK1158" s="194" t="str">
        <f t="shared" ref="AK1158" si="4952">IFERROR((AK1157-AK1156)/AK1157*100%,"")</f>
        <v/>
      </c>
      <c r="AL1158" s="194" t="str">
        <f t="shared" ref="AL1158" si="4953">IFERROR((AL1157-AL1156)/AL1157*100%,"")</f>
        <v/>
      </c>
      <c r="AM1158" s="227" t="str">
        <f>IFERROR((AM1157-AM1155)/AM1157*100%,"")</f>
        <v/>
      </c>
    </row>
    <row r="1159" spans="1:39" s="6" customFormat="1" outlineLevel="1">
      <c r="A1159" t="str">
        <f>B1142&amp;C1159</f>
        <v>Surname, Forename10</v>
      </c>
      <c r="B1159" s="259"/>
      <c r="C1159" s="32">
        <v>10</v>
      </c>
      <c r="D1159" s="33" t="s">
        <v>22</v>
      </c>
      <c r="E1159" s="33"/>
      <c r="F1159" s="33"/>
      <c r="G1159" s="33"/>
      <c r="H1159" s="18"/>
      <c r="I1159" s="44"/>
      <c r="J1159" s="34"/>
      <c r="K1159" s="34"/>
      <c r="L1159" s="34"/>
      <c r="M1159" s="34"/>
      <c r="N1159" s="34"/>
      <c r="O1159" s="34"/>
      <c r="P1159" s="34"/>
      <c r="Q1159" s="17" t="str">
        <f>IF(SUM(K1159:P1159)=0,"",SUM(K1159:P1159))</f>
        <v/>
      </c>
      <c r="R1159" s="94"/>
      <c r="S1159" s="94"/>
      <c r="T1159" s="17" t="str">
        <f>IF(SUM(R1159:S1159)=0,"",SUM(R1159:S1159))</f>
        <v/>
      </c>
      <c r="U1159" s="17"/>
      <c r="V1159" s="94"/>
      <c r="W1159" s="17"/>
      <c r="X1159" s="94" t="str">
        <f>IFERROR(AVERAGE(V1159:W1159),"")</f>
        <v/>
      </c>
      <c r="Y1159" s="17"/>
      <c r="Z1159" s="17"/>
      <c r="AA1159" s="71"/>
      <c r="AB1159" s="17"/>
      <c r="AC1159" s="190" t="str">
        <f>IF(J1159="","",IF(J1159&lt;&gt;0,INT(25.4347*POWER((18-J1159),1.81)),0))</f>
        <v/>
      </c>
      <c r="AD1159" s="190" t="str">
        <f>IFERROR(IF(Q1159&lt;&gt;0,INT(0.14354*POWER(((10*Q1159)-220),1.4)),0),"")</f>
        <v/>
      </c>
      <c r="AE1159" s="190" t="str">
        <f>IFERROR(IF(T1159&lt;&gt;0,INT(51.39*POWER((T1159-1.5),1.05)),0),"")</f>
        <v/>
      </c>
      <c r="AF1159" s="190">
        <f>IF(U1159&lt;&gt;0,INT(0.8465*POWER(((100*U1159)-75),1.42)),0)</f>
        <v>0</v>
      </c>
      <c r="AG1159" s="190" t="str">
        <f>IFERROR(IF(X1159&lt;&gt;0,INT(1.53775*POWER((82-X1159),1.81)),0),"")</f>
        <v/>
      </c>
      <c r="AH1159" s="190" t="str">
        <f>IF(Y1159="","",IF(Y1159&lt;&gt;0,INT(5.74352*POWER((28.5-Y1159),1.92)),0))</f>
        <v/>
      </c>
      <c r="AI1159" s="190">
        <f>IF(Z1159&lt;&gt;0,INT(12.91*POWER((Z1159-4),1.1)),0)</f>
        <v>0</v>
      </c>
      <c r="AJ1159" s="190" t="str">
        <f>IF(AA1159="","",IF(AA1159&lt;&gt;0,INT(0.2797*POWER(((100*AA1159)),1.35)),0))</f>
        <v/>
      </c>
      <c r="AK1159" s="191" t="str">
        <f>IF(AB1159="","",IF(AB1159&lt;&gt;0,INT(100.14*POWER((AB1159-1),1.08)),0))</f>
        <v/>
      </c>
      <c r="AL1159" s="192">
        <f>COUNT(J1159,Q1159,T1159,X1159,Y1159,AA1159,AB1159)</f>
        <v>0</v>
      </c>
      <c r="AM1159" s="193" t="str">
        <f>IF(AL1159=0,"",SUM(AC1159:AK1159))</f>
        <v/>
      </c>
    </row>
    <row r="1160" spans="1:39" s="6" customFormat="1" outlineLevel="1">
      <c r="A1160"/>
      <c r="B1160" s="260"/>
      <c r="C1160" s="106" t="s">
        <v>65</v>
      </c>
      <c r="D1160" s="33"/>
      <c r="E1160" s="33"/>
      <c r="F1160" s="33"/>
      <c r="G1160" s="33"/>
      <c r="H1160" s="18"/>
      <c r="I1160" s="44"/>
      <c r="J1160" s="107" t="str">
        <f>IFERROR((J1157-J1159)/J1159*100%,"")</f>
        <v/>
      </c>
      <c r="K1160" s="107" t="str">
        <f t="shared" ref="K1160:T1160" si="4954">IFERROR((K1159-K1157)/K1159*100%,"")</f>
        <v/>
      </c>
      <c r="L1160" s="107" t="str">
        <f t="shared" si="4954"/>
        <v/>
      </c>
      <c r="M1160" s="107" t="str">
        <f t="shared" si="4954"/>
        <v/>
      </c>
      <c r="N1160" s="107" t="str">
        <f t="shared" si="4954"/>
        <v/>
      </c>
      <c r="O1160" s="107" t="str">
        <f t="shared" si="4954"/>
        <v/>
      </c>
      <c r="P1160" s="107" t="str">
        <f t="shared" si="4954"/>
        <v/>
      </c>
      <c r="Q1160" s="107" t="str">
        <f t="shared" si="4954"/>
        <v/>
      </c>
      <c r="R1160" s="107" t="str">
        <f t="shared" si="4954"/>
        <v/>
      </c>
      <c r="S1160" s="107" t="str">
        <f t="shared" si="4954"/>
        <v/>
      </c>
      <c r="T1160" s="107" t="str">
        <f t="shared" si="4954"/>
        <v/>
      </c>
      <c r="U1160" s="107" t="str">
        <f t="shared" ref="U1160" si="4955">IFERROR((U1159-U1158)/U1159*100%,"")</f>
        <v/>
      </c>
      <c r="V1160" s="107" t="str">
        <f>IFERROR((V1157-V1159)/V1159*100%,"")</f>
        <v/>
      </c>
      <c r="W1160" s="107" t="str">
        <f>IFERROR((W1157-W1159)/W1159*100%,"")</f>
        <v/>
      </c>
      <c r="X1160" s="107" t="str">
        <f>IFERROR((X1157-X1159)/X1159*100%,"")</f>
        <v/>
      </c>
      <c r="Y1160" s="107" t="str">
        <f>IFERROR((Y1157-Y1159)/Y1159*100%,"")</f>
        <v/>
      </c>
      <c r="Z1160" s="107" t="str">
        <f t="shared" ref="Z1160" si="4956">IFERROR((Z1159-Z1158)/Z1159*100%,"")</f>
        <v/>
      </c>
      <c r="AA1160" s="107" t="str">
        <f>IFERROR((AA1159-AA1157)/AA1159*100%,"")</f>
        <v/>
      </c>
      <c r="AB1160" s="107" t="str">
        <f>IFERROR((AB1159-AB1157)/AB1159*100%,"")</f>
        <v/>
      </c>
      <c r="AC1160" s="194" t="str">
        <f t="shared" ref="AC1160" si="4957">IFERROR((AC1159-AC1158)/AC1159*100%,"")</f>
        <v/>
      </c>
      <c r="AD1160" s="194" t="str">
        <f t="shared" ref="AD1160" si="4958">IFERROR((AD1159-AD1158)/AD1159*100%,"")</f>
        <v/>
      </c>
      <c r="AE1160" s="194" t="str">
        <f t="shared" ref="AE1160" si="4959">IFERROR((AE1159-AE1158)/AE1159*100%,"")</f>
        <v/>
      </c>
      <c r="AF1160" s="194" t="str">
        <f t="shared" ref="AF1160" si="4960">IFERROR((AF1159-AF1158)/AF1159*100%,"")</f>
        <v/>
      </c>
      <c r="AG1160" s="194" t="str">
        <f t="shared" ref="AG1160" si="4961">IFERROR((AG1159-AG1158)/AG1159*100%,"")</f>
        <v/>
      </c>
      <c r="AH1160" s="194" t="str">
        <f t="shared" ref="AH1160" si="4962">IFERROR((AH1159-AH1158)/AH1159*100%,"")</f>
        <v/>
      </c>
      <c r="AI1160" s="194" t="str">
        <f t="shared" ref="AI1160" si="4963">IFERROR((AI1159-AI1158)/AI1159*100%,"")</f>
        <v/>
      </c>
      <c r="AJ1160" s="194" t="str">
        <f t="shared" ref="AJ1160" si="4964">IFERROR((AJ1159-AJ1158)/AJ1159*100%,"")</f>
        <v/>
      </c>
      <c r="AK1160" s="194" t="str">
        <f t="shared" ref="AK1160" si="4965">IFERROR((AK1159-AK1158)/AK1159*100%,"")</f>
        <v/>
      </c>
      <c r="AL1160" s="194" t="str">
        <f t="shared" ref="AL1160" si="4966">IFERROR((AL1159-AL1158)/AL1159*100%,"")</f>
        <v/>
      </c>
      <c r="AM1160" s="227" t="str">
        <f>IFERROR((AM1159-AM1157)/AM1159*100%,"")</f>
        <v/>
      </c>
    </row>
    <row r="1161" spans="1:39" s="45" customFormat="1" outlineLevel="1">
      <c r="B1161" s="115"/>
      <c r="C1161" s="32"/>
      <c r="D1161" s="33"/>
      <c r="E1161" s="33"/>
      <c r="F1161" s="33"/>
      <c r="G1161" s="33"/>
      <c r="H1161" s="18"/>
      <c r="I1161" s="44"/>
      <c r="J1161" s="34"/>
      <c r="K1161" s="34"/>
      <c r="L1161" s="34"/>
      <c r="M1161" s="34"/>
      <c r="N1161" s="34"/>
      <c r="O1161" s="34"/>
      <c r="P1161" s="34"/>
      <c r="Q1161" s="34"/>
      <c r="R1161" s="34"/>
      <c r="S1161" s="34"/>
      <c r="T1161" s="34"/>
      <c r="U1161" s="34"/>
      <c r="V1161" s="34"/>
      <c r="W1161" s="34"/>
      <c r="X1161" s="34"/>
      <c r="Y1161" s="34"/>
      <c r="Z1161" s="34"/>
      <c r="AA1161" s="34"/>
      <c r="AB1161" s="34"/>
      <c r="AC1161" s="195"/>
      <c r="AD1161" s="196"/>
      <c r="AE1161" s="196"/>
      <c r="AF1161" s="196"/>
      <c r="AG1161" s="196"/>
      <c r="AH1161" s="196"/>
      <c r="AI1161" s="196"/>
      <c r="AJ1161" s="196"/>
      <c r="AK1161" s="197"/>
      <c r="AL1161" s="196"/>
      <c r="AM1161" s="198"/>
    </row>
    <row r="1162" spans="1:39" s="6" customFormat="1" outlineLevel="1">
      <c r="B1162" s="116"/>
      <c r="C1162" s="35"/>
      <c r="D1162" s="36"/>
      <c r="E1162" s="36"/>
      <c r="F1162" s="36"/>
      <c r="G1162" s="36"/>
      <c r="H1162" s="37"/>
      <c r="I1162" s="38" t="s">
        <v>24</v>
      </c>
      <c r="J1162" s="21" t="e">
        <f>AVERAGE(J1142:J1143,J1145,J1147,J1149,J1151,J1153,J1155,J1157,J1159)</f>
        <v>#DIV/0!</v>
      </c>
      <c r="K1162" s="21" t="e">
        <f t="shared" ref="K1162:AB1162" si="4967">AVERAGE(K1142:K1143,K1145,K1147,K1149,K1151,K1153,K1155,K1157,K1159)</f>
        <v>#DIV/0!</v>
      </c>
      <c r="L1162" s="21" t="e">
        <f t="shared" si="4967"/>
        <v>#DIV/0!</v>
      </c>
      <c r="M1162" s="21" t="e">
        <f t="shared" si="4967"/>
        <v>#DIV/0!</v>
      </c>
      <c r="N1162" s="21" t="e">
        <f t="shared" si="4967"/>
        <v>#DIV/0!</v>
      </c>
      <c r="O1162" s="21" t="e">
        <f t="shared" si="4967"/>
        <v>#DIV/0!</v>
      </c>
      <c r="P1162" s="21" t="e">
        <f t="shared" si="4967"/>
        <v>#DIV/0!</v>
      </c>
      <c r="Q1162" s="21" t="e">
        <f t="shared" si="4967"/>
        <v>#DIV/0!</v>
      </c>
      <c r="R1162" s="21" t="e">
        <f t="shared" si="4967"/>
        <v>#DIV/0!</v>
      </c>
      <c r="S1162" s="21" t="e">
        <f t="shared" si="4967"/>
        <v>#DIV/0!</v>
      </c>
      <c r="T1162" s="21" t="e">
        <f t="shared" si="4967"/>
        <v>#DIV/0!</v>
      </c>
      <c r="U1162" s="21" t="e">
        <f t="shared" si="4967"/>
        <v>#DIV/0!</v>
      </c>
      <c r="V1162" s="21" t="e">
        <f t="shared" si="4967"/>
        <v>#DIV/0!</v>
      </c>
      <c r="W1162" s="21" t="e">
        <f t="shared" si="4967"/>
        <v>#DIV/0!</v>
      </c>
      <c r="X1162" s="21" t="e">
        <f t="shared" si="4967"/>
        <v>#DIV/0!</v>
      </c>
      <c r="Y1162" s="21" t="e">
        <f t="shared" si="4967"/>
        <v>#DIV/0!</v>
      </c>
      <c r="Z1162" s="21" t="e">
        <f t="shared" si="4967"/>
        <v>#DIV/0!</v>
      </c>
      <c r="AA1162" s="21" t="e">
        <f t="shared" si="4967"/>
        <v>#DIV/0!</v>
      </c>
      <c r="AB1162" s="21" t="e">
        <f t="shared" si="4967"/>
        <v>#DIV/0!</v>
      </c>
      <c r="AC1162" s="199"/>
      <c r="AD1162" s="200"/>
      <c r="AE1162" s="200"/>
      <c r="AF1162" s="200"/>
      <c r="AG1162" s="200"/>
      <c r="AH1162" s="200"/>
      <c r="AI1162" s="200"/>
      <c r="AJ1162" s="200"/>
      <c r="AK1162" s="201"/>
      <c r="AL1162" s="200"/>
      <c r="AM1162" s="202"/>
    </row>
    <row r="1163" spans="1:39" s="6" customFormat="1" outlineLevel="1">
      <c r="B1163" s="116"/>
      <c r="C1163" s="35"/>
      <c r="D1163" s="36"/>
      <c r="E1163" s="36"/>
      <c r="F1163" s="36"/>
      <c r="G1163" s="36"/>
      <c r="H1163" s="37"/>
      <c r="I1163" s="38" t="s">
        <v>26</v>
      </c>
      <c r="J1163" s="21">
        <f>MIN(J1142:J1143,J1145,J1147,J1149,J1151,J1153,J1155,J1157,J1159)</f>
        <v>0</v>
      </c>
      <c r="K1163" s="21">
        <f t="shared" ref="K1163:AB1163" si="4968">MIN(K1142:K1143,K1145,K1147,K1149,K1151,K1153,K1155,K1157,K1159)</f>
        <v>0</v>
      </c>
      <c r="L1163" s="21">
        <f t="shared" si="4968"/>
        <v>0</v>
      </c>
      <c r="M1163" s="21">
        <f t="shared" si="4968"/>
        <v>0</v>
      </c>
      <c r="N1163" s="21">
        <f t="shared" si="4968"/>
        <v>0</v>
      </c>
      <c r="O1163" s="21">
        <f t="shared" si="4968"/>
        <v>0</v>
      </c>
      <c r="P1163" s="21">
        <f t="shared" si="4968"/>
        <v>0</v>
      </c>
      <c r="Q1163" s="21">
        <f t="shared" si="4968"/>
        <v>0</v>
      </c>
      <c r="R1163" s="21">
        <f t="shared" si="4968"/>
        <v>0</v>
      </c>
      <c r="S1163" s="21">
        <f t="shared" si="4968"/>
        <v>0</v>
      </c>
      <c r="T1163" s="21">
        <f t="shared" si="4968"/>
        <v>0</v>
      </c>
      <c r="U1163" s="21">
        <f t="shared" si="4968"/>
        <v>0</v>
      </c>
      <c r="V1163" s="21">
        <f t="shared" si="4968"/>
        <v>0</v>
      </c>
      <c r="W1163" s="21">
        <f t="shared" si="4968"/>
        <v>0</v>
      </c>
      <c r="X1163" s="21">
        <f t="shared" si="4968"/>
        <v>0</v>
      </c>
      <c r="Y1163" s="21">
        <f t="shared" si="4968"/>
        <v>0</v>
      </c>
      <c r="Z1163" s="21">
        <f t="shared" si="4968"/>
        <v>0</v>
      </c>
      <c r="AA1163" s="21">
        <f t="shared" si="4968"/>
        <v>0</v>
      </c>
      <c r="AB1163" s="21">
        <f t="shared" si="4968"/>
        <v>0</v>
      </c>
      <c r="AC1163" s="199"/>
      <c r="AD1163" s="200"/>
      <c r="AE1163" s="200"/>
      <c r="AF1163" s="200"/>
      <c r="AG1163" s="200"/>
      <c r="AH1163" s="200"/>
      <c r="AI1163" s="200"/>
      <c r="AJ1163" s="200"/>
      <c r="AK1163" s="201"/>
      <c r="AL1163" s="200"/>
      <c r="AM1163" s="202"/>
    </row>
    <row r="1164" spans="1:39" s="6" customFormat="1" outlineLevel="1">
      <c r="B1164" s="116"/>
      <c r="C1164" s="35"/>
      <c r="D1164" s="36"/>
      <c r="E1164" s="36"/>
      <c r="F1164" s="36"/>
      <c r="G1164" s="36"/>
      <c r="H1164" s="37"/>
      <c r="I1164" s="38" t="s">
        <v>25</v>
      </c>
      <c r="J1164" s="21">
        <f>MAX(J1142:J1143,J1145,J1147,J1149,J1151,J1153,J1155,J1157,J1159)</f>
        <v>0</v>
      </c>
      <c r="K1164" s="21">
        <f t="shared" ref="K1164:AB1164" si="4969">MAX(K1142:K1143,K1145,K1147,K1149,K1151,K1153,K1155,K1157,K1159)</f>
        <v>0</v>
      </c>
      <c r="L1164" s="21">
        <f t="shared" si="4969"/>
        <v>0</v>
      </c>
      <c r="M1164" s="21">
        <f t="shared" si="4969"/>
        <v>0</v>
      </c>
      <c r="N1164" s="21">
        <f t="shared" si="4969"/>
        <v>0</v>
      </c>
      <c r="O1164" s="21">
        <f t="shared" si="4969"/>
        <v>0</v>
      </c>
      <c r="P1164" s="21">
        <f t="shared" si="4969"/>
        <v>0</v>
      </c>
      <c r="Q1164" s="21">
        <f t="shared" si="4969"/>
        <v>0</v>
      </c>
      <c r="R1164" s="21">
        <f t="shared" si="4969"/>
        <v>0</v>
      </c>
      <c r="S1164" s="21">
        <f t="shared" si="4969"/>
        <v>0</v>
      </c>
      <c r="T1164" s="21">
        <f t="shared" si="4969"/>
        <v>0</v>
      </c>
      <c r="U1164" s="21">
        <f t="shared" si="4969"/>
        <v>0</v>
      </c>
      <c r="V1164" s="21">
        <f t="shared" si="4969"/>
        <v>0</v>
      </c>
      <c r="W1164" s="21">
        <f t="shared" si="4969"/>
        <v>0</v>
      </c>
      <c r="X1164" s="21">
        <f t="shared" si="4969"/>
        <v>0</v>
      </c>
      <c r="Y1164" s="21">
        <f t="shared" si="4969"/>
        <v>0</v>
      </c>
      <c r="Z1164" s="21">
        <f t="shared" si="4969"/>
        <v>0</v>
      </c>
      <c r="AA1164" s="21">
        <f t="shared" si="4969"/>
        <v>0</v>
      </c>
      <c r="AB1164" s="21">
        <f t="shared" si="4969"/>
        <v>0</v>
      </c>
      <c r="AC1164" s="199"/>
      <c r="AD1164" s="200"/>
      <c r="AE1164" s="200"/>
      <c r="AF1164" s="200"/>
      <c r="AG1164" s="200"/>
      <c r="AH1164" s="200"/>
      <c r="AI1164" s="200"/>
      <c r="AJ1164" s="200"/>
      <c r="AK1164" s="201"/>
      <c r="AL1164" s="200"/>
      <c r="AM1164" s="202"/>
    </row>
    <row r="1165" spans="1:39" s="6" customFormat="1" outlineLevel="1">
      <c r="B1165" s="116"/>
      <c r="C1165" s="35"/>
      <c r="D1165" s="36"/>
      <c r="E1165" s="36"/>
      <c r="F1165" s="36"/>
      <c r="G1165" s="36"/>
      <c r="H1165" s="37"/>
      <c r="I1165" s="38"/>
      <c r="J1165" s="21"/>
      <c r="K1165" s="21"/>
      <c r="L1165" s="21"/>
      <c r="M1165" s="21"/>
      <c r="N1165" s="21"/>
      <c r="O1165" s="21"/>
      <c r="P1165" s="21"/>
      <c r="Q1165" s="21"/>
      <c r="R1165" s="21"/>
      <c r="S1165" s="21"/>
      <c r="T1165" s="21"/>
      <c r="U1165" s="21"/>
      <c r="V1165" s="21"/>
      <c r="W1165" s="21"/>
      <c r="X1165" s="21"/>
      <c r="Y1165" s="21"/>
      <c r="Z1165" s="21"/>
      <c r="AA1165" s="21"/>
      <c r="AB1165" s="21"/>
      <c r="AC1165" s="200"/>
      <c r="AD1165" s="200"/>
      <c r="AE1165" s="200"/>
      <c r="AF1165" s="200"/>
      <c r="AG1165" s="200"/>
      <c r="AH1165" s="200"/>
      <c r="AI1165" s="200"/>
      <c r="AJ1165" s="200"/>
      <c r="AK1165" s="200"/>
      <c r="AL1165" s="200"/>
      <c r="AM1165" s="202"/>
    </row>
    <row r="1166" spans="1:39" s="31" customFormat="1" ht="16.5" outlineLevel="1" thickBot="1">
      <c r="B1166" s="117"/>
      <c r="C1166" s="39"/>
      <c r="D1166" s="40"/>
      <c r="E1166" s="40"/>
      <c r="F1166" s="40"/>
      <c r="G1166" s="40"/>
      <c r="H1166" s="41"/>
      <c r="I1166" s="42"/>
      <c r="J1166" s="43"/>
      <c r="K1166" s="43"/>
      <c r="L1166" s="43"/>
      <c r="M1166" s="43"/>
      <c r="N1166" s="43"/>
      <c r="O1166" s="43"/>
      <c r="P1166" s="43"/>
      <c r="Q1166" s="43"/>
      <c r="R1166" s="43"/>
      <c r="S1166" s="43"/>
      <c r="T1166" s="43"/>
      <c r="U1166" s="43"/>
      <c r="V1166" s="43"/>
      <c r="W1166" s="43"/>
      <c r="X1166" s="43"/>
      <c r="Y1166" s="43"/>
      <c r="Z1166" s="43"/>
      <c r="AA1166" s="43"/>
      <c r="AB1166" s="43"/>
      <c r="AC1166" s="204"/>
      <c r="AD1166" s="204"/>
      <c r="AE1166" s="204"/>
      <c r="AF1166" s="204"/>
      <c r="AG1166" s="204"/>
      <c r="AH1166" s="204"/>
      <c r="AI1166" s="204"/>
      <c r="AJ1166" s="204"/>
      <c r="AK1166" s="204"/>
      <c r="AL1166" s="204"/>
      <c r="AM1166" s="205"/>
    </row>
    <row r="1167" spans="1:39" customFormat="1">
      <c r="B1167" s="118"/>
      <c r="C1167" s="28"/>
      <c r="D1167" s="19"/>
      <c r="E1167" s="19"/>
      <c r="F1167" s="19"/>
      <c r="G1167" s="19"/>
      <c r="H1167" s="29"/>
      <c r="I1167" s="20"/>
      <c r="J1167" s="30"/>
      <c r="K1167" s="30"/>
      <c r="L1167" s="30"/>
      <c r="M1167" s="30"/>
      <c r="N1167" s="30"/>
      <c r="O1167" s="30"/>
      <c r="P1167" s="30"/>
      <c r="Q1167" s="30"/>
      <c r="R1167" s="30"/>
      <c r="S1167" s="30"/>
      <c r="T1167" s="30"/>
      <c r="U1167" s="30"/>
      <c r="V1167" s="30"/>
      <c r="W1167" s="30"/>
      <c r="X1167" s="30"/>
      <c r="Y1167" s="30"/>
      <c r="Z1167" s="30"/>
      <c r="AA1167" s="30"/>
      <c r="AB1167" s="30"/>
      <c r="AC1167" s="206"/>
      <c r="AD1167" s="206"/>
      <c r="AE1167" s="206"/>
      <c r="AF1167" s="206"/>
      <c r="AG1167" s="206"/>
      <c r="AH1167" s="206"/>
      <c r="AI1167" s="206"/>
      <c r="AJ1167" s="206"/>
      <c r="AK1167" s="206"/>
      <c r="AL1167" s="206"/>
      <c r="AM1167" s="207"/>
    </row>
    <row r="1168" spans="1:39" customFormat="1" outlineLevel="1">
      <c r="B1168" s="114" t="s">
        <v>41</v>
      </c>
      <c r="C1168" s="28"/>
      <c r="D1168" s="19"/>
      <c r="E1168" s="19"/>
      <c r="F1168" s="19"/>
      <c r="G1168" s="19"/>
      <c r="H1168" s="29"/>
      <c r="I1168" s="20"/>
      <c r="J1168" s="30"/>
      <c r="K1168" s="30"/>
      <c r="L1168" s="30"/>
      <c r="M1168" s="30"/>
      <c r="N1168" s="30"/>
      <c r="O1168" s="30"/>
      <c r="P1168" s="30"/>
      <c r="Q1168" s="30"/>
      <c r="R1168" s="30"/>
      <c r="S1168" s="30"/>
      <c r="T1168" s="30"/>
      <c r="U1168" s="30"/>
      <c r="V1168" s="30"/>
      <c r="W1168" s="30"/>
      <c r="X1168" s="30"/>
      <c r="Y1168" s="30"/>
      <c r="Z1168" s="30"/>
      <c r="AA1168" s="30"/>
      <c r="AB1168" s="30"/>
      <c r="AC1168" s="206"/>
      <c r="AD1168" s="206"/>
      <c r="AE1168" s="206"/>
      <c r="AF1168" s="206"/>
      <c r="AG1168" s="206"/>
      <c r="AH1168" s="206"/>
      <c r="AI1168" s="206"/>
      <c r="AJ1168" s="206"/>
      <c r="AK1168" s="206"/>
      <c r="AL1168" s="206"/>
      <c r="AM1168" s="207"/>
    </row>
    <row r="1169" spans="1:39" customFormat="1" outlineLevel="1">
      <c r="A1169" t="str">
        <f>B1169&amp;C1169</f>
        <v>Surname, Forename1</v>
      </c>
      <c r="B1169" s="258" t="s">
        <v>28</v>
      </c>
      <c r="C1169" s="27">
        <v>1</v>
      </c>
      <c r="D1169" s="26" t="s">
        <v>22</v>
      </c>
      <c r="E1169" s="103"/>
      <c r="F1169" s="103"/>
      <c r="G1169" s="103"/>
      <c r="H1169" s="16"/>
      <c r="I1169" s="16"/>
      <c r="J1169" s="17"/>
      <c r="K1169" s="94"/>
      <c r="L1169" s="94"/>
      <c r="M1169" s="94"/>
      <c r="N1169" s="94"/>
      <c r="O1169" s="94"/>
      <c r="P1169" s="94"/>
      <c r="Q1169" s="17"/>
      <c r="R1169" s="94"/>
      <c r="S1169" s="94"/>
      <c r="T1169" s="17"/>
      <c r="U1169" s="17"/>
      <c r="V1169" s="94"/>
      <c r="W1169" s="17"/>
      <c r="X1169" s="94"/>
      <c r="Y1169" s="17"/>
      <c r="Z1169" s="17"/>
      <c r="AA1169" s="17"/>
      <c r="AB1169" s="17"/>
      <c r="AC1169" s="190">
        <f>IF(J1169&lt;&gt;0,INT(25.4347*POWER((18-J1169),1.81)),0)</f>
        <v>0</v>
      </c>
      <c r="AD1169" s="190">
        <f>IF(Q1169&lt;&gt;0,INT(0.14354*POWER(((10*Q1169)-220),1.4)),0)</f>
        <v>0</v>
      </c>
      <c r="AE1169" s="190">
        <f>IF(T1169&lt;&gt;0,INT(51.39*POWER((T1169-1.5),1.05)),0)</f>
        <v>0</v>
      </c>
      <c r="AF1169" s="190">
        <f>IF(U1169&lt;&gt;0,INT(0.8465*POWER(((100*U1169)-75),1.42)),0)</f>
        <v>0</v>
      </c>
      <c r="AG1169" s="190">
        <f>IF(X1169&lt;&gt;0,INT(1.53775*POWER((82-X1169),1.81)),0)</f>
        <v>0</v>
      </c>
      <c r="AH1169" s="190">
        <f>IF(Y1169&lt;&gt;0,INT(5.74352*POWER((28.5-Y1169),1.92)),0)</f>
        <v>0</v>
      </c>
      <c r="AI1169" s="190">
        <f>IF(Z1169&lt;&gt;0,INT(12.91*POWER((Z1169-4),1.1)),0)</f>
        <v>0</v>
      </c>
      <c r="AJ1169" s="190">
        <f>IF(AA1169&lt;&gt;0,INT(0.2797*POWER(((100*AA1169)),1.35)),0)</f>
        <v>0</v>
      </c>
      <c r="AK1169" s="191">
        <f>IF(AB1169&lt;&gt;0,INT(100.14*POWER((AB1169-1),1.08)),0)</f>
        <v>0</v>
      </c>
      <c r="AL1169" s="208">
        <v>7</v>
      </c>
      <c r="AM1169" s="193">
        <f>SUM(AC1169:AK1169)</f>
        <v>0</v>
      </c>
    </row>
    <row r="1170" spans="1:39" customFormat="1" outlineLevel="1">
      <c r="A1170" t="str">
        <f>B1169&amp;C1170</f>
        <v>Surname, Forename2</v>
      </c>
      <c r="B1170" s="259"/>
      <c r="C1170" s="27">
        <v>2</v>
      </c>
      <c r="D1170" s="26" t="s">
        <v>22</v>
      </c>
      <c r="E1170" s="103"/>
      <c r="F1170" s="103"/>
      <c r="G1170" s="103"/>
      <c r="H1170" s="15"/>
      <c r="I1170" s="16"/>
      <c r="J1170" s="17"/>
      <c r="K1170" s="94"/>
      <c r="L1170" s="94"/>
      <c r="M1170" s="94"/>
      <c r="N1170" s="94"/>
      <c r="O1170" s="94"/>
      <c r="P1170" s="94"/>
      <c r="Q1170" s="17" t="str">
        <f>IF(SUM(K1170:P1170)=0,"",SUM(K1170:P1170))</f>
        <v/>
      </c>
      <c r="R1170" s="94"/>
      <c r="S1170" s="94"/>
      <c r="T1170" s="17" t="str">
        <f>IF(SUM(R1170:S1170)=0,"",SUM(R1170:S1170))</f>
        <v/>
      </c>
      <c r="U1170" s="17"/>
      <c r="V1170" s="94"/>
      <c r="W1170" s="17"/>
      <c r="X1170" s="94" t="str">
        <f>IFERROR(AVERAGE(V1170:W1170),"")</f>
        <v/>
      </c>
      <c r="Y1170" s="17"/>
      <c r="Z1170" s="17"/>
      <c r="AA1170" s="71"/>
      <c r="AB1170" s="17"/>
      <c r="AC1170" s="190" t="str">
        <f>IF(J1170="","",IF(J1170&lt;&gt;0,INT(25.4347*POWER((18-J1170),1.81)),0))</f>
        <v/>
      </c>
      <c r="AD1170" s="190" t="str">
        <f>IFERROR(IF(Q1170&lt;&gt;0,INT(0.14354*POWER(((10*Q1170)-220),1.4)),0),"")</f>
        <v/>
      </c>
      <c r="AE1170" s="190" t="str">
        <f>IFERROR(IF(T1170&lt;&gt;0,INT(51.39*POWER((T1170-1.5),1.05)),0),"")</f>
        <v/>
      </c>
      <c r="AF1170" s="190">
        <f>IF(U1170&lt;&gt;0,INT(0.8465*POWER(((100*U1170)-75),1.42)),0)</f>
        <v>0</v>
      </c>
      <c r="AG1170" s="190" t="str">
        <f>IFERROR(IF(X1170&lt;&gt;0,INT(1.53775*POWER((82-X1170),1.81)),0),"")</f>
        <v/>
      </c>
      <c r="AH1170" s="190" t="str">
        <f>IF(Y1170="","",IF(Y1170&lt;&gt;0,INT(5.74352*POWER((28.5-Y1170),1.92)),0))</f>
        <v/>
      </c>
      <c r="AI1170" s="190">
        <f>IF(Z1170&lt;&gt;0,INT(12.91*POWER((Z1170-4),1.1)),0)</f>
        <v>0</v>
      </c>
      <c r="AJ1170" s="190" t="str">
        <f>IF(AA1170="","",IF(AA1170&lt;&gt;0,INT(0.2797*POWER(((100*AA1170)),1.35)),0))</f>
        <v/>
      </c>
      <c r="AK1170" s="191" t="str">
        <f>IF(AB1170="","",IF(AB1170&lt;&gt;0,INT(100.14*POWER((AB1170-1),1.08)),0))</f>
        <v/>
      </c>
      <c r="AL1170" s="192">
        <f>COUNT(J1170,Q1170,T1170,X1170,Y1170,AA1170,AB1170)</f>
        <v>0</v>
      </c>
      <c r="AM1170" s="193" t="str">
        <f>IF(AL1170=0,"",SUM(AC1170:AK1170))</f>
        <v/>
      </c>
    </row>
    <row r="1171" spans="1:39" customFormat="1" outlineLevel="1">
      <c r="B1171" s="259"/>
      <c r="C1171" s="106" t="s">
        <v>65</v>
      </c>
      <c r="D1171" s="103"/>
      <c r="E1171" s="103"/>
      <c r="F1171" s="103"/>
      <c r="G1171" s="103"/>
      <c r="H1171" s="104"/>
      <c r="I1171" s="105"/>
      <c r="J1171" s="107" t="str">
        <f>IFERROR((J1169-J1170)/J1170*100%,"")</f>
        <v/>
      </c>
      <c r="K1171" s="107" t="str">
        <f>IFERROR((K1170-K1169)/K1170*100%,"")</f>
        <v/>
      </c>
      <c r="L1171" s="107" t="str">
        <f t="shared" ref="L1171:S1171" si="4970">IFERROR((L1170-L1169)/L1170*100%,"")</f>
        <v/>
      </c>
      <c r="M1171" s="107" t="str">
        <f t="shared" si="4970"/>
        <v/>
      </c>
      <c r="N1171" s="107" t="str">
        <f t="shared" si="4970"/>
        <v/>
      </c>
      <c r="O1171" s="107" t="str">
        <f t="shared" si="4970"/>
        <v/>
      </c>
      <c r="P1171" s="107" t="str">
        <f t="shared" si="4970"/>
        <v/>
      </c>
      <c r="Q1171" s="107" t="str">
        <f t="shared" si="4970"/>
        <v/>
      </c>
      <c r="R1171" s="107" t="str">
        <f t="shared" si="4970"/>
        <v/>
      </c>
      <c r="S1171" s="107" t="str">
        <f t="shared" si="4970"/>
        <v/>
      </c>
      <c r="T1171" s="107" t="str">
        <f>IFERROR((T1170-T1169)/T1170*100%,"")</f>
        <v/>
      </c>
      <c r="U1171" s="107" t="str">
        <f t="shared" ref="U1171" si="4971">IFERROR((U1170-U1169)/U1170*100%,"")</f>
        <v/>
      </c>
      <c r="V1171" s="107" t="str">
        <f>IFERROR((V1169-V1170)/V1170*100%,"")</f>
        <v/>
      </c>
      <c r="W1171" s="107" t="str">
        <f>IFERROR((W1169-W1170)/W1170*100%,"")</f>
        <v/>
      </c>
      <c r="X1171" s="107" t="str">
        <f>IFERROR((X1169-X1170)/X1170*100%,"")</f>
        <v/>
      </c>
      <c r="Y1171" s="107" t="str">
        <f>IFERROR((Y1169-Y1170)/Y1170*100%,"")</f>
        <v/>
      </c>
      <c r="Z1171" s="107" t="str">
        <f t="shared" ref="Z1171:AB1171" si="4972">IFERROR((Z1170-Z1169)/Z1170*100%,"")</f>
        <v/>
      </c>
      <c r="AA1171" s="107" t="str">
        <f t="shared" si="4972"/>
        <v/>
      </c>
      <c r="AB1171" s="107" t="str">
        <f t="shared" si="4972"/>
        <v/>
      </c>
      <c r="AC1171" s="194" t="str">
        <f t="shared" ref="AC1171" si="4973">IFERROR((AC1170-AC1169)/AC1170*100%,"")</f>
        <v/>
      </c>
      <c r="AD1171" s="194" t="str">
        <f t="shared" ref="AD1171" si="4974">IFERROR((AD1170-AD1169)/AD1170*100%,"")</f>
        <v/>
      </c>
      <c r="AE1171" s="194" t="str">
        <f t="shared" ref="AE1171" si="4975">IFERROR((AE1170-AE1169)/AE1170*100%,"")</f>
        <v/>
      </c>
      <c r="AF1171" s="194" t="str">
        <f t="shared" ref="AF1171" si="4976">IFERROR((AF1170-AF1169)/AF1170*100%,"")</f>
        <v/>
      </c>
      <c r="AG1171" s="194" t="str">
        <f t="shared" ref="AG1171" si="4977">IFERROR((AG1170-AG1169)/AG1170*100%,"")</f>
        <v/>
      </c>
      <c r="AH1171" s="194" t="str">
        <f t="shared" ref="AH1171" si="4978">IFERROR((AH1170-AH1169)/AH1170*100%,"")</f>
        <v/>
      </c>
      <c r="AI1171" s="194" t="str">
        <f t="shared" ref="AI1171" si="4979">IFERROR((AI1170-AI1169)/AI1170*100%,"")</f>
        <v/>
      </c>
      <c r="AJ1171" s="194" t="str">
        <f t="shared" ref="AJ1171" si="4980">IFERROR((AJ1170-AJ1169)/AJ1170*100%,"")</f>
        <v/>
      </c>
      <c r="AK1171" s="194" t="str">
        <f t="shared" ref="AK1171" si="4981">IFERROR((AK1170-AK1169)/AK1170*100%,"")</f>
        <v/>
      </c>
      <c r="AL1171" s="194" t="str">
        <f t="shared" ref="AL1171:AM1171" si="4982">IFERROR((AL1170-AL1169)/AL1170*100%,"")</f>
        <v/>
      </c>
      <c r="AM1171" s="228" t="str">
        <f t="shared" si="4982"/>
        <v/>
      </c>
    </row>
    <row r="1172" spans="1:39" customFormat="1" outlineLevel="1">
      <c r="A1172" t="str">
        <f>B1169&amp;C1172</f>
        <v>Surname, Forename3</v>
      </c>
      <c r="B1172" s="259"/>
      <c r="C1172" s="27">
        <v>3</v>
      </c>
      <c r="D1172" s="26" t="s">
        <v>22</v>
      </c>
      <c r="E1172" s="103"/>
      <c r="F1172" s="103"/>
      <c r="G1172" s="103"/>
      <c r="H1172" s="15"/>
      <c r="I1172" s="16"/>
      <c r="J1172" s="17"/>
      <c r="K1172" s="94"/>
      <c r="L1172" s="94"/>
      <c r="M1172" s="94"/>
      <c r="N1172" s="94"/>
      <c r="O1172" s="94"/>
      <c r="P1172" s="94"/>
      <c r="Q1172" s="17" t="str">
        <f>IF(SUM(K1172:P1172)=0,"",SUM(K1172:P1172))</f>
        <v/>
      </c>
      <c r="R1172" s="94"/>
      <c r="S1172" s="94"/>
      <c r="T1172" s="17" t="str">
        <f>IF(SUM(R1172:S1172)=0,"",SUM(R1172:S1172))</f>
        <v/>
      </c>
      <c r="U1172" s="17"/>
      <c r="V1172" s="94"/>
      <c r="W1172" s="17"/>
      <c r="X1172" s="94" t="str">
        <f>IFERROR(AVERAGE(V1172:W1172),"")</f>
        <v/>
      </c>
      <c r="Y1172" s="17"/>
      <c r="Z1172" s="17"/>
      <c r="AA1172" s="71"/>
      <c r="AB1172" s="17"/>
      <c r="AC1172" s="190" t="str">
        <f>IF(J1172="","",IF(J1172&lt;&gt;0,INT(25.4347*POWER((18-J1172),1.81)),0))</f>
        <v/>
      </c>
      <c r="AD1172" s="190" t="str">
        <f>IFERROR(IF(Q1172&lt;&gt;0,INT(0.14354*POWER(((10*Q1172)-220),1.4)),0),"")</f>
        <v/>
      </c>
      <c r="AE1172" s="190" t="str">
        <f>IFERROR(IF(T1172&lt;&gt;0,INT(51.39*POWER((T1172-1.5),1.05)),0),"")</f>
        <v/>
      </c>
      <c r="AF1172" s="190">
        <f>IF(U1172&lt;&gt;0,INT(0.8465*POWER(((100*U1172)-75),1.42)),0)</f>
        <v>0</v>
      </c>
      <c r="AG1172" s="190" t="str">
        <f>IFERROR(IF(X1172&lt;&gt;0,INT(1.53775*POWER((82-X1172),1.81)),0),"")</f>
        <v/>
      </c>
      <c r="AH1172" s="190" t="str">
        <f>IF(Y1172="","",IF(Y1172&lt;&gt;0,INT(5.74352*POWER((28.5-Y1172),1.92)),0))</f>
        <v/>
      </c>
      <c r="AI1172" s="190">
        <f>IF(Z1172&lt;&gt;0,INT(12.91*POWER((Z1172-4),1.1)),0)</f>
        <v>0</v>
      </c>
      <c r="AJ1172" s="190" t="str">
        <f>IF(AA1172="","",IF(AA1172&lt;&gt;0,INT(0.2797*POWER(((100*AA1172)),1.35)),0))</f>
        <v/>
      </c>
      <c r="AK1172" s="191" t="str">
        <f>IF(AB1172="","",IF(AB1172&lt;&gt;0,INT(100.14*POWER((AB1172-1),1.08)),0))</f>
        <v/>
      </c>
      <c r="AL1172" s="192">
        <f>COUNT(J1172,Q1172,T1172,X1172,Y1172,AA1172,AB1172)</f>
        <v>0</v>
      </c>
      <c r="AM1172" s="193" t="str">
        <f>IF(AL1172=0,"",SUM(AC1172:AK1172))</f>
        <v/>
      </c>
    </row>
    <row r="1173" spans="1:39" customFormat="1" outlineLevel="1">
      <c r="B1173" s="259"/>
      <c r="C1173" s="106" t="s">
        <v>65</v>
      </c>
      <c r="D1173" s="103"/>
      <c r="E1173" s="103"/>
      <c r="F1173" s="103"/>
      <c r="G1173" s="103"/>
      <c r="H1173" s="104"/>
      <c r="I1173" s="105"/>
      <c r="J1173" s="107" t="str">
        <f>IFERROR((J1170-J1172)/J1172*100%,"")</f>
        <v/>
      </c>
      <c r="K1173" s="107" t="str">
        <f t="shared" ref="K1173:T1173" si="4983">IFERROR((K1172-K1170)/K1172*100%,"")</f>
        <v/>
      </c>
      <c r="L1173" s="107" t="str">
        <f t="shared" si="4983"/>
        <v/>
      </c>
      <c r="M1173" s="107" t="str">
        <f t="shared" si="4983"/>
        <v/>
      </c>
      <c r="N1173" s="107" t="str">
        <f t="shared" si="4983"/>
        <v/>
      </c>
      <c r="O1173" s="107" t="str">
        <f t="shared" si="4983"/>
        <v/>
      </c>
      <c r="P1173" s="107" t="str">
        <f t="shared" si="4983"/>
        <v/>
      </c>
      <c r="Q1173" s="107" t="str">
        <f t="shared" si="4983"/>
        <v/>
      </c>
      <c r="R1173" s="107" t="str">
        <f t="shared" si="4983"/>
        <v/>
      </c>
      <c r="S1173" s="107" t="str">
        <f t="shared" si="4983"/>
        <v/>
      </c>
      <c r="T1173" s="107" t="str">
        <f t="shared" si="4983"/>
        <v/>
      </c>
      <c r="U1173" s="107" t="str">
        <f t="shared" ref="U1173" si="4984">IFERROR((U1172-U1171)/U1172*100%,"")</f>
        <v/>
      </c>
      <c r="V1173" s="107" t="str">
        <f>IFERROR((V1170-V1172)/V1172*100%,"")</f>
        <v/>
      </c>
      <c r="W1173" s="107" t="str">
        <f>IFERROR((W1170-W1172)/W1172*100%,"")</f>
        <v/>
      </c>
      <c r="X1173" s="107" t="str">
        <f>IFERROR((X1170-X1172)/X1172*100%,"")</f>
        <v/>
      </c>
      <c r="Y1173" s="107" t="str">
        <f>IFERROR((Y1170-Y1172)/Y1172*100%,"")</f>
        <v/>
      </c>
      <c r="Z1173" s="107" t="str">
        <f t="shared" ref="Z1173" si="4985">IFERROR((Z1172-Z1171)/Z1172*100%,"")</f>
        <v/>
      </c>
      <c r="AA1173" s="107" t="str">
        <f>IFERROR((AA1172-AA1170)/AA1172*100%,"")</f>
        <v/>
      </c>
      <c r="AB1173" s="107" t="str">
        <f>IFERROR((AB1172-AB1170)/AB1172*100%,"")</f>
        <v/>
      </c>
      <c r="AC1173" s="194" t="str">
        <f t="shared" ref="AC1173" si="4986">IFERROR((AC1172-AC1171)/AC1172*100%,"")</f>
        <v/>
      </c>
      <c r="AD1173" s="194" t="str">
        <f t="shared" ref="AD1173" si="4987">IFERROR((AD1172-AD1171)/AD1172*100%,"")</f>
        <v/>
      </c>
      <c r="AE1173" s="194" t="str">
        <f t="shared" ref="AE1173" si="4988">IFERROR((AE1172-AE1171)/AE1172*100%,"")</f>
        <v/>
      </c>
      <c r="AF1173" s="194" t="str">
        <f t="shared" ref="AF1173" si="4989">IFERROR((AF1172-AF1171)/AF1172*100%,"")</f>
        <v/>
      </c>
      <c r="AG1173" s="194" t="str">
        <f t="shared" ref="AG1173" si="4990">IFERROR((AG1172-AG1171)/AG1172*100%,"")</f>
        <v/>
      </c>
      <c r="AH1173" s="194" t="str">
        <f t="shared" ref="AH1173" si="4991">IFERROR((AH1172-AH1171)/AH1172*100%,"")</f>
        <v/>
      </c>
      <c r="AI1173" s="194" t="str">
        <f t="shared" ref="AI1173" si="4992">IFERROR((AI1172-AI1171)/AI1172*100%,"")</f>
        <v/>
      </c>
      <c r="AJ1173" s="194" t="str">
        <f t="shared" ref="AJ1173" si="4993">IFERROR((AJ1172-AJ1171)/AJ1172*100%,"")</f>
        <v/>
      </c>
      <c r="AK1173" s="194" t="str">
        <f t="shared" ref="AK1173" si="4994">IFERROR((AK1172-AK1171)/AK1172*100%,"")</f>
        <v/>
      </c>
      <c r="AL1173" s="194" t="str">
        <f t="shared" ref="AL1173" si="4995">IFERROR((AL1172-AL1171)/AL1172*100%,"")</f>
        <v/>
      </c>
      <c r="AM1173" s="227" t="str">
        <f>IFERROR((AM1172-AM1170)/AM1172*100%,"")</f>
        <v/>
      </c>
    </row>
    <row r="1174" spans="1:39" customFormat="1" outlineLevel="1">
      <c r="A1174" t="str">
        <f>B1169&amp;C1174</f>
        <v>Surname, Forename4</v>
      </c>
      <c r="B1174" s="259"/>
      <c r="C1174" s="27">
        <v>4</v>
      </c>
      <c r="D1174" s="26" t="s">
        <v>22</v>
      </c>
      <c r="E1174" s="103"/>
      <c r="F1174" s="103"/>
      <c r="G1174" s="103"/>
      <c r="H1174" s="15"/>
      <c r="I1174" s="16"/>
      <c r="J1174" s="17"/>
      <c r="K1174" s="94"/>
      <c r="L1174" s="94"/>
      <c r="M1174" s="94"/>
      <c r="N1174" s="94"/>
      <c r="O1174" s="94"/>
      <c r="P1174" s="94"/>
      <c r="Q1174" s="17" t="str">
        <f>IF(SUM(K1174:P1174)=0,"",SUM(K1174:P1174))</f>
        <v/>
      </c>
      <c r="R1174" s="94"/>
      <c r="S1174" s="94"/>
      <c r="T1174" s="17" t="str">
        <f>IF(SUM(R1174:S1174)=0,"",SUM(R1174:S1174))</f>
        <v/>
      </c>
      <c r="U1174" s="17"/>
      <c r="V1174" s="94"/>
      <c r="W1174" s="17"/>
      <c r="X1174" s="94" t="str">
        <f>IFERROR(AVERAGE(V1174:W1174),"")</f>
        <v/>
      </c>
      <c r="Y1174" s="17"/>
      <c r="Z1174" s="17"/>
      <c r="AA1174" s="71"/>
      <c r="AB1174" s="17"/>
      <c r="AC1174" s="190" t="str">
        <f>IF(J1174="","",IF(J1174&lt;&gt;0,INT(25.4347*POWER((18-J1174),1.81)),0))</f>
        <v/>
      </c>
      <c r="AD1174" s="190" t="str">
        <f>IFERROR(IF(Q1174&lt;&gt;0,INT(0.14354*POWER(((10*Q1174)-220),1.4)),0),"")</f>
        <v/>
      </c>
      <c r="AE1174" s="190" t="str">
        <f>IFERROR(IF(T1174&lt;&gt;0,INT(51.39*POWER((T1174-1.5),1.05)),0),"")</f>
        <v/>
      </c>
      <c r="AF1174" s="190">
        <f>IF(U1174&lt;&gt;0,INT(0.8465*POWER(((100*U1174)-75),1.42)),0)</f>
        <v>0</v>
      </c>
      <c r="AG1174" s="190" t="str">
        <f>IFERROR(IF(X1174&lt;&gt;0,INT(1.53775*POWER((82-X1174),1.81)),0),"")</f>
        <v/>
      </c>
      <c r="AH1174" s="190" t="str">
        <f>IF(Y1174="","",IF(Y1174&lt;&gt;0,INT(5.74352*POWER((28.5-Y1174),1.92)),0))</f>
        <v/>
      </c>
      <c r="AI1174" s="190">
        <f>IF(Z1174&lt;&gt;0,INT(12.91*POWER((Z1174-4),1.1)),0)</f>
        <v>0</v>
      </c>
      <c r="AJ1174" s="190" t="str">
        <f>IF(AA1174="","",IF(AA1174&lt;&gt;0,INT(0.2797*POWER(((100*AA1174)),1.35)),0))</f>
        <v/>
      </c>
      <c r="AK1174" s="191" t="str">
        <f>IF(AB1174="","",IF(AB1174&lt;&gt;0,INT(100.14*POWER((AB1174-1),1.08)),0))</f>
        <v/>
      </c>
      <c r="AL1174" s="192">
        <f>COUNT(J1174,Q1174,T1174,X1174,Y1174,AA1174,AB1174)</f>
        <v>0</v>
      </c>
      <c r="AM1174" s="193" t="str">
        <f>IF(AL1174=0,"",SUM(AC1174:AK1174))</f>
        <v/>
      </c>
    </row>
    <row r="1175" spans="1:39" customFormat="1" outlineLevel="1">
      <c r="B1175" s="259"/>
      <c r="C1175" s="106" t="s">
        <v>65</v>
      </c>
      <c r="D1175" s="103"/>
      <c r="E1175" s="103"/>
      <c r="F1175" s="103"/>
      <c r="G1175" s="103"/>
      <c r="H1175" s="104"/>
      <c r="I1175" s="105"/>
      <c r="J1175" s="107" t="str">
        <f>IFERROR((J1172-J1174)/J1174*100%,"")</f>
        <v/>
      </c>
      <c r="K1175" s="107" t="str">
        <f t="shared" ref="K1175:T1175" si="4996">IFERROR((K1174-K1172)/K1174*100%,"")</f>
        <v/>
      </c>
      <c r="L1175" s="107" t="str">
        <f t="shared" si="4996"/>
        <v/>
      </c>
      <c r="M1175" s="107" t="str">
        <f t="shared" si="4996"/>
        <v/>
      </c>
      <c r="N1175" s="107" t="str">
        <f t="shared" si="4996"/>
        <v/>
      </c>
      <c r="O1175" s="107" t="str">
        <f t="shared" si="4996"/>
        <v/>
      </c>
      <c r="P1175" s="107" t="str">
        <f t="shared" si="4996"/>
        <v/>
      </c>
      <c r="Q1175" s="107" t="str">
        <f t="shared" si="4996"/>
        <v/>
      </c>
      <c r="R1175" s="107" t="str">
        <f t="shared" si="4996"/>
        <v/>
      </c>
      <c r="S1175" s="107" t="str">
        <f t="shared" si="4996"/>
        <v/>
      </c>
      <c r="T1175" s="107" t="str">
        <f t="shared" si="4996"/>
        <v/>
      </c>
      <c r="U1175" s="107" t="str">
        <f t="shared" ref="U1175" si="4997">IFERROR((U1174-U1173)/U1174*100%,"")</f>
        <v/>
      </c>
      <c r="V1175" s="107" t="str">
        <f>IFERROR((V1172-V1174)/V1174*100%,"")</f>
        <v/>
      </c>
      <c r="W1175" s="107" t="str">
        <f>IFERROR((W1172-W1174)/W1174*100%,"")</f>
        <v/>
      </c>
      <c r="X1175" s="107" t="str">
        <f>IFERROR((X1172-X1174)/X1174*100%,"")</f>
        <v/>
      </c>
      <c r="Y1175" s="107" t="str">
        <f>IFERROR((Y1172-Y1174)/Y1174*100%,"")</f>
        <v/>
      </c>
      <c r="Z1175" s="107" t="str">
        <f t="shared" ref="Z1175" si="4998">IFERROR((Z1174-Z1173)/Z1174*100%,"")</f>
        <v/>
      </c>
      <c r="AA1175" s="107" t="str">
        <f>IFERROR((AA1174-AA1172)/AA1174*100%,"")</f>
        <v/>
      </c>
      <c r="AB1175" s="107" t="str">
        <f>IFERROR((AB1174-AB1172)/AB1174*100%,"")</f>
        <v/>
      </c>
      <c r="AC1175" s="194" t="str">
        <f t="shared" ref="AC1175" si="4999">IFERROR((AC1174-AC1173)/AC1174*100%,"")</f>
        <v/>
      </c>
      <c r="AD1175" s="194" t="str">
        <f t="shared" ref="AD1175" si="5000">IFERROR((AD1174-AD1173)/AD1174*100%,"")</f>
        <v/>
      </c>
      <c r="AE1175" s="194" t="str">
        <f t="shared" ref="AE1175" si="5001">IFERROR((AE1174-AE1173)/AE1174*100%,"")</f>
        <v/>
      </c>
      <c r="AF1175" s="194" t="str">
        <f t="shared" ref="AF1175" si="5002">IFERROR((AF1174-AF1173)/AF1174*100%,"")</f>
        <v/>
      </c>
      <c r="AG1175" s="194" t="str">
        <f t="shared" ref="AG1175" si="5003">IFERROR((AG1174-AG1173)/AG1174*100%,"")</f>
        <v/>
      </c>
      <c r="AH1175" s="194" t="str">
        <f t="shared" ref="AH1175" si="5004">IFERROR((AH1174-AH1173)/AH1174*100%,"")</f>
        <v/>
      </c>
      <c r="AI1175" s="194" t="str">
        <f t="shared" ref="AI1175" si="5005">IFERROR((AI1174-AI1173)/AI1174*100%,"")</f>
        <v/>
      </c>
      <c r="AJ1175" s="194" t="str">
        <f t="shared" ref="AJ1175" si="5006">IFERROR((AJ1174-AJ1173)/AJ1174*100%,"")</f>
        <v/>
      </c>
      <c r="AK1175" s="194" t="str">
        <f t="shared" ref="AK1175" si="5007">IFERROR((AK1174-AK1173)/AK1174*100%,"")</f>
        <v/>
      </c>
      <c r="AL1175" s="194" t="str">
        <f t="shared" ref="AL1175" si="5008">IFERROR((AL1174-AL1173)/AL1174*100%,"")</f>
        <v/>
      </c>
      <c r="AM1175" s="227" t="str">
        <f>IFERROR((AM1174-AM1172)/AM1174*100%,"")</f>
        <v/>
      </c>
    </row>
    <row r="1176" spans="1:39" customFormat="1" outlineLevel="1">
      <c r="A1176" t="str">
        <f>B1169&amp;C1176</f>
        <v>Surname, Forename5</v>
      </c>
      <c r="B1176" s="259"/>
      <c r="C1176" s="27">
        <v>5</v>
      </c>
      <c r="D1176" s="26" t="s">
        <v>22</v>
      </c>
      <c r="E1176" s="103"/>
      <c r="F1176" s="103"/>
      <c r="G1176" s="103"/>
      <c r="H1176" s="15"/>
      <c r="I1176" s="16"/>
      <c r="J1176" s="17"/>
      <c r="K1176" s="94"/>
      <c r="L1176" s="94"/>
      <c r="M1176" s="94"/>
      <c r="N1176" s="94"/>
      <c r="O1176" s="94"/>
      <c r="P1176" s="94"/>
      <c r="Q1176" s="17" t="str">
        <f>IF(SUM(K1176:P1176)=0,"",SUM(K1176:P1176))</f>
        <v/>
      </c>
      <c r="R1176" s="94"/>
      <c r="S1176" s="94"/>
      <c r="T1176" s="17" t="str">
        <f>IF(SUM(R1176:S1176)=0,"",SUM(R1176:S1176))</f>
        <v/>
      </c>
      <c r="U1176" s="17"/>
      <c r="V1176" s="94"/>
      <c r="W1176" s="17"/>
      <c r="X1176" s="94" t="str">
        <f>IFERROR(AVERAGE(V1176:W1176),"")</f>
        <v/>
      </c>
      <c r="Y1176" s="17"/>
      <c r="Z1176" s="17"/>
      <c r="AA1176" s="71"/>
      <c r="AB1176" s="17"/>
      <c r="AC1176" s="190" t="str">
        <f>IF(J1176="","",IF(J1176&lt;&gt;0,INT(25.4347*POWER((18-J1176),1.81)),0))</f>
        <v/>
      </c>
      <c r="AD1176" s="190" t="str">
        <f>IFERROR(IF(Q1176&lt;&gt;0,INT(0.14354*POWER(((10*Q1176)-220),1.4)),0),"")</f>
        <v/>
      </c>
      <c r="AE1176" s="190" t="str">
        <f>IFERROR(IF(T1176&lt;&gt;0,INT(51.39*POWER((T1176-1.5),1.05)),0),"")</f>
        <v/>
      </c>
      <c r="AF1176" s="190">
        <f>IF(U1176&lt;&gt;0,INT(0.8465*POWER(((100*U1176)-75),1.42)),0)</f>
        <v>0</v>
      </c>
      <c r="AG1176" s="190" t="str">
        <f>IFERROR(IF(X1176&lt;&gt;0,INT(1.53775*POWER((82-X1176),1.81)),0),"")</f>
        <v/>
      </c>
      <c r="AH1176" s="190" t="str">
        <f>IF(Y1176="","",IF(Y1176&lt;&gt;0,INT(5.74352*POWER((28.5-Y1176),1.92)),0))</f>
        <v/>
      </c>
      <c r="AI1176" s="190">
        <f>IF(Z1176&lt;&gt;0,INT(12.91*POWER((Z1176-4),1.1)),0)</f>
        <v>0</v>
      </c>
      <c r="AJ1176" s="190" t="str">
        <f>IF(AA1176="","",IF(AA1176&lt;&gt;0,INT(0.2797*POWER(((100*AA1176)),1.35)),0))</f>
        <v/>
      </c>
      <c r="AK1176" s="191" t="str">
        <f>IF(AB1176="","",IF(AB1176&lt;&gt;0,INT(100.14*POWER((AB1176-1),1.08)),0))</f>
        <v/>
      </c>
      <c r="AL1176" s="192">
        <f>COUNT(J1176,Q1176,T1176,X1176,Y1176,AA1176,AB1176)</f>
        <v>0</v>
      </c>
      <c r="AM1176" s="193" t="str">
        <f>IF(AL1176=0,"",SUM(AC1176:AK1176))</f>
        <v/>
      </c>
    </row>
    <row r="1177" spans="1:39" customFormat="1" outlineLevel="1">
      <c r="B1177" s="259"/>
      <c r="C1177" s="106" t="s">
        <v>65</v>
      </c>
      <c r="D1177" s="103"/>
      <c r="E1177" s="103"/>
      <c r="F1177" s="103"/>
      <c r="G1177" s="103"/>
      <c r="H1177" s="104"/>
      <c r="I1177" s="105"/>
      <c r="J1177" s="107" t="str">
        <f>IFERROR((J1174-J1176)/J1176*100%,"")</f>
        <v/>
      </c>
      <c r="K1177" s="107" t="str">
        <f t="shared" ref="K1177:T1177" si="5009">IFERROR((K1176-K1174)/K1176*100%,"")</f>
        <v/>
      </c>
      <c r="L1177" s="107" t="str">
        <f t="shared" si="5009"/>
        <v/>
      </c>
      <c r="M1177" s="107" t="str">
        <f t="shared" si="5009"/>
        <v/>
      </c>
      <c r="N1177" s="107" t="str">
        <f t="shared" si="5009"/>
        <v/>
      </c>
      <c r="O1177" s="107" t="str">
        <f t="shared" si="5009"/>
        <v/>
      </c>
      <c r="P1177" s="107" t="str">
        <f t="shared" si="5009"/>
        <v/>
      </c>
      <c r="Q1177" s="107" t="str">
        <f t="shared" si="5009"/>
        <v/>
      </c>
      <c r="R1177" s="107" t="str">
        <f t="shared" si="5009"/>
        <v/>
      </c>
      <c r="S1177" s="107" t="str">
        <f t="shared" si="5009"/>
        <v/>
      </c>
      <c r="T1177" s="107" t="str">
        <f t="shared" si="5009"/>
        <v/>
      </c>
      <c r="U1177" s="107" t="str">
        <f t="shared" ref="U1177" si="5010">IFERROR((U1176-U1175)/U1176*100%,"")</f>
        <v/>
      </c>
      <c r="V1177" s="107" t="str">
        <f>IFERROR((V1174-V1176)/V1176*100%,"")</f>
        <v/>
      </c>
      <c r="W1177" s="107" t="str">
        <f>IFERROR((W1174-W1176)/W1176*100%,"")</f>
        <v/>
      </c>
      <c r="X1177" s="107" t="str">
        <f>IFERROR((X1174-X1176)/X1176*100%,"")</f>
        <v/>
      </c>
      <c r="Y1177" s="107" t="str">
        <f>IFERROR((Y1174-Y1176)/Y1176*100%,"")</f>
        <v/>
      </c>
      <c r="Z1177" s="107" t="str">
        <f t="shared" ref="Z1177" si="5011">IFERROR((Z1176-Z1175)/Z1176*100%,"")</f>
        <v/>
      </c>
      <c r="AA1177" s="107" t="str">
        <f>IFERROR((AA1176-AA1174)/AA1176*100%,"")</f>
        <v/>
      </c>
      <c r="AB1177" s="107" t="str">
        <f>IFERROR((AB1176-AB1174)/AB1176*100%,"")</f>
        <v/>
      </c>
      <c r="AC1177" s="194" t="str">
        <f t="shared" ref="AC1177" si="5012">IFERROR((AC1176-AC1175)/AC1176*100%,"")</f>
        <v/>
      </c>
      <c r="AD1177" s="194" t="str">
        <f t="shared" ref="AD1177" si="5013">IFERROR((AD1176-AD1175)/AD1176*100%,"")</f>
        <v/>
      </c>
      <c r="AE1177" s="194" t="str">
        <f t="shared" ref="AE1177" si="5014">IFERROR((AE1176-AE1175)/AE1176*100%,"")</f>
        <v/>
      </c>
      <c r="AF1177" s="194" t="str">
        <f t="shared" ref="AF1177" si="5015">IFERROR((AF1176-AF1175)/AF1176*100%,"")</f>
        <v/>
      </c>
      <c r="AG1177" s="194" t="str">
        <f t="shared" ref="AG1177" si="5016">IFERROR((AG1176-AG1175)/AG1176*100%,"")</f>
        <v/>
      </c>
      <c r="AH1177" s="194" t="str">
        <f t="shared" ref="AH1177" si="5017">IFERROR((AH1176-AH1175)/AH1176*100%,"")</f>
        <v/>
      </c>
      <c r="AI1177" s="194" t="str">
        <f t="shared" ref="AI1177" si="5018">IFERROR((AI1176-AI1175)/AI1176*100%,"")</f>
        <v/>
      </c>
      <c r="AJ1177" s="194" t="str">
        <f t="shared" ref="AJ1177" si="5019">IFERROR((AJ1176-AJ1175)/AJ1176*100%,"")</f>
        <v/>
      </c>
      <c r="AK1177" s="194" t="str">
        <f t="shared" ref="AK1177" si="5020">IFERROR((AK1176-AK1175)/AK1176*100%,"")</f>
        <v/>
      </c>
      <c r="AL1177" s="194" t="str">
        <f t="shared" ref="AL1177" si="5021">IFERROR((AL1176-AL1175)/AL1176*100%,"")</f>
        <v/>
      </c>
      <c r="AM1177" s="227" t="str">
        <f>IFERROR((AM1176-AM1174)/AM1176*100%,"")</f>
        <v/>
      </c>
    </row>
    <row r="1178" spans="1:39" customFormat="1" outlineLevel="1">
      <c r="A1178" t="str">
        <f>B1169&amp;C1178</f>
        <v>Surname, Forename6</v>
      </c>
      <c r="B1178" s="259"/>
      <c r="C1178" s="27">
        <v>6</v>
      </c>
      <c r="D1178" s="26" t="s">
        <v>22</v>
      </c>
      <c r="E1178" s="103"/>
      <c r="F1178" s="103"/>
      <c r="G1178" s="103"/>
      <c r="H1178" s="15"/>
      <c r="I1178" s="16"/>
      <c r="J1178" s="17"/>
      <c r="K1178" s="94"/>
      <c r="L1178" s="94"/>
      <c r="M1178" s="94"/>
      <c r="N1178" s="94"/>
      <c r="O1178" s="94"/>
      <c r="P1178" s="94"/>
      <c r="Q1178" s="17" t="str">
        <f>IF(SUM(K1178:P1178)=0,"",SUM(K1178:P1178))</f>
        <v/>
      </c>
      <c r="R1178" s="94"/>
      <c r="S1178" s="94"/>
      <c r="T1178" s="17" t="str">
        <f>IF(SUM(R1178:S1178)=0,"",SUM(R1178:S1178))</f>
        <v/>
      </c>
      <c r="U1178" s="17"/>
      <c r="V1178" s="94"/>
      <c r="W1178" s="17"/>
      <c r="X1178" s="94" t="str">
        <f>IFERROR(AVERAGE(V1178:W1178),"")</f>
        <v/>
      </c>
      <c r="Y1178" s="17"/>
      <c r="Z1178" s="17"/>
      <c r="AA1178" s="71"/>
      <c r="AB1178" s="17"/>
      <c r="AC1178" s="190" t="str">
        <f>IF(J1178="","",IF(J1178&lt;&gt;0,INT(25.4347*POWER((18-J1178),1.81)),0))</f>
        <v/>
      </c>
      <c r="AD1178" s="190" t="str">
        <f>IFERROR(IF(Q1178&lt;&gt;0,INT(0.14354*POWER(((10*Q1178)-220),1.4)),0),"")</f>
        <v/>
      </c>
      <c r="AE1178" s="190" t="str">
        <f>IFERROR(IF(T1178&lt;&gt;0,INT(51.39*POWER((T1178-1.5),1.05)),0),"")</f>
        <v/>
      </c>
      <c r="AF1178" s="190">
        <f>IF(U1178&lt;&gt;0,INT(0.8465*POWER(((100*U1178)-75),1.42)),0)</f>
        <v>0</v>
      </c>
      <c r="AG1178" s="190" t="str">
        <f>IFERROR(IF(X1178&lt;&gt;0,INT(1.53775*POWER((82-X1178),1.81)),0),"")</f>
        <v/>
      </c>
      <c r="AH1178" s="190" t="str">
        <f>IF(Y1178="","",IF(Y1178&lt;&gt;0,INT(5.74352*POWER((28.5-Y1178),1.92)),0))</f>
        <v/>
      </c>
      <c r="AI1178" s="190">
        <f>IF(Z1178&lt;&gt;0,INT(12.91*POWER((Z1178-4),1.1)),0)</f>
        <v>0</v>
      </c>
      <c r="AJ1178" s="190" t="str">
        <f>IF(AA1178="","",IF(AA1178&lt;&gt;0,INT(0.2797*POWER(((100*AA1178)),1.35)),0))</f>
        <v/>
      </c>
      <c r="AK1178" s="191" t="str">
        <f>IF(AB1178="","",IF(AB1178&lt;&gt;0,INT(100.14*POWER((AB1178-1),1.08)),0))</f>
        <v/>
      </c>
      <c r="AL1178" s="192">
        <f>COUNT(J1178,Q1178,T1178,X1178,Y1178,AA1178,AB1178)</f>
        <v>0</v>
      </c>
      <c r="AM1178" s="193" t="str">
        <f>IF(AL1178=0,"",SUM(AC1178:AK1178))</f>
        <v/>
      </c>
    </row>
    <row r="1179" spans="1:39" customFormat="1" outlineLevel="1">
      <c r="B1179" s="259"/>
      <c r="C1179" s="106" t="s">
        <v>65</v>
      </c>
      <c r="D1179" s="103"/>
      <c r="E1179" s="103"/>
      <c r="F1179" s="103"/>
      <c r="G1179" s="103"/>
      <c r="H1179" s="104"/>
      <c r="I1179" s="105"/>
      <c r="J1179" s="107" t="str">
        <f>IFERROR((J1176-J1178)/J1178*100%,"")</f>
        <v/>
      </c>
      <c r="K1179" s="107" t="str">
        <f t="shared" ref="K1179:T1179" si="5022">IFERROR((K1178-K1176)/K1178*100%,"")</f>
        <v/>
      </c>
      <c r="L1179" s="107" t="str">
        <f t="shared" si="5022"/>
        <v/>
      </c>
      <c r="M1179" s="107" t="str">
        <f t="shared" si="5022"/>
        <v/>
      </c>
      <c r="N1179" s="107" t="str">
        <f t="shared" si="5022"/>
        <v/>
      </c>
      <c r="O1179" s="107" t="str">
        <f t="shared" si="5022"/>
        <v/>
      </c>
      <c r="P1179" s="107" t="str">
        <f t="shared" si="5022"/>
        <v/>
      </c>
      <c r="Q1179" s="107" t="str">
        <f t="shared" si="5022"/>
        <v/>
      </c>
      <c r="R1179" s="107" t="str">
        <f t="shared" si="5022"/>
        <v/>
      </c>
      <c r="S1179" s="107" t="str">
        <f t="shared" si="5022"/>
        <v/>
      </c>
      <c r="T1179" s="107" t="str">
        <f t="shared" si="5022"/>
        <v/>
      </c>
      <c r="U1179" s="107" t="str">
        <f t="shared" ref="U1179" si="5023">IFERROR((U1178-U1177)/U1178*100%,"")</f>
        <v/>
      </c>
      <c r="V1179" s="107" t="str">
        <f>IFERROR((V1176-V1178)/V1178*100%,"")</f>
        <v/>
      </c>
      <c r="W1179" s="107" t="str">
        <f>IFERROR((W1176-W1178)/W1178*100%,"")</f>
        <v/>
      </c>
      <c r="X1179" s="107" t="str">
        <f>IFERROR((X1176-X1178)/X1178*100%,"")</f>
        <v/>
      </c>
      <c r="Y1179" s="107" t="str">
        <f>IFERROR((Y1176-Y1178)/Y1178*100%,"")</f>
        <v/>
      </c>
      <c r="Z1179" s="107" t="str">
        <f t="shared" ref="Z1179" si="5024">IFERROR((Z1178-Z1177)/Z1178*100%,"")</f>
        <v/>
      </c>
      <c r="AA1179" s="107" t="str">
        <f>IFERROR((AA1178-AA1176)/AA1178*100%,"")</f>
        <v/>
      </c>
      <c r="AB1179" s="107" t="str">
        <f>IFERROR((AB1178-AB1176)/AB1178*100%,"")</f>
        <v/>
      </c>
      <c r="AC1179" s="194" t="str">
        <f t="shared" ref="AC1179" si="5025">IFERROR((AC1178-AC1177)/AC1178*100%,"")</f>
        <v/>
      </c>
      <c r="AD1179" s="194" t="str">
        <f t="shared" ref="AD1179" si="5026">IFERROR((AD1178-AD1177)/AD1178*100%,"")</f>
        <v/>
      </c>
      <c r="AE1179" s="194" t="str">
        <f t="shared" ref="AE1179" si="5027">IFERROR((AE1178-AE1177)/AE1178*100%,"")</f>
        <v/>
      </c>
      <c r="AF1179" s="194" t="str">
        <f t="shared" ref="AF1179" si="5028">IFERROR((AF1178-AF1177)/AF1178*100%,"")</f>
        <v/>
      </c>
      <c r="AG1179" s="194" t="str">
        <f t="shared" ref="AG1179" si="5029">IFERROR((AG1178-AG1177)/AG1178*100%,"")</f>
        <v/>
      </c>
      <c r="AH1179" s="194" t="str">
        <f t="shared" ref="AH1179" si="5030">IFERROR((AH1178-AH1177)/AH1178*100%,"")</f>
        <v/>
      </c>
      <c r="AI1179" s="194" t="str">
        <f t="shared" ref="AI1179" si="5031">IFERROR((AI1178-AI1177)/AI1178*100%,"")</f>
        <v/>
      </c>
      <c r="AJ1179" s="194" t="str">
        <f t="shared" ref="AJ1179" si="5032">IFERROR((AJ1178-AJ1177)/AJ1178*100%,"")</f>
        <v/>
      </c>
      <c r="AK1179" s="194" t="str">
        <f t="shared" ref="AK1179" si="5033">IFERROR((AK1178-AK1177)/AK1178*100%,"")</f>
        <v/>
      </c>
      <c r="AL1179" s="194" t="str">
        <f t="shared" ref="AL1179" si="5034">IFERROR((AL1178-AL1177)/AL1178*100%,"")</f>
        <v/>
      </c>
      <c r="AM1179" s="227" t="str">
        <f>IFERROR((AM1178-AM1176)/AM1178*100%,"")</f>
        <v/>
      </c>
    </row>
    <row r="1180" spans="1:39" customFormat="1" outlineLevel="1">
      <c r="A1180" t="str">
        <f>B1169&amp;C1180</f>
        <v>Surname, Forename7</v>
      </c>
      <c r="B1180" s="259"/>
      <c r="C1180" s="27">
        <v>7</v>
      </c>
      <c r="D1180" s="26" t="s">
        <v>22</v>
      </c>
      <c r="E1180" s="103"/>
      <c r="F1180" s="103"/>
      <c r="G1180" s="103"/>
      <c r="H1180" s="15"/>
      <c r="I1180" s="16"/>
      <c r="J1180" s="17"/>
      <c r="K1180" s="94"/>
      <c r="L1180" s="94"/>
      <c r="M1180" s="94"/>
      <c r="N1180" s="94"/>
      <c r="O1180" s="94"/>
      <c r="P1180" s="94"/>
      <c r="Q1180" s="17" t="str">
        <f>IF(SUM(K1180:P1180)=0,"",SUM(K1180:P1180))</f>
        <v/>
      </c>
      <c r="R1180" s="94"/>
      <c r="S1180" s="94"/>
      <c r="T1180" s="17" t="str">
        <f>IF(SUM(R1180:S1180)=0,"",SUM(R1180:S1180))</f>
        <v/>
      </c>
      <c r="U1180" s="17"/>
      <c r="V1180" s="94"/>
      <c r="W1180" s="17"/>
      <c r="X1180" s="94" t="str">
        <f>IFERROR(AVERAGE(V1180:W1180),"")</f>
        <v/>
      </c>
      <c r="Y1180" s="17"/>
      <c r="Z1180" s="17"/>
      <c r="AA1180" s="71"/>
      <c r="AB1180" s="17"/>
      <c r="AC1180" s="190" t="str">
        <f>IF(J1180="","",IF(J1180&lt;&gt;0,INT(25.4347*POWER((18-J1180),1.81)),0))</f>
        <v/>
      </c>
      <c r="AD1180" s="190" t="str">
        <f>IFERROR(IF(Q1180&lt;&gt;0,INT(0.14354*POWER(((10*Q1180)-220),1.4)),0),"")</f>
        <v/>
      </c>
      <c r="AE1180" s="190" t="str">
        <f>IFERROR(IF(T1180&lt;&gt;0,INT(51.39*POWER((T1180-1.5),1.05)),0),"")</f>
        <v/>
      </c>
      <c r="AF1180" s="190">
        <f>IF(U1180&lt;&gt;0,INT(0.8465*POWER(((100*U1180)-75),1.42)),0)</f>
        <v>0</v>
      </c>
      <c r="AG1180" s="190" t="str">
        <f>IFERROR(IF(X1180&lt;&gt;0,INT(1.53775*POWER((82-X1180),1.81)),0),"")</f>
        <v/>
      </c>
      <c r="AH1180" s="190" t="str">
        <f>IF(Y1180="","",IF(Y1180&lt;&gt;0,INT(5.74352*POWER((28.5-Y1180),1.92)),0))</f>
        <v/>
      </c>
      <c r="AI1180" s="190">
        <f>IF(Z1180&lt;&gt;0,INT(12.91*POWER((Z1180-4),1.1)),0)</f>
        <v>0</v>
      </c>
      <c r="AJ1180" s="190" t="str">
        <f>IF(AA1180="","",IF(AA1180&lt;&gt;0,INT(0.2797*POWER(((100*AA1180)),1.35)),0))</f>
        <v/>
      </c>
      <c r="AK1180" s="191" t="str">
        <f>IF(AB1180="","",IF(AB1180&lt;&gt;0,INT(100.14*POWER((AB1180-1),1.08)),0))</f>
        <v/>
      </c>
      <c r="AL1180" s="192">
        <f>COUNT(J1180,Q1180,T1180,X1180,Y1180,AA1180,AB1180)</f>
        <v>0</v>
      </c>
      <c r="AM1180" s="193" t="str">
        <f>IF(AL1180=0,"",SUM(AC1180:AK1180))</f>
        <v/>
      </c>
    </row>
    <row r="1181" spans="1:39" customFormat="1" outlineLevel="1">
      <c r="B1181" s="259"/>
      <c r="C1181" s="106" t="s">
        <v>65</v>
      </c>
      <c r="D1181" s="103"/>
      <c r="E1181" s="103"/>
      <c r="F1181" s="103"/>
      <c r="G1181" s="103"/>
      <c r="H1181" s="104"/>
      <c r="I1181" s="105"/>
      <c r="J1181" s="107" t="str">
        <f>IFERROR((J1178-J1180)/J1180*100%,"")</f>
        <v/>
      </c>
      <c r="K1181" s="107" t="str">
        <f t="shared" ref="K1181:T1181" si="5035">IFERROR((K1180-K1178)/K1180*100%,"")</f>
        <v/>
      </c>
      <c r="L1181" s="107" t="str">
        <f t="shared" si="5035"/>
        <v/>
      </c>
      <c r="M1181" s="107" t="str">
        <f t="shared" si="5035"/>
        <v/>
      </c>
      <c r="N1181" s="107" t="str">
        <f t="shared" si="5035"/>
        <v/>
      </c>
      <c r="O1181" s="107" t="str">
        <f t="shared" si="5035"/>
        <v/>
      </c>
      <c r="P1181" s="107" t="str">
        <f t="shared" si="5035"/>
        <v/>
      </c>
      <c r="Q1181" s="107" t="str">
        <f t="shared" si="5035"/>
        <v/>
      </c>
      <c r="R1181" s="107" t="str">
        <f t="shared" si="5035"/>
        <v/>
      </c>
      <c r="S1181" s="107" t="str">
        <f t="shared" si="5035"/>
        <v/>
      </c>
      <c r="T1181" s="107" t="str">
        <f t="shared" si="5035"/>
        <v/>
      </c>
      <c r="U1181" s="107" t="str">
        <f t="shared" ref="U1181" si="5036">IFERROR((U1180-U1179)/U1180*100%,"")</f>
        <v/>
      </c>
      <c r="V1181" s="107" t="str">
        <f>IFERROR((V1178-V1180)/V1180*100%,"")</f>
        <v/>
      </c>
      <c r="W1181" s="107" t="str">
        <f>IFERROR((W1178-W1180)/W1180*100%,"")</f>
        <v/>
      </c>
      <c r="X1181" s="107" t="str">
        <f>IFERROR((X1178-X1180)/X1180*100%,"")</f>
        <v/>
      </c>
      <c r="Y1181" s="107" t="str">
        <f>IFERROR((Y1178-Y1180)/Y1180*100%,"")</f>
        <v/>
      </c>
      <c r="Z1181" s="107" t="str">
        <f t="shared" ref="Z1181" si="5037">IFERROR((Z1180-Z1179)/Z1180*100%,"")</f>
        <v/>
      </c>
      <c r="AA1181" s="107" t="str">
        <f>IFERROR((AA1180-AA1178)/AA1180*100%,"")</f>
        <v/>
      </c>
      <c r="AB1181" s="107" t="str">
        <f>IFERROR((AB1180-AB1178)/AB1180*100%,"")</f>
        <v/>
      </c>
      <c r="AC1181" s="194" t="str">
        <f t="shared" ref="AC1181" si="5038">IFERROR((AC1180-AC1179)/AC1180*100%,"")</f>
        <v/>
      </c>
      <c r="AD1181" s="194" t="str">
        <f t="shared" ref="AD1181" si="5039">IFERROR((AD1180-AD1179)/AD1180*100%,"")</f>
        <v/>
      </c>
      <c r="AE1181" s="194" t="str">
        <f t="shared" ref="AE1181" si="5040">IFERROR((AE1180-AE1179)/AE1180*100%,"")</f>
        <v/>
      </c>
      <c r="AF1181" s="194" t="str">
        <f t="shared" ref="AF1181" si="5041">IFERROR((AF1180-AF1179)/AF1180*100%,"")</f>
        <v/>
      </c>
      <c r="AG1181" s="194" t="str">
        <f t="shared" ref="AG1181" si="5042">IFERROR((AG1180-AG1179)/AG1180*100%,"")</f>
        <v/>
      </c>
      <c r="AH1181" s="194" t="str">
        <f t="shared" ref="AH1181" si="5043">IFERROR((AH1180-AH1179)/AH1180*100%,"")</f>
        <v/>
      </c>
      <c r="AI1181" s="194" t="str">
        <f t="shared" ref="AI1181" si="5044">IFERROR((AI1180-AI1179)/AI1180*100%,"")</f>
        <v/>
      </c>
      <c r="AJ1181" s="194" t="str">
        <f t="shared" ref="AJ1181" si="5045">IFERROR((AJ1180-AJ1179)/AJ1180*100%,"")</f>
        <v/>
      </c>
      <c r="AK1181" s="194" t="str">
        <f t="shared" ref="AK1181" si="5046">IFERROR((AK1180-AK1179)/AK1180*100%,"")</f>
        <v/>
      </c>
      <c r="AL1181" s="194" t="str">
        <f t="shared" ref="AL1181" si="5047">IFERROR((AL1180-AL1179)/AL1180*100%,"")</f>
        <v/>
      </c>
      <c r="AM1181" s="227" t="str">
        <f>IFERROR((AM1180-AM1178)/AM1180*100%,"")</f>
        <v/>
      </c>
    </row>
    <row r="1182" spans="1:39" customFormat="1" outlineLevel="1">
      <c r="A1182" t="str">
        <f>B1169&amp;C1182</f>
        <v>Surname, Forename8</v>
      </c>
      <c r="B1182" s="259"/>
      <c r="C1182" s="27">
        <v>8</v>
      </c>
      <c r="D1182" s="26" t="s">
        <v>22</v>
      </c>
      <c r="E1182" s="103"/>
      <c r="F1182" s="103"/>
      <c r="G1182" s="103"/>
      <c r="H1182" s="15"/>
      <c r="I1182" s="16"/>
      <c r="J1182" s="17"/>
      <c r="K1182" s="94"/>
      <c r="L1182" s="94"/>
      <c r="M1182" s="94"/>
      <c r="N1182" s="94"/>
      <c r="O1182" s="94"/>
      <c r="P1182" s="94"/>
      <c r="Q1182" s="17" t="str">
        <f>IF(SUM(K1182:P1182)=0,"",SUM(K1182:P1182))</f>
        <v/>
      </c>
      <c r="R1182" s="94"/>
      <c r="S1182" s="94"/>
      <c r="T1182" s="17" t="str">
        <f>IF(SUM(R1182:S1182)=0,"",SUM(R1182:S1182))</f>
        <v/>
      </c>
      <c r="U1182" s="17"/>
      <c r="V1182" s="94"/>
      <c r="W1182" s="17"/>
      <c r="X1182" s="94" t="str">
        <f>IFERROR(AVERAGE(V1182:W1182),"")</f>
        <v/>
      </c>
      <c r="Y1182" s="17"/>
      <c r="Z1182" s="17"/>
      <c r="AA1182" s="71"/>
      <c r="AB1182" s="17"/>
      <c r="AC1182" s="190" t="str">
        <f>IF(J1182="","",IF(J1182&lt;&gt;0,INT(25.4347*POWER((18-J1182),1.81)),0))</f>
        <v/>
      </c>
      <c r="AD1182" s="190" t="str">
        <f>IFERROR(IF(Q1182&lt;&gt;0,INT(0.14354*POWER(((10*Q1182)-220),1.4)),0),"")</f>
        <v/>
      </c>
      <c r="AE1182" s="190" t="str">
        <f>IFERROR(IF(T1182&lt;&gt;0,INT(51.39*POWER((T1182-1.5),1.05)),0),"")</f>
        <v/>
      </c>
      <c r="AF1182" s="190">
        <f>IF(U1182&lt;&gt;0,INT(0.8465*POWER(((100*U1182)-75),1.42)),0)</f>
        <v>0</v>
      </c>
      <c r="AG1182" s="190" t="str">
        <f>IFERROR(IF(X1182&lt;&gt;0,INT(1.53775*POWER((82-X1182),1.81)),0),"")</f>
        <v/>
      </c>
      <c r="AH1182" s="190" t="str">
        <f>IF(Y1182="","",IF(Y1182&lt;&gt;0,INT(5.74352*POWER((28.5-Y1182),1.92)),0))</f>
        <v/>
      </c>
      <c r="AI1182" s="190">
        <f>IF(Z1182&lt;&gt;0,INT(12.91*POWER((Z1182-4),1.1)),0)</f>
        <v>0</v>
      </c>
      <c r="AJ1182" s="190" t="str">
        <f>IF(AA1182="","",IF(AA1182&lt;&gt;0,INT(0.2797*POWER(((100*AA1182)),1.35)),0))</f>
        <v/>
      </c>
      <c r="AK1182" s="191" t="str">
        <f>IF(AB1182="","",IF(AB1182&lt;&gt;0,INT(100.14*POWER((AB1182-1),1.08)),0))</f>
        <v/>
      </c>
      <c r="AL1182" s="192">
        <f>COUNT(J1182,Q1182,T1182,X1182,Y1182,AA1182,AB1182)</f>
        <v>0</v>
      </c>
      <c r="AM1182" s="193" t="str">
        <f>IF(AL1182=0,"",SUM(AC1182:AK1182))</f>
        <v/>
      </c>
    </row>
    <row r="1183" spans="1:39" customFormat="1" outlineLevel="1">
      <c r="B1183" s="259"/>
      <c r="C1183" s="106" t="s">
        <v>65</v>
      </c>
      <c r="D1183" s="103"/>
      <c r="E1183" s="103"/>
      <c r="F1183" s="103"/>
      <c r="G1183" s="103"/>
      <c r="H1183" s="104"/>
      <c r="I1183" s="105"/>
      <c r="J1183" s="107" t="str">
        <f>IFERROR((J1180-J1182)/J1182*100%,"")</f>
        <v/>
      </c>
      <c r="K1183" s="107" t="str">
        <f t="shared" ref="K1183:T1183" si="5048">IFERROR((K1182-K1180)/K1182*100%,"")</f>
        <v/>
      </c>
      <c r="L1183" s="107" t="str">
        <f t="shared" si="5048"/>
        <v/>
      </c>
      <c r="M1183" s="107" t="str">
        <f t="shared" si="5048"/>
        <v/>
      </c>
      <c r="N1183" s="107" t="str">
        <f t="shared" si="5048"/>
        <v/>
      </c>
      <c r="O1183" s="107" t="str">
        <f t="shared" si="5048"/>
        <v/>
      </c>
      <c r="P1183" s="107" t="str">
        <f t="shared" si="5048"/>
        <v/>
      </c>
      <c r="Q1183" s="107" t="str">
        <f t="shared" si="5048"/>
        <v/>
      </c>
      <c r="R1183" s="107" t="str">
        <f t="shared" si="5048"/>
        <v/>
      </c>
      <c r="S1183" s="107" t="str">
        <f t="shared" si="5048"/>
        <v/>
      </c>
      <c r="T1183" s="107" t="str">
        <f t="shared" si="5048"/>
        <v/>
      </c>
      <c r="U1183" s="107" t="str">
        <f t="shared" ref="U1183" si="5049">IFERROR((U1182-U1181)/U1182*100%,"")</f>
        <v/>
      </c>
      <c r="V1183" s="107" t="str">
        <f>IFERROR((V1180-V1182)/V1182*100%,"")</f>
        <v/>
      </c>
      <c r="W1183" s="107" t="str">
        <f>IFERROR((W1180-W1182)/W1182*100%,"")</f>
        <v/>
      </c>
      <c r="X1183" s="107" t="str">
        <f>IFERROR((X1180-X1182)/X1182*100%,"")</f>
        <v/>
      </c>
      <c r="Y1183" s="107" t="str">
        <f>IFERROR((Y1180-Y1182)/Y1182*100%,"")</f>
        <v/>
      </c>
      <c r="Z1183" s="107" t="str">
        <f t="shared" ref="Z1183" si="5050">IFERROR((Z1182-Z1181)/Z1182*100%,"")</f>
        <v/>
      </c>
      <c r="AA1183" s="107" t="str">
        <f>IFERROR((AA1182-AA1180)/AA1182*100%,"")</f>
        <v/>
      </c>
      <c r="AB1183" s="107" t="str">
        <f>IFERROR((AB1182-AB1180)/AB1182*100%,"")</f>
        <v/>
      </c>
      <c r="AC1183" s="194" t="str">
        <f t="shared" ref="AC1183" si="5051">IFERROR((AC1182-AC1181)/AC1182*100%,"")</f>
        <v/>
      </c>
      <c r="AD1183" s="194" t="str">
        <f t="shared" ref="AD1183" si="5052">IFERROR((AD1182-AD1181)/AD1182*100%,"")</f>
        <v/>
      </c>
      <c r="AE1183" s="194" t="str">
        <f t="shared" ref="AE1183" si="5053">IFERROR((AE1182-AE1181)/AE1182*100%,"")</f>
        <v/>
      </c>
      <c r="AF1183" s="194" t="str">
        <f t="shared" ref="AF1183" si="5054">IFERROR((AF1182-AF1181)/AF1182*100%,"")</f>
        <v/>
      </c>
      <c r="AG1183" s="194" t="str">
        <f t="shared" ref="AG1183" si="5055">IFERROR((AG1182-AG1181)/AG1182*100%,"")</f>
        <v/>
      </c>
      <c r="AH1183" s="194" t="str">
        <f t="shared" ref="AH1183" si="5056">IFERROR((AH1182-AH1181)/AH1182*100%,"")</f>
        <v/>
      </c>
      <c r="AI1183" s="194" t="str">
        <f t="shared" ref="AI1183" si="5057">IFERROR((AI1182-AI1181)/AI1182*100%,"")</f>
        <v/>
      </c>
      <c r="AJ1183" s="194" t="str">
        <f t="shared" ref="AJ1183" si="5058">IFERROR((AJ1182-AJ1181)/AJ1182*100%,"")</f>
        <v/>
      </c>
      <c r="AK1183" s="194" t="str">
        <f t="shared" ref="AK1183" si="5059">IFERROR((AK1182-AK1181)/AK1182*100%,"")</f>
        <v/>
      </c>
      <c r="AL1183" s="194" t="str">
        <f t="shared" ref="AL1183" si="5060">IFERROR((AL1182-AL1181)/AL1182*100%,"")</f>
        <v/>
      </c>
      <c r="AM1183" s="227" t="str">
        <f>IFERROR((AM1182-AM1180)/AM1182*100%,"")</f>
        <v/>
      </c>
    </row>
    <row r="1184" spans="1:39" customFormat="1" outlineLevel="1">
      <c r="A1184" t="str">
        <f>B1169&amp;C1184</f>
        <v>Surname, Forename9</v>
      </c>
      <c r="B1184" s="259"/>
      <c r="C1184" s="27">
        <v>9</v>
      </c>
      <c r="D1184" s="26" t="s">
        <v>22</v>
      </c>
      <c r="E1184" s="103"/>
      <c r="F1184" s="103"/>
      <c r="G1184" s="103"/>
      <c r="H1184" s="15"/>
      <c r="I1184" s="16"/>
      <c r="J1184" s="17"/>
      <c r="K1184" s="94"/>
      <c r="L1184" s="94"/>
      <c r="M1184" s="94"/>
      <c r="N1184" s="94"/>
      <c r="O1184" s="94"/>
      <c r="P1184" s="94"/>
      <c r="Q1184" s="17" t="str">
        <f>IF(SUM(K1184:P1184)=0,"",SUM(K1184:P1184))</f>
        <v/>
      </c>
      <c r="R1184" s="94"/>
      <c r="S1184" s="94"/>
      <c r="T1184" s="17" t="str">
        <f>IF(SUM(R1184:S1184)=0,"",SUM(R1184:S1184))</f>
        <v/>
      </c>
      <c r="U1184" s="17"/>
      <c r="V1184" s="94"/>
      <c r="W1184" s="17"/>
      <c r="X1184" s="94" t="str">
        <f>IFERROR(AVERAGE(V1184:W1184),"")</f>
        <v/>
      </c>
      <c r="Y1184" s="17"/>
      <c r="Z1184" s="17"/>
      <c r="AA1184" s="71"/>
      <c r="AB1184" s="17"/>
      <c r="AC1184" s="190" t="str">
        <f>IF(J1184="","",IF(J1184&lt;&gt;0,INT(25.4347*POWER((18-J1184),1.81)),0))</f>
        <v/>
      </c>
      <c r="AD1184" s="190" t="str">
        <f>IFERROR(IF(Q1184&lt;&gt;0,INT(0.14354*POWER(((10*Q1184)-220),1.4)),0),"")</f>
        <v/>
      </c>
      <c r="AE1184" s="190" t="str">
        <f>IFERROR(IF(T1184&lt;&gt;0,INT(51.39*POWER((T1184-1.5),1.05)),0),"")</f>
        <v/>
      </c>
      <c r="AF1184" s="190">
        <f>IF(U1184&lt;&gt;0,INT(0.8465*POWER(((100*U1184)-75),1.42)),0)</f>
        <v>0</v>
      </c>
      <c r="AG1184" s="190" t="str">
        <f>IFERROR(IF(X1184&lt;&gt;0,INT(1.53775*POWER((82-X1184),1.81)),0),"")</f>
        <v/>
      </c>
      <c r="AH1184" s="190" t="str">
        <f>IF(Y1184="","",IF(Y1184&lt;&gt;0,INT(5.74352*POWER((28.5-Y1184),1.92)),0))</f>
        <v/>
      </c>
      <c r="AI1184" s="190">
        <f>IF(Z1184&lt;&gt;0,INT(12.91*POWER((Z1184-4),1.1)),0)</f>
        <v>0</v>
      </c>
      <c r="AJ1184" s="190" t="str">
        <f>IF(AA1184="","",IF(AA1184&lt;&gt;0,INT(0.2797*POWER(((100*AA1184)),1.35)),0))</f>
        <v/>
      </c>
      <c r="AK1184" s="191" t="str">
        <f>IF(AB1184="","",IF(AB1184&lt;&gt;0,INT(100.14*POWER((AB1184-1),1.08)),0))</f>
        <v/>
      </c>
      <c r="AL1184" s="192">
        <f>COUNT(J1184,Q1184,T1184,X1184,Y1184,AA1184,AB1184)</f>
        <v>0</v>
      </c>
      <c r="AM1184" s="193" t="str">
        <f>IF(AL1184=0,"",SUM(AC1184:AK1184))</f>
        <v/>
      </c>
    </row>
    <row r="1185" spans="1:39" customFormat="1" outlineLevel="1">
      <c r="B1185" s="259"/>
      <c r="C1185" s="106" t="s">
        <v>65</v>
      </c>
      <c r="D1185" s="33"/>
      <c r="E1185" s="33"/>
      <c r="F1185" s="33"/>
      <c r="G1185" s="33"/>
      <c r="H1185" s="18"/>
      <c r="I1185" s="44"/>
      <c r="J1185" s="107" t="str">
        <f>IFERROR((J1182-J1184)/J1184*100%,"")</f>
        <v/>
      </c>
      <c r="K1185" s="107" t="str">
        <f t="shared" ref="K1185:T1185" si="5061">IFERROR((K1184-K1182)/K1184*100%,"")</f>
        <v/>
      </c>
      <c r="L1185" s="107" t="str">
        <f t="shared" si="5061"/>
        <v/>
      </c>
      <c r="M1185" s="107" t="str">
        <f t="shared" si="5061"/>
        <v/>
      </c>
      <c r="N1185" s="107" t="str">
        <f t="shared" si="5061"/>
        <v/>
      </c>
      <c r="O1185" s="107" t="str">
        <f t="shared" si="5061"/>
        <v/>
      </c>
      <c r="P1185" s="107" t="str">
        <f t="shared" si="5061"/>
        <v/>
      </c>
      <c r="Q1185" s="107" t="str">
        <f t="shared" si="5061"/>
        <v/>
      </c>
      <c r="R1185" s="107" t="str">
        <f t="shared" si="5061"/>
        <v/>
      </c>
      <c r="S1185" s="107" t="str">
        <f t="shared" si="5061"/>
        <v/>
      </c>
      <c r="T1185" s="107" t="str">
        <f t="shared" si="5061"/>
        <v/>
      </c>
      <c r="U1185" s="107" t="str">
        <f t="shared" ref="U1185" si="5062">IFERROR((U1184-U1183)/U1184*100%,"")</f>
        <v/>
      </c>
      <c r="V1185" s="107" t="str">
        <f>IFERROR((V1182-V1184)/V1184*100%,"")</f>
        <v/>
      </c>
      <c r="W1185" s="107" t="str">
        <f>IFERROR((W1182-W1184)/W1184*100%,"")</f>
        <v/>
      </c>
      <c r="X1185" s="107" t="str">
        <f>IFERROR((X1182-X1184)/X1184*100%,"")</f>
        <v/>
      </c>
      <c r="Y1185" s="107" t="str">
        <f>IFERROR((Y1182-Y1184)/Y1184*100%,"")</f>
        <v/>
      </c>
      <c r="Z1185" s="107" t="str">
        <f t="shared" ref="Z1185" si="5063">IFERROR((Z1184-Z1183)/Z1184*100%,"")</f>
        <v/>
      </c>
      <c r="AA1185" s="107" t="str">
        <f>IFERROR((AA1184-AA1182)/AA1184*100%,"")</f>
        <v/>
      </c>
      <c r="AB1185" s="107" t="str">
        <f>IFERROR((AB1184-AB1182)/AB1184*100%,"")</f>
        <v/>
      </c>
      <c r="AC1185" s="194" t="str">
        <f t="shared" ref="AC1185" si="5064">IFERROR((AC1184-AC1183)/AC1184*100%,"")</f>
        <v/>
      </c>
      <c r="AD1185" s="194" t="str">
        <f t="shared" ref="AD1185" si="5065">IFERROR((AD1184-AD1183)/AD1184*100%,"")</f>
        <v/>
      </c>
      <c r="AE1185" s="194" t="str">
        <f t="shared" ref="AE1185" si="5066">IFERROR((AE1184-AE1183)/AE1184*100%,"")</f>
        <v/>
      </c>
      <c r="AF1185" s="194" t="str">
        <f t="shared" ref="AF1185" si="5067">IFERROR((AF1184-AF1183)/AF1184*100%,"")</f>
        <v/>
      </c>
      <c r="AG1185" s="194" t="str">
        <f t="shared" ref="AG1185" si="5068">IFERROR((AG1184-AG1183)/AG1184*100%,"")</f>
        <v/>
      </c>
      <c r="AH1185" s="194" t="str">
        <f t="shared" ref="AH1185" si="5069">IFERROR((AH1184-AH1183)/AH1184*100%,"")</f>
        <v/>
      </c>
      <c r="AI1185" s="194" t="str">
        <f t="shared" ref="AI1185" si="5070">IFERROR((AI1184-AI1183)/AI1184*100%,"")</f>
        <v/>
      </c>
      <c r="AJ1185" s="194" t="str">
        <f t="shared" ref="AJ1185" si="5071">IFERROR((AJ1184-AJ1183)/AJ1184*100%,"")</f>
        <v/>
      </c>
      <c r="AK1185" s="194" t="str">
        <f t="shared" ref="AK1185" si="5072">IFERROR((AK1184-AK1183)/AK1184*100%,"")</f>
        <v/>
      </c>
      <c r="AL1185" s="194" t="str">
        <f t="shared" ref="AL1185" si="5073">IFERROR((AL1184-AL1183)/AL1184*100%,"")</f>
        <v/>
      </c>
      <c r="AM1185" s="227" t="str">
        <f>IFERROR((AM1184-AM1182)/AM1184*100%,"")</f>
        <v/>
      </c>
    </row>
    <row r="1186" spans="1:39" s="6" customFormat="1" outlineLevel="1">
      <c r="A1186" t="str">
        <f>B1169&amp;C1186</f>
        <v>Surname, Forename10</v>
      </c>
      <c r="B1186" s="259"/>
      <c r="C1186" s="32">
        <v>10</v>
      </c>
      <c r="D1186" s="33" t="s">
        <v>22</v>
      </c>
      <c r="E1186" s="33"/>
      <c r="F1186" s="33"/>
      <c r="G1186" s="33"/>
      <c r="H1186" s="18"/>
      <c r="I1186" s="44"/>
      <c r="J1186" s="34"/>
      <c r="K1186" s="34"/>
      <c r="L1186" s="34"/>
      <c r="M1186" s="34"/>
      <c r="N1186" s="34"/>
      <c r="O1186" s="34"/>
      <c r="P1186" s="34"/>
      <c r="Q1186" s="17" t="str">
        <f>IF(SUM(K1186:P1186)=0,"",SUM(K1186:P1186))</f>
        <v/>
      </c>
      <c r="R1186" s="94"/>
      <c r="S1186" s="94"/>
      <c r="T1186" s="17" t="str">
        <f>IF(SUM(R1186:S1186)=0,"",SUM(R1186:S1186))</f>
        <v/>
      </c>
      <c r="U1186" s="17"/>
      <c r="V1186" s="94"/>
      <c r="W1186" s="17"/>
      <c r="X1186" s="94" t="str">
        <f>IFERROR(AVERAGE(V1186:W1186),"")</f>
        <v/>
      </c>
      <c r="Y1186" s="17"/>
      <c r="Z1186" s="17"/>
      <c r="AA1186" s="71"/>
      <c r="AB1186" s="17"/>
      <c r="AC1186" s="190" t="str">
        <f>IF(J1186="","",IF(J1186&lt;&gt;0,INT(25.4347*POWER((18-J1186),1.81)),0))</f>
        <v/>
      </c>
      <c r="AD1186" s="190" t="str">
        <f>IFERROR(IF(Q1186&lt;&gt;0,INT(0.14354*POWER(((10*Q1186)-220),1.4)),0),"")</f>
        <v/>
      </c>
      <c r="AE1186" s="190" t="str">
        <f>IFERROR(IF(T1186&lt;&gt;0,INT(51.39*POWER((T1186-1.5),1.05)),0),"")</f>
        <v/>
      </c>
      <c r="AF1186" s="190">
        <f>IF(U1186&lt;&gt;0,INT(0.8465*POWER(((100*U1186)-75),1.42)),0)</f>
        <v>0</v>
      </c>
      <c r="AG1186" s="190" t="str">
        <f>IFERROR(IF(X1186&lt;&gt;0,INT(1.53775*POWER((82-X1186),1.81)),0),"")</f>
        <v/>
      </c>
      <c r="AH1186" s="190" t="str">
        <f>IF(Y1186="","",IF(Y1186&lt;&gt;0,INT(5.74352*POWER((28.5-Y1186),1.92)),0))</f>
        <v/>
      </c>
      <c r="AI1186" s="190">
        <f>IF(Z1186&lt;&gt;0,INT(12.91*POWER((Z1186-4),1.1)),0)</f>
        <v>0</v>
      </c>
      <c r="AJ1186" s="190" t="str">
        <f>IF(AA1186="","",IF(AA1186&lt;&gt;0,INT(0.2797*POWER(((100*AA1186)),1.35)),0))</f>
        <v/>
      </c>
      <c r="AK1186" s="191" t="str">
        <f>IF(AB1186="","",IF(AB1186&lt;&gt;0,INT(100.14*POWER((AB1186-1),1.08)),0))</f>
        <v/>
      </c>
      <c r="AL1186" s="192">
        <f>COUNT(J1186,Q1186,T1186,X1186,Y1186,AA1186,AB1186)</f>
        <v>0</v>
      </c>
      <c r="AM1186" s="193" t="str">
        <f>IF(AL1186=0,"",SUM(AC1186:AK1186))</f>
        <v/>
      </c>
    </row>
    <row r="1187" spans="1:39" s="6" customFormat="1" outlineLevel="1">
      <c r="A1187"/>
      <c r="B1187" s="260"/>
      <c r="C1187" s="106" t="s">
        <v>65</v>
      </c>
      <c r="D1187" s="33"/>
      <c r="E1187" s="33"/>
      <c r="F1187" s="33"/>
      <c r="G1187" s="33"/>
      <c r="H1187" s="18"/>
      <c r="I1187" s="44"/>
      <c r="J1187" s="107" t="str">
        <f>IFERROR((J1184-J1186)/J1186*100%,"")</f>
        <v/>
      </c>
      <c r="K1187" s="107" t="str">
        <f t="shared" ref="K1187:T1187" si="5074">IFERROR((K1186-K1184)/K1186*100%,"")</f>
        <v/>
      </c>
      <c r="L1187" s="107" t="str">
        <f t="shared" si="5074"/>
        <v/>
      </c>
      <c r="M1187" s="107" t="str">
        <f t="shared" si="5074"/>
        <v/>
      </c>
      <c r="N1187" s="107" t="str">
        <f t="shared" si="5074"/>
        <v/>
      </c>
      <c r="O1187" s="107" t="str">
        <f t="shared" si="5074"/>
        <v/>
      </c>
      <c r="P1187" s="107" t="str">
        <f t="shared" si="5074"/>
        <v/>
      </c>
      <c r="Q1187" s="107" t="str">
        <f t="shared" si="5074"/>
        <v/>
      </c>
      <c r="R1187" s="107" t="str">
        <f t="shared" si="5074"/>
        <v/>
      </c>
      <c r="S1187" s="107" t="str">
        <f t="shared" si="5074"/>
        <v/>
      </c>
      <c r="T1187" s="107" t="str">
        <f t="shared" si="5074"/>
        <v/>
      </c>
      <c r="U1187" s="107" t="str">
        <f t="shared" ref="U1187" si="5075">IFERROR((U1186-U1185)/U1186*100%,"")</f>
        <v/>
      </c>
      <c r="V1187" s="107" t="str">
        <f>IFERROR((V1184-V1186)/V1186*100%,"")</f>
        <v/>
      </c>
      <c r="W1187" s="107" t="str">
        <f>IFERROR((W1184-W1186)/W1186*100%,"")</f>
        <v/>
      </c>
      <c r="X1187" s="107" t="str">
        <f>IFERROR((X1184-X1186)/X1186*100%,"")</f>
        <v/>
      </c>
      <c r="Y1187" s="107" t="str">
        <f>IFERROR((Y1184-Y1186)/Y1186*100%,"")</f>
        <v/>
      </c>
      <c r="Z1187" s="107" t="str">
        <f t="shared" ref="Z1187" si="5076">IFERROR((Z1186-Z1185)/Z1186*100%,"")</f>
        <v/>
      </c>
      <c r="AA1187" s="107" t="str">
        <f>IFERROR((AA1186-AA1184)/AA1186*100%,"")</f>
        <v/>
      </c>
      <c r="AB1187" s="107" t="str">
        <f>IFERROR((AB1186-AB1184)/AB1186*100%,"")</f>
        <v/>
      </c>
      <c r="AC1187" s="194" t="str">
        <f t="shared" ref="AC1187" si="5077">IFERROR((AC1186-AC1185)/AC1186*100%,"")</f>
        <v/>
      </c>
      <c r="AD1187" s="194" t="str">
        <f t="shared" ref="AD1187" si="5078">IFERROR((AD1186-AD1185)/AD1186*100%,"")</f>
        <v/>
      </c>
      <c r="AE1187" s="194" t="str">
        <f t="shared" ref="AE1187" si="5079">IFERROR((AE1186-AE1185)/AE1186*100%,"")</f>
        <v/>
      </c>
      <c r="AF1187" s="194" t="str">
        <f t="shared" ref="AF1187" si="5080">IFERROR((AF1186-AF1185)/AF1186*100%,"")</f>
        <v/>
      </c>
      <c r="AG1187" s="194" t="str">
        <f t="shared" ref="AG1187" si="5081">IFERROR((AG1186-AG1185)/AG1186*100%,"")</f>
        <v/>
      </c>
      <c r="AH1187" s="194" t="str">
        <f t="shared" ref="AH1187" si="5082">IFERROR((AH1186-AH1185)/AH1186*100%,"")</f>
        <v/>
      </c>
      <c r="AI1187" s="194" t="str">
        <f t="shared" ref="AI1187" si="5083">IFERROR((AI1186-AI1185)/AI1186*100%,"")</f>
        <v/>
      </c>
      <c r="AJ1187" s="194" t="str">
        <f t="shared" ref="AJ1187" si="5084">IFERROR((AJ1186-AJ1185)/AJ1186*100%,"")</f>
        <v/>
      </c>
      <c r="AK1187" s="194" t="str">
        <f t="shared" ref="AK1187" si="5085">IFERROR((AK1186-AK1185)/AK1186*100%,"")</f>
        <v/>
      </c>
      <c r="AL1187" s="194" t="str">
        <f t="shared" ref="AL1187" si="5086">IFERROR((AL1186-AL1185)/AL1186*100%,"")</f>
        <v/>
      </c>
      <c r="AM1187" s="227" t="str">
        <f>IFERROR((AM1186-AM1184)/AM1186*100%,"")</f>
        <v/>
      </c>
    </row>
    <row r="1188" spans="1:39" s="45" customFormat="1" outlineLevel="1">
      <c r="B1188" s="115"/>
      <c r="C1188" s="32"/>
      <c r="D1188" s="33"/>
      <c r="E1188" s="33"/>
      <c r="F1188" s="33"/>
      <c r="G1188" s="33"/>
      <c r="H1188" s="18"/>
      <c r="I1188" s="44"/>
      <c r="J1188" s="34"/>
      <c r="K1188" s="34"/>
      <c r="L1188" s="34"/>
      <c r="M1188" s="34"/>
      <c r="N1188" s="34"/>
      <c r="O1188" s="34"/>
      <c r="P1188" s="34"/>
      <c r="Q1188" s="34"/>
      <c r="R1188" s="34"/>
      <c r="S1188" s="34"/>
      <c r="T1188" s="34"/>
      <c r="U1188" s="34"/>
      <c r="V1188" s="34"/>
      <c r="W1188" s="34"/>
      <c r="X1188" s="34"/>
      <c r="Y1188" s="34"/>
      <c r="Z1188" s="34"/>
      <c r="AA1188" s="34"/>
      <c r="AB1188" s="34"/>
      <c r="AC1188" s="195"/>
      <c r="AD1188" s="196"/>
      <c r="AE1188" s="196"/>
      <c r="AF1188" s="196"/>
      <c r="AG1188" s="196"/>
      <c r="AH1188" s="196"/>
      <c r="AI1188" s="196"/>
      <c r="AJ1188" s="196"/>
      <c r="AK1188" s="197"/>
      <c r="AL1188" s="196"/>
      <c r="AM1188" s="198"/>
    </row>
    <row r="1189" spans="1:39" s="6" customFormat="1" outlineLevel="1">
      <c r="B1189" s="116"/>
      <c r="C1189" s="35"/>
      <c r="D1189" s="36"/>
      <c r="E1189" s="36"/>
      <c r="F1189" s="36"/>
      <c r="G1189" s="36"/>
      <c r="H1189" s="37"/>
      <c r="I1189" s="38" t="s">
        <v>24</v>
      </c>
      <c r="J1189" s="21" t="e">
        <f>AVERAGE(J1169:J1170,J1172,J1174,J1176,J1178,J1180,J1182,J1184,J1186)</f>
        <v>#DIV/0!</v>
      </c>
      <c r="K1189" s="21" t="e">
        <f t="shared" ref="K1189:AB1189" si="5087">AVERAGE(K1169:K1170,K1172,K1174,K1176,K1178,K1180,K1182,K1184,K1186)</f>
        <v>#DIV/0!</v>
      </c>
      <c r="L1189" s="21" t="e">
        <f t="shared" si="5087"/>
        <v>#DIV/0!</v>
      </c>
      <c r="M1189" s="21" t="e">
        <f t="shared" si="5087"/>
        <v>#DIV/0!</v>
      </c>
      <c r="N1189" s="21" t="e">
        <f t="shared" si="5087"/>
        <v>#DIV/0!</v>
      </c>
      <c r="O1189" s="21" t="e">
        <f t="shared" si="5087"/>
        <v>#DIV/0!</v>
      </c>
      <c r="P1189" s="21" t="e">
        <f t="shared" si="5087"/>
        <v>#DIV/0!</v>
      </c>
      <c r="Q1189" s="21" t="e">
        <f t="shared" si="5087"/>
        <v>#DIV/0!</v>
      </c>
      <c r="R1189" s="21" t="e">
        <f t="shared" si="5087"/>
        <v>#DIV/0!</v>
      </c>
      <c r="S1189" s="21" t="e">
        <f t="shared" si="5087"/>
        <v>#DIV/0!</v>
      </c>
      <c r="T1189" s="21" t="e">
        <f t="shared" si="5087"/>
        <v>#DIV/0!</v>
      </c>
      <c r="U1189" s="21" t="e">
        <f t="shared" si="5087"/>
        <v>#DIV/0!</v>
      </c>
      <c r="V1189" s="21" t="e">
        <f t="shared" si="5087"/>
        <v>#DIV/0!</v>
      </c>
      <c r="W1189" s="21" t="e">
        <f t="shared" si="5087"/>
        <v>#DIV/0!</v>
      </c>
      <c r="X1189" s="21" t="e">
        <f t="shared" si="5087"/>
        <v>#DIV/0!</v>
      </c>
      <c r="Y1189" s="21" t="e">
        <f t="shared" si="5087"/>
        <v>#DIV/0!</v>
      </c>
      <c r="Z1189" s="21" t="e">
        <f t="shared" si="5087"/>
        <v>#DIV/0!</v>
      </c>
      <c r="AA1189" s="21" t="e">
        <f t="shared" si="5087"/>
        <v>#DIV/0!</v>
      </c>
      <c r="AB1189" s="21" t="e">
        <f t="shared" si="5087"/>
        <v>#DIV/0!</v>
      </c>
      <c r="AC1189" s="199"/>
      <c r="AD1189" s="200"/>
      <c r="AE1189" s="200"/>
      <c r="AF1189" s="200"/>
      <c r="AG1189" s="200"/>
      <c r="AH1189" s="200"/>
      <c r="AI1189" s="200"/>
      <c r="AJ1189" s="200"/>
      <c r="AK1189" s="201"/>
      <c r="AL1189" s="200"/>
      <c r="AM1189" s="202"/>
    </row>
    <row r="1190" spans="1:39" s="6" customFormat="1" outlineLevel="1">
      <c r="B1190" s="116"/>
      <c r="C1190" s="35"/>
      <c r="D1190" s="36"/>
      <c r="E1190" s="36"/>
      <c r="F1190" s="36"/>
      <c r="G1190" s="36"/>
      <c r="H1190" s="37"/>
      <c r="I1190" s="38" t="s">
        <v>26</v>
      </c>
      <c r="J1190" s="21">
        <f>MIN(J1169:J1170,J1172,J1174,J1176,J1178,J1180,J1182,J1184,J1186)</f>
        <v>0</v>
      </c>
      <c r="K1190" s="21">
        <f t="shared" ref="K1190:AB1190" si="5088">MIN(K1169:K1170,K1172,K1174,K1176,K1178,K1180,K1182,K1184,K1186)</f>
        <v>0</v>
      </c>
      <c r="L1190" s="21">
        <f t="shared" si="5088"/>
        <v>0</v>
      </c>
      <c r="M1190" s="21">
        <f t="shared" si="5088"/>
        <v>0</v>
      </c>
      <c r="N1190" s="21">
        <f t="shared" si="5088"/>
        <v>0</v>
      </c>
      <c r="O1190" s="21">
        <f t="shared" si="5088"/>
        <v>0</v>
      </c>
      <c r="P1190" s="21">
        <f t="shared" si="5088"/>
        <v>0</v>
      </c>
      <c r="Q1190" s="21">
        <f t="shared" si="5088"/>
        <v>0</v>
      </c>
      <c r="R1190" s="21">
        <f t="shared" si="5088"/>
        <v>0</v>
      </c>
      <c r="S1190" s="21">
        <f t="shared" si="5088"/>
        <v>0</v>
      </c>
      <c r="T1190" s="21">
        <f t="shared" si="5088"/>
        <v>0</v>
      </c>
      <c r="U1190" s="21">
        <f t="shared" si="5088"/>
        <v>0</v>
      </c>
      <c r="V1190" s="21">
        <f t="shared" si="5088"/>
        <v>0</v>
      </c>
      <c r="W1190" s="21">
        <f t="shared" si="5088"/>
        <v>0</v>
      </c>
      <c r="X1190" s="21">
        <f t="shared" si="5088"/>
        <v>0</v>
      </c>
      <c r="Y1190" s="21">
        <f t="shared" si="5088"/>
        <v>0</v>
      </c>
      <c r="Z1190" s="21">
        <f t="shared" si="5088"/>
        <v>0</v>
      </c>
      <c r="AA1190" s="21">
        <f t="shared" si="5088"/>
        <v>0</v>
      </c>
      <c r="AB1190" s="21">
        <f t="shared" si="5088"/>
        <v>0</v>
      </c>
      <c r="AC1190" s="199"/>
      <c r="AD1190" s="200"/>
      <c r="AE1190" s="200"/>
      <c r="AF1190" s="200"/>
      <c r="AG1190" s="200"/>
      <c r="AH1190" s="200"/>
      <c r="AI1190" s="200"/>
      <c r="AJ1190" s="200"/>
      <c r="AK1190" s="201"/>
      <c r="AL1190" s="200"/>
      <c r="AM1190" s="202"/>
    </row>
    <row r="1191" spans="1:39" s="6" customFormat="1" outlineLevel="1">
      <c r="B1191" s="116"/>
      <c r="C1191" s="35"/>
      <c r="D1191" s="36"/>
      <c r="E1191" s="36"/>
      <c r="F1191" s="36"/>
      <c r="G1191" s="36"/>
      <c r="H1191" s="37"/>
      <c r="I1191" s="38" t="s">
        <v>25</v>
      </c>
      <c r="J1191" s="21">
        <f>MAX(J1169:J1170,J1172,J1174,J1176,J1178,J1180,J1182,J1184,J1186)</f>
        <v>0</v>
      </c>
      <c r="K1191" s="21">
        <f t="shared" ref="K1191:AB1191" si="5089">MAX(K1169:K1170,K1172,K1174,K1176,K1178,K1180,K1182,K1184,K1186)</f>
        <v>0</v>
      </c>
      <c r="L1191" s="21">
        <f t="shared" si="5089"/>
        <v>0</v>
      </c>
      <c r="M1191" s="21">
        <f t="shared" si="5089"/>
        <v>0</v>
      </c>
      <c r="N1191" s="21">
        <f t="shared" si="5089"/>
        <v>0</v>
      </c>
      <c r="O1191" s="21">
        <f t="shared" si="5089"/>
        <v>0</v>
      </c>
      <c r="P1191" s="21">
        <f t="shared" si="5089"/>
        <v>0</v>
      </c>
      <c r="Q1191" s="21">
        <f t="shared" si="5089"/>
        <v>0</v>
      </c>
      <c r="R1191" s="21">
        <f t="shared" si="5089"/>
        <v>0</v>
      </c>
      <c r="S1191" s="21">
        <f t="shared" si="5089"/>
        <v>0</v>
      </c>
      <c r="T1191" s="21">
        <f t="shared" si="5089"/>
        <v>0</v>
      </c>
      <c r="U1191" s="21">
        <f t="shared" si="5089"/>
        <v>0</v>
      </c>
      <c r="V1191" s="21">
        <f t="shared" si="5089"/>
        <v>0</v>
      </c>
      <c r="W1191" s="21">
        <f t="shared" si="5089"/>
        <v>0</v>
      </c>
      <c r="X1191" s="21">
        <f t="shared" si="5089"/>
        <v>0</v>
      </c>
      <c r="Y1191" s="21">
        <f t="shared" si="5089"/>
        <v>0</v>
      </c>
      <c r="Z1191" s="21">
        <f t="shared" si="5089"/>
        <v>0</v>
      </c>
      <c r="AA1191" s="21">
        <f t="shared" si="5089"/>
        <v>0</v>
      </c>
      <c r="AB1191" s="21">
        <f t="shared" si="5089"/>
        <v>0</v>
      </c>
      <c r="AC1191" s="199"/>
      <c r="AD1191" s="200"/>
      <c r="AE1191" s="200"/>
      <c r="AF1191" s="200"/>
      <c r="AG1191" s="200"/>
      <c r="AH1191" s="200"/>
      <c r="AI1191" s="200"/>
      <c r="AJ1191" s="200"/>
      <c r="AK1191" s="201"/>
      <c r="AL1191" s="200"/>
      <c r="AM1191" s="202"/>
    </row>
    <row r="1192" spans="1:39" s="6" customFormat="1" outlineLevel="1">
      <c r="B1192" s="116"/>
      <c r="C1192" s="35"/>
      <c r="D1192" s="36"/>
      <c r="E1192" s="36"/>
      <c r="F1192" s="36"/>
      <c r="G1192" s="36"/>
      <c r="H1192" s="37"/>
      <c r="I1192" s="38"/>
      <c r="J1192" s="21"/>
      <c r="K1192" s="21"/>
      <c r="L1192" s="21"/>
      <c r="M1192" s="21"/>
      <c r="N1192" s="21"/>
      <c r="O1192" s="21"/>
      <c r="P1192" s="21"/>
      <c r="Q1192" s="21"/>
      <c r="R1192" s="21"/>
      <c r="S1192" s="21"/>
      <c r="T1192" s="21"/>
      <c r="U1192" s="21"/>
      <c r="V1192" s="21"/>
      <c r="W1192" s="21"/>
      <c r="X1192" s="21"/>
      <c r="Y1192" s="21"/>
      <c r="Z1192" s="21"/>
      <c r="AA1192" s="21"/>
      <c r="AB1192" s="21"/>
      <c r="AC1192" s="200"/>
      <c r="AD1192" s="200"/>
      <c r="AE1192" s="200"/>
      <c r="AF1192" s="200"/>
      <c r="AG1192" s="200"/>
      <c r="AH1192" s="200"/>
      <c r="AI1192" s="200"/>
      <c r="AJ1192" s="200"/>
      <c r="AK1192" s="200"/>
      <c r="AL1192" s="200"/>
      <c r="AM1192" s="202"/>
    </row>
    <row r="1193" spans="1:39" s="31" customFormat="1" ht="16.5" outlineLevel="1" thickBot="1">
      <c r="B1193" s="117"/>
      <c r="C1193" s="39"/>
      <c r="D1193" s="40"/>
      <c r="E1193" s="40"/>
      <c r="F1193" s="40"/>
      <c r="G1193" s="40"/>
      <c r="H1193" s="41"/>
      <c r="I1193" s="42"/>
      <c r="J1193" s="43"/>
      <c r="K1193" s="43"/>
      <c r="L1193" s="43"/>
      <c r="M1193" s="43"/>
      <c r="N1193" s="43"/>
      <c r="O1193" s="43"/>
      <c r="P1193" s="43"/>
      <c r="Q1193" s="43"/>
      <c r="R1193" s="43"/>
      <c r="S1193" s="43"/>
      <c r="T1193" s="43"/>
      <c r="U1193" s="43"/>
      <c r="V1193" s="43"/>
      <c r="W1193" s="43"/>
      <c r="X1193" s="43"/>
      <c r="Y1193" s="43"/>
      <c r="Z1193" s="43"/>
      <c r="AA1193" s="43"/>
      <c r="AB1193" s="43"/>
      <c r="AC1193" s="204"/>
      <c r="AD1193" s="204"/>
      <c r="AE1193" s="204"/>
      <c r="AF1193" s="204"/>
      <c r="AG1193" s="204"/>
      <c r="AH1193" s="204"/>
      <c r="AI1193" s="204"/>
      <c r="AJ1193" s="204"/>
      <c r="AK1193" s="204"/>
      <c r="AL1193" s="204"/>
      <c r="AM1193" s="205"/>
    </row>
    <row r="1194" spans="1:39" customFormat="1">
      <c r="B1194" s="118"/>
      <c r="C1194" s="28"/>
      <c r="D1194" s="19"/>
      <c r="E1194" s="19"/>
      <c r="F1194" s="19"/>
      <c r="G1194" s="19"/>
      <c r="H1194" s="29"/>
      <c r="I1194" s="20"/>
      <c r="J1194" s="30"/>
      <c r="K1194" s="30"/>
      <c r="L1194" s="30"/>
      <c r="M1194" s="30"/>
      <c r="N1194" s="30"/>
      <c r="O1194" s="30"/>
      <c r="P1194" s="30"/>
      <c r="Q1194" s="30"/>
      <c r="R1194" s="30"/>
      <c r="S1194" s="30"/>
      <c r="T1194" s="30"/>
      <c r="U1194" s="30"/>
      <c r="V1194" s="30"/>
      <c r="W1194" s="30"/>
      <c r="X1194" s="30"/>
      <c r="Y1194" s="30"/>
      <c r="Z1194" s="30"/>
      <c r="AA1194" s="30"/>
      <c r="AB1194" s="30"/>
      <c r="AC1194" s="206"/>
      <c r="AD1194" s="206"/>
      <c r="AE1194" s="206"/>
      <c r="AF1194" s="206"/>
      <c r="AG1194" s="206"/>
      <c r="AH1194" s="206"/>
      <c r="AI1194" s="206"/>
      <c r="AJ1194" s="206"/>
      <c r="AK1194" s="206"/>
      <c r="AL1194" s="206"/>
      <c r="AM1194" s="207"/>
    </row>
    <row r="1195" spans="1:39" customFormat="1" outlineLevel="1">
      <c r="B1195" s="114" t="s">
        <v>41</v>
      </c>
      <c r="C1195" s="28"/>
      <c r="D1195" s="19"/>
      <c r="E1195" s="19"/>
      <c r="F1195" s="19"/>
      <c r="G1195" s="19"/>
      <c r="H1195" s="29"/>
      <c r="I1195" s="20"/>
      <c r="J1195" s="30"/>
      <c r="K1195" s="30"/>
      <c r="L1195" s="30"/>
      <c r="M1195" s="30"/>
      <c r="N1195" s="30"/>
      <c r="O1195" s="30"/>
      <c r="P1195" s="30"/>
      <c r="Q1195" s="30"/>
      <c r="R1195" s="30"/>
      <c r="S1195" s="30"/>
      <c r="T1195" s="30"/>
      <c r="U1195" s="30"/>
      <c r="V1195" s="30"/>
      <c r="W1195" s="30"/>
      <c r="X1195" s="30"/>
      <c r="Y1195" s="30"/>
      <c r="Z1195" s="30"/>
      <c r="AA1195" s="30"/>
      <c r="AB1195" s="30"/>
      <c r="AC1195" s="206"/>
      <c r="AD1195" s="206"/>
      <c r="AE1195" s="206"/>
      <c r="AF1195" s="206"/>
      <c r="AG1195" s="206"/>
      <c r="AH1195" s="206"/>
      <c r="AI1195" s="206"/>
      <c r="AJ1195" s="206"/>
      <c r="AK1195" s="206"/>
      <c r="AL1195" s="206"/>
      <c r="AM1195" s="207"/>
    </row>
    <row r="1196" spans="1:39" customFormat="1" outlineLevel="1">
      <c r="A1196" t="str">
        <f>B1196&amp;C1196</f>
        <v>Surname, Forename1</v>
      </c>
      <c r="B1196" s="258" t="s">
        <v>28</v>
      </c>
      <c r="C1196" s="27">
        <v>1</v>
      </c>
      <c r="D1196" s="26" t="s">
        <v>22</v>
      </c>
      <c r="E1196" s="103"/>
      <c r="F1196" s="103"/>
      <c r="G1196" s="103"/>
      <c r="H1196" s="16"/>
      <c r="I1196" s="16"/>
      <c r="J1196" s="17"/>
      <c r="K1196" s="94"/>
      <c r="L1196" s="94"/>
      <c r="M1196" s="94"/>
      <c r="N1196" s="94"/>
      <c r="O1196" s="94"/>
      <c r="P1196" s="94"/>
      <c r="Q1196" s="17"/>
      <c r="R1196" s="94"/>
      <c r="S1196" s="94"/>
      <c r="T1196" s="17"/>
      <c r="U1196" s="17"/>
      <c r="V1196" s="94"/>
      <c r="W1196" s="17"/>
      <c r="X1196" s="94"/>
      <c r="Y1196" s="17"/>
      <c r="Z1196" s="17"/>
      <c r="AA1196" s="17"/>
      <c r="AB1196" s="17"/>
      <c r="AC1196" s="190">
        <f>IF(J1196&lt;&gt;0,INT(25.4347*POWER((18-J1196),1.81)),0)</f>
        <v>0</v>
      </c>
      <c r="AD1196" s="190">
        <f>IF(Q1196&lt;&gt;0,INT(0.14354*POWER(((10*Q1196)-220),1.4)),0)</f>
        <v>0</v>
      </c>
      <c r="AE1196" s="190">
        <f>IF(T1196&lt;&gt;0,INT(51.39*POWER((T1196-1.5),1.05)),0)</f>
        <v>0</v>
      </c>
      <c r="AF1196" s="190">
        <f>IF(U1196&lt;&gt;0,INT(0.8465*POWER(((100*U1196)-75),1.42)),0)</f>
        <v>0</v>
      </c>
      <c r="AG1196" s="190">
        <f>IF(X1196&lt;&gt;0,INT(1.53775*POWER((82-X1196),1.81)),0)</f>
        <v>0</v>
      </c>
      <c r="AH1196" s="190">
        <f>IF(Y1196&lt;&gt;0,INT(5.74352*POWER((28.5-Y1196),1.92)),0)</f>
        <v>0</v>
      </c>
      <c r="AI1196" s="190">
        <f>IF(Z1196&lt;&gt;0,INT(12.91*POWER((Z1196-4),1.1)),0)</f>
        <v>0</v>
      </c>
      <c r="AJ1196" s="190">
        <f>IF(AA1196&lt;&gt;0,INT(0.2797*POWER(((100*AA1196)),1.35)),0)</f>
        <v>0</v>
      </c>
      <c r="AK1196" s="191">
        <f>IF(AB1196&lt;&gt;0,INT(100.14*POWER((AB1196-1),1.08)),0)</f>
        <v>0</v>
      </c>
      <c r="AL1196" s="208">
        <v>7</v>
      </c>
      <c r="AM1196" s="193">
        <f>SUM(AC1196:AK1196)</f>
        <v>0</v>
      </c>
    </row>
    <row r="1197" spans="1:39" customFormat="1" outlineLevel="1">
      <c r="A1197" t="str">
        <f>B1196&amp;C1197</f>
        <v>Surname, Forename2</v>
      </c>
      <c r="B1197" s="259"/>
      <c r="C1197" s="27">
        <v>2</v>
      </c>
      <c r="D1197" s="26" t="s">
        <v>22</v>
      </c>
      <c r="E1197" s="103"/>
      <c r="F1197" s="103"/>
      <c r="G1197" s="103"/>
      <c r="H1197" s="15"/>
      <c r="I1197" s="16"/>
      <c r="J1197" s="17"/>
      <c r="K1197" s="94"/>
      <c r="L1197" s="94"/>
      <c r="M1197" s="94"/>
      <c r="N1197" s="94"/>
      <c r="O1197" s="94"/>
      <c r="P1197" s="94"/>
      <c r="Q1197" s="17" t="str">
        <f>IF(SUM(K1197:P1197)=0,"",SUM(K1197:P1197))</f>
        <v/>
      </c>
      <c r="R1197" s="94"/>
      <c r="S1197" s="94"/>
      <c r="T1197" s="17" t="str">
        <f>IF(SUM(R1197:S1197)=0,"",SUM(R1197:S1197))</f>
        <v/>
      </c>
      <c r="U1197" s="17"/>
      <c r="V1197" s="94"/>
      <c r="W1197" s="17"/>
      <c r="X1197" s="94" t="str">
        <f>IFERROR(AVERAGE(V1197:W1197),"")</f>
        <v/>
      </c>
      <c r="Y1197" s="17"/>
      <c r="Z1197" s="17"/>
      <c r="AA1197" s="71"/>
      <c r="AB1197" s="17"/>
      <c r="AC1197" s="190" t="str">
        <f>IF(J1197="","",IF(J1197&lt;&gt;0,INT(25.4347*POWER((18-J1197),1.81)),0))</f>
        <v/>
      </c>
      <c r="AD1197" s="190" t="str">
        <f>IFERROR(IF(Q1197&lt;&gt;0,INT(0.14354*POWER(((10*Q1197)-220),1.4)),0),"")</f>
        <v/>
      </c>
      <c r="AE1197" s="190" t="str">
        <f>IFERROR(IF(T1197&lt;&gt;0,INT(51.39*POWER((T1197-1.5),1.05)),0),"")</f>
        <v/>
      </c>
      <c r="AF1197" s="190">
        <f>IF(U1197&lt;&gt;0,INT(0.8465*POWER(((100*U1197)-75),1.42)),0)</f>
        <v>0</v>
      </c>
      <c r="AG1197" s="190" t="str">
        <f>IFERROR(IF(X1197&lt;&gt;0,INT(1.53775*POWER((82-X1197),1.81)),0),"")</f>
        <v/>
      </c>
      <c r="AH1197" s="190" t="str">
        <f>IF(Y1197="","",IF(Y1197&lt;&gt;0,INT(5.74352*POWER((28.5-Y1197),1.92)),0))</f>
        <v/>
      </c>
      <c r="AI1197" s="190">
        <f>IF(Z1197&lt;&gt;0,INT(12.91*POWER((Z1197-4),1.1)),0)</f>
        <v>0</v>
      </c>
      <c r="AJ1197" s="190" t="str">
        <f>IF(AA1197="","",IF(AA1197&lt;&gt;0,INT(0.2797*POWER(((100*AA1197)),1.35)),0))</f>
        <v/>
      </c>
      <c r="AK1197" s="191" t="str">
        <f>IF(AB1197="","",IF(AB1197&lt;&gt;0,INT(100.14*POWER((AB1197-1),1.08)),0))</f>
        <v/>
      </c>
      <c r="AL1197" s="192">
        <f>COUNT(J1197,Q1197,T1197,X1197,Y1197,AA1197,AB1197)</f>
        <v>0</v>
      </c>
      <c r="AM1197" s="193" t="str">
        <f>IF(AL1197=0,"",SUM(AC1197:AK1197))</f>
        <v/>
      </c>
    </row>
    <row r="1198" spans="1:39" customFormat="1" outlineLevel="1">
      <c r="B1198" s="259"/>
      <c r="C1198" s="106" t="s">
        <v>65</v>
      </c>
      <c r="D1198" s="103"/>
      <c r="E1198" s="103"/>
      <c r="F1198" s="103"/>
      <c r="G1198" s="103"/>
      <c r="H1198" s="104"/>
      <c r="I1198" s="105"/>
      <c r="J1198" s="107" t="str">
        <f>IFERROR((J1196-J1197)/J1197*100%,"")</f>
        <v/>
      </c>
      <c r="K1198" s="107" t="str">
        <f>IFERROR((K1197-K1196)/K1197*100%,"")</f>
        <v/>
      </c>
      <c r="L1198" s="107" t="str">
        <f t="shared" ref="L1198:S1198" si="5090">IFERROR((L1197-L1196)/L1197*100%,"")</f>
        <v/>
      </c>
      <c r="M1198" s="107" t="str">
        <f t="shared" si="5090"/>
        <v/>
      </c>
      <c r="N1198" s="107" t="str">
        <f t="shared" si="5090"/>
        <v/>
      </c>
      <c r="O1198" s="107" t="str">
        <f t="shared" si="5090"/>
        <v/>
      </c>
      <c r="P1198" s="107" t="str">
        <f t="shared" si="5090"/>
        <v/>
      </c>
      <c r="Q1198" s="107" t="str">
        <f t="shared" si="5090"/>
        <v/>
      </c>
      <c r="R1198" s="107" t="str">
        <f t="shared" si="5090"/>
        <v/>
      </c>
      <c r="S1198" s="107" t="str">
        <f t="shared" si="5090"/>
        <v/>
      </c>
      <c r="T1198" s="107" t="str">
        <f>IFERROR((T1197-T1196)/T1197*100%,"")</f>
        <v/>
      </c>
      <c r="U1198" s="107" t="str">
        <f t="shared" ref="U1198" si="5091">IFERROR((U1197-U1196)/U1197*100%,"")</f>
        <v/>
      </c>
      <c r="V1198" s="107" t="str">
        <f>IFERROR((V1196-V1197)/V1197*100%,"")</f>
        <v/>
      </c>
      <c r="W1198" s="107" t="str">
        <f>IFERROR((W1196-W1197)/W1197*100%,"")</f>
        <v/>
      </c>
      <c r="X1198" s="107" t="str">
        <f>IFERROR((X1196-X1197)/X1197*100%,"")</f>
        <v/>
      </c>
      <c r="Y1198" s="107" t="str">
        <f>IFERROR((Y1196-Y1197)/Y1197*100%,"")</f>
        <v/>
      </c>
      <c r="Z1198" s="107" t="str">
        <f t="shared" ref="Z1198:AB1198" si="5092">IFERROR((Z1197-Z1196)/Z1197*100%,"")</f>
        <v/>
      </c>
      <c r="AA1198" s="107" t="str">
        <f t="shared" si="5092"/>
        <v/>
      </c>
      <c r="AB1198" s="107" t="str">
        <f t="shared" si="5092"/>
        <v/>
      </c>
      <c r="AC1198" s="194" t="str">
        <f t="shared" ref="AC1198" si="5093">IFERROR((AC1197-AC1196)/AC1197*100%,"")</f>
        <v/>
      </c>
      <c r="AD1198" s="194" t="str">
        <f t="shared" ref="AD1198" si="5094">IFERROR((AD1197-AD1196)/AD1197*100%,"")</f>
        <v/>
      </c>
      <c r="AE1198" s="194" t="str">
        <f t="shared" ref="AE1198" si="5095">IFERROR((AE1197-AE1196)/AE1197*100%,"")</f>
        <v/>
      </c>
      <c r="AF1198" s="194" t="str">
        <f t="shared" ref="AF1198" si="5096">IFERROR((AF1197-AF1196)/AF1197*100%,"")</f>
        <v/>
      </c>
      <c r="AG1198" s="194" t="str">
        <f t="shared" ref="AG1198" si="5097">IFERROR((AG1197-AG1196)/AG1197*100%,"")</f>
        <v/>
      </c>
      <c r="AH1198" s="194" t="str">
        <f t="shared" ref="AH1198" si="5098">IFERROR((AH1197-AH1196)/AH1197*100%,"")</f>
        <v/>
      </c>
      <c r="AI1198" s="194" t="str">
        <f t="shared" ref="AI1198" si="5099">IFERROR((AI1197-AI1196)/AI1197*100%,"")</f>
        <v/>
      </c>
      <c r="AJ1198" s="194" t="str">
        <f t="shared" ref="AJ1198" si="5100">IFERROR((AJ1197-AJ1196)/AJ1197*100%,"")</f>
        <v/>
      </c>
      <c r="AK1198" s="194" t="str">
        <f t="shared" ref="AK1198" si="5101">IFERROR((AK1197-AK1196)/AK1197*100%,"")</f>
        <v/>
      </c>
      <c r="AL1198" s="194" t="str">
        <f t="shared" ref="AL1198:AM1198" si="5102">IFERROR((AL1197-AL1196)/AL1197*100%,"")</f>
        <v/>
      </c>
      <c r="AM1198" s="228" t="str">
        <f t="shared" si="5102"/>
        <v/>
      </c>
    </row>
    <row r="1199" spans="1:39" customFormat="1" outlineLevel="1">
      <c r="A1199" t="str">
        <f>B1196&amp;C1199</f>
        <v>Surname, Forename3</v>
      </c>
      <c r="B1199" s="259"/>
      <c r="C1199" s="27">
        <v>3</v>
      </c>
      <c r="D1199" s="26" t="s">
        <v>22</v>
      </c>
      <c r="E1199" s="103"/>
      <c r="F1199" s="103"/>
      <c r="G1199" s="103"/>
      <c r="H1199" s="15"/>
      <c r="I1199" s="16"/>
      <c r="J1199" s="17"/>
      <c r="K1199" s="94"/>
      <c r="L1199" s="94"/>
      <c r="M1199" s="94"/>
      <c r="N1199" s="94"/>
      <c r="O1199" s="94"/>
      <c r="P1199" s="94"/>
      <c r="Q1199" s="17" t="str">
        <f>IF(SUM(K1199:P1199)=0,"",SUM(K1199:P1199))</f>
        <v/>
      </c>
      <c r="R1199" s="94"/>
      <c r="S1199" s="94"/>
      <c r="T1199" s="17" t="str">
        <f>IF(SUM(R1199:S1199)=0,"",SUM(R1199:S1199))</f>
        <v/>
      </c>
      <c r="U1199" s="17"/>
      <c r="V1199" s="94"/>
      <c r="W1199" s="17"/>
      <c r="X1199" s="94" t="str">
        <f>IFERROR(AVERAGE(V1199:W1199),"")</f>
        <v/>
      </c>
      <c r="Y1199" s="17"/>
      <c r="Z1199" s="17"/>
      <c r="AA1199" s="71"/>
      <c r="AB1199" s="17"/>
      <c r="AC1199" s="190" t="str">
        <f>IF(J1199="","",IF(J1199&lt;&gt;0,INT(25.4347*POWER((18-J1199),1.81)),0))</f>
        <v/>
      </c>
      <c r="AD1199" s="190" t="str">
        <f>IFERROR(IF(Q1199&lt;&gt;0,INT(0.14354*POWER(((10*Q1199)-220),1.4)),0),"")</f>
        <v/>
      </c>
      <c r="AE1199" s="190" t="str">
        <f>IFERROR(IF(T1199&lt;&gt;0,INT(51.39*POWER((T1199-1.5),1.05)),0),"")</f>
        <v/>
      </c>
      <c r="AF1199" s="190">
        <f>IF(U1199&lt;&gt;0,INT(0.8465*POWER(((100*U1199)-75),1.42)),0)</f>
        <v>0</v>
      </c>
      <c r="AG1199" s="190" t="str">
        <f>IFERROR(IF(X1199&lt;&gt;0,INT(1.53775*POWER((82-X1199),1.81)),0),"")</f>
        <v/>
      </c>
      <c r="AH1199" s="190" t="str">
        <f>IF(Y1199="","",IF(Y1199&lt;&gt;0,INT(5.74352*POWER((28.5-Y1199),1.92)),0))</f>
        <v/>
      </c>
      <c r="AI1199" s="190">
        <f>IF(Z1199&lt;&gt;0,INT(12.91*POWER((Z1199-4),1.1)),0)</f>
        <v>0</v>
      </c>
      <c r="AJ1199" s="190" t="str">
        <f>IF(AA1199="","",IF(AA1199&lt;&gt;0,INT(0.2797*POWER(((100*AA1199)),1.35)),0))</f>
        <v/>
      </c>
      <c r="AK1199" s="191" t="str">
        <f>IF(AB1199="","",IF(AB1199&lt;&gt;0,INT(100.14*POWER((AB1199-1),1.08)),0))</f>
        <v/>
      </c>
      <c r="AL1199" s="192">
        <f>COUNT(J1199,Q1199,T1199,X1199,Y1199,AA1199,AB1199)</f>
        <v>0</v>
      </c>
      <c r="AM1199" s="193" t="str">
        <f>IF(AL1199=0,"",SUM(AC1199:AK1199))</f>
        <v/>
      </c>
    </row>
    <row r="1200" spans="1:39" customFormat="1" outlineLevel="1">
      <c r="B1200" s="259"/>
      <c r="C1200" s="106" t="s">
        <v>65</v>
      </c>
      <c r="D1200" s="103"/>
      <c r="E1200" s="103"/>
      <c r="F1200" s="103"/>
      <c r="G1200" s="103"/>
      <c r="H1200" s="104"/>
      <c r="I1200" s="105"/>
      <c r="J1200" s="107" t="str">
        <f>IFERROR((J1197-J1199)/J1199*100%,"")</f>
        <v/>
      </c>
      <c r="K1200" s="107" t="str">
        <f t="shared" ref="K1200:T1200" si="5103">IFERROR((K1199-K1197)/K1199*100%,"")</f>
        <v/>
      </c>
      <c r="L1200" s="107" t="str">
        <f t="shared" si="5103"/>
        <v/>
      </c>
      <c r="M1200" s="107" t="str">
        <f t="shared" si="5103"/>
        <v/>
      </c>
      <c r="N1200" s="107" t="str">
        <f t="shared" si="5103"/>
        <v/>
      </c>
      <c r="O1200" s="107" t="str">
        <f t="shared" si="5103"/>
        <v/>
      </c>
      <c r="P1200" s="107" t="str">
        <f t="shared" si="5103"/>
        <v/>
      </c>
      <c r="Q1200" s="107" t="str">
        <f t="shared" si="5103"/>
        <v/>
      </c>
      <c r="R1200" s="107" t="str">
        <f t="shared" si="5103"/>
        <v/>
      </c>
      <c r="S1200" s="107" t="str">
        <f t="shared" si="5103"/>
        <v/>
      </c>
      <c r="T1200" s="107" t="str">
        <f t="shared" si="5103"/>
        <v/>
      </c>
      <c r="U1200" s="107" t="str">
        <f t="shared" ref="U1200" si="5104">IFERROR((U1199-U1198)/U1199*100%,"")</f>
        <v/>
      </c>
      <c r="V1200" s="107" t="str">
        <f>IFERROR((V1197-V1199)/V1199*100%,"")</f>
        <v/>
      </c>
      <c r="W1200" s="107" t="str">
        <f>IFERROR((W1197-W1199)/W1199*100%,"")</f>
        <v/>
      </c>
      <c r="X1200" s="107" t="str">
        <f>IFERROR((X1197-X1199)/X1199*100%,"")</f>
        <v/>
      </c>
      <c r="Y1200" s="107" t="str">
        <f>IFERROR((Y1197-Y1199)/Y1199*100%,"")</f>
        <v/>
      </c>
      <c r="Z1200" s="107" t="str">
        <f t="shared" ref="Z1200" si="5105">IFERROR((Z1199-Z1198)/Z1199*100%,"")</f>
        <v/>
      </c>
      <c r="AA1200" s="107" t="str">
        <f>IFERROR((AA1199-AA1197)/AA1199*100%,"")</f>
        <v/>
      </c>
      <c r="AB1200" s="107" t="str">
        <f>IFERROR((AB1199-AB1197)/AB1199*100%,"")</f>
        <v/>
      </c>
      <c r="AC1200" s="194" t="str">
        <f t="shared" ref="AC1200" si="5106">IFERROR((AC1199-AC1198)/AC1199*100%,"")</f>
        <v/>
      </c>
      <c r="AD1200" s="194" t="str">
        <f t="shared" ref="AD1200" si="5107">IFERROR((AD1199-AD1198)/AD1199*100%,"")</f>
        <v/>
      </c>
      <c r="AE1200" s="194" t="str">
        <f t="shared" ref="AE1200" si="5108">IFERROR((AE1199-AE1198)/AE1199*100%,"")</f>
        <v/>
      </c>
      <c r="AF1200" s="194" t="str">
        <f t="shared" ref="AF1200" si="5109">IFERROR((AF1199-AF1198)/AF1199*100%,"")</f>
        <v/>
      </c>
      <c r="AG1200" s="194" t="str">
        <f t="shared" ref="AG1200" si="5110">IFERROR((AG1199-AG1198)/AG1199*100%,"")</f>
        <v/>
      </c>
      <c r="AH1200" s="194" t="str">
        <f t="shared" ref="AH1200" si="5111">IFERROR((AH1199-AH1198)/AH1199*100%,"")</f>
        <v/>
      </c>
      <c r="AI1200" s="194" t="str">
        <f t="shared" ref="AI1200" si="5112">IFERROR((AI1199-AI1198)/AI1199*100%,"")</f>
        <v/>
      </c>
      <c r="AJ1200" s="194" t="str">
        <f t="shared" ref="AJ1200" si="5113">IFERROR((AJ1199-AJ1198)/AJ1199*100%,"")</f>
        <v/>
      </c>
      <c r="AK1200" s="194" t="str">
        <f t="shared" ref="AK1200" si="5114">IFERROR((AK1199-AK1198)/AK1199*100%,"")</f>
        <v/>
      </c>
      <c r="AL1200" s="194" t="str">
        <f t="shared" ref="AL1200" si="5115">IFERROR((AL1199-AL1198)/AL1199*100%,"")</f>
        <v/>
      </c>
      <c r="AM1200" s="227" t="str">
        <f>IFERROR((AM1199-AM1197)/AM1199*100%,"")</f>
        <v/>
      </c>
    </row>
    <row r="1201" spans="1:39" customFormat="1" outlineLevel="1">
      <c r="A1201" t="str">
        <f>B1196&amp;C1201</f>
        <v>Surname, Forename4</v>
      </c>
      <c r="B1201" s="259"/>
      <c r="C1201" s="27">
        <v>4</v>
      </c>
      <c r="D1201" s="26" t="s">
        <v>22</v>
      </c>
      <c r="E1201" s="103"/>
      <c r="F1201" s="103"/>
      <c r="G1201" s="103"/>
      <c r="H1201" s="15"/>
      <c r="I1201" s="16"/>
      <c r="J1201" s="17"/>
      <c r="K1201" s="94"/>
      <c r="L1201" s="94"/>
      <c r="M1201" s="94"/>
      <c r="N1201" s="94"/>
      <c r="O1201" s="94"/>
      <c r="P1201" s="94"/>
      <c r="Q1201" s="17" t="str">
        <f>IF(SUM(K1201:P1201)=0,"",SUM(K1201:P1201))</f>
        <v/>
      </c>
      <c r="R1201" s="94"/>
      <c r="S1201" s="94"/>
      <c r="T1201" s="17" t="str">
        <f>IF(SUM(R1201:S1201)=0,"",SUM(R1201:S1201))</f>
        <v/>
      </c>
      <c r="U1201" s="17"/>
      <c r="V1201" s="94"/>
      <c r="W1201" s="17"/>
      <c r="X1201" s="94" t="str">
        <f>IFERROR(AVERAGE(V1201:W1201),"")</f>
        <v/>
      </c>
      <c r="Y1201" s="17"/>
      <c r="Z1201" s="17"/>
      <c r="AA1201" s="71"/>
      <c r="AB1201" s="17"/>
      <c r="AC1201" s="190" t="str">
        <f>IF(J1201="","",IF(J1201&lt;&gt;0,INT(25.4347*POWER((18-J1201),1.81)),0))</f>
        <v/>
      </c>
      <c r="AD1201" s="190" t="str">
        <f>IFERROR(IF(Q1201&lt;&gt;0,INT(0.14354*POWER(((10*Q1201)-220),1.4)),0),"")</f>
        <v/>
      </c>
      <c r="AE1201" s="190" t="str">
        <f>IFERROR(IF(T1201&lt;&gt;0,INT(51.39*POWER((T1201-1.5),1.05)),0),"")</f>
        <v/>
      </c>
      <c r="AF1201" s="190">
        <f>IF(U1201&lt;&gt;0,INT(0.8465*POWER(((100*U1201)-75),1.42)),0)</f>
        <v>0</v>
      </c>
      <c r="AG1201" s="190" t="str">
        <f>IFERROR(IF(X1201&lt;&gt;0,INT(1.53775*POWER((82-X1201),1.81)),0),"")</f>
        <v/>
      </c>
      <c r="AH1201" s="190" t="str">
        <f>IF(Y1201="","",IF(Y1201&lt;&gt;0,INT(5.74352*POWER((28.5-Y1201),1.92)),0))</f>
        <v/>
      </c>
      <c r="AI1201" s="190">
        <f>IF(Z1201&lt;&gt;0,INT(12.91*POWER((Z1201-4),1.1)),0)</f>
        <v>0</v>
      </c>
      <c r="AJ1201" s="190" t="str">
        <f>IF(AA1201="","",IF(AA1201&lt;&gt;0,INT(0.2797*POWER(((100*AA1201)),1.35)),0))</f>
        <v/>
      </c>
      <c r="AK1201" s="191" t="str">
        <f>IF(AB1201="","",IF(AB1201&lt;&gt;0,INT(100.14*POWER((AB1201-1),1.08)),0))</f>
        <v/>
      </c>
      <c r="AL1201" s="192">
        <f>COUNT(J1201,Q1201,T1201,X1201,Y1201,AA1201,AB1201)</f>
        <v>0</v>
      </c>
      <c r="AM1201" s="193" t="str">
        <f>IF(AL1201=0,"",SUM(AC1201:AK1201))</f>
        <v/>
      </c>
    </row>
    <row r="1202" spans="1:39" customFormat="1" outlineLevel="1">
      <c r="B1202" s="259"/>
      <c r="C1202" s="106" t="s">
        <v>65</v>
      </c>
      <c r="D1202" s="103"/>
      <c r="E1202" s="103"/>
      <c r="F1202" s="103"/>
      <c r="G1202" s="103"/>
      <c r="H1202" s="104"/>
      <c r="I1202" s="105"/>
      <c r="J1202" s="107" t="str">
        <f>IFERROR((J1199-J1201)/J1201*100%,"")</f>
        <v/>
      </c>
      <c r="K1202" s="107" t="str">
        <f t="shared" ref="K1202:T1202" si="5116">IFERROR((K1201-K1199)/K1201*100%,"")</f>
        <v/>
      </c>
      <c r="L1202" s="107" t="str">
        <f t="shared" si="5116"/>
        <v/>
      </c>
      <c r="M1202" s="107" t="str">
        <f t="shared" si="5116"/>
        <v/>
      </c>
      <c r="N1202" s="107" t="str">
        <f t="shared" si="5116"/>
        <v/>
      </c>
      <c r="O1202" s="107" t="str">
        <f t="shared" si="5116"/>
        <v/>
      </c>
      <c r="P1202" s="107" t="str">
        <f t="shared" si="5116"/>
        <v/>
      </c>
      <c r="Q1202" s="107" t="str">
        <f t="shared" si="5116"/>
        <v/>
      </c>
      <c r="R1202" s="107" t="str">
        <f t="shared" si="5116"/>
        <v/>
      </c>
      <c r="S1202" s="107" t="str">
        <f t="shared" si="5116"/>
        <v/>
      </c>
      <c r="T1202" s="107" t="str">
        <f t="shared" si="5116"/>
        <v/>
      </c>
      <c r="U1202" s="107" t="str">
        <f t="shared" ref="U1202" si="5117">IFERROR((U1201-U1200)/U1201*100%,"")</f>
        <v/>
      </c>
      <c r="V1202" s="107" t="str">
        <f>IFERROR((V1199-V1201)/V1201*100%,"")</f>
        <v/>
      </c>
      <c r="W1202" s="107" t="str">
        <f>IFERROR((W1199-W1201)/W1201*100%,"")</f>
        <v/>
      </c>
      <c r="X1202" s="107" t="str">
        <f>IFERROR((X1199-X1201)/X1201*100%,"")</f>
        <v/>
      </c>
      <c r="Y1202" s="107" t="str">
        <f>IFERROR((Y1199-Y1201)/Y1201*100%,"")</f>
        <v/>
      </c>
      <c r="Z1202" s="107" t="str">
        <f t="shared" ref="Z1202" si="5118">IFERROR((Z1201-Z1200)/Z1201*100%,"")</f>
        <v/>
      </c>
      <c r="AA1202" s="107" t="str">
        <f>IFERROR((AA1201-AA1199)/AA1201*100%,"")</f>
        <v/>
      </c>
      <c r="AB1202" s="107" t="str">
        <f>IFERROR((AB1201-AB1199)/AB1201*100%,"")</f>
        <v/>
      </c>
      <c r="AC1202" s="194" t="str">
        <f t="shared" ref="AC1202" si="5119">IFERROR((AC1201-AC1200)/AC1201*100%,"")</f>
        <v/>
      </c>
      <c r="AD1202" s="194" t="str">
        <f t="shared" ref="AD1202" si="5120">IFERROR((AD1201-AD1200)/AD1201*100%,"")</f>
        <v/>
      </c>
      <c r="AE1202" s="194" t="str">
        <f t="shared" ref="AE1202" si="5121">IFERROR((AE1201-AE1200)/AE1201*100%,"")</f>
        <v/>
      </c>
      <c r="AF1202" s="194" t="str">
        <f t="shared" ref="AF1202" si="5122">IFERROR((AF1201-AF1200)/AF1201*100%,"")</f>
        <v/>
      </c>
      <c r="AG1202" s="194" t="str">
        <f t="shared" ref="AG1202" si="5123">IFERROR((AG1201-AG1200)/AG1201*100%,"")</f>
        <v/>
      </c>
      <c r="AH1202" s="194" t="str">
        <f t="shared" ref="AH1202" si="5124">IFERROR((AH1201-AH1200)/AH1201*100%,"")</f>
        <v/>
      </c>
      <c r="AI1202" s="194" t="str">
        <f t="shared" ref="AI1202" si="5125">IFERROR((AI1201-AI1200)/AI1201*100%,"")</f>
        <v/>
      </c>
      <c r="AJ1202" s="194" t="str">
        <f t="shared" ref="AJ1202" si="5126">IFERROR((AJ1201-AJ1200)/AJ1201*100%,"")</f>
        <v/>
      </c>
      <c r="AK1202" s="194" t="str">
        <f t="shared" ref="AK1202" si="5127">IFERROR((AK1201-AK1200)/AK1201*100%,"")</f>
        <v/>
      </c>
      <c r="AL1202" s="194" t="str">
        <f t="shared" ref="AL1202" si="5128">IFERROR((AL1201-AL1200)/AL1201*100%,"")</f>
        <v/>
      </c>
      <c r="AM1202" s="227" t="str">
        <f>IFERROR((AM1201-AM1199)/AM1201*100%,"")</f>
        <v/>
      </c>
    </row>
    <row r="1203" spans="1:39" customFormat="1" outlineLevel="1">
      <c r="A1203" t="str">
        <f>B1196&amp;C1203</f>
        <v>Surname, Forename5</v>
      </c>
      <c r="B1203" s="259"/>
      <c r="C1203" s="27">
        <v>5</v>
      </c>
      <c r="D1203" s="26" t="s">
        <v>22</v>
      </c>
      <c r="E1203" s="103"/>
      <c r="F1203" s="103"/>
      <c r="G1203" s="103"/>
      <c r="H1203" s="15"/>
      <c r="I1203" s="16"/>
      <c r="J1203" s="17"/>
      <c r="K1203" s="94"/>
      <c r="L1203" s="94"/>
      <c r="M1203" s="94"/>
      <c r="N1203" s="94"/>
      <c r="O1203" s="94"/>
      <c r="P1203" s="94"/>
      <c r="Q1203" s="17" t="str">
        <f>IF(SUM(K1203:P1203)=0,"",SUM(K1203:P1203))</f>
        <v/>
      </c>
      <c r="R1203" s="94"/>
      <c r="S1203" s="94"/>
      <c r="T1203" s="17" t="str">
        <f>IF(SUM(R1203:S1203)=0,"",SUM(R1203:S1203))</f>
        <v/>
      </c>
      <c r="U1203" s="17"/>
      <c r="V1203" s="94"/>
      <c r="W1203" s="17"/>
      <c r="X1203" s="94" t="str">
        <f>IFERROR(AVERAGE(V1203:W1203),"")</f>
        <v/>
      </c>
      <c r="Y1203" s="17"/>
      <c r="Z1203" s="17"/>
      <c r="AA1203" s="71"/>
      <c r="AB1203" s="17"/>
      <c r="AC1203" s="190" t="str">
        <f>IF(J1203="","",IF(J1203&lt;&gt;0,INT(25.4347*POWER((18-J1203),1.81)),0))</f>
        <v/>
      </c>
      <c r="AD1203" s="190" t="str">
        <f>IFERROR(IF(Q1203&lt;&gt;0,INT(0.14354*POWER(((10*Q1203)-220),1.4)),0),"")</f>
        <v/>
      </c>
      <c r="AE1203" s="190" t="str">
        <f>IFERROR(IF(T1203&lt;&gt;0,INT(51.39*POWER((T1203-1.5),1.05)),0),"")</f>
        <v/>
      </c>
      <c r="AF1203" s="190">
        <f>IF(U1203&lt;&gt;0,INT(0.8465*POWER(((100*U1203)-75),1.42)),0)</f>
        <v>0</v>
      </c>
      <c r="AG1203" s="190" t="str">
        <f>IFERROR(IF(X1203&lt;&gt;0,INT(1.53775*POWER((82-X1203),1.81)),0),"")</f>
        <v/>
      </c>
      <c r="AH1203" s="190" t="str">
        <f>IF(Y1203="","",IF(Y1203&lt;&gt;0,INT(5.74352*POWER((28.5-Y1203),1.92)),0))</f>
        <v/>
      </c>
      <c r="AI1203" s="190">
        <f>IF(Z1203&lt;&gt;0,INT(12.91*POWER((Z1203-4),1.1)),0)</f>
        <v>0</v>
      </c>
      <c r="AJ1203" s="190" t="str">
        <f>IF(AA1203="","",IF(AA1203&lt;&gt;0,INT(0.2797*POWER(((100*AA1203)),1.35)),0))</f>
        <v/>
      </c>
      <c r="AK1203" s="191" t="str">
        <f>IF(AB1203="","",IF(AB1203&lt;&gt;0,INT(100.14*POWER((AB1203-1),1.08)),0))</f>
        <v/>
      </c>
      <c r="AL1203" s="192">
        <f>COUNT(J1203,Q1203,T1203,X1203,Y1203,AA1203,AB1203)</f>
        <v>0</v>
      </c>
      <c r="AM1203" s="193" t="str">
        <f>IF(AL1203=0,"",SUM(AC1203:AK1203))</f>
        <v/>
      </c>
    </row>
    <row r="1204" spans="1:39" customFormat="1" outlineLevel="1">
      <c r="B1204" s="259"/>
      <c r="C1204" s="106" t="s">
        <v>65</v>
      </c>
      <c r="D1204" s="103"/>
      <c r="E1204" s="103"/>
      <c r="F1204" s="103"/>
      <c r="G1204" s="103"/>
      <c r="H1204" s="104"/>
      <c r="I1204" s="105"/>
      <c r="J1204" s="107" t="str">
        <f>IFERROR((J1201-J1203)/J1203*100%,"")</f>
        <v/>
      </c>
      <c r="K1204" s="107" t="str">
        <f t="shared" ref="K1204:T1204" si="5129">IFERROR((K1203-K1201)/K1203*100%,"")</f>
        <v/>
      </c>
      <c r="L1204" s="107" t="str">
        <f t="shared" si="5129"/>
        <v/>
      </c>
      <c r="M1204" s="107" t="str">
        <f t="shared" si="5129"/>
        <v/>
      </c>
      <c r="N1204" s="107" t="str">
        <f t="shared" si="5129"/>
        <v/>
      </c>
      <c r="O1204" s="107" t="str">
        <f t="shared" si="5129"/>
        <v/>
      </c>
      <c r="P1204" s="107" t="str">
        <f t="shared" si="5129"/>
        <v/>
      </c>
      <c r="Q1204" s="107" t="str">
        <f t="shared" si="5129"/>
        <v/>
      </c>
      <c r="R1204" s="107" t="str">
        <f t="shared" si="5129"/>
        <v/>
      </c>
      <c r="S1204" s="107" t="str">
        <f t="shared" si="5129"/>
        <v/>
      </c>
      <c r="T1204" s="107" t="str">
        <f t="shared" si="5129"/>
        <v/>
      </c>
      <c r="U1204" s="107" t="str">
        <f t="shared" ref="U1204" si="5130">IFERROR((U1203-U1202)/U1203*100%,"")</f>
        <v/>
      </c>
      <c r="V1204" s="107" t="str">
        <f>IFERROR((V1201-V1203)/V1203*100%,"")</f>
        <v/>
      </c>
      <c r="W1204" s="107" t="str">
        <f>IFERROR((W1201-W1203)/W1203*100%,"")</f>
        <v/>
      </c>
      <c r="X1204" s="107" t="str">
        <f>IFERROR((X1201-X1203)/X1203*100%,"")</f>
        <v/>
      </c>
      <c r="Y1204" s="107" t="str">
        <f>IFERROR((Y1201-Y1203)/Y1203*100%,"")</f>
        <v/>
      </c>
      <c r="Z1204" s="107" t="str">
        <f t="shared" ref="Z1204" si="5131">IFERROR((Z1203-Z1202)/Z1203*100%,"")</f>
        <v/>
      </c>
      <c r="AA1204" s="107" t="str">
        <f>IFERROR((AA1203-AA1201)/AA1203*100%,"")</f>
        <v/>
      </c>
      <c r="AB1204" s="107" t="str">
        <f>IFERROR((AB1203-AB1201)/AB1203*100%,"")</f>
        <v/>
      </c>
      <c r="AC1204" s="194" t="str">
        <f t="shared" ref="AC1204" si="5132">IFERROR((AC1203-AC1202)/AC1203*100%,"")</f>
        <v/>
      </c>
      <c r="AD1204" s="194" t="str">
        <f t="shared" ref="AD1204" si="5133">IFERROR((AD1203-AD1202)/AD1203*100%,"")</f>
        <v/>
      </c>
      <c r="AE1204" s="194" t="str">
        <f t="shared" ref="AE1204" si="5134">IFERROR((AE1203-AE1202)/AE1203*100%,"")</f>
        <v/>
      </c>
      <c r="AF1204" s="194" t="str">
        <f t="shared" ref="AF1204" si="5135">IFERROR((AF1203-AF1202)/AF1203*100%,"")</f>
        <v/>
      </c>
      <c r="AG1204" s="194" t="str">
        <f t="shared" ref="AG1204" si="5136">IFERROR((AG1203-AG1202)/AG1203*100%,"")</f>
        <v/>
      </c>
      <c r="AH1204" s="194" t="str">
        <f t="shared" ref="AH1204" si="5137">IFERROR((AH1203-AH1202)/AH1203*100%,"")</f>
        <v/>
      </c>
      <c r="AI1204" s="194" t="str">
        <f t="shared" ref="AI1204" si="5138">IFERROR((AI1203-AI1202)/AI1203*100%,"")</f>
        <v/>
      </c>
      <c r="AJ1204" s="194" t="str">
        <f t="shared" ref="AJ1204" si="5139">IFERROR((AJ1203-AJ1202)/AJ1203*100%,"")</f>
        <v/>
      </c>
      <c r="AK1204" s="194" t="str">
        <f t="shared" ref="AK1204" si="5140">IFERROR((AK1203-AK1202)/AK1203*100%,"")</f>
        <v/>
      </c>
      <c r="AL1204" s="194" t="str">
        <f t="shared" ref="AL1204" si="5141">IFERROR((AL1203-AL1202)/AL1203*100%,"")</f>
        <v/>
      </c>
      <c r="AM1204" s="227" t="str">
        <f>IFERROR((AM1203-AM1201)/AM1203*100%,"")</f>
        <v/>
      </c>
    </row>
    <row r="1205" spans="1:39" customFormat="1" outlineLevel="1">
      <c r="A1205" t="str">
        <f>B1196&amp;C1205</f>
        <v>Surname, Forename6</v>
      </c>
      <c r="B1205" s="259"/>
      <c r="C1205" s="27">
        <v>6</v>
      </c>
      <c r="D1205" s="26" t="s">
        <v>22</v>
      </c>
      <c r="E1205" s="103"/>
      <c r="F1205" s="103"/>
      <c r="G1205" s="103"/>
      <c r="H1205" s="15"/>
      <c r="I1205" s="16"/>
      <c r="J1205" s="17"/>
      <c r="K1205" s="94"/>
      <c r="L1205" s="94"/>
      <c r="M1205" s="94"/>
      <c r="N1205" s="94"/>
      <c r="O1205" s="94"/>
      <c r="P1205" s="94"/>
      <c r="Q1205" s="17" t="str">
        <f>IF(SUM(K1205:P1205)=0,"",SUM(K1205:P1205))</f>
        <v/>
      </c>
      <c r="R1205" s="94"/>
      <c r="S1205" s="94"/>
      <c r="T1205" s="17" t="str">
        <f>IF(SUM(R1205:S1205)=0,"",SUM(R1205:S1205))</f>
        <v/>
      </c>
      <c r="U1205" s="17"/>
      <c r="V1205" s="94"/>
      <c r="W1205" s="17"/>
      <c r="X1205" s="94" t="str">
        <f>IFERROR(AVERAGE(V1205:W1205),"")</f>
        <v/>
      </c>
      <c r="Y1205" s="17"/>
      <c r="Z1205" s="17"/>
      <c r="AA1205" s="71"/>
      <c r="AB1205" s="17"/>
      <c r="AC1205" s="190" t="str">
        <f>IF(J1205="","",IF(J1205&lt;&gt;0,INT(25.4347*POWER((18-J1205),1.81)),0))</f>
        <v/>
      </c>
      <c r="AD1205" s="190" t="str">
        <f>IFERROR(IF(Q1205&lt;&gt;0,INT(0.14354*POWER(((10*Q1205)-220),1.4)),0),"")</f>
        <v/>
      </c>
      <c r="AE1205" s="190" t="str">
        <f>IFERROR(IF(T1205&lt;&gt;0,INT(51.39*POWER((T1205-1.5),1.05)),0),"")</f>
        <v/>
      </c>
      <c r="AF1205" s="190">
        <f>IF(U1205&lt;&gt;0,INT(0.8465*POWER(((100*U1205)-75),1.42)),0)</f>
        <v>0</v>
      </c>
      <c r="AG1205" s="190" t="str">
        <f>IFERROR(IF(X1205&lt;&gt;0,INT(1.53775*POWER((82-X1205),1.81)),0),"")</f>
        <v/>
      </c>
      <c r="AH1205" s="190" t="str">
        <f>IF(Y1205="","",IF(Y1205&lt;&gt;0,INT(5.74352*POWER((28.5-Y1205),1.92)),0))</f>
        <v/>
      </c>
      <c r="AI1205" s="190">
        <f>IF(Z1205&lt;&gt;0,INT(12.91*POWER((Z1205-4),1.1)),0)</f>
        <v>0</v>
      </c>
      <c r="AJ1205" s="190" t="str">
        <f>IF(AA1205="","",IF(AA1205&lt;&gt;0,INT(0.2797*POWER(((100*AA1205)),1.35)),0))</f>
        <v/>
      </c>
      <c r="AK1205" s="191" t="str">
        <f>IF(AB1205="","",IF(AB1205&lt;&gt;0,INT(100.14*POWER((AB1205-1),1.08)),0))</f>
        <v/>
      </c>
      <c r="AL1205" s="192">
        <f>COUNT(J1205,Q1205,T1205,X1205,Y1205,AA1205,AB1205)</f>
        <v>0</v>
      </c>
      <c r="AM1205" s="193" t="str">
        <f>IF(AL1205=0,"",SUM(AC1205:AK1205))</f>
        <v/>
      </c>
    </row>
    <row r="1206" spans="1:39" customFormat="1" outlineLevel="1">
      <c r="B1206" s="259"/>
      <c r="C1206" s="106" t="s">
        <v>65</v>
      </c>
      <c r="D1206" s="103"/>
      <c r="E1206" s="103"/>
      <c r="F1206" s="103"/>
      <c r="G1206" s="103"/>
      <c r="H1206" s="104"/>
      <c r="I1206" s="105"/>
      <c r="J1206" s="107" t="str">
        <f>IFERROR((J1203-J1205)/J1205*100%,"")</f>
        <v/>
      </c>
      <c r="K1206" s="107" t="str">
        <f t="shared" ref="K1206:T1206" si="5142">IFERROR((K1205-K1203)/K1205*100%,"")</f>
        <v/>
      </c>
      <c r="L1206" s="107" t="str">
        <f t="shared" si="5142"/>
        <v/>
      </c>
      <c r="M1206" s="107" t="str">
        <f t="shared" si="5142"/>
        <v/>
      </c>
      <c r="N1206" s="107" t="str">
        <f t="shared" si="5142"/>
        <v/>
      </c>
      <c r="O1206" s="107" t="str">
        <f t="shared" si="5142"/>
        <v/>
      </c>
      <c r="P1206" s="107" t="str">
        <f t="shared" si="5142"/>
        <v/>
      </c>
      <c r="Q1206" s="107" t="str">
        <f t="shared" si="5142"/>
        <v/>
      </c>
      <c r="R1206" s="107" t="str">
        <f t="shared" si="5142"/>
        <v/>
      </c>
      <c r="S1206" s="107" t="str">
        <f t="shared" si="5142"/>
        <v/>
      </c>
      <c r="T1206" s="107" t="str">
        <f t="shared" si="5142"/>
        <v/>
      </c>
      <c r="U1206" s="107" t="str">
        <f t="shared" ref="U1206" si="5143">IFERROR((U1205-U1204)/U1205*100%,"")</f>
        <v/>
      </c>
      <c r="V1206" s="107" t="str">
        <f>IFERROR((V1203-V1205)/V1205*100%,"")</f>
        <v/>
      </c>
      <c r="W1206" s="107" t="str">
        <f>IFERROR((W1203-W1205)/W1205*100%,"")</f>
        <v/>
      </c>
      <c r="X1206" s="107" t="str">
        <f>IFERROR((X1203-X1205)/X1205*100%,"")</f>
        <v/>
      </c>
      <c r="Y1206" s="107" t="str">
        <f>IFERROR((Y1203-Y1205)/Y1205*100%,"")</f>
        <v/>
      </c>
      <c r="Z1206" s="107" t="str">
        <f t="shared" ref="Z1206" si="5144">IFERROR((Z1205-Z1204)/Z1205*100%,"")</f>
        <v/>
      </c>
      <c r="AA1206" s="107" t="str">
        <f>IFERROR((AA1205-AA1203)/AA1205*100%,"")</f>
        <v/>
      </c>
      <c r="AB1206" s="107" t="str">
        <f>IFERROR((AB1205-AB1203)/AB1205*100%,"")</f>
        <v/>
      </c>
      <c r="AC1206" s="194" t="str">
        <f t="shared" ref="AC1206" si="5145">IFERROR((AC1205-AC1204)/AC1205*100%,"")</f>
        <v/>
      </c>
      <c r="AD1206" s="194" t="str">
        <f t="shared" ref="AD1206" si="5146">IFERROR((AD1205-AD1204)/AD1205*100%,"")</f>
        <v/>
      </c>
      <c r="AE1206" s="194" t="str">
        <f t="shared" ref="AE1206" si="5147">IFERROR((AE1205-AE1204)/AE1205*100%,"")</f>
        <v/>
      </c>
      <c r="AF1206" s="194" t="str">
        <f t="shared" ref="AF1206" si="5148">IFERROR((AF1205-AF1204)/AF1205*100%,"")</f>
        <v/>
      </c>
      <c r="AG1206" s="194" t="str">
        <f t="shared" ref="AG1206" si="5149">IFERROR((AG1205-AG1204)/AG1205*100%,"")</f>
        <v/>
      </c>
      <c r="AH1206" s="194" t="str">
        <f t="shared" ref="AH1206" si="5150">IFERROR((AH1205-AH1204)/AH1205*100%,"")</f>
        <v/>
      </c>
      <c r="AI1206" s="194" t="str">
        <f t="shared" ref="AI1206" si="5151">IFERROR((AI1205-AI1204)/AI1205*100%,"")</f>
        <v/>
      </c>
      <c r="AJ1206" s="194" t="str">
        <f t="shared" ref="AJ1206" si="5152">IFERROR((AJ1205-AJ1204)/AJ1205*100%,"")</f>
        <v/>
      </c>
      <c r="AK1206" s="194" t="str">
        <f t="shared" ref="AK1206" si="5153">IFERROR((AK1205-AK1204)/AK1205*100%,"")</f>
        <v/>
      </c>
      <c r="AL1206" s="194" t="str">
        <f t="shared" ref="AL1206" si="5154">IFERROR((AL1205-AL1204)/AL1205*100%,"")</f>
        <v/>
      </c>
      <c r="AM1206" s="227" t="str">
        <f>IFERROR((AM1205-AM1203)/AM1205*100%,"")</f>
        <v/>
      </c>
    </row>
    <row r="1207" spans="1:39" customFormat="1" outlineLevel="1">
      <c r="A1207" t="str">
        <f>B1196&amp;C1207</f>
        <v>Surname, Forename7</v>
      </c>
      <c r="B1207" s="259"/>
      <c r="C1207" s="27">
        <v>7</v>
      </c>
      <c r="D1207" s="26" t="s">
        <v>22</v>
      </c>
      <c r="E1207" s="103"/>
      <c r="F1207" s="103"/>
      <c r="G1207" s="103"/>
      <c r="H1207" s="15"/>
      <c r="I1207" s="16"/>
      <c r="J1207" s="17"/>
      <c r="K1207" s="94"/>
      <c r="L1207" s="94"/>
      <c r="M1207" s="94"/>
      <c r="N1207" s="94"/>
      <c r="O1207" s="94"/>
      <c r="P1207" s="94"/>
      <c r="Q1207" s="17" t="str">
        <f>IF(SUM(K1207:P1207)=0,"",SUM(K1207:P1207))</f>
        <v/>
      </c>
      <c r="R1207" s="94"/>
      <c r="S1207" s="94"/>
      <c r="T1207" s="17" t="str">
        <f>IF(SUM(R1207:S1207)=0,"",SUM(R1207:S1207))</f>
        <v/>
      </c>
      <c r="U1207" s="17"/>
      <c r="V1207" s="94"/>
      <c r="W1207" s="17"/>
      <c r="X1207" s="94" t="str">
        <f>IFERROR(AVERAGE(V1207:W1207),"")</f>
        <v/>
      </c>
      <c r="Y1207" s="17"/>
      <c r="Z1207" s="17"/>
      <c r="AA1207" s="71"/>
      <c r="AB1207" s="17"/>
      <c r="AC1207" s="190" t="str">
        <f>IF(J1207="","",IF(J1207&lt;&gt;0,INT(25.4347*POWER((18-J1207),1.81)),0))</f>
        <v/>
      </c>
      <c r="AD1207" s="190" t="str">
        <f>IFERROR(IF(Q1207&lt;&gt;0,INT(0.14354*POWER(((10*Q1207)-220),1.4)),0),"")</f>
        <v/>
      </c>
      <c r="AE1207" s="190" t="str">
        <f>IFERROR(IF(T1207&lt;&gt;0,INT(51.39*POWER((T1207-1.5),1.05)),0),"")</f>
        <v/>
      </c>
      <c r="AF1207" s="190">
        <f>IF(U1207&lt;&gt;0,INT(0.8465*POWER(((100*U1207)-75),1.42)),0)</f>
        <v>0</v>
      </c>
      <c r="AG1207" s="190" t="str">
        <f>IFERROR(IF(X1207&lt;&gt;0,INT(1.53775*POWER((82-X1207),1.81)),0),"")</f>
        <v/>
      </c>
      <c r="AH1207" s="190" t="str">
        <f>IF(Y1207="","",IF(Y1207&lt;&gt;0,INT(5.74352*POWER((28.5-Y1207),1.92)),0))</f>
        <v/>
      </c>
      <c r="AI1207" s="190">
        <f>IF(Z1207&lt;&gt;0,INT(12.91*POWER((Z1207-4),1.1)),0)</f>
        <v>0</v>
      </c>
      <c r="AJ1207" s="190" t="str">
        <f>IF(AA1207="","",IF(AA1207&lt;&gt;0,INT(0.2797*POWER(((100*AA1207)),1.35)),0))</f>
        <v/>
      </c>
      <c r="AK1207" s="191" t="str">
        <f>IF(AB1207="","",IF(AB1207&lt;&gt;0,INT(100.14*POWER((AB1207-1),1.08)),0))</f>
        <v/>
      </c>
      <c r="AL1207" s="192">
        <f>COUNT(J1207,Q1207,T1207,X1207,Y1207,AA1207,AB1207)</f>
        <v>0</v>
      </c>
      <c r="AM1207" s="193" t="str">
        <f>IF(AL1207=0,"",SUM(AC1207:AK1207))</f>
        <v/>
      </c>
    </row>
    <row r="1208" spans="1:39" customFormat="1" outlineLevel="1">
      <c r="B1208" s="259"/>
      <c r="C1208" s="106" t="s">
        <v>65</v>
      </c>
      <c r="D1208" s="103"/>
      <c r="E1208" s="103"/>
      <c r="F1208" s="103"/>
      <c r="G1208" s="103"/>
      <c r="H1208" s="104"/>
      <c r="I1208" s="105"/>
      <c r="J1208" s="107" t="str">
        <f>IFERROR((J1205-J1207)/J1207*100%,"")</f>
        <v/>
      </c>
      <c r="K1208" s="107" t="str">
        <f t="shared" ref="K1208:T1208" si="5155">IFERROR((K1207-K1205)/K1207*100%,"")</f>
        <v/>
      </c>
      <c r="L1208" s="107" t="str">
        <f t="shared" si="5155"/>
        <v/>
      </c>
      <c r="M1208" s="107" t="str">
        <f t="shared" si="5155"/>
        <v/>
      </c>
      <c r="N1208" s="107" t="str">
        <f t="shared" si="5155"/>
        <v/>
      </c>
      <c r="O1208" s="107" t="str">
        <f t="shared" si="5155"/>
        <v/>
      </c>
      <c r="P1208" s="107" t="str">
        <f t="shared" si="5155"/>
        <v/>
      </c>
      <c r="Q1208" s="107" t="str">
        <f t="shared" si="5155"/>
        <v/>
      </c>
      <c r="R1208" s="107" t="str">
        <f t="shared" si="5155"/>
        <v/>
      </c>
      <c r="S1208" s="107" t="str">
        <f t="shared" si="5155"/>
        <v/>
      </c>
      <c r="T1208" s="107" t="str">
        <f t="shared" si="5155"/>
        <v/>
      </c>
      <c r="U1208" s="107" t="str">
        <f t="shared" ref="U1208" si="5156">IFERROR((U1207-U1206)/U1207*100%,"")</f>
        <v/>
      </c>
      <c r="V1208" s="107" t="str">
        <f>IFERROR((V1205-V1207)/V1207*100%,"")</f>
        <v/>
      </c>
      <c r="W1208" s="107" t="str">
        <f>IFERROR((W1205-W1207)/W1207*100%,"")</f>
        <v/>
      </c>
      <c r="X1208" s="107" t="str">
        <f>IFERROR((X1205-X1207)/X1207*100%,"")</f>
        <v/>
      </c>
      <c r="Y1208" s="107" t="str">
        <f>IFERROR((Y1205-Y1207)/Y1207*100%,"")</f>
        <v/>
      </c>
      <c r="Z1208" s="107" t="str">
        <f t="shared" ref="Z1208" si="5157">IFERROR((Z1207-Z1206)/Z1207*100%,"")</f>
        <v/>
      </c>
      <c r="AA1208" s="107" t="str">
        <f>IFERROR((AA1207-AA1205)/AA1207*100%,"")</f>
        <v/>
      </c>
      <c r="AB1208" s="107" t="str">
        <f>IFERROR((AB1207-AB1205)/AB1207*100%,"")</f>
        <v/>
      </c>
      <c r="AC1208" s="194" t="str">
        <f t="shared" ref="AC1208" si="5158">IFERROR((AC1207-AC1206)/AC1207*100%,"")</f>
        <v/>
      </c>
      <c r="AD1208" s="194" t="str">
        <f t="shared" ref="AD1208" si="5159">IFERROR((AD1207-AD1206)/AD1207*100%,"")</f>
        <v/>
      </c>
      <c r="AE1208" s="194" t="str">
        <f t="shared" ref="AE1208" si="5160">IFERROR((AE1207-AE1206)/AE1207*100%,"")</f>
        <v/>
      </c>
      <c r="AF1208" s="194" t="str">
        <f t="shared" ref="AF1208" si="5161">IFERROR((AF1207-AF1206)/AF1207*100%,"")</f>
        <v/>
      </c>
      <c r="AG1208" s="194" t="str">
        <f t="shared" ref="AG1208" si="5162">IFERROR((AG1207-AG1206)/AG1207*100%,"")</f>
        <v/>
      </c>
      <c r="AH1208" s="194" t="str">
        <f t="shared" ref="AH1208" si="5163">IFERROR((AH1207-AH1206)/AH1207*100%,"")</f>
        <v/>
      </c>
      <c r="AI1208" s="194" t="str">
        <f t="shared" ref="AI1208" si="5164">IFERROR((AI1207-AI1206)/AI1207*100%,"")</f>
        <v/>
      </c>
      <c r="AJ1208" s="194" t="str">
        <f t="shared" ref="AJ1208" si="5165">IFERROR((AJ1207-AJ1206)/AJ1207*100%,"")</f>
        <v/>
      </c>
      <c r="AK1208" s="194" t="str">
        <f t="shared" ref="AK1208" si="5166">IFERROR((AK1207-AK1206)/AK1207*100%,"")</f>
        <v/>
      </c>
      <c r="AL1208" s="194" t="str">
        <f t="shared" ref="AL1208" si="5167">IFERROR((AL1207-AL1206)/AL1207*100%,"")</f>
        <v/>
      </c>
      <c r="AM1208" s="227" t="str">
        <f>IFERROR((AM1207-AM1205)/AM1207*100%,"")</f>
        <v/>
      </c>
    </row>
    <row r="1209" spans="1:39" customFormat="1" outlineLevel="1">
      <c r="A1209" t="str">
        <f>B1196&amp;C1209</f>
        <v>Surname, Forename8</v>
      </c>
      <c r="B1209" s="259"/>
      <c r="C1209" s="27">
        <v>8</v>
      </c>
      <c r="D1209" s="26" t="s">
        <v>22</v>
      </c>
      <c r="E1209" s="103"/>
      <c r="F1209" s="103"/>
      <c r="G1209" s="103"/>
      <c r="H1209" s="15"/>
      <c r="I1209" s="16"/>
      <c r="J1209" s="17"/>
      <c r="K1209" s="94"/>
      <c r="L1209" s="94"/>
      <c r="M1209" s="94"/>
      <c r="N1209" s="94"/>
      <c r="O1209" s="94"/>
      <c r="P1209" s="94"/>
      <c r="Q1209" s="17" t="str">
        <f>IF(SUM(K1209:P1209)=0,"",SUM(K1209:P1209))</f>
        <v/>
      </c>
      <c r="R1209" s="94"/>
      <c r="S1209" s="94"/>
      <c r="T1209" s="17" t="str">
        <f>IF(SUM(R1209:S1209)=0,"",SUM(R1209:S1209))</f>
        <v/>
      </c>
      <c r="U1209" s="17"/>
      <c r="V1209" s="94"/>
      <c r="W1209" s="17"/>
      <c r="X1209" s="94" t="str">
        <f>IFERROR(AVERAGE(V1209:W1209),"")</f>
        <v/>
      </c>
      <c r="Y1209" s="17"/>
      <c r="Z1209" s="17"/>
      <c r="AA1209" s="71"/>
      <c r="AB1209" s="17"/>
      <c r="AC1209" s="190" t="str">
        <f>IF(J1209="","",IF(J1209&lt;&gt;0,INT(25.4347*POWER((18-J1209),1.81)),0))</f>
        <v/>
      </c>
      <c r="AD1209" s="190" t="str">
        <f>IFERROR(IF(Q1209&lt;&gt;0,INT(0.14354*POWER(((10*Q1209)-220),1.4)),0),"")</f>
        <v/>
      </c>
      <c r="AE1209" s="190" t="str">
        <f>IFERROR(IF(T1209&lt;&gt;0,INT(51.39*POWER((T1209-1.5),1.05)),0),"")</f>
        <v/>
      </c>
      <c r="AF1209" s="190">
        <f>IF(U1209&lt;&gt;0,INT(0.8465*POWER(((100*U1209)-75),1.42)),0)</f>
        <v>0</v>
      </c>
      <c r="AG1209" s="190" t="str">
        <f>IFERROR(IF(X1209&lt;&gt;0,INT(1.53775*POWER((82-X1209),1.81)),0),"")</f>
        <v/>
      </c>
      <c r="AH1209" s="190" t="str">
        <f>IF(Y1209="","",IF(Y1209&lt;&gt;0,INT(5.74352*POWER((28.5-Y1209),1.92)),0))</f>
        <v/>
      </c>
      <c r="AI1209" s="190">
        <f>IF(Z1209&lt;&gt;0,INT(12.91*POWER((Z1209-4),1.1)),0)</f>
        <v>0</v>
      </c>
      <c r="AJ1209" s="190" t="str">
        <f>IF(AA1209="","",IF(AA1209&lt;&gt;0,INT(0.2797*POWER(((100*AA1209)),1.35)),0))</f>
        <v/>
      </c>
      <c r="AK1209" s="191" t="str">
        <f>IF(AB1209="","",IF(AB1209&lt;&gt;0,INT(100.14*POWER((AB1209-1),1.08)),0))</f>
        <v/>
      </c>
      <c r="AL1209" s="192">
        <f>COUNT(J1209,Q1209,T1209,X1209,Y1209,AA1209,AB1209)</f>
        <v>0</v>
      </c>
      <c r="AM1209" s="193" t="str">
        <f>IF(AL1209=0,"",SUM(AC1209:AK1209))</f>
        <v/>
      </c>
    </row>
    <row r="1210" spans="1:39" customFormat="1" outlineLevel="1">
      <c r="B1210" s="259"/>
      <c r="C1210" s="106" t="s">
        <v>65</v>
      </c>
      <c r="D1210" s="103"/>
      <c r="E1210" s="103"/>
      <c r="F1210" s="103"/>
      <c r="G1210" s="103"/>
      <c r="H1210" s="104"/>
      <c r="I1210" s="105"/>
      <c r="J1210" s="107" t="str">
        <f>IFERROR((J1207-J1209)/J1209*100%,"")</f>
        <v/>
      </c>
      <c r="K1210" s="107" t="str">
        <f t="shared" ref="K1210:T1210" si="5168">IFERROR((K1209-K1207)/K1209*100%,"")</f>
        <v/>
      </c>
      <c r="L1210" s="107" t="str">
        <f t="shared" si="5168"/>
        <v/>
      </c>
      <c r="M1210" s="107" t="str">
        <f t="shared" si="5168"/>
        <v/>
      </c>
      <c r="N1210" s="107" t="str">
        <f t="shared" si="5168"/>
        <v/>
      </c>
      <c r="O1210" s="107" t="str">
        <f t="shared" si="5168"/>
        <v/>
      </c>
      <c r="P1210" s="107" t="str">
        <f t="shared" si="5168"/>
        <v/>
      </c>
      <c r="Q1210" s="107" t="str">
        <f t="shared" si="5168"/>
        <v/>
      </c>
      <c r="R1210" s="107" t="str">
        <f t="shared" si="5168"/>
        <v/>
      </c>
      <c r="S1210" s="107" t="str">
        <f t="shared" si="5168"/>
        <v/>
      </c>
      <c r="T1210" s="107" t="str">
        <f t="shared" si="5168"/>
        <v/>
      </c>
      <c r="U1210" s="107" t="str">
        <f t="shared" ref="U1210" si="5169">IFERROR((U1209-U1208)/U1209*100%,"")</f>
        <v/>
      </c>
      <c r="V1210" s="107" t="str">
        <f>IFERROR((V1207-V1209)/V1209*100%,"")</f>
        <v/>
      </c>
      <c r="W1210" s="107" t="str">
        <f>IFERROR((W1207-W1209)/W1209*100%,"")</f>
        <v/>
      </c>
      <c r="X1210" s="107" t="str">
        <f>IFERROR((X1207-X1209)/X1209*100%,"")</f>
        <v/>
      </c>
      <c r="Y1210" s="107" t="str">
        <f>IFERROR((Y1207-Y1209)/Y1209*100%,"")</f>
        <v/>
      </c>
      <c r="Z1210" s="107" t="str">
        <f t="shared" ref="Z1210" si="5170">IFERROR((Z1209-Z1208)/Z1209*100%,"")</f>
        <v/>
      </c>
      <c r="AA1210" s="107" t="str">
        <f>IFERROR((AA1209-AA1207)/AA1209*100%,"")</f>
        <v/>
      </c>
      <c r="AB1210" s="107" t="str">
        <f>IFERROR((AB1209-AB1207)/AB1209*100%,"")</f>
        <v/>
      </c>
      <c r="AC1210" s="194" t="str">
        <f t="shared" ref="AC1210" si="5171">IFERROR((AC1209-AC1208)/AC1209*100%,"")</f>
        <v/>
      </c>
      <c r="AD1210" s="194" t="str">
        <f t="shared" ref="AD1210" si="5172">IFERROR((AD1209-AD1208)/AD1209*100%,"")</f>
        <v/>
      </c>
      <c r="AE1210" s="194" t="str">
        <f t="shared" ref="AE1210" si="5173">IFERROR((AE1209-AE1208)/AE1209*100%,"")</f>
        <v/>
      </c>
      <c r="AF1210" s="194" t="str">
        <f t="shared" ref="AF1210" si="5174">IFERROR((AF1209-AF1208)/AF1209*100%,"")</f>
        <v/>
      </c>
      <c r="AG1210" s="194" t="str">
        <f t="shared" ref="AG1210" si="5175">IFERROR((AG1209-AG1208)/AG1209*100%,"")</f>
        <v/>
      </c>
      <c r="AH1210" s="194" t="str">
        <f t="shared" ref="AH1210" si="5176">IFERROR((AH1209-AH1208)/AH1209*100%,"")</f>
        <v/>
      </c>
      <c r="AI1210" s="194" t="str">
        <f t="shared" ref="AI1210" si="5177">IFERROR((AI1209-AI1208)/AI1209*100%,"")</f>
        <v/>
      </c>
      <c r="AJ1210" s="194" t="str">
        <f t="shared" ref="AJ1210" si="5178">IFERROR((AJ1209-AJ1208)/AJ1209*100%,"")</f>
        <v/>
      </c>
      <c r="AK1210" s="194" t="str">
        <f t="shared" ref="AK1210" si="5179">IFERROR((AK1209-AK1208)/AK1209*100%,"")</f>
        <v/>
      </c>
      <c r="AL1210" s="194" t="str">
        <f t="shared" ref="AL1210" si="5180">IFERROR((AL1209-AL1208)/AL1209*100%,"")</f>
        <v/>
      </c>
      <c r="AM1210" s="227" t="str">
        <f>IFERROR((AM1209-AM1207)/AM1209*100%,"")</f>
        <v/>
      </c>
    </row>
    <row r="1211" spans="1:39" customFormat="1" outlineLevel="1">
      <c r="A1211" t="str">
        <f>B1196&amp;C1211</f>
        <v>Surname, Forename9</v>
      </c>
      <c r="B1211" s="259"/>
      <c r="C1211" s="27">
        <v>9</v>
      </c>
      <c r="D1211" s="26" t="s">
        <v>22</v>
      </c>
      <c r="E1211" s="103"/>
      <c r="F1211" s="103"/>
      <c r="G1211" s="103"/>
      <c r="H1211" s="15"/>
      <c r="I1211" s="16"/>
      <c r="J1211" s="17"/>
      <c r="K1211" s="94"/>
      <c r="L1211" s="94"/>
      <c r="M1211" s="94"/>
      <c r="N1211" s="94"/>
      <c r="O1211" s="94"/>
      <c r="P1211" s="94"/>
      <c r="Q1211" s="17" t="str">
        <f>IF(SUM(K1211:P1211)=0,"",SUM(K1211:P1211))</f>
        <v/>
      </c>
      <c r="R1211" s="94"/>
      <c r="S1211" s="94"/>
      <c r="T1211" s="17" t="str">
        <f>IF(SUM(R1211:S1211)=0,"",SUM(R1211:S1211))</f>
        <v/>
      </c>
      <c r="U1211" s="17"/>
      <c r="V1211" s="94"/>
      <c r="W1211" s="17"/>
      <c r="X1211" s="94" t="str">
        <f>IFERROR(AVERAGE(V1211:W1211),"")</f>
        <v/>
      </c>
      <c r="Y1211" s="17"/>
      <c r="Z1211" s="17"/>
      <c r="AA1211" s="71"/>
      <c r="AB1211" s="17"/>
      <c r="AC1211" s="190" t="str">
        <f>IF(J1211="","",IF(J1211&lt;&gt;0,INT(25.4347*POWER((18-J1211),1.81)),0))</f>
        <v/>
      </c>
      <c r="AD1211" s="190" t="str">
        <f>IFERROR(IF(Q1211&lt;&gt;0,INT(0.14354*POWER(((10*Q1211)-220),1.4)),0),"")</f>
        <v/>
      </c>
      <c r="AE1211" s="190" t="str">
        <f>IFERROR(IF(T1211&lt;&gt;0,INT(51.39*POWER((T1211-1.5),1.05)),0),"")</f>
        <v/>
      </c>
      <c r="AF1211" s="190">
        <f>IF(U1211&lt;&gt;0,INT(0.8465*POWER(((100*U1211)-75),1.42)),0)</f>
        <v>0</v>
      </c>
      <c r="AG1211" s="190" t="str">
        <f>IFERROR(IF(X1211&lt;&gt;0,INT(1.53775*POWER((82-X1211),1.81)),0),"")</f>
        <v/>
      </c>
      <c r="AH1211" s="190" t="str">
        <f>IF(Y1211="","",IF(Y1211&lt;&gt;0,INT(5.74352*POWER((28.5-Y1211),1.92)),0))</f>
        <v/>
      </c>
      <c r="AI1211" s="190">
        <f>IF(Z1211&lt;&gt;0,INT(12.91*POWER((Z1211-4),1.1)),0)</f>
        <v>0</v>
      </c>
      <c r="AJ1211" s="190" t="str">
        <f>IF(AA1211="","",IF(AA1211&lt;&gt;0,INT(0.2797*POWER(((100*AA1211)),1.35)),0))</f>
        <v/>
      </c>
      <c r="AK1211" s="191" t="str">
        <f>IF(AB1211="","",IF(AB1211&lt;&gt;0,INT(100.14*POWER((AB1211-1),1.08)),0))</f>
        <v/>
      </c>
      <c r="AL1211" s="192">
        <f>COUNT(J1211,Q1211,T1211,X1211,Y1211,AA1211,AB1211)</f>
        <v>0</v>
      </c>
      <c r="AM1211" s="193" t="str">
        <f>IF(AL1211=0,"",SUM(AC1211:AK1211))</f>
        <v/>
      </c>
    </row>
    <row r="1212" spans="1:39" customFormat="1" outlineLevel="1">
      <c r="B1212" s="259"/>
      <c r="C1212" s="106" t="s">
        <v>65</v>
      </c>
      <c r="D1212" s="33"/>
      <c r="E1212" s="33"/>
      <c r="F1212" s="33"/>
      <c r="G1212" s="33"/>
      <c r="H1212" s="18"/>
      <c r="I1212" s="44"/>
      <c r="J1212" s="107" t="str">
        <f>IFERROR((J1209-J1211)/J1211*100%,"")</f>
        <v/>
      </c>
      <c r="K1212" s="107" t="str">
        <f t="shared" ref="K1212:T1212" si="5181">IFERROR((K1211-K1209)/K1211*100%,"")</f>
        <v/>
      </c>
      <c r="L1212" s="107" t="str">
        <f t="shared" si="5181"/>
        <v/>
      </c>
      <c r="M1212" s="107" t="str">
        <f t="shared" si="5181"/>
        <v/>
      </c>
      <c r="N1212" s="107" t="str">
        <f t="shared" si="5181"/>
        <v/>
      </c>
      <c r="O1212" s="107" t="str">
        <f t="shared" si="5181"/>
        <v/>
      </c>
      <c r="P1212" s="107" t="str">
        <f t="shared" si="5181"/>
        <v/>
      </c>
      <c r="Q1212" s="107" t="str">
        <f t="shared" si="5181"/>
        <v/>
      </c>
      <c r="R1212" s="107" t="str">
        <f t="shared" si="5181"/>
        <v/>
      </c>
      <c r="S1212" s="107" t="str">
        <f t="shared" si="5181"/>
        <v/>
      </c>
      <c r="T1212" s="107" t="str">
        <f t="shared" si="5181"/>
        <v/>
      </c>
      <c r="U1212" s="107" t="str">
        <f t="shared" ref="U1212" si="5182">IFERROR((U1211-U1210)/U1211*100%,"")</f>
        <v/>
      </c>
      <c r="V1212" s="107" t="str">
        <f>IFERROR((V1209-V1211)/V1211*100%,"")</f>
        <v/>
      </c>
      <c r="W1212" s="107" t="str">
        <f>IFERROR((W1209-W1211)/W1211*100%,"")</f>
        <v/>
      </c>
      <c r="X1212" s="107" t="str">
        <f>IFERROR((X1209-X1211)/X1211*100%,"")</f>
        <v/>
      </c>
      <c r="Y1212" s="107" t="str">
        <f>IFERROR((Y1209-Y1211)/Y1211*100%,"")</f>
        <v/>
      </c>
      <c r="Z1212" s="107" t="str">
        <f t="shared" ref="Z1212" si="5183">IFERROR((Z1211-Z1210)/Z1211*100%,"")</f>
        <v/>
      </c>
      <c r="AA1212" s="107" t="str">
        <f>IFERROR((AA1211-AA1209)/AA1211*100%,"")</f>
        <v/>
      </c>
      <c r="AB1212" s="107" t="str">
        <f>IFERROR((AB1211-AB1209)/AB1211*100%,"")</f>
        <v/>
      </c>
      <c r="AC1212" s="194" t="str">
        <f t="shared" ref="AC1212" si="5184">IFERROR((AC1211-AC1210)/AC1211*100%,"")</f>
        <v/>
      </c>
      <c r="AD1212" s="194" t="str">
        <f t="shared" ref="AD1212" si="5185">IFERROR((AD1211-AD1210)/AD1211*100%,"")</f>
        <v/>
      </c>
      <c r="AE1212" s="194" t="str">
        <f t="shared" ref="AE1212" si="5186">IFERROR((AE1211-AE1210)/AE1211*100%,"")</f>
        <v/>
      </c>
      <c r="AF1212" s="194" t="str">
        <f t="shared" ref="AF1212" si="5187">IFERROR((AF1211-AF1210)/AF1211*100%,"")</f>
        <v/>
      </c>
      <c r="AG1212" s="194" t="str">
        <f t="shared" ref="AG1212" si="5188">IFERROR((AG1211-AG1210)/AG1211*100%,"")</f>
        <v/>
      </c>
      <c r="AH1212" s="194" t="str">
        <f t="shared" ref="AH1212" si="5189">IFERROR((AH1211-AH1210)/AH1211*100%,"")</f>
        <v/>
      </c>
      <c r="AI1212" s="194" t="str">
        <f t="shared" ref="AI1212" si="5190">IFERROR((AI1211-AI1210)/AI1211*100%,"")</f>
        <v/>
      </c>
      <c r="AJ1212" s="194" t="str">
        <f t="shared" ref="AJ1212" si="5191">IFERROR((AJ1211-AJ1210)/AJ1211*100%,"")</f>
        <v/>
      </c>
      <c r="AK1212" s="194" t="str">
        <f t="shared" ref="AK1212" si="5192">IFERROR((AK1211-AK1210)/AK1211*100%,"")</f>
        <v/>
      </c>
      <c r="AL1212" s="194" t="str">
        <f t="shared" ref="AL1212" si="5193">IFERROR((AL1211-AL1210)/AL1211*100%,"")</f>
        <v/>
      </c>
      <c r="AM1212" s="227" t="str">
        <f>IFERROR((AM1211-AM1209)/AM1211*100%,"")</f>
        <v/>
      </c>
    </row>
    <row r="1213" spans="1:39" s="6" customFormat="1" outlineLevel="1">
      <c r="A1213" t="str">
        <f>B1196&amp;C1213</f>
        <v>Surname, Forename10</v>
      </c>
      <c r="B1213" s="259"/>
      <c r="C1213" s="32">
        <v>10</v>
      </c>
      <c r="D1213" s="33" t="s">
        <v>22</v>
      </c>
      <c r="E1213" s="33"/>
      <c r="F1213" s="33"/>
      <c r="G1213" s="33"/>
      <c r="H1213" s="18"/>
      <c r="I1213" s="44"/>
      <c r="J1213" s="34"/>
      <c r="K1213" s="34"/>
      <c r="L1213" s="34"/>
      <c r="M1213" s="34"/>
      <c r="N1213" s="34"/>
      <c r="O1213" s="34"/>
      <c r="P1213" s="34"/>
      <c r="Q1213" s="17" t="str">
        <f>IF(SUM(K1213:P1213)=0,"",SUM(K1213:P1213))</f>
        <v/>
      </c>
      <c r="R1213" s="94"/>
      <c r="S1213" s="94"/>
      <c r="T1213" s="17" t="str">
        <f>IF(SUM(R1213:S1213)=0,"",SUM(R1213:S1213))</f>
        <v/>
      </c>
      <c r="U1213" s="17"/>
      <c r="V1213" s="94"/>
      <c r="W1213" s="17"/>
      <c r="X1213" s="94" t="str">
        <f>IFERROR(AVERAGE(V1213:W1213),"")</f>
        <v/>
      </c>
      <c r="Y1213" s="17"/>
      <c r="Z1213" s="17"/>
      <c r="AA1213" s="71"/>
      <c r="AB1213" s="17"/>
      <c r="AC1213" s="190" t="str">
        <f>IF(J1213="","",IF(J1213&lt;&gt;0,INT(25.4347*POWER((18-J1213),1.81)),0))</f>
        <v/>
      </c>
      <c r="AD1213" s="190" t="str">
        <f>IFERROR(IF(Q1213&lt;&gt;0,INT(0.14354*POWER(((10*Q1213)-220),1.4)),0),"")</f>
        <v/>
      </c>
      <c r="AE1213" s="190" t="str">
        <f>IFERROR(IF(T1213&lt;&gt;0,INT(51.39*POWER((T1213-1.5),1.05)),0),"")</f>
        <v/>
      </c>
      <c r="AF1213" s="190">
        <f>IF(U1213&lt;&gt;0,INT(0.8465*POWER(((100*U1213)-75),1.42)),0)</f>
        <v>0</v>
      </c>
      <c r="AG1213" s="190" t="str">
        <f>IFERROR(IF(X1213&lt;&gt;0,INT(1.53775*POWER((82-X1213),1.81)),0),"")</f>
        <v/>
      </c>
      <c r="AH1213" s="190" t="str">
        <f>IF(Y1213="","",IF(Y1213&lt;&gt;0,INT(5.74352*POWER((28.5-Y1213),1.92)),0))</f>
        <v/>
      </c>
      <c r="AI1213" s="190">
        <f>IF(Z1213&lt;&gt;0,INT(12.91*POWER((Z1213-4),1.1)),0)</f>
        <v>0</v>
      </c>
      <c r="AJ1213" s="190" t="str">
        <f>IF(AA1213="","",IF(AA1213&lt;&gt;0,INT(0.2797*POWER(((100*AA1213)),1.35)),0))</f>
        <v/>
      </c>
      <c r="AK1213" s="191" t="str">
        <f>IF(AB1213="","",IF(AB1213&lt;&gt;0,INT(100.14*POWER((AB1213-1),1.08)),0))</f>
        <v/>
      </c>
      <c r="AL1213" s="192">
        <f>COUNT(J1213,Q1213,T1213,X1213,Y1213,AA1213,AB1213)</f>
        <v>0</v>
      </c>
      <c r="AM1213" s="193" t="str">
        <f>IF(AL1213=0,"",SUM(AC1213:AK1213))</f>
        <v/>
      </c>
    </row>
    <row r="1214" spans="1:39" s="6" customFormat="1" outlineLevel="1">
      <c r="A1214"/>
      <c r="B1214" s="260"/>
      <c r="C1214" s="106" t="s">
        <v>65</v>
      </c>
      <c r="D1214" s="33"/>
      <c r="E1214" s="33"/>
      <c r="F1214" s="33"/>
      <c r="G1214" s="33"/>
      <c r="H1214" s="18"/>
      <c r="I1214" s="44"/>
      <c r="J1214" s="107" t="str">
        <f>IFERROR((J1211-J1213)/J1213*100%,"")</f>
        <v/>
      </c>
      <c r="K1214" s="107" t="str">
        <f t="shared" ref="K1214:T1214" si="5194">IFERROR((K1213-K1211)/K1213*100%,"")</f>
        <v/>
      </c>
      <c r="L1214" s="107" t="str">
        <f t="shared" si="5194"/>
        <v/>
      </c>
      <c r="M1214" s="107" t="str">
        <f t="shared" si="5194"/>
        <v/>
      </c>
      <c r="N1214" s="107" t="str">
        <f t="shared" si="5194"/>
        <v/>
      </c>
      <c r="O1214" s="107" t="str">
        <f t="shared" si="5194"/>
        <v/>
      </c>
      <c r="P1214" s="107" t="str">
        <f t="shared" si="5194"/>
        <v/>
      </c>
      <c r="Q1214" s="107" t="str">
        <f t="shared" si="5194"/>
        <v/>
      </c>
      <c r="R1214" s="107" t="str">
        <f t="shared" si="5194"/>
        <v/>
      </c>
      <c r="S1214" s="107" t="str">
        <f t="shared" si="5194"/>
        <v/>
      </c>
      <c r="T1214" s="107" t="str">
        <f t="shared" si="5194"/>
        <v/>
      </c>
      <c r="U1214" s="107" t="str">
        <f t="shared" ref="U1214" si="5195">IFERROR((U1213-U1212)/U1213*100%,"")</f>
        <v/>
      </c>
      <c r="V1214" s="107" t="str">
        <f>IFERROR((V1211-V1213)/V1213*100%,"")</f>
        <v/>
      </c>
      <c r="W1214" s="107" t="str">
        <f>IFERROR((W1211-W1213)/W1213*100%,"")</f>
        <v/>
      </c>
      <c r="X1214" s="107" t="str">
        <f>IFERROR((X1211-X1213)/X1213*100%,"")</f>
        <v/>
      </c>
      <c r="Y1214" s="107" t="str">
        <f>IFERROR((Y1211-Y1213)/Y1213*100%,"")</f>
        <v/>
      </c>
      <c r="Z1214" s="107" t="str">
        <f t="shared" ref="Z1214" si="5196">IFERROR((Z1213-Z1212)/Z1213*100%,"")</f>
        <v/>
      </c>
      <c r="AA1214" s="107" t="str">
        <f>IFERROR((AA1213-AA1211)/AA1213*100%,"")</f>
        <v/>
      </c>
      <c r="AB1214" s="107" t="str">
        <f>IFERROR((AB1213-AB1211)/AB1213*100%,"")</f>
        <v/>
      </c>
      <c r="AC1214" s="194" t="str">
        <f t="shared" ref="AC1214" si="5197">IFERROR((AC1213-AC1212)/AC1213*100%,"")</f>
        <v/>
      </c>
      <c r="AD1214" s="194" t="str">
        <f t="shared" ref="AD1214" si="5198">IFERROR((AD1213-AD1212)/AD1213*100%,"")</f>
        <v/>
      </c>
      <c r="AE1214" s="194" t="str">
        <f t="shared" ref="AE1214" si="5199">IFERROR((AE1213-AE1212)/AE1213*100%,"")</f>
        <v/>
      </c>
      <c r="AF1214" s="194" t="str">
        <f t="shared" ref="AF1214" si="5200">IFERROR((AF1213-AF1212)/AF1213*100%,"")</f>
        <v/>
      </c>
      <c r="AG1214" s="194" t="str">
        <f t="shared" ref="AG1214" si="5201">IFERROR((AG1213-AG1212)/AG1213*100%,"")</f>
        <v/>
      </c>
      <c r="AH1214" s="194" t="str">
        <f t="shared" ref="AH1214" si="5202">IFERROR((AH1213-AH1212)/AH1213*100%,"")</f>
        <v/>
      </c>
      <c r="AI1214" s="194" t="str">
        <f t="shared" ref="AI1214" si="5203">IFERROR((AI1213-AI1212)/AI1213*100%,"")</f>
        <v/>
      </c>
      <c r="AJ1214" s="194" t="str">
        <f t="shared" ref="AJ1214" si="5204">IFERROR((AJ1213-AJ1212)/AJ1213*100%,"")</f>
        <v/>
      </c>
      <c r="AK1214" s="194" t="str">
        <f t="shared" ref="AK1214" si="5205">IFERROR((AK1213-AK1212)/AK1213*100%,"")</f>
        <v/>
      </c>
      <c r="AL1214" s="194" t="str">
        <f t="shared" ref="AL1214" si="5206">IFERROR((AL1213-AL1212)/AL1213*100%,"")</f>
        <v/>
      </c>
      <c r="AM1214" s="227" t="str">
        <f>IFERROR((AM1213-AM1211)/AM1213*100%,"")</f>
        <v/>
      </c>
    </row>
    <row r="1215" spans="1:39" s="45" customFormat="1" outlineLevel="1">
      <c r="B1215" s="115"/>
      <c r="C1215" s="32"/>
      <c r="D1215" s="33"/>
      <c r="E1215" s="33"/>
      <c r="F1215" s="33"/>
      <c r="G1215" s="33"/>
      <c r="H1215" s="18"/>
      <c r="I1215" s="44"/>
      <c r="J1215" s="34"/>
      <c r="K1215" s="34"/>
      <c r="L1215" s="34"/>
      <c r="M1215" s="34"/>
      <c r="N1215" s="34"/>
      <c r="O1215" s="34"/>
      <c r="P1215" s="34"/>
      <c r="Q1215" s="34"/>
      <c r="R1215" s="34"/>
      <c r="S1215" s="34"/>
      <c r="T1215" s="34"/>
      <c r="U1215" s="34"/>
      <c r="V1215" s="34"/>
      <c r="W1215" s="34"/>
      <c r="X1215" s="34"/>
      <c r="Y1215" s="34"/>
      <c r="Z1215" s="34"/>
      <c r="AA1215" s="34"/>
      <c r="AB1215" s="34"/>
      <c r="AC1215" s="195"/>
      <c r="AD1215" s="196"/>
      <c r="AE1215" s="196"/>
      <c r="AF1215" s="196"/>
      <c r="AG1215" s="196"/>
      <c r="AH1215" s="196"/>
      <c r="AI1215" s="196"/>
      <c r="AJ1215" s="196"/>
      <c r="AK1215" s="197"/>
      <c r="AL1215" s="196"/>
      <c r="AM1215" s="198"/>
    </row>
    <row r="1216" spans="1:39" s="6" customFormat="1" outlineLevel="1">
      <c r="B1216" s="116"/>
      <c r="C1216" s="35"/>
      <c r="D1216" s="36"/>
      <c r="E1216" s="36"/>
      <c r="F1216" s="36"/>
      <c r="G1216" s="36"/>
      <c r="H1216" s="37"/>
      <c r="I1216" s="38" t="s">
        <v>24</v>
      </c>
      <c r="J1216" s="21" t="e">
        <f>AVERAGE(J1196:J1197,J1199,J1201,J1203,J1205,J1207,J1209,J1211,J1213)</f>
        <v>#DIV/0!</v>
      </c>
      <c r="K1216" s="21" t="e">
        <f t="shared" ref="K1216:AB1216" si="5207">AVERAGE(K1196:K1197,K1199,K1201,K1203,K1205,K1207,K1209,K1211,K1213)</f>
        <v>#DIV/0!</v>
      </c>
      <c r="L1216" s="21" t="e">
        <f t="shared" si="5207"/>
        <v>#DIV/0!</v>
      </c>
      <c r="M1216" s="21" t="e">
        <f t="shared" si="5207"/>
        <v>#DIV/0!</v>
      </c>
      <c r="N1216" s="21" t="e">
        <f t="shared" si="5207"/>
        <v>#DIV/0!</v>
      </c>
      <c r="O1216" s="21" t="e">
        <f t="shared" si="5207"/>
        <v>#DIV/0!</v>
      </c>
      <c r="P1216" s="21" t="e">
        <f t="shared" si="5207"/>
        <v>#DIV/0!</v>
      </c>
      <c r="Q1216" s="21" t="e">
        <f t="shared" si="5207"/>
        <v>#DIV/0!</v>
      </c>
      <c r="R1216" s="21" t="e">
        <f t="shared" si="5207"/>
        <v>#DIV/0!</v>
      </c>
      <c r="S1216" s="21" t="e">
        <f t="shared" si="5207"/>
        <v>#DIV/0!</v>
      </c>
      <c r="T1216" s="21" t="e">
        <f t="shared" si="5207"/>
        <v>#DIV/0!</v>
      </c>
      <c r="U1216" s="21" t="e">
        <f t="shared" si="5207"/>
        <v>#DIV/0!</v>
      </c>
      <c r="V1216" s="21" t="e">
        <f t="shared" si="5207"/>
        <v>#DIV/0!</v>
      </c>
      <c r="W1216" s="21" t="e">
        <f t="shared" si="5207"/>
        <v>#DIV/0!</v>
      </c>
      <c r="X1216" s="21" t="e">
        <f t="shared" si="5207"/>
        <v>#DIV/0!</v>
      </c>
      <c r="Y1216" s="21" t="e">
        <f t="shared" si="5207"/>
        <v>#DIV/0!</v>
      </c>
      <c r="Z1216" s="21" t="e">
        <f t="shared" si="5207"/>
        <v>#DIV/0!</v>
      </c>
      <c r="AA1216" s="21" t="e">
        <f t="shared" si="5207"/>
        <v>#DIV/0!</v>
      </c>
      <c r="AB1216" s="21" t="e">
        <f t="shared" si="5207"/>
        <v>#DIV/0!</v>
      </c>
      <c r="AC1216" s="199"/>
      <c r="AD1216" s="200"/>
      <c r="AE1216" s="200"/>
      <c r="AF1216" s="200"/>
      <c r="AG1216" s="200"/>
      <c r="AH1216" s="200"/>
      <c r="AI1216" s="200"/>
      <c r="AJ1216" s="200"/>
      <c r="AK1216" s="201"/>
      <c r="AL1216" s="200"/>
      <c r="AM1216" s="202"/>
    </row>
    <row r="1217" spans="1:39" s="6" customFormat="1" outlineLevel="1">
      <c r="B1217" s="116"/>
      <c r="C1217" s="35"/>
      <c r="D1217" s="36"/>
      <c r="E1217" s="36"/>
      <c r="F1217" s="36"/>
      <c r="G1217" s="36"/>
      <c r="H1217" s="37"/>
      <c r="I1217" s="38" t="s">
        <v>26</v>
      </c>
      <c r="J1217" s="21">
        <f>MIN(J1196:J1197,J1199,J1201,J1203,J1205,J1207,J1209,J1211,J1213)</f>
        <v>0</v>
      </c>
      <c r="K1217" s="21">
        <f t="shared" ref="K1217:AB1217" si="5208">MIN(K1196:K1197,K1199,K1201,K1203,K1205,K1207,K1209,K1211,K1213)</f>
        <v>0</v>
      </c>
      <c r="L1217" s="21">
        <f t="shared" si="5208"/>
        <v>0</v>
      </c>
      <c r="M1217" s="21">
        <f t="shared" si="5208"/>
        <v>0</v>
      </c>
      <c r="N1217" s="21">
        <f t="shared" si="5208"/>
        <v>0</v>
      </c>
      <c r="O1217" s="21">
        <f t="shared" si="5208"/>
        <v>0</v>
      </c>
      <c r="P1217" s="21">
        <f t="shared" si="5208"/>
        <v>0</v>
      </c>
      <c r="Q1217" s="21">
        <f t="shared" si="5208"/>
        <v>0</v>
      </c>
      <c r="R1217" s="21">
        <f t="shared" si="5208"/>
        <v>0</v>
      </c>
      <c r="S1217" s="21">
        <f t="shared" si="5208"/>
        <v>0</v>
      </c>
      <c r="T1217" s="21">
        <f t="shared" si="5208"/>
        <v>0</v>
      </c>
      <c r="U1217" s="21">
        <f t="shared" si="5208"/>
        <v>0</v>
      </c>
      <c r="V1217" s="21">
        <f t="shared" si="5208"/>
        <v>0</v>
      </c>
      <c r="W1217" s="21">
        <f t="shared" si="5208"/>
        <v>0</v>
      </c>
      <c r="X1217" s="21">
        <f t="shared" si="5208"/>
        <v>0</v>
      </c>
      <c r="Y1217" s="21">
        <f t="shared" si="5208"/>
        <v>0</v>
      </c>
      <c r="Z1217" s="21">
        <f t="shared" si="5208"/>
        <v>0</v>
      </c>
      <c r="AA1217" s="21">
        <f t="shared" si="5208"/>
        <v>0</v>
      </c>
      <c r="AB1217" s="21">
        <f t="shared" si="5208"/>
        <v>0</v>
      </c>
      <c r="AC1217" s="199"/>
      <c r="AD1217" s="200"/>
      <c r="AE1217" s="200"/>
      <c r="AF1217" s="200"/>
      <c r="AG1217" s="200"/>
      <c r="AH1217" s="200"/>
      <c r="AI1217" s="200"/>
      <c r="AJ1217" s="200"/>
      <c r="AK1217" s="201"/>
      <c r="AL1217" s="200"/>
      <c r="AM1217" s="202"/>
    </row>
    <row r="1218" spans="1:39" s="6" customFormat="1" outlineLevel="1">
      <c r="B1218" s="116"/>
      <c r="C1218" s="35"/>
      <c r="D1218" s="36"/>
      <c r="E1218" s="36"/>
      <c r="F1218" s="36"/>
      <c r="G1218" s="36"/>
      <c r="H1218" s="37"/>
      <c r="I1218" s="38" t="s">
        <v>25</v>
      </c>
      <c r="J1218" s="21">
        <f>MAX(J1196:J1197,J1199,J1201,J1203,J1205,J1207,J1209,J1211,J1213)</f>
        <v>0</v>
      </c>
      <c r="K1218" s="21">
        <f t="shared" ref="K1218:AB1218" si="5209">MAX(K1196:K1197,K1199,K1201,K1203,K1205,K1207,K1209,K1211,K1213)</f>
        <v>0</v>
      </c>
      <c r="L1218" s="21">
        <f t="shared" si="5209"/>
        <v>0</v>
      </c>
      <c r="M1218" s="21">
        <f t="shared" si="5209"/>
        <v>0</v>
      </c>
      <c r="N1218" s="21">
        <f t="shared" si="5209"/>
        <v>0</v>
      </c>
      <c r="O1218" s="21">
        <f t="shared" si="5209"/>
        <v>0</v>
      </c>
      <c r="P1218" s="21">
        <f t="shared" si="5209"/>
        <v>0</v>
      </c>
      <c r="Q1218" s="21">
        <f t="shared" si="5209"/>
        <v>0</v>
      </c>
      <c r="R1218" s="21">
        <f t="shared" si="5209"/>
        <v>0</v>
      </c>
      <c r="S1218" s="21">
        <f t="shared" si="5209"/>
        <v>0</v>
      </c>
      <c r="T1218" s="21">
        <f t="shared" si="5209"/>
        <v>0</v>
      </c>
      <c r="U1218" s="21">
        <f t="shared" si="5209"/>
        <v>0</v>
      </c>
      <c r="V1218" s="21">
        <f t="shared" si="5209"/>
        <v>0</v>
      </c>
      <c r="W1218" s="21">
        <f t="shared" si="5209"/>
        <v>0</v>
      </c>
      <c r="X1218" s="21">
        <f t="shared" si="5209"/>
        <v>0</v>
      </c>
      <c r="Y1218" s="21">
        <f t="shared" si="5209"/>
        <v>0</v>
      </c>
      <c r="Z1218" s="21">
        <f t="shared" si="5209"/>
        <v>0</v>
      </c>
      <c r="AA1218" s="21">
        <f t="shared" si="5209"/>
        <v>0</v>
      </c>
      <c r="AB1218" s="21">
        <f t="shared" si="5209"/>
        <v>0</v>
      </c>
      <c r="AC1218" s="199"/>
      <c r="AD1218" s="200"/>
      <c r="AE1218" s="200"/>
      <c r="AF1218" s="200"/>
      <c r="AG1218" s="200"/>
      <c r="AH1218" s="200"/>
      <c r="AI1218" s="200"/>
      <c r="AJ1218" s="200"/>
      <c r="AK1218" s="201"/>
      <c r="AL1218" s="200"/>
      <c r="AM1218" s="202"/>
    </row>
    <row r="1219" spans="1:39" s="6" customFormat="1" outlineLevel="1">
      <c r="B1219" s="116"/>
      <c r="C1219" s="35"/>
      <c r="D1219" s="36"/>
      <c r="E1219" s="36"/>
      <c r="F1219" s="36"/>
      <c r="G1219" s="36"/>
      <c r="H1219" s="37"/>
      <c r="I1219" s="38"/>
      <c r="J1219" s="21"/>
      <c r="K1219" s="21"/>
      <c r="L1219" s="21"/>
      <c r="M1219" s="21"/>
      <c r="N1219" s="21"/>
      <c r="O1219" s="21"/>
      <c r="P1219" s="21"/>
      <c r="Q1219" s="21"/>
      <c r="R1219" s="21"/>
      <c r="S1219" s="21"/>
      <c r="T1219" s="21"/>
      <c r="U1219" s="21"/>
      <c r="V1219" s="21"/>
      <c r="W1219" s="21"/>
      <c r="X1219" s="21"/>
      <c r="Y1219" s="21"/>
      <c r="Z1219" s="21"/>
      <c r="AA1219" s="21"/>
      <c r="AB1219" s="21"/>
      <c r="AC1219" s="200"/>
      <c r="AD1219" s="200"/>
      <c r="AE1219" s="200"/>
      <c r="AF1219" s="200"/>
      <c r="AG1219" s="200"/>
      <c r="AH1219" s="200"/>
      <c r="AI1219" s="200"/>
      <c r="AJ1219" s="200"/>
      <c r="AK1219" s="200"/>
      <c r="AL1219" s="200"/>
      <c r="AM1219" s="202"/>
    </row>
    <row r="1220" spans="1:39" s="31" customFormat="1" ht="16.5" outlineLevel="1" thickBot="1">
      <c r="B1220" s="117"/>
      <c r="C1220" s="39"/>
      <c r="D1220" s="40"/>
      <c r="E1220" s="40"/>
      <c r="F1220" s="40"/>
      <c r="G1220" s="40"/>
      <c r="H1220" s="41"/>
      <c r="I1220" s="42"/>
      <c r="J1220" s="43"/>
      <c r="K1220" s="43"/>
      <c r="L1220" s="43"/>
      <c r="M1220" s="43"/>
      <c r="N1220" s="43"/>
      <c r="O1220" s="43"/>
      <c r="P1220" s="43"/>
      <c r="Q1220" s="43"/>
      <c r="R1220" s="43"/>
      <c r="S1220" s="43"/>
      <c r="T1220" s="43"/>
      <c r="U1220" s="43"/>
      <c r="V1220" s="43"/>
      <c r="W1220" s="43"/>
      <c r="X1220" s="43"/>
      <c r="Y1220" s="43"/>
      <c r="Z1220" s="43"/>
      <c r="AA1220" s="43"/>
      <c r="AB1220" s="43"/>
      <c r="AC1220" s="204"/>
      <c r="AD1220" s="204"/>
      <c r="AE1220" s="204"/>
      <c r="AF1220" s="204"/>
      <c r="AG1220" s="204"/>
      <c r="AH1220" s="204"/>
      <c r="AI1220" s="204"/>
      <c r="AJ1220" s="204"/>
      <c r="AK1220" s="204"/>
      <c r="AL1220" s="204"/>
      <c r="AM1220" s="205"/>
    </row>
    <row r="1221" spans="1:39" customFormat="1">
      <c r="B1221" s="118"/>
      <c r="C1221" s="28"/>
      <c r="D1221" s="19"/>
      <c r="E1221" s="19"/>
      <c r="F1221" s="19"/>
      <c r="G1221" s="19"/>
      <c r="H1221" s="29"/>
      <c r="I1221" s="20"/>
      <c r="J1221" s="30"/>
      <c r="K1221" s="30"/>
      <c r="L1221" s="30"/>
      <c r="M1221" s="30"/>
      <c r="N1221" s="30"/>
      <c r="O1221" s="30"/>
      <c r="P1221" s="30"/>
      <c r="Q1221" s="30"/>
      <c r="R1221" s="30"/>
      <c r="S1221" s="30"/>
      <c r="T1221" s="30"/>
      <c r="U1221" s="30"/>
      <c r="V1221" s="30"/>
      <c r="W1221" s="30"/>
      <c r="X1221" s="30"/>
      <c r="Y1221" s="30"/>
      <c r="Z1221" s="30"/>
      <c r="AA1221" s="30"/>
      <c r="AB1221" s="30"/>
      <c r="AC1221" s="206"/>
      <c r="AD1221" s="206"/>
      <c r="AE1221" s="206"/>
      <c r="AF1221" s="206"/>
      <c r="AG1221" s="206"/>
      <c r="AH1221" s="206"/>
      <c r="AI1221" s="206"/>
      <c r="AJ1221" s="206"/>
      <c r="AK1221" s="206"/>
      <c r="AL1221" s="206"/>
      <c r="AM1221" s="207"/>
    </row>
    <row r="1222" spans="1:39" customFormat="1" outlineLevel="1">
      <c r="B1222" s="114" t="s">
        <v>41</v>
      </c>
      <c r="C1222" s="28"/>
      <c r="D1222" s="19"/>
      <c r="E1222" s="19"/>
      <c r="F1222" s="19"/>
      <c r="G1222" s="19"/>
      <c r="H1222" s="29"/>
      <c r="I1222" s="20"/>
      <c r="J1222" s="30"/>
      <c r="K1222" s="30"/>
      <c r="L1222" s="30"/>
      <c r="M1222" s="30"/>
      <c r="N1222" s="30"/>
      <c r="O1222" s="30"/>
      <c r="P1222" s="30"/>
      <c r="Q1222" s="30"/>
      <c r="R1222" s="30"/>
      <c r="S1222" s="30"/>
      <c r="T1222" s="30"/>
      <c r="U1222" s="30"/>
      <c r="V1222" s="30"/>
      <c r="W1222" s="30"/>
      <c r="X1222" s="30"/>
      <c r="Y1222" s="30"/>
      <c r="Z1222" s="30"/>
      <c r="AA1222" s="30"/>
      <c r="AB1222" s="30"/>
      <c r="AC1222" s="206"/>
      <c r="AD1222" s="206"/>
      <c r="AE1222" s="206"/>
      <c r="AF1222" s="206"/>
      <c r="AG1222" s="206"/>
      <c r="AH1222" s="206"/>
      <c r="AI1222" s="206"/>
      <c r="AJ1222" s="206"/>
      <c r="AK1222" s="206"/>
      <c r="AL1222" s="206"/>
      <c r="AM1222" s="207"/>
    </row>
    <row r="1223" spans="1:39" customFormat="1" outlineLevel="1">
      <c r="A1223" t="str">
        <f>B1223&amp;C1223</f>
        <v>Surname, Forename1</v>
      </c>
      <c r="B1223" s="258" t="s">
        <v>28</v>
      </c>
      <c r="C1223" s="27">
        <v>1</v>
      </c>
      <c r="D1223" s="26" t="s">
        <v>22</v>
      </c>
      <c r="E1223" s="103"/>
      <c r="F1223" s="103"/>
      <c r="G1223" s="103"/>
      <c r="H1223" s="16"/>
      <c r="I1223" s="16"/>
      <c r="J1223" s="17"/>
      <c r="K1223" s="94"/>
      <c r="L1223" s="94"/>
      <c r="M1223" s="94"/>
      <c r="N1223" s="94"/>
      <c r="O1223" s="94"/>
      <c r="P1223" s="94"/>
      <c r="Q1223" s="17"/>
      <c r="R1223" s="94"/>
      <c r="S1223" s="94"/>
      <c r="T1223" s="17"/>
      <c r="U1223" s="17"/>
      <c r="V1223" s="94"/>
      <c r="W1223" s="17"/>
      <c r="X1223" s="94"/>
      <c r="Y1223" s="17"/>
      <c r="Z1223" s="17"/>
      <c r="AA1223" s="17"/>
      <c r="AB1223" s="17"/>
      <c r="AC1223" s="190">
        <f>IF(J1223&lt;&gt;0,INT(25.4347*POWER((18-J1223),1.81)),0)</f>
        <v>0</v>
      </c>
      <c r="AD1223" s="190">
        <f>IF(Q1223&lt;&gt;0,INT(0.14354*POWER(((10*Q1223)-220),1.4)),0)</f>
        <v>0</v>
      </c>
      <c r="AE1223" s="190">
        <f>IF(T1223&lt;&gt;0,INT(51.39*POWER((T1223-1.5),1.05)),0)</f>
        <v>0</v>
      </c>
      <c r="AF1223" s="190">
        <f>IF(U1223&lt;&gt;0,INT(0.8465*POWER(((100*U1223)-75),1.42)),0)</f>
        <v>0</v>
      </c>
      <c r="AG1223" s="190">
        <f>IF(X1223&lt;&gt;0,INT(1.53775*POWER((82-X1223),1.81)),0)</f>
        <v>0</v>
      </c>
      <c r="AH1223" s="190">
        <f>IF(Y1223&lt;&gt;0,INT(5.74352*POWER((28.5-Y1223),1.92)),0)</f>
        <v>0</v>
      </c>
      <c r="AI1223" s="190">
        <f>IF(Z1223&lt;&gt;0,INT(12.91*POWER((Z1223-4),1.1)),0)</f>
        <v>0</v>
      </c>
      <c r="AJ1223" s="190">
        <f>IF(AA1223&lt;&gt;0,INT(0.2797*POWER(((100*AA1223)),1.35)),0)</f>
        <v>0</v>
      </c>
      <c r="AK1223" s="191">
        <f>IF(AB1223&lt;&gt;0,INT(100.14*POWER((AB1223-1),1.08)),0)</f>
        <v>0</v>
      </c>
      <c r="AL1223" s="208">
        <v>7</v>
      </c>
      <c r="AM1223" s="193">
        <f>SUM(AC1223:AK1223)</f>
        <v>0</v>
      </c>
    </row>
    <row r="1224" spans="1:39" customFormat="1" outlineLevel="1">
      <c r="A1224" t="str">
        <f>B1223&amp;C1224</f>
        <v>Surname, Forename2</v>
      </c>
      <c r="B1224" s="259"/>
      <c r="C1224" s="27">
        <v>2</v>
      </c>
      <c r="D1224" s="26" t="s">
        <v>22</v>
      </c>
      <c r="E1224" s="103"/>
      <c r="F1224" s="103"/>
      <c r="G1224" s="103"/>
      <c r="H1224" s="15"/>
      <c r="I1224" s="16"/>
      <c r="J1224" s="17"/>
      <c r="K1224" s="94"/>
      <c r="L1224" s="94"/>
      <c r="M1224" s="94"/>
      <c r="N1224" s="94"/>
      <c r="O1224" s="94"/>
      <c r="P1224" s="94"/>
      <c r="Q1224" s="17" t="str">
        <f>IF(SUM(K1224:P1224)=0,"",SUM(K1224:P1224))</f>
        <v/>
      </c>
      <c r="R1224" s="94"/>
      <c r="S1224" s="94"/>
      <c r="T1224" s="17" t="str">
        <f>IF(SUM(R1224:S1224)=0,"",SUM(R1224:S1224))</f>
        <v/>
      </c>
      <c r="U1224" s="17"/>
      <c r="V1224" s="94"/>
      <c r="W1224" s="17"/>
      <c r="X1224" s="94" t="str">
        <f>IFERROR(AVERAGE(V1224:W1224),"")</f>
        <v/>
      </c>
      <c r="Y1224" s="17"/>
      <c r="Z1224" s="17"/>
      <c r="AA1224" s="71"/>
      <c r="AB1224" s="17"/>
      <c r="AC1224" s="190" t="str">
        <f>IF(J1224="","",IF(J1224&lt;&gt;0,INT(25.4347*POWER((18-J1224),1.81)),0))</f>
        <v/>
      </c>
      <c r="AD1224" s="190" t="str">
        <f>IFERROR(IF(Q1224&lt;&gt;0,INT(0.14354*POWER(((10*Q1224)-220),1.4)),0),"")</f>
        <v/>
      </c>
      <c r="AE1224" s="190" t="str">
        <f>IFERROR(IF(T1224&lt;&gt;0,INT(51.39*POWER((T1224-1.5),1.05)),0),"")</f>
        <v/>
      </c>
      <c r="AF1224" s="190">
        <f>IF(U1224&lt;&gt;0,INT(0.8465*POWER(((100*U1224)-75),1.42)),0)</f>
        <v>0</v>
      </c>
      <c r="AG1224" s="190" t="str">
        <f>IFERROR(IF(X1224&lt;&gt;0,INT(1.53775*POWER((82-X1224),1.81)),0),"")</f>
        <v/>
      </c>
      <c r="AH1224" s="190" t="str">
        <f>IF(Y1224="","",IF(Y1224&lt;&gt;0,INT(5.74352*POWER((28.5-Y1224),1.92)),0))</f>
        <v/>
      </c>
      <c r="AI1224" s="190">
        <f>IF(Z1224&lt;&gt;0,INT(12.91*POWER((Z1224-4),1.1)),0)</f>
        <v>0</v>
      </c>
      <c r="AJ1224" s="190" t="str">
        <f>IF(AA1224="","",IF(AA1224&lt;&gt;0,INT(0.2797*POWER(((100*AA1224)),1.35)),0))</f>
        <v/>
      </c>
      <c r="AK1224" s="191" t="str">
        <f>IF(AB1224="","",IF(AB1224&lt;&gt;0,INT(100.14*POWER((AB1224-1),1.08)),0))</f>
        <v/>
      </c>
      <c r="AL1224" s="192">
        <f>COUNT(J1224,Q1224,T1224,X1224,Y1224,AA1224,AB1224)</f>
        <v>0</v>
      </c>
      <c r="AM1224" s="193" t="str">
        <f>IF(AL1224=0,"",SUM(AC1224:AK1224))</f>
        <v/>
      </c>
    </row>
    <row r="1225" spans="1:39" customFormat="1" outlineLevel="1">
      <c r="B1225" s="259"/>
      <c r="C1225" s="106" t="s">
        <v>65</v>
      </c>
      <c r="D1225" s="103"/>
      <c r="E1225" s="103"/>
      <c r="F1225" s="103"/>
      <c r="G1225" s="103"/>
      <c r="H1225" s="104"/>
      <c r="I1225" s="105"/>
      <c r="J1225" s="107" t="str">
        <f>IFERROR((J1223-J1224)/J1224*100%,"")</f>
        <v/>
      </c>
      <c r="K1225" s="107" t="str">
        <f>IFERROR((K1224-K1223)/K1224*100%,"")</f>
        <v/>
      </c>
      <c r="L1225" s="107" t="str">
        <f t="shared" ref="L1225:S1225" si="5210">IFERROR((L1224-L1223)/L1224*100%,"")</f>
        <v/>
      </c>
      <c r="M1225" s="107" t="str">
        <f t="shared" si="5210"/>
        <v/>
      </c>
      <c r="N1225" s="107" t="str">
        <f t="shared" si="5210"/>
        <v/>
      </c>
      <c r="O1225" s="107" t="str">
        <f t="shared" si="5210"/>
        <v/>
      </c>
      <c r="P1225" s="107" t="str">
        <f t="shared" si="5210"/>
        <v/>
      </c>
      <c r="Q1225" s="107" t="str">
        <f t="shared" si="5210"/>
        <v/>
      </c>
      <c r="R1225" s="107" t="str">
        <f t="shared" si="5210"/>
        <v/>
      </c>
      <c r="S1225" s="107" t="str">
        <f t="shared" si="5210"/>
        <v/>
      </c>
      <c r="T1225" s="107" t="str">
        <f>IFERROR((T1224-T1223)/T1224*100%,"")</f>
        <v/>
      </c>
      <c r="U1225" s="107" t="str">
        <f t="shared" ref="U1225" si="5211">IFERROR((U1224-U1223)/U1224*100%,"")</f>
        <v/>
      </c>
      <c r="V1225" s="107" t="str">
        <f>IFERROR((V1223-V1224)/V1224*100%,"")</f>
        <v/>
      </c>
      <c r="W1225" s="107" t="str">
        <f>IFERROR((W1223-W1224)/W1224*100%,"")</f>
        <v/>
      </c>
      <c r="X1225" s="107" t="str">
        <f>IFERROR((X1223-X1224)/X1224*100%,"")</f>
        <v/>
      </c>
      <c r="Y1225" s="107" t="str">
        <f>IFERROR((Y1223-Y1224)/Y1224*100%,"")</f>
        <v/>
      </c>
      <c r="Z1225" s="107" t="str">
        <f t="shared" ref="Z1225:AB1225" si="5212">IFERROR((Z1224-Z1223)/Z1224*100%,"")</f>
        <v/>
      </c>
      <c r="AA1225" s="107" t="str">
        <f t="shared" si="5212"/>
        <v/>
      </c>
      <c r="AB1225" s="107" t="str">
        <f t="shared" si="5212"/>
        <v/>
      </c>
      <c r="AC1225" s="194" t="str">
        <f t="shared" ref="AC1225" si="5213">IFERROR((AC1224-AC1223)/AC1224*100%,"")</f>
        <v/>
      </c>
      <c r="AD1225" s="194" t="str">
        <f t="shared" ref="AD1225" si="5214">IFERROR((AD1224-AD1223)/AD1224*100%,"")</f>
        <v/>
      </c>
      <c r="AE1225" s="194" t="str">
        <f t="shared" ref="AE1225" si="5215">IFERROR((AE1224-AE1223)/AE1224*100%,"")</f>
        <v/>
      </c>
      <c r="AF1225" s="194" t="str">
        <f t="shared" ref="AF1225" si="5216">IFERROR((AF1224-AF1223)/AF1224*100%,"")</f>
        <v/>
      </c>
      <c r="AG1225" s="194" t="str">
        <f t="shared" ref="AG1225" si="5217">IFERROR((AG1224-AG1223)/AG1224*100%,"")</f>
        <v/>
      </c>
      <c r="AH1225" s="194" t="str">
        <f t="shared" ref="AH1225" si="5218">IFERROR((AH1224-AH1223)/AH1224*100%,"")</f>
        <v/>
      </c>
      <c r="AI1225" s="194" t="str">
        <f t="shared" ref="AI1225" si="5219">IFERROR((AI1224-AI1223)/AI1224*100%,"")</f>
        <v/>
      </c>
      <c r="AJ1225" s="194" t="str">
        <f t="shared" ref="AJ1225" si="5220">IFERROR((AJ1224-AJ1223)/AJ1224*100%,"")</f>
        <v/>
      </c>
      <c r="AK1225" s="194" t="str">
        <f t="shared" ref="AK1225" si="5221">IFERROR((AK1224-AK1223)/AK1224*100%,"")</f>
        <v/>
      </c>
      <c r="AL1225" s="194" t="str">
        <f t="shared" ref="AL1225:AM1225" si="5222">IFERROR((AL1224-AL1223)/AL1224*100%,"")</f>
        <v/>
      </c>
      <c r="AM1225" s="228" t="str">
        <f t="shared" si="5222"/>
        <v/>
      </c>
    </row>
    <row r="1226" spans="1:39" customFormat="1" outlineLevel="1">
      <c r="A1226" t="str">
        <f>B1223&amp;C1226</f>
        <v>Surname, Forename3</v>
      </c>
      <c r="B1226" s="259"/>
      <c r="C1226" s="27">
        <v>3</v>
      </c>
      <c r="D1226" s="26" t="s">
        <v>22</v>
      </c>
      <c r="E1226" s="103"/>
      <c r="F1226" s="103"/>
      <c r="G1226" s="103"/>
      <c r="H1226" s="15"/>
      <c r="I1226" s="16"/>
      <c r="J1226" s="17"/>
      <c r="K1226" s="94"/>
      <c r="L1226" s="94"/>
      <c r="M1226" s="94"/>
      <c r="N1226" s="94"/>
      <c r="O1226" s="94"/>
      <c r="P1226" s="94"/>
      <c r="Q1226" s="17" t="str">
        <f>IF(SUM(K1226:P1226)=0,"",SUM(K1226:P1226))</f>
        <v/>
      </c>
      <c r="R1226" s="94"/>
      <c r="S1226" s="94"/>
      <c r="T1226" s="17" t="str">
        <f>IF(SUM(R1226:S1226)=0,"",SUM(R1226:S1226))</f>
        <v/>
      </c>
      <c r="U1226" s="17"/>
      <c r="V1226" s="94"/>
      <c r="W1226" s="17"/>
      <c r="X1226" s="94" t="str">
        <f>IFERROR(AVERAGE(V1226:W1226),"")</f>
        <v/>
      </c>
      <c r="Y1226" s="17"/>
      <c r="Z1226" s="17"/>
      <c r="AA1226" s="71"/>
      <c r="AB1226" s="17"/>
      <c r="AC1226" s="190" t="str">
        <f>IF(J1226="","",IF(J1226&lt;&gt;0,INT(25.4347*POWER((18-J1226),1.81)),0))</f>
        <v/>
      </c>
      <c r="AD1226" s="190" t="str">
        <f>IFERROR(IF(Q1226&lt;&gt;0,INT(0.14354*POWER(((10*Q1226)-220),1.4)),0),"")</f>
        <v/>
      </c>
      <c r="AE1226" s="190" t="str">
        <f>IFERROR(IF(T1226&lt;&gt;0,INT(51.39*POWER((T1226-1.5),1.05)),0),"")</f>
        <v/>
      </c>
      <c r="AF1226" s="190">
        <f>IF(U1226&lt;&gt;0,INT(0.8465*POWER(((100*U1226)-75),1.42)),0)</f>
        <v>0</v>
      </c>
      <c r="AG1226" s="190" t="str">
        <f>IFERROR(IF(X1226&lt;&gt;0,INT(1.53775*POWER((82-X1226),1.81)),0),"")</f>
        <v/>
      </c>
      <c r="AH1226" s="190" t="str">
        <f>IF(Y1226="","",IF(Y1226&lt;&gt;0,INT(5.74352*POWER((28.5-Y1226),1.92)),0))</f>
        <v/>
      </c>
      <c r="AI1226" s="190">
        <f>IF(Z1226&lt;&gt;0,INT(12.91*POWER((Z1226-4),1.1)),0)</f>
        <v>0</v>
      </c>
      <c r="AJ1226" s="190" t="str">
        <f>IF(AA1226="","",IF(AA1226&lt;&gt;0,INT(0.2797*POWER(((100*AA1226)),1.35)),0))</f>
        <v/>
      </c>
      <c r="AK1226" s="191" t="str">
        <f>IF(AB1226="","",IF(AB1226&lt;&gt;0,INT(100.14*POWER((AB1226-1),1.08)),0))</f>
        <v/>
      </c>
      <c r="AL1226" s="192">
        <f>COUNT(J1226,Q1226,T1226,X1226,Y1226,AA1226,AB1226)</f>
        <v>0</v>
      </c>
      <c r="AM1226" s="193" t="str">
        <f>IF(AL1226=0,"",SUM(AC1226:AK1226))</f>
        <v/>
      </c>
    </row>
    <row r="1227" spans="1:39" customFormat="1" outlineLevel="1">
      <c r="B1227" s="259"/>
      <c r="C1227" s="106" t="s">
        <v>65</v>
      </c>
      <c r="D1227" s="103"/>
      <c r="E1227" s="103"/>
      <c r="F1227" s="103"/>
      <c r="G1227" s="103"/>
      <c r="H1227" s="104"/>
      <c r="I1227" s="105"/>
      <c r="J1227" s="107" t="str">
        <f>IFERROR((J1224-J1226)/J1226*100%,"")</f>
        <v/>
      </c>
      <c r="K1227" s="107" t="str">
        <f t="shared" ref="K1227:T1227" si="5223">IFERROR((K1226-K1224)/K1226*100%,"")</f>
        <v/>
      </c>
      <c r="L1227" s="107" t="str">
        <f t="shared" si="5223"/>
        <v/>
      </c>
      <c r="M1227" s="107" t="str">
        <f t="shared" si="5223"/>
        <v/>
      </c>
      <c r="N1227" s="107" t="str">
        <f t="shared" si="5223"/>
        <v/>
      </c>
      <c r="O1227" s="107" t="str">
        <f t="shared" si="5223"/>
        <v/>
      </c>
      <c r="P1227" s="107" t="str">
        <f t="shared" si="5223"/>
        <v/>
      </c>
      <c r="Q1227" s="107" t="str">
        <f t="shared" si="5223"/>
        <v/>
      </c>
      <c r="R1227" s="107" t="str">
        <f t="shared" si="5223"/>
        <v/>
      </c>
      <c r="S1227" s="107" t="str">
        <f t="shared" si="5223"/>
        <v/>
      </c>
      <c r="T1227" s="107" t="str">
        <f t="shared" si="5223"/>
        <v/>
      </c>
      <c r="U1227" s="107" t="str">
        <f t="shared" ref="U1227" si="5224">IFERROR((U1226-U1225)/U1226*100%,"")</f>
        <v/>
      </c>
      <c r="V1227" s="107" t="str">
        <f>IFERROR((V1224-V1226)/V1226*100%,"")</f>
        <v/>
      </c>
      <c r="W1227" s="107" t="str">
        <f>IFERROR((W1224-W1226)/W1226*100%,"")</f>
        <v/>
      </c>
      <c r="X1227" s="107" t="str">
        <f>IFERROR((X1224-X1226)/X1226*100%,"")</f>
        <v/>
      </c>
      <c r="Y1227" s="107" t="str">
        <f>IFERROR((Y1224-Y1226)/Y1226*100%,"")</f>
        <v/>
      </c>
      <c r="Z1227" s="107" t="str">
        <f t="shared" ref="Z1227" si="5225">IFERROR((Z1226-Z1225)/Z1226*100%,"")</f>
        <v/>
      </c>
      <c r="AA1227" s="107" t="str">
        <f>IFERROR((AA1226-AA1224)/AA1226*100%,"")</f>
        <v/>
      </c>
      <c r="AB1227" s="107" t="str">
        <f>IFERROR((AB1226-AB1224)/AB1226*100%,"")</f>
        <v/>
      </c>
      <c r="AC1227" s="194" t="str">
        <f t="shared" ref="AC1227" si="5226">IFERROR((AC1226-AC1225)/AC1226*100%,"")</f>
        <v/>
      </c>
      <c r="AD1227" s="194" t="str">
        <f t="shared" ref="AD1227" si="5227">IFERROR((AD1226-AD1225)/AD1226*100%,"")</f>
        <v/>
      </c>
      <c r="AE1227" s="194" t="str">
        <f t="shared" ref="AE1227" si="5228">IFERROR((AE1226-AE1225)/AE1226*100%,"")</f>
        <v/>
      </c>
      <c r="AF1227" s="194" t="str">
        <f t="shared" ref="AF1227" si="5229">IFERROR((AF1226-AF1225)/AF1226*100%,"")</f>
        <v/>
      </c>
      <c r="AG1227" s="194" t="str">
        <f t="shared" ref="AG1227" si="5230">IFERROR((AG1226-AG1225)/AG1226*100%,"")</f>
        <v/>
      </c>
      <c r="AH1227" s="194" t="str">
        <f t="shared" ref="AH1227" si="5231">IFERROR((AH1226-AH1225)/AH1226*100%,"")</f>
        <v/>
      </c>
      <c r="AI1227" s="194" t="str">
        <f t="shared" ref="AI1227" si="5232">IFERROR((AI1226-AI1225)/AI1226*100%,"")</f>
        <v/>
      </c>
      <c r="AJ1227" s="194" t="str">
        <f t="shared" ref="AJ1227" si="5233">IFERROR((AJ1226-AJ1225)/AJ1226*100%,"")</f>
        <v/>
      </c>
      <c r="AK1227" s="194" t="str">
        <f t="shared" ref="AK1227" si="5234">IFERROR((AK1226-AK1225)/AK1226*100%,"")</f>
        <v/>
      </c>
      <c r="AL1227" s="194" t="str">
        <f t="shared" ref="AL1227" si="5235">IFERROR((AL1226-AL1225)/AL1226*100%,"")</f>
        <v/>
      </c>
      <c r="AM1227" s="227" t="str">
        <f>IFERROR((AM1226-AM1224)/AM1226*100%,"")</f>
        <v/>
      </c>
    </row>
    <row r="1228" spans="1:39" customFormat="1" outlineLevel="1">
      <c r="A1228" t="str">
        <f>B1223&amp;C1228</f>
        <v>Surname, Forename4</v>
      </c>
      <c r="B1228" s="259"/>
      <c r="C1228" s="27">
        <v>4</v>
      </c>
      <c r="D1228" s="26" t="s">
        <v>22</v>
      </c>
      <c r="E1228" s="103"/>
      <c r="F1228" s="103"/>
      <c r="G1228" s="103"/>
      <c r="H1228" s="15"/>
      <c r="I1228" s="16"/>
      <c r="J1228" s="17"/>
      <c r="K1228" s="94"/>
      <c r="L1228" s="94"/>
      <c r="M1228" s="94"/>
      <c r="N1228" s="94"/>
      <c r="O1228" s="94"/>
      <c r="P1228" s="94"/>
      <c r="Q1228" s="17" t="str">
        <f>IF(SUM(K1228:P1228)=0,"",SUM(K1228:P1228))</f>
        <v/>
      </c>
      <c r="R1228" s="94"/>
      <c r="S1228" s="94"/>
      <c r="T1228" s="17" t="str">
        <f>IF(SUM(R1228:S1228)=0,"",SUM(R1228:S1228))</f>
        <v/>
      </c>
      <c r="U1228" s="17"/>
      <c r="V1228" s="94"/>
      <c r="W1228" s="17"/>
      <c r="X1228" s="94" t="str">
        <f>IFERROR(AVERAGE(V1228:W1228),"")</f>
        <v/>
      </c>
      <c r="Y1228" s="17"/>
      <c r="Z1228" s="17"/>
      <c r="AA1228" s="71"/>
      <c r="AB1228" s="17"/>
      <c r="AC1228" s="190" t="str">
        <f>IF(J1228="","",IF(J1228&lt;&gt;0,INT(25.4347*POWER((18-J1228),1.81)),0))</f>
        <v/>
      </c>
      <c r="AD1228" s="190" t="str">
        <f>IFERROR(IF(Q1228&lt;&gt;0,INT(0.14354*POWER(((10*Q1228)-220),1.4)),0),"")</f>
        <v/>
      </c>
      <c r="AE1228" s="190" t="str">
        <f>IFERROR(IF(T1228&lt;&gt;0,INT(51.39*POWER((T1228-1.5),1.05)),0),"")</f>
        <v/>
      </c>
      <c r="AF1228" s="190">
        <f>IF(U1228&lt;&gt;0,INT(0.8465*POWER(((100*U1228)-75),1.42)),0)</f>
        <v>0</v>
      </c>
      <c r="AG1228" s="190" t="str">
        <f>IFERROR(IF(X1228&lt;&gt;0,INT(1.53775*POWER((82-X1228),1.81)),0),"")</f>
        <v/>
      </c>
      <c r="AH1228" s="190" t="str">
        <f>IF(Y1228="","",IF(Y1228&lt;&gt;0,INT(5.74352*POWER((28.5-Y1228),1.92)),0))</f>
        <v/>
      </c>
      <c r="AI1228" s="190">
        <f>IF(Z1228&lt;&gt;0,INT(12.91*POWER((Z1228-4),1.1)),0)</f>
        <v>0</v>
      </c>
      <c r="AJ1228" s="190" t="str">
        <f>IF(AA1228="","",IF(AA1228&lt;&gt;0,INT(0.2797*POWER(((100*AA1228)),1.35)),0))</f>
        <v/>
      </c>
      <c r="AK1228" s="191" t="str">
        <f>IF(AB1228="","",IF(AB1228&lt;&gt;0,INT(100.14*POWER((AB1228-1),1.08)),0))</f>
        <v/>
      </c>
      <c r="AL1228" s="192">
        <f>COUNT(J1228,Q1228,T1228,X1228,Y1228,AA1228,AB1228)</f>
        <v>0</v>
      </c>
      <c r="AM1228" s="193" t="str">
        <f>IF(AL1228=0,"",SUM(AC1228:AK1228))</f>
        <v/>
      </c>
    </row>
    <row r="1229" spans="1:39" customFormat="1" outlineLevel="1">
      <c r="B1229" s="259"/>
      <c r="C1229" s="106" t="s">
        <v>65</v>
      </c>
      <c r="D1229" s="103"/>
      <c r="E1229" s="103"/>
      <c r="F1229" s="103"/>
      <c r="G1229" s="103"/>
      <c r="H1229" s="104"/>
      <c r="I1229" s="105"/>
      <c r="J1229" s="107" t="str">
        <f>IFERROR((J1226-J1228)/J1228*100%,"")</f>
        <v/>
      </c>
      <c r="K1229" s="107" t="str">
        <f t="shared" ref="K1229:T1229" si="5236">IFERROR((K1228-K1226)/K1228*100%,"")</f>
        <v/>
      </c>
      <c r="L1229" s="107" t="str">
        <f t="shared" si="5236"/>
        <v/>
      </c>
      <c r="M1229" s="107" t="str">
        <f t="shared" si="5236"/>
        <v/>
      </c>
      <c r="N1229" s="107" t="str">
        <f t="shared" si="5236"/>
        <v/>
      </c>
      <c r="O1229" s="107" t="str">
        <f t="shared" si="5236"/>
        <v/>
      </c>
      <c r="P1229" s="107" t="str">
        <f t="shared" si="5236"/>
        <v/>
      </c>
      <c r="Q1229" s="107" t="str">
        <f t="shared" si="5236"/>
        <v/>
      </c>
      <c r="R1229" s="107" t="str">
        <f t="shared" si="5236"/>
        <v/>
      </c>
      <c r="S1229" s="107" t="str">
        <f t="shared" si="5236"/>
        <v/>
      </c>
      <c r="T1229" s="107" t="str">
        <f t="shared" si="5236"/>
        <v/>
      </c>
      <c r="U1229" s="107" t="str">
        <f t="shared" ref="U1229" si="5237">IFERROR((U1228-U1227)/U1228*100%,"")</f>
        <v/>
      </c>
      <c r="V1229" s="107" t="str">
        <f>IFERROR((V1226-V1228)/V1228*100%,"")</f>
        <v/>
      </c>
      <c r="W1229" s="107" t="str">
        <f>IFERROR((W1226-W1228)/W1228*100%,"")</f>
        <v/>
      </c>
      <c r="X1229" s="107" t="str">
        <f>IFERROR((X1226-X1228)/X1228*100%,"")</f>
        <v/>
      </c>
      <c r="Y1229" s="107" t="str">
        <f>IFERROR((Y1226-Y1228)/Y1228*100%,"")</f>
        <v/>
      </c>
      <c r="Z1229" s="107" t="str">
        <f t="shared" ref="Z1229" si="5238">IFERROR((Z1228-Z1227)/Z1228*100%,"")</f>
        <v/>
      </c>
      <c r="AA1229" s="107" t="str">
        <f>IFERROR((AA1228-AA1226)/AA1228*100%,"")</f>
        <v/>
      </c>
      <c r="AB1229" s="107" t="str">
        <f>IFERROR((AB1228-AB1226)/AB1228*100%,"")</f>
        <v/>
      </c>
      <c r="AC1229" s="194" t="str">
        <f t="shared" ref="AC1229" si="5239">IFERROR((AC1228-AC1227)/AC1228*100%,"")</f>
        <v/>
      </c>
      <c r="AD1229" s="194" t="str">
        <f t="shared" ref="AD1229" si="5240">IFERROR((AD1228-AD1227)/AD1228*100%,"")</f>
        <v/>
      </c>
      <c r="AE1229" s="194" t="str">
        <f t="shared" ref="AE1229" si="5241">IFERROR((AE1228-AE1227)/AE1228*100%,"")</f>
        <v/>
      </c>
      <c r="AF1229" s="194" t="str">
        <f t="shared" ref="AF1229" si="5242">IFERROR((AF1228-AF1227)/AF1228*100%,"")</f>
        <v/>
      </c>
      <c r="AG1229" s="194" t="str">
        <f t="shared" ref="AG1229" si="5243">IFERROR((AG1228-AG1227)/AG1228*100%,"")</f>
        <v/>
      </c>
      <c r="AH1229" s="194" t="str">
        <f t="shared" ref="AH1229" si="5244">IFERROR((AH1228-AH1227)/AH1228*100%,"")</f>
        <v/>
      </c>
      <c r="AI1229" s="194" t="str">
        <f t="shared" ref="AI1229" si="5245">IFERROR((AI1228-AI1227)/AI1228*100%,"")</f>
        <v/>
      </c>
      <c r="AJ1229" s="194" t="str">
        <f t="shared" ref="AJ1229" si="5246">IFERROR((AJ1228-AJ1227)/AJ1228*100%,"")</f>
        <v/>
      </c>
      <c r="AK1229" s="194" t="str">
        <f t="shared" ref="AK1229" si="5247">IFERROR((AK1228-AK1227)/AK1228*100%,"")</f>
        <v/>
      </c>
      <c r="AL1229" s="194" t="str">
        <f t="shared" ref="AL1229" si="5248">IFERROR((AL1228-AL1227)/AL1228*100%,"")</f>
        <v/>
      </c>
      <c r="AM1229" s="227" t="str">
        <f>IFERROR((AM1228-AM1226)/AM1228*100%,"")</f>
        <v/>
      </c>
    </row>
    <row r="1230" spans="1:39" customFormat="1" outlineLevel="1">
      <c r="A1230" t="str">
        <f>B1223&amp;C1230</f>
        <v>Surname, Forename5</v>
      </c>
      <c r="B1230" s="259"/>
      <c r="C1230" s="27">
        <v>5</v>
      </c>
      <c r="D1230" s="26" t="s">
        <v>22</v>
      </c>
      <c r="E1230" s="103"/>
      <c r="F1230" s="103"/>
      <c r="G1230" s="103"/>
      <c r="H1230" s="15"/>
      <c r="I1230" s="16"/>
      <c r="J1230" s="17"/>
      <c r="K1230" s="94"/>
      <c r="L1230" s="94"/>
      <c r="M1230" s="94"/>
      <c r="N1230" s="94"/>
      <c r="O1230" s="94"/>
      <c r="P1230" s="94"/>
      <c r="Q1230" s="17" t="str">
        <f>IF(SUM(K1230:P1230)=0,"",SUM(K1230:P1230))</f>
        <v/>
      </c>
      <c r="R1230" s="94"/>
      <c r="S1230" s="94"/>
      <c r="T1230" s="17" t="str">
        <f>IF(SUM(R1230:S1230)=0,"",SUM(R1230:S1230))</f>
        <v/>
      </c>
      <c r="U1230" s="17"/>
      <c r="V1230" s="94"/>
      <c r="W1230" s="17"/>
      <c r="X1230" s="94" t="str">
        <f>IFERROR(AVERAGE(V1230:W1230),"")</f>
        <v/>
      </c>
      <c r="Y1230" s="17"/>
      <c r="Z1230" s="17"/>
      <c r="AA1230" s="71"/>
      <c r="AB1230" s="17"/>
      <c r="AC1230" s="190" t="str">
        <f>IF(J1230="","",IF(J1230&lt;&gt;0,INT(25.4347*POWER((18-J1230),1.81)),0))</f>
        <v/>
      </c>
      <c r="AD1230" s="190" t="str">
        <f>IFERROR(IF(Q1230&lt;&gt;0,INT(0.14354*POWER(((10*Q1230)-220),1.4)),0),"")</f>
        <v/>
      </c>
      <c r="AE1230" s="190" t="str">
        <f>IFERROR(IF(T1230&lt;&gt;0,INT(51.39*POWER((T1230-1.5),1.05)),0),"")</f>
        <v/>
      </c>
      <c r="AF1230" s="190">
        <f>IF(U1230&lt;&gt;0,INT(0.8465*POWER(((100*U1230)-75),1.42)),0)</f>
        <v>0</v>
      </c>
      <c r="AG1230" s="190" t="str">
        <f>IFERROR(IF(X1230&lt;&gt;0,INT(1.53775*POWER((82-X1230),1.81)),0),"")</f>
        <v/>
      </c>
      <c r="AH1230" s="190" t="str">
        <f>IF(Y1230="","",IF(Y1230&lt;&gt;0,INT(5.74352*POWER((28.5-Y1230),1.92)),0))</f>
        <v/>
      </c>
      <c r="AI1230" s="190">
        <f>IF(Z1230&lt;&gt;0,INT(12.91*POWER((Z1230-4),1.1)),0)</f>
        <v>0</v>
      </c>
      <c r="AJ1230" s="190" t="str">
        <f>IF(AA1230="","",IF(AA1230&lt;&gt;0,INT(0.2797*POWER(((100*AA1230)),1.35)),0))</f>
        <v/>
      </c>
      <c r="AK1230" s="191" t="str">
        <f>IF(AB1230="","",IF(AB1230&lt;&gt;0,INT(100.14*POWER((AB1230-1),1.08)),0))</f>
        <v/>
      </c>
      <c r="AL1230" s="192">
        <f>COUNT(J1230,Q1230,T1230,X1230,Y1230,AA1230,AB1230)</f>
        <v>0</v>
      </c>
      <c r="AM1230" s="193" t="str">
        <f>IF(AL1230=0,"",SUM(AC1230:AK1230))</f>
        <v/>
      </c>
    </row>
    <row r="1231" spans="1:39" customFormat="1" outlineLevel="1">
      <c r="B1231" s="259"/>
      <c r="C1231" s="106" t="s">
        <v>65</v>
      </c>
      <c r="D1231" s="103"/>
      <c r="E1231" s="103"/>
      <c r="F1231" s="103"/>
      <c r="G1231" s="103"/>
      <c r="H1231" s="104"/>
      <c r="I1231" s="105"/>
      <c r="J1231" s="107" t="str">
        <f>IFERROR((J1228-J1230)/J1230*100%,"")</f>
        <v/>
      </c>
      <c r="K1231" s="107" t="str">
        <f t="shared" ref="K1231:T1231" si="5249">IFERROR((K1230-K1228)/K1230*100%,"")</f>
        <v/>
      </c>
      <c r="L1231" s="107" t="str">
        <f t="shared" si="5249"/>
        <v/>
      </c>
      <c r="M1231" s="107" t="str">
        <f t="shared" si="5249"/>
        <v/>
      </c>
      <c r="N1231" s="107" t="str">
        <f t="shared" si="5249"/>
        <v/>
      </c>
      <c r="O1231" s="107" t="str">
        <f t="shared" si="5249"/>
        <v/>
      </c>
      <c r="P1231" s="107" t="str">
        <f t="shared" si="5249"/>
        <v/>
      </c>
      <c r="Q1231" s="107" t="str">
        <f t="shared" si="5249"/>
        <v/>
      </c>
      <c r="R1231" s="107" t="str">
        <f t="shared" si="5249"/>
        <v/>
      </c>
      <c r="S1231" s="107" t="str">
        <f t="shared" si="5249"/>
        <v/>
      </c>
      <c r="T1231" s="107" t="str">
        <f t="shared" si="5249"/>
        <v/>
      </c>
      <c r="U1231" s="107" t="str">
        <f t="shared" ref="U1231" si="5250">IFERROR((U1230-U1229)/U1230*100%,"")</f>
        <v/>
      </c>
      <c r="V1231" s="107" t="str">
        <f>IFERROR((V1228-V1230)/V1230*100%,"")</f>
        <v/>
      </c>
      <c r="W1231" s="107" t="str">
        <f>IFERROR((W1228-W1230)/W1230*100%,"")</f>
        <v/>
      </c>
      <c r="X1231" s="107" t="str">
        <f>IFERROR((X1228-X1230)/X1230*100%,"")</f>
        <v/>
      </c>
      <c r="Y1231" s="107" t="str">
        <f>IFERROR((Y1228-Y1230)/Y1230*100%,"")</f>
        <v/>
      </c>
      <c r="Z1231" s="107" t="str">
        <f t="shared" ref="Z1231" si="5251">IFERROR((Z1230-Z1229)/Z1230*100%,"")</f>
        <v/>
      </c>
      <c r="AA1231" s="107" t="str">
        <f>IFERROR((AA1230-AA1228)/AA1230*100%,"")</f>
        <v/>
      </c>
      <c r="AB1231" s="107" t="str">
        <f>IFERROR((AB1230-AB1228)/AB1230*100%,"")</f>
        <v/>
      </c>
      <c r="AC1231" s="194" t="str">
        <f t="shared" ref="AC1231" si="5252">IFERROR((AC1230-AC1229)/AC1230*100%,"")</f>
        <v/>
      </c>
      <c r="AD1231" s="194" t="str">
        <f t="shared" ref="AD1231" si="5253">IFERROR((AD1230-AD1229)/AD1230*100%,"")</f>
        <v/>
      </c>
      <c r="AE1231" s="194" t="str">
        <f t="shared" ref="AE1231" si="5254">IFERROR((AE1230-AE1229)/AE1230*100%,"")</f>
        <v/>
      </c>
      <c r="AF1231" s="194" t="str">
        <f t="shared" ref="AF1231" si="5255">IFERROR((AF1230-AF1229)/AF1230*100%,"")</f>
        <v/>
      </c>
      <c r="AG1231" s="194" t="str">
        <f t="shared" ref="AG1231" si="5256">IFERROR((AG1230-AG1229)/AG1230*100%,"")</f>
        <v/>
      </c>
      <c r="AH1231" s="194" t="str">
        <f t="shared" ref="AH1231" si="5257">IFERROR((AH1230-AH1229)/AH1230*100%,"")</f>
        <v/>
      </c>
      <c r="AI1231" s="194" t="str">
        <f t="shared" ref="AI1231" si="5258">IFERROR((AI1230-AI1229)/AI1230*100%,"")</f>
        <v/>
      </c>
      <c r="AJ1231" s="194" t="str">
        <f t="shared" ref="AJ1231" si="5259">IFERROR((AJ1230-AJ1229)/AJ1230*100%,"")</f>
        <v/>
      </c>
      <c r="AK1231" s="194" t="str">
        <f t="shared" ref="AK1231" si="5260">IFERROR((AK1230-AK1229)/AK1230*100%,"")</f>
        <v/>
      </c>
      <c r="AL1231" s="194" t="str">
        <f t="shared" ref="AL1231" si="5261">IFERROR((AL1230-AL1229)/AL1230*100%,"")</f>
        <v/>
      </c>
      <c r="AM1231" s="227" t="str">
        <f>IFERROR((AM1230-AM1228)/AM1230*100%,"")</f>
        <v/>
      </c>
    </row>
    <row r="1232" spans="1:39" customFormat="1" outlineLevel="1">
      <c r="A1232" t="str">
        <f>B1223&amp;C1232</f>
        <v>Surname, Forename6</v>
      </c>
      <c r="B1232" s="259"/>
      <c r="C1232" s="27">
        <v>6</v>
      </c>
      <c r="D1232" s="26" t="s">
        <v>22</v>
      </c>
      <c r="E1232" s="103"/>
      <c r="F1232" s="103"/>
      <c r="G1232" s="103"/>
      <c r="H1232" s="15"/>
      <c r="I1232" s="16"/>
      <c r="J1232" s="17"/>
      <c r="K1232" s="94"/>
      <c r="L1232" s="94"/>
      <c r="M1232" s="94"/>
      <c r="N1232" s="94"/>
      <c r="O1232" s="94"/>
      <c r="P1232" s="94"/>
      <c r="Q1232" s="17" t="str">
        <f>IF(SUM(K1232:P1232)=0,"",SUM(K1232:P1232))</f>
        <v/>
      </c>
      <c r="R1232" s="94"/>
      <c r="S1232" s="94"/>
      <c r="T1232" s="17" t="str">
        <f>IF(SUM(R1232:S1232)=0,"",SUM(R1232:S1232))</f>
        <v/>
      </c>
      <c r="U1232" s="17"/>
      <c r="V1232" s="94"/>
      <c r="W1232" s="17"/>
      <c r="X1232" s="94" t="str">
        <f>IFERROR(AVERAGE(V1232:W1232),"")</f>
        <v/>
      </c>
      <c r="Y1232" s="17"/>
      <c r="Z1232" s="17"/>
      <c r="AA1232" s="71"/>
      <c r="AB1232" s="17"/>
      <c r="AC1232" s="190" t="str">
        <f>IF(J1232="","",IF(J1232&lt;&gt;0,INT(25.4347*POWER((18-J1232),1.81)),0))</f>
        <v/>
      </c>
      <c r="AD1232" s="190" t="str">
        <f>IFERROR(IF(Q1232&lt;&gt;0,INT(0.14354*POWER(((10*Q1232)-220),1.4)),0),"")</f>
        <v/>
      </c>
      <c r="AE1232" s="190" t="str">
        <f>IFERROR(IF(T1232&lt;&gt;0,INT(51.39*POWER((T1232-1.5),1.05)),0),"")</f>
        <v/>
      </c>
      <c r="AF1232" s="190">
        <f>IF(U1232&lt;&gt;0,INT(0.8465*POWER(((100*U1232)-75),1.42)),0)</f>
        <v>0</v>
      </c>
      <c r="AG1232" s="190" t="str">
        <f>IFERROR(IF(X1232&lt;&gt;0,INT(1.53775*POWER((82-X1232),1.81)),0),"")</f>
        <v/>
      </c>
      <c r="AH1232" s="190" t="str">
        <f>IF(Y1232="","",IF(Y1232&lt;&gt;0,INT(5.74352*POWER((28.5-Y1232),1.92)),0))</f>
        <v/>
      </c>
      <c r="AI1232" s="190">
        <f>IF(Z1232&lt;&gt;0,INT(12.91*POWER((Z1232-4),1.1)),0)</f>
        <v>0</v>
      </c>
      <c r="AJ1232" s="190" t="str">
        <f>IF(AA1232="","",IF(AA1232&lt;&gt;0,INT(0.2797*POWER(((100*AA1232)),1.35)),0))</f>
        <v/>
      </c>
      <c r="AK1232" s="191" t="str">
        <f>IF(AB1232="","",IF(AB1232&lt;&gt;0,INT(100.14*POWER((AB1232-1),1.08)),0))</f>
        <v/>
      </c>
      <c r="AL1232" s="192">
        <f>COUNT(J1232,Q1232,T1232,X1232,Y1232,AA1232,AB1232)</f>
        <v>0</v>
      </c>
      <c r="AM1232" s="193" t="str">
        <f>IF(AL1232=0,"",SUM(AC1232:AK1232))</f>
        <v/>
      </c>
    </row>
    <row r="1233" spans="1:39" customFormat="1" outlineLevel="1">
      <c r="B1233" s="259"/>
      <c r="C1233" s="106" t="s">
        <v>65</v>
      </c>
      <c r="D1233" s="103"/>
      <c r="E1233" s="103"/>
      <c r="F1233" s="103"/>
      <c r="G1233" s="103"/>
      <c r="H1233" s="104"/>
      <c r="I1233" s="105"/>
      <c r="J1233" s="107" t="str">
        <f>IFERROR((J1230-J1232)/J1232*100%,"")</f>
        <v/>
      </c>
      <c r="K1233" s="107" t="str">
        <f t="shared" ref="K1233:T1233" si="5262">IFERROR((K1232-K1230)/K1232*100%,"")</f>
        <v/>
      </c>
      <c r="L1233" s="107" t="str">
        <f t="shared" si="5262"/>
        <v/>
      </c>
      <c r="M1233" s="107" t="str">
        <f t="shared" si="5262"/>
        <v/>
      </c>
      <c r="N1233" s="107" t="str">
        <f t="shared" si="5262"/>
        <v/>
      </c>
      <c r="O1233" s="107" t="str">
        <f t="shared" si="5262"/>
        <v/>
      </c>
      <c r="P1233" s="107" t="str">
        <f t="shared" si="5262"/>
        <v/>
      </c>
      <c r="Q1233" s="107" t="str">
        <f t="shared" si="5262"/>
        <v/>
      </c>
      <c r="R1233" s="107" t="str">
        <f t="shared" si="5262"/>
        <v/>
      </c>
      <c r="S1233" s="107" t="str">
        <f t="shared" si="5262"/>
        <v/>
      </c>
      <c r="T1233" s="107" t="str">
        <f t="shared" si="5262"/>
        <v/>
      </c>
      <c r="U1233" s="107" t="str">
        <f t="shared" ref="U1233" si="5263">IFERROR((U1232-U1231)/U1232*100%,"")</f>
        <v/>
      </c>
      <c r="V1233" s="107" t="str">
        <f>IFERROR((V1230-V1232)/V1232*100%,"")</f>
        <v/>
      </c>
      <c r="W1233" s="107" t="str">
        <f>IFERROR((W1230-W1232)/W1232*100%,"")</f>
        <v/>
      </c>
      <c r="X1233" s="107" t="str">
        <f>IFERROR((X1230-X1232)/X1232*100%,"")</f>
        <v/>
      </c>
      <c r="Y1233" s="107" t="str">
        <f>IFERROR((Y1230-Y1232)/Y1232*100%,"")</f>
        <v/>
      </c>
      <c r="Z1233" s="107" t="str">
        <f t="shared" ref="Z1233" si="5264">IFERROR((Z1232-Z1231)/Z1232*100%,"")</f>
        <v/>
      </c>
      <c r="AA1233" s="107" t="str">
        <f>IFERROR((AA1232-AA1230)/AA1232*100%,"")</f>
        <v/>
      </c>
      <c r="AB1233" s="107" t="str">
        <f>IFERROR((AB1232-AB1230)/AB1232*100%,"")</f>
        <v/>
      </c>
      <c r="AC1233" s="194" t="str">
        <f t="shared" ref="AC1233" si="5265">IFERROR((AC1232-AC1231)/AC1232*100%,"")</f>
        <v/>
      </c>
      <c r="AD1233" s="194" t="str">
        <f t="shared" ref="AD1233" si="5266">IFERROR((AD1232-AD1231)/AD1232*100%,"")</f>
        <v/>
      </c>
      <c r="AE1233" s="194" t="str">
        <f t="shared" ref="AE1233" si="5267">IFERROR((AE1232-AE1231)/AE1232*100%,"")</f>
        <v/>
      </c>
      <c r="AF1233" s="194" t="str">
        <f t="shared" ref="AF1233" si="5268">IFERROR((AF1232-AF1231)/AF1232*100%,"")</f>
        <v/>
      </c>
      <c r="AG1233" s="194" t="str">
        <f t="shared" ref="AG1233" si="5269">IFERROR((AG1232-AG1231)/AG1232*100%,"")</f>
        <v/>
      </c>
      <c r="AH1233" s="194" t="str">
        <f t="shared" ref="AH1233" si="5270">IFERROR((AH1232-AH1231)/AH1232*100%,"")</f>
        <v/>
      </c>
      <c r="AI1233" s="194" t="str">
        <f t="shared" ref="AI1233" si="5271">IFERROR((AI1232-AI1231)/AI1232*100%,"")</f>
        <v/>
      </c>
      <c r="AJ1233" s="194" t="str">
        <f t="shared" ref="AJ1233" si="5272">IFERROR((AJ1232-AJ1231)/AJ1232*100%,"")</f>
        <v/>
      </c>
      <c r="AK1233" s="194" t="str">
        <f t="shared" ref="AK1233" si="5273">IFERROR((AK1232-AK1231)/AK1232*100%,"")</f>
        <v/>
      </c>
      <c r="AL1233" s="194" t="str">
        <f t="shared" ref="AL1233" si="5274">IFERROR((AL1232-AL1231)/AL1232*100%,"")</f>
        <v/>
      </c>
      <c r="AM1233" s="227" t="str">
        <f>IFERROR((AM1232-AM1230)/AM1232*100%,"")</f>
        <v/>
      </c>
    </row>
    <row r="1234" spans="1:39" customFormat="1" outlineLevel="1">
      <c r="A1234" t="str">
        <f>B1223&amp;C1234</f>
        <v>Surname, Forename7</v>
      </c>
      <c r="B1234" s="259"/>
      <c r="C1234" s="27">
        <v>7</v>
      </c>
      <c r="D1234" s="26" t="s">
        <v>22</v>
      </c>
      <c r="E1234" s="103"/>
      <c r="F1234" s="103"/>
      <c r="G1234" s="103"/>
      <c r="H1234" s="15"/>
      <c r="I1234" s="16"/>
      <c r="J1234" s="17"/>
      <c r="K1234" s="94"/>
      <c r="L1234" s="94"/>
      <c r="M1234" s="94"/>
      <c r="N1234" s="94"/>
      <c r="O1234" s="94"/>
      <c r="P1234" s="94"/>
      <c r="Q1234" s="17" t="str">
        <f>IF(SUM(K1234:P1234)=0,"",SUM(K1234:P1234))</f>
        <v/>
      </c>
      <c r="R1234" s="94"/>
      <c r="S1234" s="94"/>
      <c r="T1234" s="17" t="str">
        <f>IF(SUM(R1234:S1234)=0,"",SUM(R1234:S1234))</f>
        <v/>
      </c>
      <c r="U1234" s="17"/>
      <c r="V1234" s="94"/>
      <c r="W1234" s="17"/>
      <c r="X1234" s="94" t="str">
        <f>IFERROR(AVERAGE(V1234:W1234),"")</f>
        <v/>
      </c>
      <c r="Y1234" s="17"/>
      <c r="Z1234" s="17"/>
      <c r="AA1234" s="71"/>
      <c r="AB1234" s="17"/>
      <c r="AC1234" s="190" t="str">
        <f>IF(J1234="","",IF(J1234&lt;&gt;0,INT(25.4347*POWER((18-J1234),1.81)),0))</f>
        <v/>
      </c>
      <c r="AD1234" s="190" t="str">
        <f>IFERROR(IF(Q1234&lt;&gt;0,INT(0.14354*POWER(((10*Q1234)-220),1.4)),0),"")</f>
        <v/>
      </c>
      <c r="AE1234" s="190" t="str">
        <f>IFERROR(IF(T1234&lt;&gt;0,INT(51.39*POWER((T1234-1.5),1.05)),0),"")</f>
        <v/>
      </c>
      <c r="AF1234" s="190">
        <f>IF(U1234&lt;&gt;0,INT(0.8465*POWER(((100*U1234)-75),1.42)),0)</f>
        <v>0</v>
      </c>
      <c r="AG1234" s="190" t="str">
        <f>IFERROR(IF(X1234&lt;&gt;0,INT(1.53775*POWER((82-X1234),1.81)),0),"")</f>
        <v/>
      </c>
      <c r="AH1234" s="190" t="str">
        <f>IF(Y1234="","",IF(Y1234&lt;&gt;0,INT(5.74352*POWER((28.5-Y1234),1.92)),0))</f>
        <v/>
      </c>
      <c r="AI1234" s="190">
        <f>IF(Z1234&lt;&gt;0,INT(12.91*POWER((Z1234-4),1.1)),0)</f>
        <v>0</v>
      </c>
      <c r="AJ1234" s="190" t="str">
        <f>IF(AA1234="","",IF(AA1234&lt;&gt;0,INT(0.2797*POWER(((100*AA1234)),1.35)),0))</f>
        <v/>
      </c>
      <c r="AK1234" s="191" t="str">
        <f>IF(AB1234="","",IF(AB1234&lt;&gt;0,INT(100.14*POWER((AB1234-1),1.08)),0))</f>
        <v/>
      </c>
      <c r="AL1234" s="192">
        <f>COUNT(J1234,Q1234,T1234,X1234,Y1234,AA1234,AB1234)</f>
        <v>0</v>
      </c>
      <c r="AM1234" s="193" t="str">
        <f>IF(AL1234=0,"",SUM(AC1234:AK1234))</f>
        <v/>
      </c>
    </row>
    <row r="1235" spans="1:39" customFormat="1" outlineLevel="1">
      <c r="B1235" s="259"/>
      <c r="C1235" s="106" t="s">
        <v>65</v>
      </c>
      <c r="D1235" s="103"/>
      <c r="E1235" s="103"/>
      <c r="F1235" s="103"/>
      <c r="G1235" s="103"/>
      <c r="H1235" s="104"/>
      <c r="I1235" s="105"/>
      <c r="J1235" s="107" t="str">
        <f>IFERROR((J1232-J1234)/J1234*100%,"")</f>
        <v/>
      </c>
      <c r="K1235" s="107" t="str">
        <f t="shared" ref="K1235:T1235" si="5275">IFERROR((K1234-K1232)/K1234*100%,"")</f>
        <v/>
      </c>
      <c r="L1235" s="107" t="str">
        <f t="shared" si="5275"/>
        <v/>
      </c>
      <c r="M1235" s="107" t="str">
        <f t="shared" si="5275"/>
        <v/>
      </c>
      <c r="N1235" s="107" t="str">
        <f t="shared" si="5275"/>
        <v/>
      </c>
      <c r="O1235" s="107" t="str">
        <f t="shared" si="5275"/>
        <v/>
      </c>
      <c r="P1235" s="107" t="str">
        <f t="shared" si="5275"/>
        <v/>
      </c>
      <c r="Q1235" s="107" t="str">
        <f t="shared" si="5275"/>
        <v/>
      </c>
      <c r="R1235" s="107" t="str">
        <f t="shared" si="5275"/>
        <v/>
      </c>
      <c r="S1235" s="107" t="str">
        <f t="shared" si="5275"/>
        <v/>
      </c>
      <c r="T1235" s="107" t="str">
        <f t="shared" si="5275"/>
        <v/>
      </c>
      <c r="U1235" s="107" t="str">
        <f t="shared" ref="U1235" si="5276">IFERROR((U1234-U1233)/U1234*100%,"")</f>
        <v/>
      </c>
      <c r="V1235" s="107" t="str">
        <f>IFERROR((V1232-V1234)/V1234*100%,"")</f>
        <v/>
      </c>
      <c r="W1235" s="107" t="str">
        <f>IFERROR((W1232-W1234)/W1234*100%,"")</f>
        <v/>
      </c>
      <c r="X1235" s="107" t="str">
        <f>IFERROR((X1232-X1234)/X1234*100%,"")</f>
        <v/>
      </c>
      <c r="Y1235" s="107" t="str">
        <f>IFERROR((Y1232-Y1234)/Y1234*100%,"")</f>
        <v/>
      </c>
      <c r="Z1235" s="107" t="str">
        <f t="shared" ref="Z1235" si="5277">IFERROR((Z1234-Z1233)/Z1234*100%,"")</f>
        <v/>
      </c>
      <c r="AA1235" s="107" t="str">
        <f>IFERROR((AA1234-AA1232)/AA1234*100%,"")</f>
        <v/>
      </c>
      <c r="AB1235" s="107" t="str">
        <f>IFERROR((AB1234-AB1232)/AB1234*100%,"")</f>
        <v/>
      </c>
      <c r="AC1235" s="194" t="str">
        <f t="shared" ref="AC1235" si="5278">IFERROR((AC1234-AC1233)/AC1234*100%,"")</f>
        <v/>
      </c>
      <c r="AD1235" s="194" t="str">
        <f t="shared" ref="AD1235" si="5279">IFERROR((AD1234-AD1233)/AD1234*100%,"")</f>
        <v/>
      </c>
      <c r="AE1235" s="194" t="str">
        <f t="shared" ref="AE1235" si="5280">IFERROR((AE1234-AE1233)/AE1234*100%,"")</f>
        <v/>
      </c>
      <c r="AF1235" s="194" t="str">
        <f t="shared" ref="AF1235" si="5281">IFERROR((AF1234-AF1233)/AF1234*100%,"")</f>
        <v/>
      </c>
      <c r="AG1235" s="194" t="str">
        <f t="shared" ref="AG1235" si="5282">IFERROR((AG1234-AG1233)/AG1234*100%,"")</f>
        <v/>
      </c>
      <c r="AH1235" s="194" t="str">
        <f t="shared" ref="AH1235" si="5283">IFERROR((AH1234-AH1233)/AH1234*100%,"")</f>
        <v/>
      </c>
      <c r="AI1235" s="194" t="str">
        <f t="shared" ref="AI1235" si="5284">IFERROR((AI1234-AI1233)/AI1234*100%,"")</f>
        <v/>
      </c>
      <c r="AJ1235" s="194" t="str">
        <f t="shared" ref="AJ1235" si="5285">IFERROR((AJ1234-AJ1233)/AJ1234*100%,"")</f>
        <v/>
      </c>
      <c r="AK1235" s="194" t="str">
        <f t="shared" ref="AK1235" si="5286">IFERROR((AK1234-AK1233)/AK1234*100%,"")</f>
        <v/>
      </c>
      <c r="AL1235" s="194" t="str">
        <f t="shared" ref="AL1235" si="5287">IFERROR((AL1234-AL1233)/AL1234*100%,"")</f>
        <v/>
      </c>
      <c r="AM1235" s="227" t="str">
        <f>IFERROR((AM1234-AM1232)/AM1234*100%,"")</f>
        <v/>
      </c>
    </row>
    <row r="1236" spans="1:39" customFormat="1" outlineLevel="1">
      <c r="A1236" t="str">
        <f>B1223&amp;C1236</f>
        <v>Surname, Forename8</v>
      </c>
      <c r="B1236" s="259"/>
      <c r="C1236" s="27">
        <v>8</v>
      </c>
      <c r="D1236" s="26" t="s">
        <v>22</v>
      </c>
      <c r="E1236" s="103"/>
      <c r="F1236" s="103"/>
      <c r="G1236" s="103"/>
      <c r="H1236" s="15"/>
      <c r="I1236" s="16"/>
      <c r="J1236" s="17"/>
      <c r="K1236" s="94"/>
      <c r="L1236" s="94"/>
      <c r="M1236" s="94"/>
      <c r="N1236" s="94"/>
      <c r="O1236" s="94"/>
      <c r="P1236" s="94"/>
      <c r="Q1236" s="17" t="str">
        <f>IF(SUM(K1236:P1236)=0,"",SUM(K1236:P1236))</f>
        <v/>
      </c>
      <c r="R1236" s="94"/>
      <c r="S1236" s="94"/>
      <c r="T1236" s="17" t="str">
        <f>IF(SUM(R1236:S1236)=0,"",SUM(R1236:S1236))</f>
        <v/>
      </c>
      <c r="U1236" s="17"/>
      <c r="V1236" s="94"/>
      <c r="W1236" s="17"/>
      <c r="X1236" s="94" t="str">
        <f>IFERROR(AVERAGE(V1236:W1236),"")</f>
        <v/>
      </c>
      <c r="Y1236" s="17"/>
      <c r="Z1236" s="17"/>
      <c r="AA1236" s="71"/>
      <c r="AB1236" s="17"/>
      <c r="AC1236" s="190" t="str">
        <f>IF(J1236="","",IF(J1236&lt;&gt;0,INT(25.4347*POWER((18-J1236),1.81)),0))</f>
        <v/>
      </c>
      <c r="AD1236" s="190" t="str">
        <f>IFERROR(IF(Q1236&lt;&gt;0,INT(0.14354*POWER(((10*Q1236)-220),1.4)),0),"")</f>
        <v/>
      </c>
      <c r="AE1236" s="190" t="str">
        <f>IFERROR(IF(T1236&lt;&gt;0,INT(51.39*POWER((T1236-1.5),1.05)),0),"")</f>
        <v/>
      </c>
      <c r="AF1236" s="190">
        <f>IF(U1236&lt;&gt;0,INT(0.8465*POWER(((100*U1236)-75),1.42)),0)</f>
        <v>0</v>
      </c>
      <c r="AG1236" s="190" t="str">
        <f>IFERROR(IF(X1236&lt;&gt;0,INT(1.53775*POWER((82-X1236),1.81)),0),"")</f>
        <v/>
      </c>
      <c r="AH1236" s="190" t="str">
        <f>IF(Y1236="","",IF(Y1236&lt;&gt;0,INT(5.74352*POWER((28.5-Y1236),1.92)),0))</f>
        <v/>
      </c>
      <c r="AI1236" s="190">
        <f>IF(Z1236&lt;&gt;0,INT(12.91*POWER((Z1236-4),1.1)),0)</f>
        <v>0</v>
      </c>
      <c r="AJ1236" s="190" t="str">
        <f>IF(AA1236="","",IF(AA1236&lt;&gt;0,INT(0.2797*POWER(((100*AA1236)),1.35)),0))</f>
        <v/>
      </c>
      <c r="AK1236" s="191" t="str">
        <f>IF(AB1236="","",IF(AB1236&lt;&gt;0,INT(100.14*POWER((AB1236-1),1.08)),0))</f>
        <v/>
      </c>
      <c r="AL1236" s="192">
        <f>COUNT(J1236,Q1236,T1236,X1236,Y1236,AA1236,AB1236)</f>
        <v>0</v>
      </c>
      <c r="AM1236" s="193" t="str">
        <f>IF(AL1236=0,"",SUM(AC1236:AK1236))</f>
        <v/>
      </c>
    </row>
    <row r="1237" spans="1:39" customFormat="1" outlineLevel="1">
      <c r="B1237" s="259"/>
      <c r="C1237" s="106" t="s">
        <v>65</v>
      </c>
      <c r="D1237" s="103"/>
      <c r="E1237" s="103"/>
      <c r="F1237" s="103"/>
      <c r="G1237" s="103"/>
      <c r="H1237" s="104"/>
      <c r="I1237" s="105"/>
      <c r="J1237" s="107" t="str">
        <f>IFERROR((J1234-J1236)/J1236*100%,"")</f>
        <v/>
      </c>
      <c r="K1237" s="107" t="str">
        <f t="shared" ref="K1237:T1237" si="5288">IFERROR((K1236-K1234)/K1236*100%,"")</f>
        <v/>
      </c>
      <c r="L1237" s="107" t="str">
        <f t="shared" si="5288"/>
        <v/>
      </c>
      <c r="M1237" s="107" t="str">
        <f t="shared" si="5288"/>
        <v/>
      </c>
      <c r="N1237" s="107" t="str">
        <f t="shared" si="5288"/>
        <v/>
      </c>
      <c r="O1237" s="107" t="str">
        <f t="shared" si="5288"/>
        <v/>
      </c>
      <c r="P1237" s="107" t="str">
        <f t="shared" si="5288"/>
        <v/>
      </c>
      <c r="Q1237" s="107" t="str">
        <f t="shared" si="5288"/>
        <v/>
      </c>
      <c r="R1237" s="107" t="str">
        <f t="shared" si="5288"/>
        <v/>
      </c>
      <c r="S1237" s="107" t="str">
        <f t="shared" si="5288"/>
        <v/>
      </c>
      <c r="T1237" s="107" t="str">
        <f t="shared" si="5288"/>
        <v/>
      </c>
      <c r="U1237" s="107" t="str">
        <f t="shared" ref="U1237" si="5289">IFERROR((U1236-U1235)/U1236*100%,"")</f>
        <v/>
      </c>
      <c r="V1237" s="107" t="str">
        <f>IFERROR((V1234-V1236)/V1236*100%,"")</f>
        <v/>
      </c>
      <c r="W1237" s="107" t="str">
        <f>IFERROR((W1234-W1236)/W1236*100%,"")</f>
        <v/>
      </c>
      <c r="X1237" s="107" t="str">
        <f>IFERROR((X1234-X1236)/X1236*100%,"")</f>
        <v/>
      </c>
      <c r="Y1237" s="107" t="str">
        <f>IFERROR((Y1234-Y1236)/Y1236*100%,"")</f>
        <v/>
      </c>
      <c r="Z1237" s="107" t="str">
        <f t="shared" ref="Z1237" si="5290">IFERROR((Z1236-Z1235)/Z1236*100%,"")</f>
        <v/>
      </c>
      <c r="AA1237" s="107" t="str">
        <f>IFERROR((AA1236-AA1234)/AA1236*100%,"")</f>
        <v/>
      </c>
      <c r="AB1237" s="107" t="str">
        <f>IFERROR((AB1236-AB1234)/AB1236*100%,"")</f>
        <v/>
      </c>
      <c r="AC1237" s="194" t="str">
        <f t="shared" ref="AC1237" si="5291">IFERROR((AC1236-AC1235)/AC1236*100%,"")</f>
        <v/>
      </c>
      <c r="AD1237" s="194" t="str">
        <f t="shared" ref="AD1237" si="5292">IFERROR((AD1236-AD1235)/AD1236*100%,"")</f>
        <v/>
      </c>
      <c r="AE1237" s="194" t="str">
        <f t="shared" ref="AE1237" si="5293">IFERROR((AE1236-AE1235)/AE1236*100%,"")</f>
        <v/>
      </c>
      <c r="AF1237" s="194" t="str">
        <f t="shared" ref="AF1237" si="5294">IFERROR((AF1236-AF1235)/AF1236*100%,"")</f>
        <v/>
      </c>
      <c r="AG1237" s="194" t="str">
        <f t="shared" ref="AG1237" si="5295">IFERROR((AG1236-AG1235)/AG1236*100%,"")</f>
        <v/>
      </c>
      <c r="AH1237" s="194" t="str">
        <f t="shared" ref="AH1237" si="5296">IFERROR((AH1236-AH1235)/AH1236*100%,"")</f>
        <v/>
      </c>
      <c r="AI1237" s="194" t="str">
        <f t="shared" ref="AI1237" si="5297">IFERROR((AI1236-AI1235)/AI1236*100%,"")</f>
        <v/>
      </c>
      <c r="AJ1237" s="194" t="str">
        <f t="shared" ref="AJ1237" si="5298">IFERROR((AJ1236-AJ1235)/AJ1236*100%,"")</f>
        <v/>
      </c>
      <c r="AK1237" s="194" t="str">
        <f t="shared" ref="AK1237" si="5299">IFERROR((AK1236-AK1235)/AK1236*100%,"")</f>
        <v/>
      </c>
      <c r="AL1237" s="194" t="str">
        <f t="shared" ref="AL1237" si="5300">IFERROR((AL1236-AL1235)/AL1236*100%,"")</f>
        <v/>
      </c>
      <c r="AM1237" s="227" t="str">
        <f>IFERROR((AM1236-AM1234)/AM1236*100%,"")</f>
        <v/>
      </c>
    </row>
    <row r="1238" spans="1:39" customFormat="1" outlineLevel="1">
      <c r="A1238" t="str">
        <f>B1223&amp;C1238</f>
        <v>Surname, Forename9</v>
      </c>
      <c r="B1238" s="259"/>
      <c r="C1238" s="27">
        <v>9</v>
      </c>
      <c r="D1238" s="26" t="s">
        <v>22</v>
      </c>
      <c r="E1238" s="103"/>
      <c r="F1238" s="103"/>
      <c r="G1238" s="103"/>
      <c r="H1238" s="15"/>
      <c r="I1238" s="16"/>
      <c r="J1238" s="17"/>
      <c r="K1238" s="94"/>
      <c r="L1238" s="94"/>
      <c r="M1238" s="94"/>
      <c r="N1238" s="94"/>
      <c r="O1238" s="94"/>
      <c r="P1238" s="94"/>
      <c r="Q1238" s="17" t="str">
        <f>IF(SUM(K1238:P1238)=0,"",SUM(K1238:P1238))</f>
        <v/>
      </c>
      <c r="R1238" s="94"/>
      <c r="S1238" s="94"/>
      <c r="T1238" s="17" t="str">
        <f>IF(SUM(R1238:S1238)=0,"",SUM(R1238:S1238))</f>
        <v/>
      </c>
      <c r="U1238" s="17"/>
      <c r="V1238" s="94"/>
      <c r="W1238" s="17"/>
      <c r="X1238" s="94" t="str">
        <f>IFERROR(AVERAGE(V1238:W1238),"")</f>
        <v/>
      </c>
      <c r="Y1238" s="17"/>
      <c r="Z1238" s="17"/>
      <c r="AA1238" s="71"/>
      <c r="AB1238" s="17"/>
      <c r="AC1238" s="190" t="str">
        <f>IF(J1238="","",IF(J1238&lt;&gt;0,INT(25.4347*POWER((18-J1238),1.81)),0))</f>
        <v/>
      </c>
      <c r="AD1238" s="190" t="str">
        <f>IFERROR(IF(Q1238&lt;&gt;0,INT(0.14354*POWER(((10*Q1238)-220),1.4)),0),"")</f>
        <v/>
      </c>
      <c r="AE1238" s="190" t="str">
        <f>IFERROR(IF(T1238&lt;&gt;0,INT(51.39*POWER((T1238-1.5),1.05)),0),"")</f>
        <v/>
      </c>
      <c r="AF1238" s="190">
        <f>IF(U1238&lt;&gt;0,INT(0.8465*POWER(((100*U1238)-75),1.42)),0)</f>
        <v>0</v>
      </c>
      <c r="AG1238" s="190" t="str">
        <f>IFERROR(IF(X1238&lt;&gt;0,INT(1.53775*POWER((82-X1238),1.81)),0),"")</f>
        <v/>
      </c>
      <c r="AH1238" s="190" t="str">
        <f>IF(Y1238="","",IF(Y1238&lt;&gt;0,INT(5.74352*POWER((28.5-Y1238),1.92)),0))</f>
        <v/>
      </c>
      <c r="AI1238" s="190">
        <f>IF(Z1238&lt;&gt;0,INT(12.91*POWER((Z1238-4),1.1)),0)</f>
        <v>0</v>
      </c>
      <c r="AJ1238" s="190" t="str">
        <f>IF(AA1238="","",IF(AA1238&lt;&gt;0,INT(0.2797*POWER(((100*AA1238)),1.35)),0))</f>
        <v/>
      </c>
      <c r="AK1238" s="191" t="str">
        <f>IF(AB1238="","",IF(AB1238&lt;&gt;0,INT(100.14*POWER((AB1238-1),1.08)),0))</f>
        <v/>
      </c>
      <c r="AL1238" s="192">
        <f>COUNT(J1238,Q1238,T1238,X1238,Y1238,AA1238,AB1238)</f>
        <v>0</v>
      </c>
      <c r="AM1238" s="193" t="str">
        <f>IF(AL1238=0,"",SUM(AC1238:AK1238))</f>
        <v/>
      </c>
    </row>
    <row r="1239" spans="1:39" customFormat="1" outlineLevel="1">
      <c r="B1239" s="259"/>
      <c r="C1239" s="106" t="s">
        <v>65</v>
      </c>
      <c r="D1239" s="33"/>
      <c r="E1239" s="33"/>
      <c r="F1239" s="33"/>
      <c r="G1239" s="33"/>
      <c r="H1239" s="18"/>
      <c r="I1239" s="44"/>
      <c r="J1239" s="107" t="str">
        <f>IFERROR((J1236-J1238)/J1238*100%,"")</f>
        <v/>
      </c>
      <c r="K1239" s="107" t="str">
        <f t="shared" ref="K1239:T1239" si="5301">IFERROR((K1238-K1236)/K1238*100%,"")</f>
        <v/>
      </c>
      <c r="L1239" s="107" t="str">
        <f t="shared" si="5301"/>
        <v/>
      </c>
      <c r="M1239" s="107" t="str">
        <f t="shared" si="5301"/>
        <v/>
      </c>
      <c r="N1239" s="107" t="str">
        <f t="shared" si="5301"/>
        <v/>
      </c>
      <c r="O1239" s="107" t="str">
        <f t="shared" si="5301"/>
        <v/>
      </c>
      <c r="P1239" s="107" t="str">
        <f t="shared" si="5301"/>
        <v/>
      </c>
      <c r="Q1239" s="107" t="str">
        <f t="shared" si="5301"/>
        <v/>
      </c>
      <c r="R1239" s="107" t="str">
        <f t="shared" si="5301"/>
        <v/>
      </c>
      <c r="S1239" s="107" t="str">
        <f t="shared" si="5301"/>
        <v/>
      </c>
      <c r="T1239" s="107" t="str">
        <f t="shared" si="5301"/>
        <v/>
      </c>
      <c r="U1239" s="107" t="str">
        <f t="shared" ref="U1239" si="5302">IFERROR((U1238-U1237)/U1238*100%,"")</f>
        <v/>
      </c>
      <c r="V1239" s="107" t="str">
        <f>IFERROR((V1236-V1238)/V1238*100%,"")</f>
        <v/>
      </c>
      <c r="W1239" s="107" t="str">
        <f>IFERROR((W1236-W1238)/W1238*100%,"")</f>
        <v/>
      </c>
      <c r="X1239" s="107" t="str">
        <f>IFERROR((X1236-X1238)/X1238*100%,"")</f>
        <v/>
      </c>
      <c r="Y1239" s="107" t="str">
        <f>IFERROR((Y1236-Y1238)/Y1238*100%,"")</f>
        <v/>
      </c>
      <c r="Z1239" s="107" t="str">
        <f t="shared" ref="Z1239" si="5303">IFERROR((Z1238-Z1237)/Z1238*100%,"")</f>
        <v/>
      </c>
      <c r="AA1239" s="107" t="str">
        <f>IFERROR((AA1238-AA1236)/AA1238*100%,"")</f>
        <v/>
      </c>
      <c r="AB1239" s="107" t="str">
        <f>IFERROR((AB1238-AB1236)/AB1238*100%,"")</f>
        <v/>
      </c>
      <c r="AC1239" s="194" t="str">
        <f t="shared" ref="AC1239" si="5304">IFERROR((AC1238-AC1237)/AC1238*100%,"")</f>
        <v/>
      </c>
      <c r="AD1239" s="194" t="str">
        <f t="shared" ref="AD1239" si="5305">IFERROR((AD1238-AD1237)/AD1238*100%,"")</f>
        <v/>
      </c>
      <c r="AE1239" s="194" t="str">
        <f t="shared" ref="AE1239" si="5306">IFERROR((AE1238-AE1237)/AE1238*100%,"")</f>
        <v/>
      </c>
      <c r="AF1239" s="194" t="str">
        <f t="shared" ref="AF1239" si="5307">IFERROR((AF1238-AF1237)/AF1238*100%,"")</f>
        <v/>
      </c>
      <c r="AG1239" s="194" t="str">
        <f t="shared" ref="AG1239" si="5308">IFERROR((AG1238-AG1237)/AG1238*100%,"")</f>
        <v/>
      </c>
      <c r="AH1239" s="194" t="str">
        <f t="shared" ref="AH1239" si="5309">IFERROR((AH1238-AH1237)/AH1238*100%,"")</f>
        <v/>
      </c>
      <c r="AI1239" s="194" t="str">
        <f t="shared" ref="AI1239" si="5310">IFERROR((AI1238-AI1237)/AI1238*100%,"")</f>
        <v/>
      </c>
      <c r="AJ1239" s="194" t="str">
        <f t="shared" ref="AJ1239" si="5311">IFERROR((AJ1238-AJ1237)/AJ1238*100%,"")</f>
        <v/>
      </c>
      <c r="AK1239" s="194" t="str">
        <f t="shared" ref="AK1239" si="5312">IFERROR((AK1238-AK1237)/AK1238*100%,"")</f>
        <v/>
      </c>
      <c r="AL1239" s="194" t="str">
        <f t="shared" ref="AL1239" si="5313">IFERROR((AL1238-AL1237)/AL1238*100%,"")</f>
        <v/>
      </c>
      <c r="AM1239" s="227" t="str">
        <f>IFERROR((AM1238-AM1236)/AM1238*100%,"")</f>
        <v/>
      </c>
    </row>
    <row r="1240" spans="1:39" s="6" customFormat="1" outlineLevel="1">
      <c r="A1240" t="str">
        <f>B1223&amp;C1240</f>
        <v>Surname, Forename10</v>
      </c>
      <c r="B1240" s="259"/>
      <c r="C1240" s="32">
        <v>10</v>
      </c>
      <c r="D1240" s="33" t="s">
        <v>22</v>
      </c>
      <c r="E1240" s="33"/>
      <c r="F1240" s="33"/>
      <c r="G1240" s="33"/>
      <c r="H1240" s="18"/>
      <c r="I1240" s="44"/>
      <c r="J1240" s="34"/>
      <c r="K1240" s="34"/>
      <c r="L1240" s="34"/>
      <c r="M1240" s="34"/>
      <c r="N1240" s="34"/>
      <c r="O1240" s="34"/>
      <c r="P1240" s="34"/>
      <c r="Q1240" s="17" t="str">
        <f>IF(SUM(K1240:P1240)=0,"",SUM(K1240:P1240))</f>
        <v/>
      </c>
      <c r="R1240" s="94"/>
      <c r="S1240" s="94"/>
      <c r="T1240" s="17" t="str">
        <f>IF(SUM(R1240:S1240)=0,"",SUM(R1240:S1240))</f>
        <v/>
      </c>
      <c r="U1240" s="17"/>
      <c r="V1240" s="94"/>
      <c r="W1240" s="17"/>
      <c r="X1240" s="94" t="str">
        <f>IFERROR(AVERAGE(V1240:W1240),"")</f>
        <v/>
      </c>
      <c r="Y1240" s="17"/>
      <c r="Z1240" s="17"/>
      <c r="AA1240" s="71"/>
      <c r="AB1240" s="17"/>
      <c r="AC1240" s="190" t="str">
        <f>IF(J1240="","",IF(J1240&lt;&gt;0,INT(25.4347*POWER((18-J1240),1.81)),0))</f>
        <v/>
      </c>
      <c r="AD1240" s="190" t="str">
        <f>IFERROR(IF(Q1240&lt;&gt;0,INT(0.14354*POWER(((10*Q1240)-220),1.4)),0),"")</f>
        <v/>
      </c>
      <c r="AE1240" s="190" t="str">
        <f>IFERROR(IF(T1240&lt;&gt;0,INT(51.39*POWER((T1240-1.5),1.05)),0),"")</f>
        <v/>
      </c>
      <c r="AF1240" s="190">
        <f>IF(U1240&lt;&gt;0,INT(0.8465*POWER(((100*U1240)-75),1.42)),0)</f>
        <v>0</v>
      </c>
      <c r="AG1240" s="190" t="str">
        <f>IFERROR(IF(X1240&lt;&gt;0,INT(1.53775*POWER((82-X1240),1.81)),0),"")</f>
        <v/>
      </c>
      <c r="AH1240" s="190" t="str">
        <f>IF(Y1240="","",IF(Y1240&lt;&gt;0,INT(5.74352*POWER((28.5-Y1240),1.92)),0))</f>
        <v/>
      </c>
      <c r="AI1240" s="190">
        <f>IF(Z1240&lt;&gt;0,INT(12.91*POWER((Z1240-4),1.1)),0)</f>
        <v>0</v>
      </c>
      <c r="AJ1240" s="190" t="str">
        <f>IF(AA1240="","",IF(AA1240&lt;&gt;0,INT(0.2797*POWER(((100*AA1240)),1.35)),0))</f>
        <v/>
      </c>
      <c r="AK1240" s="191" t="str">
        <f>IF(AB1240="","",IF(AB1240&lt;&gt;0,INT(100.14*POWER((AB1240-1),1.08)),0))</f>
        <v/>
      </c>
      <c r="AL1240" s="192">
        <f>COUNT(J1240,Q1240,T1240,X1240,Y1240,AA1240,AB1240)</f>
        <v>0</v>
      </c>
      <c r="AM1240" s="193" t="str">
        <f>IF(AL1240=0,"",SUM(AC1240:AK1240))</f>
        <v/>
      </c>
    </row>
    <row r="1241" spans="1:39" s="6" customFormat="1" outlineLevel="1">
      <c r="A1241"/>
      <c r="B1241" s="260"/>
      <c r="C1241" s="106" t="s">
        <v>65</v>
      </c>
      <c r="D1241" s="33"/>
      <c r="E1241" s="33"/>
      <c r="F1241" s="33"/>
      <c r="G1241" s="33"/>
      <c r="H1241" s="18"/>
      <c r="I1241" s="44"/>
      <c r="J1241" s="107" t="str">
        <f>IFERROR((J1238-J1240)/J1240*100%,"")</f>
        <v/>
      </c>
      <c r="K1241" s="107" t="str">
        <f t="shared" ref="K1241:T1241" si="5314">IFERROR((K1240-K1238)/K1240*100%,"")</f>
        <v/>
      </c>
      <c r="L1241" s="107" t="str">
        <f t="shared" si="5314"/>
        <v/>
      </c>
      <c r="M1241" s="107" t="str">
        <f t="shared" si="5314"/>
        <v/>
      </c>
      <c r="N1241" s="107" t="str">
        <f t="shared" si="5314"/>
        <v/>
      </c>
      <c r="O1241" s="107" t="str">
        <f t="shared" si="5314"/>
        <v/>
      </c>
      <c r="P1241" s="107" t="str">
        <f t="shared" si="5314"/>
        <v/>
      </c>
      <c r="Q1241" s="107" t="str">
        <f t="shared" si="5314"/>
        <v/>
      </c>
      <c r="R1241" s="107" t="str">
        <f t="shared" si="5314"/>
        <v/>
      </c>
      <c r="S1241" s="107" t="str">
        <f t="shared" si="5314"/>
        <v/>
      </c>
      <c r="T1241" s="107" t="str">
        <f t="shared" si="5314"/>
        <v/>
      </c>
      <c r="U1241" s="107" t="str">
        <f t="shared" ref="U1241" si="5315">IFERROR((U1240-U1239)/U1240*100%,"")</f>
        <v/>
      </c>
      <c r="V1241" s="107" t="str">
        <f>IFERROR((V1238-V1240)/V1240*100%,"")</f>
        <v/>
      </c>
      <c r="W1241" s="107" t="str">
        <f>IFERROR((W1238-W1240)/W1240*100%,"")</f>
        <v/>
      </c>
      <c r="X1241" s="107" t="str">
        <f>IFERROR((X1238-X1240)/X1240*100%,"")</f>
        <v/>
      </c>
      <c r="Y1241" s="107" t="str">
        <f>IFERROR((Y1238-Y1240)/Y1240*100%,"")</f>
        <v/>
      </c>
      <c r="Z1241" s="107" t="str">
        <f t="shared" ref="Z1241" si="5316">IFERROR((Z1240-Z1239)/Z1240*100%,"")</f>
        <v/>
      </c>
      <c r="AA1241" s="107" t="str">
        <f>IFERROR((AA1240-AA1238)/AA1240*100%,"")</f>
        <v/>
      </c>
      <c r="AB1241" s="107" t="str">
        <f>IFERROR((AB1240-AB1238)/AB1240*100%,"")</f>
        <v/>
      </c>
      <c r="AC1241" s="194" t="str">
        <f t="shared" ref="AC1241" si="5317">IFERROR((AC1240-AC1239)/AC1240*100%,"")</f>
        <v/>
      </c>
      <c r="AD1241" s="194" t="str">
        <f t="shared" ref="AD1241" si="5318">IFERROR((AD1240-AD1239)/AD1240*100%,"")</f>
        <v/>
      </c>
      <c r="AE1241" s="194" t="str">
        <f t="shared" ref="AE1241" si="5319">IFERROR((AE1240-AE1239)/AE1240*100%,"")</f>
        <v/>
      </c>
      <c r="AF1241" s="194" t="str">
        <f t="shared" ref="AF1241" si="5320">IFERROR((AF1240-AF1239)/AF1240*100%,"")</f>
        <v/>
      </c>
      <c r="AG1241" s="194" t="str">
        <f t="shared" ref="AG1241" si="5321">IFERROR((AG1240-AG1239)/AG1240*100%,"")</f>
        <v/>
      </c>
      <c r="AH1241" s="194" t="str">
        <f t="shared" ref="AH1241" si="5322">IFERROR((AH1240-AH1239)/AH1240*100%,"")</f>
        <v/>
      </c>
      <c r="AI1241" s="194" t="str">
        <f t="shared" ref="AI1241" si="5323">IFERROR((AI1240-AI1239)/AI1240*100%,"")</f>
        <v/>
      </c>
      <c r="AJ1241" s="194" t="str">
        <f t="shared" ref="AJ1241" si="5324">IFERROR((AJ1240-AJ1239)/AJ1240*100%,"")</f>
        <v/>
      </c>
      <c r="AK1241" s="194" t="str">
        <f t="shared" ref="AK1241" si="5325">IFERROR((AK1240-AK1239)/AK1240*100%,"")</f>
        <v/>
      </c>
      <c r="AL1241" s="194" t="str">
        <f t="shared" ref="AL1241" si="5326">IFERROR((AL1240-AL1239)/AL1240*100%,"")</f>
        <v/>
      </c>
      <c r="AM1241" s="227" t="str">
        <f>IFERROR((AM1240-AM1238)/AM1240*100%,"")</f>
        <v/>
      </c>
    </row>
    <row r="1242" spans="1:39" s="45" customFormat="1" outlineLevel="1">
      <c r="B1242" s="115"/>
      <c r="C1242" s="32"/>
      <c r="D1242" s="33"/>
      <c r="E1242" s="33"/>
      <c r="F1242" s="33"/>
      <c r="G1242" s="33"/>
      <c r="H1242" s="18"/>
      <c r="I1242" s="44"/>
      <c r="J1242" s="34"/>
      <c r="K1242" s="34"/>
      <c r="L1242" s="34"/>
      <c r="M1242" s="34"/>
      <c r="N1242" s="34"/>
      <c r="O1242" s="34"/>
      <c r="P1242" s="34"/>
      <c r="Q1242" s="34"/>
      <c r="R1242" s="34"/>
      <c r="S1242" s="34"/>
      <c r="T1242" s="34"/>
      <c r="U1242" s="34"/>
      <c r="V1242" s="34"/>
      <c r="W1242" s="34"/>
      <c r="X1242" s="34"/>
      <c r="Y1242" s="34"/>
      <c r="Z1242" s="34"/>
      <c r="AA1242" s="34"/>
      <c r="AB1242" s="34"/>
      <c r="AC1242" s="195"/>
      <c r="AD1242" s="196"/>
      <c r="AE1242" s="196"/>
      <c r="AF1242" s="196"/>
      <c r="AG1242" s="196"/>
      <c r="AH1242" s="196"/>
      <c r="AI1242" s="196"/>
      <c r="AJ1242" s="196"/>
      <c r="AK1242" s="197"/>
      <c r="AL1242" s="196"/>
      <c r="AM1242" s="198"/>
    </row>
    <row r="1243" spans="1:39" s="6" customFormat="1" outlineLevel="1">
      <c r="B1243" s="116"/>
      <c r="C1243" s="35"/>
      <c r="D1243" s="36"/>
      <c r="E1243" s="36"/>
      <c r="F1243" s="36"/>
      <c r="G1243" s="36"/>
      <c r="H1243" s="37"/>
      <c r="I1243" s="38" t="s">
        <v>24</v>
      </c>
      <c r="J1243" s="21" t="e">
        <f>AVERAGE(J1223:J1224,J1226,J1228,J1230,J1232,J1234,J1236,J1238,J1240)</f>
        <v>#DIV/0!</v>
      </c>
      <c r="K1243" s="21" t="e">
        <f t="shared" ref="K1243:AB1243" si="5327">AVERAGE(K1223:K1224,K1226,K1228,K1230,K1232,K1234,K1236,K1238,K1240)</f>
        <v>#DIV/0!</v>
      </c>
      <c r="L1243" s="21" t="e">
        <f t="shared" si="5327"/>
        <v>#DIV/0!</v>
      </c>
      <c r="M1243" s="21" t="e">
        <f t="shared" si="5327"/>
        <v>#DIV/0!</v>
      </c>
      <c r="N1243" s="21" t="e">
        <f t="shared" si="5327"/>
        <v>#DIV/0!</v>
      </c>
      <c r="O1243" s="21" t="e">
        <f t="shared" si="5327"/>
        <v>#DIV/0!</v>
      </c>
      <c r="P1243" s="21" t="e">
        <f t="shared" si="5327"/>
        <v>#DIV/0!</v>
      </c>
      <c r="Q1243" s="21" t="e">
        <f t="shared" si="5327"/>
        <v>#DIV/0!</v>
      </c>
      <c r="R1243" s="21" t="e">
        <f t="shared" si="5327"/>
        <v>#DIV/0!</v>
      </c>
      <c r="S1243" s="21" t="e">
        <f t="shared" si="5327"/>
        <v>#DIV/0!</v>
      </c>
      <c r="T1243" s="21" t="e">
        <f t="shared" si="5327"/>
        <v>#DIV/0!</v>
      </c>
      <c r="U1243" s="21" t="e">
        <f t="shared" si="5327"/>
        <v>#DIV/0!</v>
      </c>
      <c r="V1243" s="21" t="e">
        <f t="shared" si="5327"/>
        <v>#DIV/0!</v>
      </c>
      <c r="W1243" s="21" t="e">
        <f t="shared" si="5327"/>
        <v>#DIV/0!</v>
      </c>
      <c r="X1243" s="21" t="e">
        <f t="shared" si="5327"/>
        <v>#DIV/0!</v>
      </c>
      <c r="Y1243" s="21" t="e">
        <f t="shared" si="5327"/>
        <v>#DIV/0!</v>
      </c>
      <c r="Z1243" s="21" t="e">
        <f t="shared" si="5327"/>
        <v>#DIV/0!</v>
      </c>
      <c r="AA1243" s="21" t="e">
        <f t="shared" si="5327"/>
        <v>#DIV/0!</v>
      </c>
      <c r="AB1243" s="21" t="e">
        <f t="shared" si="5327"/>
        <v>#DIV/0!</v>
      </c>
      <c r="AC1243" s="199"/>
      <c r="AD1243" s="200"/>
      <c r="AE1243" s="200"/>
      <c r="AF1243" s="200"/>
      <c r="AG1243" s="200"/>
      <c r="AH1243" s="200"/>
      <c r="AI1243" s="200"/>
      <c r="AJ1243" s="200"/>
      <c r="AK1243" s="201"/>
      <c r="AL1243" s="200"/>
      <c r="AM1243" s="202"/>
    </row>
    <row r="1244" spans="1:39" s="6" customFormat="1" outlineLevel="1">
      <c r="B1244" s="116"/>
      <c r="C1244" s="35"/>
      <c r="D1244" s="36"/>
      <c r="E1244" s="36"/>
      <c r="F1244" s="36"/>
      <c r="G1244" s="36"/>
      <c r="H1244" s="37"/>
      <c r="I1244" s="38" t="s">
        <v>26</v>
      </c>
      <c r="J1244" s="21">
        <f>MIN(J1223:J1224,J1226,J1228,J1230,J1232,J1234,J1236,J1238,J1240)</f>
        <v>0</v>
      </c>
      <c r="K1244" s="21">
        <f t="shared" ref="K1244:AB1244" si="5328">MIN(K1223:K1224,K1226,K1228,K1230,K1232,K1234,K1236,K1238,K1240)</f>
        <v>0</v>
      </c>
      <c r="L1244" s="21">
        <f t="shared" si="5328"/>
        <v>0</v>
      </c>
      <c r="M1244" s="21">
        <f t="shared" si="5328"/>
        <v>0</v>
      </c>
      <c r="N1244" s="21">
        <f t="shared" si="5328"/>
        <v>0</v>
      </c>
      <c r="O1244" s="21">
        <f t="shared" si="5328"/>
        <v>0</v>
      </c>
      <c r="P1244" s="21">
        <f t="shared" si="5328"/>
        <v>0</v>
      </c>
      <c r="Q1244" s="21">
        <f t="shared" si="5328"/>
        <v>0</v>
      </c>
      <c r="R1244" s="21">
        <f t="shared" si="5328"/>
        <v>0</v>
      </c>
      <c r="S1244" s="21">
        <f t="shared" si="5328"/>
        <v>0</v>
      </c>
      <c r="T1244" s="21">
        <f t="shared" si="5328"/>
        <v>0</v>
      </c>
      <c r="U1244" s="21">
        <f t="shared" si="5328"/>
        <v>0</v>
      </c>
      <c r="V1244" s="21">
        <f t="shared" si="5328"/>
        <v>0</v>
      </c>
      <c r="W1244" s="21">
        <f t="shared" si="5328"/>
        <v>0</v>
      </c>
      <c r="X1244" s="21">
        <f t="shared" si="5328"/>
        <v>0</v>
      </c>
      <c r="Y1244" s="21">
        <f t="shared" si="5328"/>
        <v>0</v>
      </c>
      <c r="Z1244" s="21">
        <f t="shared" si="5328"/>
        <v>0</v>
      </c>
      <c r="AA1244" s="21">
        <f t="shared" si="5328"/>
        <v>0</v>
      </c>
      <c r="AB1244" s="21">
        <f t="shared" si="5328"/>
        <v>0</v>
      </c>
      <c r="AC1244" s="199"/>
      <c r="AD1244" s="200"/>
      <c r="AE1244" s="200"/>
      <c r="AF1244" s="200"/>
      <c r="AG1244" s="200"/>
      <c r="AH1244" s="200"/>
      <c r="AI1244" s="200"/>
      <c r="AJ1244" s="200"/>
      <c r="AK1244" s="201"/>
      <c r="AL1244" s="200"/>
      <c r="AM1244" s="202"/>
    </row>
    <row r="1245" spans="1:39" s="6" customFormat="1" outlineLevel="1">
      <c r="B1245" s="116"/>
      <c r="C1245" s="35"/>
      <c r="D1245" s="36"/>
      <c r="E1245" s="36"/>
      <c r="F1245" s="36"/>
      <c r="G1245" s="36"/>
      <c r="H1245" s="37"/>
      <c r="I1245" s="38" t="s">
        <v>25</v>
      </c>
      <c r="J1245" s="21">
        <f>MAX(J1223:J1224,J1226,J1228,J1230,J1232,J1234,J1236,J1238,J1240)</f>
        <v>0</v>
      </c>
      <c r="K1245" s="21">
        <f t="shared" ref="K1245:AB1245" si="5329">MAX(K1223:K1224,K1226,K1228,K1230,K1232,K1234,K1236,K1238,K1240)</f>
        <v>0</v>
      </c>
      <c r="L1245" s="21">
        <f t="shared" si="5329"/>
        <v>0</v>
      </c>
      <c r="M1245" s="21">
        <f t="shared" si="5329"/>
        <v>0</v>
      </c>
      <c r="N1245" s="21">
        <f t="shared" si="5329"/>
        <v>0</v>
      </c>
      <c r="O1245" s="21">
        <f t="shared" si="5329"/>
        <v>0</v>
      </c>
      <c r="P1245" s="21">
        <f t="shared" si="5329"/>
        <v>0</v>
      </c>
      <c r="Q1245" s="21">
        <f t="shared" si="5329"/>
        <v>0</v>
      </c>
      <c r="R1245" s="21">
        <f t="shared" si="5329"/>
        <v>0</v>
      </c>
      <c r="S1245" s="21">
        <f t="shared" si="5329"/>
        <v>0</v>
      </c>
      <c r="T1245" s="21">
        <f t="shared" si="5329"/>
        <v>0</v>
      </c>
      <c r="U1245" s="21">
        <f t="shared" si="5329"/>
        <v>0</v>
      </c>
      <c r="V1245" s="21">
        <f t="shared" si="5329"/>
        <v>0</v>
      </c>
      <c r="W1245" s="21">
        <f t="shared" si="5329"/>
        <v>0</v>
      </c>
      <c r="X1245" s="21">
        <f t="shared" si="5329"/>
        <v>0</v>
      </c>
      <c r="Y1245" s="21">
        <f t="shared" si="5329"/>
        <v>0</v>
      </c>
      <c r="Z1245" s="21">
        <f t="shared" si="5329"/>
        <v>0</v>
      </c>
      <c r="AA1245" s="21">
        <f t="shared" si="5329"/>
        <v>0</v>
      </c>
      <c r="AB1245" s="21">
        <f t="shared" si="5329"/>
        <v>0</v>
      </c>
      <c r="AC1245" s="199"/>
      <c r="AD1245" s="200"/>
      <c r="AE1245" s="200"/>
      <c r="AF1245" s="200"/>
      <c r="AG1245" s="200"/>
      <c r="AH1245" s="200"/>
      <c r="AI1245" s="200"/>
      <c r="AJ1245" s="200"/>
      <c r="AK1245" s="201"/>
      <c r="AL1245" s="200"/>
      <c r="AM1245" s="202"/>
    </row>
    <row r="1246" spans="1:39" s="6" customFormat="1" outlineLevel="1">
      <c r="B1246" s="116"/>
      <c r="C1246" s="35"/>
      <c r="D1246" s="36"/>
      <c r="E1246" s="36"/>
      <c r="F1246" s="36"/>
      <c r="G1246" s="36"/>
      <c r="H1246" s="37"/>
      <c r="I1246" s="38"/>
      <c r="J1246" s="21"/>
      <c r="K1246" s="21"/>
      <c r="L1246" s="21"/>
      <c r="M1246" s="21"/>
      <c r="N1246" s="21"/>
      <c r="O1246" s="21"/>
      <c r="P1246" s="21"/>
      <c r="Q1246" s="21"/>
      <c r="R1246" s="21"/>
      <c r="S1246" s="21"/>
      <c r="T1246" s="21"/>
      <c r="U1246" s="21"/>
      <c r="V1246" s="21"/>
      <c r="W1246" s="21"/>
      <c r="X1246" s="21"/>
      <c r="Y1246" s="21"/>
      <c r="Z1246" s="21"/>
      <c r="AA1246" s="21"/>
      <c r="AB1246" s="21"/>
      <c r="AC1246" s="200"/>
      <c r="AD1246" s="200"/>
      <c r="AE1246" s="200"/>
      <c r="AF1246" s="200"/>
      <c r="AG1246" s="200"/>
      <c r="AH1246" s="200"/>
      <c r="AI1246" s="200"/>
      <c r="AJ1246" s="200"/>
      <c r="AK1246" s="200"/>
      <c r="AL1246" s="200"/>
      <c r="AM1246" s="202"/>
    </row>
    <row r="1247" spans="1:39" s="31" customFormat="1" ht="16.5" outlineLevel="1" thickBot="1">
      <c r="B1247" s="117"/>
      <c r="C1247" s="39"/>
      <c r="D1247" s="40"/>
      <c r="E1247" s="40"/>
      <c r="F1247" s="40"/>
      <c r="G1247" s="40"/>
      <c r="H1247" s="41"/>
      <c r="I1247" s="42"/>
      <c r="J1247" s="43"/>
      <c r="K1247" s="43"/>
      <c r="L1247" s="43"/>
      <c r="M1247" s="43"/>
      <c r="N1247" s="43"/>
      <c r="O1247" s="43"/>
      <c r="P1247" s="43"/>
      <c r="Q1247" s="43"/>
      <c r="R1247" s="43"/>
      <c r="S1247" s="43"/>
      <c r="T1247" s="43"/>
      <c r="U1247" s="43"/>
      <c r="V1247" s="43"/>
      <c r="W1247" s="43"/>
      <c r="X1247" s="43"/>
      <c r="Y1247" s="43"/>
      <c r="Z1247" s="43"/>
      <c r="AA1247" s="43"/>
      <c r="AB1247" s="43"/>
      <c r="AC1247" s="204"/>
      <c r="AD1247" s="204"/>
      <c r="AE1247" s="204"/>
      <c r="AF1247" s="204"/>
      <c r="AG1247" s="204"/>
      <c r="AH1247" s="204"/>
      <c r="AI1247" s="204"/>
      <c r="AJ1247" s="204"/>
      <c r="AK1247" s="204"/>
      <c r="AL1247" s="204"/>
      <c r="AM1247" s="205"/>
    </row>
    <row r="1248" spans="1:39" customFormat="1">
      <c r="B1248" s="118"/>
      <c r="C1248" s="28"/>
      <c r="D1248" s="19"/>
      <c r="E1248" s="19"/>
      <c r="F1248" s="19"/>
      <c r="G1248" s="19"/>
      <c r="H1248" s="29"/>
      <c r="I1248" s="20"/>
      <c r="J1248" s="30"/>
      <c r="K1248" s="30"/>
      <c r="L1248" s="30"/>
      <c r="M1248" s="30"/>
      <c r="N1248" s="30"/>
      <c r="O1248" s="30"/>
      <c r="P1248" s="30"/>
      <c r="Q1248" s="30"/>
      <c r="R1248" s="30"/>
      <c r="S1248" s="30"/>
      <c r="T1248" s="30"/>
      <c r="U1248" s="30"/>
      <c r="V1248" s="30"/>
      <c r="W1248" s="30"/>
      <c r="X1248" s="30"/>
      <c r="Y1248" s="30"/>
      <c r="Z1248" s="30"/>
      <c r="AA1248" s="30"/>
      <c r="AB1248" s="30"/>
      <c r="AC1248" s="206"/>
      <c r="AD1248" s="206"/>
      <c r="AE1248" s="206"/>
      <c r="AF1248" s="206"/>
      <c r="AG1248" s="206"/>
      <c r="AH1248" s="206"/>
      <c r="AI1248" s="206"/>
      <c r="AJ1248" s="206"/>
      <c r="AK1248" s="206"/>
      <c r="AL1248" s="206"/>
      <c r="AM1248" s="207"/>
    </row>
    <row r="1249" spans="1:39" customFormat="1" outlineLevel="1">
      <c r="B1249" s="114" t="s">
        <v>41</v>
      </c>
      <c r="C1249" s="28"/>
      <c r="D1249" s="19"/>
      <c r="E1249" s="19"/>
      <c r="F1249" s="19"/>
      <c r="G1249" s="19"/>
      <c r="H1249" s="29"/>
      <c r="I1249" s="20"/>
      <c r="J1249" s="30"/>
      <c r="K1249" s="30"/>
      <c r="L1249" s="30"/>
      <c r="M1249" s="30"/>
      <c r="N1249" s="30"/>
      <c r="O1249" s="30"/>
      <c r="P1249" s="30"/>
      <c r="Q1249" s="30"/>
      <c r="R1249" s="30"/>
      <c r="S1249" s="30"/>
      <c r="T1249" s="30"/>
      <c r="U1249" s="30"/>
      <c r="V1249" s="30"/>
      <c r="W1249" s="30"/>
      <c r="X1249" s="30"/>
      <c r="Y1249" s="30"/>
      <c r="Z1249" s="30"/>
      <c r="AA1249" s="30"/>
      <c r="AB1249" s="30"/>
      <c r="AC1249" s="206"/>
      <c r="AD1249" s="206"/>
      <c r="AE1249" s="206"/>
      <c r="AF1249" s="206"/>
      <c r="AG1249" s="206"/>
      <c r="AH1249" s="206"/>
      <c r="AI1249" s="206"/>
      <c r="AJ1249" s="206"/>
      <c r="AK1249" s="206"/>
      <c r="AL1249" s="206"/>
      <c r="AM1249" s="207"/>
    </row>
    <row r="1250" spans="1:39" customFormat="1" outlineLevel="1">
      <c r="A1250" t="str">
        <f>B1250&amp;C1250</f>
        <v>Surname, Forename1</v>
      </c>
      <c r="B1250" s="258" t="s">
        <v>28</v>
      </c>
      <c r="C1250" s="27">
        <v>1</v>
      </c>
      <c r="D1250" s="26" t="s">
        <v>22</v>
      </c>
      <c r="E1250" s="103"/>
      <c r="F1250" s="103"/>
      <c r="G1250" s="103"/>
      <c r="H1250" s="16"/>
      <c r="I1250" s="16"/>
      <c r="J1250" s="17"/>
      <c r="K1250" s="94"/>
      <c r="L1250" s="94"/>
      <c r="M1250" s="94"/>
      <c r="N1250" s="94"/>
      <c r="O1250" s="94"/>
      <c r="P1250" s="94"/>
      <c r="Q1250" s="17"/>
      <c r="R1250" s="94"/>
      <c r="S1250" s="94"/>
      <c r="T1250" s="17"/>
      <c r="U1250" s="17"/>
      <c r="V1250" s="94"/>
      <c r="W1250" s="17"/>
      <c r="X1250" s="94"/>
      <c r="Y1250" s="17"/>
      <c r="Z1250" s="17"/>
      <c r="AA1250" s="17"/>
      <c r="AB1250" s="17"/>
      <c r="AC1250" s="190">
        <f>IF(J1250&lt;&gt;0,INT(25.4347*POWER((18-J1250),1.81)),0)</f>
        <v>0</v>
      </c>
      <c r="AD1250" s="190">
        <f>IF(Q1250&lt;&gt;0,INT(0.14354*POWER(((10*Q1250)-220),1.4)),0)</f>
        <v>0</v>
      </c>
      <c r="AE1250" s="190">
        <f>IF(T1250&lt;&gt;0,INT(51.39*POWER((T1250-1.5),1.05)),0)</f>
        <v>0</v>
      </c>
      <c r="AF1250" s="190">
        <f>IF(U1250&lt;&gt;0,INT(0.8465*POWER(((100*U1250)-75),1.42)),0)</f>
        <v>0</v>
      </c>
      <c r="AG1250" s="190">
        <f>IF(X1250&lt;&gt;0,INT(1.53775*POWER((82-X1250),1.81)),0)</f>
        <v>0</v>
      </c>
      <c r="AH1250" s="190">
        <f>IF(Y1250&lt;&gt;0,INT(5.74352*POWER((28.5-Y1250),1.92)),0)</f>
        <v>0</v>
      </c>
      <c r="AI1250" s="190">
        <f>IF(Z1250&lt;&gt;0,INT(12.91*POWER((Z1250-4),1.1)),0)</f>
        <v>0</v>
      </c>
      <c r="AJ1250" s="190">
        <f>IF(AA1250&lt;&gt;0,INT(0.2797*POWER(((100*AA1250)),1.35)),0)</f>
        <v>0</v>
      </c>
      <c r="AK1250" s="191">
        <f>IF(AB1250&lt;&gt;0,INT(100.14*POWER((AB1250-1),1.08)),0)</f>
        <v>0</v>
      </c>
      <c r="AL1250" s="208">
        <v>7</v>
      </c>
      <c r="AM1250" s="193">
        <f>SUM(AC1250:AK1250)</f>
        <v>0</v>
      </c>
    </row>
    <row r="1251" spans="1:39" customFormat="1" outlineLevel="1">
      <c r="A1251" t="str">
        <f>B1250&amp;C1251</f>
        <v>Surname, Forename2</v>
      </c>
      <c r="B1251" s="259"/>
      <c r="C1251" s="27">
        <v>2</v>
      </c>
      <c r="D1251" s="26" t="s">
        <v>22</v>
      </c>
      <c r="E1251" s="103"/>
      <c r="F1251" s="103"/>
      <c r="G1251" s="103"/>
      <c r="H1251" s="15"/>
      <c r="I1251" s="16"/>
      <c r="J1251" s="17"/>
      <c r="K1251" s="94"/>
      <c r="L1251" s="94"/>
      <c r="M1251" s="94"/>
      <c r="N1251" s="94"/>
      <c r="O1251" s="94"/>
      <c r="P1251" s="94"/>
      <c r="Q1251" s="17" t="str">
        <f>IF(SUM(K1251:P1251)=0,"",SUM(K1251:P1251))</f>
        <v/>
      </c>
      <c r="R1251" s="94"/>
      <c r="S1251" s="94"/>
      <c r="T1251" s="17" t="str">
        <f>IF(SUM(R1251:S1251)=0,"",SUM(R1251:S1251))</f>
        <v/>
      </c>
      <c r="U1251" s="17"/>
      <c r="V1251" s="94"/>
      <c r="W1251" s="17"/>
      <c r="X1251" s="94" t="str">
        <f>IFERROR(AVERAGE(V1251:W1251),"")</f>
        <v/>
      </c>
      <c r="Y1251" s="17"/>
      <c r="Z1251" s="17"/>
      <c r="AA1251" s="71"/>
      <c r="AB1251" s="17"/>
      <c r="AC1251" s="190" t="str">
        <f>IF(J1251="","",IF(J1251&lt;&gt;0,INT(25.4347*POWER((18-J1251),1.81)),0))</f>
        <v/>
      </c>
      <c r="AD1251" s="190" t="str">
        <f>IFERROR(IF(Q1251&lt;&gt;0,INT(0.14354*POWER(((10*Q1251)-220),1.4)),0),"")</f>
        <v/>
      </c>
      <c r="AE1251" s="190" t="str">
        <f>IFERROR(IF(T1251&lt;&gt;0,INT(51.39*POWER((T1251-1.5),1.05)),0),"")</f>
        <v/>
      </c>
      <c r="AF1251" s="190">
        <f>IF(U1251&lt;&gt;0,INT(0.8465*POWER(((100*U1251)-75),1.42)),0)</f>
        <v>0</v>
      </c>
      <c r="AG1251" s="190" t="str">
        <f>IFERROR(IF(X1251&lt;&gt;0,INT(1.53775*POWER((82-X1251),1.81)),0),"")</f>
        <v/>
      </c>
      <c r="AH1251" s="190" t="str">
        <f>IF(Y1251="","",IF(Y1251&lt;&gt;0,INT(5.74352*POWER((28.5-Y1251),1.92)),0))</f>
        <v/>
      </c>
      <c r="AI1251" s="190">
        <f>IF(Z1251&lt;&gt;0,INT(12.91*POWER((Z1251-4),1.1)),0)</f>
        <v>0</v>
      </c>
      <c r="AJ1251" s="190" t="str">
        <f>IF(AA1251="","",IF(AA1251&lt;&gt;0,INT(0.2797*POWER(((100*AA1251)),1.35)),0))</f>
        <v/>
      </c>
      <c r="AK1251" s="191" t="str">
        <f>IF(AB1251="","",IF(AB1251&lt;&gt;0,INT(100.14*POWER((AB1251-1),1.08)),0))</f>
        <v/>
      </c>
      <c r="AL1251" s="192">
        <f>COUNT(J1251,Q1251,T1251,X1251,Y1251,AA1251,AB1251)</f>
        <v>0</v>
      </c>
      <c r="AM1251" s="193" t="str">
        <f>IF(AL1251=0,"",SUM(AC1251:AK1251))</f>
        <v/>
      </c>
    </row>
    <row r="1252" spans="1:39" customFormat="1" outlineLevel="1">
      <c r="B1252" s="259"/>
      <c r="C1252" s="106" t="s">
        <v>65</v>
      </c>
      <c r="D1252" s="103"/>
      <c r="E1252" s="103"/>
      <c r="F1252" s="103"/>
      <c r="G1252" s="103"/>
      <c r="H1252" s="104"/>
      <c r="I1252" s="105"/>
      <c r="J1252" s="107" t="str">
        <f>IFERROR((J1250-J1251)/J1251*100%,"")</f>
        <v/>
      </c>
      <c r="K1252" s="107" t="str">
        <f>IFERROR((K1251-K1250)/K1251*100%,"")</f>
        <v/>
      </c>
      <c r="L1252" s="107" t="str">
        <f t="shared" ref="L1252:S1252" si="5330">IFERROR((L1251-L1250)/L1251*100%,"")</f>
        <v/>
      </c>
      <c r="M1252" s="107" t="str">
        <f t="shared" si="5330"/>
        <v/>
      </c>
      <c r="N1252" s="107" t="str">
        <f t="shared" si="5330"/>
        <v/>
      </c>
      <c r="O1252" s="107" t="str">
        <f t="shared" si="5330"/>
        <v/>
      </c>
      <c r="P1252" s="107" t="str">
        <f t="shared" si="5330"/>
        <v/>
      </c>
      <c r="Q1252" s="107" t="str">
        <f t="shared" si="5330"/>
        <v/>
      </c>
      <c r="R1252" s="107" t="str">
        <f t="shared" si="5330"/>
        <v/>
      </c>
      <c r="S1252" s="107" t="str">
        <f t="shared" si="5330"/>
        <v/>
      </c>
      <c r="T1252" s="107" t="str">
        <f>IFERROR((T1251-T1250)/T1251*100%,"")</f>
        <v/>
      </c>
      <c r="U1252" s="107" t="str">
        <f t="shared" ref="U1252" si="5331">IFERROR((U1251-U1250)/U1251*100%,"")</f>
        <v/>
      </c>
      <c r="V1252" s="107" t="str">
        <f>IFERROR((V1250-V1251)/V1251*100%,"")</f>
        <v/>
      </c>
      <c r="W1252" s="107" t="str">
        <f>IFERROR((W1250-W1251)/W1251*100%,"")</f>
        <v/>
      </c>
      <c r="X1252" s="107" t="str">
        <f>IFERROR((X1250-X1251)/X1251*100%,"")</f>
        <v/>
      </c>
      <c r="Y1252" s="107" t="str">
        <f>IFERROR((Y1250-Y1251)/Y1251*100%,"")</f>
        <v/>
      </c>
      <c r="Z1252" s="107" t="str">
        <f t="shared" ref="Z1252:AB1252" si="5332">IFERROR((Z1251-Z1250)/Z1251*100%,"")</f>
        <v/>
      </c>
      <c r="AA1252" s="107" t="str">
        <f t="shared" si="5332"/>
        <v/>
      </c>
      <c r="AB1252" s="107" t="str">
        <f t="shared" si="5332"/>
        <v/>
      </c>
      <c r="AC1252" s="194" t="str">
        <f t="shared" ref="AC1252" si="5333">IFERROR((AC1251-AC1250)/AC1251*100%,"")</f>
        <v/>
      </c>
      <c r="AD1252" s="194" t="str">
        <f t="shared" ref="AD1252" si="5334">IFERROR((AD1251-AD1250)/AD1251*100%,"")</f>
        <v/>
      </c>
      <c r="AE1252" s="194" t="str">
        <f t="shared" ref="AE1252" si="5335">IFERROR((AE1251-AE1250)/AE1251*100%,"")</f>
        <v/>
      </c>
      <c r="AF1252" s="194" t="str">
        <f t="shared" ref="AF1252" si="5336">IFERROR((AF1251-AF1250)/AF1251*100%,"")</f>
        <v/>
      </c>
      <c r="AG1252" s="194" t="str">
        <f t="shared" ref="AG1252" si="5337">IFERROR((AG1251-AG1250)/AG1251*100%,"")</f>
        <v/>
      </c>
      <c r="AH1252" s="194" t="str">
        <f t="shared" ref="AH1252" si="5338">IFERROR((AH1251-AH1250)/AH1251*100%,"")</f>
        <v/>
      </c>
      <c r="AI1252" s="194" t="str">
        <f t="shared" ref="AI1252" si="5339">IFERROR((AI1251-AI1250)/AI1251*100%,"")</f>
        <v/>
      </c>
      <c r="AJ1252" s="194" t="str">
        <f t="shared" ref="AJ1252" si="5340">IFERROR((AJ1251-AJ1250)/AJ1251*100%,"")</f>
        <v/>
      </c>
      <c r="AK1252" s="194" t="str">
        <f t="shared" ref="AK1252" si="5341">IFERROR((AK1251-AK1250)/AK1251*100%,"")</f>
        <v/>
      </c>
      <c r="AL1252" s="194" t="str">
        <f t="shared" ref="AL1252:AM1252" si="5342">IFERROR((AL1251-AL1250)/AL1251*100%,"")</f>
        <v/>
      </c>
      <c r="AM1252" s="228" t="str">
        <f t="shared" si="5342"/>
        <v/>
      </c>
    </row>
    <row r="1253" spans="1:39" customFormat="1" outlineLevel="1">
      <c r="A1253" t="str">
        <f>B1250&amp;C1253</f>
        <v>Surname, Forename3</v>
      </c>
      <c r="B1253" s="259"/>
      <c r="C1253" s="27">
        <v>3</v>
      </c>
      <c r="D1253" s="26" t="s">
        <v>22</v>
      </c>
      <c r="E1253" s="103"/>
      <c r="F1253" s="103"/>
      <c r="G1253" s="103"/>
      <c r="H1253" s="15"/>
      <c r="I1253" s="16"/>
      <c r="J1253" s="17"/>
      <c r="K1253" s="94"/>
      <c r="L1253" s="94"/>
      <c r="M1253" s="94"/>
      <c r="N1253" s="94"/>
      <c r="O1253" s="94"/>
      <c r="P1253" s="94"/>
      <c r="Q1253" s="17" t="str">
        <f>IF(SUM(K1253:P1253)=0,"",SUM(K1253:P1253))</f>
        <v/>
      </c>
      <c r="R1253" s="94"/>
      <c r="S1253" s="94"/>
      <c r="T1253" s="17" t="str">
        <f>IF(SUM(R1253:S1253)=0,"",SUM(R1253:S1253))</f>
        <v/>
      </c>
      <c r="U1253" s="17"/>
      <c r="V1253" s="94"/>
      <c r="W1253" s="17"/>
      <c r="X1253" s="94" t="str">
        <f>IFERROR(AVERAGE(V1253:W1253),"")</f>
        <v/>
      </c>
      <c r="Y1253" s="17"/>
      <c r="Z1253" s="17"/>
      <c r="AA1253" s="71"/>
      <c r="AB1253" s="17"/>
      <c r="AC1253" s="190" t="str">
        <f>IF(J1253="","",IF(J1253&lt;&gt;0,INT(25.4347*POWER((18-J1253),1.81)),0))</f>
        <v/>
      </c>
      <c r="AD1253" s="190" t="str">
        <f>IFERROR(IF(Q1253&lt;&gt;0,INT(0.14354*POWER(((10*Q1253)-220),1.4)),0),"")</f>
        <v/>
      </c>
      <c r="AE1253" s="190" t="str">
        <f>IFERROR(IF(T1253&lt;&gt;0,INT(51.39*POWER((T1253-1.5),1.05)),0),"")</f>
        <v/>
      </c>
      <c r="AF1253" s="190">
        <f>IF(U1253&lt;&gt;0,INT(0.8465*POWER(((100*U1253)-75),1.42)),0)</f>
        <v>0</v>
      </c>
      <c r="AG1253" s="190" t="str">
        <f>IFERROR(IF(X1253&lt;&gt;0,INT(1.53775*POWER((82-X1253),1.81)),0),"")</f>
        <v/>
      </c>
      <c r="AH1253" s="190" t="str">
        <f>IF(Y1253="","",IF(Y1253&lt;&gt;0,INT(5.74352*POWER((28.5-Y1253),1.92)),0))</f>
        <v/>
      </c>
      <c r="AI1253" s="190">
        <f>IF(Z1253&lt;&gt;0,INT(12.91*POWER((Z1253-4),1.1)),0)</f>
        <v>0</v>
      </c>
      <c r="AJ1253" s="190" t="str">
        <f>IF(AA1253="","",IF(AA1253&lt;&gt;0,INT(0.2797*POWER(((100*AA1253)),1.35)),0))</f>
        <v/>
      </c>
      <c r="AK1253" s="191" t="str">
        <f>IF(AB1253="","",IF(AB1253&lt;&gt;0,INT(100.14*POWER((AB1253-1),1.08)),0))</f>
        <v/>
      </c>
      <c r="AL1253" s="192">
        <f>COUNT(J1253,Q1253,T1253,X1253,Y1253,AA1253,AB1253)</f>
        <v>0</v>
      </c>
      <c r="AM1253" s="193" t="str">
        <f>IF(AL1253=0,"",SUM(AC1253:AK1253))</f>
        <v/>
      </c>
    </row>
    <row r="1254" spans="1:39" customFormat="1" outlineLevel="1">
      <c r="B1254" s="259"/>
      <c r="C1254" s="106" t="s">
        <v>65</v>
      </c>
      <c r="D1254" s="103"/>
      <c r="E1254" s="103"/>
      <c r="F1254" s="103"/>
      <c r="G1254" s="103"/>
      <c r="H1254" s="104"/>
      <c r="I1254" s="105"/>
      <c r="J1254" s="107" t="str">
        <f>IFERROR((J1251-J1253)/J1253*100%,"")</f>
        <v/>
      </c>
      <c r="K1254" s="107" t="str">
        <f t="shared" ref="K1254:T1254" si="5343">IFERROR((K1253-K1251)/K1253*100%,"")</f>
        <v/>
      </c>
      <c r="L1254" s="107" t="str">
        <f t="shared" si="5343"/>
        <v/>
      </c>
      <c r="M1254" s="107" t="str">
        <f t="shared" si="5343"/>
        <v/>
      </c>
      <c r="N1254" s="107" t="str">
        <f t="shared" si="5343"/>
        <v/>
      </c>
      <c r="O1254" s="107" t="str">
        <f t="shared" si="5343"/>
        <v/>
      </c>
      <c r="P1254" s="107" t="str">
        <f t="shared" si="5343"/>
        <v/>
      </c>
      <c r="Q1254" s="107" t="str">
        <f t="shared" si="5343"/>
        <v/>
      </c>
      <c r="R1254" s="107" t="str">
        <f t="shared" si="5343"/>
        <v/>
      </c>
      <c r="S1254" s="107" t="str">
        <f t="shared" si="5343"/>
        <v/>
      </c>
      <c r="T1254" s="107" t="str">
        <f t="shared" si="5343"/>
        <v/>
      </c>
      <c r="U1254" s="107" t="str">
        <f t="shared" ref="U1254" si="5344">IFERROR((U1253-U1252)/U1253*100%,"")</f>
        <v/>
      </c>
      <c r="V1254" s="107" t="str">
        <f>IFERROR((V1251-V1253)/V1253*100%,"")</f>
        <v/>
      </c>
      <c r="W1254" s="107" t="str">
        <f>IFERROR((W1251-W1253)/W1253*100%,"")</f>
        <v/>
      </c>
      <c r="X1254" s="107" t="str">
        <f>IFERROR((X1251-X1253)/X1253*100%,"")</f>
        <v/>
      </c>
      <c r="Y1254" s="107" t="str">
        <f>IFERROR((Y1251-Y1253)/Y1253*100%,"")</f>
        <v/>
      </c>
      <c r="Z1254" s="107" t="str">
        <f t="shared" ref="Z1254" si="5345">IFERROR((Z1253-Z1252)/Z1253*100%,"")</f>
        <v/>
      </c>
      <c r="AA1254" s="107" t="str">
        <f>IFERROR((AA1253-AA1251)/AA1253*100%,"")</f>
        <v/>
      </c>
      <c r="AB1254" s="107" t="str">
        <f>IFERROR((AB1253-AB1251)/AB1253*100%,"")</f>
        <v/>
      </c>
      <c r="AC1254" s="194" t="str">
        <f t="shared" ref="AC1254" si="5346">IFERROR((AC1253-AC1252)/AC1253*100%,"")</f>
        <v/>
      </c>
      <c r="AD1254" s="194" t="str">
        <f t="shared" ref="AD1254" si="5347">IFERROR((AD1253-AD1252)/AD1253*100%,"")</f>
        <v/>
      </c>
      <c r="AE1254" s="194" t="str">
        <f t="shared" ref="AE1254" si="5348">IFERROR((AE1253-AE1252)/AE1253*100%,"")</f>
        <v/>
      </c>
      <c r="AF1254" s="194" t="str">
        <f t="shared" ref="AF1254" si="5349">IFERROR((AF1253-AF1252)/AF1253*100%,"")</f>
        <v/>
      </c>
      <c r="AG1254" s="194" t="str">
        <f t="shared" ref="AG1254" si="5350">IFERROR((AG1253-AG1252)/AG1253*100%,"")</f>
        <v/>
      </c>
      <c r="AH1254" s="194" t="str">
        <f t="shared" ref="AH1254" si="5351">IFERROR((AH1253-AH1252)/AH1253*100%,"")</f>
        <v/>
      </c>
      <c r="AI1254" s="194" t="str">
        <f t="shared" ref="AI1254" si="5352">IFERROR((AI1253-AI1252)/AI1253*100%,"")</f>
        <v/>
      </c>
      <c r="AJ1254" s="194" t="str">
        <f t="shared" ref="AJ1254" si="5353">IFERROR((AJ1253-AJ1252)/AJ1253*100%,"")</f>
        <v/>
      </c>
      <c r="AK1254" s="194" t="str">
        <f t="shared" ref="AK1254" si="5354">IFERROR((AK1253-AK1252)/AK1253*100%,"")</f>
        <v/>
      </c>
      <c r="AL1254" s="194" t="str">
        <f t="shared" ref="AL1254" si="5355">IFERROR((AL1253-AL1252)/AL1253*100%,"")</f>
        <v/>
      </c>
      <c r="AM1254" s="227" t="str">
        <f>IFERROR((AM1253-AM1251)/AM1253*100%,"")</f>
        <v/>
      </c>
    </row>
    <row r="1255" spans="1:39" customFormat="1" outlineLevel="1">
      <c r="A1255" t="str">
        <f>B1250&amp;C1255</f>
        <v>Surname, Forename4</v>
      </c>
      <c r="B1255" s="259"/>
      <c r="C1255" s="27">
        <v>4</v>
      </c>
      <c r="D1255" s="26" t="s">
        <v>22</v>
      </c>
      <c r="E1255" s="103"/>
      <c r="F1255" s="103"/>
      <c r="G1255" s="103"/>
      <c r="H1255" s="15"/>
      <c r="I1255" s="16"/>
      <c r="J1255" s="17"/>
      <c r="K1255" s="94"/>
      <c r="L1255" s="94"/>
      <c r="M1255" s="94"/>
      <c r="N1255" s="94"/>
      <c r="O1255" s="94"/>
      <c r="P1255" s="94"/>
      <c r="Q1255" s="17" t="str">
        <f>IF(SUM(K1255:P1255)=0,"",SUM(K1255:P1255))</f>
        <v/>
      </c>
      <c r="R1255" s="94"/>
      <c r="S1255" s="94"/>
      <c r="T1255" s="17" t="str">
        <f>IF(SUM(R1255:S1255)=0,"",SUM(R1255:S1255))</f>
        <v/>
      </c>
      <c r="U1255" s="17"/>
      <c r="V1255" s="94"/>
      <c r="W1255" s="17"/>
      <c r="X1255" s="94" t="str">
        <f>IFERROR(AVERAGE(V1255:W1255),"")</f>
        <v/>
      </c>
      <c r="Y1255" s="17"/>
      <c r="Z1255" s="17"/>
      <c r="AA1255" s="71"/>
      <c r="AB1255" s="17"/>
      <c r="AC1255" s="190" t="str">
        <f>IF(J1255="","",IF(J1255&lt;&gt;0,INT(25.4347*POWER((18-J1255),1.81)),0))</f>
        <v/>
      </c>
      <c r="AD1255" s="190" t="str">
        <f>IFERROR(IF(Q1255&lt;&gt;0,INT(0.14354*POWER(((10*Q1255)-220),1.4)),0),"")</f>
        <v/>
      </c>
      <c r="AE1255" s="190" t="str">
        <f>IFERROR(IF(T1255&lt;&gt;0,INT(51.39*POWER((T1255-1.5),1.05)),0),"")</f>
        <v/>
      </c>
      <c r="AF1255" s="190">
        <f>IF(U1255&lt;&gt;0,INT(0.8465*POWER(((100*U1255)-75),1.42)),0)</f>
        <v>0</v>
      </c>
      <c r="AG1255" s="190" t="str">
        <f>IFERROR(IF(X1255&lt;&gt;0,INT(1.53775*POWER((82-X1255),1.81)),0),"")</f>
        <v/>
      </c>
      <c r="AH1255" s="190" t="str">
        <f>IF(Y1255="","",IF(Y1255&lt;&gt;0,INT(5.74352*POWER((28.5-Y1255),1.92)),0))</f>
        <v/>
      </c>
      <c r="AI1255" s="190">
        <f>IF(Z1255&lt;&gt;0,INT(12.91*POWER((Z1255-4),1.1)),0)</f>
        <v>0</v>
      </c>
      <c r="AJ1255" s="190" t="str">
        <f>IF(AA1255="","",IF(AA1255&lt;&gt;0,INT(0.2797*POWER(((100*AA1255)),1.35)),0))</f>
        <v/>
      </c>
      <c r="AK1255" s="191" t="str">
        <f>IF(AB1255="","",IF(AB1255&lt;&gt;0,INT(100.14*POWER((AB1255-1),1.08)),0))</f>
        <v/>
      </c>
      <c r="AL1255" s="192">
        <f>COUNT(J1255,Q1255,T1255,X1255,Y1255,AA1255,AB1255)</f>
        <v>0</v>
      </c>
      <c r="AM1255" s="193" t="str">
        <f>IF(AL1255=0,"",SUM(AC1255:AK1255))</f>
        <v/>
      </c>
    </row>
    <row r="1256" spans="1:39" customFormat="1" outlineLevel="1">
      <c r="B1256" s="259"/>
      <c r="C1256" s="106" t="s">
        <v>65</v>
      </c>
      <c r="D1256" s="103"/>
      <c r="E1256" s="103"/>
      <c r="F1256" s="103"/>
      <c r="G1256" s="103"/>
      <c r="H1256" s="104"/>
      <c r="I1256" s="105"/>
      <c r="J1256" s="107" t="str">
        <f>IFERROR((J1253-J1255)/J1255*100%,"")</f>
        <v/>
      </c>
      <c r="K1256" s="107" t="str">
        <f t="shared" ref="K1256:T1256" si="5356">IFERROR((K1255-K1253)/K1255*100%,"")</f>
        <v/>
      </c>
      <c r="L1256" s="107" t="str">
        <f t="shared" si="5356"/>
        <v/>
      </c>
      <c r="M1256" s="107" t="str">
        <f t="shared" si="5356"/>
        <v/>
      </c>
      <c r="N1256" s="107" t="str">
        <f t="shared" si="5356"/>
        <v/>
      </c>
      <c r="O1256" s="107" t="str">
        <f t="shared" si="5356"/>
        <v/>
      </c>
      <c r="P1256" s="107" t="str">
        <f t="shared" si="5356"/>
        <v/>
      </c>
      <c r="Q1256" s="107" t="str">
        <f t="shared" si="5356"/>
        <v/>
      </c>
      <c r="R1256" s="107" t="str">
        <f t="shared" si="5356"/>
        <v/>
      </c>
      <c r="S1256" s="107" t="str">
        <f t="shared" si="5356"/>
        <v/>
      </c>
      <c r="T1256" s="107" t="str">
        <f t="shared" si="5356"/>
        <v/>
      </c>
      <c r="U1256" s="107" t="str">
        <f t="shared" ref="U1256" si="5357">IFERROR((U1255-U1254)/U1255*100%,"")</f>
        <v/>
      </c>
      <c r="V1256" s="107" t="str">
        <f>IFERROR((V1253-V1255)/V1255*100%,"")</f>
        <v/>
      </c>
      <c r="W1256" s="107" t="str">
        <f>IFERROR((W1253-W1255)/W1255*100%,"")</f>
        <v/>
      </c>
      <c r="X1256" s="107" t="str">
        <f>IFERROR((X1253-X1255)/X1255*100%,"")</f>
        <v/>
      </c>
      <c r="Y1256" s="107" t="str">
        <f>IFERROR((Y1253-Y1255)/Y1255*100%,"")</f>
        <v/>
      </c>
      <c r="Z1256" s="107" t="str">
        <f t="shared" ref="Z1256" si="5358">IFERROR((Z1255-Z1254)/Z1255*100%,"")</f>
        <v/>
      </c>
      <c r="AA1256" s="107" t="str">
        <f>IFERROR((AA1255-AA1253)/AA1255*100%,"")</f>
        <v/>
      </c>
      <c r="AB1256" s="107" t="str">
        <f>IFERROR((AB1255-AB1253)/AB1255*100%,"")</f>
        <v/>
      </c>
      <c r="AC1256" s="194" t="str">
        <f t="shared" ref="AC1256" si="5359">IFERROR((AC1255-AC1254)/AC1255*100%,"")</f>
        <v/>
      </c>
      <c r="AD1256" s="194" t="str">
        <f t="shared" ref="AD1256" si="5360">IFERROR((AD1255-AD1254)/AD1255*100%,"")</f>
        <v/>
      </c>
      <c r="AE1256" s="194" t="str">
        <f t="shared" ref="AE1256" si="5361">IFERROR((AE1255-AE1254)/AE1255*100%,"")</f>
        <v/>
      </c>
      <c r="AF1256" s="194" t="str">
        <f t="shared" ref="AF1256" si="5362">IFERROR((AF1255-AF1254)/AF1255*100%,"")</f>
        <v/>
      </c>
      <c r="AG1256" s="194" t="str">
        <f t="shared" ref="AG1256" si="5363">IFERROR((AG1255-AG1254)/AG1255*100%,"")</f>
        <v/>
      </c>
      <c r="AH1256" s="194" t="str">
        <f t="shared" ref="AH1256" si="5364">IFERROR((AH1255-AH1254)/AH1255*100%,"")</f>
        <v/>
      </c>
      <c r="AI1256" s="194" t="str">
        <f t="shared" ref="AI1256" si="5365">IFERROR((AI1255-AI1254)/AI1255*100%,"")</f>
        <v/>
      </c>
      <c r="AJ1256" s="194" t="str">
        <f t="shared" ref="AJ1256" si="5366">IFERROR((AJ1255-AJ1254)/AJ1255*100%,"")</f>
        <v/>
      </c>
      <c r="AK1256" s="194" t="str">
        <f t="shared" ref="AK1256" si="5367">IFERROR((AK1255-AK1254)/AK1255*100%,"")</f>
        <v/>
      </c>
      <c r="AL1256" s="194" t="str">
        <f t="shared" ref="AL1256" si="5368">IFERROR((AL1255-AL1254)/AL1255*100%,"")</f>
        <v/>
      </c>
      <c r="AM1256" s="227" t="str">
        <f>IFERROR((AM1255-AM1253)/AM1255*100%,"")</f>
        <v/>
      </c>
    </row>
    <row r="1257" spans="1:39" customFormat="1" outlineLevel="1">
      <c r="A1257" t="str">
        <f>B1250&amp;C1257</f>
        <v>Surname, Forename5</v>
      </c>
      <c r="B1257" s="259"/>
      <c r="C1257" s="27">
        <v>5</v>
      </c>
      <c r="D1257" s="26" t="s">
        <v>22</v>
      </c>
      <c r="E1257" s="103"/>
      <c r="F1257" s="103"/>
      <c r="G1257" s="103"/>
      <c r="H1257" s="15"/>
      <c r="I1257" s="16"/>
      <c r="J1257" s="17"/>
      <c r="K1257" s="94"/>
      <c r="L1257" s="94"/>
      <c r="M1257" s="94"/>
      <c r="N1257" s="94"/>
      <c r="O1257" s="94"/>
      <c r="P1257" s="94"/>
      <c r="Q1257" s="17" t="str">
        <f>IF(SUM(K1257:P1257)=0,"",SUM(K1257:P1257))</f>
        <v/>
      </c>
      <c r="R1257" s="94"/>
      <c r="S1257" s="94"/>
      <c r="T1257" s="17" t="str">
        <f>IF(SUM(R1257:S1257)=0,"",SUM(R1257:S1257))</f>
        <v/>
      </c>
      <c r="U1257" s="17"/>
      <c r="V1257" s="94"/>
      <c r="W1257" s="17"/>
      <c r="X1257" s="94" t="str">
        <f>IFERROR(AVERAGE(V1257:W1257),"")</f>
        <v/>
      </c>
      <c r="Y1257" s="17"/>
      <c r="Z1257" s="17"/>
      <c r="AA1257" s="71"/>
      <c r="AB1257" s="17"/>
      <c r="AC1257" s="190" t="str">
        <f>IF(J1257="","",IF(J1257&lt;&gt;0,INT(25.4347*POWER((18-J1257),1.81)),0))</f>
        <v/>
      </c>
      <c r="AD1257" s="190" t="str">
        <f>IFERROR(IF(Q1257&lt;&gt;0,INT(0.14354*POWER(((10*Q1257)-220),1.4)),0),"")</f>
        <v/>
      </c>
      <c r="AE1257" s="190" t="str">
        <f>IFERROR(IF(T1257&lt;&gt;0,INT(51.39*POWER((T1257-1.5),1.05)),0),"")</f>
        <v/>
      </c>
      <c r="AF1257" s="190">
        <f>IF(U1257&lt;&gt;0,INT(0.8465*POWER(((100*U1257)-75),1.42)),0)</f>
        <v>0</v>
      </c>
      <c r="AG1257" s="190" t="str">
        <f>IFERROR(IF(X1257&lt;&gt;0,INT(1.53775*POWER((82-X1257),1.81)),0),"")</f>
        <v/>
      </c>
      <c r="AH1257" s="190" t="str">
        <f>IF(Y1257="","",IF(Y1257&lt;&gt;0,INT(5.74352*POWER((28.5-Y1257),1.92)),0))</f>
        <v/>
      </c>
      <c r="AI1257" s="190">
        <f>IF(Z1257&lt;&gt;0,INT(12.91*POWER((Z1257-4),1.1)),0)</f>
        <v>0</v>
      </c>
      <c r="AJ1257" s="190" t="str">
        <f>IF(AA1257="","",IF(AA1257&lt;&gt;0,INT(0.2797*POWER(((100*AA1257)),1.35)),0))</f>
        <v/>
      </c>
      <c r="AK1257" s="191" t="str">
        <f>IF(AB1257="","",IF(AB1257&lt;&gt;0,INT(100.14*POWER((AB1257-1),1.08)),0))</f>
        <v/>
      </c>
      <c r="AL1257" s="192">
        <f>COUNT(J1257,Q1257,T1257,X1257,Y1257,AA1257,AB1257)</f>
        <v>0</v>
      </c>
      <c r="AM1257" s="193" t="str">
        <f>IF(AL1257=0,"",SUM(AC1257:AK1257))</f>
        <v/>
      </c>
    </row>
    <row r="1258" spans="1:39" customFormat="1" outlineLevel="1">
      <c r="B1258" s="259"/>
      <c r="C1258" s="106" t="s">
        <v>65</v>
      </c>
      <c r="D1258" s="103"/>
      <c r="E1258" s="103"/>
      <c r="F1258" s="103"/>
      <c r="G1258" s="103"/>
      <c r="H1258" s="104"/>
      <c r="I1258" s="105"/>
      <c r="J1258" s="107" t="str">
        <f>IFERROR((J1255-J1257)/J1257*100%,"")</f>
        <v/>
      </c>
      <c r="K1258" s="107" t="str">
        <f t="shared" ref="K1258:T1258" si="5369">IFERROR((K1257-K1255)/K1257*100%,"")</f>
        <v/>
      </c>
      <c r="L1258" s="107" t="str">
        <f t="shared" si="5369"/>
        <v/>
      </c>
      <c r="M1258" s="107" t="str">
        <f t="shared" si="5369"/>
        <v/>
      </c>
      <c r="N1258" s="107" t="str">
        <f t="shared" si="5369"/>
        <v/>
      </c>
      <c r="O1258" s="107" t="str">
        <f t="shared" si="5369"/>
        <v/>
      </c>
      <c r="P1258" s="107" t="str">
        <f t="shared" si="5369"/>
        <v/>
      </c>
      <c r="Q1258" s="107" t="str">
        <f t="shared" si="5369"/>
        <v/>
      </c>
      <c r="R1258" s="107" t="str">
        <f t="shared" si="5369"/>
        <v/>
      </c>
      <c r="S1258" s="107" t="str">
        <f t="shared" si="5369"/>
        <v/>
      </c>
      <c r="T1258" s="107" t="str">
        <f t="shared" si="5369"/>
        <v/>
      </c>
      <c r="U1258" s="107" t="str">
        <f t="shared" ref="U1258" si="5370">IFERROR((U1257-U1256)/U1257*100%,"")</f>
        <v/>
      </c>
      <c r="V1258" s="107" t="str">
        <f>IFERROR((V1255-V1257)/V1257*100%,"")</f>
        <v/>
      </c>
      <c r="W1258" s="107" t="str">
        <f>IFERROR((W1255-W1257)/W1257*100%,"")</f>
        <v/>
      </c>
      <c r="X1258" s="107" t="str">
        <f>IFERROR((X1255-X1257)/X1257*100%,"")</f>
        <v/>
      </c>
      <c r="Y1258" s="107" t="str">
        <f>IFERROR((Y1255-Y1257)/Y1257*100%,"")</f>
        <v/>
      </c>
      <c r="Z1258" s="107" t="str">
        <f t="shared" ref="Z1258" si="5371">IFERROR((Z1257-Z1256)/Z1257*100%,"")</f>
        <v/>
      </c>
      <c r="AA1258" s="107" t="str">
        <f>IFERROR((AA1257-AA1255)/AA1257*100%,"")</f>
        <v/>
      </c>
      <c r="AB1258" s="107" t="str">
        <f>IFERROR((AB1257-AB1255)/AB1257*100%,"")</f>
        <v/>
      </c>
      <c r="AC1258" s="194" t="str">
        <f t="shared" ref="AC1258" si="5372">IFERROR((AC1257-AC1256)/AC1257*100%,"")</f>
        <v/>
      </c>
      <c r="AD1258" s="194" t="str">
        <f t="shared" ref="AD1258" si="5373">IFERROR((AD1257-AD1256)/AD1257*100%,"")</f>
        <v/>
      </c>
      <c r="AE1258" s="194" t="str">
        <f t="shared" ref="AE1258" si="5374">IFERROR((AE1257-AE1256)/AE1257*100%,"")</f>
        <v/>
      </c>
      <c r="AF1258" s="194" t="str">
        <f t="shared" ref="AF1258" si="5375">IFERROR((AF1257-AF1256)/AF1257*100%,"")</f>
        <v/>
      </c>
      <c r="AG1258" s="194" t="str">
        <f t="shared" ref="AG1258" si="5376">IFERROR((AG1257-AG1256)/AG1257*100%,"")</f>
        <v/>
      </c>
      <c r="AH1258" s="194" t="str">
        <f t="shared" ref="AH1258" si="5377">IFERROR((AH1257-AH1256)/AH1257*100%,"")</f>
        <v/>
      </c>
      <c r="AI1258" s="194" t="str">
        <f t="shared" ref="AI1258" si="5378">IFERROR((AI1257-AI1256)/AI1257*100%,"")</f>
        <v/>
      </c>
      <c r="AJ1258" s="194" t="str">
        <f t="shared" ref="AJ1258" si="5379">IFERROR((AJ1257-AJ1256)/AJ1257*100%,"")</f>
        <v/>
      </c>
      <c r="AK1258" s="194" t="str">
        <f t="shared" ref="AK1258" si="5380">IFERROR((AK1257-AK1256)/AK1257*100%,"")</f>
        <v/>
      </c>
      <c r="AL1258" s="194" t="str">
        <f t="shared" ref="AL1258" si="5381">IFERROR((AL1257-AL1256)/AL1257*100%,"")</f>
        <v/>
      </c>
      <c r="AM1258" s="227" t="str">
        <f>IFERROR((AM1257-AM1255)/AM1257*100%,"")</f>
        <v/>
      </c>
    </row>
    <row r="1259" spans="1:39" customFormat="1" outlineLevel="1">
      <c r="A1259" t="str">
        <f>B1250&amp;C1259</f>
        <v>Surname, Forename6</v>
      </c>
      <c r="B1259" s="259"/>
      <c r="C1259" s="27">
        <v>6</v>
      </c>
      <c r="D1259" s="26" t="s">
        <v>22</v>
      </c>
      <c r="E1259" s="103"/>
      <c r="F1259" s="103"/>
      <c r="G1259" s="103"/>
      <c r="H1259" s="15"/>
      <c r="I1259" s="16"/>
      <c r="J1259" s="17"/>
      <c r="K1259" s="94"/>
      <c r="L1259" s="94"/>
      <c r="M1259" s="94"/>
      <c r="N1259" s="94"/>
      <c r="O1259" s="94"/>
      <c r="P1259" s="94"/>
      <c r="Q1259" s="17" t="str">
        <f>IF(SUM(K1259:P1259)=0,"",SUM(K1259:P1259))</f>
        <v/>
      </c>
      <c r="R1259" s="94"/>
      <c r="S1259" s="94"/>
      <c r="T1259" s="17" t="str">
        <f>IF(SUM(R1259:S1259)=0,"",SUM(R1259:S1259))</f>
        <v/>
      </c>
      <c r="U1259" s="17"/>
      <c r="V1259" s="94"/>
      <c r="W1259" s="17"/>
      <c r="X1259" s="94" t="str">
        <f>IFERROR(AVERAGE(V1259:W1259),"")</f>
        <v/>
      </c>
      <c r="Y1259" s="17"/>
      <c r="Z1259" s="17"/>
      <c r="AA1259" s="71"/>
      <c r="AB1259" s="17"/>
      <c r="AC1259" s="190" t="str">
        <f>IF(J1259="","",IF(J1259&lt;&gt;0,INT(25.4347*POWER((18-J1259),1.81)),0))</f>
        <v/>
      </c>
      <c r="AD1259" s="190" t="str">
        <f>IFERROR(IF(Q1259&lt;&gt;0,INT(0.14354*POWER(((10*Q1259)-220),1.4)),0),"")</f>
        <v/>
      </c>
      <c r="AE1259" s="190" t="str">
        <f>IFERROR(IF(T1259&lt;&gt;0,INT(51.39*POWER((T1259-1.5),1.05)),0),"")</f>
        <v/>
      </c>
      <c r="AF1259" s="190">
        <f>IF(U1259&lt;&gt;0,INT(0.8465*POWER(((100*U1259)-75),1.42)),0)</f>
        <v>0</v>
      </c>
      <c r="AG1259" s="190" t="str">
        <f>IFERROR(IF(X1259&lt;&gt;0,INT(1.53775*POWER((82-X1259),1.81)),0),"")</f>
        <v/>
      </c>
      <c r="AH1259" s="190" t="str">
        <f>IF(Y1259="","",IF(Y1259&lt;&gt;0,INT(5.74352*POWER((28.5-Y1259),1.92)),0))</f>
        <v/>
      </c>
      <c r="AI1259" s="190">
        <f>IF(Z1259&lt;&gt;0,INT(12.91*POWER((Z1259-4),1.1)),0)</f>
        <v>0</v>
      </c>
      <c r="AJ1259" s="190" t="str">
        <f>IF(AA1259="","",IF(AA1259&lt;&gt;0,INT(0.2797*POWER(((100*AA1259)),1.35)),0))</f>
        <v/>
      </c>
      <c r="AK1259" s="191" t="str">
        <f>IF(AB1259="","",IF(AB1259&lt;&gt;0,INT(100.14*POWER((AB1259-1),1.08)),0))</f>
        <v/>
      </c>
      <c r="AL1259" s="192">
        <f>COUNT(J1259,Q1259,T1259,X1259,Y1259,AA1259,AB1259)</f>
        <v>0</v>
      </c>
      <c r="AM1259" s="193" t="str">
        <f>IF(AL1259=0,"",SUM(AC1259:AK1259))</f>
        <v/>
      </c>
    </row>
    <row r="1260" spans="1:39" customFormat="1" outlineLevel="1">
      <c r="B1260" s="259"/>
      <c r="C1260" s="106" t="s">
        <v>65</v>
      </c>
      <c r="D1260" s="103"/>
      <c r="E1260" s="103"/>
      <c r="F1260" s="103"/>
      <c r="G1260" s="103"/>
      <c r="H1260" s="104"/>
      <c r="I1260" s="105"/>
      <c r="J1260" s="107" t="str">
        <f>IFERROR((J1257-J1259)/J1259*100%,"")</f>
        <v/>
      </c>
      <c r="K1260" s="107" t="str">
        <f t="shared" ref="K1260:T1260" si="5382">IFERROR((K1259-K1257)/K1259*100%,"")</f>
        <v/>
      </c>
      <c r="L1260" s="107" t="str">
        <f t="shared" si="5382"/>
        <v/>
      </c>
      <c r="M1260" s="107" t="str">
        <f t="shared" si="5382"/>
        <v/>
      </c>
      <c r="N1260" s="107" t="str">
        <f t="shared" si="5382"/>
        <v/>
      </c>
      <c r="O1260" s="107" t="str">
        <f t="shared" si="5382"/>
        <v/>
      </c>
      <c r="P1260" s="107" t="str">
        <f t="shared" si="5382"/>
        <v/>
      </c>
      <c r="Q1260" s="107" t="str">
        <f t="shared" si="5382"/>
        <v/>
      </c>
      <c r="R1260" s="107" t="str">
        <f t="shared" si="5382"/>
        <v/>
      </c>
      <c r="S1260" s="107" t="str">
        <f t="shared" si="5382"/>
        <v/>
      </c>
      <c r="T1260" s="107" t="str">
        <f t="shared" si="5382"/>
        <v/>
      </c>
      <c r="U1260" s="107" t="str">
        <f t="shared" ref="U1260" si="5383">IFERROR((U1259-U1258)/U1259*100%,"")</f>
        <v/>
      </c>
      <c r="V1260" s="107" t="str">
        <f>IFERROR((V1257-V1259)/V1259*100%,"")</f>
        <v/>
      </c>
      <c r="W1260" s="107" t="str">
        <f>IFERROR((W1257-W1259)/W1259*100%,"")</f>
        <v/>
      </c>
      <c r="X1260" s="107" t="str">
        <f>IFERROR((X1257-X1259)/X1259*100%,"")</f>
        <v/>
      </c>
      <c r="Y1260" s="107" t="str">
        <f>IFERROR((Y1257-Y1259)/Y1259*100%,"")</f>
        <v/>
      </c>
      <c r="Z1260" s="107" t="str">
        <f t="shared" ref="Z1260" si="5384">IFERROR((Z1259-Z1258)/Z1259*100%,"")</f>
        <v/>
      </c>
      <c r="AA1260" s="107" t="str">
        <f>IFERROR((AA1259-AA1257)/AA1259*100%,"")</f>
        <v/>
      </c>
      <c r="AB1260" s="107" t="str">
        <f>IFERROR((AB1259-AB1257)/AB1259*100%,"")</f>
        <v/>
      </c>
      <c r="AC1260" s="194" t="str">
        <f t="shared" ref="AC1260" si="5385">IFERROR((AC1259-AC1258)/AC1259*100%,"")</f>
        <v/>
      </c>
      <c r="AD1260" s="194" t="str">
        <f t="shared" ref="AD1260" si="5386">IFERROR((AD1259-AD1258)/AD1259*100%,"")</f>
        <v/>
      </c>
      <c r="AE1260" s="194" t="str">
        <f t="shared" ref="AE1260" si="5387">IFERROR((AE1259-AE1258)/AE1259*100%,"")</f>
        <v/>
      </c>
      <c r="AF1260" s="194" t="str">
        <f t="shared" ref="AF1260" si="5388">IFERROR((AF1259-AF1258)/AF1259*100%,"")</f>
        <v/>
      </c>
      <c r="AG1260" s="194" t="str">
        <f t="shared" ref="AG1260" si="5389">IFERROR((AG1259-AG1258)/AG1259*100%,"")</f>
        <v/>
      </c>
      <c r="AH1260" s="194" t="str">
        <f t="shared" ref="AH1260" si="5390">IFERROR((AH1259-AH1258)/AH1259*100%,"")</f>
        <v/>
      </c>
      <c r="AI1260" s="194" t="str">
        <f t="shared" ref="AI1260" si="5391">IFERROR((AI1259-AI1258)/AI1259*100%,"")</f>
        <v/>
      </c>
      <c r="AJ1260" s="194" t="str">
        <f t="shared" ref="AJ1260" si="5392">IFERROR((AJ1259-AJ1258)/AJ1259*100%,"")</f>
        <v/>
      </c>
      <c r="AK1260" s="194" t="str">
        <f t="shared" ref="AK1260" si="5393">IFERROR((AK1259-AK1258)/AK1259*100%,"")</f>
        <v/>
      </c>
      <c r="AL1260" s="194" t="str">
        <f t="shared" ref="AL1260" si="5394">IFERROR((AL1259-AL1258)/AL1259*100%,"")</f>
        <v/>
      </c>
      <c r="AM1260" s="227" t="str">
        <f>IFERROR((AM1259-AM1257)/AM1259*100%,"")</f>
        <v/>
      </c>
    </row>
    <row r="1261" spans="1:39" customFormat="1" outlineLevel="1">
      <c r="A1261" t="str">
        <f>B1250&amp;C1261</f>
        <v>Surname, Forename7</v>
      </c>
      <c r="B1261" s="259"/>
      <c r="C1261" s="27">
        <v>7</v>
      </c>
      <c r="D1261" s="26" t="s">
        <v>22</v>
      </c>
      <c r="E1261" s="103"/>
      <c r="F1261" s="103"/>
      <c r="G1261" s="103"/>
      <c r="H1261" s="15"/>
      <c r="I1261" s="16"/>
      <c r="J1261" s="17"/>
      <c r="K1261" s="94"/>
      <c r="L1261" s="94"/>
      <c r="M1261" s="94"/>
      <c r="N1261" s="94"/>
      <c r="O1261" s="94"/>
      <c r="P1261" s="94"/>
      <c r="Q1261" s="17" t="str">
        <f>IF(SUM(K1261:P1261)=0,"",SUM(K1261:P1261))</f>
        <v/>
      </c>
      <c r="R1261" s="94"/>
      <c r="S1261" s="94"/>
      <c r="T1261" s="17" t="str">
        <f>IF(SUM(R1261:S1261)=0,"",SUM(R1261:S1261))</f>
        <v/>
      </c>
      <c r="U1261" s="17"/>
      <c r="V1261" s="94"/>
      <c r="W1261" s="17"/>
      <c r="X1261" s="94" t="str">
        <f>IFERROR(AVERAGE(V1261:W1261),"")</f>
        <v/>
      </c>
      <c r="Y1261" s="17"/>
      <c r="Z1261" s="17"/>
      <c r="AA1261" s="71"/>
      <c r="AB1261" s="17"/>
      <c r="AC1261" s="190" t="str">
        <f>IF(J1261="","",IF(J1261&lt;&gt;0,INT(25.4347*POWER((18-J1261),1.81)),0))</f>
        <v/>
      </c>
      <c r="AD1261" s="190" t="str">
        <f>IFERROR(IF(Q1261&lt;&gt;0,INT(0.14354*POWER(((10*Q1261)-220),1.4)),0),"")</f>
        <v/>
      </c>
      <c r="AE1261" s="190" t="str">
        <f>IFERROR(IF(T1261&lt;&gt;0,INT(51.39*POWER((T1261-1.5),1.05)),0),"")</f>
        <v/>
      </c>
      <c r="AF1261" s="190">
        <f>IF(U1261&lt;&gt;0,INT(0.8465*POWER(((100*U1261)-75),1.42)),0)</f>
        <v>0</v>
      </c>
      <c r="AG1261" s="190" t="str">
        <f>IFERROR(IF(X1261&lt;&gt;0,INT(1.53775*POWER((82-X1261),1.81)),0),"")</f>
        <v/>
      </c>
      <c r="AH1261" s="190" t="str">
        <f>IF(Y1261="","",IF(Y1261&lt;&gt;0,INT(5.74352*POWER((28.5-Y1261),1.92)),0))</f>
        <v/>
      </c>
      <c r="AI1261" s="190">
        <f>IF(Z1261&lt;&gt;0,INT(12.91*POWER((Z1261-4),1.1)),0)</f>
        <v>0</v>
      </c>
      <c r="AJ1261" s="190" t="str">
        <f>IF(AA1261="","",IF(AA1261&lt;&gt;0,INT(0.2797*POWER(((100*AA1261)),1.35)),0))</f>
        <v/>
      </c>
      <c r="AK1261" s="191" t="str">
        <f>IF(AB1261="","",IF(AB1261&lt;&gt;0,INT(100.14*POWER((AB1261-1),1.08)),0))</f>
        <v/>
      </c>
      <c r="AL1261" s="192">
        <f>COUNT(J1261,Q1261,T1261,X1261,Y1261,AA1261,AB1261)</f>
        <v>0</v>
      </c>
      <c r="AM1261" s="193" t="str">
        <f>IF(AL1261=0,"",SUM(AC1261:AK1261))</f>
        <v/>
      </c>
    </row>
    <row r="1262" spans="1:39" customFormat="1" outlineLevel="1">
      <c r="B1262" s="259"/>
      <c r="C1262" s="106" t="s">
        <v>65</v>
      </c>
      <c r="D1262" s="103"/>
      <c r="E1262" s="103"/>
      <c r="F1262" s="103"/>
      <c r="G1262" s="103"/>
      <c r="H1262" s="104"/>
      <c r="I1262" s="105"/>
      <c r="J1262" s="107" t="str">
        <f>IFERROR((J1259-J1261)/J1261*100%,"")</f>
        <v/>
      </c>
      <c r="K1262" s="107" t="str">
        <f t="shared" ref="K1262:T1262" si="5395">IFERROR((K1261-K1259)/K1261*100%,"")</f>
        <v/>
      </c>
      <c r="L1262" s="107" t="str">
        <f t="shared" si="5395"/>
        <v/>
      </c>
      <c r="M1262" s="107" t="str">
        <f t="shared" si="5395"/>
        <v/>
      </c>
      <c r="N1262" s="107" t="str">
        <f t="shared" si="5395"/>
        <v/>
      </c>
      <c r="O1262" s="107" t="str">
        <f t="shared" si="5395"/>
        <v/>
      </c>
      <c r="P1262" s="107" t="str">
        <f t="shared" si="5395"/>
        <v/>
      </c>
      <c r="Q1262" s="107" t="str">
        <f t="shared" si="5395"/>
        <v/>
      </c>
      <c r="R1262" s="107" t="str">
        <f t="shared" si="5395"/>
        <v/>
      </c>
      <c r="S1262" s="107" t="str">
        <f t="shared" si="5395"/>
        <v/>
      </c>
      <c r="T1262" s="107" t="str">
        <f t="shared" si="5395"/>
        <v/>
      </c>
      <c r="U1262" s="107" t="str">
        <f t="shared" ref="U1262" si="5396">IFERROR((U1261-U1260)/U1261*100%,"")</f>
        <v/>
      </c>
      <c r="V1262" s="107" t="str">
        <f>IFERROR((V1259-V1261)/V1261*100%,"")</f>
        <v/>
      </c>
      <c r="W1262" s="107" t="str">
        <f>IFERROR((W1259-W1261)/W1261*100%,"")</f>
        <v/>
      </c>
      <c r="X1262" s="107" t="str">
        <f>IFERROR((X1259-X1261)/X1261*100%,"")</f>
        <v/>
      </c>
      <c r="Y1262" s="107" t="str">
        <f>IFERROR((Y1259-Y1261)/Y1261*100%,"")</f>
        <v/>
      </c>
      <c r="Z1262" s="107" t="str">
        <f t="shared" ref="Z1262" si="5397">IFERROR((Z1261-Z1260)/Z1261*100%,"")</f>
        <v/>
      </c>
      <c r="AA1262" s="107" t="str">
        <f>IFERROR((AA1261-AA1259)/AA1261*100%,"")</f>
        <v/>
      </c>
      <c r="AB1262" s="107" t="str">
        <f>IFERROR((AB1261-AB1259)/AB1261*100%,"")</f>
        <v/>
      </c>
      <c r="AC1262" s="194" t="str">
        <f t="shared" ref="AC1262" si="5398">IFERROR((AC1261-AC1260)/AC1261*100%,"")</f>
        <v/>
      </c>
      <c r="AD1262" s="194" t="str">
        <f t="shared" ref="AD1262" si="5399">IFERROR((AD1261-AD1260)/AD1261*100%,"")</f>
        <v/>
      </c>
      <c r="AE1262" s="194" t="str">
        <f t="shared" ref="AE1262" si="5400">IFERROR((AE1261-AE1260)/AE1261*100%,"")</f>
        <v/>
      </c>
      <c r="AF1262" s="194" t="str">
        <f t="shared" ref="AF1262" si="5401">IFERROR((AF1261-AF1260)/AF1261*100%,"")</f>
        <v/>
      </c>
      <c r="AG1262" s="194" t="str">
        <f t="shared" ref="AG1262" si="5402">IFERROR((AG1261-AG1260)/AG1261*100%,"")</f>
        <v/>
      </c>
      <c r="AH1262" s="194" t="str">
        <f t="shared" ref="AH1262" si="5403">IFERROR((AH1261-AH1260)/AH1261*100%,"")</f>
        <v/>
      </c>
      <c r="AI1262" s="194" t="str">
        <f t="shared" ref="AI1262" si="5404">IFERROR((AI1261-AI1260)/AI1261*100%,"")</f>
        <v/>
      </c>
      <c r="AJ1262" s="194" t="str">
        <f t="shared" ref="AJ1262" si="5405">IFERROR((AJ1261-AJ1260)/AJ1261*100%,"")</f>
        <v/>
      </c>
      <c r="AK1262" s="194" t="str">
        <f t="shared" ref="AK1262" si="5406">IFERROR((AK1261-AK1260)/AK1261*100%,"")</f>
        <v/>
      </c>
      <c r="AL1262" s="194" t="str">
        <f t="shared" ref="AL1262" si="5407">IFERROR((AL1261-AL1260)/AL1261*100%,"")</f>
        <v/>
      </c>
      <c r="AM1262" s="227" t="str">
        <f>IFERROR((AM1261-AM1259)/AM1261*100%,"")</f>
        <v/>
      </c>
    </row>
    <row r="1263" spans="1:39" customFormat="1" outlineLevel="1">
      <c r="A1263" t="str">
        <f>B1250&amp;C1263</f>
        <v>Surname, Forename8</v>
      </c>
      <c r="B1263" s="259"/>
      <c r="C1263" s="27">
        <v>8</v>
      </c>
      <c r="D1263" s="26" t="s">
        <v>22</v>
      </c>
      <c r="E1263" s="103"/>
      <c r="F1263" s="103"/>
      <c r="G1263" s="103"/>
      <c r="H1263" s="15"/>
      <c r="I1263" s="16"/>
      <c r="J1263" s="17"/>
      <c r="K1263" s="94"/>
      <c r="L1263" s="94"/>
      <c r="M1263" s="94"/>
      <c r="N1263" s="94"/>
      <c r="O1263" s="94"/>
      <c r="P1263" s="94"/>
      <c r="Q1263" s="17" t="str">
        <f>IF(SUM(K1263:P1263)=0,"",SUM(K1263:P1263))</f>
        <v/>
      </c>
      <c r="R1263" s="94"/>
      <c r="S1263" s="94"/>
      <c r="T1263" s="17" t="str">
        <f>IF(SUM(R1263:S1263)=0,"",SUM(R1263:S1263))</f>
        <v/>
      </c>
      <c r="U1263" s="17"/>
      <c r="V1263" s="94"/>
      <c r="W1263" s="17"/>
      <c r="X1263" s="94" t="str">
        <f>IFERROR(AVERAGE(V1263:W1263),"")</f>
        <v/>
      </c>
      <c r="Y1263" s="17"/>
      <c r="Z1263" s="17"/>
      <c r="AA1263" s="71"/>
      <c r="AB1263" s="17"/>
      <c r="AC1263" s="190" t="str">
        <f>IF(J1263="","",IF(J1263&lt;&gt;0,INT(25.4347*POWER((18-J1263),1.81)),0))</f>
        <v/>
      </c>
      <c r="AD1263" s="190" t="str">
        <f>IFERROR(IF(Q1263&lt;&gt;0,INT(0.14354*POWER(((10*Q1263)-220),1.4)),0),"")</f>
        <v/>
      </c>
      <c r="AE1263" s="190" t="str">
        <f>IFERROR(IF(T1263&lt;&gt;0,INT(51.39*POWER((T1263-1.5),1.05)),0),"")</f>
        <v/>
      </c>
      <c r="AF1263" s="190">
        <f>IF(U1263&lt;&gt;0,INT(0.8465*POWER(((100*U1263)-75),1.42)),0)</f>
        <v>0</v>
      </c>
      <c r="AG1263" s="190" t="str">
        <f>IFERROR(IF(X1263&lt;&gt;0,INT(1.53775*POWER((82-X1263),1.81)),0),"")</f>
        <v/>
      </c>
      <c r="AH1263" s="190" t="str">
        <f>IF(Y1263="","",IF(Y1263&lt;&gt;0,INT(5.74352*POWER((28.5-Y1263),1.92)),0))</f>
        <v/>
      </c>
      <c r="AI1263" s="190">
        <f>IF(Z1263&lt;&gt;0,INT(12.91*POWER((Z1263-4),1.1)),0)</f>
        <v>0</v>
      </c>
      <c r="AJ1263" s="190" t="str">
        <f>IF(AA1263="","",IF(AA1263&lt;&gt;0,INT(0.2797*POWER(((100*AA1263)),1.35)),0))</f>
        <v/>
      </c>
      <c r="AK1263" s="191" t="str">
        <f>IF(AB1263="","",IF(AB1263&lt;&gt;0,INT(100.14*POWER((AB1263-1),1.08)),0))</f>
        <v/>
      </c>
      <c r="AL1263" s="192">
        <f>COUNT(J1263,Q1263,T1263,X1263,Y1263,AA1263,AB1263)</f>
        <v>0</v>
      </c>
      <c r="AM1263" s="193" t="str">
        <f>IF(AL1263=0,"",SUM(AC1263:AK1263))</f>
        <v/>
      </c>
    </row>
    <row r="1264" spans="1:39" customFormat="1" outlineLevel="1">
      <c r="B1264" s="259"/>
      <c r="C1264" s="106" t="s">
        <v>65</v>
      </c>
      <c r="D1264" s="103"/>
      <c r="E1264" s="103"/>
      <c r="F1264" s="103"/>
      <c r="G1264" s="103"/>
      <c r="H1264" s="104"/>
      <c r="I1264" s="105"/>
      <c r="J1264" s="107" t="str">
        <f>IFERROR((J1261-J1263)/J1263*100%,"")</f>
        <v/>
      </c>
      <c r="K1264" s="107" t="str">
        <f t="shared" ref="K1264:T1264" si="5408">IFERROR((K1263-K1261)/K1263*100%,"")</f>
        <v/>
      </c>
      <c r="L1264" s="107" t="str">
        <f t="shared" si="5408"/>
        <v/>
      </c>
      <c r="M1264" s="107" t="str">
        <f t="shared" si="5408"/>
        <v/>
      </c>
      <c r="N1264" s="107" t="str">
        <f t="shared" si="5408"/>
        <v/>
      </c>
      <c r="O1264" s="107" t="str">
        <f t="shared" si="5408"/>
        <v/>
      </c>
      <c r="P1264" s="107" t="str">
        <f t="shared" si="5408"/>
        <v/>
      </c>
      <c r="Q1264" s="107" t="str">
        <f t="shared" si="5408"/>
        <v/>
      </c>
      <c r="R1264" s="107" t="str">
        <f t="shared" si="5408"/>
        <v/>
      </c>
      <c r="S1264" s="107" t="str">
        <f t="shared" si="5408"/>
        <v/>
      </c>
      <c r="T1264" s="107" t="str">
        <f t="shared" si="5408"/>
        <v/>
      </c>
      <c r="U1264" s="107" t="str">
        <f t="shared" ref="U1264" si="5409">IFERROR((U1263-U1262)/U1263*100%,"")</f>
        <v/>
      </c>
      <c r="V1264" s="107" t="str">
        <f>IFERROR((V1261-V1263)/V1263*100%,"")</f>
        <v/>
      </c>
      <c r="W1264" s="107" t="str">
        <f>IFERROR((W1261-W1263)/W1263*100%,"")</f>
        <v/>
      </c>
      <c r="X1264" s="107" t="str">
        <f>IFERROR((X1261-X1263)/X1263*100%,"")</f>
        <v/>
      </c>
      <c r="Y1264" s="107" t="str">
        <f>IFERROR((Y1261-Y1263)/Y1263*100%,"")</f>
        <v/>
      </c>
      <c r="Z1264" s="107" t="str">
        <f t="shared" ref="Z1264" si="5410">IFERROR((Z1263-Z1262)/Z1263*100%,"")</f>
        <v/>
      </c>
      <c r="AA1264" s="107" t="str">
        <f>IFERROR((AA1263-AA1261)/AA1263*100%,"")</f>
        <v/>
      </c>
      <c r="AB1264" s="107" t="str">
        <f>IFERROR((AB1263-AB1261)/AB1263*100%,"")</f>
        <v/>
      </c>
      <c r="AC1264" s="194" t="str">
        <f t="shared" ref="AC1264" si="5411">IFERROR((AC1263-AC1262)/AC1263*100%,"")</f>
        <v/>
      </c>
      <c r="AD1264" s="194" t="str">
        <f t="shared" ref="AD1264" si="5412">IFERROR((AD1263-AD1262)/AD1263*100%,"")</f>
        <v/>
      </c>
      <c r="AE1264" s="194" t="str">
        <f t="shared" ref="AE1264" si="5413">IFERROR((AE1263-AE1262)/AE1263*100%,"")</f>
        <v/>
      </c>
      <c r="AF1264" s="194" t="str">
        <f t="shared" ref="AF1264" si="5414">IFERROR((AF1263-AF1262)/AF1263*100%,"")</f>
        <v/>
      </c>
      <c r="AG1264" s="194" t="str">
        <f t="shared" ref="AG1264" si="5415">IFERROR((AG1263-AG1262)/AG1263*100%,"")</f>
        <v/>
      </c>
      <c r="AH1264" s="194" t="str">
        <f t="shared" ref="AH1264" si="5416">IFERROR((AH1263-AH1262)/AH1263*100%,"")</f>
        <v/>
      </c>
      <c r="AI1264" s="194" t="str">
        <f t="shared" ref="AI1264" si="5417">IFERROR((AI1263-AI1262)/AI1263*100%,"")</f>
        <v/>
      </c>
      <c r="AJ1264" s="194" t="str">
        <f t="shared" ref="AJ1264" si="5418">IFERROR((AJ1263-AJ1262)/AJ1263*100%,"")</f>
        <v/>
      </c>
      <c r="AK1264" s="194" t="str">
        <f t="shared" ref="AK1264" si="5419">IFERROR((AK1263-AK1262)/AK1263*100%,"")</f>
        <v/>
      </c>
      <c r="AL1264" s="194" t="str">
        <f t="shared" ref="AL1264" si="5420">IFERROR((AL1263-AL1262)/AL1263*100%,"")</f>
        <v/>
      </c>
      <c r="AM1264" s="227" t="str">
        <f>IFERROR((AM1263-AM1261)/AM1263*100%,"")</f>
        <v/>
      </c>
    </row>
    <row r="1265" spans="1:39" customFormat="1" outlineLevel="1">
      <c r="A1265" t="str">
        <f>B1250&amp;C1265</f>
        <v>Surname, Forename9</v>
      </c>
      <c r="B1265" s="259"/>
      <c r="C1265" s="27">
        <v>9</v>
      </c>
      <c r="D1265" s="26" t="s">
        <v>22</v>
      </c>
      <c r="E1265" s="103"/>
      <c r="F1265" s="103"/>
      <c r="G1265" s="103"/>
      <c r="H1265" s="15"/>
      <c r="I1265" s="16"/>
      <c r="J1265" s="17"/>
      <c r="K1265" s="94"/>
      <c r="L1265" s="94"/>
      <c r="M1265" s="94"/>
      <c r="N1265" s="94"/>
      <c r="O1265" s="94"/>
      <c r="P1265" s="94"/>
      <c r="Q1265" s="17" t="str">
        <f>IF(SUM(K1265:P1265)=0,"",SUM(K1265:P1265))</f>
        <v/>
      </c>
      <c r="R1265" s="94"/>
      <c r="S1265" s="94"/>
      <c r="T1265" s="17" t="str">
        <f>IF(SUM(R1265:S1265)=0,"",SUM(R1265:S1265))</f>
        <v/>
      </c>
      <c r="U1265" s="17"/>
      <c r="V1265" s="94"/>
      <c r="W1265" s="17"/>
      <c r="X1265" s="94" t="str">
        <f>IFERROR(AVERAGE(V1265:W1265),"")</f>
        <v/>
      </c>
      <c r="Y1265" s="17"/>
      <c r="Z1265" s="17"/>
      <c r="AA1265" s="71"/>
      <c r="AB1265" s="17"/>
      <c r="AC1265" s="190" t="str">
        <f>IF(J1265="","",IF(J1265&lt;&gt;0,INT(25.4347*POWER((18-J1265),1.81)),0))</f>
        <v/>
      </c>
      <c r="AD1265" s="190" t="str">
        <f>IFERROR(IF(Q1265&lt;&gt;0,INT(0.14354*POWER(((10*Q1265)-220),1.4)),0),"")</f>
        <v/>
      </c>
      <c r="AE1265" s="190" t="str">
        <f>IFERROR(IF(T1265&lt;&gt;0,INT(51.39*POWER((T1265-1.5),1.05)),0),"")</f>
        <v/>
      </c>
      <c r="AF1265" s="190">
        <f>IF(U1265&lt;&gt;0,INT(0.8465*POWER(((100*U1265)-75),1.42)),0)</f>
        <v>0</v>
      </c>
      <c r="AG1265" s="190" t="str">
        <f>IFERROR(IF(X1265&lt;&gt;0,INT(1.53775*POWER((82-X1265),1.81)),0),"")</f>
        <v/>
      </c>
      <c r="AH1265" s="190" t="str">
        <f>IF(Y1265="","",IF(Y1265&lt;&gt;0,INT(5.74352*POWER((28.5-Y1265),1.92)),0))</f>
        <v/>
      </c>
      <c r="AI1265" s="190">
        <f>IF(Z1265&lt;&gt;0,INT(12.91*POWER((Z1265-4),1.1)),0)</f>
        <v>0</v>
      </c>
      <c r="AJ1265" s="190" t="str">
        <f>IF(AA1265="","",IF(AA1265&lt;&gt;0,INT(0.2797*POWER(((100*AA1265)),1.35)),0))</f>
        <v/>
      </c>
      <c r="AK1265" s="191" t="str">
        <f>IF(AB1265="","",IF(AB1265&lt;&gt;0,INT(100.14*POWER((AB1265-1),1.08)),0))</f>
        <v/>
      </c>
      <c r="AL1265" s="192">
        <f>COUNT(J1265,Q1265,T1265,X1265,Y1265,AA1265,AB1265)</f>
        <v>0</v>
      </c>
      <c r="AM1265" s="193" t="str">
        <f>IF(AL1265=0,"",SUM(AC1265:AK1265))</f>
        <v/>
      </c>
    </row>
    <row r="1266" spans="1:39" customFormat="1" outlineLevel="1">
      <c r="B1266" s="259"/>
      <c r="C1266" s="106" t="s">
        <v>65</v>
      </c>
      <c r="D1266" s="33"/>
      <c r="E1266" s="33"/>
      <c r="F1266" s="33"/>
      <c r="G1266" s="33"/>
      <c r="H1266" s="18"/>
      <c r="I1266" s="44"/>
      <c r="J1266" s="107" t="str">
        <f>IFERROR((J1263-J1265)/J1265*100%,"")</f>
        <v/>
      </c>
      <c r="K1266" s="107" t="str">
        <f t="shared" ref="K1266:T1266" si="5421">IFERROR((K1265-K1263)/K1265*100%,"")</f>
        <v/>
      </c>
      <c r="L1266" s="107" t="str">
        <f t="shared" si="5421"/>
        <v/>
      </c>
      <c r="M1266" s="107" t="str">
        <f t="shared" si="5421"/>
        <v/>
      </c>
      <c r="N1266" s="107" t="str">
        <f t="shared" si="5421"/>
        <v/>
      </c>
      <c r="O1266" s="107" t="str">
        <f t="shared" si="5421"/>
        <v/>
      </c>
      <c r="P1266" s="107" t="str">
        <f t="shared" si="5421"/>
        <v/>
      </c>
      <c r="Q1266" s="107" t="str">
        <f t="shared" si="5421"/>
        <v/>
      </c>
      <c r="R1266" s="107" t="str">
        <f t="shared" si="5421"/>
        <v/>
      </c>
      <c r="S1266" s="107" t="str">
        <f t="shared" si="5421"/>
        <v/>
      </c>
      <c r="T1266" s="107" t="str">
        <f t="shared" si="5421"/>
        <v/>
      </c>
      <c r="U1266" s="107" t="str">
        <f t="shared" ref="U1266" si="5422">IFERROR((U1265-U1264)/U1265*100%,"")</f>
        <v/>
      </c>
      <c r="V1266" s="107" t="str">
        <f>IFERROR((V1263-V1265)/V1265*100%,"")</f>
        <v/>
      </c>
      <c r="W1266" s="107" t="str">
        <f>IFERROR((W1263-W1265)/W1265*100%,"")</f>
        <v/>
      </c>
      <c r="X1266" s="107" t="str">
        <f>IFERROR((X1263-X1265)/X1265*100%,"")</f>
        <v/>
      </c>
      <c r="Y1266" s="107" t="str">
        <f>IFERROR((Y1263-Y1265)/Y1265*100%,"")</f>
        <v/>
      </c>
      <c r="Z1266" s="107" t="str">
        <f t="shared" ref="Z1266" si="5423">IFERROR((Z1265-Z1264)/Z1265*100%,"")</f>
        <v/>
      </c>
      <c r="AA1266" s="107" t="str">
        <f>IFERROR((AA1265-AA1263)/AA1265*100%,"")</f>
        <v/>
      </c>
      <c r="AB1266" s="107" t="str">
        <f>IFERROR((AB1265-AB1263)/AB1265*100%,"")</f>
        <v/>
      </c>
      <c r="AC1266" s="194" t="str">
        <f t="shared" ref="AC1266" si="5424">IFERROR((AC1265-AC1264)/AC1265*100%,"")</f>
        <v/>
      </c>
      <c r="AD1266" s="194" t="str">
        <f t="shared" ref="AD1266" si="5425">IFERROR((AD1265-AD1264)/AD1265*100%,"")</f>
        <v/>
      </c>
      <c r="AE1266" s="194" t="str">
        <f t="shared" ref="AE1266" si="5426">IFERROR((AE1265-AE1264)/AE1265*100%,"")</f>
        <v/>
      </c>
      <c r="AF1266" s="194" t="str">
        <f t="shared" ref="AF1266" si="5427">IFERROR((AF1265-AF1264)/AF1265*100%,"")</f>
        <v/>
      </c>
      <c r="AG1266" s="194" t="str">
        <f t="shared" ref="AG1266" si="5428">IFERROR((AG1265-AG1264)/AG1265*100%,"")</f>
        <v/>
      </c>
      <c r="AH1266" s="194" t="str">
        <f t="shared" ref="AH1266" si="5429">IFERROR((AH1265-AH1264)/AH1265*100%,"")</f>
        <v/>
      </c>
      <c r="AI1266" s="194" t="str">
        <f t="shared" ref="AI1266" si="5430">IFERROR((AI1265-AI1264)/AI1265*100%,"")</f>
        <v/>
      </c>
      <c r="AJ1266" s="194" t="str">
        <f t="shared" ref="AJ1266" si="5431">IFERROR((AJ1265-AJ1264)/AJ1265*100%,"")</f>
        <v/>
      </c>
      <c r="AK1266" s="194" t="str">
        <f t="shared" ref="AK1266" si="5432">IFERROR((AK1265-AK1264)/AK1265*100%,"")</f>
        <v/>
      </c>
      <c r="AL1266" s="194" t="str">
        <f t="shared" ref="AL1266" si="5433">IFERROR((AL1265-AL1264)/AL1265*100%,"")</f>
        <v/>
      </c>
      <c r="AM1266" s="227" t="str">
        <f>IFERROR((AM1265-AM1263)/AM1265*100%,"")</f>
        <v/>
      </c>
    </row>
    <row r="1267" spans="1:39" s="6" customFormat="1" outlineLevel="1">
      <c r="A1267" t="str">
        <f>B1250&amp;C1267</f>
        <v>Surname, Forename10</v>
      </c>
      <c r="B1267" s="259"/>
      <c r="C1267" s="32">
        <v>10</v>
      </c>
      <c r="D1267" s="33" t="s">
        <v>22</v>
      </c>
      <c r="E1267" s="33"/>
      <c r="F1267" s="33"/>
      <c r="G1267" s="33"/>
      <c r="H1267" s="18"/>
      <c r="I1267" s="44"/>
      <c r="J1267" s="34"/>
      <c r="K1267" s="34"/>
      <c r="L1267" s="34"/>
      <c r="M1267" s="34"/>
      <c r="N1267" s="34"/>
      <c r="O1267" s="34"/>
      <c r="P1267" s="34"/>
      <c r="Q1267" s="17" t="str">
        <f>IF(SUM(K1267:P1267)=0,"",SUM(K1267:P1267))</f>
        <v/>
      </c>
      <c r="R1267" s="94"/>
      <c r="S1267" s="94"/>
      <c r="T1267" s="17" t="str">
        <f>IF(SUM(R1267:S1267)=0,"",SUM(R1267:S1267))</f>
        <v/>
      </c>
      <c r="U1267" s="17"/>
      <c r="V1267" s="94"/>
      <c r="W1267" s="17"/>
      <c r="X1267" s="94" t="str">
        <f>IFERROR(AVERAGE(V1267:W1267),"")</f>
        <v/>
      </c>
      <c r="Y1267" s="17"/>
      <c r="Z1267" s="17"/>
      <c r="AA1267" s="71"/>
      <c r="AB1267" s="17"/>
      <c r="AC1267" s="190" t="str">
        <f>IF(J1267="","",IF(J1267&lt;&gt;0,INT(25.4347*POWER((18-J1267),1.81)),0))</f>
        <v/>
      </c>
      <c r="AD1267" s="190" t="str">
        <f>IFERROR(IF(Q1267&lt;&gt;0,INT(0.14354*POWER(((10*Q1267)-220),1.4)),0),"")</f>
        <v/>
      </c>
      <c r="AE1267" s="190" t="str">
        <f>IFERROR(IF(T1267&lt;&gt;0,INT(51.39*POWER((T1267-1.5),1.05)),0),"")</f>
        <v/>
      </c>
      <c r="AF1267" s="190">
        <f>IF(U1267&lt;&gt;0,INT(0.8465*POWER(((100*U1267)-75),1.42)),0)</f>
        <v>0</v>
      </c>
      <c r="AG1267" s="190" t="str">
        <f>IFERROR(IF(X1267&lt;&gt;0,INT(1.53775*POWER((82-X1267),1.81)),0),"")</f>
        <v/>
      </c>
      <c r="AH1267" s="190" t="str">
        <f>IF(Y1267="","",IF(Y1267&lt;&gt;0,INT(5.74352*POWER((28.5-Y1267),1.92)),0))</f>
        <v/>
      </c>
      <c r="AI1267" s="190">
        <f>IF(Z1267&lt;&gt;0,INT(12.91*POWER((Z1267-4),1.1)),0)</f>
        <v>0</v>
      </c>
      <c r="AJ1267" s="190" t="str">
        <f>IF(AA1267="","",IF(AA1267&lt;&gt;0,INT(0.2797*POWER(((100*AA1267)),1.35)),0))</f>
        <v/>
      </c>
      <c r="AK1267" s="191" t="str">
        <f>IF(AB1267="","",IF(AB1267&lt;&gt;0,INT(100.14*POWER((AB1267-1),1.08)),0))</f>
        <v/>
      </c>
      <c r="AL1267" s="192">
        <f>COUNT(J1267,Q1267,T1267,X1267,Y1267,AA1267,AB1267)</f>
        <v>0</v>
      </c>
      <c r="AM1267" s="193" t="str">
        <f>IF(AL1267=0,"",SUM(AC1267:AK1267))</f>
        <v/>
      </c>
    </row>
    <row r="1268" spans="1:39" s="6" customFormat="1" outlineLevel="1">
      <c r="A1268"/>
      <c r="B1268" s="260"/>
      <c r="C1268" s="106" t="s">
        <v>65</v>
      </c>
      <c r="D1268" s="33"/>
      <c r="E1268" s="33"/>
      <c r="F1268" s="33"/>
      <c r="G1268" s="33"/>
      <c r="H1268" s="18"/>
      <c r="I1268" s="44"/>
      <c r="J1268" s="107" t="str">
        <f>IFERROR((J1265-J1267)/J1267*100%,"")</f>
        <v/>
      </c>
      <c r="K1268" s="107" t="str">
        <f t="shared" ref="K1268:T1268" si="5434">IFERROR((K1267-K1265)/K1267*100%,"")</f>
        <v/>
      </c>
      <c r="L1268" s="107" t="str">
        <f t="shared" si="5434"/>
        <v/>
      </c>
      <c r="M1268" s="107" t="str">
        <f t="shared" si="5434"/>
        <v/>
      </c>
      <c r="N1268" s="107" t="str">
        <f t="shared" si="5434"/>
        <v/>
      </c>
      <c r="O1268" s="107" t="str">
        <f t="shared" si="5434"/>
        <v/>
      </c>
      <c r="P1268" s="107" t="str">
        <f t="shared" si="5434"/>
        <v/>
      </c>
      <c r="Q1268" s="107" t="str">
        <f t="shared" si="5434"/>
        <v/>
      </c>
      <c r="R1268" s="107" t="str">
        <f t="shared" si="5434"/>
        <v/>
      </c>
      <c r="S1268" s="107" t="str">
        <f t="shared" si="5434"/>
        <v/>
      </c>
      <c r="T1268" s="107" t="str">
        <f t="shared" si="5434"/>
        <v/>
      </c>
      <c r="U1268" s="107" t="str">
        <f t="shared" ref="U1268" si="5435">IFERROR((U1267-U1266)/U1267*100%,"")</f>
        <v/>
      </c>
      <c r="V1268" s="107" t="str">
        <f>IFERROR((V1265-V1267)/V1267*100%,"")</f>
        <v/>
      </c>
      <c r="W1268" s="107" t="str">
        <f>IFERROR((W1265-W1267)/W1267*100%,"")</f>
        <v/>
      </c>
      <c r="X1268" s="107" t="str">
        <f>IFERROR((X1265-X1267)/X1267*100%,"")</f>
        <v/>
      </c>
      <c r="Y1268" s="107" t="str">
        <f>IFERROR((Y1265-Y1267)/Y1267*100%,"")</f>
        <v/>
      </c>
      <c r="Z1268" s="107" t="str">
        <f t="shared" ref="Z1268" si="5436">IFERROR((Z1267-Z1266)/Z1267*100%,"")</f>
        <v/>
      </c>
      <c r="AA1268" s="107" t="str">
        <f>IFERROR((AA1267-AA1265)/AA1267*100%,"")</f>
        <v/>
      </c>
      <c r="AB1268" s="107" t="str">
        <f>IFERROR((AB1267-AB1265)/AB1267*100%,"")</f>
        <v/>
      </c>
      <c r="AC1268" s="194" t="str">
        <f t="shared" ref="AC1268" si="5437">IFERROR((AC1267-AC1266)/AC1267*100%,"")</f>
        <v/>
      </c>
      <c r="AD1268" s="194" t="str">
        <f t="shared" ref="AD1268" si="5438">IFERROR((AD1267-AD1266)/AD1267*100%,"")</f>
        <v/>
      </c>
      <c r="AE1268" s="194" t="str">
        <f t="shared" ref="AE1268" si="5439">IFERROR((AE1267-AE1266)/AE1267*100%,"")</f>
        <v/>
      </c>
      <c r="AF1268" s="194" t="str">
        <f t="shared" ref="AF1268" si="5440">IFERROR((AF1267-AF1266)/AF1267*100%,"")</f>
        <v/>
      </c>
      <c r="AG1268" s="194" t="str">
        <f t="shared" ref="AG1268" si="5441">IFERROR((AG1267-AG1266)/AG1267*100%,"")</f>
        <v/>
      </c>
      <c r="AH1268" s="194" t="str">
        <f t="shared" ref="AH1268" si="5442">IFERROR((AH1267-AH1266)/AH1267*100%,"")</f>
        <v/>
      </c>
      <c r="AI1268" s="194" t="str">
        <f t="shared" ref="AI1268" si="5443">IFERROR((AI1267-AI1266)/AI1267*100%,"")</f>
        <v/>
      </c>
      <c r="AJ1268" s="194" t="str">
        <f t="shared" ref="AJ1268" si="5444">IFERROR((AJ1267-AJ1266)/AJ1267*100%,"")</f>
        <v/>
      </c>
      <c r="AK1268" s="194" t="str">
        <f t="shared" ref="AK1268" si="5445">IFERROR((AK1267-AK1266)/AK1267*100%,"")</f>
        <v/>
      </c>
      <c r="AL1268" s="194" t="str">
        <f t="shared" ref="AL1268" si="5446">IFERROR((AL1267-AL1266)/AL1267*100%,"")</f>
        <v/>
      </c>
      <c r="AM1268" s="227" t="str">
        <f>IFERROR((AM1267-AM1265)/AM1267*100%,"")</f>
        <v/>
      </c>
    </row>
    <row r="1269" spans="1:39" s="45" customFormat="1" outlineLevel="1">
      <c r="B1269" s="115"/>
      <c r="C1269" s="32"/>
      <c r="D1269" s="33"/>
      <c r="E1269" s="33"/>
      <c r="F1269" s="33"/>
      <c r="G1269" s="33"/>
      <c r="H1269" s="18"/>
      <c r="I1269" s="44"/>
      <c r="J1269" s="34"/>
      <c r="K1269" s="34"/>
      <c r="L1269" s="34"/>
      <c r="M1269" s="34"/>
      <c r="N1269" s="34"/>
      <c r="O1269" s="34"/>
      <c r="P1269" s="34"/>
      <c r="Q1269" s="34"/>
      <c r="R1269" s="34"/>
      <c r="S1269" s="34"/>
      <c r="T1269" s="34"/>
      <c r="U1269" s="34"/>
      <c r="V1269" s="34"/>
      <c r="W1269" s="34"/>
      <c r="X1269" s="34"/>
      <c r="Y1269" s="34"/>
      <c r="Z1269" s="34"/>
      <c r="AA1269" s="34"/>
      <c r="AB1269" s="34"/>
      <c r="AC1269" s="195"/>
      <c r="AD1269" s="196"/>
      <c r="AE1269" s="196"/>
      <c r="AF1269" s="196"/>
      <c r="AG1269" s="196"/>
      <c r="AH1269" s="196"/>
      <c r="AI1269" s="196"/>
      <c r="AJ1269" s="196"/>
      <c r="AK1269" s="197"/>
      <c r="AL1269" s="196"/>
      <c r="AM1269" s="198"/>
    </row>
    <row r="1270" spans="1:39" s="6" customFormat="1" outlineLevel="1">
      <c r="B1270" s="116"/>
      <c r="C1270" s="35"/>
      <c r="D1270" s="36"/>
      <c r="E1270" s="36"/>
      <c r="F1270" s="36"/>
      <c r="G1270" s="36"/>
      <c r="H1270" s="37"/>
      <c r="I1270" s="38" t="s">
        <v>24</v>
      </c>
      <c r="J1270" s="21" t="e">
        <f>AVERAGE(J1250:J1251,J1253,J1255,J1257,J1259,J1261,J1263,J1265,J1267)</f>
        <v>#DIV/0!</v>
      </c>
      <c r="K1270" s="21" t="e">
        <f t="shared" ref="K1270:AB1270" si="5447">AVERAGE(K1250:K1251,K1253,K1255,K1257,K1259,K1261,K1263,K1265,K1267)</f>
        <v>#DIV/0!</v>
      </c>
      <c r="L1270" s="21" t="e">
        <f t="shared" si="5447"/>
        <v>#DIV/0!</v>
      </c>
      <c r="M1270" s="21" t="e">
        <f t="shared" si="5447"/>
        <v>#DIV/0!</v>
      </c>
      <c r="N1270" s="21" t="e">
        <f t="shared" si="5447"/>
        <v>#DIV/0!</v>
      </c>
      <c r="O1270" s="21" t="e">
        <f t="shared" si="5447"/>
        <v>#DIV/0!</v>
      </c>
      <c r="P1270" s="21" t="e">
        <f t="shared" si="5447"/>
        <v>#DIV/0!</v>
      </c>
      <c r="Q1270" s="21" t="e">
        <f t="shared" si="5447"/>
        <v>#DIV/0!</v>
      </c>
      <c r="R1270" s="21" t="e">
        <f t="shared" si="5447"/>
        <v>#DIV/0!</v>
      </c>
      <c r="S1270" s="21" t="e">
        <f t="shared" si="5447"/>
        <v>#DIV/0!</v>
      </c>
      <c r="T1270" s="21" t="e">
        <f t="shared" si="5447"/>
        <v>#DIV/0!</v>
      </c>
      <c r="U1270" s="21" t="e">
        <f t="shared" si="5447"/>
        <v>#DIV/0!</v>
      </c>
      <c r="V1270" s="21" t="e">
        <f t="shared" si="5447"/>
        <v>#DIV/0!</v>
      </c>
      <c r="W1270" s="21" t="e">
        <f t="shared" si="5447"/>
        <v>#DIV/0!</v>
      </c>
      <c r="X1270" s="21" t="e">
        <f t="shared" si="5447"/>
        <v>#DIV/0!</v>
      </c>
      <c r="Y1270" s="21" t="e">
        <f t="shared" si="5447"/>
        <v>#DIV/0!</v>
      </c>
      <c r="Z1270" s="21" t="e">
        <f t="shared" si="5447"/>
        <v>#DIV/0!</v>
      </c>
      <c r="AA1270" s="21" t="e">
        <f t="shared" si="5447"/>
        <v>#DIV/0!</v>
      </c>
      <c r="AB1270" s="21" t="e">
        <f t="shared" si="5447"/>
        <v>#DIV/0!</v>
      </c>
      <c r="AC1270" s="199"/>
      <c r="AD1270" s="200"/>
      <c r="AE1270" s="200"/>
      <c r="AF1270" s="200"/>
      <c r="AG1270" s="200"/>
      <c r="AH1270" s="200"/>
      <c r="AI1270" s="200"/>
      <c r="AJ1270" s="200"/>
      <c r="AK1270" s="201"/>
      <c r="AL1270" s="200"/>
      <c r="AM1270" s="202"/>
    </row>
    <row r="1271" spans="1:39" s="6" customFormat="1" outlineLevel="1">
      <c r="B1271" s="116"/>
      <c r="C1271" s="35"/>
      <c r="D1271" s="36"/>
      <c r="E1271" s="36"/>
      <c r="F1271" s="36"/>
      <c r="G1271" s="36"/>
      <c r="H1271" s="37"/>
      <c r="I1271" s="38" t="s">
        <v>26</v>
      </c>
      <c r="J1271" s="21">
        <f>MIN(J1250:J1251,J1253,J1255,J1257,J1259,J1261,J1263,J1265,J1267)</f>
        <v>0</v>
      </c>
      <c r="K1271" s="21">
        <f t="shared" ref="K1271:AB1271" si="5448">MIN(K1250:K1251,K1253,K1255,K1257,K1259,K1261,K1263,K1265,K1267)</f>
        <v>0</v>
      </c>
      <c r="L1271" s="21">
        <f t="shared" si="5448"/>
        <v>0</v>
      </c>
      <c r="M1271" s="21">
        <f t="shared" si="5448"/>
        <v>0</v>
      </c>
      <c r="N1271" s="21">
        <f t="shared" si="5448"/>
        <v>0</v>
      </c>
      <c r="O1271" s="21">
        <f t="shared" si="5448"/>
        <v>0</v>
      </c>
      <c r="P1271" s="21">
        <f t="shared" si="5448"/>
        <v>0</v>
      </c>
      <c r="Q1271" s="21">
        <f t="shared" si="5448"/>
        <v>0</v>
      </c>
      <c r="R1271" s="21">
        <f t="shared" si="5448"/>
        <v>0</v>
      </c>
      <c r="S1271" s="21">
        <f t="shared" si="5448"/>
        <v>0</v>
      </c>
      <c r="T1271" s="21">
        <f t="shared" si="5448"/>
        <v>0</v>
      </c>
      <c r="U1271" s="21">
        <f t="shared" si="5448"/>
        <v>0</v>
      </c>
      <c r="V1271" s="21">
        <f t="shared" si="5448"/>
        <v>0</v>
      </c>
      <c r="W1271" s="21">
        <f t="shared" si="5448"/>
        <v>0</v>
      </c>
      <c r="X1271" s="21">
        <f t="shared" si="5448"/>
        <v>0</v>
      </c>
      <c r="Y1271" s="21">
        <f t="shared" si="5448"/>
        <v>0</v>
      </c>
      <c r="Z1271" s="21">
        <f t="shared" si="5448"/>
        <v>0</v>
      </c>
      <c r="AA1271" s="21">
        <f t="shared" si="5448"/>
        <v>0</v>
      </c>
      <c r="AB1271" s="21">
        <f t="shared" si="5448"/>
        <v>0</v>
      </c>
      <c r="AC1271" s="199"/>
      <c r="AD1271" s="200"/>
      <c r="AE1271" s="200"/>
      <c r="AF1271" s="200"/>
      <c r="AG1271" s="200"/>
      <c r="AH1271" s="200"/>
      <c r="AI1271" s="200"/>
      <c r="AJ1271" s="200"/>
      <c r="AK1271" s="201"/>
      <c r="AL1271" s="200"/>
      <c r="AM1271" s="202"/>
    </row>
    <row r="1272" spans="1:39" s="6" customFormat="1" outlineLevel="1">
      <c r="B1272" s="116"/>
      <c r="C1272" s="35"/>
      <c r="D1272" s="36"/>
      <c r="E1272" s="36"/>
      <c r="F1272" s="36"/>
      <c r="G1272" s="36"/>
      <c r="H1272" s="37"/>
      <c r="I1272" s="38" t="s">
        <v>25</v>
      </c>
      <c r="J1272" s="21">
        <f>MAX(J1250:J1251,J1253,J1255,J1257,J1259,J1261,J1263,J1265,J1267)</f>
        <v>0</v>
      </c>
      <c r="K1272" s="21">
        <f t="shared" ref="K1272:AB1272" si="5449">MAX(K1250:K1251,K1253,K1255,K1257,K1259,K1261,K1263,K1265,K1267)</f>
        <v>0</v>
      </c>
      <c r="L1272" s="21">
        <f t="shared" si="5449"/>
        <v>0</v>
      </c>
      <c r="M1272" s="21">
        <f t="shared" si="5449"/>
        <v>0</v>
      </c>
      <c r="N1272" s="21">
        <f t="shared" si="5449"/>
        <v>0</v>
      </c>
      <c r="O1272" s="21">
        <f t="shared" si="5449"/>
        <v>0</v>
      </c>
      <c r="P1272" s="21">
        <f t="shared" si="5449"/>
        <v>0</v>
      </c>
      <c r="Q1272" s="21">
        <f t="shared" si="5449"/>
        <v>0</v>
      </c>
      <c r="R1272" s="21">
        <f t="shared" si="5449"/>
        <v>0</v>
      </c>
      <c r="S1272" s="21">
        <f t="shared" si="5449"/>
        <v>0</v>
      </c>
      <c r="T1272" s="21">
        <f t="shared" si="5449"/>
        <v>0</v>
      </c>
      <c r="U1272" s="21">
        <f t="shared" si="5449"/>
        <v>0</v>
      </c>
      <c r="V1272" s="21">
        <f t="shared" si="5449"/>
        <v>0</v>
      </c>
      <c r="W1272" s="21">
        <f t="shared" si="5449"/>
        <v>0</v>
      </c>
      <c r="X1272" s="21">
        <f t="shared" si="5449"/>
        <v>0</v>
      </c>
      <c r="Y1272" s="21">
        <f t="shared" si="5449"/>
        <v>0</v>
      </c>
      <c r="Z1272" s="21">
        <f t="shared" si="5449"/>
        <v>0</v>
      </c>
      <c r="AA1272" s="21">
        <f t="shared" si="5449"/>
        <v>0</v>
      </c>
      <c r="AB1272" s="21">
        <f t="shared" si="5449"/>
        <v>0</v>
      </c>
      <c r="AC1272" s="199"/>
      <c r="AD1272" s="200"/>
      <c r="AE1272" s="200"/>
      <c r="AF1272" s="200"/>
      <c r="AG1272" s="200"/>
      <c r="AH1272" s="200"/>
      <c r="AI1272" s="200"/>
      <c r="AJ1272" s="200"/>
      <c r="AK1272" s="201"/>
      <c r="AL1272" s="200"/>
      <c r="AM1272" s="202"/>
    </row>
    <row r="1273" spans="1:39" s="6" customFormat="1" outlineLevel="1">
      <c r="B1273" s="116"/>
      <c r="C1273" s="35"/>
      <c r="D1273" s="36"/>
      <c r="E1273" s="36"/>
      <c r="F1273" s="36"/>
      <c r="G1273" s="36"/>
      <c r="H1273" s="37"/>
      <c r="I1273" s="38"/>
      <c r="J1273" s="21"/>
      <c r="K1273" s="21"/>
      <c r="L1273" s="21"/>
      <c r="M1273" s="21"/>
      <c r="N1273" s="21"/>
      <c r="O1273" s="21"/>
      <c r="P1273" s="21"/>
      <c r="Q1273" s="21"/>
      <c r="R1273" s="21"/>
      <c r="S1273" s="21"/>
      <c r="T1273" s="21"/>
      <c r="U1273" s="21"/>
      <c r="V1273" s="21"/>
      <c r="W1273" s="21"/>
      <c r="X1273" s="21"/>
      <c r="Y1273" s="21"/>
      <c r="Z1273" s="21"/>
      <c r="AA1273" s="21"/>
      <c r="AB1273" s="21"/>
      <c r="AC1273" s="200"/>
      <c r="AD1273" s="200"/>
      <c r="AE1273" s="200"/>
      <c r="AF1273" s="200"/>
      <c r="AG1273" s="200"/>
      <c r="AH1273" s="200"/>
      <c r="AI1273" s="200"/>
      <c r="AJ1273" s="200"/>
      <c r="AK1273" s="200"/>
      <c r="AL1273" s="200"/>
      <c r="AM1273" s="202"/>
    </row>
    <row r="1274" spans="1:39" s="31" customFormat="1" ht="16.5" outlineLevel="1" thickBot="1">
      <c r="B1274" s="117"/>
      <c r="C1274" s="39"/>
      <c r="D1274" s="40"/>
      <c r="E1274" s="40"/>
      <c r="F1274" s="40"/>
      <c r="G1274" s="40"/>
      <c r="H1274" s="41"/>
      <c r="I1274" s="42"/>
      <c r="J1274" s="43"/>
      <c r="K1274" s="43"/>
      <c r="L1274" s="43"/>
      <c r="M1274" s="43"/>
      <c r="N1274" s="43"/>
      <c r="O1274" s="43"/>
      <c r="P1274" s="43"/>
      <c r="Q1274" s="43"/>
      <c r="R1274" s="43"/>
      <c r="S1274" s="43"/>
      <c r="T1274" s="43"/>
      <c r="U1274" s="43"/>
      <c r="V1274" s="43"/>
      <c r="W1274" s="43"/>
      <c r="X1274" s="43"/>
      <c r="Y1274" s="43"/>
      <c r="Z1274" s="43"/>
      <c r="AA1274" s="43"/>
      <c r="AB1274" s="43"/>
      <c r="AC1274" s="204"/>
      <c r="AD1274" s="204"/>
      <c r="AE1274" s="204"/>
      <c r="AF1274" s="204"/>
      <c r="AG1274" s="204"/>
      <c r="AH1274" s="204"/>
      <c r="AI1274" s="204"/>
      <c r="AJ1274" s="204"/>
      <c r="AK1274" s="204"/>
      <c r="AL1274" s="204"/>
      <c r="AM1274" s="205"/>
    </row>
    <row r="1275" spans="1:39" customFormat="1">
      <c r="B1275" s="118"/>
      <c r="C1275" s="28"/>
      <c r="D1275" s="19"/>
      <c r="E1275" s="19"/>
      <c r="F1275" s="19"/>
      <c r="G1275" s="19"/>
      <c r="H1275" s="29"/>
      <c r="I1275" s="20"/>
      <c r="J1275" s="30"/>
      <c r="K1275" s="30"/>
      <c r="L1275" s="30"/>
      <c r="M1275" s="30"/>
      <c r="N1275" s="30"/>
      <c r="O1275" s="30"/>
      <c r="P1275" s="30"/>
      <c r="Q1275" s="30"/>
      <c r="R1275" s="30"/>
      <c r="S1275" s="30"/>
      <c r="T1275" s="30"/>
      <c r="U1275" s="30"/>
      <c r="V1275" s="30"/>
      <c r="W1275" s="30"/>
      <c r="X1275" s="30"/>
      <c r="Y1275" s="30"/>
      <c r="Z1275" s="30"/>
      <c r="AA1275" s="30"/>
      <c r="AB1275" s="30"/>
      <c r="AC1275" s="206"/>
      <c r="AD1275" s="206"/>
      <c r="AE1275" s="206"/>
      <c r="AF1275" s="206"/>
      <c r="AG1275" s="206"/>
      <c r="AH1275" s="206"/>
      <c r="AI1275" s="206"/>
      <c r="AJ1275" s="206"/>
      <c r="AK1275" s="206"/>
      <c r="AL1275" s="206"/>
      <c r="AM1275" s="207"/>
    </row>
    <row r="1276" spans="1:39" customFormat="1" outlineLevel="1">
      <c r="B1276" s="114" t="s">
        <v>41</v>
      </c>
      <c r="C1276" s="28"/>
      <c r="D1276" s="19"/>
      <c r="E1276" s="19"/>
      <c r="F1276" s="19"/>
      <c r="G1276" s="19"/>
      <c r="H1276" s="29"/>
      <c r="I1276" s="20"/>
      <c r="J1276" s="30"/>
      <c r="K1276" s="30"/>
      <c r="L1276" s="30"/>
      <c r="M1276" s="30"/>
      <c r="N1276" s="30"/>
      <c r="O1276" s="30"/>
      <c r="P1276" s="30"/>
      <c r="Q1276" s="30"/>
      <c r="R1276" s="30"/>
      <c r="S1276" s="30"/>
      <c r="T1276" s="30"/>
      <c r="U1276" s="30"/>
      <c r="V1276" s="30"/>
      <c r="W1276" s="30"/>
      <c r="X1276" s="30"/>
      <c r="Y1276" s="30"/>
      <c r="Z1276" s="30"/>
      <c r="AA1276" s="30"/>
      <c r="AB1276" s="30"/>
      <c r="AC1276" s="206"/>
      <c r="AD1276" s="206"/>
      <c r="AE1276" s="206"/>
      <c r="AF1276" s="206"/>
      <c r="AG1276" s="206"/>
      <c r="AH1276" s="206"/>
      <c r="AI1276" s="206"/>
      <c r="AJ1276" s="206"/>
      <c r="AK1276" s="206"/>
      <c r="AL1276" s="206"/>
      <c r="AM1276" s="207"/>
    </row>
    <row r="1277" spans="1:39" customFormat="1" outlineLevel="1">
      <c r="A1277" t="str">
        <f>B1277&amp;C1277</f>
        <v>Surname, Forename1</v>
      </c>
      <c r="B1277" s="258" t="s">
        <v>28</v>
      </c>
      <c r="C1277" s="27">
        <v>1</v>
      </c>
      <c r="D1277" s="26" t="s">
        <v>22</v>
      </c>
      <c r="E1277" s="103"/>
      <c r="F1277" s="103"/>
      <c r="G1277" s="103"/>
      <c r="H1277" s="16"/>
      <c r="I1277" s="16"/>
      <c r="J1277" s="17"/>
      <c r="K1277" s="94"/>
      <c r="L1277" s="94"/>
      <c r="M1277" s="94"/>
      <c r="N1277" s="94"/>
      <c r="O1277" s="94"/>
      <c r="P1277" s="94"/>
      <c r="Q1277" s="17"/>
      <c r="R1277" s="94"/>
      <c r="S1277" s="94"/>
      <c r="T1277" s="17"/>
      <c r="U1277" s="17"/>
      <c r="V1277" s="94"/>
      <c r="W1277" s="17"/>
      <c r="X1277" s="94"/>
      <c r="Y1277" s="17"/>
      <c r="Z1277" s="17"/>
      <c r="AA1277" s="17"/>
      <c r="AB1277" s="17"/>
      <c r="AC1277" s="190">
        <f>IF(J1277&lt;&gt;0,INT(25.4347*POWER((18-J1277),1.81)),0)</f>
        <v>0</v>
      </c>
      <c r="AD1277" s="190">
        <f>IF(Q1277&lt;&gt;0,INT(0.14354*POWER(((10*Q1277)-220),1.4)),0)</f>
        <v>0</v>
      </c>
      <c r="AE1277" s="190">
        <f>IF(T1277&lt;&gt;0,INT(51.39*POWER((T1277-1.5),1.05)),0)</f>
        <v>0</v>
      </c>
      <c r="AF1277" s="190">
        <f>IF(U1277&lt;&gt;0,INT(0.8465*POWER(((100*U1277)-75),1.42)),0)</f>
        <v>0</v>
      </c>
      <c r="AG1277" s="190">
        <f>IF(X1277&lt;&gt;0,INT(1.53775*POWER((82-X1277),1.81)),0)</f>
        <v>0</v>
      </c>
      <c r="AH1277" s="190">
        <f>IF(Y1277&lt;&gt;0,INT(5.74352*POWER((28.5-Y1277),1.92)),0)</f>
        <v>0</v>
      </c>
      <c r="AI1277" s="190">
        <f>IF(Z1277&lt;&gt;0,INT(12.91*POWER((Z1277-4),1.1)),0)</f>
        <v>0</v>
      </c>
      <c r="AJ1277" s="190">
        <f>IF(AA1277&lt;&gt;0,INT(0.2797*POWER(((100*AA1277)),1.35)),0)</f>
        <v>0</v>
      </c>
      <c r="AK1277" s="191">
        <f>IF(AB1277&lt;&gt;0,INT(100.14*POWER((AB1277-1),1.08)),0)</f>
        <v>0</v>
      </c>
      <c r="AL1277" s="208">
        <v>7</v>
      </c>
      <c r="AM1277" s="193">
        <f>SUM(AC1277:AK1277)</f>
        <v>0</v>
      </c>
    </row>
    <row r="1278" spans="1:39" customFormat="1" outlineLevel="1">
      <c r="A1278" t="str">
        <f>B1277&amp;C1278</f>
        <v>Surname, Forename2</v>
      </c>
      <c r="B1278" s="259"/>
      <c r="C1278" s="27">
        <v>2</v>
      </c>
      <c r="D1278" s="26" t="s">
        <v>22</v>
      </c>
      <c r="E1278" s="103"/>
      <c r="F1278" s="103"/>
      <c r="G1278" s="103"/>
      <c r="H1278" s="15"/>
      <c r="I1278" s="16"/>
      <c r="J1278" s="17"/>
      <c r="K1278" s="94"/>
      <c r="L1278" s="94"/>
      <c r="M1278" s="94"/>
      <c r="N1278" s="94"/>
      <c r="O1278" s="94"/>
      <c r="P1278" s="94"/>
      <c r="Q1278" s="17" t="str">
        <f>IF(SUM(K1278:P1278)=0,"",SUM(K1278:P1278))</f>
        <v/>
      </c>
      <c r="R1278" s="94"/>
      <c r="S1278" s="94"/>
      <c r="T1278" s="17" t="str">
        <f>IF(SUM(R1278:S1278)=0,"",SUM(R1278:S1278))</f>
        <v/>
      </c>
      <c r="U1278" s="17"/>
      <c r="V1278" s="94"/>
      <c r="W1278" s="17"/>
      <c r="X1278" s="94" t="str">
        <f>IFERROR(AVERAGE(V1278:W1278),"")</f>
        <v/>
      </c>
      <c r="Y1278" s="17"/>
      <c r="Z1278" s="17"/>
      <c r="AA1278" s="71"/>
      <c r="AB1278" s="17"/>
      <c r="AC1278" s="190" t="str">
        <f>IF(J1278="","",IF(J1278&lt;&gt;0,INT(25.4347*POWER((18-J1278),1.81)),0))</f>
        <v/>
      </c>
      <c r="AD1278" s="190" t="str">
        <f>IFERROR(IF(Q1278&lt;&gt;0,INT(0.14354*POWER(((10*Q1278)-220),1.4)),0),"")</f>
        <v/>
      </c>
      <c r="AE1278" s="190" t="str">
        <f>IFERROR(IF(T1278&lt;&gt;0,INT(51.39*POWER((T1278-1.5),1.05)),0),"")</f>
        <v/>
      </c>
      <c r="AF1278" s="190">
        <f>IF(U1278&lt;&gt;0,INT(0.8465*POWER(((100*U1278)-75),1.42)),0)</f>
        <v>0</v>
      </c>
      <c r="AG1278" s="190" t="str">
        <f>IFERROR(IF(X1278&lt;&gt;0,INT(1.53775*POWER((82-X1278),1.81)),0),"")</f>
        <v/>
      </c>
      <c r="AH1278" s="190" t="str">
        <f>IF(Y1278="","",IF(Y1278&lt;&gt;0,INT(5.74352*POWER((28.5-Y1278),1.92)),0))</f>
        <v/>
      </c>
      <c r="AI1278" s="190">
        <f>IF(Z1278&lt;&gt;0,INT(12.91*POWER((Z1278-4),1.1)),0)</f>
        <v>0</v>
      </c>
      <c r="AJ1278" s="190" t="str">
        <f>IF(AA1278="","",IF(AA1278&lt;&gt;0,INT(0.2797*POWER(((100*AA1278)),1.35)),0))</f>
        <v/>
      </c>
      <c r="AK1278" s="191" t="str">
        <f>IF(AB1278="","",IF(AB1278&lt;&gt;0,INT(100.14*POWER((AB1278-1),1.08)),0))</f>
        <v/>
      </c>
      <c r="AL1278" s="192">
        <f>COUNT(J1278,Q1278,T1278,X1278,Y1278,AA1278,AB1278)</f>
        <v>0</v>
      </c>
      <c r="AM1278" s="193" t="str">
        <f>IF(AL1278=0,"",SUM(AC1278:AK1278))</f>
        <v/>
      </c>
    </row>
    <row r="1279" spans="1:39" customFormat="1" outlineLevel="1">
      <c r="B1279" s="259"/>
      <c r="C1279" s="106" t="s">
        <v>65</v>
      </c>
      <c r="D1279" s="103"/>
      <c r="E1279" s="103"/>
      <c r="F1279" s="103"/>
      <c r="G1279" s="103"/>
      <c r="H1279" s="104"/>
      <c r="I1279" s="105"/>
      <c r="J1279" s="107" t="str">
        <f>IFERROR((J1277-J1278)/J1278*100%,"")</f>
        <v/>
      </c>
      <c r="K1279" s="107" t="str">
        <f>IFERROR((K1278-K1277)/K1278*100%,"")</f>
        <v/>
      </c>
      <c r="L1279" s="107" t="str">
        <f t="shared" ref="L1279:S1279" si="5450">IFERROR((L1278-L1277)/L1278*100%,"")</f>
        <v/>
      </c>
      <c r="M1279" s="107" t="str">
        <f t="shared" si="5450"/>
        <v/>
      </c>
      <c r="N1279" s="107" t="str">
        <f t="shared" si="5450"/>
        <v/>
      </c>
      <c r="O1279" s="107" t="str">
        <f t="shared" si="5450"/>
        <v/>
      </c>
      <c r="P1279" s="107" t="str">
        <f t="shared" si="5450"/>
        <v/>
      </c>
      <c r="Q1279" s="107" t="str">
        <f t="shared" si="5450"/>
        <v/>
      </c>
      <c r="R1279" s="107" t="str">
        <f t="shared" si="5450"/>
        <v/>
      </c>
      <c r="S1279" s="107" t="str">
        <f t="shared" si="5450"/>
        <v/>
      </c>
      <c r="T1279" s="107" t="str">
        <f>IFERROR((T1278-T1277)/T1278*100%,"")</f>
        <v/>
      </c>
      <c r="U1279" s="107" t="str">
        <f t="shared" ref="U1279" si="5451">IFERROR((U1278-U1277)/U1278*100%,"")</f>
        <v/>
      </c>
      <c r="V1279" s="107" t="str">
        <f>IFERROR((V1277-V1278)/V1278*100%,"")</f>
        <v/>
      </c>
      <c r="W1279" s="107" t="str">
        <f>IFERROR((W1277-W1278)/W1278*100%,"")</f>
        <v/>
      </c>
      <c r="X1279" s="107" t="str">
        <f>IFERROR((X1277-X1278)/X1278*100%,"")</f>
        <v/>
      </c>
      <c r="Y1279" s="107" t="str">
        <f>IFERROR((Y1277-Y1278)/Y1278*100%,"")</f>
        <v/>
      </c>
      <c r="Z1279" s="107" t="str">
        <f t="shared" ref="Z1279:AB1279" si="5452">IFERROR((Z1278-Z1277)/Z1278*100%,"")</f>
        <v/>
      </c>
      <c r="AA1279" s="107" t="str">
        <f t="shared" si="5452"/>
        <v/>
      </c>
      <c r="AB1279" s="107" t="str">
        <f t="shared" si="5452"/>
        <v/>
      </c>
      <c r="AC1279" s="194" t="str">
        <f t="shared" ref="AC1279" si="5453">IFERROR((AC1278-AC1277)/AC1278*100%,"")</f>
        <v/>
      </c>
      <c r="AD1279" s="194" t="str">
        <f t="shared" ref="AD1279" si="5454">IFERROR((AD1278-AD1277)/AD1278*100%,"")</f>
        <v/>
      </c>
      <c r="AE1279" s="194" t="str">
        <f t="shared" ref="AE1279" si="5455">IFERROR((AE1278-AE1277)/AE1278*100%,"")</f>
        <v/>
      </c>
      <c r="AF1279" s="194" t="str">
        <f t="shared" ref="AF1279" si="5456">IFERROR((AF1278-AF1277)/AF1278*100%,"")</f>
        <v/>
      </c>
      <c r="AG1279" s="194" t="str">
        <f t="shared" ref="AG1279" si="5457">IFERROR((AG1278-AG1277)/AG1278*100%,"")</f>
        <v/>
      </c>
      <c r="AH1279" s="194" t="str">
        <f t="shared" ref="AH1279" si="5458">IFERROR((AH1278-AH1277)/AH1278*100%,"")</f>
        <v/>
      </c>
      <c r="AI1279" s="194" t="str">
        <f t="shared" ref="AI1279" si="5459">IFERROR((AI1278-AI1277)/AI1278*100%,"")</f>
        <v/>
      </c>
      <c r="AJ1279" s="194" t="str">
        <f t="shared" ref="AJ1279" si="5460">IFERROR((AJ1278-AJ1277)/AJ1278*100%,"")</f>
        <v/>
      </c>
      <c r="AK1279" s="194" t="str">
        <f t="shared" ref="AK1279" si="5461">IFERROR((AK1278-AK1277)/AK1278*100%,"")</f>
        <v/>
      </c>
      <c r="AL1279" s="194" t="str">
        <f t="shared" ref="AL1279:AM1279" si="5462">IFERROR((AL1278-AL1277)/AL1278*100%,"")</f>
        <v/>
      </c>
      <c r="AM1279" s="228" t="str">
        <f t="shared" si="5462"/>
        <v/>
      </c>
    </row>
    <row r="1280" spans="1:39" customFormat="1" outlineLevel="1">
      <c r="A1280" t="str">
        <f>B1277&amp;C1280</f>
        <v>Surname, Forename3</v>
      </c>
      <c r="B1280" s="259"/>
      <c r="C1280" s="27">
        <v>3</v>
      </c>
      <c r="D1280" s="26" t="s">
        <v>22</v>
      </c>
      <c r="E1280" s="103"/>
      <c r="F1280" s="103"/>
      <c r="G1280" s="103"/>
      <c r="H1280" s="15"/>
      <c r="I1280" s="16"/>
      <c r="J1280" s="17"/>
      <c r="K1280" s="94"/>
      <c r="L1280" s="94"/>
      <c r="M1280" s="94"/>
      <c r="N1280" s="94"/>
      <c r="O1280" s="94"/>
      <c r="P1280" s="94"/>
      <c r="Q1280" s="17" t="str">
        <f>IF(SUM(K1280:P1280)=0,"",SUM(K1280:P1280))</f>
        <v/>
      </c>
      <c r="R1280" s="94"/>
      <c r="S1280" s="94"/>
      <c r="T1280" s="17" t="str">
        <f>IF(SUM(R1280:S1280)=0,"",SUM(R1280:S1280))</f>
        <v/>
      </c>
      <c r="U1280" s="17"/>
      <c r="V1280" s="94"/>
      <c r="W1280" s="17"/>
      <c r="X1280" s="94" t="str">
        <f>IFERROR(AVERAGE(V1280:W1280),"")</f>
        <v/>
      </c>
      <c r="Y1280" s="17"/>
      <c r="Z1280" s="17"/>
      <c r="AA1280" s="71"/>
      <c r="AB1280" s="17"/>
      <c r="AC1280" s="190" t="str">
        <f>IF(J1280="","",IF(J1280&lt;&gt;0,INT(25.4347*POWER((18-J1280),1.81)),0))</f>
        <v/>
      </c>
      <c r="AD1280" s="190" t="str">
        <f>IFERROR(IF(Q1280&lt;&gt;0,INT(0.14354*POWER(((10*Q1280)-220),1.4)),0),"")</f>
        <v/>
      </c>
      <c r="AE1280" s="190" t="str">
        <f>IFERROR(IF(T1280&lt;&gt;0,INT(51.39*POWER((T1280-1.5),1.05)),0),"")</f>
        <v/>
      </c>
      <c r="AF1280" s="190">
        <f>IF(U1280&lt;&gt;0,INT(0.8465*POWER(((100*U1280)-75),1.42)),0)</f>
        <v>0</v>
      </c>
      <c r="AG1280" s="190" t="str">
        <f>IFERROR(IF(X1280&lt;&gt;0,INT(1.53775*POWER((82-X1280),1.81)),0),"")</f>
        <v/>
      </c>
      <c r="AH1280" s="190" t="str">
        <f>IF(Y1280="","",IF(Y1280&lt;&gt;0,INT(5.74352*POWER((28.5-Y1280),1.92)),0))</f>
        <v/>
      </c>
      <c r="AI1280" s="190">
        <f>IF(Z1280&lt;&gt;0,INT(12.91*POWER((Z1280-4),1.1)),0)</f>
        <v>0</v>
      </c>
      <c r="AJ1280" s="190" t="str">
        <f>IF(AA1280="","",IF(AA1280&lt;&gt;0,INT(0.2797*POWER(((100*AA1280)),1.35)),0))</f>
        <v/>
      </c>
      <c r="AK1280" s="191" t="str">
        <f>IF(AB1280="","",IF(AB1280&lt;&gt;0,INT(100.14*POWER((AB1280-1),1.08)),0))</f>
        <v/>
      </c>
      <c r="AL1280" s="192">
        <f>COUNT(J1280,Q1280,T1280,X1280,Y1280,AA1280,AB1280)</f>
        <v>0</v>
      </c>
      <c r="AM1280" s="193" t="str">
        <f>IF(AL1280=0,"",SUM(AC1280:AK1280))</f>
        <v/>
      </c>
    </row>
    <row r="1281" spans="1:39" customFormat="1" outlineLevel="1">
      <c r="B1281" s="259"/>
      <c r="C1281" s="106" t="s">
        <v>65</v>
      </c>
      <c r="D1281" s="103"/>
      <c r="E1281" s="103"/>
      <c r="F1281" s="103"/>
      <c r="G1281" s="103"/>
      <c r="H1281" s="104"/>
      <c r="I1281" s="105"/>
      <c r="J1281" s="107" t="str">
        <f>IFERROR((J1278-J1280)/J1280*100%,"")</f>
        <v/>
      </c>
      <c r="K1281" s="107" t="str">
        <f t="shared" ref="K1281:T1281" si="5463">IFERROR((K1280-K1278)/K1280*100%,"")</f>
        <v/>
      </c>
      <c r="L1281" s="107" t="str">
        <f t="shared" si="5463"/>
        <v/>
      </c>
      <c r="M1281" s="107" t="str">
        <f t="shared" si="5463"/>
        <v/>
      </c>
      <c r="N1281" s="107" t="str">
        <f t="shared" si="5463"/>
        <v/>
      </c>
      <c r="O1281" s="107" t="str">
        <f t="shared" si="5463"/>
        <v/>
      </c>
      <c r="P1281" s="107" t="str">
        <f t="shared" si="5463"/>
        <v/>
      </c>
      <c r="Q1281" s="107" t="str">
        <f t="shared" si="5463"/>
        <v/>
      </c>
      <c r="R1281" s="107" t="str">
        <f t="shared" si="5463"/>
        <v/>
      </c>
      <c r="S1281" s="107" t="str">
        <f t="shared" si="5463"/>
        <v/>
      </c>
      <c r="T1281" s="107" t="str">
        <f t="shared" si="5463"/>
        <v/>
      </c>
      <c r="U1281" s="107" t="str">
        <f t="shared" ref="U1281" si="5464">IFERROR((U1280-U1279)/U1280*100%,"")</f>
        <v/>
      </c>
      <c r="V1281" s="107" t="str">
        <f>IFERROR((V1278-V1280)/V1280*100%,"")</f>
        <v/>
      </c>
      <c r="W1281" s="107" t="str">
        <f>IFERROR((W1278-W1280)/W1280*100%,"")</f>
        <v/>
      </c>
      <c r="X1281" s="107" t="str">
        <f>IFERROR((X1278-X1280)/X1280*100%,"")</f>
        <v/>
      </c>
      <c r="Y1281" s="107" t="str">
        <f>IFERROR((Y1278-Y1280)/Y1280*100%,"")</f>
        <v/>
      </c>
      <c r="Z1281" s="107" t="str">
        <f t="shared" ref="Z1281" si="5465">IFERROR((Z1280-Z1279)/Z1280*100%,"")</f>
        <v/>
      </c>
      <c r="AA1281" s="107" t="str">
        <f>IFERROR((AA1280-AA1278)/AA1280*100%,"")</f>
        <v/>
      </c>
      <c r="AB1281" s="107" t="str">
        <f>IFERROR((AB1280-AB1278)/AB1280*100%,"")</f>
        <v/>
      </c>
      <c r="AC1281" s="194" t="str">
        <f t="shared" ref="AC1281" si="5466">IFERROR((AC1280-AC1279)/AC1280*100%,"")</f>
        <v/>
      </c>
      <c r="AD1281" s="194" t="str">
        <f t="shared" ref="AD1281" si="5467">IFERROR((AD1280-AD1279)/AD1280*100%,"")</f>
        <v/>
      </c>
      <c r="AE1281" s="194" t="str">
        <f t="shared" ref="AE1281" si="5468">IFERROR((AE1280-AE1279)/AE1280*100%,"")</f>
        <v/>
      </c>
      <c r="AF1281" s="194" t="str">
        <f t="shared" ref="AF1281" si="5469">IFERROR((AF1280-AF1279)/AF1280*100%,"")</f>
        <v/>
      </c>
      <c r="AG1281" s="194" t="str">
        <f t="shared" ref="AG1281" si="5470">IFERROR((AG1280-AG1279)/AG1280*100%,"")</f>
        <v/>
      </c>
      <c r="AH1281" s="194" t="str">
        <f t="shared" ref="AH1281" si="5471">IFERROR((AH1280-AH1279)/AH1280*100%,"")</f>
        <v/>
      </c>
      <c r="AI1281" s="194" t="str">
        <f t="shared" ref="AI1281" si="5472">IFERROR((AI1280-AI1279)/AI1280*100%,"")</f>
        <v/>
      </c>
      <c r="AJ1281" s="194" t="str">
        <f t="shared" ref="AJ1281" si="5473">IFERROR((AJ1280-AJ1279)/AJ1280*100%,"")</f>
        <v/>
      </c>
      <c r="AK1281" s="194" t="str">
        <f t="shared" ref="AK1281" si="5474">IFERROR((AK1280-AK1279)/AK1280*100%,"")</f>
        <v/>
      </c>
      <c r="AL1281" s="194" t="str">
        <f t="shared" ref="AL1281" si="5475">IFERROR((AL1280-AL1279)/AL1280*100%,"")</f>
        <v/>
      </c>
      <c r="AM1281" s="227" t="str">
        <f>IFERROR((AM1280-AM1278)/AM1280*100%,"")</f>
        <v/>
      </c>
    </row>
    <row r="1282" spans="1:39" customFormat="1" outlineLevel="1">
      <c r="A1282" t="str">
        <f>B1277&amp;C1282</f>
        <v>Surname, Forename4</v>
      </c>
      <c r="B1282" s="259"/>
      <c r="C1282" s="27">
        <v>4</v>
      </c>
      <c r="D1282" s="26" t="s">
        <v>22</v>
      </c>
      <c r="E1282" s="103"/>
      <c r="F1282" s="103"/>
      <c r="G1282" s="103"/>
      <c r="H1282" s="15"/>
      <c r="I1282" s="16"/>
      <c r="J1282" s="17"/>
      <c r="K1282" s="94"/>
      <c r="L1282" s="94"/>
      <c r="M1282" s="94"/>
      <c r="N1282" s="94"/>
      <c r="O1282" s="94"/>
      <c r="P1282" s="94"/>
      <c r="Q1282" s="17" t="str">
        <f>IF(SUM(K1282:P1282)=0,"",SUM(K1282:P1282))</f>
        <v/>
      </c>
      <c r="R1282" s="94"/>
      <c r="S1282" s="94"/>
      <c r="T1282" s="17" t="str">
        <f>IF(SUM(R1282:S1282)=0,"",SUM(R1282:S1282))</f>
        <v/>
      </c>
      <c r="U1282" s="17"/>
      <c r="V1282" s="94"/>
      <c r="W1282" s="17"/>
      <c r="X1282" s="94" t="str">
        <f>IFERROR(AVERAGE(V1282:W1282),"")</f>
        <v/>
      </c>
      <c r="Y1282" s="17"/>
      <c r="Z1282" s="17"/>
      <c r="AA1282" s="71"/>
      <c r="AB1282" s="17"/>
      <c r="AC1282" s="190" t="str">
        <f>IF(J1282="","",IF(J1282&lt;&gt;0,INT(25.4347*POWER((18-J1282),1.81)),0))</f>
        <v/>
      </c>
      <c r="AD1282" s="190" t="str">
        <f>IFERROR(IF(Q1282&lt;&gt;0,INT(0.14354*POWER(((10*Q1282)-220),1.4)),0),"")</f>
        <v/>
      </c>
      <c r="AE1282" s="190" t="str">
        <f>IFERROR(IF(T1282&lt;&gt;0,INT(51.39*POWER((T1282-1.5),1.05)),0),"")</f>
        <v/>
      </c>
      <c r="AF1282" s="190">
        <f>IF(U1282&lt;&gt;0,INT(0.8465*POWER(((100*U1282)-75),1.42)),0)</f>
        <v>0</v>
      </c>
      <c r="AG1282" s="190" t="str">
        <f>IFERROR(IF(X1282&lt;&gt;0,INT(1.53775*POWER((82-X1282),1.81)),0),"")</f>
        <v/>
      </c>
      <c r="AH1282" s="190" t="str">
        <f>IF(Y1282="","",IF(Y1282&lt;&gt;0,INT(5.74352*POWER((28.5-Y1282),1.92)),0))</f>
        <v/>
      </c>
      <c r="AI1282" s="190">
        <f>IF(Z1282&lt;&gt;0,INT(12.91*POWER((Z1282-4),1.1)),0)</f>
        <v>0</v>
      </c>
      <c r="AJ1282" s="190" t="str">
        <f>IF(AA1282="","",IF(AA1282&lt;&gt;0,INT(0.2797*POWER(((100*AA1282)),1.35)),0))</f>
        <v/>
      </c>
      <c r="AK1282" s="191" t="str">
        <f>IF(AB1282="","",IF(AB1282&lt;&gt;0,INT(100.14*POWER((AB1282-1),1.08)),0))</f>
        <v/>
      </c>
      <c r="AL1282" s="192">
        <f>COUNT(J1282,Q1282,T1282,X1282,Y1282,AA1282,AB1282)</f>
        <v>0</v>
      </c>
      <c r="AM1282" s="193" t="str">
        <f>IF(AL1282=0,"",SUM(AC1282:AK1282))</f>
        <v/>
      </c>
    </row>
    <row r="1283" spans="1:39" customFormat="1" outlineLevel="1">
      <c r="B1283" s="259"/>
      <c r="C1283" s="106" t="s">
        <v>65</v>
      </c>
      <c r="D1283" s="103"/>
      <c r="E1283" s="103"/>
      <c r="F1283" s="103"/>
      <c r="G1283" s="103"/>
      <c r="H1283" s="104"/>
      <c r="I1283" s="105"/>
      <c r="J1283" s="107" t="str">
        <f>IFERROR((J1280-J1282)/J1282*100%,"")</f>
        <v/>
      </c>
      <c r="K1283" s="107" t="str">
        <f t="shared" ref="K1283:T1283" si="5476">IFERROR((K1282-K1280)/K1282*100%,"")</f>
        <v/>
      </c>
      <c r="L1283" s="107" t="str">
        <f t="shared" si="5476"/>
        <v/>
      </c>
      <c r="M1283" s="107" t="str">
        <f t="shared" si="5476"/>
        <v/>
      </c>
      <c r="N1283" s="107" t="str">
        <f t="shared" si="5476"/>
        <v/>
      </c>
      <c r="O1283" s="107" t="str">
        <f t="shared" si="5476"/>
        <v/>
      </c>
      <c r="P1283" s="107" t="str">
        <f t="shared" si="5476"/>
        <v/>
      </c>
      <c r="Q1283" s="107" t="str">
        <f t="shared" si="5476"/>
        <v/>
      </c>
      <c r="R1283" s="107" t="str">
        <f t="shared" si="5476"/>
        <v/>
      </c>
      <c r="S1283" s="107" t="str">
        <f t="shared" si="5476"/>
        <v/>
      </c>
      <c r="T1283" s="107" t="str">
        <f t="shared" si="5476"/>
        <v/>
      </c>
      <c r="U1283" s="107" t="str">
        <f t="shared" ref="U1283" si="5477">IFERROR((U1282-U1281)/U1282*100%,"")</f>
        <v/>
      </c>
      <c r="V1283" s="107" t="str">
        <f>IFERROR((V1280-V1282)/V1282*100%,"")</f>
        <v/>
      </c>
      <c r="W1283" s="107" t="str">
        <f>IFERROR((W1280-W1282)/W1282*100%,"")</f>
        <v/>
      </c>
      <c r="X1283" s="107" t="str">
        <f>IFERROR((X1280-X1282)/X1282*100%,"")</f>
        <v/>
      </c>
      <c r="Y1283" s="107" t="str">
        <f>IFERROR((Y1280-Y1282)/Y1282*100%,"")</f>
        <v/>
      </c>
      <c r="Z1283" s="107" t="str">
        <f t="shared" ref="Z1283" si="5478">IFERROR((Z1282-Z1281)/Z1282*100%,"")</f>
        <v/>
      </c>
      <c r="AA1283" s="107" t="str">
        <f>IFERROR((AA1282-AA1280)/AA1282*100%,"")</f>
        <v/>
      </c>
      <c r="AB1283" s="107" t="str">
        <f>IFERROR((AB1282-AB1280)/AB1282*100%,"")</f>
        <v/>
      </c>
      <c r="AC1283" s="194" t="str">
        <f t="shared" ref="AC1283" si="5479">IFERROR((AC1282-AC1281)/AC1282*100%,"")</f>
        <v/>
      </c>
      <c r="AD1283" s="194" t="str">
        <f t="shared" ref="AD1283" si="5480">IFERROR((AD1282-AD1281)/AD1282*100%,"")</f>
        <v/>
      </c>
      <c r="AE1283" s="194" t="str">
        <f t="shared" ref="AE1283" si="5481">IFERROR((AE1282-AE1281)/AE1282*100%,"")</f>
        <v/>
      </c>
      <c r="AF1283" s="194" t="str">
        <f t="shared" ref="AF1283" si="5482">IFERROR((AF1282-AF1281)/AF1282*100%,"")</f>
        <v/>
      </c>
      <c r="AG1283" s="194" t="str">
        <f t="shared" ref="AG1283" si="5483">IFERROR((AG1282-AG1281)/AG1282*100%,"")</f>
        <v/>
      </c>
      <c r="AH1283" s="194" t="str">
        <f t="shared" ref="AH1283" si="5484">IFERROR((AH1282-AH1281)/AH1282*100%,"")</f>
        <v/>
      </c>
      <c r="AI1283" s="194" t="str">
        <f t="shared" ref="AI1283" si="5485">IFERROR((AI1282-AI1281)/AI1282*100%,"")</f>
        <v/>
      </c>
      <c r="AJ1283" s="194" t="str">
        <f t="shared" ref="AJ1283" si="5486">IFERROR((AJ1282-AJ1281)/AJ1282*100%,"")</f>
        <v/>
      </c>
      <c r="AK1283" s="194" t="str">
        <f t="shared" ref="AK1283" si="5487">IFERROR((AK1282-AK1281)/AK1282*100%,"")</f>
        <v/>
      </c>
      <c r="AL1283" s="194" t="str">
        <f t="shared" ref="AL1283" si="5488">IFERROR((AL1282-AL1281)/AL1282*100%,"")</f>
        <v/>
      </c>
      <c r="AM1283" s="227" t="str">
        <f>IFERROR((AM1282-AM1280)/AM1282*100%,"")</f>
        <v/>
      </c>
    </row>
    <row r="1284" spans="1:39" customFormat="1" outlineLevel="1">
      <c r="A1284" t="str">
        <f>B1277&amp;C1284</f>
        <v>Surname, Forename5</v>
      </c>
      <c r="B1284" s="259"/>
      <c r="C1284" s="27">
        <v>5</v>
      </c>
      <c r="D1284" s="26" t="s">
        <v>22</v>
      </c>
      <c r="E1284" s="103"/>
      <c r="F1284" s="103"/>
      <c r="G1284" s="103"/>
      <c r="H1284" s="15"/>
      <c r="I1284" s="16"/>
      <c r="J1284" s="17"/>
      <c r="K1284" s="94"/>
      <c r="L1284" s="94"/>
      <c r="M1284" s="94"/>
      <c r="N1284" s="94"/>
      <c r="O1284" s="94"/>
      <c r="P1284" s="94"/>
      <c r="Q1284" s="17" t="str">
        <f>IF(SUM(K1284:P1284)=0,"",SUM(K1284:P1284))</f>
        <v/>
      </c>
      <c r="R1284" s="94"/>
      <c r="S1284" s="94"/>
      <c r="T1284" s="17" t="str">
        <f>IF(SUM(R1284:S1284)=0,"",SUM(R1284:S1284))</f>
        <v/>
      </c>
      <c r="U1284" s="17"/>
      <c r="V1284" s="94"/>
      <c r="W1284" s="17"/>
      <c r="X1284" s="94" t="str">
        <f>IFERROR(AVERAGE(V1284:W1284),"")</f>
        <v/>
      </c>
      <c r="Y1284" s="17"/>
      <c r="Z1284" s="17"/>
      <c r="AA1284" s="71"/>
      <c r="AB1284" s="17"/>
      <c r="AC1284" s="190" t="str">
        <f>IF(J1284="","",IF(J1284&lt;&gt;0,INT(25.4347*POWER((18-J1284),1.81)),0))</f>
        <v/>
      </c>
      <c r="AD1284" s="190" t="str">
        <f>IFERROR(IF(Q1284&lt;&gt;0,INT(0.14354*POWER(((10*Q1284)-220),1.4)),0),"")</f>
        <v/>
      </c>
      <c r="AE1284" s="190" t="str">
        <f>IFERROR(IF(T1284&lt;&gt;0,INT(51.39*POWER((T1284-1.5),1.05)),0),"")</f>
        <v/>
      </c>
      <c r="AF1284" s="190">
        <f>IF(U1284&lt;&gt;0,INT(0.8465*POWER(((100*U1284)-75),1.42)),0)</f>
        <v>0</v>
      </c>
      <c r="AG1284" s="190" t="str">
        <f>IFERROR(IF(X1284&lt;&gt;0,INT(1.53775*POWER((82-X1284),1.81)),0),"")</f>
        <v/>
      </c>
      <c r="AH1284" s="190" t="str">
        <f>IF(Y1284="","",IF(Y1284&lt;&gt;0,INT(5.74352*POWER((28.5-Y1284),1.92)),0))</f>
        <v/>
      </c>
      <c r="AI1284" s="190">
        <f>IF(Z1284&lt;&gt;0,INT(12.91*POWER((Z1284-4),1.1)),0)</f>
        <v>0</v>
      </c>
      <c r="AJ1284" s="190" t="str">
        <f>IF(AA1284="","",IF(AA1284&lt;&gt;0,INT(0.2797*POWER(((100*AA1284)),1.35)),0))</f>
        <v/>
      </c>
      <c r="AK1284" s="191" t="str">
        <f>IF(AB1284="","",IF(AB1284&lt;&gt;0,INT(100.14*POWER((AB1284-1),1.08)),0))</f>
        <v/>
      </c>
      <c r="AL1284" s="192">
        <f>COUNT(J1284,Q1284,T1284,X1284,Y1284,AA1284,AB1284)</f>
        <v>0</v>
      </c>
      <c r="AM1284" s="193" t="str">
        <f>IF(AL1284=0,"",SUM(AC1284:AK1284))</f>
        <v/>
      </c>
    </row>
    <row r="1285" spans="1:39" customFormat="1" outlineLevel="1">
      <c r="B1285" s="259"/>
      <c r="C1285" s="106" t="s">
        <v>65</v>
      </c>
      <c r="D1285" s="103"/>
      <c r="E1285" s="103"/>
      <c r="F1285" s="103"/>
      <c r="G1285" s="103"/>
      <c r="H1285" s="104"/>
      <c r="I1285" s="105"/>
      <c r="J1285" s="107" t="str">
        <f>IFERROR((J1282-J1284)/J1284*100%,"")</f>
        <v/>
      </c>
      <c r="K1285" s="107" t="str">
        <f t="shared" ref="K1285:T1285" si="5489">IFERROR((K1284-K1282)/K1284*100%,"")</f>
        <v/>
      </c>
      <c r="L1285" s="107" t="str">
        <f t="shared" si="5489"/>
        <v/>
      </c>
      <c r="M1285" s="107" t="str">
        <f t="shared" si="5489"/>
        <v/>
      </c>
      <c r="N1285" s="107" t="str">
        <f t="shared" si="5489"/>
        <v/>
      </c>
      <c r="O1285" s="107" t="str">
        <f t="shared" si="5489"/>
        <v/>
      </c>
      <c r="P1285" s="107" t="str">
        <f t="shared" si="5489"/>
        <v/>
      </c>
      <c r="Q1285" s="107" t="str">
        <f t="shared" si="5489"/>
        <v/>
      </c>
      <c r="R1285" s="107" t="str">
        <f t="shared" si="5489"/>
        <v/>
      </c>
      <c r="S1285" s="107" t="str">
        <f t="shared" si="5489"/>
        <v/>
      </c>
      <c r="T1285" s="107" t="str">
        <f t="shared" si="5489"/>
        <v/>
      </c>
      <c r="U1285" s="107" t="str">
        <f t="shared" ref="U1285" si="5490">IFERROR((U1284-U1283)/U1284*100%,"")</f>
        <v/>
      </c>
      <c r="V1285" s="107" t="str">
        <f>IFERROR((V1282-V1284)/V1284*100%,"")</f>
        <v/>
      </c>
      <c r="W1285" s="107" t="str">
        <f>IFERROR((W1282-W1284)/W1284*100%,"")</f>
        <v/>
      </c>
      <c r="X1285" s="107" t="str">
        <f>IFERROR((X1282-X1284)/X1284*100%,"")</f>
        <v/>
      </c>
      <c r="Y1285" s="107" t="str">
        <f>IFERROR((Y1282-Y1284)/Y1284*100%,"")</f>
        <v/>
      </c>
      <c r="Z1285" s="107" t="str">
        <f t="shared" ref="Z1285" si="5491">IFERROR((Z1284-Z1283)/Z1284*100%,"")</f>
        <v/>
      </c>
      <c r="AA1285" s="107" t="str">
        <f>IFERROR((AA1284-AA1282)/AA1284*100%,"")</f>
        <v/>
      </c>
      <c r="AB1285" s="107" t="str">
        <f>IFERROR((AB1284-AB1282)/AB1284*100%,"")</f>
        <v/>
      </c>
      <c r="AC1285" s="194" t="str">
        <f t="shared" ref="AC1285" si="5492">IFERROR((AC1284-AC1283)/AC1284*100%,"")</f>
        <v/>
      </c>
      <c r="AD1285" s="194" t="str">
        <f t="shared" ref="AD1285" si="5493">IFERROR((AD1284-AD1283)/AD1284*100%,"")</f>
        <v/>
      </c>
      <c r="AE1285" s="194" t="str">
        <f t="shared" ref="AE1285" si="5494">IFERROR((AE1284-AE1283)/AE1284*100%,"")</f>
        <v/>
      </c>
      <c r="AF1285" s="194" t="str">
        <f t="shared" ref="AF1285" si="5495">IFERROR((AF1284-AF1283)/AF1284*100%,"")</f>
        <v/>
      </c>
      <c r="AG1285" s="194" t="str">
        <f t="shared" ref="AG1285" si="5496">IFERROR((AG1284-AG1283)/AG1284*100%,"")</f>
        <v/>
      </c>
      <c r="AH1285" s="194" t="str">
        <f t="shared" ref="AH1285" si="5497">IFERROR((AH1284-AH1283)/AH1284*100%,"")</f>
        <v/>
      </c>
      <c r="AI1285" s="194" t="str">
        <f t="shared" ref="AI1285" si="5498">IFERROR((AI1284-AI1283)/AI1284*100%,"")</f>
        <v/>
      </c>
      <c r="AJ1285" s="194" t="str">
        <f t="shared" ref="AJ1285" si="5499">IFERROR((AJ1284-AJ1283)/AJ1284*100%,"")</f>
        <v/>
      </c>
      <c r="AK1285" s="194" t="str">
        <f t="shared" ref="AK1285" si="5500">IFERROR((AK1284-AK1283)/AK1284*100%,"")</f>
        <v/>
      </c>
      <c r="AL1285" s="194" t="str">
        <f t="shared" ref="AL1285" si="5501">IFERROR((AL1284-AL1283)/AL1284*100%,"")</f>
        <v/>
      </c>
      <c r="AM1285" s="227" t="str">
        <f>IFERROR((AM1284-AM1282)/AM1284*100%,"")</f>
        <v/>
      </c>
    </row>
    <row r="1286" spans="1:39" customFormat="1" outlineLevel="1">
      <c r="A1286" t="str">
        <f>B1277&amp;C1286</f>
        <v>Surname, Forename6</v>
      </c>
      <c r="B1286" s="259"/>
      <c r="C1286" s="27">
        <v>6</v>
      </c>
      <c r="D1286" s="26" t="s">
        <v>22</v>
      </c>
      <c r="E1286" s="103"/>
      <c r="F1286" s="103"/>
      <c r="G1286" s="103"/>
      <c r="H1286" s="15"/>
      <c r="I1286" s="16"/>
      <c r="J1286" s="17"/>
      <c r="K1286" s="94"/>
      <c r="L1286" s="94"/>
      <c r="M1286" s="94"/>
      <c r="N1286" s="94"/>
      <c r="O1286" s="94"/>
      <c r="P1286" s="94"/>
      <c r="Q1286" s="17" t="str">
        <f>IF(SUM(K1286:P1286)=0,"",SUM(K1286:P1286))</f>
        <v/>
      </c>
      <c r="R1286" s="94"/>
      <c r="S1286" s="94"/>
      <c r="T1286" s="17" t="str">
        <f>IF(SUM(R1286:S1286)=0,"",SUM(R1286:S1286))</f>
        <v/>
      </c>
      <c r="U1286" s="17"/>
      <c r="V1286" s="94"/>
      <c r="W1286" s="17"/>
      <c r="X1286" s="94" t="str">
        <f>IFERROR(AVERAGE(V1286:W1286),"")</f>
        <v/>
      </c>
      <c r="Y1286" s="17"/>
      <c r="Z1286" s="17"/>
      <c r="AA1286" s="71"/>
      <c r="AB1286" s="17"/>
      <c r="AC1286" s="190" t="str">
        <f>IF(J1286="","",IF(J1286&lt;&gt;0,INT(25.4347*POWER((18-J1286),1.81)),0))</f>
        <v/>
      </c>
      <c r="AD1286" s="190" t="str">
        <f>IFERROR(IF(Q1286&lt;&gt;0,INT(0.14354*POWER(((10*Q1286)-220),1.4)),0),"")</f>
        <v/>
      </c>
      <c r="AE1286" s="190" t="str">
        <f>IFERROR(IF(T1286&lt;&gt;0,INT(51.39*POWER((T1286-1.5),1.05)),0),"")</f>
        <v/>
      </c>
      <c r="AF1286" s="190">
        <f>IF(U1286&lt;&gt;0,INT(0.8465*POWER(((100*U1286)-75),1.42)),0)</f>
        <v>0</v>
      </c>
      <c r="AG1286" s="190" t="str">
        <f>IFERROR(IF(X1286&lt;&gt;0,INT(1.53775*POWER((82-X1286),1.81)),0),"")</f>
        <v/>
      </c>
      <c r="AH1286" s="190" t="str">
        <f>IF(Y1286="","",IF(Y1286&lt;&gt;0,INT(5.74352*POWER((28.5-Y1286),1.92)),0))</f>
        <v/>
      </c>
      <c r="AI1286" s="190">
        <f>IF(Z1286&lt;&gt;0,INT(12.91*POWER((Z1286-4),1.1)),0)</f>
        <v>0</v>
      </c>
      <c r="AJ1286" s="190" t="str">
        <f>IF(AA1286="","",IF(AA1286&lt;&gt;0,INT(0.2797*POWER(((100*AA1286)),1.35)),0))</f>
        <v/>
      </c>
      <c r="AK1286" s="191" t="str">
        <f>IF(AB1286="","",IF(AB1286&lt;&gt;0,INT(100.14*POWER((AB1286-1),1.08)),0))</f>
        <v/>
      </c>
      <c r="AL1286" s="192">
        <f>COUNT(J1286,Q1286,T1286,X1286,Y1286,AA1286,AB1286)</f>
        <v>0</v>
      </c>
      <c r="AM1286" s="193" t="str">
        <f>IF(AL1286=0,"",SUM(AC1286:AK1286))</f>
        <v/>
      </c>
    </row>
    <row r="1287" spans="1:39" customFormat="1" outlineLevel="1">
      <c r="B1287" s="259"/>
      <c r="C1287" s="106" t="s">
        <v>65</v>
      </c>
      <c r="D1287" s="103"/>
      <c r="E1287" s="103"/>
      <c r="F1287" s="103"/>
      <c r="G1287" s="103"/>
      <c r="H1287" s="104"/>
      <c r="I1287" s="105"/>
      <c r="J1287" s="107" t="str">
        <f>IFERROR((J1284-J1286)/J1286*100%,"")</f>
        <v/>
      </c>
      <c r="K1287" s="107" t="str">
        <f t="shared" ref="K1287:T1287" si="5502">IFERROR((K1286-K1284)/K1286*100%,"")</f>
        <v/>
      </c>
      <c r="L1287" s="107" t="str">
        <f t="shared" si="5502"/>
        <v/>
      </c>
      <c r="M1287" s="107" t="str">
        <f t="shared" si="5502"/>
        <v/>
      </c>
      <c r="N1287" s="107" t="str">
        <f t="shared" si="5502"/>
        <v/>
      </c>
      <c r="O1287" s="107" t="str">
        <f t="shared" si="5502"/>
        <v/>
      </c>
      <c r="P1287" s="107" t="str">
        <f t="shared" si="5502"/>
        <v/>
      </c>
      <c r="Q1287" s="107" t="str">
        <f t="shared" si="5502"/>
        <v/>
      </c>
      <c r="R1287" s="107" t="str">
        <f t="shared" si="5502"/>
        <v/>
      </c>
      <c r="S1287" s="107" t="str">
        <f t="shared" si="5502"/>
        <v/>
      </c>
      <c r="T1287" s="107" t="str">
        <f t="shared" si="5502"/>
        <v/>
      </c>
      <c r="U1287" s="107" t="str">
        <f t="shared" ref="U1287" si="5503">IFERROR((U1286-U1285)/U1286*100%,"")</f>
        <v/>
      </c>
      <c r="V1287" s="107" t="str">
        <f>IFERROR((V1284-V1286)/V1286*100%,"")</f>
        <v/>
      </c>
      <c r="W1287" s="107" t="str">
        <f>IFERROR((W1284-W1286)/W1286*100%,"")</f>
        <v/>
      </c>
      <c r="X1287" s="107" t="str">
        <f>IFERROR((X1284-X1286)/X1286*100%,"")</f>
        <v/>
      </c>
      <c r="Y1287" s="107" t="str">
        <f>IFERROR((Y1284-Y1286)/Y1286*100%,"")</f>
        <v/>
      </c>
      <c r="Z1287" s="107" t="str">
        <f t="shared" ref="Z1287" si="5504">IFERROR((Z1286-Z1285)/Z1286*100%,"")</f>
        <v/>
      </c>
      <c r="AA1287" s="107" t="str">
        <f>IFERROR((AA1286-AA1284)/AA1286*100%,"")</f>
        <v/>
      </c>
      <c r="AB1287" s="107" t="str">
        <f>IFERROR((AB1286-AB1284)/AB1286*100%,"")</f>
        <v/>
      </c>
      <c r="AC1287" s="194" t="str">
        <f t="shared" ref="AC1287" si="5505">IFERROR((AC1286-AC1285)/AC1286*100%,"")</f>
        <v/>
      </c>
      <c r="AD1287" s="194" t="str">
        <f t="shared" ref="AD1287" si="5506">IFERROR((AD1286-AD1285)/AD1286*100%,"")</f>
        <v/>
      </c>
      <c r="AE1287" s="194" t="str">
        <f t="shared" ref="AE1287" si="5507">IFERROR((AE1286-AE1285)/AE1286*100%,"")</f>
        <v/>
      </c>
      <c r="AF1287" s="194" t="str">
        <f t="shared" ref="AF1287" si="5508">IFERROR((AF1286-AF1285)/AF1286*100%,"")</f>
        <v/>
      </c>
      <c r="AG1287" s="194" t="str">
        <f t="shared" ref="AG1287" si="5509">IFERROR((AG1286-AG1285)/AG1286*100%,"")</f>
        <v/>
      </c>
      <c r="AH1287" s="194" t="str">
        <f t="shared" ref="AH1287" si="5510">IFERROR((AH1286-AH1285)/AH1286*100%,"")</f>
        <v/>
      </c>
      <c r="AI1287" s="194" t="str">
        <f t="shared" ref="AI1287" si="5511">IFERROR((AI1286-AI1285)/AI1286*100%,"")</f>
        <v/>
      </c>
      <c r="AJ1287" s="194" t="str">
        <f t="shared" ref="AJ1287" si="5512">IFERROR((AJ1286-AJ1285)/AJ1286*100%,"")</f>
        <v/>
      </c>
      <c r="AK1287" s="194" t="str">
        <f t="shared" ref="AK1287" si="5513">IFERROR((AK1286-AK1285)/AK1286*100%,"")</f>
        <v/>
      </c>
      <c r="AL1287" s="194" t="str">
        <f t="shared" ref="AL1287" si="5514">IFERROR((AL1286-AL1285)/AL1286*100%,"")</f>
        <v/>
      </c>
      <c r="AM1287" s="227" t="str">
        <f>IFERROR((AM1286-AM1284)/AM1286*100%,"")</f>
        <v/>
      </c>
    </row>
    <row r="1288" spans="1:39" customFormat="1" outlineLevel="1">
      <c r="A1288" t="str">
        <f>B1277&amp;C1288</f>
        <v>Surname, Forename7</v>
      </c>
      <c r="B1288" s="259"/>
      <c r="C1288" s="27">
        <v>7</v>
      </c>
      <c r="D1288" s="26" t="s">
        <v>22</v>
      </c>
      <c r="E1288" s="103"/>
      <c r="F1288" s="103"/>
      <c r="G1288" s="103"/>
      <c r="H1288" s="15"/>
      <c r="I1288" s="16"/>
      <c r="J1288" s="17"/>
      <c r="K1288" s="94"/>
      <c r="L1288" s="94"/>
      <c r="M1288" s="94"/>
      <c r="N1288" s="94"/>
      <c r="O1288" s="94"/>
      <c r="P1288" s="94"/>
      <c r="Q1288" s="17" t="str">
        <f>IF(SUM(K1288:P1288)=0,"",SUM(K1288:P1288))</f>
        <v/>
      </c>
      <c r="R1288" s="94"/>
      <c r="S1288" s="94"/>
      <c r="T1288" s="17" t="str">
        <f>IF(SUM(R1288:S1288)=0,"",SUM(R1288:S1288))</f>
        <v/>
      </c>
      <c r="U1288" s="17"/>
      <c r="V1288" s="94"/>
      <c r="W1288" s="17"/>
      <c r="X1288" s="94" t="str">
        <f>IFERROR(AVERAGE(V1288:W1288),"")</f>
        <v/>
      </c>
      <c r="Y1288" s="17"/>
      <c r="Z1288" s="17"/>
      <c r="AA1288" s="71"/>
      <c r="AB1288" s="17"/>
      <c r="AC1288" s="190" t="str">
        <f>IF(J1288="","",IF(J1288&lt;&gt;0,INT(25.4347*POWER((18-J1288),1.81)),0))</f>
        <v/>
      </c>
      <c r="AD1288" s="190" t="str">
        <f>IFERROR(IF(Q1288&lt;&gt;0,INT(0.14354*POWER(((10*Q1288)-220),1.4)),0),"")</f>
        <v/>
      </c>
      <c r="AE1288" s="190" t="str">
        <f>IFERROR(IF(T1288&lt;&gt;0,INT(51.39*POWER((T1288-1.5),1.05)),0),"")</f>
        <v/>
      </c>
      <c r="AF1288" s="190">
        <f>IF(U1288&lt;&gt;0,INT(0.8465*POWER(((100*U1288)-75),1.42)),0)</f>
        <v>0</v>
      </c>
      <c r="AG1288" s="190" t="str">
        <f>IFERROR(IF(X1288&lt;&gt;0,INT(1.53775*POWER((82-X1288),1.81)),0),"")</f>
        <v/>
      </c>
      <c r="AH1288" s="190" t="str">
        <f>IF(Y1288="","",IF(Y1288&lt;&gt;0,INT(5.74352*POWER((28.5-Y1288),1.92)),0))</f>
        <v/>
      </c>
      <c r="AI1288" s="190">
        <f>IF(Z1288&lt;&gt;0,INT(12.91*POWER((Z1288-4),1.1)),0)</f>
        <v>0</v>
      </c>
      <c r="AJ1288" s="190" t="str">
        <f>IF(AA1288="","",IF(AA1288&lt;&gt;0,INT(0.2797*POWER(((100*AA1288)),1.35)),0))</f>
        <v/>
      </c>
      <c r="AK1288" s="191" t="str">
        <f>IF(AB1288="","",IF(AB1288&lt;&gt;0,INT(100.14*POWER((AB1288-1),1.08)),0))</f>
        <v/>
      </c>
      <c r="AL1288" s="192">
        <f>COUNT(J1288,Q1288,T1288,X1288,Y1288,AA1288,AB1288)</f>
        <v>0</v>
      </c>
      <c r="AM1288" s="193" t="str">
        <f>IF(AL1288=0,"",SUM(AC1288:AK1288))</f>
        <v/>
      </c>
    </row>
    <row r="1289" spans="1:39" customFormat="1" outlineLevel="1">
      <c r="B1289" s="259"/>
      <c r="C1289" s="106" t="s">
        <v>65</v>
      </c>
      <c r="D1289" s="103"/>
      <c r="E1289" s="103"/>
      <c r="F1289" s="103"/>
      <c r="G1289" s="103"/>
      <c r="H1289" s="104"/>
      <c r="I1289" s="105"/>
      <c r="J1289" s="107" t="str">
        <f>IFERROR((J1286-J1288)/J1288*100%,"")</f>
        <v/>
      </c>
      <c r="K1289" s="107" t="str">
        <f t="shared" ref="K1289:T1289" si="5515">IFERROR((K1288-K1286)/K1288*100%,"")</f>
        <v/>
      </c>
      <c r="L1289" s="107" t="str">
        <f t="shared" si="5515"/>
        <v/>
      </c>
      <c r="M1289" s="107" t="str">
        <f t="shared" si="5515"/>
        <v/>
      </c>
      <c r="N1289" s="107" t="str">
        <f t="shared" si="5515"/>
        <v/>
      </c>
      <c r="O1289" s="107" t="str">
        <f t="shared" si="5515"/>
        <v/>
      </c>
      <c r="P1289" s="107" t="str">
        <f t="shared" si="5515"/>
        <v/>
      </c>
      <c r="Q1289" s="107" t="str">
        <f t="shared" si="5515"/>
        <v/>
      </c>
      <c r="R1289" s="107" t="str">
        <f t="shared" si="5515"/>
        <v/>
      </c>
      <c r="S1289" s="107" t="str">
        <f t="shared" si="5515"/>
        <v/>
      </c>
      <c r="T1289" s="107" t="str">
        <f t="shared" si="5515"/>
        <v/>
      </c>
      <c r="U1289" s="107" t="str">
        <f t="shared" ref="U1289" si="5516">IFERROR((U1288-U1287)/U1288*100%,"")</f>
        <v/>
      </c>
      <c r="V1289" s="107" t="str">
        <f>IFERROR((V1286-V1288)/V1288*100%,"")</f>
        <v/>
      </c>
      <c r="W1289" s="107" t="str">
        <f>IFERROR((W1286-W1288)/W1288*100%,"")</f>
        <v/>
      </c>
      <c r="X1289" s="107" t="str">
        <f>IFERROR((X1286-X1288)/X1288*100%,"")</f>
        <v/>
      </c>
      <c r="Y1289" s="107" t="str">
        <f>IFERROR((Y1286-Y1288)/Y1288*100%,"")</f>
        <v/>
      </c>
      <c r="Z1289" s="107" t="str">
        <f t="shared" ref="Z1289" si="5517">IFERROR((Z1288-Z1287)/Z1288*100%,"")</f>
        <v/>
      </c>
      <c r="AA1289" s="107" t="str">
        <f>IFERROR((AA1288-AA1286)/AA1288*100%,"")</f>
        <v/>
      </c>
      <c r="AB1289" s="107" t="str">
        <f>IFERROR((AB1288-AB1286)/AB1288*100%,"")</f>
        <v/>
      </c>
      <c r="AC1289" s="194" t="str">
        <f t="shared" ref="AC1289" si="5518">IFERROR((AC1288-AC1287)/AC1288*100%,"")</f>
        <v/>
      </c>
      <c r="AD1289" s="194" t="str">
        <f t="shared" ref="AD1289" si="5519">IFERROR((AD1288-AD1287)/AD1288*100%,"")</f>
        <v/>
      </c>
      <c r="AE1289" s="194" t="str">
        <f t="shared" ref="AE1289" si="5520">IFERROR((AE1288-AE1287)/AE1288*100%,"")</f>
        <v/>
      </c>
      <c r="AF1289" s="194" t="str">
        <f t="shared" ref="AF1289" si="5521">IFERROR((AF1288-AF1287)/AF1288*100%,"")</f>
        <v/>
      </c>
      <c r="AG1289" s="194" t="str">
        <f t="shared" ref="AG1289" si="5522">IFERROR((AG1288-AG1287)/AG1288*100%,"")</f>
        <v/>
      </c>
      <c r="AH1289" s="194" t="str">
        <f t="shared" ref="AH1289" si="5523">IFERROR((AH1288-AH1287)/AH1288*100%,"")</f>
        <v/>
      </c>
      <c r="AI1289" s="194" t="str">
        <f t="shared" ref="AI1289" si="5524">IFERROR((AI1288-AI1287)/AI1288*100%,"")</f>
        <v/>
      </c>
      <c r="AJ1289" s="194" t="str">
        <f t="shared" ref="AJ1289" si="5525">IFERROR((AJ1288-AJ1287)/AJ1288*100%,"")</f>
        <v/>
      </c>
      <c r="AK1289" s="194" t="str">
        <f t="shared" ref="AK1289" si="5526">IFERROR((AK1288-AK1287)/AK1288*100%,"")</f>
        <v/>
      </c>
      <c r="AL1289" s="194" t="str">
        <f t="shared" ref="AL1289" si="5527">IFERROR((AL1288-AL1287)/AL1288*100%,"")</f>
        <v/>
      </c>
      <c r="AM1289" s="227" t="str">
        <f>IFERROR((AM1288-AM1286)/AM1288*100%,"")</f>
        <v/>
      </c>
    </row>
    <row r="1290" spans="1:39" customFormat="1" outlineLevel="1">
      <c r="A1290" t="str">
        <f>B1277&amp;C1290</f>
        <v>Surname, Forename8</v>
      </c>
      <c r="B1290" s="259"/>
      <c r="C1290" s="27">
        <v>8</v>
      </c>
      <c r="D1290" s="26" t="s">
        <v>22</v>
      </c>
      <c r="E1290" s="103"/>
      <c r="F1290" s="103"/>
      <c r="G1290" s="103"/>
      <c r="H1290" s="15"/>
      <c r="I1290" s="16"/>
      <c r="J1290" s="17"/>
      <c r="K1290" s="94"/>
      <c r="L1290" s="94"/>
      <c r="M1290" s="94"/>
      <c r="N1290" s="94"/>
      <c r="O1290" s="94"/>
      <c r="P1290" s="94"/>
      <c r="Q1290" s="17" t="str">
        <f>IF(SUM(K1290:P1290)=0,"",SUM(K1290:P1290))</f>
        <v/>
      </c>
      <c r="R1290" s="94"/>
      <c r="S1290" s="94"/>
      <c r="T1290" s="17" t="str">
        <f>IF(SUM(R1290:S1290)=0,"",SUM(R1290:S1290))</f>
        <v/>
      </c>
      <c r="U1290" s="17"/>
      <c r="V1290" s="94"/>
      <c r="W1290" s="17"/>
      <c r="X1290" s="94" t="str">
        <f>IFERROR(AVERAGE(V1290:W1290),"")</f>
        <v/>
      </c>
      <c r="Y1290" s="17"/>
      <c r="Z1290" s="17"/>
      <c r="AA1290" s="71"/>
      <c r="AB1290" s="17"/>
      <c r="AC1290" s="190" t="str">
        <f>IF(J1290="","",IF(J1290&lt;&gt;0,INT(25.4347*POWER((18-J1290),1.81)),0))</f>
        <v/>
      </c>
      <c r="AD1290" s="190" t="str">
        <f>IFERROR(IF(Q1290&lt;&gt;0,INT(0.14354*POWER(((10*Q1290)-220),1.4)),0),"")</f>
        <v/>
      </c>
      <c r="AE1290" s="190" t="str">
        <f>IFERROR(IF(T1290&lt;&gt;0,INT(51.39*POWER((T1290-1.5),1.05)),0),"")</f>
        <v/>
      </c>
      <c r="AF1290" s="190">
        <f>IF(U1290&lt;&gt;0,INT(0.8465*POWER(((100*U1290)-75),1.42)),0)</f>
        <v>0</v>
      </c>
      <c r="AG1290" s="190" t="str">
        <f>IFERROR(IF(X1290&lt;&gt;0,INT(1.53775*POWER((82-X1290),1.81)),0),"")</f>
        <v/>
      </c>
      <c r="AH1290" s="190" t="str">
        <f>IF(Y1290="","",IF(Y1290&lt;&gt;0,INT(5.74352*POWER((28.5-Y1290),1.92)),0))</f>
        <v/>
      </c>
      <c r="AI1290" s="190">
        <f>IF(Z1290&lt;&gt;0,INT(12.91*POWER((Z1290-4),1.1)),0)</f>
        <v>0</v>
      </c>
      <c r="AJ1290" s="190" t="str">
        <f>IF(AA1290="","",IF(AA1290&lt;&gt;0,INT(0.2797*POWER(((100*AA1290)),1.35)),0))</f>
        <v/>
      </c>
      <c r="AK1290" s="191" t="str">
        <f>IF(AB1290="","",IF(AB1290&lt;&gt;0,INT(100.14*POWER((AB1290-1),1.08)),0))</f>
        <v/>
      </c>
      <c r="AL1290" s="192">
        <f>COUNT(J1290,Q1290,T1290,X1290,Y1290,AA1290,AB1290)</f>
        <v>0</v>
      </c>
      <c r="AM1290" s="193" t="str">
        <f>IF(AL1290=0,"",SUM(AC1290:AK1290))</f>
        <v/>
      </c>
    </row>
    <row r="1291" spans="1:39" customFormat="1" outlineLevel="1">
      <c r="B1291" s="259"/>
      <c r="C1291" s="106" t="s">
        <v>65</v>
      </c>
      <c r="D1291" s="103"/>
      <c r="E1291" s="103"/>
      <c r="F1291" s="103"/>
      <c r="G1291" s="103"/>
      <c r="H1291" s="104"/>
      <c r="I1291" s="105"/>
      <c r="J1291" s="107" t="str">
        <f>IFERROR((J1288-J1290)/J1290*100%,"")</f>
        <v/>
      </c>
      <c r="K1291" s="107" t="str">
        <f t="shared" ref="K1291:T1291" si="5528">IFERROR((K1290-K1288)/K1290*100%,"")</f>
        <v/>
      </c>
      <c r="L1291" s="107" t="str">
        <f t="shared" si="5528"/>
        <v/>
      </c>
      <c r="M1291" s="107" t="str">
        <f t="shared" si="5528"/>
        <v/>
      </c>
      <c r="N1291" s="107" t="str">
        <f t="shared" si="5528"/>
        <v/>
      </c>
      <c r="O1291" s="107" t="str">
        <f t="shared" si="5528"/>
        <v/>
      </c>
      <c r="P1291" s="107" t="str">
        <f t="shared" si="5528"/>
        <v/>
      </c>
      <c r="Q1291" s="107" t="str">
        <f t="shared" si="5528"/>
        <v/>
      </c>
      <c r="R1291" s="107" t="str">
        <f t="shared" si="5528"/>
        <v/>
      </c>
      <c r="S1291" s="107" t="str">
        <f t="shared" si="5528"/>
        <v/>
      </c>
      <c r="T1291" s="107" t="str">
        <f t="shared" si="5528"/>
        <v/>
      </c>
      <c r="U1291" s="107" t="str">
        <f t="shared" ref="U1291" si="5529">IFERROR((U1290-U1289)/U1290*100%,"")</f>
        <v/>
      </c>
      <c r="V1291" s="107" t="str">
        <f>IFERROR((V1288-V1290)/V1290*100%,"")</f>
        <v/>
      </c>
      <c r="W1291" s="107" t="str">
        <f>IFERROR((W1288-W1290)/W1290*100%,"")</f>
        <v/>
      </c>
      <c r="X1291" s="107" t="str">
        <f>IFERROR((X1288-X1290)/X1290*100%,"")</f>
        <v/>
      </c>
      <c r="Y1291" s="107" t="str">
        <f>IFERROR((Y1288-Y1290)/Y1290*100%,"")</f>
        <v/>
      </c>
      <c r="Z1291" s="107" t="str">
        <f t="shared" ref="Z1291" si="5530">IFERROR((Z1290-Z1289)/Z1290*100%,"")</f>
        <v/>
      </c>
      <c r="AA1291" s="107" t="str">
        <f>IFERROR((AA1290-AA1288)/AA1290*100%,"")</f>
        <v/>
      </c>
      <c r="AB1291" s="107" t="str">
        <f>IFERROR((AB1290-AB1288)/AB1290*100%,"")</f>
        <v/>
      </c>
      <c r="AC1291" s="194" t="str">
        <f t="shared" ref="AC1291" si="5531">IFERROR((AC1290-AC1289)/AC1290*100%,"")</f>
        <v/>
      </c>
      <c r="AD1291" s="194" t="str">
        <f t="shared" ref="AD1291" si="5532">IFERROR((AD1290-AD1289)/AD1290*100%,"")</f>
        <v/>
      </c>
      <c r="AE1291" s="194" t="str">
        <f t="shared" ref="AE1291" si="5533">IFERROR((AE1290-AE1289)/AE1290*100%,"")</f>
        <v/>
      </c>
      <c r="AF1291" s="194" t="str">
        <f t="shared" ref="AF1291" si="5534">IFERROR((AF1290-AF1289)/AF1290*100%,"")</f>
        <v/>
      </c>
      <c r="AG1291" s="194" t="str">
        <f t="shared" ref="AG1291" si="5535">IFERROR((AG1290-AG1289)/AG1290*100%,"")</f>
        <v/>
      </c>
      <c r="AH1291" s="194" t="str">
        <f t="shared" ref="AH1291" si="5536">IFERROR((AH1290-AH1289)/AH1290*100%,"")</f>
        <v/>
      </c>
      <c r="AI1291" s="194" t="str">
        <f t="shared" ref="AI1291" si="5537">IFERROR((AI1290-AI1289)/AI1290*100%,"")</f>
        <v/>
      </c>
      <c r="AJ1291" s="194" t="str">
        <f t="shared" ref="AJ1291" si="5538">IFERROR((AJ1290-AJ1289)/AJ1290*100%,"")</f>
        <v/>
      </c>
      <c r="AK1291" s="194" t="str">
        <f t="shared" ref="AK1291" si="5539">IFERROR((AK1290-AK1289)/AK1290*100%,"")</f>
        <v/>
      </c>
      <c r="AL1291" s="194" t="str">
        <f t="shared" ref="AL1291" si="5540">IFERROR((AL1290-AL1289)/AL1290*100%,"")</f>
        <v/>
      </c>
      <c r="AM1291" s="227" t="str">
        <f>IFERROR((AM1290-AM1288)/AM1290*100%,"")</f>
        <v/>
      </c>
    </row>
    <row r="1292" spans="1:39" customFormat="1" outlineLevel="1">
      <c r="A1292" t="str">
        <f>B1277&amp;C1292</f>
        <v>Surname, Forename9</v>
      </c>
      <c r="B1292" s="259"/>
      <c r="C1292" s="27">
        <v>9</v>
      </c>
      <c r="D1292" s="26" t="s">
        <v>22</v>
      </c>
      <c r="E1292" s="103"/>
      <c r="F1292" s="103"/>
      <c r="G1292" s="103"/>
      <c r="H1292" s="15"/>
      <c r="I1292" s="16"/>
      <c r="J1292" s="17"/>
      <c r="K1292" s="94"/>
      <c r="L1292" s="94"/>
      <c r="M1292" s="94"/>
      <c r="N1292" s="94"/>
      <c r="O1292" s="94"/>
      <c r="P1292" s="94"/>
      <c r="Q1292" s="17" t="str">
        <f>IF(SUM(K1292:P1292)=0,"",SUM(K1292:P1292))</f>
        <v/>
      </c>
      <c r="R1292" s="94"/>
      <c r="S1292" s="94"/>
      <c r="T1292" s="17" t="str">
        <f>IF(SUM(R1292:S1292)=0,"",SUM(R1292:S1292))</f>
        <v/>
      </c>
      <c r="U1292" s="17"/>
      <c r="V1292" s="94"/>
      <c r="W1292" s="17"/>
      <c r="X1292" s="94" t="str">
        <f>IFERROR(AVERAGE(V1292:W1292),"")</f>
        <v/>
      </c>
      <c r="Y1292" s="17"/>
      <c r="Z1292" s="17"/>
      <c r="AA1292" s="71"/>
      <c r="AB1292" s="17"/>
      <c r="AC1292" s="190" t="str">
        <f>IF(J1292="","",IF(J1292&lt;&gt;0,INT(25.4347*POWER((18-J1292),1.81)),0))</f>
        <v/>
      </c>
      <c r="AD1292" s="190" t="str">
        <f>IFERROR(IF(Q1292&lt;&gt;0,INT(0.14354*POWER(((10*Q1292)-220),1.4)),0),"")</f>
        <v/>
      </c>
      <c r="AE1292" s="190" t="str">
        <f>IFERROR(IF(T1292&lt;&gt;0,INT(51.39*POWER((T1292-1.5),1.05)),0),"")</f>
        <v/>
      </c>
      <c r="AF1292" s="190">
        <f>IF(U1292&lt;&gt;0,INT(0.8465*POWER(((100*U1292)-75),1.42)),0)</f>
        <v>0</v>
      </c>
      <c r="AG1292" s="190" t="str">
        <f>IFERROR(IF(X1292&lt;&gt;0,INT(1.53775*POWER((82-X1292),1.81)),0),"")</f>
        <v/>
      </c>
      <c r="AH1292" s="190" t="str">
        <f>IF(Y1292="","",IF(Y1292&lt;&gt;0,INT(5.74352*POWER((28.5-Y1292),1.92)),0))</f>
        <v/>
      </c>
      <c r="AI1292" s="190">
        <f>IF(Z1292&lt;&gt;0,INT(12.91*POWER((Z1292-4),1.1)),0)</f>
        <v>0</v>
      </c>
      <c r="AJ1292" s="190" t="str">
        <f>IF(AA1292="","",IF(AA1292&lt;&gt;0,INT(0.2797*POWER(((100*AA1292)),1.35)),0))</f>
        <v/>
      </c>
      <c r="AK1292" s="191" t="str">
        <f>IF(AB1292="","",IF(AB1292&lt;&gt;0,INT(100.14*POWER((AB1292-1),1.08)),0))</f>
        <v/>
      </c>
      <c r="AL1292" s="192">
        <f>COUNT(J1292,Q1292,T1292,X1292,Y1292,AA1292,AB1292)</f>
        <v>0</v>
      </c>
      <c r="AM1292" s="193" t="str">
        <f>IF(AL1292=0,"",SUM(AC1292:AK1292))</f>
        <v/>
      </c>
    </row>
    <row r="1293" spans="1:39" customFormat="1" outlineLevel="1">
      <c r="B1293" s="259"/>
      <c r="C1293" s="106" t="s">
        <v>65</v>
      </c>
      <c r="D1293" s="33"/>
      <c r="E1293" s="33"/>
      <c r="F1293" s="33"/>
      <c r="G1293" s="33"/>
      <c r="H1293" s="18"/>
      <c r="I1293" s="44"/>
      <c r="J1293" s="107" t="str">
        <f>IFERROR((J1290-J1292)/J1292*100%,"")</f>
        <v/>
      </c>
      <c r="K1293" s="107" t="str">
        <f t="shared" ref="K1293:T1293" si="5541">IFERROR((K1292-K1290)/K1292*100%,"")</f>
        <v/>
      </c>
      <c r="L1293" s="107" t="str">
        <f t="shared" si="5541"/>
        <v/>
      </c>
      <c r="M1293" s="107" t="str">
        <f t="shared" si="5541"/>
        <v/>
      </c>
      <c r="N1293" s="107" t="str">
        <f t="shared" si="5541"/>
        <v/>
      </c>
      <c r="O1293" s="107" t="str">
        <f t="shared" si="5541"/>
        <v/>
      </c>
      <c r="P1293" s="107" t="str">
        <f t="shared" si="5541"/>
        <v/>
      </c>
      <c r="Q1293" s="107" t="str">
        <f t="shared" si="5541"/>
        <v/>
      </c>
      <c r="R1293" s="107" t="str">
        <f t="shared" si="5541"/>
        <v/>
      </c>
      <c r="S1293" s="107" t="str">
        <f t="shared" si="5541"/>
        <v/>
      </c>
      <c r="T1293" s="107" t="str">
        <f t="shared" si="5541"/>
        <v/>
      </c>
      <c r="U1293" s="107" t="str">
        <f t="shared" ref="U1293" si="5542">IFERROR((U1292-U1291)/U1292*100%,"")</f>
        <v/>
      </c>
      <c r="V1293" s="107" t="str">
        <f>IFERROR((V1290-V1292)/V1292*100%,"")</f>
        <v/>
      </c>
      <c r="W1293" s="107" t="str">
        <f>IFERROR((W1290-W1292)/W1292*100%,"")</f>
        <v/>
      </c>
      <c r="X1293" s="107" t="str">
        <f>IFERROR((X1290-X1292)/X1292*100%,"")</f>
        <v/>
      </c>
      <c r="Y1293" s="107" t="str">
        <f>IFERROR((Y1290-Y1292)/Y1292*100%,"")</f>
        <v/>
      </c>
      <c r="Z1293" s="107" t="str">
        <f t="shared" ref="Z1293" si="5543">IFERROR((Z1292-Z1291)/Z1292*100%,"")</f>
        <v/>
      </c>
      <c r="AA1293" s="107" t="str">
        <f>IFERROR((AA1292-AA1290)/AA1292*100%,"")</f>
        <v/>
      </c>
      <c r="AB1293" s="107" t="str">
        <f>IFERROR((AB1292-AB1290)/AB1292*100%,"")</f>
        <v/>
      </c>
      <c r="AC1293" s="194" t="str">
        <f t="shared" ref="AC1293" si="5544">IFERROR((AC1292-AC1291)/AC1292*100%,"")</f>
        <v/>
      </c>
      <c r="AD1293" s="194" t="str">
        <f t="shared" ref="AD1293" si="5545">IFERROR((AD1292-AD1291)/AD1292*100%,"")</f>
        <v/>
      </c>
      <c r="AE1293" s="194" t="str">
        <f t="shared" ref="AE1293" si="5546">IFERROR((AE1292-AE1291)/AE1292*100%,"")</f>
        <v/>
      </c>
      <c r="AF1293" s="194" t="str">
        <f t="shared" ref="AF1293" si="5547">IFERROR((AF1292-AF1291)/AF1292*100%,"")</f>
        <v/>
      </c>
      <c r="AG1293" s="194" t="str">
        <f t="shared" ref="AG1293" si="5548">IFERROR((AG1292-AG1291)/AG1292*100%,"")</f>
        <v/>
      </c>
      <c r="AH1293" s="194" t="str">
        <f t="shared" ref="AH1293" si="5549">IFERROR((AH1292-AH1291)/AH1292*100%,"")</f>
        <v/>
      </c>
      <c r="AI1293" s="194" t="str">
        <f t="shared" ref="AI1293" si="5550">IFERROR((AI1292-AI1291)/AI1292*100%,"")</f>
        <v/>
      </c>
      <c r="AJ1293" s="194" t="str">
        <f t="shared" ref="AJ1293" si="5551">IFERROR((AJ1292-AJ1291)/AJ1292*100%,"")</f>
        <v/>
      </c>
      <c r="AK1293" s="194" t="str">
        <f t="shared" ref="AK1293" si="5552">IFERROR((AK1292-AK1291)/AK1292*100%,"")</f>
        <v/>
      </c>
      <c r="AL1293" s="194" t="str">
        <f t="shared" ref="AL1293" si="5553">IFERROR((AL1292-AL1291)/AL1292*100%,"")</f>
        <v/>
      </c>
      <c r="AM1293" s="227" t="str">
        <f>IFERROR((AM1292-AM1290)/AM1292*100%,"")</f>
        <v/>
      </c>
    </row>
    <row r="1294" spans="1:39" s="6" customFormat="1" outlineLevel="1">
      <c r="A1294" t="str">
        <f>B1277&amp;C1294</f>
        <v>Surname, Forename10</v>
      </c>
      <c r="B1294" s="259"/>
      <c r="C1294" s="32">
        <v>10</v>
      </c>
      <c r="D1294" s="33" t="s">
        <v>22</v>
      </c>
      <c r="E1294" s="33"/>
      <c r="F1294" s="33"/>
      <c r="G1294" s="33"/>
      <c r="H1294" s="18"/>
      <c r="I1294" s="44"/>
      <c r="J1294" s="34"/>
      <c r="K1294" s="34"/>
      <c r="L1294" s="34"/>
      <c r="M1294" s="34"/>
      <c r="N1294" s="34"/>
      <c r="O1294" s="34"/>
      <c r="P1294" s="34"/>
      <c r="Q1294" s="17" t="str">
        <f>IF(SUM(K1294:P1294)=0,"",SUM(K1294:P1294))</f>
        <v/>
      </c>
      <c r="R1294" s="94"/>
      <c r="S1294" s="94"/>
      <c r="T1294" s="17" t="str">
        <f>IF(SUM(R1294:S1294)=0,"",SUM(R1294:S1294))</f>
        <v/>
      </c>
      <c r="U1294" s="17"/>
      <c r="V1294" s="94"/>
      <c r="W1294" s="17"/>
      <c r="X1294" s="94" t="str">
        <f>IFERROR(AVERAGE(V1294:W1294),"")</f>
        <v/>
      </c>
      <c r="Y1294" s="17"/>
      <c r="Z1294" s="17"/>
      <c r="AA1294" s="71"/>
      <c r="AB1294" s="17"/>
      <c r="AC1294" s="190" t="str">
        <f>IF(J1294="","",IF(J1294&lt;&gt;0,INT(25.4347*POWER((18-J1294),1.81)),0))</f>
        <v/>
      </c>
      <c r="AD1294" s="190" t="str">
        <f>IFERROR(IF(Q1294&lt;&gt;0,INT(0.14354*POWER(((10*Q1294)-220),1.4)),0),"")</f>
        <v/>
      </c>
      <c r="AE1294" s="190" t="str">
        <f>IFERROR(IF(T1294&lt;&gt;0,INT(51.39*POWER((T1294-1.5),1.05)),0),"")</f>
        <v/>
      </c>
      <c r="AF1294" s="190">
        <f>IF(U1294&lt;&gt;0,INT(0.8465*POWER(((100*U1294)-75),1.42)),0)</f>
        <v>0</v>
      </c>
      <c r="AG1294" s="190" t="str">
        <f>IFERROR(IF(X1294&lt;&gt;0,INT(1.53775*POWER((82-X1294),1.81)),0),"")</f>
        <v/>
      </c>
      <c r="AH1294" s="190" t="str">
        <f>IF(Y1294="","",IF(Y1294&lt;&gt;0,INT(5.74352*POWER((28.5-Y1294),1.92)),0))</f>
        <v/>
      </c>
      <c r="AI1294" s="190">
        <f>IF(Z1294&lt;&gt;0,INT(12.91*POWER((Z1294-4),1.1)),0)</f>
        <v>0</v>
      </c>
      <c r="AJ1294" s="190" t="str">
        <f>IF(AA1294="","",IF(AA1294&lt;&gt;0,INT(0.2797*POWER(((100*AA1294)),1.35)),0))</f>
        <v/>
      </c>
      <c r="AK1294" s="191" t="str">
        <f>IF(AB1294="","",IF(AB1294&lt;&gt;0,INT(100.14*POWER((AB1294-1),1.08)),0))</f>
        <v/>
      </c>
      <c r="AL1294" s="192">
        <f>COUNT(J1294,Q1294,T1294,X1294,Y1294,AA1294,AB1294)</f>
        <v>0</v>
      </c>
      <c r="AM1294" s="193" t="str">
        <f>IF(AL1294=0,"",SUM(AC1294:AK1294))</f>
        <v/>
      </c>
    </row>
    <row r="1295" spans="1:39" s="6" customFormat="1" outlineLevel="1">
      <c r="A1295"/>
      <c r="B1295" s="260"/>
      <c r="C1295" s="106" t="s">
        <v>65</v>
      </c>
      <c r="D1295" s="33"/>
      <c r="E1295" s="33"/>
      <c r="F1295" s="33"/>
      <c r="G1295" s="33"/>
      <c r="H1295" s="18"/>
      <c r="I1295" s="44"/>
      <c r="J1295" s="107" t="str">
        <f>IFERROR((J1292-J1294)/J1294*100%,"")</f>
        <v/>
      </c>
      <c r="K1295" s="107" t="str">
        <f t="shared" ref="K1295:T1295" si="5554">IFERROR((K1294-K1292)/K1294*100%,"")</f>
        <v/>
      </c>
      <c r="L1295" s="107" t="str">
        <f t="shared" si="5554"/>
        <v/>
      </c>
      <c r="M1295" s="107" t="str">
        <f t="shared" si="5554"/>
        <v/>
      </c>
      <c r="N1295" s="107" t="str">
        <f t="shared" si="5554"/>
        <v/>
      </c>
      <c r="O1295" s="107" t="str">
        <f t="shared" si="5554"/>
        <v/>
      </c>
      <c r="P1295" s="107" t="str">
        <f t="shared" si="5554"/>
        <v/>
      </c>
      <c r="Q1295" s="107" t="str">
        <f t="shared" si="5554"/>
        <v/>
      </c>
      <c r="R1295" s="107" t="str">
        <f t="shared" si="5554"/>
        <v/>
      </c>
      <c r="S1295" s="107" t="str">
        <f t="shared" si="5554"/>
        <v/>
      </c>
      <c r="T1295" s="107" t="str">
        <f t="shared" si="5554"/>
        <v/>
      </c>
      <c r="U1295" s="107" t="str">
        <f t="shared" ref="U1295" si="5555">IFERROR((U1294-U1293)/U1294*100%,"")</f>
        <v/>
      </c>
      <c r="V1295" s="107" t="str">
        <f>IFERROR((V1292-V1294)/V1294*100%,"")</f>
        <v/>
      </c>
      <c r="W1295" s="107" t="str">
        <f>IFERROR((W1292-W1294)/W1294*100%,"")</f>
        <v/>
      </c>
      <c r="X1295" s="107" t="str">
        <f>IFERROR((X1292-X1294)/X1294*100%,"")</f>
        <v/>
      </c>
      <c r="Y1295" s="107" t="str">
        <f>IFERROR((Y1292-Y1294)/Y1294*100%,"")</f>
        <v/>
      </c>
      <c r="Z1295" s="107" t="str">
        <f t="shared" ref="Z1295" si="5556">IFERROR((Z1294-Z1293)/Z1294*100%,"")</f>
        <v/>
      </c>
      <c r="AA1295" s="107" t="str">
        <f>IFERROR((AA1294-AA1292)/AA1294*100%,"")</f>
        <v/>
      </c>
      <c r="AB1295" s="107" t="str">
        <f>IFERROR((AB1294-AB1292)/AB1294*100%,"")</f>
        <v/>
      </c>
      <c r="AC1295" s="194" t="str">
        <f t="shared" ref="AC1295" si="5557">IFERROR((AC1294-AC1293)/AC1294*100%,"")</f>
        <v/>
      </c>
      <c r="AD1295" s="194" t="str">
        <f t="shared" ref="AD1295" si="5558">IFERROR((AD1294-AD1293)/AD1294*100%,"")</f>
        <v/>
      </c>
      <c r="AE1295" s="194" t="str">
        <f t="shared" ref="AE1295" si="5559">IFERROR((AE1294-AE1293)/AE1294*100%,"")</f>
        <v/>
      </c>
      <c r="AF1295" s="194" t="str">
        <f t="shared" ref="AF1295" si="5560">IFERROR((AF1294-AF1293)/AF1294*100%,"")</f>
        <v/>
      </c>
      <c r="AG1295" s="194" t="str">
        <f t="shared" ref="AG1295" si="5561">IFERROR((AG1294-AG1293)/AG1294*100%,"")</f>
        <v/>
      </c>
      <c r="AH1295" s="194" t="str">
        <f t="shared" ref="AH1295" si="5562">IFERROR((AH1294-AH1293)/AH1294*100%,"")</f>
        <v/>
      </c>
      <c r="AI1295" s="194" t="str">
        <f t="shared" ref="AI1295" si="5563">IFERROR((AI1294-AI1293)/AI1294*100%,"")</f>
        <v/>
      </c>
      <c r="AJ1295" s="194" t="str">
        <f t="shared" ref="AJ1295" si="5564">IFERROR((AJ1294-AJ1293)/AJ1294*100%,"")</f>
        <v/>
      </c>
      <c r="AK1295" s="194" t="str">
        <f t="shared" ref="AK1295" si="5565">IFERROR((AK1294-AK1293)/AK1294*100%,"")</f>
        <v/>
      </c>
      <c r="AL1295" s="194" t="str">
        <f t="shared" ref="AL1295" si="5566">IFERROR((AL1294-AL1293)/AL1294*100%,"")</f>
        <v/>
      </c>
      <c r="AM1295" s="227" t="str">
        <f>IFERROR((AM1294-AM1292)/AM1294*100%,"")</f>
        <v/>
      </c>
    </row>
    <row r="1296" spans="1:39" s="45" customFormat="1" outlineLevel="1">
      <c r="B1296" s="115"/>
      <c r="C1296" s="32"/>
      <c r="D1296" s="33"/>
      <c r="E1296" s="33"/>
      <c r="F1296" s="33"/>
      <c r="G1296" s="33"/>
      <c r="H1296" s="18"/>
      <c r="I1296" s="44"/>
      <c r="J1296" s="34"/>
      <c r="K1296" s="34"/>
      <c r="L1296" s="34"/>
      <c r="M1296" s="34"/>
      <c r="N1296" s="34"/>
      <c r="O1296" s="34"/>
      <c r="P1296" s="34"/>
      <c r="Q1296" s="34"/>
      <c r="R1296" s="34"/>
      <c r="S1296" s="34"/>
      <c r="T1296" s="34"/>
      <c r="U1296" s="34"/>
      <c r="V1296" s="34"/>
      <c r="W1296" s="34"/>
      <c r="X1296" s="34"/>
      <c r="Y1296" s="34"/>
      <c r="Z1296" s="34"/>
      <c r="AA1296" s="34"/>
      <c r="AB1296" s="34"/>
      <c r="AC1296" s="195"/>
      <c r="AD1296" s="196"/>
      <c r="AE1296" s="196"/>
      <c r="AF1296" s="196"/>
      <c r="AG1296" s="196"/>
      <c r="AH1296" s="196"/>
      <c r="AI1296" s="196"/>
      <c r="AJ1296" s="196"/>
      <c r="AK1296" s="197"/>
      <c r="AL1296" s="196"/>
      <c r="AM1296" s="198"/>
    </row>
    <row r="1297" spans="1:39" s="6" customFormat="1" outlineLevel="1">
      <c r="B1297" s="116"/>
      <c r="C1297" s="35"/>
      <c r="D1297" s="36"/>
      <c r="E1297" s="36"/>
      <c r="F1297" s="36"/>
      <c r="G1297" s="36"/>
      <c r="H1297" s="37"/>
      <c r="I1297" s="38" t="s">
        <v>24</v>
      </c>
      <c r="J1297" s="21" t="e">
        <f>AVERAGE(J1277:J1278,J1280,J1282,J1284,J1286,J1288,J1290,J1292,J1294)</f>
        <v>#DIV/0!</v>
      </c>
      <c r="K1297" s="21" t="e">
        <f t="shared" ref="K1297:AB1297" si="5567">AVERAGE(K1277:K1278,K1280,K1282,K1284,K1286,K1288,K1290,K1292,K1294)</f>
        <v>#DIV/0!</v>
      </c>
      <c r="L1297" s="21" t="e">
        <f t="shared" si="5567"/>
        <v>#DIV/0!</v>
      </c>
      <c r="M1297" s="21" t="e">
        <f t="shared" si="5567"/>
        <v>#DIV/0!</v>
      </c>
      <c r="N1297" s="21" t="e">
        <f t="shared" si="5567"/>
        <v>#DIV/0!</v>
      </c>
      <c r="O1297" s="21" t="e">
        <f t="shared" si="5567"/>
        <v>#DIV/0!</v>
      </c>
      <c r="P1297" s="21" t="e">
        <f t="shared" si="5567"/>
        <v>#DIV/0!</v>
      </c>
      <c r="Q1297" s="21" t="e">
        <f t="shared" si="5567"/>
        <v>#DIV/0!</v>
      </c>
      <c r="R1297" s="21" t="e">
        <f t="shared" si="5567"/>
        <v>#DIV/0!</v>
      </c>
      <c r="S1297" s="21" t="e">
        <f t="shared" si="5567"/>
        <v>#DIV/0!</v>
      </c>
      <c r="T1297" s="21" t="e">
        <f t="shared" si="5567"/>
        <v>#DIV/0!</v>
      </c>
      <c r="U1297" s="21" t="e">
        <f t="shared" si="5567"/>
        <v>#DIV/0!</v>
      </c>
      <c r="V1297" s="21" t="e">
        <f t="shared" si="5567"/>
        <v>#DIV/0!</v>
      </c>
      <c r="W1297" s="21" t="e">
        <f t="shared" si="5567"/>
        <v>#DIV/0!</v>
      </c>
      <c r="X1297" s="21" t="e">
        <f t="shared" si="5567"/>
        <v>#DIV/0!</v>
      </c>
      <c r="Y1297" s="21" t="e">
        <f t="shared" si="5567"/>
        <v>#DIV/0!</v>
      </c>
      <c r="Z1297" s="21" t="e">
        <f t="shared" si="5567"/>
        <v>#DIV/0!</v>
      </c>
      <c r="AA1297" s="21" t="e">
        <f t="shared" si="5567"/>
        <v>#DIV/0!</v>
      </c>
      <c r="AB1297" s="21" t="e">
        <f t="shared" si="5567"/>
        <v>#DIV/0!</v>
      </c>
      <c r="AC1297" s="199"/>
      <c r="AD1297" s="200"/>
      <c r="AE1297" s="200"/>
      <c r="AF1297" s="200"/>
      <c r="AG1297" s="200"/>
      <c r="AH1297" s="200"/>
      <c r="AI1297" s="200"/>
      <c r="AJ1297" s="200"/>
      <c r="AK1297" s="201"/>
      <c r="AL1297" s="200"/>
      <c r="AM1297" s="202"/>
    </row>
    <row r="1298" spans="1:39" s="6" customFormat="1" outlineLevel="1">
      <c r="B1298" s="116"/>
      <c r="C1298" s="35"/>
      <c r="D1298" s="36"/>
      <c r="E1298" s="36"/>
      <c r="F1298" s="36"/>
      <c r="G1298" s="36"/>
      <c r="H1298" s="37"/>
      <c r="I1298" s="38" t="s">
        <v>26</v>
      </c>
      <c r="J1298" s="21">
        <f>MIN(J1277:J1278,J1280,J1282,J1284,J1286,J1288,J1290,J1292,J1294)</f>
        <v>0</v>
      </c>
      <c r="K1298" s="21">
        <f t="shared" ref="K1298:AB1298" si="5568">MIN(K1277:K1278,K1280,K1282,K1284,K1286,K1288,K1290,K1292,K1294)</f>
        <v>0</v>
      </c>
      <c r="L1298" s="21">
        <f t="shared" si="5568"/>
        <v>0</v>
      </c>
      <c r="M1298" s="21">
        <f t="shared" si="5568"/>
        <v>0</v>
      </c>
      <c r="N1298" s="21">
        <f t="shared" si="5568"/>
        <v>0</v>
      </c>
      <c r="O1298" s="21">
        <f t="shared" si="5568"/>
        <v>0</v>
      </c>
      <c r="P1298" s="21">
        <f t="shared" si="5568"/>
        <v>0</v>
      </c>
      <c r="Q1298" s="21">
        <f t="shared" si="5568"/>
        <v>0</v>
      </c>
      <c r="R1298" s="21">
        <f t="shared" si="5568"/>
        <v>0</v>
      </c>
      <c r="S1298" s="21">
        <f t="shared" si="5568"/>
        <v>0</v>
      </c>
      <c r="T1298" s="21">
        <f t="shared" si="5568"/>
        <v>0</v>
      </c>
      <c r="U1298" s="21">
        <f t="shared" si="5568"/>
        <v>0</v>
      </c>
      <c r="V1298" s="21">
        <f t="shared" si="5568"/>
        <v>0</v>
      </c>
      <c r="W1298" s="21">
        <f t="shared" si="5568"/>
        <v>0</v>
      </c>
      <c r="X1298" s="21">
        <f t="shared" si="5568"/>
        <v>0</v>
      </c>
      <c r="Y1298" s="21">
        <f t="shared" si="5568"/>
        <v>0</v>
      </c>
      <c r="Z1298" s="21">
        <f t="shared" si="5568"/>
        <v>0</v>
      </c>
      <c r="AA1298" s="21">
        <f t="shared" si="5568"/>
        <v>0</v>
      </c>
      <c r="AB1298" s="21">
        <f t="shared" si="5568"/>
        <v>0</v>
      </c>
      <c r="AC1298" s="199"/>
      <c r="AD1298" s="200"/>
      <c r="AE1298" s="200"/>
      <c r="AF1298" s="200"/>
      <c r="AG1298" s="200"/>
      <c r="AH1298" s="200"/>
      <c r="AI1298" s="200"/>
      <c r="AJ1298" s="200"/>
      <c r="AK1298" s="201"/>
      <c r="AL1298" s="200"/>
      <c r="AM1298" s="202"/>
    </row>
    <row r="1299" spans="1:39" s="6" customFormat="1" outlineLevel="1">
      <c r="B1299" s="116"/>
      <c r="C1299" s="35"/>
      <c r="D1299" s="36"/>
      <c r="E1299" s="36"/>
      <c r="F1299" s="36"/>
      <c r="G1299" s="36"/>
      <c r="H1299" s="37"/>
      <c r="I1299" s="38" t="s">
        <v>25</v>
      </c>
      <c r="J1299" s="21">
        <f>MAX(J1277:J1278,J1280,J1282,J1284,J1286,J1288,J1290,J1292,J1294)</f>
        <v>0</v>
      </c>
      <c r="K1299" s="21">
        <f t="shared" ref="K1299:AB1299" si="5569">MAX(K1277:K1278,K1280,K1282,K1284,K1286,K1288,K1290,K1292,K1294)</f>
        <v>0</v>
      </c>
      <c r="L1299" s="21">
        <f t="shared" si="5569"/>
        <v>0</v>
      </c>
      <c r="M1299" s="21">
        <f t="shared" si="5569"/>
        <v>0</v>
      </c>
      <c r="N1299" s="21">
        <f t="shared" si="5569"/>
        <v>0</v>
      </c>
      <c r="O1299" s="21">
        <f t="shared" si="5569"/>
        <v>0</v>
      </c>
      <c r="P1299" s="21">
        <f t="shared" si="5569"/>
        <v>0</v>
      </c>
      <c r="Q1299" s="21">
        <f t="shared" si="5569"/>
        <v>0</v>
      </c>
      <c r="R1299" s="21">
        <f t="shared" si="5569"/>
        <v>0</v>
      </c>
      <c r="S1299" s="21">
        <f t="shared" si="5569"/>
        <v>0</v>
      </c>
      <c r="T1299" s="21">
        <f t="shared" si="5569"/>
        <v>0</v>
      </c>
      <c r="U1299" s="21">
        <f t="shared" si="5569"/>
        <v>0</v>
      </c>
      <c r="V1299" s="21">
        <f t="shared" si="5569"/>
        <v>0</v>
      </c>
      <c r="W1299" s="21">
        <f t="shared" si="5569"/>
        <v>0</v>
      </c>
      <c r="X1299" s="21">
        <f t="shared" si="5569"/>
        <v>0</v>
      </c>
      <c r="Y1299" s="21">
        <f t="shared" si="5569"/>
        <v>0</v>
      </c>
      <c r="Z1299" s="21">
        <f t="shared" si="5569"/>
        <v>0</v>
      </c>
      <c r="AA1299" s="21">
        <f t="shared" si="5569"/>
        <v>0</v>
      </c>
      <c r="AB1299" s="21">
        <f t="shared" si="5569"/>
        <v>0</v>
      </c>
      <c r="AC1299" s="199"/>
      <c r="AD1299" s="200"/>
      <c r="AE1299" s="200"/>
      <c r="AF1299" s="200"/>
      <c r="AG1299" s="200"/>
      <c r="AH1299" s="200"/>
      <c r="AI1299" s="200"/>
      <c r="AJ1299" s="200"/>
      <c r="AK1299" s="201"/>
      <c r="AL1299" s="200"/>
      <c r="AM1299" s="202"/>
    </row>
    <row r="1300" spans="1:39" s="6" customFormat="1" outlineLevel="1">
      <c r="B1300" s="116"/>
      <c r="C1300" s="35"/>
      <c r="D1300" s="36"/>
      <c r="E1300" s="36"/>
      <c r="F1300" s="36"/>
      <c r="G1300" s="36"/>
      <c r="H1300" s="37"/>
      <c r="I1300" s="38"/>
      <c r="J1300" s="21"/>
      <c r="K1300" s="21"/>
      <c r="L1300" s="21"/>
      <c r="M1300" s="21"/>
      <c r="N1300" s="21"/>
      <c r="O1300" s="21"/>
      <c r="P1300" s="21"/>
      <c r="Q1300" s="21"/>
      <c r="R1300" s="21"/>
      <c r="S1300" s="21"/>
      <c r="T1300" s="21"/>
      <c r="U1300" s="21"/>
      <c r="V1300" s="21"/>
      <c r="W1300" s="21"/>
      <c r="X1300" s="21"/>
      <c r="Y1300" s="21"/>
      <c r="Z1300" s="21"/>
      <c r="AA1300" s="21"/>
      <c r="AB1300" s="21"/>
      <c r="AC1300" s="200"/>
      <c r="AD1300" s="200"/>
      <c r="AE1300" s="200"/>
      <c r="AF1300" s="200"/>
      <c r="AG1300" s="200"/>
      <c r="AH1300" s="200"/>
      <c r="AI1300" s="200"/>
      <c r="AJ1300" s="200"/>
      <c r="AK1300" s="200"/>
      <c r="AL1300" s="200"/>
      <c r="AM1300" s="202"/>
    </row>
    <row r="1301" spans="1:39" s="31" customFormat="1" ht="16.5" outlineLevel="1" thickBot="1">
      <c r="B1301" s="117"/>
      <c r="C1301" s="39"/>
      <c r="D1301" s="40"/>
      <c r="E1301" s="40"/>
      <c r="F1301" s="40"/>
      <c r="G1301" s="40"/>
      <c r="H1301" s="41"/>
      <c r="I1301" s="42"/>
      <c r="J1301" s="43"/>
      <c r="K1301" s="43"/>
      <c r="L1301" s="43"/>
      <c r="M1301" s="43"/>
      <c r="N1301" s="43"/>
      <c r="O1301" s="43"/>
      <c r="P1301" s="43"/>
      <c r="Q1301" s="43"/>
      <c r="R1301" s="43"/>
      <c r="S1301" s="43"/>
      <c r="T1301" s="43"/>
      <c r="U1301" s="43"/>
      <c r="V1301" s="43"/>
      <c r="W1301" s="43"/>
      <c r="X1301" s="43"/>
      <c r="Y1301" s="43"/>
      <c r="Z1301" s="43"/>
      <c r="AA1301" s="43"/>
      <c r="AB1301" s="43"/>
      <c r="AC1301" s="204"/>
      <c r="AD1301" s="204"/>
      <c r="AE1301" s="204"/>
      <c r="AF1301" s="204"/>
      <c r="AG1301" s="204"/>
      <c r="AH1301" s="204"/>
      <c r="AI1301" s="204"/>
      <c r="AJ1301" s="204"/>
      <c r="AK1301" s="204"/>
      <c r="AL1301" s="204"/>
      <c r="AM1301" s="205"/>
    </row>
    <row r="1302" spans="1:39" customFormat="1">
      <c r="B1302" s="118"/>
      <c r="C1302" s="28"/>
      <c r="D1302" s="19"/>
      <c r="E1302" s="19"/>
      <c r="F1302" s="19"/>
      <c r="G1302" s="19"/>
      <c r="H1302" s="29"/>
      <c r="I1302" s="20"/>
      <c r="J1302" s="30"/>
      <c r="K1302" s="30"/>
      <c r="L1302" s="30"/>
      <c r="M1302" s="30"/>
      <c r="N1302" s="30"/>
      <c r="O1302" s="30"/>
      <c r="P1302" s="30"/>
      <c r="Q1302" s="30"/>
      <c r="R1302" s="30"/>
      <c r="S1302" s="30"/>
      <c r="T1302" s="30"/>
      <c r="U1302" s="30"/>
      <c r="V1302" s="30"/>
      <c r="W1302" s="30"/>
      <c r="X1302" s="30"/>
      <c r="Y1302" s="30"/>
      <c r="Z1302" s="30"/>
      <c r="AA1302" s="30"/>
      <c r="AB1302" s="30"/>
      <c r="AC1302" s="206"/>
      <c r="AD1302" s="206"/>
      <c r="AE1302" s="206"/>
      <c r="AF1302" s="206"/>
      <c r="AG1302" s="206"/>
      <c r="AH1302" s="206"/>
      <c r="AI1302" s="206"/>
      <c r="AJ1302" s="206"/>
      <c r="AK1302" s="206"/>
      <c r="AL1302" s="206"/>
      <c r="AM1302" s="207"/>
    </row>
    <row r="1303" spans="1:39" customFormat="1" outlineLevel="1">
      <c r="B1303" s="114" t="s">
        <v>41</v>
      </c>
      <c r="C1303" s="28"/>
      <c r="D1303" s="19"/>
      <c r="E1303" s="19"/>
      <c r="F1303" s="19"/>
      <c r="G1303" s="19"/>
      <c r="H1303" s="29"/>
      <c r="I1303" s="20"/>
      <c r="J1303" s="30"/>
      <c r="K1303" s="30"/>
      <c r="L1303" s="30"/>
      <c r="M1303" s="30"/>
      <c r="N1303" s="30"/>
      <c r="O1303" s="30"/>
      <c r="P1303" s="30"/>
      <c r="Q1303" s="30"/>
      <c r="R1303" s="30"/>
      <c r="S1303" s="30"/>
      <c r="T1303" s="30"/>
      <c r="U1303" s="30"/>
      <c r="V1303" s="30"/>
      <c r="W1303" s="30"/>
      <c r="X1303" s="30"/>
      <c r="Y1303" s="30"/>
      <c r="Z1303" s="30"/>
      <c r="AA1303" s="30"/>
      <c r="AB1303" s="30"/>
      <c r="AC1303" s="206"/>
      <c r="AD1303" s="206"/>
      <c r="AE1303" s="206"/>
      <c r="AF1303" s="206"/>
      <c r="AG1303" s="206"/>
      <c r="AH1303" s="206"/>
      <c r="AI1303" s="206"/>
      <c r="AJ1303" s="206"/>
      <c r="AK1303" s="206"/>
      <c r="AL1303" s="206"/>
      <c r="AM1303" s="207"/>
    </row>
    <row r="1304" spans="1:39" customFormat="1" outlineLevel="1">
      <c r="A1304" t="str">
        <f>B1304&amp;C1304</f>
        <v>Surname, Forename1</v>
      </c>
      <c r="B1304" s="258" t="s">
        <v>28</v>
      </c>
      <c r="C1304" s="27">
        <v>1</v>
      </c>
      <c r="D1304" s="26" t="s">
        <v>22</v>
      </c>
      <c r="E1304" s="103"/>
      <c r="F1304" s="103"/>
      <c r="G1304" s="103"/>
      <c r="H1304" s="16"/>
      <c r="I1304" s="16"/>
      <c r="J1304" s="17"/>
      <c r="K1304" s="94"/>
      <c r="L1304" s="94"/>
      <c r="M1304" s="94"/>
      <c r="N1304" s="94"/>
      <c r="O1304" s="94"/>
      <c r="P1304" s="94"/>
      <c r="Q1304" s="17"/>
      <c r="R1304" s="94"/>
      <c r="S1304" s="94"/>
      <c r="T1304" s="17"/>
      <c r="U1304" s="17"/>
      <c r="V1304" s="94"/>
      <c r="W1304" s="17"/>
      <c r="X1304" s="94"/>
      <c r="Y1304" s="17"/>
      <c r="Z1304" s="17"/>
      <c r="AA1304" s="17"/>
      <c r="AB1304" s="17"/>
      <c r="AC1304" s="190">
        <f>IF(J1304&lt;&gt;0,INT(25.4347*POWER((18-J1304),1.81)),0)</f>
        <v>0</v>
      </c>
      <c r="AD1304" s="190">
        <f>IF(Q1304&lt;&gt;0,INT(0.14354*POWER(((10*Q1304)-220),1.4)),0)</f>
        <v>0</v>
      </c>
      <c r="AE1304" s="190">
        <f>IF(T1304&lt;&gt;0,INT(51.39*POWER((T1304-1.5),1.05)),0)</f>
        <v>0</v>
      </c>
      <c r="AF1304" s="190">
        <f>IF(U1304&lt;&gt;0,INT(0.8465*POWER(((100*U1304)-75),1.42)),0)</f>
        <v>0</v>
      </c>
      <c r="AG1304" s="190">
        <f>IF(X1304&lt;&gt;0,INT(1.53775*POWER((82-X1304),1.81)),0)</f>
        <v>0</v>
      </c>
      <c r="AH1304" s="190">
        <f>IF(Y1304&lt;&gt;0,INT(5.74352*POWER((28.5-Y1304),1.92)),0)</f>
        <v>0</v>
      </c>
      <c r="AI1304" s="190">
        <f>IF(Z1304&lt;&gt;0,INT(12.91*POWER((Z1304-4),1.1)),0)</f>
        <v>0</v>
      </c>
      <c r="AJ1304" s="190">
        <f>IF(AA1304&lt;&gt;0,INT(0.2797*POWER(((100*AA1304)),1.35)),0)</f>
        <v>0</v>
      </c>
      <c r="AK1304" s="191">
        <f>IF(AB1304&lt;&gt;0,INT(100.14*POWER((AB1304-1),1.08)),0)</f>
        <v>0</v>
      </c>
      <c r="AL1304" s="208">
        <v>7</v>
      </c>
      <c r="AM1304" s="193">
        <f>SUM(AC1304:AK1304)</f>
        <v>0</v>
      </c>
    </row>
    <row r="1305" spans="1:39" customFormat="1" outlineLevel="1">
      <c r="A1305" t="str">
        <f>B1304&amp;C1305</f>
        <v>Surname, Forename2</v>
      </c>
      <c r="B1305" s="259"/>
      <c r="C1305" s="27">
        <v>2</v>
      </c>
      <c r="D1305" s="26" t="s">
        <v>22</v>
      </c>
      <c r="E1305" s="103"/>
      <c r="F1305" s="103"/>
      <c r="G1305" s="103"/>
      <c r="H1305" s="15"/>
      <c r="I1305" s="16"/>
      <c r="J1305" s="17"/>
      <c r="K1305" s="94"/>
      <c r="L1305" s="94"/>
      <c r="M1305" s="94"/>
      <c r="N1305" s="94"/>
      <c r="O1305" s="94"/>
      <c r="P1305" s="94"/>
      <c r="Q1305" s="17" t="str">
        <f>IF(SUM(K1305:P1305)=0,"",SUM(K1305:P1305))</f>
        <v/>
      </c>
      <c r="R1305" s="94"/>
      <c r="S1305" s="94"/>
      <c r="T1305" s="17" t="str">
        <f>IF(SUM(R1305:S1305)=0,"",SUM(R1305:S1305))</f>
        <v/>
      </c>
      <c r="U1305" s="17"/>
      <c r="V1305" s="94"/>
      <c r="W1305" s="17"/>
      <c r="X1305" s="94" t="str">
        <f>IFERROR(AVERAGE(V1305:W1305),"")</f>
        <v/>
      </c>
      <c r="Y1305" s="17"/>
      <c r="Z1305" s="17"/>
      <c r="AA1305" s="71"/>
      <c r="AB1305" s="17"/>
      <c r="AC1305" s="190" t="str">
        <f>IF(J1305="","",IF(J1305&lt;&gt;0,INT(25.4347*POWER((18-J1305),1.81)),0))</f>
        <v/>
      </c>
      <c r="AD1305" s="190" t="str">
        <f>IFERROR(IF(Q1305&lt;&gt;0,INT(0.14354*POWER(((10*Q1305)-220),1.4)),0),"")</f>
        <v/>
      </c>
      <c r="AE1305" s="190" t="str">
        <f>IFERROR(IF(T1305&lt;&gt;0,INT(51.39*POWER((T1305-1.5),1.05)),0),"")</f>
        <v/>
      </c>
      <c r="AF1305" s="190">
        <f>IF(U1305&lt;&gt;0,INT(0.8465*POWER(((100*U1305)-75),1.42)),0)</f>
        <v>0</v>
      </c>
      <c r="AG1305" s="190" t="str">
        <f>IFERROR(IF(X1305&lt;&gt;0,INT(1.53775*POWER((82-X1305),1.81)),0),"")</f>
        <v/>
      </c>
      <c r="AH1305" s="190" t="str">
        <f>IF(Y1305="","",IF(Y1305&lt;&gt;0,INT(5.74352*POWER((28.5-Y1305),1.92)),0))</f>
        <v/>
      </c>
      <c r="AI1305" s="190">
        <f>IF(Z1305&lt;&gt;0,INT(12.91*POWER((Z1305-4),1.1)),0)</f>
        <v>0</v>
      </c>
      <c r="AJ1305" s="190" t="str">
        <f>IF(AA1305="","",IF(AA1305&lt;&gt;0,INT(0.2797*POWER(((100*AA1305)),1.35)),0))</f>
        <v/>
      </c>
      <c r="AK1305" s="191" t="str">
        <f>IF(AB1305="","",IF(AB1305&lt;&gt;0,INT(100.14*POWER((AB1305-1),1.08)),0))</f>
        <v/>
      </c>
      <c r="AL1305" s="192">
        <f>COUNT(J1305,Q1305,T1305,X1305,Y1305,AA1305,AB1305)</f>
        <v>0</v>
      </c>
      <c r="AM1305" s="193" t="str">
        <f>IF(AL1305=0,"",SUM(AC1305:AK1305))</f>
        <v/>
      </c>
    </row>
    <row r="1306" spans="1:39" customFormat="1" outlineLevel="1">
      <c r="B1306" s="259"/>
      <c r="C1306" s="106" t="s">
        <v>65</v>
      </c>
      <c r="D1306" s="103"/>
      <c r="E1306" s="103"/>
      <c r="F1306" s="103"/>
      <c r="G1306" s="103"/>
      <c r="H1306" s="104"/>
      <c r="I1306" s="105"/>
      <c r="J1306" s="107" t="str">
        <f>IFERROR((J1304-J1305)/J1305*100%,"")</f>
        <v/>
      </c>
      <c r="K1306" s="107" t="str">
        <f>IFERROR((K1305-K1304)/K1305*100%,"")</f>
        <v/>
      </c>
      <c r="L1306" s="107" t="str">
        <f t="shared" ref="L1306:S1306" si="5570">IFERROR((L1305-L1304)/L1305*100%,"")</f>
        <v/>
      </c>
      <c r="M1306" s="107" t="str">
        <f t="shared" si="5570"/>
        <v/>
      </c>
      <c r="N1306" s="107" t="str">
        <f t="shared" si="5570"/>
        <v/>
      </c>
      <c r="O1306" s="107" t="str">
        <f t="shared" si="5570"/>
        <v/>
      </c>
      <c r="P1306" s="107" t="str">
        <f t="shared" si="5570"/>
        <v/>
      </c>
      <c r="Q1306" s="107" t="str">
        <f t="shared" si="5570"/>
        <v/>
      </c>
      <c r="R1306" s="107" t="str">
        <f t="shared" si="5570"/>
        <v/>
      </c>
      <c r="S1306" s="107" t="str">
        <f t="shared" si="5570"/>
        <v/>
      </c>
      <c r="T1306" s="107" t="str">
        <f>IFERROR((T1305-T1304)/T1305*100%,"")</f>
        <v/>
      </c>
      <c r="U1306" s="107" t="str">
        <f t="shared" ref="U1306" si="5571">IFERROR((U1305-U1304)/U1305*100%,"")</f>
        <v/>
      </c>
      <c r="V1306" s="107" t="str">
        <f>IFERROR((V1304-V1305)/V1305*100%,"")</f>
        <v/>
      </c>
      <c r="W1306" s="107" t="str">
        <f>IFERROR((W1304-W1305)/W1305*100%,"")</f>
        <v/>
      </c>
      <c r="X1306" s="107" t="str">
        <f>IFERROR((X1304-X1305)/X1305*100%,"")</f>
        <v/>
      </c>
      <c r="Y1306" s="107" t="str">
        <f>IFERROR((Y1304-Y1305)/Y1305*100%,"")</f>
        <v/>
      </c>
      <c r="Z1306" s="107" t="str">
        <f t="shared" ref="Z1306:AB1306" si="5572">IFERROR((Z1305-Z1304)/Z1305*100%,"")</f>
        <v/>
      </c>
      <c r="AA1306" s="107" t="str">
        <f t="shared" si="5572"/>
        <v/>
      </c>
      <c r="AB1306" s="107" t="str">
        <f t="shared" si="5572"/>
        <v/>
      </c>
      <c r="AC1306" s="194" t="str">
        <f t="shared" ref="AC1306" si="5573">IFERROR((AC1305-AC1304)/AC1305*100%,"")</f>
        <v/>
      </c>
      <c r="AD1306" s="194" t="str">
        <f t="shared" ref="AD1306" si="5574">IFERROR((AD1305-AD1304)/AD1305*100%,"")</f>
        <v/>
      </c>
      <c r="AE1306" s="194" t="str">
        <f t="shared" ref="AE1306" si="5575">IFERROR((AE1305-AE1304)/AE1305*100%,"")</f>
        <v/>
      </c>
      <c r="AF1306" s="194" t="str">
        <f t="shared" ref="AF1306" si="5576">IFERROR((AF1305-AF1304)/AF1305*100%,"")</f>
        <v/>
      </c>
      <c r="AG1306" s="194" t="str">
        <f t="shared" ref="AG1306" si="5577">IFERROR((AG1305-AG1304)/AG1305*100%,"")</f>
        <v/>
      </c>
      <c r="AH1306" s="194" t="str">
        <f t="shared" ref="AH1306" si="5578">IFERROR((AH1305-AH1304)/AH1305*100%,"")</f>
        <v/>
      </c>
      <c r="AI1306" s="194" t="str">
        <f t="shared" ref="AI1306" si="5579">IFERROR((AI1305-AI1304)/AI1305*100%,"")</f>
        <v/>
      </c>
      <c r="AJ1306" s="194" t="str">
        <f t="shared" ref="AJ1306" si="5580">IFERROR((AJ1305-AJ1304)/AJ1305*100%,"")</f>
        <v/>
      </c>
      <c r="AK1306" s="194" t="str">
        <f t="shared" ref="AK1306" si="5581">IFERROR((AK1305-AK1304)/AK1305*100%,"")</f>
        <v/>
      </c>
      <c r="AL1306" s="194" t="str">
        <f t="shared" ref="AL1306:AM1306" si="5582">IFERROR((AL1305-AL1304)/AL1305*100%,"")</f>
        <v/>
      </c>
      <c r="AM1306" s="228" t="str">
        <f t="shared" si="5582"/>
        <v/>
      </c>
    </row>
    <row r="1307" spans="1:39" customFormat="1" outlineLevel="1">
      <c r="A1307" t="str">
        <f>B1304&amp;C1307</f>
        <v>Surname, Forename3</v>
      </c>
      <c r="B1307" s="259"/>
      <c r="C1307" s="27">
        <v>3</v>
      </c>
      <c r="D1307" s="26" t="s">
        <v>22</v>
      </c>
      <c r="E1307" s="103"/>
      <c r="F1307" s="103"/>
      <c r="G1307" s="103"/>
      <c r="H1307" s="15"/>
      <c r="I1307" s="16"/>
      <c r="J1307" s="17"/>
      <c r="K1307" s="94"/>
      <c r="L1307" s="94"/>
      <c r="M1307" s="94"/>
      <c r="N1307" s="94"/>
      <c r="O1307" s="94"/>
      <c r="P1307" s="94"/>
      <c r="Q1307" s="17" t="str">
        <f>IF(SUM(K1307:P1307)=0,"",SUM(K1307:P1307))</f>
        <v/>
      </c>
      <c r="R1307" s="94"/>
      <c r="S1307" s="94"/>
      <c r="T1307" s="17" t="str">
        <f>IF(SUM(R1307:S1307)=0,"",SUM(R1307:S1307))</f>
        <v/>
      </c>
      <c r="U1307" s="17"/>
      <c r="V1307" s="94"/>
      <c r="W1307" s="17"/>
      <c r="X1307" s="94" t="str">
        <f>IFERROR(AVERAGE(V1307:W1307),"")</f>
        <v/>
      </c>
      <c r="Y1307" s="17"/>
      <c r="Z1307" s="17"/>
      <c r="AA1307" s="71"/>
      <c r="AB1307" s="17"/>
      <c r="AC1307" s="190" t="str">
        <f>IF(J1307="","",IF(J1307&lt;&gt;0,INT(25.4347*POWER((18-J1307),1.81)),0))</f>
        <v/>
      </c>
      <c r="AD1307" s="190" t="str">
        <f>IFERROR(IF(Q1307&lt;&gt;0,INT(0.14354*POWER(((10*Q1307)-220),1.4)),0),"")</f>
        <v/>
      </c>
      <c r="AE1307" s="190" t="str">
        <f>IFERROR(IF(T1307&lt;&gt;0,INT(51.39*POWER((T1307-1.5),1.05)),0),"")</f>
        <v/>
      </c>
      <c r="AF1307" s="190">
        <f>IF(U1307&lt;&gt;0,INT(0.8465*POWER(((100*U1307)-75),1.42)),0)</f>
        <v>0</v>
      </c>
      <c r="AG1307" s="190" t="str">
        <f>IFERROR(IF(X1307&lt;&gt;0,INT(1.53775*POWER((82-X1307),1.81)),0),"")</f>
        <v/>
      </c>
      <c r="AH1307" s="190" t="str">
        <f>IF(Y1307="","",IF(Y1307&lt;&gt;0,INT(5.74352*POWER((28.5-Y1307),1.92)),0))</f>
        <v/>
      </c>
      <c r="AI1307" s="190">
        <f>IF(Z1307&lt;&gt;0,INT(12.91*POWER((Z1307-4),1.1)),0)</f>
        <v>0</v>
      </c>
      <c r="AJ1307" s="190" t="str">
        <f>IF(AA1307="","",IF(AA1307&lt;&gt;0,INT(0.2797*POWER(((100*AA1307)),1.35)),0))</f>
        <v/>
      </c>
      <c r="AK1307" s="191" t="str">
        <f>IF(AB1307="","",IF(AB1307&lt;&gt;0,INT(100.14*POWER((AB1307-1),1.08)),0))</f>
        <v/>
      </c>
      <c r="AL1307" s="192">
        <f>COUNT(J1307,Q1307,T1307,X1307,Y1307,AA1307,AB1307)</f>
        <v>0</v>
      </c>
      <c r="AM1307" s="193" t="str">
        <f>IF(AL1307=0,"",SUM(AC1307:AK1307))</f>
        <v/>
      </c>
    </row>
    <row r="1308" spans="1:39" customFormat="1" outlineLevel="1">
      <c r="B1308" s="259"/>
      <c r="C1308" s="106" t="s">
        <v>65</v>
      </c>
      <c r="D1308" s="103"/>
      <c r="E1308" s="103"/>
      <c r="F1308" s="103"/>
      <c r="G1308" s="103"/>
      <c r="H1308" s="104"/>
      <c r="I1308" s="105"/>
      <c r="J1308" s="107" t="str">
        <f>IFERROR((J1305-J1307)/J1307*100%,"")</f>
        <v/>
      </c>
      <c r="K1308" s="107" t="str">
        <f t="shared" ref="K1308:T1308" si="5583">IFERROR((K1307-K1305)/K1307*100%,"")</f>
        <v/>
      </c>
      <c r="L1308" s="107" t="str">
        <f t="shared" si="5583"/>
        <v/>
      </c>
      <c r="M1308" s="107" t="str">
        <f t="shared" si="5583"/>
        <v/>
      </c>
      <c r="N1308" s="107" t="str">
        <f t="shared" si="5583"/>
        <v/>
      </c>
      <c r="O1308" s="107" t="str">
        <f t="shared" si="5583"/>
        <v/>
      </c>
      <c r="P1308" s="107" t="str">
        <f t="shared" si="5583"/>
        <v/>
      </c>
      <c r="Q1308" s="107" t="str">
        <f t="shared" si="5583"/>
        <v/>
      </c>
      <c r="R1308" s="107" t="str">
        <f t="shared" si="5583"/>
        <v/>
      </c>
      <c r="S1308" s="107" t="str">
        <f t="shared" si="5583"/>
        <v/>
      </c>
      <c r="T1308" s="107" t="str">
        <f t="shared" si="5583"/>
        <v/>
      </c>
      <c r="U1308" s="107" t="str">
        <f t="shared" ref="U1308" si="5584">IFERROR((U1307-U1306)/U1307*100%,"")</f>
        <v/>
      </c>
      <c r="V1308" s="107" t="str">
        <f>IFERROR((V1305-V1307)/V1307*100%,"")</f>
        <v/>
      </c>
      <c r="W1308" s="107" t="str">
        <f>IFERROR((W1305-W1307)/W1307*100%,"")</f>
        <v/>
      </c>
      <c r="X1308" s="107" t="str">
        <f>IFERROR((X1305-X1307)/X1307*100%,"")</f>
        <v/>
      </c>
      <c r="Y1308" s="107" t="str">
        <f>IFERROR((Y1305-Y1307)/Y1307*100%,"")</f>
        <v/>
      </c>
      <c r="Z1308" s="107" t="str">
        <f t="shared" ref="Z1308" si="5585">IFERROR((Z1307-Z1306)/Z1307*100%,"")</f>
        <v/>
      </c>
      <c r="AA1308" s="107" t="str">
        <f>IFERROR((AA1307-AA1305)/AA1307*100%,"")</f>
        <v/>
      </c>
      <c r="AB1308" s="107" t="str">
        <f>IFERROR((AB1307-AB1305)/AB1307*100%,"")</f>
        <v/>
      </c>
      <c r="AC1308" s="194" t="str">
        <f t="shared" ref="AC1308" si="5586">IFERROR((AC1307-AC1306)/AC1307*100%,"")</f>
        <v/>
      </c>
      <c r="AD1308" s="194" t="str">
        <f t="shared" ref="AD1308" si="5587">IFERROR((AD1307-AD1306)/AD1307*100%,"")</f>
        <v/>
      </c>
      <c r="AE1308" s="194" t="str">
        <f t="shared" ref="AE1308" si="5588">IFERROR((AE1307-AE1306)/AE1307*100%,"")</f>
        <v/>
      </c>
      <c r="AF1308" s="194" t="str">
        <f t="shared" ref="AF1308" si="5589">IFERROR((AF1307-AF1306)/AF1307*100%,"")</f>
        <v/>
      </c>
      <c r="AG1308" s="194" t="str">
        <f t="shared" ref="AG1308" si="5590">IFERROR((AG1307-AG1306)/AG1307*100%,"")</f>
        <v/>
      </c>
      <c r="AH1308" s="194" t="str">
        <f t="shared" ref="AH1308" si="5591">IFERROR((AH1307-AH1306)/AH1307*100%,"")</f>
        <v/>
      </c>
      <c r="AI1308" s="194" t="str">
        <f t="shared" ref="AI1308" si="5592">IFERROR((AI1307-AI1306)/AI1307*100%,"")</f>
        <v/>
      </c>
      <c r="AJ1308" s="194" t="str">
        <f t="shared" ref="AJ1308" si="5593">IFERROR((AJ1307-AJ1306)/AJ1307*100%,"")</f>
        <v/>
      </c>
      <c r="AK1308" s="194" t="str">
        <f t="shared" ref="AK1308" si="5594">IFERROR((AK1307-AK1306)/AK1307*100%,"")</f>
        <v/>
      </c>
      <c r="AL1308" s="194" t="str">
        <f t="shared" ref="AL1308" si="5595">IFERROR((AL1307-AL1306)/AL1307*100%,"")</f>
        <v/>
      </c>
      <c r="AM1308" s="227" t="str">
        <f>IFERROR((AM1307-AM1305)/AM1307*100%,"")</f>
        <v/>
      </c>
    </row>
    <row r="1309" spans="1:39" customFormat="1" outlineLevel="1">
      <c r="A1309" t="str">
        <f>B1304&amp;C1309</f>
        <v>Surname, Forename4</v>
      </c>
      <c r="B1309" s="259"/>
      <c r="C1309" s="27">
        <v>4</v>
      </c>
      <c r="D1309" s="26" t="s">
        <v>22</v>
      </c>
      <c r="E1309" s="103"/>
      <c r="F1309" s="103"/>
      <c r="G1309" s="103"/>
      <c r="H1309" s="15"/>
      <c r="I1309" s="16"/>
      <c r="J1309" s="17"/>
      <c r="K1309" s="94"/>
      <c r="L1309" s="94"/>
      <c r="M1309" s="94"/>
      <c r="N1309" s="94"/>
      <c r="O1309" s="94"/>
      <c r="P1309" s="94"/>
      <c r="Q1309" s="17" t="str">
        <f>IF(SUM(K1309:P1309)=0,"",SUM(K1309:P1309))</f>
        <v/>
      </c>
      <c r="R1309" s="94"/>
      <c r="S1309" s="94"/>
      <c r="T1309" s="17" t="str">
        <f>IF(SUM(R1309:S1309)=0,"",SUM(R1309:S1309))</f>
        <v/>
      </c>
      <c r="U1309" s="17"/>
      <c r="V1309" s="94"/>
      <c r="W1309" s="17"/>
      <c r="X1309" s="94" t="str">
        <f>IFERROR(AVERAGE(V1309:W1309),"")</f>
        <v/>
      </c>
      <c r="Y1309" s="17"/>
      <c r="Z1309" s="17"/>
      <c r="AA1309" s="71"/>
      <c r="AB1309" s="17"/>
      <c r="AC1309" s="190" t="str">
        <f>IF(J1309="","",IF(J1309&lt;&gt;0,INT(25.4347*POWER((18-J1309),1.81)),0))</f>
        <v/>
      </c>
      <c r="AD1309" s="190" t="str">
        <f>IFERROR(IF(Q1309&lt;&gt;0,INT(0.14354*POWER(((10*Q1309)-220),1.4)),0),"")</f>
        <v/>
      </c>
      <c r="AE1309" s="190" t="str">
        <f>IFERROR(IF(T1309&lt;&gt;0,INT(51.39*POWER((T1309-1.5),1.05)),0),"")</f>
        <v/>
      </c>
      <c r="AF1309" s="190">
        <f>IF(U1309&lt;&gt;0,INT(0.8465*POWER(((100*U1309)-75),1.42)),0)</f>
        <v>0</v>
      </c>
      <c r="AG1309" s="190" t="str">
        <f>IFERROR(IF(X1309&lt;&gt;0,INT(1.53775*POWER((82-X1309),1.81)),0),"")</f>
        <v/>
      </c>
      <c r="AH1309" s="190" t="str">
        <f>IF(Y1309="","",IF(Y1309&lt;&gt;0,INT(5.74352*POWER((28.5-Y1309),1.92)),0))</f>
        <v/>
      </c>
      <c r="AI1309" s="190">
        <f>IF(Z1309&lt;&gt;0,INT(12.91*POWER((Z1309-4),1.1)),0)</f>
        <v>0</v>
      </c>
      <c r="AJ1309" s="190" t="str">
        <f>IF(AA1309="","",IF(AA1309&lt;&gt;0,INT(0.2797*POWER(((100*AA1309)),1.35)),0))</f>
        <v/>
      </c>
      <c r="AK1309" s="191" t="str">
        <f>IF(AB1309="","",IF(AB1309&lt;&gt;0,INT(100.14*POWER((AB1309-1),1.08)),0))</f>
        <v/>
      </c>
      <c r="AL1309" s="192">
        <f>COUNT(J1309,Q1309,T1309,X1309,Y1309,AA1309,AB1309)</f>
        <v>0</v>
      </c>
      <c r="AM1309" s="193" t="str">
        <f>IF(AL1309=0,"",SUM(AC1309:AK1309))</f>
        <v/>
      </c>
    </row>
    <row r="1310" spans="1:39" customFormat="1" outlineLevel="1">
      <c r="B1310" s="259"/>
      <c r="C1310" s="106" t="s">
        <v>65</v>
      </c>
      <c r="D1310" s="103"/>
      <c r="E1310" s="103"/>
      <c r="F1310" s="103"/>
      <c r="G1310" s="103"/>
      <c r="H1310" s="104"/>
      <c r="I1310" s="105"/>
      <c r="J1310" s="107" t="str">
        <f>IFERROR((J1307-J1309)/J1309*100%,"")</f>
        <v/>
      </c>
      <c r="K1310" s="107" t="str">
        <f t="shared" ref="K1310:T1310" si="5596">IFERROR((K1309-K1307)/K1309*100%,"")</f>
        <v/>
      </c>
      <c r="L1310" s="107" t="str">
        <f t="shared" si="5596"/>
        <v/>
      </c>
      <c r="M1310" s="107" t="str">
        <f t="shared" si="5596"/>
        <v/>
      </c>
      <c r="N1310" s="107" t="str">
        <f t="shared" si="5596"/>
        <v/>
      </c>
      <c r="O1310" s="107" t="str">
        <f t="shared" si="5596"/>
        <v/>
      </c>
      <c r="P1310" s="107" t="str">
        <f t="shared" si="5596"/>
        <v/>
      </c>
      <c r="Q1310" s="107" t="str">
        <f t="shared" si="5596"/>
        <v/>
      </c>
      <c r="R1310" s="107" t="str">
        <f t="shared" si="5596"/>
        <v/>
      </c>
      <c r="S1310" s="107" t="str">
        <f t="shared" si="5596"/>
        <v/>
      </c>
      <c r="T1310" s="107" t="str">
        <f t="shared" si="5596"/>
        <v/>
      </c>
      <c r="U1310" s="107" t="str">
        <f t="shared" ref="U1310" si="5597">IFERROR((U1309-U1308)/U1309*100%,"")</f>
        <v/>
      </c>
      <c r="V1310" s="107" t="str">
        <f>IFERROR((V1307-V1309)/V1309*100%,"")</f>
        <v/>
      </c>
      <c r="W1310" s="107" t="str">
        <f>IFERROR((W1307-W1309)/W1309*100%,"")</f>
        <v/>
      </c>
      <c r="X1310" s="107" t="str">
        <f>IFERROR((X1307-X1309)/X1309*100%,"")</f>
        <v/>
      </c>
      <c r="Y1310" s="107" t="str">
        <f>IFERROR((Y1307-Y1309)/Y1309*100%,"")</f>
        <v/>
      </c>
      <c r="Z1310" s="107" t="str">
        <f t="shared" ref="Z1310" si="5598">IFERROR((Z1309-Z1308)/Z1309*100%,"")</f>
        <v/>
      </c>
      <c r="AA1310" s="107" t="str">
        <f>IFERROR((AA1309-AA1307)/AA1309*100%,"")</f>
        <v/>
      </c>
      <c r="AB1310" s="107" t="str">
        <f>IFERROR((AB1309-AB1307)/AB1309*100%,"")</f>
        <v/>
      </c>
      <c r="AC1310" s="194" t="str">
        <f t="shared" ref="AC1310" si="5599">IFERROR((AC1309-AC1308)/AC1309*100%,"")</f>
        <v/>
      </c>
      <c r="AD1310" s="194" t="str">
        <f t="shared" ref="AD1310" si="5600">IFERROR((AD1309-AD1308)/AD1309*100%,"")</f>
        <v/>
      </c>
      <c r="AE1310" s="194" t="str">
        <f t="shared" ref="AE1310" si="5601">IFERROR((AE1309-AE1308)/AE1309*100%,"")</f>
        <v/>
      </c>
      <c r="AF1310" s="194" t="str">
        <f t="shared" ref="AF1310" si="5602">IFERROR((AF1309-AF1308)/AF1309*100%,"")</f>
        <v/>
      </c>
      <c r="AG1310" s="194" t="str">
        <f t="shared" ref="AG1310" si="5603">IFERROR((AG1309-AG1308)/AG1309*100%,"")</f>
        <v/>
      </c>
      <c r="AH1310" s="194" t="str">
        <f t="shared" ref="AH1310" si="5604">IFERROR((AH1309-AH1308)/AH1309*100%,"")</f>
        <v/>
      </c>
      <c r="AI1310" s="194" t="str">
        <f t="shared" ref="AI1310" si="5605">IFERROR((AI1309-AI1308)/AI1309*100%,"")</f>
        <v/>
      </c>
      <c r="AJ1310" s="194" t="str">
        <f t="shared" ref="AJ1310" si="5606">IFERROR((AJ1309-AJ1308)/AJ1309*100%,"")</f>
        <v/>
      </c>
      <c r="AK1310" s="194" t="str">
        <f t="shared" ref="AK1310" si="5607">IFERROR((AK1309-AK1308)/AK1309*100%,"")</f>
        <v/>
      </c>
      <c r="AL1310" s="194" t="str">
        <f t="shared" ref="AL1310" si="5608">IFERROR((AL1309-AL1308)/AL1309*100%,"")</f>
        <v/>
      </c>
      <c r="AM1310" s="227" t="str">
        <f>IFERROR((AM1309-AM1307)/AM1309*100%,"")</f>
        <v/>
      </c>
    </row>
    <row r="1311" spans="1:39" customFormat="1" outlineLevel="1">
      <c r="A1311" t="str">
        <f>B1304&amp;C1311</f>
        <v>Surname, Forename5</v>
      </c>
      <c r="B1311" s="259"/>
      <c r="C1311" s="27">
        <v>5</v>
      </c>
      <c r="D1311" s="26" t="s">
        <v>22</v>
      </c>
      <c r="E1311" s="103"/>
      <c r="F1311" s="103"/>
      <c r="G1311" s="103"/>
      <c r="H1311" s="15"/>
      <c r="I1311" s="16"/>
      <c r="J1311" s="17"/>
      <c r="K1311" s="94"/>
      <c r="L1311" s="94"/>
      <c r="M1311" s="94"/>
      <c r="N1311" s="94"/>
      <c r="O1311" s="94"/>
      <c r="P1311" s="94"/>
      <c r="Q1311" s="17" t="str">
        <f>IF(SUM(K1311:P1311)=0,"",SUM(K1311:P1311))</f>
        <v/>
      </c>
      <c r="R1311" s="94"/>
      <c r="S1311" s="94"/>
      <c r="T1311" s="17" t="str">
        <f>IF(SUM(R1311:S1311)=0,"",SUM(R1311:S1311))</f>
        <v/>
      </c>
      <c r="U1311" s="17"/>
      <c r="V1311" s="94"/>
      <c r="W1311" s="17"/>
      <c r="X1311" s="94" t="str">
        <f>IFERROR(AVERAGE(V1311:W1311),"")</f>
        <v/>
      </c>
      <c r="Y1311" s="17"/>
      <c r="Z1311" s="17"/>
      <c r="AA1311" s="71"/>
      <c r="AB1311" s="17"/>
      <c r="AC1311" s="190" t="str">
        <f>IF(J1311="","",IF(J1311&lt;&gt;0,INT(25.4347*POWER((18-J1311),1.81)),0))</f>
        <v/>
      </c>
      <c r="AD1311" s="190" t="str">
        <f>IFERROR(IF(Q1311&lt;&gt;0,INT(0.14354*POWER(((10*Q1311)-220),1.4)),0),"")</f>
        <v/>
      </c>
      <c r="AE1311" s="190" t="str">
        <f>IFERROR(IF(T1311&lt;&gt;0,INT(51.39*POWER((T1311-1.5),1.05)),0),"")</f>
        <v/>
      </c>
      <c r="AF1311" s="190">
        <f>IF(U1311&lt;&gt;0,INT(0.8465*POWER(((100*U1311)-75),1.42)),0)</f>
        <v>0</v>
      </c>
      <c r="AG1311" s="190" t="str">
        <f>IFERROR(IF(X1311&lt;&gt;0,INT(1.53775*POWER((82-X1311),1.81)),0),"")</f>
        <v/>
      </c>
      <c r="AH1311" s="190" t="str">
        <f>IF(Y1311="","",IF(Y1311&lt;&gt;0,INT(5.74352*POWER((28.5-Y1311),1.92)),0))</f>
        <v/>
      </c>
      <c r="AI1311" s="190">
        <f>IF(Z1311&lt;&gt;0,INT(12.91*POWER((Z1311-4),1.1)),0)</f>
        <v>0</v>
      </c>
      <c r="AJ1311" s="190" t="str">
        <f>IF(AA1311="","",IF(AA1311&lt;&gt;0,INT(0.2797*POWER(((100*AA1311)),1.35)),0))</f>
        <v/>
      </c>
      <c r="AK1311" s="191" t="str">
        <f>IF(AB1311="","",IF(AB1311&lt;&gt;0,INT(100.14*POWER((AB1311-1),1.08)),0))</f>
        <v/>
      </c>
      <c r="AL1311" s="192">
        <f>COUNT(J1311,Q1311,T1311,X1311,Y1311,AA1311,AB1311)</f>
        <v>0</v>
      </c>
      <c r="AM1311" s="193" t="str">
        <f>IF(AL1311=0,"",SUM(AC1311:AK1311))</f>
        <v/>
      </c>
    </row>
    <row r="1312" spans="1:39" customFormat="1" outlineLevel="1">
      <c r="B1312" s="259"/>
      <c r="C1312" s="106" t="s">
        <v>65</v>
      </c>
      <c r="D1312" s="103"/>
      <c r="E1312" s="103"/>
      <c r="F1312" s="103"/>
      <c r="G1312" s="103"/>
      <c r="H1312" s="104"/>
      <c r="I1312" s="105"/>
      <c r="J1312" s="107" t="str">
        <f>IFERROR((J1309-J1311)/J1311*100%,"")</f>
        <v/>
      </c>
      <c r="K1312" s="107" t="str">
        <f t="shared" ref="K1312:T1312" si="5609">IFERROR((K1311-K1309)/K1311*100%,"")</f>
        <v/>
      </c>
      <c r="L1312" s="107" t="str">
        <f t="shared" si="5609"/>
        <v/>
      </c>
      <c r="M1312" s="107" t="str">
        <f t="shared" si="5609"/>
        <v/>
      </c>
      <c r="N1312" s="107" t="str">
        <f t="shared" si="5609"/>
        <v/>
      </c>
      <c r="O1312" s="107" t="str">
        <f t="shared" si="5609"/>
        <v/>
      </c>
      <c r="P1312" s="107" t="str">
        <f t="shared" si="5609"/>
        <v/>
      </c>
      <c r="Q1312" s="107" t="str">
        <f t="shared" si="5609"/>
        <v/>
      </c>
      <c r="R1312" s="107" t="str">
        <f t="shared" si="5609"/>
        <v/>
      </c>
      <c r="S1312" s="107" t="str">
        <f t="shared" si="5609"/>
        <v/>
      </c>
      <c r="T1312" s="107" t="str">
        <f t="shared" si="5609"/>
        <v/>
      </c>
      <c r="U1312" s="107" t="str">
        <f t="shared" ref="U1312" si="5610">IFERROR((U1311-U1310)/U1311*100%,"")</f>
        <v/>
      </c>
      <c r="V1312" s="107" t="str">
        <f>IFERROR((V1309-V1311)/V1311*100%,"")</f>
        <v/>
      </c>
      <c r="W1312" s="107" t="str">
        <f>IFERROR((W1309-W1311)/W1311*100%,"")</f>
        <v/>
      </c>
      <c r="X1312" s="107" t="str">
        <f>IFERROR((X1309-X1311)/X1311*100%,"")</f>
        <v/>
      </c>
      <c r="Y1312" s="107" t="str">
        <f>IFERROR((Y1309-Y1311)/Y1311*100%,"")</f>
        <v/>
      </c>
      <c r="Z1312" s="107" t="str">
        <f t="shared" ref="Z1312" si="5611">IFERROR((Z1311-Z1310)/Z1311*100%,"")</f>
        <v/>
      </c>
      <c r="AA1312" s="107" t="str">
        <f>IFERROR((AA1311-AA1309)/AA1311*100%,"")</f>
        <v/>
      </c>
      <c r="AB1312" s="107" t="str">
        <f>IFERROR((AB1311-AB1309)/AB1311*100%,"")</f>
        <v/>
      </c>
      <c r="AC1312" s="194" t="str">
        <f t="shared" ref="AC1312" si="5612">IFERROR((AC1311-AC1310)/AC1311*100%,"")</f>
        <v/>
      </c>
      <c r="AD1312" s="194" t="str">
        <f t="shared" ref="AD1312" si="5613">IFERROR((AD1311-AD1310)/AD1311*100%,"")</f>
        <v/>
      </c>
      <c r="AE1312" s="194" t="str">
        <f t="shared" ref="AE1312" si="5614">IFERROR((AE1311-AE1310)/AE1311*100%,"")</f>
        <v/>
      </c>
      <c r="AF1312" s="194" t="str">
        <f t="shared" ref="AF1312" si="5615">IFERROR((AF1311-AF1310)/AF1311*100%,"")</f>
        <v/>
      </c>
      <c r="AG1312" s="194" t="str">
        <f t="shared" ref="AG1312" si="5616">IFERROR((AG1311-AG1310)/AG1311*100%,"")</f>
        <v/>
      </c>
      <c r="AH1312" s="194" t="str">
        <f t="shared" ref="AH1312" si="5617">IFERROR((AH1311-AH1310)/AH1311*100%,"")</f>
        <v/>
      </c>
      <c r="AI1312" s="194" t="str">
        <f t="shared" ref="AI1312" si="5618">IFERROR((AI1311-AI1310)/AI1311*100%,"")</f>
        <v/>
      </c>
      <c r="AJ1312" s="194" t="str">
        <f t="shared" ref="AJ1312" si="5619">IFERROR((AJ1311-AJ1310)/AJ1311*100%,"")</f>
        <v/>
      </c>
      <c r="AK1312" s="194" t="str">
        <f t="shared" ref="AK1312" si="5620">IFERROR((AK1311-AK1310)/AK1311*100%,"")</f>
        <v/>
      </c>
      <c r="AL1312" s="194" t="str">
        <f t="shared" ref="AL1312" si="5621">IFERROR((AL1311-AL1310)/AL1311*100%,"")</f>
        <v/>
      </c>
      <c r="AM1312" s="227" t="str">
        <f>IFERROR((AM1311-AM1309)/AM1311*100%,"")</f>
        <v/>
      </c>
    </row>
    <row r="1313" spans="1:39" customFormat="1" outlineLevel="1">
      <c r="A1313" t="str">
        <f>B1304&amp;C1313</f>
        <v>Surname, Forename6</v>
      </c>
      <c r="B1313" s="259"/>
      <c r="C1313" s="27">
        <v>6</v>
      </c>
      <c r="D1313" s="26" t="s">
        <v>22</v>
      </c>
      <c r="E1313" s="103"/>
      <c r="F1313" s="103"/>
      <c r="G1313" s="103"/>
      <c r="H1313" s="15"/>
      <c r="I1313" s="16"/>
      <c r="J1313" s="17"/>
      <c r="K1313" s="94"/>
      <c r="L1313" s="94"/>
      <c r="M1313" s="94"/>
      <c r="N1313" s="94"/>
      <c r="O1313" s="94"/>
      <c r="P1313" s="94"/>
      <c r="Q1313" s="17" t="str">
        <f>IF(SUM(K1313:P1313)=0,"",SUM(K1313:P1313))</f>
        <v/>
      </c>
      <c r="R1313" s="94"/>
      <c r="S1313" s="94"/>
      <c r="T1313" s="17" t="str">
        <f>IF(SUM(R1313:S1313)=0,"",SUM(R1313:S1313))</f>
        <v/>
      </c>
      <c r="U1313" s="17"/>
      <c r="V1313" s="94"/>
      <c r="W1313" s="17"/>
      <c r="X1313" s="94" t="str">
        <f>IFERROR(AVERAGE(V1313:W1313),"")</f>
        <v/>
      </c>
      <c r="Y1313" s="17"/>
      <c r="Z1313" s="17"/>
      <c r="AA1313" s="71"/>
      <c r="AB1313" s="17"/>
      <c r="AC1313" s="190" t="str">
        <f>IF(J1313="","",IF(J1313&lt;&gt;0,INT(25.4347*POWER((18-J1313),1.81)),0))</f>
        <v/>
      </c>
      <c r="AD1313" s="190" t="str">
        <f>IFERROR(IF(Q1313&lt;&gt;0,INT(0.14354*POWER(((10*Q1313)-220),1.4)),0),"")</f>
        <v/>
      </c>
      <c r="AE1313" s="190" t="str">
        <f>IFERROR(IF(T1313&lt;&gt;0,INT(51.39*POWER((T1313-1.5),1.05)),0),"")</f>
        <v/>
      </c>
      <c r="AF1313" s="190">
        <f>IF(U1313&lt;&gt;0,INT(0.8465*POWER(((100*U1313)-75),1.42)),0)</f>
        <v>0</v>
      </c>
      <c r="AG1313" s="190" t="str">
        <f>IFERROR(IF(X1313&lt;&gt;0,INT(1.53775*POWER((82-X1313),1.81)),0),"")</f>
        <v/>
      </c>
      <c r="AH1313" s="190" t="str">
        <f>IF(Y1313="","",IF(Y1313&lt;&gt;0,INT(5.74352*POWER((28.5-Y1313),1.92)),0))</f>
        <v/>
      </c>
      <c r="AI1313" s="190">
        <f>IF(Z1313&lt;&gt;0,INT(12.91*POWER((Z1313-4),1.1)),0)</f>
        <v>0</v>
      </c>
      <c r="AJ1313" s="190" t="str">
        <f>IF(AA1313="","",IF(AA1313&lt;&gt;0,INT(0.2797*POWER(((100*AA1313)),1.35)),0))</f>
        <v/>
      </c>
      <c r="AK1313" s="191" t="str">
        <f>IF(AB1313="","",IF(AB1313&lt;&gt;0,INT(100.14*POWER((AB1313-1),1.08)),0))</f>
        <v/>
      </c>
      <c r="AL1313" s="192">
        <f>COUNT(J1313,Q1313,T1313,X1313,Y1313,AA1313,AB1313)</f>
        <v>0</v>
      </c>
      <c r="AM1313" s="193" t="str">
        <f>IF(AL1313=0,"",SUM(AC1313:AK1313))</f>
        <v/>
      </c>
    </row>
    <row r="1314" spans="1:39" customFormat="1" outlineLevel="1">
      <c r="B1314" s="259"/>
      <c r="C1314" s="106" t="s">
        <v>65</v>
      </c>
      <c r="D1314" s="103"/>
      <c r="E1314" s="103"/>
      <c r="F1314" s="103"/>
      <c r="G1314" s="103"/>
      <c r="H1314" s="104"/>
      <c r="I1314" s="105"/>
      <c r="J1314" s="107" t="str">
        <f>IFERROR((J1311-J1313)/J1313*100%,"")</f>
        <v/>
      </c>
      <c r="K1314" s="107" t="str">
        <f t="shared" ref="K1314:T1314" si="5622">IFERROR((K1313-K1311)/K1313*100%,"")</f>
        <v/>
      </c>
      <c r="L1314" s="107" t="str">
        <f t="shared" si="5622"/>
        <v/>
      </c>
      <c r="M1314" s="107" t="str">
        <f t="shared" si="5622"/>
        <v/>
      </c>
      <c r="N1314" s="107" t="str">
        <f t="shared" si="5622"/>
        <v/>
      </c>
      <c r="O1314" s="107" t="str">
        <f t="shared" si="5622"/>
        <v/>
      </c>
      <c r="P1314" s="107" t="str">
        <f t="shared" si="5622"/>
        <v/>
      </c>
      <c r="Q1314" s="107" t="str">
        <f t="shared" si="5622"/>
        <v/>
      </c>
      <c r="R1314" s="107" t="str">
        <f t="shared" si="5622"/>
        <v/>
      </c>
      <c r="S1314" s="107" t="str">
        <f t="shared" si="5622"/>
        <v/>
      </c>
      <c r="T1314" s="107" t="str">
        <f t="shared" si="5622"/>
        <v/>
      </c>
      <c r="U1314" s="107" t="str">
        <f t="shared" ref="U1314" si="5623">IFERROR((U1313-U1312)/U1313*100%,"")</f>
        <v/>
      </c>
      <c r="V1314" s="107" t="str">
        <f>IFERROR((V1311-V1313)/V1313*100%,"")</f>
        <v/>
      </c>
      <c r="W1314" s="107" t="str">
        <f>IFERROR((W1311-W1313)/W1313*100%,"")</f>
        <v/>
      </c>
      <c r="X1314" s="107" t="str">
        <f>IFERROR((X1311-X1313)/X1313*100%,"")</f>
        <v/>
      </c>
      <c r="Y1314" s="107" t="str">
        <f>IFERROR((Y1311-Y1313)/Y1313*100%,"")</f>
        <v/>
      </c>
      <c r="Z1314" s="107" t="str">
        <f t="shared" ref="Z1314" si="5624">IFERROR((Z1313-Z1312)/Z1313*100%,"")</f>
        <v/>
      </c>
      <c r="AA1314" s="107" t="str">
        <f>IFERROR((AA1313-AA1311)/AA1313*100%,"")</f>
        <v/>
      </c>
      <c r="AB1314" s="107" t="str">
        <f>IFERROR((AB1313-AB1311)/AB1313*100%,"")</f>
        <v/>
      </c>
      <c r="AC1314" s="194" t="str">
        <f t="shared" ref="AC1314" si="5625">IFERROR((AC1313-AC1312)/AC1313*100%,"")</f>
        <v/>
      </c>
      <c r="AD1314" s="194" t="str">
        <f t="shared" ref="AD1314" si="5626">IFERROR((AD1313-AD1312)/AD1313*100%,"")</f>
        <v/>
      </c>
      <c r="AE1314" s="194" t="str">
        <f t="shared" ref="AE1314" si="5627">IFERROR((AE1313-AE1312)/AE1313*100%,"")</f>
        <v/>
      </c>
      <c r="AF1314" s="194" t="str">
        <f t="shared" ref="AF1314" si="5628">IFERROR((AF1313-AF1312)/AF1313*100%,"")</f>
        <v/>
      </c>
      <c r="AG1314" s="194" t="str">
        <f t="shared" ref="AG1314" si="5629">IFERROR((AG1313-AG1312)/AG1313*100%,"")</f>
        <v/>
      </c>
      <c r="AH1314" s="194" t="str">
        <f t="shared" ref="AH1314" si="5630">IFERROR((AH1313-AH1312)/AH1313*100%,"")</f>
        <v/>
      </c>
      <c r="AI1314" s="194" t="str">
        <f t="shared" ref="AI1314" si="5631">IFERROR((AI1313-AI1312)/AI1313*100%,"")</f>
        <v/>
      </c>
      <c r="AJ1314" s="194" t="str">
        <f t="shared" ref="AJ1314" si="5632">IFERROR((AJ1313-AJ1312)/AJ1313*100%,"")</f>
        <v/>
      </c>
      <c r="AK1314" s="194" t="str">
        <f t="shared" ref="AK1314" si="5633">IFERROR((AK1313-AK1312)/AK1313*100%,"")</f>
        <v/>
      </c>
      <c r="AL1314" s="194" t="str">
        <f t="shared" ref="AL1314" si="5634">IFERROR((AL1313-AL1312)/AL1313*100%,"")</f>
        <v/>
      </c>
      <c r="AM1314" s="227" t="str">
        <f>IFERROR((AM1313-AM1311)/AM1313*100%,"")</f>
        <v/>
      </c>
    </row>
    <row r="1315" spans="1:39" customFormat="1" outlineLevel="1">
      <c r="A1315" t="str">
        <f>B1304&amp;C1315</f>
        <v>Surname, Forename7</v>
      </c>
      <c r="B1315" s="259"/>
      <c r="C1315" s="27">
        <v>7</v>
      </c>
      <c r="D1315" s="26" t="s">
        <v>22</v>
      </c>
      <c r="E1315" s="103"/>
      <c r="F1315" s="103"/>
      <c r="G1315" s="103"/>
      <c r="H1315" s="15"/>
      <c r="I1315" s="16"/>
      <c r="J1315" s="17"/>
      <c r="K1315" s="94"/>
      <c r="L1315" s="94"/>
      <c r="M1315" s="94"/>
      <c r="N1315" s="94"/>
      <c r="O1315" s="94"/>
      <c r="P1315" s="94"/>
      <c r="Q1315" s="17" t="str">
        <f>IF(SUM(K1315:P1315)=0,"",SUM(K1315:P1315))</f>
        <v/>
      </c>
      <c r="R1315" s="94"/>
      <c r="S1315" s="94"/>
      <c r="T1315" s="17" t="str">
        <f>IF(SUM(R1315:S1315)=0,"",SUM(R1315:S1315))</f>
        <v/>
      </c>
      <c r="U1315" s="17"/>
      <c r="V1315" s="94"/>
      <c r="W1315" s="17"/>
      <c r="X1315" s="94" t="str">
        <f>IFERROR(AVERAGE(V1315:W1315),"")</f>
        <v/>
      </c>
      <c r="Y1315" s="17"/>
      <c r="Z1315" s="17"/>
      <c r="AA1315" s="71"/>
      <c r="AB1315" s="17"/>
      <c r="AC1315" s="190" t="str">
        <f>IF(J1315="","",IF(J1315&lt;&gt;0,INT(25.4347*POWER((18-J1315),1.81)),0))</f>
        <v/>
      </c>
      <c r="AD1315" s="190" t="str">
        <f>IFERROR(IF(Q1315&lt;&gt;0,INT(0.14354*POWER(((10*Q1315)-220),1.4)),0),"")</f>
        <v/>
      </c>
      <c r="AE1315" s="190" t="str">
        <f>IFERROR(IF(T1315&lt;&gt;0,INT(51.39*POWER((T1315-1.5),1.05)),0),"")</f>
        <v/>
      </c>
      <c r="AF1315" s="190">
        <f>IF(U1315&lt;&gt;0,INT(0.8465*POWER(((100*U1315)-75),1.42)),0)</f>
        <v>0</v>
      </c>
      <c r="AG1315" s="190" t="str">
        <f>IFERROR(IF(X1315&lt;&gt;0,INT(1.53775*POWER((82-X1315),1.81)),0),"")</f>
        <v/>
      </c>
      <c r="AH1315" s="190" t="str">
        <f>IF(Y1315="","",IF(Y1315&lt;&gt;0,INT(5.74352*POWER((28.5-Y1315),1.92)),0))</f>
        <v/>
      </c>
      <c r="AI1315" s="190">
        <f>IF(Z1315&lt;&gt;0,INT(12.91*POWER((Z1315-4),1.1)),0)</f>
        <v>0</v>
      </c>
      <c r="AJ1315" s="190" t="str">
        <f>IF(AA1315="","",IF(AA1315&lt;&gt;0,INT(0.2797*POWER(((100*AA1315)),1.35)),0))</f>
        <v/>
      </c>
      <c r="AK1315" s="191" t="str">
        <f>IF(AB1315="","",IF(AB1315&lt;&gt;0,INT(100.14*POWER((AB1315-1),1.08)),0))</f>
        <v/>
      </c>
      <c r="AL1315" s="192">
        <f>COUNT(J1315,Q1315,T1315,X1315,Y1315,AA1315,AB1315)</f>
        <v>0</v>
      </c>
      <c r="AM1315" s="193" t="str">
        <f>IF(AL1315=0,"",SUM(AC1315:AK1315))</f>
        <v/>
      </c>
    </row>
    <row r="1316" spans="1:39" customFormat="1" outlineLevel="1">
      <c r="B1316" s="259"/>
      <c r="C1316" s="106" t="s">
        <v>65</v>
      </c>
      <c r="D1316" s="103"/>
      <c r="E1316" s="103"/>
      <c r="F1316" s="103"/>
      <c r="G1316" s="103"/>
      <c r="H1316" s="104"/>
      <c r="I1316" s="105"/>
      <c r="J1316" s="107" t="str">
        <f>IFERROR((J1313-J1315)/J1315*100%,"")</f>
        <v/>
      </c>
      <c r="K1316" s="107" t="str">
        <f t="shared" ref="K1316:T1316" si="5635">IFERROR((K1315-K1313)/K1315*100%,"")</f>
        <v/>
      </c>
      <c r="L1316" s="107" t="str">
        <f t="shared" si="5635"/>
        <v/>
      </c>
      <c r="M1316" s="107" t="str">
        <f t="shared" si="5635"/>
        <v/>
      </c>
      <c r="N1316" s="107" t="str">
        <f t="shared" si="5635"/>
        <v/>
      </c>
      <c r="O1316" s="107" t="str">
        <f t="shared" si="5635"/>
        <v/>
      </c>
      <c r="P1316" s="107" t="str">
        <f t="shared" si="5635"/>
        <v/>
      </c>
      <c r="Q1316" s="107" t="str">
        <f t="shared" si="5635"/>
        <v/>
      </c>
      <c r="R1316" s="107" t="str">
        <f t="shared" si="5635"/>
        <v/>
      </c>
      <c r="S1316" s="107" t="str">
        <f t="shared" si="5635"/>
        <v/>
      </c>
      <c r="T1316" s="107" t="str">
        <f t="shared" si="5635"/>
        <v/>
      </c>
      <c r="U1316" s="107" t="str">
        <f t="shared" ref="U1316" si="5636">IFERROR((U1315-U1314)/U1315*100%,"")</f>
        <v/>
      </c>
      <c r="V1316" s="107" t="str">
        <f>IFERROR((V1313-V1315)/V1315*100%,"")</f>
        <v/>
      </c>
      <c r="W1316" s="107" t="str">
        <f>IFERROR((W1313-W1315)/W1315*100%,"")</f>
        <v/>
      </c>
      <c r="X1316" s="107" t="str">
        <f>IFERROR((X1313-X1315)/X1315*100%,"")</f>
        <v/>
      </c>
      <c r="Y1316" s="107" t="str">
        <f>IFERROR((Y1313-Y1315)/Y1315*100%,"")</f>
        <v/>
      </c>
      <c r="Z1316" s="107" t="str">
        <f t="shared" ref="Z1316" si="5637">IFERROR((Z1315-Z1314)/Z1315*100%,"")</f>
        <v/>
      </c>
      <c r="AA1316" s="107" t="str">
        <f>IFERROR((AA1315-AA1313)/AA1315*100%,"")</f>
        <v/>
      </c>
      <c r="AB1316" s="107" t="str">
        <f>IFERROR((AB1315-AB1313)/AB1315*100%,"")</f>
        <v/>
      </c>
      <c r="AC1316" s="194" t="str">
        <f t="shared" ref="AC1316" si="5638">IFERROR((AC1315-AC1314)/AC1315*100%,"")</f>
        <v/>
      </c>
      <c r="AD1316" s="194" t="str">
        <f t="shared" ref="AD1316" si="5639">IFERROR((AD1315-AD1314)/AD1315*100%,"")</f>
        <v/>
      </c>
      <c r="AE1316" s="194" t="str">
        <f t="shared" ref="AE1316" si="5640">IFERROR((AE1315-AE1314)/AE1315*100%,"")</f>
        <v/>
      </c>
      <c r="AF1316" s="194" t="str">
        <f t="shared" ref="AF1316" si="5641">IFERROR((AF1315-AF1314)/AF1315*100%,"")</f>
        <v/>
      </c>
      <c r="AG1316" s="194" t="str">
        <f t="shared" ref="AG1316" si="5642">IFERROR((AG1315-AG1314)/AG1315*100%,"")</f>
        <v/>
      </c>
      <c r="AH1316" s="194" t="str">
        <f t="shared" ref="AH1316" si="5643">IFERROR((AH1315-AH1314)/AH1315*100%,"")</f>
        <v/>
      </c>
      <c r="AI1316" s="194" t="str">
        <f t="shared" ref="AI1316" si="5644">IFERROR((AI1315-AI1314)/AI1315*100%,"")</f>
        <v/>
      </c>
      <c r="AJ1316" s="194" t="str">
        <f t="shared" ref="AJ1316" si="5645">IFERROR((AJ1315-AJ1314)/AJ1315*100%,"")</f>
        <v/>
      </c>
      <c r="AK1316" s="194" t="str">
        <f t="shared" ref="AK1316" si="5646">IFERROR((AK1315-AK1314)/AK1315*100%,"")</f>
        <v/>
      </c>
      <c r="AL1316" s="194" t="str">
        <f t="shared" ref="AL1316" si="5647">IFERROR((AL1315-AL1314)/AL1315*100%,"")</f>
        <v/>
      </c>
      <c r="AM1316" s="227" t="str">
        <f>IFERROR((AM1315-AM1313)/AM1315*100%,"")</f>
        <v/>
      </c>
    </row>
    <row r="1317" spans="1:39" customFormat="1" outlineLevel="1">
      <c r="A1317" t="str">
        <f>B1304&amp;C1317</f>
        <v>Surname, Forename8</v>
      </c>
      <c r="B1317" s="259"/>
      <c r="C1317" s="27">
        <v>8</v>
      </c>
      <c r="D1317" s="26" t="s">
        <v>22</v>
      </c>
      <c r="E1317" s="103"/>
      <c r="F1317" s="103"/>
      <c r="G1317" s="103"/>
      <c r="H1317" s="15"/>
      <c r="I1317" s="16"/>
      <c r="J1317" s="17"/>
      <c r="K1317" s="94"/>
      <c r="L1317" s="94"/>
      <c r="M1317" s="94"/>
      <c r="N1317" s="94"/>
      <c r="O1317" s="94"/>
      <c r="P1317" s="94"/>
      <c r="Q1317" s="17" t="str">
        <f>IF(SUM(K1317:P1317)=0,"",SUM(K1317:P1317))</f>
        <v/>
      </c>
      <c r="R1317" s="94"/>
      <c r="S1317" s="94"/>
      <c r="T1317" s="17" t="str">
        <f>IF(SUM(R1317:S1317)=0,"",SUM(R1317:S1317))</f>
        <v/>
      </c>
      <c r="U1317" s="17"/>
      <c r="V1317" s="94"/>
      <c r="W1317" s="17"/>
      <c r="X1317" s="94" t="str">
        <f>IFERROR(AVERAGE(V1317:W1317),"")</f>
        <v/>
      </c>
      <c r="Y1317" s="17"/>
      <c r="Z1317" s="17"/>
      <c r="AA1317" s="71"/>
      <c r="AB1317" s="17"/>
      <c r="AC1317" s="190" t="str">
        <f>IF(J1317="","",IF(J1317&lt;&gt;0,INT(25.4347*POWER((18-J1317),1.81)),0))</f>
        <v/>
      </c>
      <c r="AD1317" s="190" t="str">
        <f>IFERROR(IF(Q1317&lt;&gt;0,INT(0.14354*POWER(((10*Q1317)-220),1.4)),0),"")</f>
        <v/>
      </c>
      <c r="AE1317" s="190" t="str">
        <f>IFERROR(IF(T1317&lt;&gt;0,INT(51.39*POWER((T1317-1.5),1.05)),0),"")</f>
        <v/>
      </c>
      <c r="AF1317" s="190">
        <f>IF(U1317&lt;&gt;0,INT(0.8465*POWER(((100*U1317)-75),1.42)),0)</f>
        <v>0</v>
      </c>
      <c r="AG1317" s="190" t="str">
        <f>IFERROR(IF(X1317&lt;&gt;0,INT(1.53775*POWER((82-X1317),1.81)),0),"")</f>
        <v/>
      </c>
      <c r="AH1317" s="190" t="str">
        <f>IF(Y1317="","",IF(Y1317&lt;&gt;0,INT(5.74352*POWER((28.5-Y1317),1.92)),0))</f>
        <v/>
      </c>
      <c r="AI1317" s="190">
        <f>IF(Z1317&lt;&gt;0,INT(12.91*POWER((Z1317-4),1.1)),0)</f>
        <v>0</v>
      </c>
      <c r="AJ1317" s="190" t="str">
        <f>IF(AA1317="","",IF(AA1317&lt;&gt;0,INT(0.2797*POWER(((100*AA1317)),1.35)),0))</f>
        <v/>
      </c>
      <c r="AK1317" s="191" t="str">
        <f>IF(AB1317="","",IF(AB1317&lt;&gt;0,INT(100.14*POWER((AB1317-1),1.08)),0))</f>
        <v/>
      </c>
      <c r="AL1317" s="192">
        <f>COUNT(J1317,Q1317,T1317,X1317,Y1317,AA1317,AB1317)</f>
        <v>0</v>
      </c>
      <c r="AM1317" s="193" t="str">
        <f>IF(AL1317=0,"",SUM(AC1317:AK1317))</f>
        <v/>
      </c>
    </row>
    <row r="1318" spans="1:39" customFormat="1" outlineLevel="1">
      <c r="B1318" s="259"/>
      <c r="C1318" s="106" t="s">
        <v>65</v>
      </c>
      <c r="D1318" s="103"/>
      <c r="E1318" s="103"/>
      <c r="F1318" s="103"/>
      <c r="G1318" s="103"/>
      <c r="H1318" s="104"/>
      <c r="I1318" s="105"/>
      <c r="J1318" s="107" t="str">
        <f>IFERROR((J1315-J1317)/J1317*100%,"")</f>
        <v/>
      </c>
      <c r="K1318" s="107" t="str">
        <f t="shared" ref="K1318:T1318" si="5648">IFERROR((K1317-K1315)/K1317*100%,"")</f>
        <v/>
      </c>
      <c r="L1318" s="107" t="str">
        <f t="shared" si="5648"/>
        <v/>
      </c>
      <c r="M1318" s="107" t="str">
        <f t="shared" si="5648"/>
        <v/>
      </c>
      <c r="N1318" s="107" t="str">
        <f t="shared" si="5648"/>
        <v/>
      </c>
      <c r="O1318" s="107" t="str">
        <f t="shared" si="5648"/>
        <v/>
      </c>
      <c r="P1318" s="107" t="str">
        <f t="shared" si="5648"/>
        <v/>
      </c>
      <c r="Q1318" s="107" t="str">
        <f t="shared" si="5648"/>
        <v/>
      </c>
      <c r="R1318" s="107" t="str">
        <f t="shared" si="5648"/>
        <v/>
      </c>
      <c r="S1318" s="107" t="str">
        <f t="shared" si="5648"/>
        <v/>
      </c>
      <c r="T1318" s="107" t="str">
        <f t="shared" si="5648"/>
        <v/>
      </c>
      <c r="U1318" s="107" t="str">
        <f t="shared" ref="U1318" si="5649">IFERROR((U1317-U1316)/U1317*100%,"")</f>
        <v/>
      </c>
      <c r="V1318" s="107" t="str">
        <f>IFERROR((V1315-V1317)/V1317*100%,"")</f>
        <v/>
      </c>
      <c r="W1318" s="107" t="str">
        <f>IFERROR((W1315-W1317)/W1317*100%,"")</f>
        <v/>
      </c>
      <c r="X1318" s="107" t="str">
        <f>IFERROR((X1315-X1317)/X1317*100%,"")</f>
        <v/>
      </c>
      <c r="Y1318" s="107" t="str">
        <f>IFERROR((Y1315-Y1317)/Y1317*100%,"")</f>
        <v/>
      </c>
      <c r="Z1318" s="107" t="str">
        <f t="shared" ref="Z1318" si="5650">IFERROR((Z1317-Z1316)/Z1317*100%,"")</f>
        <v/>
      </c>
      <c r="AA1318" s="107" t="str">
        <f>IFERROR((AA1317-AA1315)/AA1317*100%,"")</f>
        <v/>
      </c>
      <c r="AB1318" s="107" t="str">
        <f>IFERROR((AB1317-AB1315)/AB1317*100%,"")</f>
        <v/>
      </c>
      <c r="AC1318" s="194" t="str">
        <f t="shared" ref="AC1318" si="5651">IFERROR((AC1317-AC1316)/AC1317*100%,"")</f>
        <v/>
      </c>
      <c r="AD1318" s="194" t="str">
        <f t="shared" ref="AD1318" si="5652">IFERROR((AD1317-AD1316)/AD1317*100%,"")</f>
        <v/>
      </c>
      <c r="AE1318" s="194" t="str">
        <f t="shared" ref="AE1318" si="5653">IFERROR((AE1317-AE1316)/AE1317*100%,"")</f>
        <v/>
      </c>
      <c r="AF1318" s="194" t="str">
        <f t="shared" ref="AF1318" si="5654">IFERROR((AF1317-AF1316)/AF1317*100%,"")</f>
        <v/>
      </c>
      <c r="AG1318" s="194" t="str">
        <f t="shared" ref="AG1318" si="5655">IFERROR((AG1317-AG1316)/AG1317*100%,"")</f>
        <v/>
      </c>
      <c r="AH1318" s="194" t="str">
        <f t="shared" ref="AH1318" si="5656">IFERROR((AH1317-AH1316)/AH1317*100%,"")</f>
        <v/>
      </c>
      <c r="AI1318" s="194" t="str">
        <f t="shared" ref="AI1318" si="5657">IFERROR((AI1317-AI1316)/AI1317*100%,"")</f>
        <v/>
      </c>
      <c r="AJ1318" s="194" t="str">
        <f t="shared" ref="AJ1318" si="5658">IFERROR((AJ1317-AJ1316)/AJ1317*100%,"")</f>
        <v/>
      </c>
      <c r="AK1318" s="194" t="str">
        <f t="shared" ref="AK1318" si="5659">IFERROR((AK1317-AK1316)/AK1317*100%,"")</f>
        <v/>
      </c>
      <c r="AL1318" s="194" t="str">
        <f t="shared" ref="AL1318" si="5660">IFERROR((AL1317-AL1316)/AL1317*100%,"")</f>
        <v/>
      </c>
      <c r="AM1318" s="227" t="str">
        <f>IFERROR((AM1317-AM1315)/AM1317*100%,"")</f>
        <v/>
      </c>
    </row>
    <row r="1319" spans="1:39" customFormat="1" outlineLevel="1">
      <c r="A1319" t="str">
        <f>B1304&amp;C1319</f>
        <v>Surname, Forename9</v>
      </c>
      <c r="B1319" s="259"/>
      <c r="C1319" s="27">
        <v>9</v>
      </c>
      <c r="D1319" s="26" t="s">
        <v>22</v>
      </c>
      <c r="E1319" s="103"/>
      <c r="F1319" s="103"/>
      <c r="G1319" s="103"/>
      <c r="H1319" s="15"/>
      <c r="I1319" s="16"/>
      <c r="J1319" s="17"/>
      <c r="K1319" s="94"/>
      <c r="L1319" s="94"/>
      <c r="M1319" s="94"/>
      <c r="N1319" s="94"/>
      <c r="O1319" s="94"/>
      <c r="P1319" s="94"/>
      <c r="Q1319" s="17" t="str">
        <f>IF(SUM(K1319:P1319)=0,"",SUM(K1319:P1319))</f>
        <v/>
      </c>
      <c r="R1319" s="94"/>
      <c r="S1319" s="94"/>
      <c r="T1319" s="17" t="str">
        <f>IF(SUM(R1319:S1319)=0,"",SUM(R1319:S1319))</f>
        <v/>
      </c>
      <c r="U1319" s="17"/>
      <c r="V1319" s="94"/>
      <c r="W1319" s="17"/>
      <c r="X1319" s="94" t="str">
        <f>IFERROR(AVERAGE(V1319:W1319),"")</f>
        <v/>
      </c>
      <c r="Y1319" s="17"/>
      <c r="Z1319" s="17"/>
      <c r="AA1319" s="71"/>
      <c r="AB1319" s="17"/>
      <c r="AC1319" s="190" t="str">
        <f>IF(J1319="","",IF(J1319&lt;&gt;0,INT(25.4347*POWER((18-J1319),1.81)),0))</f>
        <v/>
      </c>
      <c r="AD1319" s="190" t="str">
        <f>IFERROR(IF(Q1319&lt;&gt;0,INT(0.14354*POWER(((10*Q1319)-220),1.4)),0),"")</f>
        <v/>
      </c>
      <c r="AE1319" s="190" t="str">
        <f>IFERROR(IF(T1319&lt;&gt;0,INT(51.39*POWER((T1319-1.5),1.05)),0),"")</f>
        <v/>
      </c>
      <c r="AF1319" s="190">
        <f>IF(U1319&lt;&gt;0,INT(0.8465*POWER(((100*U1319)-75),1.42)),0)</f>
        <v>0</v>
      </c>
      <c r="AG1319" s="190" t="str">
        <f>IFERROR(IF(X1319&lt;&gt;0,INT(1.53775*POWER((82-X1319),1.81)),0),"")</f>
        <v/>
      </c>
      <c r="AH1319" s="190" t="str">
        <f>IF(Y1319="","",IF(Y1319&lt;&gt;0,INT(5.74352*POWER((28.5-Y1319),1.92)),0))</f>
        <v/>
      </c>
      <c r="AI1319" s="190">
        <f>IF(Z1319&lt;&gt;0,INT(12.91*POWER((Z1319-4),1.1)),0)</f>
        <v>0</v>
      </c>
      <c r="AJ1319" s="190" t="str">
        <f>IF(AA1319="","",IF(AA1319&lt;&gt;0,INT(0.2797*POWER(((100*AA1319)),1.35)),0))</f>
        <v/>
      </c>
      <c r="AK1319" s="191" t="str">
        <f>IF(AB1319="","",IF(AB1319&lt;&gt;0,INT(100.14*POWER((AB1319-1),1.08)),0))</f>
        <v/>
      </c>
      <c r="AL1319" s="192">
        <f>COUNT(J1319,Q1319,T1319,X1319,Y1319,AA1319,AB1319)</f>
        <v>0</v>
      </c>
      <c r="AM1319" s="193" t="str">
        <f>IF(AL1319=0,"",SUM(AC1319:AK1319))</f>
        <v/>
      </c>
    </row>
    <row r="1320" spans="1:39" customFormat="1" outlineLevel="1">
      <c r="B1320" s="259"/>
      <c r="C1320" s="106" t="s">
        <v>65</v>
      </c>
      <c r="D1320" s="33"/>
      <c r="E1320" s="33"/>
      <c r="F1320" s="33"/>
      <c r="G1320" s="33"/>
      <c r="H1320" s="18"/>
      <c r="I1320" s="44"/>
      <c r="J1320" s="107" t="str">
        <f>IFERROR((J1317-J1319)/J1319*100%,"")</f>
        <v/>
      </c>
      <c r="K1320" s="107" t="str">
        <f t="shared" ref="K1320:T1320" si="5661">IFERROR((K1319-K1317)/K1319*100%,"")</f>
        <v/>
      </c>
      <c r="L1320" s="107" t="str">
        <f t="shared" si="5661"/>
        <v/>
      </c>
      <c r="M1320" s="107" t="str">
        <f t="shared" si="5661"/>
        <v/>
      </c>
      <c r="N1320" s="107" t="str">
        <f t="shared" si="5661"/>
        <v/>
      </c>
      <c r="O1320" s="107" t="str">
        <f t="shared" si="5661"/>
        <v/>
      </c>
      <c r="P1320" s="107" t="str">
        <f t="shared" si="5661"/>
        <v/>
      </c>
      <c r="Q1320" s="107" t="str">
        <f t="shared" si="5661"/>
        <v/>
      </c>
      <c r="R1320" s="107" t="str">
        <f t="shared" si="5661"/>
        <v/>
      </c>
      <c r="S1320" s="107" t="str">
        <f t="shared" si="5661"/>
        <v/>
      </c>
      <c r="T1320" s="107" t="str">
        <f t="shared" si="5661"/>
        <v/>
      </c>
      <c r="U1320" s="107" t="str">
        <f t="shared" ref="U1320" si="5662">IFERROR((U1319-U1318)/U1319*100%,"")</f>
        <v/>
      </c>
      <c r="V1320" s="107" t="str">
        <f>IFERROR((V1317-V1319)/V1319*100%,"")</f>
        <v/>
      </c>
      <c r="W1320" s="107" t="str">
        <f>IFERROR((W1317-W1319)/W1319*100%,"")</f>
        <v/>
      </c>
      <c r="X1320" s="107" t="str">
        <f>IFERROR((X1317-X1319)/X1319*100%,"")</f>
        <v/>
      </c>
      <c r="Y1320" s="107" t="str">
        <f>IFERROR((Y1317-Y1319)/Y1319*100%,"")</f>
        <v/>
      </c>
      <c r="Z1320" s="107" t="str">
        <f t="shared" ref="Z1320" si="5663">IFERROR((Z1319-Z1318)/Z1319*100%,"")</f>
        <v/>
      </c>
      <c r="AA1320" s="107" t="str">
        <f>IFERROR((AA1319-AA1317)/AA1319*100%,"")</f>
        <v/>
      </c>
      <c r="AB1320" s="107" t="str">
        <f>IFERROR((AB1319-AB1317)/AB1319*100%,"")</f>
        <v/>
      </c>
      <c r="AC1320" s="194" t="str">
        <f t="shared" ref="AC1320" si="5664">IFERROR((AC1319-AC1318)/AC1319*100%,"")</f>
        <v/>
      </c>
      <c r="AD1320" s="194" t="str">
        <f t="shared" ref="AD1320" si="5665">IFERROR((AD1319-AD1318)/AD1319*100%,"")</f>
        <v/>
      </c>
      <c r="AE1320" s="194" t="str">
        <f t="shared" ref="AE1320" si="5666">IFERROR((AE1319-AE1318)/AE1319*100%,"")</f>
        <v/>
      </c>
      <c r="AF1320" s="194" t="str">
        <f t="shared" ref="AF1320" si="5667">IFERROR((AF1319-AF1318)/AF1319*100%,"")</f>
        <v/>
      </c>
      <c r="AG1320" s="194" t="str">
        <f t="shared" ref="AG1320" si="5668">IFERROR((AG1319-AG1318)/AG1319*100%,"")</f>
        <v/>
      </c>
      <c r="AH1320" s="194" t="str">
        <f t="shared" ref="AH1320" si="5669">IFERROR((AH1319-AH1318)/AH1319*100%,"")</f>
        <v/>
      </c>
      <c r="AI1320" s="194" t="str">
        <f t="shared" ref="AI1320" si="5670">IFERROR((AI1319-AI1318)/AI1319*100%,"")</f>
        <v/>
      </c>
      <c r="AJ1320" s="194" t="str">
        <f t="shared" ref="AJ1320" si="5671">IFERROR((AJ1319-AJ1318)/AJ1319*100%,"")</f>
        <v/>
      </c>
      <c r="AK1320" s="194" t="str">
        <f t="shared" ref="AK1320" si="5672">IFERROR((AK1319-AK1318)/AK1319*100%,"")</f>
        <v/>
      </c>
      <c r="AL1320" s="194" t="str">
        <f t="shared" ref="AL1320" si="5673">IFERROR((AL1319-AL1318)/AL1319*100%,"")</f>
        <v/>
      </c>
      <c r="AM1320" s="227" t="str">
        <f>IFERROR((AM1319-AM1317)/AM1319*100%,"")</f>
        <v/>
      </c>
    </row>
    <row r="1321" spans="1:39" s="6" customFormat="1" outlineLevel="1">
      <c r="A1321" t="str">
        <f>B1304&amp;C1321</f>
        <v>Surname, Forename10</v>
      </c>
      <c r="B1321" s="259"/>
      <c r="C1321" s="32">
        <v>10</v>
      </c>
      <c r="D1321" s="33" t="s">
        <v>22</v>
      </c>
      <c r="E1321" s="33"/>
      <c r="F1321" s="33"/>
      <c r="G1321" s="33"/>
      <c r="H1321" s="18"/>
      <c r="I1321" s="44"/>
      <c r="J1321" s="34"/>
      <c r="K1321" s="34"/>
      <c r="L1321" s="34"/>
      <c r="M1321" s="34"/>
      <c r="N1321" s="34"/>
      <c r="O1321" s="34"/>
      <c r="P1321" s="34"/>
      <c r="Q1321" s="17" t="str">
        <f>IF(SUM(K1321:P1321)=0,"",SUM(K1321:P1321))</f>
        <v/>
      </c>
      <c r="R1321" s="94"/>
      <c r="S1321" s="94"/>
      <c r="T1321" s="17" t="str">
        <f>IF(SUM(R1321:S1321)=0,"",SUM(R1321:S1321))</f>
        <v/>
      </c>
      <c r="U1321" s="17"/>
      <c r="V1321" s="94"/>
      <c r="W1321" s="17"/>
      <c r="X1321" s="94" t="str">
        <f>IFERROR(AVERAGE(V1321:W1321),"")</f>
        <v/>
      </c>
      <c r="Y1321" s="17"/>
      <c r="Z1321" s="17"/>
      <c r="AA1321" s="71"/>
      <c r="AB1321" s="17"/>
      <c r="AC1321" s="190" t="str">
        <f>IF(J1321="","",IF(J1321&lt;&gt;0,INT(25.4347*POWER((18-J1321),1.81)),0))</f>
        <v/>
      </c>
      <c r="AD1321" s="190" t="str">
        <f>IFERROR(IF(Q1321&lt;&gt;0,INT(0.14354*POWER(((10*Q1321)-220),1.4)),0),"")</f>
        <v/>
      </c>
      <c r="AE1321" s="190" t="str">
        <f>IFERROR(IF(T1321&lt;&gt;0,INT(51.39*POWER((T1321-1.5),1.05)),0),"")</f>
        <v/>
      </c>
      <c r="AF1321" s="190">
        <f>IF(U1321&lt;&gt;0,INT(0.8465*POWER(((100*U1321)-75),1.42)),0)</f>
        <v>0</v>
      </c>
      <c r="AG1321" s="190" t="str">
        <f>IFERROR(IF(X1321&lt;&gt;0,INT(1.53775*POWER((82-X1321),1.81)),0),"")</f>
        <v/>
      </c>
      <c r="AH1321" s="190" t="str">
        <f>IF(Y1321="","",IF(Y1321&lt;&gt;0,INT(5.74352*POWER((28.5-Y1321),1.92)),0))</f>
        <v/>
      </c>
      <c r="AI1321" s="190">
        <f>IF(Z1321&lt;&gt;0,INT(12.91*POWER((Z1321-4),1.1)),0)</f>
        <v>0</v>
      </c>
      <c r="AJ1321" s="190" t="str">
        <f>IF(AA1321="","",IF(AA1321&lt;&gt;0,INT(0.2797*POWER(((100*AA1321)),1.35)),0))</f>
        <v/>
      </c>
      <c r="AK1321" s="191" t="str">
        <f>IF(AB1321="","",IF(AB1321&lt;&gt;0,INT(100.14*POWER((AB1321-1),1.08)),0))</f>
        <v/>
      </c>
      <c r="AL1321" s="192">
        <f>COUNT(J1321,Q1321,T1321,X1321,Y1321,AA1321,AB1321)</f>
        <v>0</v>
      </c>
      <c r="AM1321" s="193" t="str">
        <f>IF(AL1321=0,"",SUM(AC1321:AK1321))</f>
        <v/>
      </c>
    </row>
    <row r="1322" spans="1:39" s="6" customFormat="1" outlineLevel="1">
      <c r="A1322"/>
      <c r="B1322" s="260"/>
      <c r="C1322" s="106" t="s">
        <v>65</v>
      </c>
      <c r="D1322" s="33"/>
      <c r="E1322" s="33"/>
      <c r="F1322" s="33"/>
      <c r="G1322" s="33"/>
      <c r="H1322" s="18"/>
      <c r="I1322" s="44"/>
      <c r="J1322" s="107" t="str">
        <f>IFERROR((J1319-J1321)/J1321*100%,"")</f>
        <v/>
      </c>
      <c r="K1322" s="107" t="str">
        <f t="shared" ref="K1322:T1322" si="5674">IFERROR((K1321-K1319)/K1321*100%,"")</f>
        <v/>
      </c>
      <c r="L1322" s="107" t="str">
        <f t="shared" si="5674"/>
        <v/>
      </c>
      <c r="M1322" s="107" t="str">
        <f t="shared" si="5674"/>
        <v/>
      </c>
      <c r="N1322" s="107" t="str">
        <f t="shared" si="5674"/>
        <v/>
      </c>
      <c r="O1322" s="107" t="str">
        <f t="shared" si="5674"/>
        <v/>
      </c>
      <c r="P1322" s="107" t="str">
        <f t="shared" si="5674"/>
        <v/>
      </c>
      <c r="Q1322" s="107" t="str">
        <f t="shared" si="5674"/>
        <v/>
      </c>
      <c r="R1322" s="107" t="str">
        <f t="shared" si="5674"/>
        <v/>
      </c>
      <c r="S1322" s="107" t="str">
        <f t="shared" si="5674"/>
        <v/>
      </c>
      <c r="T1322" s="107" t="str">
        <f t="shared" si="5674"/>
        <v/>
      </c>
      <c r="U1322" s="107" t="str">
        <f t="shared" ref="U1322" si="5675">IFERROR((U1321-U1320)/U1321*100%,"")</f>
        <v/>
      </c>
      <c r="V1322" s="107" t="str">
        <f>IFERROR((V1319-V1321)/V1321*100%,"")</f>
        <v/>
      </c>
      <c r="W1322" s="107" t="str">
        <f>IFERROR((W1319-W1321)/W1321*100%,"")</f>
        <v/>
      </c>
      <c r="X1322" s="107" t="str">
        <f>IFERROR((X1319-X1321)/X1321*100%,"")</f>
        <v/>
      </c>
      <c r="Y1322" s="107" t="str">
        <f>IFERROR((Y1319-Y1321)/Y1321*100%,"")</f>
        <v/>
      </c>
      <c r="Z1322" s="107" t="str">
        <f t="shared" ref="Z1322" si="5676">IFERROR((Z1321-Z1320)/Z1321*100%,"")</f>
        <v/>
      </c>
      <c r="AA1322" s="107" t="str">
        <f>IFERROR((AA1321-AA1319)/AA1321*100%,"")</f>
        <v/>
      </c>
      <c r="AB1322" s="107" t="str">
        <f>IFERROR((AB1321-AB1319)/AB1321*100%,"")</f>
        <v/>
      </c>
      <c r="AC1322" s="194" t="str">
        <f t="shared" ref="AC1322" si="5677">IFERROR((AC1321-AC1320)/AC1321*100%,"")</f>
        <v/>
      </c>
      <c r="AD1322" s="194" t="str">
        <f t="shared" ref="AD1322" si="5678">IFERROR((AD1321-AD1320)/AD1321*100%,"")</f>
        <v/>
      </c>
      <c r="AE1322" s="194" t="str">
        <f t="shared" ref="AE1322" si="5679">IFERROR((AE1321-AE1320)/AE1321*100%,"")</f>
        <v/>
      </c>
      <c r="AF1322" s="194" t="str">
        <f t="shared" ref="AF1322" si="5680">IFERROR((AF1321-AF1320)/AF1321*100%,"")</f>
        <v/>
      </c>
      <c r="AG1322" s="194" t="str">
        <f t="shared" ref="AG1322" si="5681">IFERROR((AG1321-AG1320)/AG1321*100%,"")</f>
        <v/>
      </c>
      <c r="AH1322" s="194" t="str">
        <f t="shared" ref="AH1322" si="5682">IFERROR((AH1321-AH1320)/AH1321*100%,"")</f>
        <v/>
      </c>
      <c r="AI1322" s="194" t="str">
        <f t="shared" ref="AI1322" si="5683">IFERROR((AI1321-AI1320)/AI1321*100%,"")</f>
        <v/>
      </c>
      <c r="AJ1322" s="194" t="str">
        <f t="shared" ref="AJ1322" si="5684">IFERROR((AJ1321-AJ1320)/AJ1321*100%,"")</f>
        <v/>
      </c>
      <c r="AK1322" s="194" t="str">
        <f t="shared" ref="AK1322" si="5685">IFERROR((AK1321-AK1320)/AK1321*100%,"")</f>
        <v/>
      </c>
      <c r="AL1322" s="194" t="str">
        <f t="shared" ref="AL1322" si="5686">IFERROR((AL1321-AL1320)/AL1321*100%,"")</f>
        <v/>
      </c>
      <c r="AM1322" s="227" t="str">
        <f>IFERROR((AM1321-AM1319)/AM1321*100%,"")</f>
        <v/>
      </c>
    </row>
    <row r="1323" spans="1:39" s="45" customFormat="1" outlineLevel="1">
      <c r="B1323" s="115"/>
      <c r="C1323" s="32"/>
      <c r="D1323" s="33"/>
      <c r="E1323" s="33"/>
      <c r="F1323" s="33"/>
      <c r="G1323" s="33"/>
      <c r="H1323" s="18"/>
      <c r="I1323" s="44"/>
      <c r="J1323" s="34"/>
      <c r="K1323" s="34"/>
      <c r="L1323" s="34"/>
      <c r="M1323" s="34"/>
      <c r="N1323" s="34"/>
      <c r="O1323" s="34"/>
      <c r="P1323" s="34"/>
      <c r="Q1323" s="34"/>
      <c r="R1323" s="34"/>
      <c r="S1323" s="34"/>
      <c r="T1323" s="34"/>
      <c r="U1323" s="34"/>
      <c r="V1323" s="34"/>
      <c r="W1323" s="34"/>
      <c r="X1323" s="34"/>
      <c r="Y1323" s="34"/>
      <c r="Z1323" s="34"/>
      <c r="AA1323" s="34"/>
      <c r="AB1323" s="34"/>
      <c r="AC1323" s="195"/>
      <c r="AD1323" s="196"/>
      <c r="AE1323" s="196"/>
      <c r="AF1323" s="196"/>
      <c r="AG1323" s="196"/>
      <c r="AH1323" s="196"/>
      <c r="AI1323" s="196"/>
      <c r="AJ1323" s="196"/>
      <c r="AK1323" s="197"/>
      <c r="AL1323" s="196"/>
      <c r="AM1323" s="198"/>
    </row>
    <row r="1324" spans="1:39" s="6" customFormat="1" outlineLevel="1">
      <c r="B1324" s="116"/>
      <c r="C1324" s="35"/>
      <c r="D1324" s="36"/>
      <c r="E1324" s="36"/>
      <c r="F1324" s="36"/>
      <c r="G1324" s="36"/>
      <c r="H1324" s="37"/>
      <c r="I1324" s="38" t="s">
        <v>24</v>
      </c>
      <c r="J1324" s="21" t="e">
        <f>AVERAGE(J1304:J1305,J1307,J1309,J1311,J1313,J1315,J1317,J1319,J1321)</f>
        <v>#DIV/0!</v>
      </c>
      <c r="K1324" s="21" t="e">
        <f t="shared" ref="K1324:AB1324" si="5687">AVERAGE(K1304:K1305,K1307,K1309,K1311,K1313,K1315,K1317,K1319,K1321)</f>
        <v>#DIV/0!</v>
      </c>
      <c r="L1324" s="21" t="e">
        <f t="shared" si="5687"/>
        <v>#DIV/0!</v>
      </c>
      <c r="M1324" s="21" t="e">
        <f t="shared" si="5687"/>
        <v>#DIV/0!</v>
      </c>
      <c r="N1324" s="21" t="e">
        <f t="shared" si="5687"/>
        <v>#DIV/0!</v>
      </c>
      <c r="O1324" s="21" t="e">
        <f t="shared" si="5687"/>
        <v>#DIV/0!</v>
      </c>
      <c r="P1324" s="21" t="e">
        <f t="shared" si="5687"/>
        <v>#DIV/0!</v>
      </c>
      <c r="Q1324" s="21" t="e">
        <f t="shared" si="5687"/>
        <v>#DIV/0!</v>
      </c>
      <c r="R1324" s="21" t="e">
        <f t="shared" si="5687"/>
        <v>#DIV/0!</v>
      </c>
      <c r="S1324" s="21" t="e">
        <f t="shared" si="5687"/>
        <v>#DIV/0!</v>
      </c>
      <c r="T1324" s="21" t="e">
        <f t="shared" si="5687"/>
        <v>#DIV/0!</v>
      </c>
      <c r="U1324" s="21" t="e">
        <f t="shared" si="5687"/>
        <v>#DIV/0!</v>
      </c>
      <c r="V1324" s="21" t="e">
        <f t="shared" si="5687"/>
        <v>#DIV/0!</v>
      </c>
      <c r="W1324" s="21" t="e">
        <f t="shared" si="5687"/>
        <v>#DIV/0!</v>
      </c>
      <c r="X1324" s="21" t="e">
        <f t="shared" si="5687"/>
        <v>#DIV/0!</v>
      </c>
      <c r="Y1324" s="21" t="e">
        <f t="shared" si="5687"/>
        <v>#DIV/0!</v>
      </c>
      <c r="Z1324" s="21" t="e">
        <f t="shared" si="5687"/>
        <v>#DIV/0!</v>
      </c>
      <c r="AA1324" s="21" t="e">
        <f t="shared" si="5687"/>
        <v>#DIV/0!</v>
      </c>
      <c r="AB1324" s="21" t="e">
        <f t="shared" si="5687"/>
        <v>#DIV/0!</v>
      </c>
      <c r="AC1324" s="199"/>
      <c r="AD1324" s="200"/>
      <c r="AE1324" s="200"/>
      <c r="AF1324" s="200"/>
      <c r="AG1324" s="200"/>
      <c r="AH1324" s="200"/>
      <c r="AI1324" s="200"/>
      <c r="AJ1324" s="200"/>
      <c r="AK1324" s="201"/>
      <c r="AL1324" s="200"/>
      <c r="AM1324" s="202"/>
    </row>
    <row r="1325" spans="1:39" s="6" customFormat="1" outlineLevel="1">
      <c r="B1325" s="116"/>
      <c r="C1325" s="35"/>
      <c r="D1325" s="36"/>
      <c r="E1325" s="36"/>
      <c r="F1325" s="36"/>
      <c r="G1325" s="36"/>
      <c r="H1325" s="37"/>
      <c r="I1325" s="38" t="s">
        <v>26</v>
      </c>
      <c r="J1325" s="21">
        <f>MIN(J1304:J1305,J1307,J1309,J1311,J1313,J1315,J1317,J1319,J1321)</f>
        <v>0</v>
      </c>
      <c r="K1325" s="21">
        <f t="shared" ref="K1325:AB1325" si="5688">MIN(K1304:K1305,K1307,K1309,K1311,K1313,K1315,K1317,K1319,K1321)</f>
        <v>0</v>
      </c>
      <c r="L1325" s="21">
        <f t="shared" si="5688"/>
        <v>0</v>
      </c>
      <c r="M1325" s="21">
        <f t="shared" si="5688"/>
        <v>0</v>
      </c>
      <c r="N1325" s="21">
        <f t="shared" si="5688"/>
        <v>0</v>
      </c>
      <c r="O1325" s="21">
        <f t="shared" si="5688"/>
        <v>0</v>
      </c>
      <c r="P1325" s="21">
        <f t="shared" si="5688"/>
        <v>0</v>
      </c>
      <c r="Q1325" s="21">
        <f t="shared" si="5688"/>
        <v>0</v>
      </c>
      <c r="R1325" s="21">
        <f t="shared" si="5688"/>
        <v>0</v>
      </c>
      <c r="S1325" s="21">
        <f t="shared" si="5688"/>
        <v>0</v>
      </c>
      <c r="T1325" s="21">
        <f t="shared" si="5688"/>
        <v>0</v>
      </c>
      <c r="U1325" s="21">
        <f t="shared" si="5688"/>
        <v>0</v>
      </c>
      <c r="V1325" s="21">
        <f t="shared" si="5688"/>
        <v>0</v>
      </c>
      <c r="W1325" s="21">
        <f t="shared" si="5688"/>
        <v>0</v>
      </c>
      <c r="X1325" s="21">
        <f t="shared" si="5688"/>
        <v>0</v>
      </c>
      <c r="Y1325" s="21">
        <f t="shared" si="5688"/>
        <v>0</v>
      </c>
      <c r="Z1325" s="21">
        <f t="shared" si="5688"/>
        <v>0</v>
      </c>
      <c r="AA1325" s="21">
        <f t="shared" si="5688"/>
        <v>0</v>
      </c>
      <c r="AB1325" s="21">
        <f t="shared" si="5688"/>
        <v>0</v>
      </c>
      <c r="AC1325" s="199"/>
      <c r="AD1325" s="200"/>
      <c r="AE1325" s="200"/>
      <c r="AF1325" s="200"/>
      <c r="AG1325" s="200"/>
      <c r="AH1325" s="200"/>
      <c r="AI1325" s="200"/>
      <c r="AJ1325" s="200"/>
      <c r="AK1325" s="201"/>
      <c r="AL1325" s="200"/>
      <c r="AM1325" s="202"/>
    </row>
    <row r="1326" spans="1:39" s="6" customFormat="1" outlineLevel="1">
      <c r="B1326" s="116"/>
      <c r="C1326" s="35"/>
      <c r="D1326" s="36"/>
      <c r="E1326" s="36"/>
      <c r="F1326" s="36"/>
      <c r="G1326" s="36"/>
      <c r="H1326" s="37"/>
      <c r="I1326" s="38" t="s">
        <v>25</v>
      </c>
      <c r="J1326" s="21">
        <f>MAX(J1304:J1305,J1307,J1309,J1311,J1313,J1315,J1317,J1319,J1321)</f>
        <v>0</v>
      </c>
      <c r="K1326" s="21">
        <f t="shared" ref="K1326:AB1326" si="5689">MAX(K1304:K1305,K1307,K1309,K1311,K1313,K1315,K1317,K1319,K1321)</f>
        <v>0</v>
      </c>
      <c r="L1326" s="21">
        <f t="shared" si="5689"/>
        <v>0</v>
      </c>
      <c r="M1326" s="21">
        <f t="shared" si="5689"/>
        <v>0</v>
      </c>
      <c r="N1326" s="21">
        <f t="shared" si="5689"/>
        <v>0</v>
      </c>
      <c r="O1326" s="21">
        <f t="shared" si="5689"/>
        <v>0</v>
      </c>
      <c r="P1326" s="21">
        <f t="shared" si="5689"/>
        <v>0</v>
      </c>
      <c r="Q1326" s="21">
        <f t="shared" si="5689"/>
        <v>0</v>
      </c>
      <c r="R1326" s="21">
        <f t="shared" si="5689"/>
        <v>0</v>
      </c>
      <c r="S1326" s="21">
        <f t="shared" si="5689"/>
        <v>0</v>
      </c>
      <c r="T1326" s="21">
        <f t="shared" si="5689"/>
        <v>0</v>
      </c>
      <c r="U1326" s="21">
        <f t="shared" si="5689"/>
        <v>0</v>
      </c>
      <c r="V1326" s="21">
        <f t="shared" si="5689"/>
        <v>0</v>
      </c>
      <c r="W1326" s="21">
        <f t="shared" si="5689"/>
        <v>0</v>
      </c>
      <c r="X1326" s="21">
        <f t="shared" si="5689"/>
        <v>0</v>
      </c>
      <c r="Y1326" s="21">
        <f t="shared" si="5689"/>
        <v>0</v>
      </c>
      <c r="Z1326" s="21">
        <f t="shared" si="5689"/>
        <v>0</v>
      </c>
      <c r="AA1326" s="21">
        <f t="shared" si="5689"/>
        <v>0</v>
      </c>
      <c r="AB1326" s="21">
        <f t="shared" si="5689"/>
        <v>0</v>
      </c>
      <c r="AC1326" s="199"/>
      <c r="AD1326" s="200"/>
      <c r="AE1326" s="200"/>
      <c r="AF1326" s="200"/>
      <c r="AG1326" s="200"/>
      <c r="AH1326" s="200"/>
      <c r="AI1326" s="200"/>
      <c r="AJ1326" s="200"/>
      <c r="AK1326" s="201"/>
      <c r="AL1326" s="200"/>
      <c r="AM1326" s="202"/>
    </row>
    <row r="1327" spans="1:39" s="6" customFormat="1" outlineLevel="1">
      <c r="B1327" s="116"/>
      <c r="C1327" s="35"/>
      <c r="D1327" s="36"/>
      <c r="E1327" s="36"/>
      <c r="F1327" s="36"/>
      <c r="G1327" s="36"/>
      <c r="H1327" s="37"/>
      <c r="I1327" s="38"/>
      <c r="J1327" s="21"/>
      <c r="K1327" s="21"/>
      <c r="L1327" s="21"/>
      <c r="M1327" s="21"/>
      <c r="N1327" s="21"/>
      <c r="O1327" s="21"/>
      <c r="P1327" s="21"/>
      <c r="Q1327" s="21"/>
      <c r="R1327" s="21"/>
      <c r="S1327" s="21"/>
      <c r="T1327" s="21"/>
      <c r="U1327" s="21"/>
      <c r="V1327" s="21"/>
      <c r="W1327" s="21"/>
      <c r="X1327" s="21"/>
      <c r="Y1327" s="21"/>
      <c r="Z1327" s="21"/>
      <c r="AA1327" s="21"/>
      <c r="AB1327" s="21"/>
      <c r="AC1327" s="200"/>
      <c r="AD1327" s="200"/>
      <c r="AE1327" s="200"/>
      <c r="AF1327" s="200"/>
      <c r="AG1327" s="200"/>
      <c r="AH1327" s="200"/>
      <c r="AI1327" s="200"/>
      <c r="AJ1327" s="200"/>
      <c r="AK1327" s="200"/>
      <c r="AL1327" s="200"/>
      <c r="AM1327" s="202"/>
    </row>
    <row r="1328" spans="1:39" s="31" customFormat="1" ht="16.5" outlineLevel="1" thickBot="1">
      <c r="B1328" s="117"/>
      <c r="C1328" s="39"/>
      <c r="D1328" s="40"/>
      <c r="E1328" s="40"/>
      <c r="F1328" s="40"/>
      <c r="G1328" s="40"/>
      <c r="H1328" s="41"/>
      <c r="I1328" s="42"/>
      <c r="J1328" s="43"/>
      <c r="K1328" s="43"/>
      <c r="L1328" s="43"/>
      <c r="M1328" s="43"/>
      <c r="N1328" s="43"/>
      <c r="O1328" s="43"/>
      <c r="P1328" s="43"/>
      <c r="Q1328" s="43"/>
      <c r="R1328" s="43"/>
      <c r="S1328" s="43"/>
      <c r="T1328" s="43"/>
      <c r="U1328" s="43"/>
      <c r="V1328" s="43"/>
      <c r="W1328" s="43"/>
      <c r="X1328" s="43"/>
      <c r="Y1328" s="43"/>
      <c r="Z1328" s="43"/>
      <c r="AA1328" s="43"/>
      <c r="AB1328" s="43"/>
      <c r="AC1328" s="204"/>
      <c r="AD1328" s="204"/>
      <c r="AE1328" s="204"/>
      <c r="AF1328" s="204"/>
      <c r="AG1328" s="204"/>
      <c r="AH1328" s="204"/>
      <c r="AI1328" s="204"/>
      <c r="AJ1328" s="204"/>
      <c r="AK1328" s="204"/>
      <c r="AL1328" s="204"/>
      <c r="AM1328" s="205"/>
    </row>
    <row r="1329" spans="1:39" customFormat="1">
      <c r="B1329" s="118"/>
      <c r="C1329" s="28"/>
      <c r="D1329" s="19"/>
      <c r="E1329" s="19"/>
      <c r="F1329" s="19"/>
      <c r="G1329" s="19"/>
      <c r="H1329" s="29"/>
      <c r="I1329" s="20"/>
      <c r="J1329" s="30"/>
      <c r="K1329" s="30"/>
      <c r="L1329" s="30"/>
      <c r="M1329" s="30"/>
      <c r="N1329" s="30"/>
      <c r="O1329" s="30"/>
      <c r="P1329" s="30"/>
      <c r="Q1329" s="30"/>
      <c r="R1329" s="30"/>
      <c r="S1329" s="30"/>
      <c r="T1329" s="30"/>
      <c r="U1329" s="30"/>
      <c r="V1329" s="30"/>
      <c r="W1329" s="30"/>
      <c r="X1329" s="30"/>
      <c r="Y1329" s="30"/>
      <c r="Z1329" s="30"/>
      <c r="AA1329" s="30"/>
      <c r="AB1329" s="30"/>
      <c r="AC1329" s="206"/>
      <c r="AD1329" s="206"/>
      <c r="AE1329" s="206"/>
      <c r="AF1329" s="206"/>
      <c r="AG1329" s="206"/>
      <c r="AH1329" s="206"/>
      <c r="AI1329" s="206"/>
      <c r="AJ1329" s="206"/>
      <c r="AK1329" s="206"/>
      <c r="AL1329" s="206"/>
      <c r="AM1329" s="207"/>
    </row>
    <row r="1330" spans="1:39" customFormat="1" outlineLevel="1">
      <c r="B1330" s="114" t="s">
        <v>41</v>
      </c>
      <c r="C1330" s="28"/>
      <c r="D1330" s="19"/>
      <c r="E1330" s="19"/>
      <c r="F1330" s="19"/>
      <c r="G1330" s="19"/>
      <c r="H1330" s="29"/>
      <c r="I1330" s="20"/>
      <c r="J1330" s="30"/>
      <c r="K1330" s="30"/>
      <c r="L1330" s="30"/>
      <c r="M1330" s="30"/>
      <c r="N1330" s="30"/>
      <c r="O1330" s="30"/>
      <c r="P1330" s="30"/>
      <c r="Q1330" s="30"/>
      <c r="R1330" s="30"/>
      <c r="S1330" s="30"/>
      <c r="T1330" s="30"/>
      <c r="U1330" s="30"/>
      <c r="V1330" s="30"/>
      <c r="W1330" s="30"/>
      <c r="X1330" s="30"/>
      <c r="Y1330" s="30"/>
      <c r="Z1330" s="30"/>
      <c r="AA1330" s="30"/>
      <c r="AB1330" s="30"/>
      <c r="AC1330" s="206"/>
      <c r="AD1330" s="206"/>
      <c r="AE1330" s="206"/>
      <c r="AF1330" s="206"/>
      <c r="AG1330" s="206"/>
      <c r="AH1330" s="206"/>
      <c r="AI1330" s="206"/>
      <c r="AJ1330" s="206"/>
      <c r="AK1330" s="206"/>
      <c r="AL1330" s="206"/>
      <c r="AM1330" s="207"/>
    </row>
    <row r="1331" spans="1:39" customFormat="1" outlineLevel="1">
      <c r="A1331" t="str">
        <f>B1331&amp;C1331</f>
        <v>Surname, Forename1</v>
      </c>
      <c r="B1331" s="258" t="s">
        <v>28</v>
      </c>
      <c r="C1331" s="27">
        <v>1</v>
      </c>
      <c r="D1331" s="26" t="s">
        <v>22</v>
      </c>
      <c r="E1331" s="103"/>
      <c r="F1331" s="103"/>
      <c r="G1331" s="103"/>
      <c r="H1331" s="16"/>
      <c r="I1331" s="16"/>
      <c r="J1331" s="17"/>
      <c r="K1331" s="94"/>
      <c r="L1331" s="94"/>
      <c r="M1331" s="94"/>
      <c r="N1331" s="94"/>
      <c r="O1331" s="94"/>
      <c r="P1331" s="94"/>
      <c r="Q1331" s="17"/>
      <c r="R1331" s="94"/>
      <c r="S1331" s="94"/>
      <c r="T1331" s="17"/>
      <c r="U1331" s="17"/>
      <c r="V1331" s="94"/>
      <c r="W1331" s="17"/>
      <c r="X1331" s="94"/>
      <c r="Y1331" s="17"/>
      <c r="Z1331" s="17"/>
      <c r="AA1331" s="17"/>
      <c r="AB1331" s="17"/>
      <c r="AC1331" s="190">
        <f>IF(J1331&lt;&gt;0,INT(25.4347*POWER((18-J1331),1.81)),0)</f>
        <v>0</v>
      </c>
      <c r="AD1331" s="190">
        <f>IF(Q1331&lt;&gt;0,INT(0.14354*POWER(((10*Q1331)-220),1.4)),0)</f>
        <v>0</v>
      </c>
      <c r="AE1331" s="190">
        <f>IF(T1331&lt;&gt;0,INT(51.39*POWER((T1331-1.5),1.05)),0)</f>
        <v>0</v>
      </c>
      <c r="AF1331" s="190">
        <f>IF(U1331&lt;&gt;0,INT(0.8465*POWER(((100*U1331)-75),1.42)),0)</f>
        <v>0</v>
      </c>
      <c r="AG1331" s="190">
        <f>IF(X1331&lt;&gt;0,INT(1.53775*POWER((82-X1331),1.81)),0)</f>
        <v>0</v>
      </c>
      <c r="AH1331" s="190">
        <f>IF(Y1331&lt;&gt;0,INT(5.74352*POWER((28.5-Y1331),1.92)),0)</f>
        <v>0</v>
      </c>
      <c r="AI1331" s="190">
        <f>IF(Z1331&lt;&gt;0,INT(12.91*POWER((Z1331-4),1.1)),0)</f>
        <v>0</v>
      </c>
      <c r="AJ1331" s="190">
        <f>IF(AA1331&lt;&gt;0,INT(0.2797*POWER(((100*AA1331)),1.35)),0)</f>
        <v>0</v>
      </c>
      <c r="AK1331" s="191">
        <f>IF(AB1331&lt;&gt;0,INT(100.14*POWER((AB1331-1),1.08)),0)</f>
        <v>0</v>
      </c>
      <c r="AL1331" s="208">
        <v>7</v>
      </c>
      <c r="AM1331" s="193">
        <f>SUM(AC1331:AK1331)</f>
        <v>0</v>
      </c>
    </row>
    <row r="1332" spans="1:39" customFormat="1" outlineLevel="1">
      <c r="A1332" t="str">
        <f>B1331&amp;C1332</f>
        <v>Surname, Forename2</v>
      </c>
      <c r="B1332" s="259"/>
      <c r="C1332" s="27">
        <v>2</v>
      </c>
      <c r="D1332" s="26" t="s">
        <v>22</v>
      </c>
      <c r="E1332" s="103"/>
      <c r="F1332" s="103"/>
      <c r="G1332" s="103"/>
      <c r="H1332" s="15"/>
      <c r="I1332" s="16"/>
      <c r="J1332" s="17"/>
      <c r="K1332" s="94"/>
      <c r="L1332" s="94"/>
      <c r="M1332" s="94"/>
      <c r="N1332" s="94"/>
      <c r="O1332" s="94"/>
      <c r="P1332" s="94"/>
      <c r="Q1332" s="17" t="str">
        <f>IF(SUM(K1332:P1332)=0,"",SUM(K1332:P1332))</f>
        <v/>
      </c>
      <c r="R1332" s="94"/>
      <c r="S1332" s="94"/>
      <c r="T1332" s="17" t="str">
        <f>IF(SUM(R1332:S1332)=0,"",SUM(R1332:S1332))</f>
        <v/>
      </c>
      <c r="U1332" s="17"/>
      <c r="V1332" s="94"/>
      <c r="W1332" s="17"/>
      <c r="X1332" s="94" t="str">
        <f>IFERROR(AVERAGE(V1332:W1332),"")</f>
        <v/>
      </c>
      <c r="Y1332" s="17"/>
      <c r="Z1332" s="17"/>
      <c r="AA1332" s="71"/>
      <c r="AB1332" s="17"/>
      <c r="AC1332" s="190" t="str">
        <f>IF(J1332="","",IF(J1332&lt;&gt;0,INT(25.4347*POWER((18-J1332),1.81)),0))</f>
        <v/>
      </c>
      <c r="AD1332" s="190" t="str">
        <f>IFERROR(IF(Q1332&lt;&gt;0,INT(0.14354*POWER(((10*Q1332)-220),1.4)),0),"")</f>
        <v/>
      </c>
      <c r="AE1332" s="190" t="str">
        <f>IFERROR(IF(T1332&lt;&gt;0,INT(51.39*POWER((T1332-1.5),1.05)),0),"")</f>
        <v/>
      </c>
      <c r="AF1332" s="190">
        <f>IF(U1332&lt;&gt;0,INT(0.8465*POWER(((100*U1332)-75),1.42)),0)</f>
        <v>0</v>
      </c>
      <c r="AG1332" s="190" t="str">
        <f>IFERROR(IF(X1332&lt;&gt;0,INT(1.53775*POWER((82-X1332),1.81)),0),"")</f>
        <v/>
      </c>
      <c r="AH1332" s="190" t="str">
        <f>IF(Y1332="","",IF(Y1332&lt;&gt;0,INT(5.74352*POWER((28.5-Y1332),1.92)),0))</f>
        <v/>
      </c>
      <c r="AI1332" s="190">
        <f>IF(Z1332&lt;&gt;0,INT(12.91*POWER((Z1332-4),1.1)),0)</f>
        <v>0</v>
      </c>
      <c r="AJ1332" s="190" t="str">
        <f>IF(AA1332="","",IF(AA1332&lt;&gt;0,INT(0.2797*POWER(((100*AA1332)),1.35)),0))</f>
        <v/>
      </c>
      <c r="AK1332" s="191" t="str">
        <f>IF(AB1332="","",IF(AB1332&lt;&gt;0,INT(100.14*POWER((AB1332-1),1.08)),0))</f>
        <v/>
      </c>
      <c r="AL1332" s="192">
        <f>COUNT(J1332,Q1332,T1332,X1332,Y1332,AA1332,AB1332)</f>
        <v>0</v>
      </c>
      <c r="AM1332" s="193" t="str">
        <f>IF(AL1332=0,"",SUM(AC1332:AK1332))</f>
        <v/>
      </c>
    </row>
    <row r="1333" spans="1:39" customFormat="1" outlineLevel="1">
      <c r="B1333" s="259"/>
      <c r="C1333" s="106" t="s">
        <v>65</v>
      </c>
      <c r="D1333" s="103"/>
      <c r="E1333" s="103"/>
      <c r="F1333" s="103"/>
      <c r="G1333" s="103"/>
      <c r="H1333" s="104"/>
      <c r="I1333" s="105"/>
      <c r="J1333" s="107" t="str">
        <f>IFERROR((J1331-J1332)/J1332*100%,"")</f>
        <v/>
      </c>
      <c r="K1333" s="107" t="str">
        <f>IFERROR((K1332-K1331)/K1332*100%,"")</f>
        <v/>
      </c>
      <c r="L1333" s="107" t="str">
        <f t="shared" ref="L1333:S1333" si="5690">IFERROR((L1332-L1331)/L1332*100%,"")</f>
        <v/>
      </c>
      <c r="M1333" s="107" t="str">
        <f t="shared" si="5690"/>
        <v/>
      </c>
      <c r="N1333" s="107" t="str">
        <f t="shared" si="5690"/>
        <v/>
      </c>
      <c r="O1333" s="107" t="str">
        <f t="shared" si="5690"/>
        <v/>
      </c>
      <c r="P1333" s="107" t="str">
        <f t="shared" si="5690"/>
        <v/>
      </c>
      <c r="Q1333" s="107" t="str">
        <f t="shared" si="5690"/>
        <v/>
      </c>
      <c r="R1333" s="107" t="str">
        <f t="shared" si="5690"/>
        <v/>
      </c>
      <c r="S1333" s="107" t="str">
        <f t="shared" si="5690"/>
        <v/>
      </c>
      <c r="T1333" s="107" t="str">
        <f>IFERROR((T1332-T1331)/T1332*100%,"")</f>
        <v/>
      </c>
      <c r="U1333" s="107" t="str">
        <f t="shared" ref="U1333" si="5691">IFERROR((U1332-U1331)/U1332*100%,"")</f>
        <v/>
      </c>
      <c r="V1333" s="107" t="str">
        <f>IFERROR((V1331-V1332)/V1332*100%,"")</f>
        <v/>
      </c>
      <c r="W1333" s="107" t="str">
        <f>IFERROR((W1331-W1332)/W1332*100%,"")</f>
        <v/>
      </c>
      <c r="X1333" s="107" t="str">
        <f>IFERROR((X1331-X1332)/X1332*100%,"")</f>
        <v/>
      </c>
      <c r="Y1333" s="107" t="str">
        <f>IFERROR((Y1331-Y1332)/Y1332*100%,"")</f>
        <v/>
      </c>
      <c r="Z1333" s="107" t="str">
        <f t="shared" ref="Z1333:AB1333" si="5692">IFERROR((Z1332-Z1331)/Z1332*100%,"")</f>
        <v/>
      </c>
      <c r="AA1333" s="107" t="str">
        <f t="shared" si="5692"/>
        <v/>
      </c>
      <c r="AB1333" s="107" t="str">
        <f t="shared" si="5692"/>
        <v/>
      </c>
      <c r="AC1333" s="194" t="str">
        <f t="shared" ref="AC1333" si="5693">IFERROR((AC1332-AC1331)/AC1332*100%,"")</f>
        <v/>
      </c>
      <c r="AD1333" s="194" t="str">
        <f t="shared" ref="AD1333" si="5694">IFERROR((AD1332-AD1331)/AD1332*100%,"")</f>
        <v/>
      </c>
      <c r="AE1333" s="194" t="str">
        <f t="shared" ref="AE1333" si="5695">IFERROR((AE1332-AE1331)/AE1332*100%,"")</f>
        <v/>
      </c>
      <c r="AF1333" s="194" t="str">
        <f t="shared" ref="AF1333" si="5696">IFERROR((AF1332-AF1331)/AF1332*100%,"")</f>
        <v/>
      </c>
      <c r="AG1333" s="194" t="str">
        <f t="shared" ref="AG1333" si="5697">IFERROR((AG1332-AG1331)/AG1332*100%,"")</f>
        <v/>
      </c>
      <c r="AH1333" s="194" t="str">
        <f t="shared" ref="AH1333" si="5698">IFERROR((AH1332-AH1331)/AH1332*100%,"")</f>
        <v/>
      </c>
      <c r="AI1333" s="194" t="str">
        <f t="shared" ref="AI1333" si="5699">IFERROR((AI1332-AI1331)/AI1332*100%,"")</f>
        <v/>
      </c>
      <c r="AJ1333" s="194" t="str">
        <f t="shared" ref="AJ1333" si="5700">IFERROR((AJ1332-AJ1331)/AJ1332*100%,"")</f>
        <v/>
      </c>
      <c r="AK1333" s="194" t="str">
        <f t="shared" ref="AK1333" si="5701">IFERROR((AK1332-AK1331)/AK1332*100%,"")</f>
        <v/>
      </c>
      <c r="AL1333" s="194" t="str">
        <f t="shared" ref="AL1333:AM1333" si="5702">IFERROR((AL1332-AL1331)/AL1332*100%,"")</f>
        <v/>
      </c>
      <c r="AM1333" s="228" t="str">
        <f t="shared" si="5702"/>
        <v/>
      </c>
    </row>
    <row r="1334" spans="1:39" customFormat="1" outlineLevel="1">
      <c r="A1334" t="str">
        <f>B1331&amp;C1334</f>
        <v>Surname, Forename3</v>
      </c>
      <c r="B1334" s="259"/>
      <c r="C1334" s="27">
        <v>3</v>
      </c>
      <c r="D1334" s="26" t="s">
        <v>22</v>
      </c>
      <c r="E1334" s="103"/>
      <c r="F1334" s="103"/>
      <c r="G1334" s="103"/>
      <c r="H1334" s="15"/>
      <c r="I1334" s="16"/>
      <c r="J1334" s="17"/>
      <c r="K1334" s="94"/>
      <c r="L1334" s="94"/>
      <c r="M1334" s="94"/>
      <c r="N1334" s="94"/>
      <c r="O1334" s="94"/>
      <c r="P1334" s="94"/>
      <c r="Q1334" s="17" t="str">
        <f>IF(SUM(K1334:P1334)=0,"",SUM(K1334:P1334))</f>
        <v/>
      </c>
      <c r="R1334" s="94"/>
      <c r="S1334" s="94"/>
      <c r="T1334" s="17" t="str">
        <f>IF(SUM(R1334:S1334)=0,"",SUM(R1334:S1334))</f>
        <v/>
      </c>
      <c r="U1334" s="17"/>
      <c r="V1334" s="94"/>
      <c r="W1334" s="17"/>
      <c r="X1334" s="94" t="str">
        <f>IFERROR(AVERAGE(V1334:W1334),"")</f>
        <v/>
      </c>
      <c r="Y1334" s="17"/>
      <c r="Z1334" s="17"/>
      <c r="AA1334" s="71"/>
      <c r="AB1334" s="17"/>
      <c r="AC1334" s="190" t="str">
        <f>IF(J1334="","",IF(J1334&lt;&gt;0,INT(25.4347*POWER((18-J1334),1.81)),0))</f>
        <v/>
      </c>
      <c r="AD1334" s="190" t="str">
        <f>IFERROR(IF(Q1334&lt;&gt;0,INT(0.14354*POWER(((10*Q1334)-220),1.4)),0),"")</f>
        <v/>
      </c>
      <c r="AE1334" s="190" t="str">
        <f>IFERROR(IF(T1334&lt;&gt;0,INT(51.39*POWER((T1334-1.5),1.05)),0),"")</f>
        <v/>
      </c>
      <c r="AF1334" s="190">
        <f>IF(U1334&lt;&gt;0,INT(0.8465*POWER(((100*U1334)-75),1.42)),0)</f>
        <v>0</v>
      </c>
      <c r="AG1334" s="190" t="str">
        <f>IFERROR(IF(X1334&lt;&gt;0,INT(1.53775*POWER((82-X1334),1.81)),0),"")</f>
        <v/>
      </c>
      <c r="AH1334" s="190" t="str">
        <f>IF(Y1334="","",IF(Y1334&lt;&gt;0,INT(5.74352*POWER((28.5-Y1334),1.92)),0))</f>
        <v/>
      </c>
      <c r="AI1334" s="190">
        <f>IF(Z1334&lt;&gt;0,INT(12.91*POWER((Z1334-4),1.1)),0)</f>
        <v>0</v>
      </c>
      <c r="AJ1334" s="190" t="str">
        <f>IF(AA1334="","",IF(AA1334&lt;&gt;0,INT(0.2797*POWER(((100*AA1334)),1.35)),0))</f>
        <v/>
      </c>
      <c r="AK1334" s="191" t="str">
        <f>IF(AB1334="","",IF(AB1334&lt;&gt;0,INT(100.14*POWER((AB1334-1),1.08)),0))</f>
        <v/>
      </c>
      <c r="AL1334" s="192">
        <f>COUNT(J1334,Q1334,T1334,X1334,Y1334,AA1334,AB1334)</f>
        <v>0</v>
      </c>
      <c r="AM1334" s="193" t="str">
        <f>IF(AL1334=0,"",SUM(AC1334:AK1334))</f>
        <v/>
      </c>
    </row>
    <row r="1335" spans="1:39" customFormat="1" outlineLevel="1">
      <c r="B1335" s="259"/>
      <c r="C1335" s="106" t="s">
        <v>65</v>
      </c>
      <c r="D1335" s="103"/>
      <c r="E1335" s="103"/>
      <c r="F1335" s="103"/>
      <c r="G1335" s="103"/>
      <c r="H1335" s="104"/>
      <c r="I1335" s="105"/>
      <c r="J1335" s="107" t="str">
        <f>IFERROR((J1332-J1334)/J1334*100%,"")</f>
        <v/>
      </c>
      <c r="K1335" s="107" t="str">
        <f t="shared" ref="K1335:T1335" si="5703">IFERROR((K1334-K1332)/K1334*100%,"")</f>
        <v/>
      </c>
      <c r="L1335" s="107" t="str">
        <f t="shared" si="5703"/>
        <v/>
      </c>
      <c r="M1335" s="107" t="str">
        <f t="shared" si="5703"/>
        <v/>
      </c>
      <c r="N1335" s="107" t="str">
        <f t="shared" si="5703"/>
        <v/>
      </c>
      <c r="O1335" s="107" t="str">
        <f t="shared" si="5703"/>
        <v/>
      </c>
      <c r="P1335" s="107" t="str">
        <f t="shared" si="5703"/>
        <v/>
      </c>
      <c r="Q1335" s="107" t="str">
        <f t="shared" si="5703"/>
        <v/>
      </c>
      <c r="R1335" s="107" t="str">
        <f t="shared" si="5703"/>
        <v/>
      </c>
      <c r="S1335" s="107" t="str">
        <f t="shared" si="5703"/>
        <v/>
      </c>
      <c r="T1335" s="107" t="str">
        <f t="shared" si="5703"/>
        <v/>
      </c>
      <c r="U1335" s="107" t="str">
        <f t="shared" ref="U1335" si="5704">IFERROR((U1334-U1333)/U1334*100%,"")</f>
        <v/>
      </c>
      <c r="V1335" s="107" t="str">
        <f>IFERROR((V1332-V1334)/V1334*100%,"")</f>
        <v/>
      </c>
      <c r="W1335" s="107" t="str">
        <f>IFERROR((W1332-W1334)/W1334*100%,"")</f>
        <v/>
      </c>
      <c r="X1335" s="107" t="str">
        <f>IFERROR((X1332-X1334)/X1334*100%,"")</f>
        <v/>
      </c>
      <c r="Y1335" s="107" t="str">
        <f>IFERROR((Y1332-Y1334)/Y1334*100%,"")</f>
        <v/>
      </c>
      <c r="Z1335" s="107" t="str">
        <f t="shared" ref="Z1335" si="5705">IFERROR((Z1334-Z1333)/Z1334*100%,"")</f>
        <v/>
      </c>
      <c r="AA1335" s="107" t="str">
        <f>IFERROR((AA1334-AA1332)/AA1334*100%,"")</f>
        <v/>
      </c>
      <c r="AB1335" s="107" t="str">
        <f>IFERROR((AB1334-AB1332)/AB1334*100%,"")</f>
        <v/>
      </c>
      <c r="AC1335" s="194" t="str">
        <f t="shared" ref="AC1335" si="5706">IFERROR((AC1334-AC1333)/AC1334*100%,"")</f>
        <v/>
      </c>
      <c r="AD1335" s="194" t="str">
        <f t="shared" ref="AD1335" si="5707">IFERROR((AD1334-AD1333)/AD1334*100%,"")</f>
        <v/>
      </c>
      <c r="AE1335" s="194" t="str">
        <f t="shared" ref="AE1335" si="5708">IFERROR((AE1334-AE1333)/AE1334*100%,"")</f>
        <v/>
      </c>
      <c r="AF1335" s="194" t="str">
        <f t="shared" ref="AF1335" si="5709">IFERROR((AF1334-AF1333)/AF1334*100%,"")</f>
        <v/>
      </c>
      <c r="AG1335" s="194" t="str">
        <f t="shared" ref="AG1335" si="5710">IFERROR((AG1334-AG1333)/AG1334*100%,"")</f>
        <v/>
      </c>
      <c r="AH1335" s="194" t="str">
        <f t="shared" ref="AH1335" si="5711">IFERROR((AH1334-AH1333)/AH1334*100%,"")</f>
        <v/>
      </c>
      <c r="AI1335" s="194" t="str">
        <f t="shared" ref="AI1335" si="5712">IFERROR((AI1334-AI1333)/AI1334*100%,"")</f>
        <v/>
      </c>
      <c r="AJ1335" s="194" t="str">
        <f t="shared" ref="AJ1335" si="5713">IFERROR((AJ1334-AJ1333)/AJ1334*100%,"")</f>
        <v/>
      </c>
      <c r="AK1335" s="194" t="str">
        <f t="shared" ref="AK1335" si="5714">IFERROR((AK1334-AK1333)/AK1334*100%,"")</f>
        <v/>
      </c>
      <c r="AL1335" s="194" t="str">
        <f t="shared" ref="AL1335" si="5715">IFERROR((AL1334-AL1333)/AL1334*100%,"")</f>
        <v/>
      </c>
      <c r="AM1335" s="227" t="str">
        <f>IFERROR((AM1334-AM1332)/AM1334*100%,"")</f>
        <v/>
      </c>
    </row>
    <row r="1336" spans="1:39" customFormat="1" outlineLevel="1">
      <c r="A1336" t="str">
        <f>B1331&amp;C1336</f>
        <v>Surname, Forename4</v>
      </c>
      <c r="B1336" s="259"/>
      <c r="C1336" s="27">
        <v>4</v>
      </c>
      <c r="D1336" s="26" t="s">
        <v>22</v>
      </c>
      <c r="E1336" s="103"/>
      <c r="F1336" s="103"/>
      <c r="G1336" s="103"/>
      <c r="H1336" s="15"/>
      <c r="I1336" s="16"/>
      <c r="J1336" s="17"/>
      <c r="K1336" s="94"/>
      <c r="L1336" s="94"/>
      <c r="M1336" s="94"/>
      <c r="N1336" s="94"/>
      <c r="O1336" s="94"/>
      <c r="P1336" s="94"/>
      <c r="Q1336" s="17" t="str">
        <f>IF(SUM(K1336:P1336)=0,"",SUM(K1336:P1336))</f>
        <v/>
      </c>
      <c r="R1336" s="94"/>
      <c r="S1336" s="94"/>
      <c r="T1336" s="17" t="str">
        <f>IF(SUM(R1336:S1336)=0,"",SUM(R1336:S1336))</f>
        <v/>
      </c>
      <c r="U1336" s="17"/>
      <c r="V1336" s="94"/>
      <c r="W1336" s="17"/>
      <c r="X1336" s="94" t="str">
        <f>IFERROR(AVERAGE(V1336:W1336),"")</f>
        <v/>
      </c>
      <c r="Y1336" s="17"/>
      <c r="Z1336" s="17"/>
      <c r="AA1336" s="71"/>
      <c r="AB1336" s="17"/>
      <c r="AC1336" s="190" t="str">
        <f>IF(J1336="","",IF(J1336&lt;&gt;0,INT(25.4347*POWER((18-J1336),1.81)),0))</f>
        <v/>
      </c>
      <c r="AD1336" s="190" t="str">
        <f>IFERROR(IF(Q1336&lt;&gt;0,INT(0.14354*POWER(((10*Q1336)-220),1.4)),0),"")</f>
        <v/>
      </c>
      <c r="AE1336" s="190" t="str">
        <f>IFERROR(IF(T1336&lt;&gt;0,INT(51.39*POWER((T1336-1.5),1.05)),0),"")</f>
        <v/>
      </c>
      <c r="AF1336" s="190">
        <f>IF(U1336&lt;&gt;0,INT(0.8465*POWER(((100*U1336)-75),1.42)),0)</f>
        <v>0</v>
      </c>
      <c r="AG1336" s="190" t="str">
        <f>IFERROR(IF(X1336&lt;&gt;0,INT(1.53775*POWER((82-X1336),1.81)),0),"")</f>
        <v/>
      </c>
      <c r="AH1336" s="190" t="str">
        <f>IF(Y1336="","",IF(Y1336&lt;&gt;0,INT(5.74352*POWER((28.5-Y1336),1.92)),0))</f>
        <v/>
      </c>
      <c r="AI1336" s="190">
        <f>IF(Z1336&lt;&gt;0,INT(12.91*POWER((Z1336-4),1.1)),0)</f>
        <v>0</v>
      </c>
      <c r="AJ1336" s="190" t="str">
        <f>IF(AA1336="","",IF(AA1336&lt;&gt;0,INT(0.2797*POWER(((100*AA1336)),1.35)),0))</f>
        <v/>
      </c>
      <c r="AK1336" s="191" t="str">
        <f>IF(AB1336="","",IF(AB1336&lt;&gt;0,INT(100.14*POWER((AB1336-1),1.08)),0))</f>
        <v/>
      </c>
      <c r="AL1336" s="192">
        <f>COUNT(J1336,Q1336,T1336,X1336,Y1336,AA1336,AB1336)</f>
        <v>0</v>
      </c>
      <c r="AM1336" s="193" t="str">
        <f>IF(AL1336=0,"",SUM(AC1336:AK1336))</f>
        <v/>
      </c>
    </row>
    <row r="1337" spans="1:39" customFormat="1" outlineLevel="1">
      <c r="B1337" s="259"/>
      <c r="C1337" s="106" t="s">
        <v>65</v>
      </c>
      <c r="D1337" s="103"/>
      <c r="E1337" s="103"/>
      <c r="F1337" s="103"/>
      <c r="G1337" s="103"/>
      <c r="H1337" s="104"/>
      <c r="I1337" s="105"/>
      <c r="J1337" s="107" t="str">
        <f>IFERROR((J1334-J1336)/J1336*100%,"")</f>
        <v/>
      </c>
      <c r="K1337" s="107" t="str">
        <f t="shared" ref="K1337:T1337" si="5716">IFERROR((K1336-K1334)/K1336*100%,"")</f>
        <v/>
      </c>
      <c r="L1337" s="107" t="str">
        <f t="shared" si="5716"/>
        <v/>
      </c>
      <c r="M1337" s="107" t="str">
        <f t="shared" si="5716"/>
        <v/>
      </c>
      <c r="N1337" s="107" t="str">
        <f t="shared" si="5716"/>
        <v/>
      </c>
      <c r="O1337" s="107" t="str">
        <f t="shared" si="5716"/>
        <v/>
      </c>
      <c r="P1337" s="107" t="str">
        <f t="shared" si="5716"/>
        <v/>
      </c>
      <c r="Q1337" s="107" t="str">
        <f t="shared" si="5716"/>
        <v/>
      </c>
      <c r="R1337" s="107" t="str">
        <f t="shared" si="5716"/>
        <v/>
      </c>
      <c r="S1337" s="107" t="str">
        <f t="shared" si="5716"/>
        <v/>
      </c>
      <c r="T1337" s="107" t="str">
        <f t="shared" si="5716"/>
        <v/>
      </c>
      <c r="U1337" s="107" t="str">
        <f t="shared" ref="U1337" si="5717">IFERROR((U1336-U1335)/U1336*100%,"")</f>
        <v/>
      </c>
      <c r="V1337" s="107" t="str">
        <f>IFERROR((V1334-V1336)/V1336*100%,"")</f>
        <v/>
      </c>
      <c r="W1337" s="107" t="str">
        <f>IFERROR((W1334-W1336)/W1336*100%,"")</f>
        <v/>
      </c>
      <c r="X1337" s="107" t="str">
        <f>IFERROR((X1334-X1336)/X1336*100%,"")</f>
        <v/>
      </c>
      <c r="Y1337" s="107" t="str">
        <f>IFERROR((Y1334-Y1336)/Y1336*100%,"")</f>
        <v/>
      </c>
      <c r="Z1337" s="107" t="str">
        <f t="shared" ref="Z1337" si="5718">IFERROR((Z1336-Z1335)/Z1336*100%,"")</f>
        <v/>
      </c>
      <c r="AA1337" s="107" t="str">
        <f>IFERROR((AA1336-AA1334)/AA1336*100%,"")</f>
        <v/>
      </c>
      <c r="AB1337" s="107" t="str">
        <f>IFERROR((AB1336-AB1334)/AB1336*100%,"")</f>
        <v/>
      </c>
      <c r="AC1337" s="194" t="str">
        <f t="shared" ref="AC1337" si="5719">IFERROR((AC1336-AC1335)/AC1336*100%,"")</f>
        <v/>
      </c>
      <c r="AD1337" s="194" t="str">
        <f t="shared" ref="AD1337" si="5720">IFERROR((AD1336-AD1335)/AD1336*100%,"")</f>
        <v/>
      </c>
      <c r="AE1337" s="194" t="str">
        <f t="shared" ref="AE1337" si="5721">IFERROR((AE1336-AE1335)/AE1336*100%,"")</f>
        <v/>
      </c>
      <c r="AF1337" s="194" t="str">
        <f t="shared" ref="AF1337" si="5722">IFERROR((AF1336-AF1335)/AF1336*100%,"")</f>
        <v/>
      </c>
      <c r="AG1337" s="194" t="str">
        <f t="shared" ref="AG1337" si="5723">IFERROR((AG1336-AG1335)/AG1336*100%,"")</f>
        <v/>
      </c>
      <c r="AH1337" s="194" t="str">
        <f t="shared" ref="AH1337" si="5724">IFERROR((AH1336-AH1335)/AH1336*100%,"")</f>
        <v/>
      </c>
      <c r="AI1337" s="194" t="str">
        <f t="shared" ref="AI1337" si="5725">IFERROR((AI1336-AI1335)/AI1336*100%,"")</f>
        <v/>
      </c>
      <c r="AJ1337" s="194" t="str">
        <f t="shared" ref="AJ1337" si="5726">IFERROR((AJ1336-AJ1335)/AJ1336*100%,"")</f>
        <v/>
      </c>
      <c r="AK1337" s="194" t="str">
        <f t="shared" ref="AK1337" si="5727">IFERROR((AK1336-AK1335)/AK1336*100%,"")</f>
        <v/>
      </c>
      <c r="AL1337" s="194" t="str">
        <f t="shared" ref="AL1337" si="5728">IFERROR((AL1336-AL1335)/AL1336*100%,"")</f>
        <v/>
      </c>
      <c r="AM1337" s="227" t="str">
        <f>IFERROR((AM1336-AM1334)/AM1336*100%,"")</f>
        <v/>
      </c>
    </row>
    <row r="1338" spans="1:39" customFormat="1" outlineLevel="1">
      <c r="A1338" t="str">
        <f>B1331&amp;C1338</f>
        <v>Surname, Forename5</v>
      </c>
      <c r="B1338" s="259"/>
      <c r="C1338" s="27">
        <v>5</v>
      </c>
      <c r="D1338" s="26" t="s">
        <v>22</v>
      </c>
      <c r="E1338" s="103"/>
      <c r="F1338" s="103"/>
      <c r="G1338" s="103"/>
      <c r="H1338" s="15"/>
      <c r="I1338" s="16"/>
      <c r="J1338" s="17"/>
      <c r="K1338" s="94"/>
      <c r="L1338" s="94"/>
      <c r="M1338" s="94"/>
      <c r="N1338" s="94"/>
      <c r="O1338" s="94"/>
      <c r="P1338" s="94"/>
      <c r="Q1338" s="17" t="str">
        <f>IF(SUM(K1338:P1338)=0,"",SUM(K1338:P1338))</f>
        <v/>
      </c>
      <c r="R1338" s="94"/>
      <c r="S1338" s="94"/>
      <c r="T1338" s="17" t="str">
        <f>IF(SUM(R1338:S1338)=0,"",SUM(R1338:S1338))</f>
        <v/>
      </c>
      <c r="U1338" s="17"/>
      <c r="V1338" s="94"/>
      <c r="W1338" s="17"/>
      <c r="X1338" s="94" t="str">
        <f>IFERROR(AVERAGE(V1338:W1338),"")</f>
        <v/>
      </c>
      <c r="Y1338" s="17"/>
      <c r="Z1338" s="17"/>
      <c r="AA1338" s="71"/>
      <c r="AB1338" s="17"/>
      <c r="AC1338" s="190" t="str">
        <f>IF(J1338="","",IF(J1338&lt;&gt;0,INT(25.4347*POWER((18-J1338),1.81)),0))</f>
        <v/>
      </c>
      <c r="AD1338" s="190" t="str">
        <f>IFERROR(IF(Q1338&lt;&gt;0,INT(0.14354*POWER(((10*Q1338)-220),1.4)),0),"")</f>
        <v/>
      </c>
      <c r="AE1338" s="190" t="str">
        <f>IFERROR(IF(T1338&lt;&gt;0,INT(51.39*POWER((T1338-1.5),1.05)),0),"")</f>
        <v/>
      </c>
      <c r="AF1338" s="190">
        <f>IF(U1338&lt;&gt;0,INT(0.8465*POWER(((100*U1338)-75),1.42)),0)</f>
        <v>0</v>
      </c>
      <c r="AG1338" s="190" t="str">
        <f>IFERROR(IF(X1338&lt;&gt;0,INT(1.53775*POWER((82-X1338),1.81)),0),"")</f>
        <v/>
      </c>
      <c r="AH1338" s="190" t="str">
        <f>IF(Y1338="","",IF(Y1338&lt;&gt;0,INT(5.74352*POWER((28.5-Y1338),1.92)),0))</f>
        <v/>
      </c>
      <c r="AI1338" s="190">
        <f>IF(Z1338&lt;&gt;0,INT(12.91*POWER((Z1338-4),1.1)),0)</f>
        <v>0</v>
      </c>
      <c r="AJ1338" s="190" t="str">
        <f>IF(AA1338="","",IF(AA1338&lt;&gt;0,INT(0.2797*POWER(((100*AA1338)),1.35)),0))</f>
        <v/>
      </c>
      <c r="AK1338" s="191" t="str">
        <f>IF(AB1338="","",IF(AB1338&lt;&gt;0,INT(100.14*POWER((AB1338-1),1.08)),0))</f>
        <v/>
      </c>
      <c r="AL1338" s="192">
        <f>COUNT(J1338,Q1338,T1338,X1338,Y1338,AA1338,AB1338)</f>
        <v>0</v>
      </c>
      <c r="AM1338" s="193" t="str">
        <f>IF(AL1338=0,"",SUM(AC1338:AK1338))</f>
        <v/>
      </c>
    </row>
    <row r="1339" spans="1:39" customFormat="1" outlineLevel="1">
      <c r="B1339" s="259"/>
      <c r="C1339" s="106" t="s">
        <v>65</v>
      </c>
      <c r="D1339" s="103"/>
      <c r="E1339" s="103"/>
      <c r="F1339" s="103"/>
      <c r="G1339" s="103"/>
      <c r="H1339" s="104"/>
      <c r="I1339" s="105"/>
      <c r="J1339" s="107" t="str">
        <f>IFERROR((J1336-J1338)/J1338*100%,"")</f>
        <v/>
      </c>
      <c r="K1339" s="107" t="str">
        <f t="shared" ref="K1339:T1339" si="5729">IFERROR((K1338-K1336)/K1338*100%,"")</f>
        <v/>
      </c>
      <c r="L1339" s="107" t="str">
        <f t="shared" si="5729"/>
        <v/>
      </c>
      <c r="M1339" s="107" t="str">
        <f t="shared" si="5729"/>
        <v/>
      </c>
      <c r="N1339" s="107" t="str">
        <f t="shared" si="5729"/>
        <v/>
      </c>
      <c r="O1339" s="107" t="str">
        <f t="shared" si="5729"/>
        <v/>
      </c>
      <c r="P1339" s="107" t="str">
        <f t="shared" si="5729"/>
        <v/>
      </c>
      <c r="Q1339" s="107" t="str">
        <f t="shared" si="5729"/>
        <v/>
      </c>
      <c r="R1339" s="107" t="str">
        <f t="shared" si="5729"/>
        <v/>
      </c>
      <c r="S1339" s="107" t="str">
        <f t="shared" si="5729"/>
        <v/>
      </c>
      <c r="T1339" s="107" t="str">
        <f t="shared" si="5729"/>
        <v/>
      </c>
      <c r="U1339" s="107" t="str">
        <f t="shared" ref="U1339" si="5730">IFERROR((U1338-U1337)/U1338*100%,"")</f>
        <v/>
      </c>
      <c r="V1339" s="107" t="str">
        <f>IFERROR((V1336-V1338)/V1338*100%,"")</f>
        <v/>
      </c>
      <c r="W1339" s="107" t="str">
        <f>IFERROR((W1336-W1338)/W1338*100%,"")</f>
        <v/>
      </c>
      <c r="X1339" s="107" t="str">
        <f>IFERROR((X1336-X1338)/X1338*100%,"")</f>
        <v/>
      </c>
      <c r="Y1339" s="107" t="str">
        <f>IFERROR((Y1336-Y1338)/Y1338*100%,"")</f>
        <v/>
      </c>
      <c r="Z1339" s="107" t="str">
        <f t="shared" ref="Z1339" si="5731">IFERROR((Z1338-Z1337)/Z1338*100%,"")</f>
        <v/>
      </c>
      <c r="AA1339" s="107" t="str">
        <f>IFERROR((AA1338-AA1336)/AA1338*100%,"")</f>
        <v/>
      </c>
      <c r="AB1339" s="107" t="str">
        <f>IFERROR((AB1338-AB1336)/AB1338*100%,"")</f>
        <v/>
      </c>
      <c r="AC1339" s="194" t="str">
        <f t="shared" ref="AC1339" si="5732">IFERROR((AC1338-AC1337)/AC1338*100%,"")</f>
        <v/>
      </c>
      <c r="AD1339" s="194" t="str">
        <f t="shared" ref="AD1339" si="5733">IFERROR((AD1338-AD1337)/AD1338*100%,"")</f>
        <v/>
      </c>
      <c r="AE1339" s="194" t="str">
        <f t="shared" ref="AE1339" si="5734">IFERROR((AE1338-AE1337)/AE1338*100%,"")</f>
        <v/>
      </c>
      <c r="AF1339" s="194" t="str">
        <f t="shared" ref="AF1339" si="5735">IFERROR((AF1338-AF1337)/AF1338*100%,"")</f>
        <v/>
      </c>
      <c r="AG1339" s="194" t="str">
        <f t="shared" ref="AG1339" si="5736">IFERROR((AG1338-AG1337)/AG1338*100%,"")</f>
        <v/>
      </c>
      <c r="AH1339" s="194" t="str">
        <f t="shared" ref="AH1339" si="5737">IFERROR((AH1338-AH1337)/AH1338*100%,"")</f>
        <v/>
      </c>
      <c r="AI1339" s="194" t="str">
        <f t="shared" ref="AI1339" si="5738">IFERROR((AI1338-AI1337)/AI1338*100%,"")</f>
        <v/>
      </c>
      <c r="AJ1339" s="194" t="str">
        <f t="shared" ref="AJ1339" si="5739">IFERROR((AJ1338-AJ1337)/AJ1338*100%,"")</f>
        <v/>
      </c>
      <c r="AK1339" s="194" t="str">
        <f t="shared" ref="AK1339" si="5740">IFERROR((AK1338-AK1337)/AK1338*100%,"")</f>
        <v/>
      </c>
      <c r="AL1339" s="194" t="str">
        <f t="shared" ref="AL1339" si="5741">IFERROR((AL1338-AL1337)/AL1338*100%,"")</f>
        <v/>
      </c>
      <c r="AM1339" s="227" t="str">
        <f>IFERROR((AM1338-AM1336)/AM1338*100%,"")</f>
        <v/>
      </c>
    </row>
    <row r="1340" spans="1:39" customFormat="1" outlineLevel="1">
      <c r="A1340" t="str">
        <f>B1331&amp;C1340</f>
        <v>Surname, Forename6</v>
      </c>
      <c r="B1340" s="259"/>
      <c r="C1340" s="27">
        <v>6</v>
      </c>
      <c r="D1340" s="26" t="s">
        <v>22</v>
      </c>
      <c r="E1340" s="103"/>
      <c r="F1340" s="103"/>
      <c r="G1340" s="103"/>
      <c r="H1340" s="15"/>
      <c r="I1340" s="16"/>
      <c r="J1340" s="17"/>
      <c r="K1340" s="94"/>
      <c r="L1340" s="94"/>
      <c r="M1340" s="94"/>
      <c r="N1340" s="94"/>
      <c r="O1340" s="94"/>
      <c r="P1340" s="94"/>
      <c r="Q1340" s="17" t="str">
        <f>IF(SUM(K1340:P1340)=0,"",SUM(K1340:P1340))</f>
        <v/>
      </c>
      <c r="R1340" s="94"/>
      <c r="S1340" s="94"/>
      <c r="T1340" s="17" t="str">
        <f>IF(SUM(R1340:S1340)=0,"",SUM(R1340:S1340))</f>
        <v/>
      </c>
      <c r="U1340" s="17"/>
      <c r="V1340" s="94"/>
      <c r="W1340" s="17"/>
      <c r="X1340" s="94" t="str">
        <f>IFERROR(AVERAGE(V1340:W1340),"")</f>
        <v/>
      </c>
      <c r="Y1340" s="17"/>
      <c r="Z1340" s="17"/>
      <c r="AA1340" s="71"/>
      <c r="AB1340" s="17"/>
      <c r="AC1340" s="190" t="str">
        <f>IF(J1340="","",IF(J1340&lt;&gt;0,INT(25.4347*POWER((18-J1340),1.81)),0))</f>
        <v/>
      </c>
      <c r="AD1340" s="190" t="str">
        <f>IFERROR(IF(Q1340&lt;&gt;0,INT(0.14354*POWER(((10*Q1340)-220),1.4)),0),"")</f>
        <v/>
      </c>
      <c r="AE1340" s="190" t="str">
        <f>IFERROR(IF(T1340&lt;&gt;0,INT(51.39*POWER((T1340-1.5),1.05)),0),"")</f>
        <v/>
      </c>
      <c r="AF1340" s="190">
        <f>IF(U1340&lt;&gt;0,INT(0.8465*POWER(((100*U1340)-75),1.42)),0)</f>
        <v>0</v>
      </c>
      <c r="AG1340" s="190" t="str">
        <f>IFERROR(IF(X1340&lt;&gt;0,INT(1.53775*POWER((82-X1340),1.81)),0),"")</f>
        <v/>
      </c>
      <c r="AH1340" s="190" t="str">
        <f>IF(Y1340="","",IF(Y1340&lt;&gt;0,INT(5.74352*POWER((28.5-Y1340),1.92)),0))</f>
        <v/>
      </c>
      <c r="AI1340" s="190">
        <f>IF(Z1340&lt;&gt;0,INT(12.91*POWER((Z1340-4),1.1)),0)</f>
        <v>0</v>
      </c>
      <c r="AJ1340" s="190" t="str">
        <f>IF(AA1340="","",IF(AA1340&lt;&gt;0,INT(0.2797*POWER(((100*AA1340)),1.35)),0))</f>
        <v/>
      </c>
      <c r="AK1340" s="191" t="str">
        <f>IF(AB1340="","",IF(AB1340&lt;&gt;0,INT(100.14*POWER((AB1340-1),1.08)),0))</f>
        <v/>
      </c>
      <c r="AL1340" s="192">
        <f>COUNT(J1340,Q1340,T1340,X1340,Y1340,AA1340,AB1340)</f>
        <v>0</v>
      </c>
      <c r="AM1340" s="193" t="str">
        <f>IF(AL1340=0,"",SUM(AC1340:AK1340))</f>
        <v/>
      </c>
    </row>
    <row r="1341" spans="1:39" customFormat="1" outlineLevel="1">
      <c r="B1341" s="259"/>
      <c r="C1341" s="106" t="s">
        <v>65</v>
      </c>
      <c r="D1341" s="103"/>
      <c r="E1341" s="103"/>
      <c r="F1341" s="103"/>
      <c r="G1341" s="103"/>
      <c r="H1341" s="104"/>
      <c r="I1341" s="105"/>
      <c r="J1341" s="107" t="str">
        <f>IFERROR((J1338-J1340)/J1340*100%,"")</f>
        <v/>
      </c>
      <c r="K1341" s="107" t="str">
        <f t="shared" ref="K1341:T1341" si="5742">IFERROR((K1340-K1338)/K1340*100%,"")</f>
        <v/>
      </c>
      <c r="L1341" s="107" t="str">
        <f t="shared" si="5742"/>
        <v/>
      </c>
      <c r="M1341" s="107" t="str">
        <f t="shared" si="5742"/>
        <v/>
      </c>
      <c r="N1341" s="107" t="str">
        <f t="shared" si="5742"/>
        <v/>
      </c>
      <c r="O1341" s="107" t="str">
        <f t="shared" si="5742"/>
        <v/>
      </c>
      <c r="P1341" s="107" t="str">
        <f t="shared" si="5742"/>
        <v/>
      </c>
      <c r="Q1341" s="107" t="str">
        <f t="shared" si="5742"/>
        <v/>
      </c>
      <c r="R1341" s="107" t="str">
        <f t="shared" si="5742"/>
        <v/>
      </c>
      <c r="S1341" s="107" t="str">
        <f t="shared" si="5742"/>
        <v/>
      </c>
      <c r="T1341" s="107" t="str">
        <f t="shared" si="5742"/>
        <v/>
      </c>
      <c r="U1341" s="107" t="str">
        <f t="shared" ref="U1341" si="5743">IFERROR((U1340-U1339)/U1340*100%,"")</f>
        <v/>
      </c>
      <c r="V1341" s="107" t="str">
        <f>IFERROR((V1338-V1340)/V1340*100%,"")</f>
        <v/>
      </c>
      <c r="W1341" s="107" t="str">
        <f>IFERROR((W1338-W1340)/W1340*100%,"")</f>
        <v/>
      </c>
      <c r="X1341" s="107" t="str">
        <f>IFERROR((X1338-X1340)/X1340*100%,"")</f>
        <v/>
      </c>
      <c r="Y1341" s="107" t="str">
        <f>IFERROR((Y1338-Y1340)/Y1340*100%,"")</f>
        <v/>
      </c>
      <c r="Z1341" s="107" t="str">
        <f t="shared" ref="Z1341" si="5744">IFERROR((Z1340-Z1339)/Z1340*100%,"")</f>
        <v/>
      </c>
      <c r="AA1341" s="107" t="str">
        <f>IFERROR((AA1340-AA1338)/AA1340*100%,"")</f>
        <v/>
      </c>
      <c r="AB1341" s="107" t="str">
        <f>IFERROR((AB1340-AB1338)/AB1340*100%,"")</f>
        <v/>
      </c>
      <c r="AC1341" s="194" t="str">
        <f t="shared" ref="AC1341" si="5745">IFERROR((AC1340-AC1339)/AC1340*100%,"")</f>
        <v/>
      </c>
      <c r="AD1341" s="194" t="str">
        <f t="shared" ref="AD1341" si="5746">IFERROR((AD1340-AD1339)/AD1340*100%,"")</f>
        <v/>
      </c>
      <c r="AE1341" s="194" t="str">
        <f t="shared" ref="AE1341" si="5747">IFERROR((AE1340-AE1339)/AE1340*100%,"")</f>
        <v/>
      </c>
      <c r="AF1341" s="194" t="str">
        <f t="shared" ref="AF1341" si="5748">IFERROR((AF1340-AF1339)/AF1340*100%,"")</f>
        <v/>
      </c>
      <c r="AG1341" s="194" t="str">
        <f t="shared" ref="AG1341" si="5749">IFERROR((AG1340-AG1339)/AG1340*100%,"")</f>
        <v/>
      </c>
      <c r="AH1341" s="194" t="str">
        <f t="shared" ref="AH1341" si="5750">IFERROR((AH1340-AH1339)/AH1340*100%,"")</f>
        <v/>
      </c>
      <c r="AI1341" s="194" t="str">
        <f t="shared" ref="AI1341" si="5751">IFERROR((AI1340-AI1339)/AI1340*100%,"")</f>
        <v/>
      </c>
      <c r="AJ1341" s="194" t="str">
        <f t="shared" ref="AJ1341" si="5752">IFERROR((AJ1340-AJ1339)/AJ1340*100%,"")</f>
        <v/>
      </c>
      <c r="AK1341" s="194" t="str">
        <f t="shared" ref="AK1341" si="5753">IFERROR((AK1340-AK1339)/AK1340*100%,"")</f>
        <v/>
      </c>
      <c r="AL1341" s="194" t="str">
        <f t="shared" ref="AL1341" si="5754">IFERROR((AL1340-AL1339)/AL1340*100%,"")</f>
        <v/>
      </c>
      <c r="AM1341" s="227" t="str">
        <f>IFERROR((AM1340-AM1338)/AM1340*100%,"")</f>
        <v/>
      </c>
    </row>
    <row r="1342" spans="1:39" customFormat="1" outlineLevel="1">
      <c r="A1342" t="str">
        <f>B1331&amp;C1342</f>
        <v>Surname, Forename7</v>
      </c>
      <c r="B1342" s="259"/>
      <c r="C1342" s="27">
        <v>7</v>
      </c>
      <c r="D1342" s="26" t="s">
        <v>22</v>
      </c>
      <c r="E1342" s="103"/>
      <c r="F1342" s="103"/>
      <c r="G1342" s="103"/>
      <c r="H1342" s="15"/>
      <c r="I1342" s="16"/>
      <c r="J1342" s="17"/>
      <c r="K1342" s="94"/>
      <c r="L1342" s="94"/>
      <c r="M1342" s="94"/>
      <c r="N1342" s="94"/>
      <c r="O1342" s="94"/>
      <c r="P1342" s="94"/>
      <c r="Q1342" s="17" t="str">
        <f>IF(SUM(K1342:P1342)=0,"",SUM(K1342:P1342))</f>
        <v/>
      </c>
      <c r="R1342" s="94"/>
      <c r="S1342" s="94"/>
      <c r="T1342" s="17" t="str">
        <f>IF(SUM(R1342:S1342)=0,"",SUM(R1342:S1342))</f>
        <v/>
      </c>
      <c r="U1342" s="17"/>
      <c r="V1342" s="94"/>
      <c r="W1342" s="17"/>
      <c r="X1342" s="94" t="str">
        <f>IFERROR(AVERAGE(V1342:W1342),"")</f>
        <v/>
      </c>
      <c r="Y1342" s="17"/>
      <c r="Z1342" s="17"/>
      <c r="AA1342" s="71"/>
      <c r="AB1342" s="17"/>
      <c r="AC1342" s="190" t="str">
        <f>IF(J1342="","",IF(J1342&lt;&gt;0,INT(25.4347*POWER((18-J1342),1.81)),0))</f>
        <v/>
      </c>
      <c r="AD1342" s="190" t="str">
        <f>IFERROR(IF(Q1342&lt;&gt;0,INT(0.14354*POWER(((10*Q1342)-220),1.4)),0),"")</f>
        <v/>
      </c>
      <c r="AE1342" s="190" t="str">
        <f>IFERROR(IF(T1342&lt;&gt;0,INT(51.39*POWER((T1342-1.5),1.05)),0),"")</f>
        <v/>
      </c>
      <c r="AF1342" s="190">
        <f>IF(U1342&lt;&gt;0,INT(0.8465*POWER(((100*U1342)-75),1.42)),0)</f>
        <v>0</v>
      </c>
      <c r="AG1342" s="190" t="str">
        <f>IFERROR(IF(X1342&lt;&gt;0,INT(1.53775*POWER((82-X1342),1.81)),0),"")</f>
        <v/>
      </c>
      <c r="AH1342" s="190" t="str">
        <f>IF(Y1342="","",IF(Y1342&lt;&gt;0,INT(5.74352*POWER((28.5-Y1342),1.92)),0))</f>
        <v/>
      </c>
      <c r="AI1342" s="190">
        <f>IF(Z1342&lt;&gt;0,INT(12.91*POWER((Z1342-4),1.1)),0)</f>
        <v>0</v>
      </c>
      <c r="AJ1342" s="190" t="str">
        <f>IF(AA1342="","",IF(AA1342&lt;&gt;0,INT(0.2797*POWER(((100*AA1342)),1.35)),0))</f>
        <v/>
      </c>
      <c r="AK1342" s="191" t="str">
        <f>IF(AB1342="","",IF(AB1342&lt;&gt;0,INT(100.14*POWER((AB1342-1),1.08)),0))</f>
        <v/>
      </c>
      <c r="AL1342" s="192">
        <f>COUNT(J1342,Q1342,T1342,X1342,Y1342,AA1342,AB1342)</f>
        <v>0</v>
      </c>
      <c r="AM1342" s="193" t="str">
        <f>IF(AL1342=0,"",SUM(AC1342:AK1342))</f>
        <v/>
      </c>
    </row>
    <row r="1343" spans="1:39" customFormat="1" outlineLevel="1">
      <c r="B1343" s="259"/>
      <c r="C1343" s="106" t="s">
        <v>65</v>
      </c>
      <c r="D1343" s="103"/>
      <c r="E1343" s="103"/>
      <c r="F1343" s="103"/>
      <c r="G1343" s="103"/>
      <c r="H1343" s="104"/>
      <c r="I1343" s="105"/>
      <c r="J1343" s="107" t="str">
        <f>IFERROR((J1340-J1342)/J1342*100%,"")</f>
        <v/>
      </c>
      <c r="K1343" s="107" t="str">
        <f t="shared" ref="K1343:T1343" si="5755">IFERROR((K1342-K1340)/K1342*100%,"")</f>
        <v/>
      </c>
      <c r="L1343" s="107" t="str">
        <f t="shared" si="5755"/>
        <v/>
      </c>
      <c r="M1343" s="107" t="str">
        <f t="shared" si="5755"/>
        <v/>
      </c>
      <c r="N1343" s="107" t="str">
        <f t="shared" si="5755"/>
        <v/>
      </c>
      <c r="O1343" s="107" t="str">
        <f t="shared" si="5755"/>
        <v/>
      </c>
      <c r="P1343" s="107" t="str">
        <f t="shared" si="5755"/>
        <v/>
      </c>
      <c r="Q1343" s="107" t="str">
        <f t="shared" si="5755"/>
        <v/>
      </c>
      <c r="R1343" s="107" t="str">
        <f t="shared" si="5755"/>
        <v/>
      </c>
      <c r="S1343" s="107" t="str">
        <f t="shared" si="5755"/>
        <v/>
      </c>
      <c r="T1343" s="107" t="str">
        <f t="shared" si="5755"/>
        <v/>
      </c>
      <c r="U1343" s="107" t="str">
        <f t="shared" ref="U1343" si="5756">IFERROR((U1342-U1341)/U1342*100%,"")</f>
        <v/>
      </c>
      <c r="V1343" s="107" t="str">
        <f>IFERROR((V1340-V1342)/V1342*100%,"")</f>
        <v/>
      </c>
      <c r="W1343" s="107" t="str">
        <f>IFERROR((W1340-W1342)/W1342*100%,"")</f>
        <v/>
      </c>
      <c r="X1343" s="107" t="str">
        <f>IFERROR((X1340-X1342)/X1342*100%,"")</f>
        <v/>
      </c>
      <c r="Y1343" s="107" t="str">
        <f>IFERROR((Y1340-Y1342)/Y1342*100%,"")</f>
        <v/>
      </c>
      <c r="Z1343" s="107" t="str">
        <f t="shared" ref="Z1343" si="5757">IFERROR((Z1342-Z1341)/Z1342*100%,"")</f>
        <v/>
      </c>
      <c r="AA1343" s="107" t="str">
        <f>IFERROR((AA1342-AA1340)/AA1342*100%,"")</f>
        <v/>
      </c>
      <c r="AB1343" s="107" t="str">
        <f>IFERROR((AB1342-AB1340)/AB1342*100%,"")</f>
        <v/>
      </c>
      <c r="AC1343" s="194" t="str">
        <f t="shared" ref="AC1343" si="5758">IFERROR((AC1342-AC1341)/AC1342*100%,"")</f>
        <v/>
      </c>
      <c r="AD1343" s="194" t="str">
        <f t="shared" ref="AD1343" si="5759">IFERROR((AD1342-AD1341)/AD1342*100%,"")</f>
        <v/>
      </c>
      <c r="AE1343" s="194" t="str">
        <f t="shared" ref="AE1343" si="5760">IFERROR((AE1342-AE1341)/AE1342*100%,"")</f>
        <v/>
      </c>
      <c r="AF1343" s="194" t="str">
        <f t="shared" ref="AF1343" si="5761">IFERROR((AF1342-AF1341)/AF1342*100%,"")</f>
        <v/>
      </c>
      <c r="AG1343" s="194" t="str">
        <f t="shared" ref="AG1343" si="5762">IFERROR((AG1342-AG1341)/AG1342*100%,"")</f>
        <v/>
      </c>
      <c r="AH1343" s="194" t="str">
        <f t="shared" ref="AH1343" si="5763">IFERROR((AH1342-AH1341)/AH1342*100%,"")</f>
        <v/>
      </c>
      <c r="AI1343" s="194" t="str">
        <f t="shared" ref="AI1343" si="5764">IFERROR((AI1342-AI1341)/AI1342*100%,"")</f>
        <v/>
      </c>
      <c r="AJ1343" s="194" t="str">
        <f t="shared" ref="AJ1343" si="5765">IFERROR((AJ1342-AJ1341)/AJ1342*100%,"")</f>
        <v/>
      </c>
      <c r="AK1343" s="194" t="str">
        <f t="shared" ref="AK1343" si="5766">IFERROR((AK1342-AK1341)/AK1342*100%,"")</f>
        <v/>
      </c>
      <c r="AL1343" s="194" t="str">
        <f t="shared" ref="AL1343" si="5767">IFERROR((AL1342-AL1341)/AL1342*100%,"")</f>
        <v/>
      </c>
      <c r="AM1343" s="227" t="str">
        <f>IFERROR((AM1342-AM1340)/AM1342*100%,"")</f>
        <v/>
      </c>
    </row>
    <row r="1344" spans="1:39" customFormat="1" outlineLevel="1">
      <c r="A1344" t="str">
        <f>B1331&amp;C1344</f>
        <v>Surname, Forename8</v>
      </c>
      <c r="B1344" s="259"/>
      <c r="C1344" s="27">
        <v>8</v>
      </c>
      <c r="D1344" s="26" t="s">
        <v>22</v>
      </c>
      <c r="E1344" s="103"/>
      <c r="F1344" s="103"/>
      <c r="G1344" s="103"/>
      <c r="H1344" s="15"/>
      <c r="I1344" s="16"/>
      <c r="J1344" s="17"/>
      <c r="K1344" s="94"/>
      <c r="L1344" s="94"/>
      <c r="M1344" s="94"/>
      <c r="N1344" s="94"/>
      <c r="O1344" s="94"/>
      <c r="P1344" s="94"/>
      <c r="Q1344" s="17" t="str">
        <f>IF(SUM(K1344:P1344)=0,"",SUM(K1344:P1344))</f>
        <v/>
      </c>
      <c r="R1344" s="94"/>
      <c r="S1344" s="94"/>
      <c r="T1344" s="17" t="str">
        <f>IF(SUM(R1344:S1344)=0,"",SUM(R1344:S1344))</f>
        <v/>
      </c>
      <c r="U1344" s="17"/>
      <c r="V1344" s="94"/>
      <c r="W1344" s="17"/>
      <c r="X1344" s="94" t="str">
        <f>IFERROR(AVERAGE(V1344:W1344),"")</f>
        <v/>
      </c>
      <c r="Y1344" s="17"/>
      <c r="Z1344" s="17"/>
      <c r="AA1344" s="71"/>
      <c r="AB1344" s="17"/>
      <c r="AC1344" s="190" t="str">
        <f>IF(J1344="","",IF(J1344&lt;&gt;0,INT(25.4347*POWER((18-J1344),1.81)),0))</f>
        <v/>
      </c>
      <c r="AD1344" s="190" t="str">
        <f>IFERROR(IF(Q1344&lt;&gt;0,INT(0.14354*POWER(((10*Q1344)-220),1.4)),0),"")</f>
        <v/>
      </c>
      <c r="AE1344" s="190" t="str">
        <f>IFERROR(IF(T1344&lt;&gt;0,INT(51.39*POWER((T1344-1.5),1.05)),0),"")</f>
        <v/>
      </c>
      <c r="AF1344" s="190">
        <f>IF(U1344&lt;&gt;0,INT(0.8465*POWER(((100*U1344)-75),1.42)),0)</f>
        <v>0</v>
      </c>
      <c r="AG1344" s="190" t="str">
        <f>IFERROR(IF(X1344&lt;&gt;0,INT(1.53775*POWER((82-X1344),1.81)),0),"")</f>
        <v/>
      </c>
      <c r="AH1344" s="190" t="str">
        <f>IF(Y1344="","",IF(Y1344&lt;&gt;0,INT(5.74352*POWER((28.5-Y1344),1.92)),0))</f>
        <v/>
      </c>
      <c r="AI1344" s="190">
        <f>IF(Z1344&lt;&gt;0,INT(12.91*POWER((Z1344-4),1.1)),0)</f>
        <v>0</v>
      </c>
      <c r="AJ1344" s="190" t="str">
        <f>IF(AA1344="","",IF(AA1344&lt;&gt;0,INT(0.2797*POWER(((100*AA1344)),1.35)),0))</f>
        <v/>
      </c>
      <c r="AK1344" s="191" t="str">
        <f>IF(AB1344="","",IF(AB1344&lt;&gt;0,INT(100.14*POWER((AB1344-1),1.08)),0))</f>
        <v/>
      </c>
      <c r="AL1344" s="192">
        <f>COUNT(J1344,Q1344,T1344,X1344,Y1344,AA1344,AB1344)</f>
        <v>0</v>
      </c>
      <c r="AM1344" s="193" t="str">
        <f>IF(AL1344=0,"",SUM(AC1344:AK1344))</f>
        <v/>
      </c>
    </row>
    <row r="1345" spans="1:39" customFormat="1" outlineLevel="1">
      <c r="B1345" s="259"/>
      <c r="C1345" s="106" t="s">
        <v>65</v>
      </c>
      <c r="D1345" s="103"/>
      <c r="E1345" s="103"/>
      <c r="F1345" s="103"/>
      <c r="G1345" s="103"/>
      <c r="H1345" s="104"/>
      <c r="I1345" s="105"/>
      <c r="J1345" s="107" t="str">
        <f>IFERROR((J1342-J1344)/J1344*100%,"")</f>
        <v/>
      </c>
      <c r="K1345" s="107" t="str">
        <f t="shared" ref="K1345:T1345" si="5768">IFERROR((K1344-K1342)/K1344*100%,"")</f>
        <v/>
      </c>
      <c r="L1345" s="107" t="str">
        <f t="shared" si="5768"/>
        <v/>
      </c>
      <c r="M1345" s="107" t="str">
        <f t="shared" si="5768"/>
        <v/>
      </c>
      <c r="N1345" s="107" t="str">
        <f t="shared" si="5768"/>
        <v/>
      </c>
      <c r="O1345" s="107" t="str">
        <f t="shared" si="5768"/>
        <v/>
      </c>
      <c r="P1345" s="107" t="str">
        <f t="shared" si="5768"/>
        <v/>
      </c>
      <c r="Q1345" s="107" t="str">
        <f t="shared" si="5768"/>
        <v/>
      </c>
      <c r="R1345" s="107" t="str">
        <f t="shared" si="5768"/>
        <v/>
      </c>
      <c r="S1345" s="107" t="str">
        <f t="shared" si="5768"/>
        <v/>
      </c>
      <c r="T1345" s="107" t="str">
        <f t="shared" si="5768"/>
        <v/>
      </c>
      <c r="U1345" s="107" t="str">
        <f t="shared" ref="U1345" si="5769">IFERROR((U1344-U1343)/U1344*100%,"")</f>
        <v/>
      </c>
      <c r="V1345" s="107" t="str">
        <f>IFERROR((V1342-V1344)/V1344*100%,"")</f>
        <v/>
      </c>
      <c r="W1345" s="107" t="str">
        <f>IFERROR((W1342-W1344)/W1344*100%,"")</f>
        <v/>
      </c>
      <c r="X1345" s="107" t="str">
        <f>IFERROR((X1342-X1344)/X1344*100%,"")</f>
        <v/>
      </c>
      <c r="Y1345" s="107" t="str">
        <f>IFERROR((Y1342-Y1344)/Y1344*100%,"")</f>
        <v/>
      </c>
      <c r="Z1345" s="107" t="str">
        <f t="shared" ref="Z1345" si="5770">IFERROR((Z1344-Z1343)/Z1344*100%,"")</f>
        <v/>
      </c>
      <c r="AA1345" s="107" t="str">
        <f>IFERROR((AA1344-AA1342)/AA1344*100%,"")</f>
        <v/>
      </c>
      <c r="AB1345" s="107" t="str">
        <f>IFERROR((AB1344-AB1342)/AB1344*100%,"")</f>
        <v/>
      </c>
      <c r="AC1345" s="194" t="str">
        <f t="shared" ref="AC1345" si="5771">IFERROR((AC1344-AC1343)/AC1344*100%,"")</f>
        <v/>
      </c>
      <c r="AD1345" s="194" t="str">
        <f t="shared" ref="AD1345" si="5772">IFERROR((AD1344-AD1343)/AD1344*100%,"")</f>
        <v/>
      </c>
      <c r="AE1345" s="194" t="str">
        <f t="shared" ref="AE1345" si="5773">IFERROR((AE1344-AE1343)/AE1344*100%,"")</f>
        <v/>
      </c>
      <c r="AF1345" s="194" t="str">
        <f t="shared" ref="AF1345" si="5774">IFERROR((AF1344-AF1343)/AF1344*100%,"")</f>
        <v/>
      </c>
      <c r="AG1345" s="194" t="str">
        <f t="shared" ref="AG1345" si="5775">IFERROR((AG1344-AG1343)/AG1344*100%,"")</f>
        <v/>
      </c>
      <c r="AH1345" s="194" t="str">
        <f t="shared" ref="AH1345" si="5776">IFERROR((AH1344-AH1343)/AH1344*100%,"")</f>
        <v/>
      </c>
      <c r="AI1345" s="194" t="str">
        <f t="shared" ref="AI1345" si="5777">IFERROR((AI1344-AI1343)/AI1344*100%,"")</f>
        <v/>
      </c>
      <c r="AJ1345" s="194" t="str">
        <f t="shared" ref="AJ1345" si="5778">IFERROR((AJ1344-AJ1343)/AJ1344*100%,"")</f>
        <v/>
      </c>
      <c r="AK1345" s="194" t="str">
        <f t="shared" ref="AK1345" si="5779">IFERROR((AK1344-AK1343)/AK1344*100%,"")</f>
        <v/>
      </c>
      <c r="AL1345" s="194" t="str">
        <f t="shared" ref="AL1345" si="5780">IFERROR((AL1344-AL1343)/AL1344*100%,"")</f>
        <v/>
      </c>
      <c r="AM1345" s="227" t="str">
        <f>IFERROR((AM1344-AM1342)/AM1344*100%,"")</f>
        <v/>
      </c>
    </row>
    <row r="1346" spans="1:39" customFormat="1" outlineLevel="1">
      <c r="A1346" t="str">
        <f>B1331&amp;C1346</f>
        <v>Surname, Forename9</v>
      </c>
      <c r="B1346" s="259"/>
      <c r="C1346" s="27">
        <v>9</v>
      </c>
      <c r="D1346" s="26" t="s">
        <v>22</v>
      </c>
      <c r="E1346" s="103"/>
      <c r="F1346" s="103"/>
      <c r="G1346" s="103"/>
      <c r="H1346" s="15"/>
      <c r="I1346" s="16"/>
      <c r="J1346" s="17"/>
      <c r="K1346" s="94"/>
      <c r="L1346" s="94"/>
      <c r="M1346" s="94"/>
      <c r="N1346" s="94"/>
      <c r="O1346" s="94"/>
      <c r="P1346" s="94"/>
      <c r="Q1346" s="17" t="str">
        <f>IF(SUM(K1346:P1346)=0,"",SUM(K1346:P1346))</f>
        <v/>
      </c>
      <c r="R1346" s="94"/>
      <c r="S1346" s="94"/>
      <c r="T1346" s="17" t="str">
        <f>IF(SUM(R1346:S1346)=0,"",SUM(R1346:S1346))</f>
        <v/>
      </c>
      <c r="U1346" s="17"/>
      <c r="V1346" s="94"/>
      <c r="W1346" s="17"/>
      <c r="X1346" s="94" t="str">
        <f>IFERROR(AVERAGE(V1346:W1346),"")</f>
        <v/>
      </c>
      <c r="Y1346" s="17"/>
      <c r="Z1346" s="17"/>
      <c r="AA1346" s="71"/>
      <c r="AB1346" s="17"/>
      <c r="AC1346" s="190" t="str">
        <f>IF(J1346="","",IF(J1346&lt;&gt;0,INT(25.4347*POWER((18-J1346),1.81)),0))</f>
        <v/>
      </c>
      <c r="AD1346" s="190" t="str">
        <f>IFERROR(IF(Q1346&lt;&gt;0,INT(0.14354*POWER(((10*Q1346)-220),1.4)),0),"")</f>
        <v/>
      </c>
      <c r="AE1346" s="190" t="str">
        <f>IFERROR(IF(T1346&lt;&gt;0,INT(51.39*POWER((T1346-1.5),1.05)),0),"")</f>
        <v/>
      </c>
      <c r="AF1346" s="190">
        <f>IF(U1346&lt;&gt;0,INT(0.8465*POWER(((100*U1346)-75),1.42)),0)</f>
        <v>0</v>
      </c>
      <c r="AG1346" s="190" t="str">
        <f>IFERROR(IF(X1346&lt;&gt;0,INT(1.53775*POWER((82-X1346),1.81)),0),"")</f>
        <v/>
      </c>
      <c r="AH1346" s="190" t="str">
        <f>IF(Y1346="","",IF(Y1346&lt;&gt;0,INT(5.74352*POWER((28.5-Y1346),1.92)),0))</f>
        <v/>
      </c>
      <c r="AI1346" s="190">
        <f>IF(Z1346&lt;&gt;0,INT(12.91*POWER((Z1346-4),1.1)),0)</f>
        <v>0</v>
      </c>
      <c r="AJ1346" s="190" t="str">
        <f>IF(AA1346="","",IF(AA1346&lt;&gt;0,INT(0.2797*POWER(((100*AA1346)),1.35)),0))</f>
        <v/>
      </c>
      <c r="AK1346" s="191" t="str">
        <f>IF(AB1346="","",IF(AB1346&lt;&gt;0,INT(100.14*POWER((AB1346-1),1.08)),0))</f>
        <v/>
      </c>
      <c r="AL1346" s="192">
        <f>COUNT(J1346,Q1346,T1346,X1346,Y1346,AA1346,AB1346)</f>
        <v>0</v>
      </c>
      <c r="AM1346" s="193" t="str">
        <f>IF(AL1346=0,"",SUM(AC1346:AK1346))</f>
        <v/>
      </c>
    </row>
    <row r="1347" spans="1:39" customFormat="1" outlineLevel="1">
      <c r="B1347" s="259"/>
      <c r="C1347" s="106" t="s">
        <v>65</v>
      </c>
      <c r="D1347" s="33"/>
      <c r="E1347" s="33"/>
      <c r="F1347" s="33"/>
      <c r="G1347" s="33"/>
      <c r="H1347" s="18"/>
      <c r="I1347" s="44"/>
      <c r="J1347" s="107" t="str">
        <f>IFERROR((J1344-J1346)/J1346*100%,"")</f>
        <v/>
      </c>
      <c r="K1347" s="107" t="str">
        <f t="shared" ref="K1347:T1347" si="5781">IFERROR((K1346-K1344)/K1346*100%,"")</f>
        <v/>
      </c>
      <c r="L1347" s="107" t="str">
        <f t="shared" si="5781"/>
        <v/>
      </c>
      <c r="M1347" s="107" t="str">
        <f t="shared" si="5781"/>
        <v/>
      </c>
      <c r="N1347" s="107" t="str">
        <f t="shared" si="5781"/>
        <v/>
      </c>
      <c r="O1347" s="107" t="str">
        <f t="shared" si="5781"/>
        <v/>
      </c>
      <c r="P1347" s="107" t="str">
        <f t="shared" si="5781"/>
        <v/>
      </c>
      <c r="Q1347" s="107" t="str">
        <f t="shared" si="5781"/>
        <v/>
      </c>
      <c r="R1347" s="107" t="str">
        <f t="shared" si="5781"/>
        <v/>
      </c>
      <c r="S1347" s="107" t="str">
        <f t="shared" si="5781"/>
        <v/>
      </c>
      <c r="T1347" s="107" t="str">
        <f t="shared" si="5781"/>
        <v/>
      </c>
      <c r="U1347" s="107" t="str">
        <f t="shared" ref="U1347" si="5782">IFERROR((U1346-U1345)/U1346*100%,"")</f>
        <v/>
      </c>
      <c r="V1347" s="107" t="str">
        <f>IFERROR((V1344-V1346)/V1346*100%,"")</f>
        <v/>
      </c>
      <c r="W1347" s="107" t="str">
        <f>IFERROR((W1344-W1346)/W1346*100%,"")</f>
        <v/>
      </c>
      <c r="X1347" s="107" t="str">
        <f>IFERROR((X1344-X1346)/X1346*100%,"")</f>
        <v/>
      </c>
      <c r="Y1347" s="107" t="str">
        <f>IFERROR((Y1344-Y1346)/Y1346*100%,"")</f>
        <v/>
      </c>
      <c r="Z1347" s="107" t="str">
        <f t="shared" ref="Z1347" si="5783">IFERROR((Z1346-Z1345)/Z1346*100%,"")</f>
        <v/>
      </c>
      <c r="AA1347" s="107" t="str">
        <f>IFERROR((AA1346-AA1344)/AA1346*100%,"")</f>
        <v/>
      </c>
      <c r="AB1347" s="107" t="str">
        <f>IFERROR((AB1346-AB1344)/AB1346*100%,"")</f>
        <v/>
      </c>
      <c r="AC1347" s="194" t="str">
        <f t="shared" ref="AC1347" si="5784">IFERROR((AC1346-AC1345)/AC1346*100%,"")</f>
        <v/>
      </c>
      <c r="AD1347" s="194" t="str">
        <f t="shared" ref="AD1347" si="5785">IFERROR((AD1346-AD1345)/AD1346*100%,"")</f>
        <v/>
      </c>
      <c r="AE1347" s="194" t="str">
        <f t="shared" ref="AE1347" si="5786">IFERROR((AE1346-AE1345)/AE1346*100%,"")</f>
        <v/>
      </c>
      <c r="AF1347" s="194" t="str">
        <f t="shared" ref="AF1347" si="5787">IFERROR((AF1346-AF1345)/AF1346*100%,"")</f>
        <v/>
      </c>
      <c r="AG1347" s="194" t="str">
        <f t="shared" ref="AG1347" si="5788">IFERROR((AG1346-AG1345)/AG1346*100%,"")</f>
        <v/>
      </c>
      <c r="AH1347" s="194" t="str">
        <f t="shared" ref="AH1347" si="5789">IFERROR((AH1346-AH1345)/AH1346*100%,"")</f>
        <v/>
      </c>
      <c r="AI1347" s="194" t="str">
        <f t="shared" ref="AI1347" si="5790">IFERROR((AI1346-AI1345)/AI1346*100%,"")</f>
        <v/>
      </c>
      <c r="AJ1347" s="194" t="str">
        <f t="shared" ref="AJ1347" si="5791">IFERROR((AJ1346-AJ1345)/AJ1346*100%,"")</f>
        <v/>
      </c>
      <c r="AK1347" s="194" t="str">
        <f t="shared" ref="AK1347" si="5792">IFERROR((AK1346-AK1345)/AK1346*100%,"")</f>
        <v/>
      </c>
      <c r="AL1347" s="194" t="str">
        <f t="shared" ref="AL1347" si="5793">IFERROR((AL1346-AL1345)/AL1346*100%,"")</f>
        <v/>
      </c>
      <c r="AM1347" s="227" t="str">
        <f>IFERROR((AM1346-AM1344)/AM1346*100%,"")</f>
        <v/>
      </c>
    </row>
    <row r="1348" spans="1:39" s="6" customFormat="1" outlineLevel="1">
      <c r="A1348" t="str">
        <f>B1331&amp;C1348</f>
        <v>Surname, Forename10</v>
      </c>
      <c r="B1348" s="259"/>
      <c r="C1348" s="32">
        <v>10</v>
      </c>
      <c r="D1348" s="33" t="s">
        <v>22</v>
      </c>
      <c r="E1348" s="33"/>
      <c r="F1348" s="33"/>
      <c r="G1348" s="33"/>
      <c r="H1348" s="18"/>
      <c r="I1348" s="44"/>
      <c r="J1348" s="34"/>
      <c r="K1348" s="34"/>
      <c r="L1348" s="34"/>
      <c r="M1348" s="34"/>
      <c r="N1348" s="34"/>
      <c r="O1348" s="34"/>
      <c r="P1348" s="34"/>
      <c r="Q1348" s="17" t="str">
        <f>IF(SUM(K1348:P1348)=0,"",SUM(K1348:P1348))</f>
        <v/>
      </c>
      <c r="R1348" s="94"/>
      <c r="S1348" s="94"/>
      <c r="T1348" s="17" t="str">
        <f>IF(SUM(R1348:S1348)=0,"",SUM(R1348:S1348))</f>
        <v/>
      </c>
      <c r="U1348" s="17"/>
      <c r="V1348" s="94"/>
      <c r="W1348" s="17"/>
      <c r="X1348" s="94" t="str">
        <f>IFERROR(AVERAGE(V1348:W1348),"")</f>
        <v/>
      </c>
      <c r="Y1348" s="17"/>
      <c r="Z1348" s="17"/>
      <c r="AA1348" s="71"/>
      <c r="AB1348" s="17"/>
      <c r="AC1348" s="190" t="str">
        <f>IF(J1348="","",IF(J1348&lt;&gt;0,INT(25.4347*POWER((18-J1348),1.81)),0))</f>
        <v/>
      </c>
      <c r="AD1348" s="190" t="str">
        <f>IFERROR(IF(Q1348&lt;&gt;0,INT(0.14354*POWER(((10*Q1348)-220),1.4)),0),"")</f>
        <v/>
      </c>
      <c r="AE1348" s="190" t="str">
        <f>IFERROR(IF(T1348&lt;&gt;0,INT(51.39*POWER((T1348-1.5),1.05)),0),"")</f>
        <v/>
      </c>
      <c r="AF1348" s="190">
        <f>IF(U1348&lt;&gt;0,INT(0.8465*POWER(((100*U1348)-75),1.42)),0)</f>
        <v>0</v>
      </c>
      <c r="AG1348" s="190" t="str">
        <f>IFERROR(IF(X1348&lt;&gt;0,INT(1.53775*POWER((82-X1348),1.81)),0),"")</f>
        <v/>
      </c>
      <c r="AH1348" s="190" t="str">
        <f>IF(Y1348="","",IF(Y1348&lt;&gt;0,INT(5.74352*POWER((28.5-Y1348),1.92)),0))</f>
        <v/>
      </c>
      <c r="AI1348" s="190">
        <f>IF(Z1348&lt;&gt;0,INT(12.91*POWER((Z1348-4),1.1)),0)</f>
        <v>0</v>
      </c>
      <c r="AJ1348" s="190" t="str">
        <f>IF(AA1348="","",IF(AA1348&lt;&gt;0,INT(0.2797*POWER(((100*AA1348)),1.35)),0))</f>
        <v/>
      </c>
      <c r="AK1348" s="191" t="str">
        <f>IF(AB1348="","",IF(AB1348&lt;&gt;0,INT(100.14*POWER((AB1348-1),1.08)),0))</f>
        <v/>
      </c>
      <c r="AL1348" s="192">
        <f>COUNT(J1348,Q1348,T1348,X1348,Y1348,AA1348,AB1348)</f>
        <v>0</v>
      </c>
      <c r="AM1348" s="193" t="str">
        <f>IF(AL1348=0,"",SUM(AC1348:AK1348))</f>
        <v/>
      </c>
    </row>
    <row r="1349" spans="1:39" s="6" customFormat="1" outlineLevel="1">
      <c r="A1349"/>
      <c r="B1349" s="260"/>
      <c r="C1349" s="106" t="s">
        <v>65</v>
      </c>
      <c r="D1349" s="33"/>
      <c r="E1349" s="33"/>
      <c r="F1349" s="33"/>
      <c r="G1349" s="33"/>
      <c r="H1349" s="18"/>
      <c r="I1349" s="44"/>
      <c r="J1349" s="107" t="str">
        <f>IFERROR((J1346-J1348)/J1348*100%,"")</f>
        <v/>
      </c>
      <c r="K1349" s="107" t="str">
        <f t="shared" ref="K1349:T1349" si="5794">IFERROR((K1348-K1346)/K1348*100%,"")</f>
        <v/>
      </c>
      <c r="L1349" s="107" t="str">
        <f t="shared" si="5794"/>
        <v/>
      </c>
      <c r="M1349" s="107" t="str">
        <f t="shared" si="5794"/>
        <v/>
      </c>
      <c r="N1349" s="107" t="str">
        <f t="shared" si="5794"/>
        <v/>
      </c>
      <c r="O1349" s="107" t="str">
        <f t="shared" si="5794"/>
        <v/>
      </c>
      <c r="P1349" s="107" t="str">
        <f t="shared" si="5794"/>
        <v/>
      </c>
      <c r="Q1349" s="107" t="str">
        <f t="shared" si="5794"/>
        <v/>
      </c>
      <c r="R1349" s="107" t="str">
        <f t="shared" si="5794"/>
        <v/>
      </c>
      <c r="S1349" s="107" t="str">
        <f t="shared" si="5794"/>
        <v/>
      </c>
      <c r="T1349" s="107" t="str">
        <f t="shared" si="5794"/>
        <v/>
      </c>
      <c r="U1349" s="107" t="str">
        <f t="shared" ref="U1349" si="5795">IFERROR((U1348-U1347)/U1348*100%,"")</f>
        <v/>
      </c>
      <c r="V1349" s="107" t="str">
        <f>IFERROR((V1346-V1348)/V1348*100%,"")</f>
        <v/>
      </c>
      <c r="W1349" s="107" t="str">
        <f>IFERROR((W1346-W1348)/W1348*100%,"")</f>
        <v/>
      </c>
      <c r="X1349" s="107" t="str">
        <f>IFERROR((X1346-X1348)/X1348*100%,"")</f>
        <v/>
      </c>
      <c r="Y1349" s="107" t="str">
        <f>IFERROR((Y1346-Y1348)/Y1348*100%,"")</f>
        <v/>
      </c>
      <c r="Z1349" s="107" t="str">
        <f t="shared" ref="Z1349" si="5796">IFERROR((Z1348-Z1347)/Z1348*100%,"")</f>
        <v/>
      </c>
      <c r="AA1349" s="107" t="str">
        <f>IFERROR((AA1348-AA1346)/AA1348*100%,"")</f>
        <v/>
      </c>
      <c r="AB1349" s="107" t="str">
        <f>IFERROR((AB1348-AB1346)/AB1348*100%,"")</f>
        <v/>
      </c>
      <c r="AC1349" s="194" t="str">
        <f t="shared" ref="AC1349" si="5797">IFERROR((AC1348-AC1347)/AC1348*100%,"")</f>
        <v/>
      </c>
      <c r="AD1349" s="194" t="str">
        <f t="shared" ref="AD1349" si="5798">IFERROR((AD1348-AD1347)/AD1348*100%,"")</f>
        <v/>
      </c>
      <c r="AE1349" s="194" t="str">
        <f t="shared" ref="AE1349" si="5799">IFERROR((AE1348-AE1347)/AE1348*100%,"")</f>
        <v/>
      </c>
      <c r="AF1349" s="194" t="str">
        <f t="shared" ref="AF1349" si="5800">IFERROR((AF1348-AF1347)/AF1348*100%,"")</f>
        <v/>
      </c>
      <c r="AG1349" s="194" t="str">
        <f t="shared" ref="AG1349" si="5801">IFERROR((AG1348-AG1347)/AG1348*100%,"")</f>
        <v/>
      </c>
      <c r="AH1349" s="194" t="str">
        <f t="shared" ref="AH1349" si="5802">IFERROR((AH1348-AH1347)/AH1348*100%,"")</f>
        <v/>
      </c>
      <c r="AI1349" s="194" t="str">
        <f t="shared" ref="AI1349" si="5803">IFERROR((AI1348-AI1347)/AI1348*100%,"")</f>
        <v/>
      </c>
      <c r="AJ1349" s="194" t="str">
        <f t="shared" ref="AJ1349" si="5804">IFERROR((AJ1348-AJ1347)/AJ1348*100%,"")</f>
        <v/>
      </c>
      <c r="AK1349" s="194" t="str">
        <f t="shared" ref="AK1349" si="5805">IFERROR((AK1348-AK1347)/AK1348*100%,"")</f>
        <v/>
      </c>
      <c r="AL1349" s="194" t="str">
        <f t="shared" ref="AL1349" si="5806">IFERROR((AL1348-AL1347)/AL1348*100%,"")</f>
        <v/>
      </c>
      <c r="AM1349" s="227" t="str">
        <f>IFERROR((AM1348-AM1346)/AM1348*100%,"")</f>
        <v/>
      </c>
    </row>
    <row r="1350" spans="1:39" s="45" customFormat="1" outlineLevel="1">
      <c r="B1350" s="115"/>
      <c r="C1350" s="32"/>
      <c r="D1350" s="33"/>
      <c r="E1350" s="33"/>
      <c r="F1350" s="33"/>
      <c r="G1350" s="33"/>
      <c r="H1350" s="18"/>
      <c r="I1350" s="44"/>
      <c r="J1350" s="34"/>
      <c r="K1350" s="34"/>
      <c r="L1350" s="34"/>
      <c r="M1350" s="34"/>
      <c r="N1350" s="34"/>
      <c r="O1350" s="34"/>
      <c r="P1350" s="34"/>
      <c r="Q1350" s="34"/>
      <c r="R1350" s="34"/>
      <c r="S1350" s="34"/>
      <c r="T1350" s="34"/>
      <c r="U1350" s="34"/>
      <c r="V1350" s="34"/>
      <c r="W1350" s="34"/>
      <c r="X1350" s="34"/>
      <c r="Y1350" s="34"/>
      <c r="Z1350" s="34"/>
      <c r="AA1350" s="34"/>
      <c r="AB1350" s="34"/>
      <c r="AC1350" s="195"/>
      <c r="AD1350" s="196"/>
      <c r="AE1350" s="196"/>
      <c r="AF1350" s="196"/>
      <c r="AG1350" s="196"/>
      <c r="AH1350" s="196"/>
      <c r="AI1350" s="196"/>
      <c r="AJ1350" s="196"/>
      <c r="AK1350" s="197"/>
      <c r="AL1350" s="196"/>
      <c r="AM1350" s="198"/>
    </row>
    <row r="1351" spans="1:39" s="6" customFormat="1" outlineLevel="1">
      <c r="B1351" s="116"/>
      <c r="C1351" s="35"/>
      <c r="D1351" s="36"/>
      <c r="E1351" s="36"/>
      <c r="F1351" s="36"/>
      <c r="G1351" s="36"/>
      <c r="H1351" s="37"/>
      <c r="I1351" s="38" t="s">
        <v>24</v>
      </c>
      <c r="J1351" s="21" t="e">
        <f>AVERAGE(J1331:J1332,J1334,J1336,J1338,J1340,J1342,J1344,J1346,J1348)</f>
        <v>#DIV/0!</v>
      </c>
      <c r="K1351" s="21" t="e">
        <f t="shared" ref="K1351:AB1351" si="5807">AVERAGE(K1331:K1332,K1334,K1336,K1338,K1340,K1342,K1344,K1346,K1348)</f>
        <v>#DIV/0!</v>
      </c>
      <c r="L1351" s="21" t="e">
        <f t="shared" si="5807"/>
        <v>#DIV/0!</v>
      </c>
      <c r="M1351" s="21" t="e">
        <f t="shared" si="5807"/>
        <v>#DIV/0!</v>
      </c>
      <c r="N1351" s="21" t="e">
        <f t="shared" si="5807"/>
        <v>#DIV/0!</v>
      </c>
      <c r="O1351" s="21" t="e">
        <f t="shared" si="5807"/>
        <v>#DIV/0!</v>
      </c>
      <c r="P1351" s="21" t="e">
        <f t="shared" si="5807"/>
        <v>#DIV/0!</v>
      </c>
      <c r="Q1351" s="21" t="e">
        <f t="shared" si="5807"/>
        <v>#DIV/0!</v>
      </c>
      <c r="R1351" s="21" t="e">
        <f t="shared" si="5807"/>
        <v>#DIV/0!</v>
      </c>
      <c r="S1351" s="21" t="e">
        <f t="shared" si="5807"/>
        <v>#DIV/0!</v>
      </c>
      <c r="T1351" s="21" t="e">
        <f t="shared" si="5807"/>
        <v>#DIV/0!</v>
      </c>
      <c r="U1351" s="21" t="e">
        <f t="shared" si="5807"/>
        <v>#DIV/0!</v>
      </c>
      <c r="V1351" s="21" t="e">
        <f t="shared" si="5807"/>
        <v>#DIV/0!</v>
      </c>
      <c r="W1351" s="21" t="e">
        <f t="shared" si="5807"/>
        <v>#DIV/0!</v>
      </c>
      <c r="X1351" s="21" t="e">
        <f t="shared" si="5807"/>
        <v>#DIV/0!</v>
      </c>
      <c r="Y1351" s="21" t="e">
        <f t="shared" si="5807"/>
        <v>#DIV/0!</v>
      </c>
      <c r="Z1351" s="21" t="e">
        <f t="shared" si="5807"/>
        <v>#DIV/0!</v>
      </c>
      <c r="AA1351" s="21" t="e">
        <f t="shared" si="5807"/>
        <v>#DIV/0!</v>
      </c>
      <c r="AB1351" s="21" t="e">
        <f t="shared" si="5807"/>
        <v>#DIV/0!</v>
      </c>
      <c r="AC1351" s="199"/>
      <c r="AD1351" s="200"/>
      <c r="AE1351" s="200"/>
      <c r="AF1351" s="200"/>
      <c r="AG1351" s="200"/>
      <c r="AH1351" s="200"/>
      <c r="AI1351" s="200"/>
      <c r="AJ1351" s="200"/>
      <c r="AK1351" s="201"/>
      <c r="AL1351" s="200"/>
      <c r="AM1351" s="202"/>
    </row>
    <row r="1352" spans="1:39" s="6" customFormat="1" outlineLevel="1">
      <c r="B1352" s="116"/>
      <c r="C1352" s="35"/>
      <c r="D1352" s="36"/>
      <c r="E1352" s="36"/>
      <c r="F1352" s="36"/>
      <c r="G1352" s="36"/>
      <c r="H1352" s="37"/>
      <c r="I1352" s="38" t="s">
        <v>26</v>
      </c>
      <c r="J1352" s="21">
        <f>MIN(J1331:J1332,J1334,J1336,J1338,J1340,J1342,J1344,J1346,J1348)</f>
        <v>0</v>
      </c>
      <c r="K1352" s="21">
        <f t="shared" ref="K1352:AB1352" si="5808">MIN(K1331:K1332,K1334,K1336,K1338,K1340,K1342,K1344,K1346,K1348)</f>
        <v>0</v>
      </c>
      <c r="L1352" s="21">
        <f t="shared" si="5808"/>
        <v>0</v>
      </c>
      <c r="M1352" s="21">
        <f t="shared" si="5808"/>
        <v>0</v>
      </c>
      <c r="N1352" s="21">
        <f t="shared" si="5808"/>
        <v>0</v>
      </c>
      <c r="O1352" s="21">
        <f t="shared" si="5808"/>
        <v>0</v>
      </c>
      <c r="P1352" s="21">
        <f t="shared" si="5808"/>
        <v>0</v>
      </c>
      <c r="Q1352" s="21">
        <f t="shared" si="5808"/>
        <v>0</v>
      </c>
      <c r="R1352" s="21">
        <f t="shared" si="5808"/>
        <v>0</v>
      </c>
      <c r="S1352" s="21">
        <f t="shared" si="5808"/>
        <v>0</v>
      </c>
      <c r="T1352" s="21">
        <f t="shared" si="5808"/>
        <v>0</v>
      </c>
      <c r="U1352" s="21">
        <f t="shared" si="5808"/>
        <v>0</v>
      </c>
      <c r="V1352" s="21">
        <f t="shared" si="5808"/>
        <v>0</v>
      </c>
      <c r="W1352" s="21">
        <f t="shared" si="5808"/>
        <v>0</v>
      </c>
      <c r="X1352" s="21">
        <f t="shared" si="5808"/>
        <v>0</v>
      </c>
      <c r="Y1352" s="21">
        <f t="shared" si="5808"/>
        <v>0</v>
      </c>
      <c r="Z1352" s="21">
        <f t="shared" si="5808"/>
        <v>0</v>
      </c>
      <c r="AA1352" s="21">
        <f t="shared" si="5808"/>
        <v>0</v>
      </c>
      <c r="AB1352" s="21">
        <f t="shared" si="5808"/>
        <v>0</v>
      </c>
      <c r="AC1352" s="199"/>
      <c r="AD1352" s="200"/>
      <c r="AE1352" s="200"/>
      <c r="AF1352" s="200"/>
      <c r="AG1352" s="200"/>
      <c r="AH1352" s="200"/>
      <c r="AI1352" s="200"/>
      <c r="AJ1352" s="200"/>
      <c r="AK1352" s="201"/>
      <c r="AL1352" s="200"/>
      <c r="AM1352" s="202"/>
    </row>
    <row r="1353" spans="1:39" s="6" customFormat="1" outlineLevel="1">
      <c r="B1353" s="116"/>
      <c r="C1353" s="35"/>
      <c r="D1353" s="36"/>
      <c r="E1353" s="36"/>
      <c r="F1353" s="36"/>
      <c r="G1353" s="36"/>
      <c r="H1353" s="37"/>
      <c r="I1353" s="38" t="s">
        <v>25</v>
      </c>
      <c r="J1353" s="21">
        <f>MAX(J1331:J1332,J1334,J1336,J1338,J1340,J1342,J1344,J1346,J1348)</f>
        <v>0</v>
      </c>
      <c r="K1353" s="21">
        <f t="shared" ref="K1353:AB1353" si="5809">MAX(K1331:K1332,K1334,K1336,K1338,K1340,K1342,K1344,K1346,K1348)</f>
        <v>0</v>
      </c>
      <c r="L1353" s="21">
        <f t="shared" si="5809"/>
        <v>0</v>
      </c>
      <c r="M1353" s="21">
        <f t="shared" si="5809"/>
        <v>0</v>
      </c>
      <c r="N1353" s="21">
        <f t="shared" si="5809"/>
        <v>0</v>
      </c>
      <c r="O1353" s="21">
        <f t="shared" si="5809"/>
        <v>0</v>
      </c>
      <c r="P1353" s="21">
        <f t="shared" si="5809"/>
        <v>0</v>
      </c>
      <c r="Q1353" s="21">
        <f t="shared" si="5809"/>
        <v>0</v>
      </c>
      <c r="R1353" s="21">
        <f t="shared" si="5809"/>
        <v>0</v>
      </c>
      <c r="S1353" s="21">
        <f t="shared" si="5809"/>
        <v>0</v>
      </c>
      <c r="T1353" s="21">
        <f t="shared" si="5809"/>
        <v>0</v>
      </c>
      <c r="U1353" s="21">
        <f t="shared" si="5809"/>
        <v>0</v>
      </c>
      <c r="V1353" s="21">
        <f t="shared" si="5809"/>
        <v>0</v>
      </c>
      <c r="W1353" s="21">
        <f t="shared" si="5809"/>
        <v>0</v>
      </c>
      <c r="X1353" s="21">
        <f t="shared" si="5809"/>
        <v>0</v>
      </c>
      <c r="Y1353" s="21">
        <f t="shared" si="5809"/>
        <v>0</v>
      </c>
      <c r="Z1353" s="21">
        <f t="shared" si="5809"/>
        <v>0</v>
      </c>
      <c r="AA1353" s="21">
        <f t="shared" si="5809"/>
        <v>0</v>
      </c>
      <c r="AB1353" s="21">
        <f t="shared" si="5809"/>
        <v>0</v>
      </c>
      <c r="AC1353" s="199"/>
      <c r="AD1353" s="200"/>
      <c r="AE1353" s="200"/>
      <c r="AF1353" s="200"/>
      <c r="AG1353" s="200"/>
      <c r="AH1353" s="200"/>
      <c r="AI1353" s="200"/>
      <c r="AJ1353" s="200"/>
      <c r="AK1353" s="201"/>
      <c r="AL1353" s="200"/>
      <c r="AM1353" s="202"/>
    </row>
    <row r="1354" spans="1:39" s="6" customFormat="1" outlineLevel="1">
      <c r="B1354" s="116"/>
      <c r="C1354" s="35"/>
      <c r="D1354" s="36"/>
      <c r="E1354" s="36"/>
      <c r="F1354" s="36"/>
      <c r="G1354" s="36"/>
      <c r="H1354" s="37"/>
      <c r="I1354" s="38"/>
      <c r="J1354" s="21"/>
      <c r="K1354" s="21"/>
      <c r="L1354" s="21"/>
      <c r="M1354" s="21"/>
      <c r="N1354" s="21"/>
      <c r="O1354" s="21"/>
      <c r="P1354" s="21"/>
      <c r="Q1354" s="21"/>
      <c r="R1354" s="21"/>
      <c r="S1354" s="21"/>
      <c r="T1354" s="21"/>
      <c r="U1354" s="21"/>
      <c r="V1354" s="21"/>
      <c r="W1354" s="21"/>
      <c r="X1354" s="21"/>
      <c r="Y1354" s="21"/>
      <c r="Z1354" s="21"/>
      <c r="AA1354" s="21"/>
      <c r="AB1354" s="21"/>
      <c r="AC1354" s="200"/>
      <c r="AD1354" s="200"/>
      <c r="AE1354" s="200"/>
      <c r="AF1354" s="200"/>
      <c r="AG1354" s="200"/>
      <c r="AH1354" s="200"/>
      <c r="AI1354" s="200"/>
      <c r="AJ1354" s="200"/>
      <c r="AK1354" s="200"/>
      <c r="AL1354" s="200"/>
      <c r="AM1354" s="202"/>
    </row>
    <row r="1355" spans="1:39" s="31" customFormat="1" ht="16.5" outlineLevel="1" thickBot="1">
      <c r="B1355" s="117"/>
      <c r="C1355" s="39"/>
      <c r="D1355" s="40"/>
      <c r="E1355" s="40"/>
      <c r="F1355" s="40"/>
      <c r="G1355" s="40"/>
      <c r="H1355" s="41"/>
      <c r="I1355" s="42"/>
      <c r="J1355" s="43"/>
      <c r="K1355" s="43"/>
      <c r="L1355" s="43"/>
      <c r="M1355" s="43"/>
      <c r="N1355" s="43"/>
      <c r="O1355" s="43"/>
      <c r="P1355" s="43"/>
      <c r="Q1355" s="43"/>
      <c r="R1355" s="43"/>
      <c r="S1355" s="43"/>
      <c r="T1355" s="43"/>
      <c r="U1355" s="43"/>
      <c r="V1355" s="43"/>
      <c r="W1355" s="43"/>
      <c r="X1355" s="43"/>
      <c r="Y1355" s="43"/>
      <c r="Z1355" s="43"/>
      <c r="AA1355" s="43"/>
      <c r="AB1355" s="43"/>
      <c r="AC1355" s="204"/>
      <c r="AD1355" s="204"/>
      <c r="AE1355" s="204"/>
      <c r="AF1355" s="204"/>
      <c r="AG1355" s="204"/>
      <c r="AH1355" s="204"/>
      <c r="AI1355" s="204"/>
      <c r="AJ1355" s="204"/>
      <c r="AK1355" s="204"/>
      <c r="AL1355" s="204"/>
      <c r="AM1355" s="205"/>
    </row>
    <row r="1356" spans="1:39" customFormat="1">
      <c r="B1356" s="118"/>
      <c r="C1356" s="28"/>
      <c r="D1356" s="19"/>
      <c r="E1356" s="19"/>
      <c r="F1356" s="19"/>
      <c r="G1356" s="19"/>
      <c r="H1356" s="29"/>
      <c r="I1356" s="20"/>
      <c r="J1356" s="30"/>
      <c r="K1356" s="30"/>
      <c r="L1356" s="30"/>
      <c r="M1356" s="30"/>
      <c r="N1356" s="30"/>
      <c r="O1356" s="30"/>
      <c r="P1356" s="30"/>
      <c r="Q1356" s="30"/>
      <c r="R1356" s="30"/>
      <c r="S1356" s="30"/>
      <c r="T1356" s="30"/>
      <c r="U1356" s="30"/>
      <c r="V1356" s="30"/>
      <c r="W1356" s="30"/>
      <c r="X1356" s="30"/>
      <c r="Y1356" s="30"/>
      <c r="Z1356" s="30"/>
      <c r="AA1356" s="30"/>
      <c r="AB1356" s="30"/>
      <c r="AC1356" s="206"/>
      <c r="AD1356" s="206"/>
      <c r="AE1356" s="206"/>
      <c r="AF1356" s="206"/>
      <c r="AG1356" s="206"/>
      <c r="AH1356" s="206"/>
      <c r="AI1356" s="206"/>
      <c r="AJ1356" s="206"/>
      <c r="AK1356" s="206"/>
      <c r="AL1356" s="206"/>
      <c r="AM1356" s="207"/>
    </row>
    <row r="1357" spans="1:39" customFormat="1" outlineLevel="1">
      <c r="B1357" s="114" t="s">
        <v>41</v>
      </c>
      <c r="C1357" s="28"/>
      <c r="D1357" s="19"/>
      <c r="E1357" s="19"/>
      <c r="F1357" s="19"/>
      <c r="G1357" s="19"/>
      <c r="H1357" s="29"/>
      <c r="I1357" s="20"/>
      <c r="J1357" s="30"/>
      <c r="K1357" s="30"/>
      <c r="L1357" s="30"/>
      <c r="M1357" s="30"/>
      <c r="N1357" s="30"/>
      <c r="O1357" s="30"/>
      <c r="P1357" s="30"/>
      <c r="Q1357" s="30"/>
      <c r="R1357" s="30"/>
      <c r="S1357" s="30"/>
      <c r="T1357" s="30"/>
      <c r="U1357" s="30"/>
      <c r="V1357" s="30"/>
      <c r="W1357" s="30"/>
      <c r="X1357" s="30"/>
      <c r="Y1357" s="30"/>
      <c r="Z1357" s="30"/>
      <c r="AA1357" s="30"/>
      <c r="AB1357" s="30"/>
      <c r="AC1357" s="206"/>
      <c r="AD1357" s="206"/>
      <c r="AE1357" s="206"/>
      <c r="AF1357" s="206"/>
      <c r="AG1357" s="206"/>
      <c r="AH1357" s="206"/>
      <c r="AI1357" s="206"/>
      <c r="AJ1357" s="206"/>
      <c r="AK1357" s="206"/>
      <c r="AL1357" s="206"/>
      <c r="AM1357" s="207"/>
    </row>
    <row r="1358" spans="1:39" customFormat="1" outlineLevel="1">
      <c r="A1358" t="str">
        <f>B1358&amp;C1358</f>
        <v>Surname, Forename1</v>
      </c>
      <c r="B1358" s="258" t="s">
        <v>28</v>
      </c>
      <c r="C1358" s="27">
        <v>1</v>
      </c>
      <c r="D1358" s="26" t="s">
        <v>22</v>
      </c>
      <c r="E1358" s="103"/>
      <c r="F1358" s="103"/>
      <c r="G1358" s="103"/>
      <c r="H1358" s="16"/>
      <c r="I1358" s="16"/>
      <c r="J1358" s="17"/>
      <c r="K1358" s="94"/>
      <c r="L1358" s="94"/>
      <c r="M1358" s="94"/>
      <c r="N1358" s="94"/>
      <c r="O1358" s="94"/>
      <c r="P1358" s="94"/>
      <c r="Q1358" s="17"/>
      <c r="R1358" s="94"/>
      <c r="S1358" s="94"/>
      <c r="T1358" s="17"/>
      <c r="U1358" s="17"/>
      <c r="V1358" s="94"/>
      <c r="W1358" s="17"/>
      <c r="X1358" s="94"/>
      <c r="Y1358" s="17"/>
      <c r="Z1358" s="17"/>
      <c r="AA1358" s="17"/>
      <c r="AB1358" s="17"/>
      <c r="AC1358" s="190">
        <f>IF(J1358&lt;&gt;0,INT(25.4347*POWER((18-J1358),1.81)),0)</f>
        <v>0</v>
      </c>
      <c r="AD1358" s="190">
        <f>IF(Q1358&lt;&gt;0,INT(0.14354*POWER(((10*Q1358)-220),1.4)),0)</f>
        <v>0</v>
      </c>
      <c r="AE1358" s="190">
        <f>IF(T1358&lt;&gt;0,INT(51.39*POWER((T1358-1.5),1.05)),0)</f>
        <v>0</v>
      </c>
      <c r="AF1358" s="190">
        <f>IF(U1358&lt;&gt;0,INT(0.8465*POWER(((100*U1358)-75),1.42)),0)</f>
        <v>0</v>
      </c>
      <c r="AG1358" s="190">
        <f>IF(X1358&lt;&gt;0,INT(1.53775*POWER((82-X1358),1.81)),0)</f>
        <v>0</v>
      </c>
      <c r="AH1358" s="190">
        <f>IF(Y1358&lt;&gt;0,INT(5.74352*POWER((28.5-Y1358),1.92)),0)</f>
        <v>0</v>
      </c>
      <c r="AI1358" s="190">
        <f>IF(Z1358&lt;&gt;0,INT(12.91*POWER((Z1358-4),1.1)),0)</f>
        <v>0</v>
      </c>
      <c r="AJ1358" s="190">
        <f>IF(AA1358&lt;&gt;0,INT(0.2797*POWER(((100*AA1358)),1.35)),0)</f>
        <v>0</v>
      </c>
      <c r="AK1358" s="191">
        <f>IF(AB1358&lt;&gt;0,INT(100.14*POWER((AB1358-1),1.08)),0)</f>
        <v>0</v>
      </c>
      <c r="AL1358" s="208">
        <v>7</v>
      </c>
      <c r="AM1358" s="193">
        <f>SUM(AC1358:AK1358)</f>
        <v>0</v>
      </c>
    </row>
    <row r="1359" spans="1:39" customFormat="1" outlineLevel="1">
      <c r="A1359" t="str">
        <f>B1358&amp;C1359</f>
        <v>Surname, Forename2</v>
      </c>
      <c r="B1359" s="259"/>
      <c r="C1359" s="27">
        <v>2</v>
      </c>
      <c r="D1359" s="26" t="s">
        <v>22</v>
      </c>
      <c r="E1359" s="103"/>
      <c r="F1359" s="103"/>
      <c r="G1359" s="103"/>
      <c r="H1359" s="15"/>
      <c r="I1359" s="16"/>
      <c r="J1359" s="17"/>
      <c r="K1359" s="94"/>
      <c r="L1359" s="94"/>
      <c r="M1359" s="94"/>
      <c r="N1359" s="94"/>
      <c r="O1359" s="94"/>
      <c r="P1359" s="94"/>
      <c r="Q1359" s="17" t="str">
        <f>IF(SUM(K1359:P1359)=0,"",SUM(K1359:P1359))</f>
        <v/>
      </c>
      <c r="R1359" s="94"/>
      <c r="S1359" s="94"/>
      <c r="T1359" s="17" t="str">
        <f>IF(SUM(R1359:S1359)=0,"",SUM(R1359:S1359))</f>
        <v/>
      </c>
      <c r="U1359" s="17"/>
      <c r="V1359" s="94"/>
      <c r="W1359" s="17"/>
      <c r="X1359" s="94" t="str">
        <f>IFERROR(AVERAGE(V1359:W1359),"")</f>
        <v/>
      </c>
      <c r="Y1359" s="17"/>
      <c r="Z1359" s="17"/>
      <c r="AA1359" s="71"/>
      <c r="AB1359" s="17"/>
      <c r="AC1359" s="190" t="str">
        <f>IF(J1359="","",IF(J1359&lt;&gt;0,INT(25.4347*POWER((18-J1359),1.81)),0))</f>
        <v/>
      </c>
      <c r="AD1359" s="190" t="str">
        <f>IFERROR(IF(Q1359&lt;&gt;0,INT(0.14354*POWER(((10*Q1359)-220),1.4)),0),"")</f>
        <v/>
      </c>
      <c r="AE1359" s="190" t="str">
        <f>IFERROR(IF(T1359&lt;&gt;0,INT(51.39*POWER((T1359-1.5),1.05)),0),"")</f>
        <v/>
      </c>
      <c r="AF1359" s="190">
        <f>IF(U1359&lt;&gt;0,INT(0.8465*POWER(((100*U1359)-75),1.42)),0)</f>
        <v>0</v>
      </c>
      <c r="AG1359" s="190" t="str">
        <f>IFERROR(IF(X1359&lt;&gt;0,INT(1.53775*POWER((82-X1359),1.81)),0),"")</f>
        <v/>
      </c>
      <c r="AH1359" s="190" t="str">
        <f>IF(Y1359="","",IF(Y1359&lt;&gt;0,INT(5.74352*POWER((28.5-Y1359),1.92)),0))</f>
        <v/>
      </c>
      <c r="AI1359" s="190">
        <f>IF(Z1359&lt;&gt;0,INT(12.91*POWER((Z1359-4),1.1)),0)</f>
        <v>0</v>
      </c>
      <c r="AJ1359" s="190" t="str">
        <f>IF(AA1359="","",IF(AA1359&lt;&gt;0,INT(0.2797*POWER(((100*AA1359)),1.35)),0))</f>
        <v/>
      </c>
      <c r="AK1359" s="191" t="str">
        <f>IF(AB1359="","",IF(AB1359&lt;&gt;0,INT(100.14*POWER((AB1359-1),1.08)),0))</f>
        <v/>
      </c>
      <c r="AL1359" s="192">
        <f>COUNT(J1359,Q1359,T1359,X1359,Y1359,AA1359,AB1359)</f>
        <v>0</v>
      </c>
      <c r="AM1359" s="193" t="str">
        <f>IF(AL1359=0,"",SUM(AC1359:AK1359))</f>
        <v/>
      </c>
    </row>
    <row r="1360" spans="1:39" customFormat="1" outlineLevel="1">
      <c r="B1360" s="259"/>
      <c r="C1360" s="106" t="s">
        <v>65</v>
      </c>
      <c r="D1360" s="103"/>
      <c r="E1360" s="103"/>
      <c r="F1360" s="103"/>
      <c r="G1360" s="103"/>
      <c r="H1360" s="104"/>
      <c r="I1360" s="105"/>
      <c r="J1360" s="107" t="str">
        <f>IFERROR((J1358-J1359)/J1359*100%,"")</f>
        <v/>
      </c>
      <c r="K1360" s="107" t="str">
        <f>IFERROR((K1359-K1358)/K1359*100%,"")</f>
        <v/>
      </c>
      <c r="L1360" s="107" t="str">
        <f t="shared" ref="L1360:S1360" si="5810">IFERROR((L1359-L1358)/L1359*100%,"")</f>
        <v/>
      </c>
      <c r="M1360" s="107" t="str">
        <f t="shared" si="5810"/>
        <v/>
      </c>
      <c r="N1360" s="107" t="str">
        <f t="shared" si="5810"/>
        <v/>
      </c>
      <c r="O1360" s="107" t="str">
        <f t="shared" si="5810"/>
        <v/>
      </c>
      <c r="P1360" s="107" t="str">
        <f t="shared" si="5810"/>
        <v/>
      </c>
      <c r="Q1360" s="107" t="str">
        <f t="shared" si="5810"/>
        <v/>
      </c>
      <c r="R1360" s="107" t="str">
        <f t="shared" si="5810"/>
        <v/>
      </c>
      <c r="S1360" s="107" t="str">
        <f t="shared" si="5810"/>
        <v/>
      </c>
      <c r="T1360" s="107" t="str">
        <f>IFERROR((T1359-T1358)/T1359*100%,"")</f>
        <v/>
      </c>
      <c r="U1360" s="107" t="str">
        <f t="shared" ref="U1360" si="5811">IFERROR((U1359-U1358)/U1359*100%,"")</f>
        <v/>
      </c>
      <c r="V1360" s="107" t="str">
        <f>IFERROR((V1358-V1359)/V1359*100%,"")</f>
        <v/>
      </c>
      <c r="W1360" s="107" t="str">
        <f>IFERROR((W1358-W1359)/W1359*100%,"")</f>
        <v/>
      </c>
      <c r="X1360" s="107" t="str">
        <f>IFERROR((X1358-X1359)/X1359*100%,"")</f>
        <v/>
      </c>
      <c r="Y1360" s="107" t="str">
        <f>IFERROR((Y1358-Y1359)/Y1359*100%,"")</f>
        <v/>
      </c>
      <c r="Z1360" s="107" t="str">
        <f t="shared" ref="Z1360:AB1360" si="5812">IFERROR((Z1359-Z1358)/Z1359*100%,"")</f>
        <v/>
      </c>
      <c r="AA1360" s="107" t="str">
        <f t="shared" si="5812"/>
        <v/>
      </c>
      <c r="AB1360" s="107" t="str">
        <f t="shared" si="5812"/>
        <v/>
      </c>
      <c r="AC1360" s="194" t="str">
        <f t="shared" ref="AC1360" si="5813">IFERROR((AC1359-AC1358)/AC1359*100%,"")</f>
        <v/>
      </c>
      <c r="AD1360" s="194" t="str">
        <f t="shared" ref="AD1360" si="5814">IFERROR((AD1359-AD1358)/AD1359*100%,"")</f>
        <v/>
      </c>
      <c r="AE1360" s="194" t="str">
        <f t="shared" ref="AE1360" si="5815">IFERROR((AE1359-AE1358)/AE1359*100%,"")</f>
        <v/>
      </c>
      <c r="AF1360" s="194" t="str">
        <f t="shared" ref="AF1360" si="5816">IFERROR((AF1359-AF1358)/AF1359*100%,"")</f>
        <v/>
      </c>
      <c r="AG1360" s="194" t="str">
        <f t="shared" ref="AG1360" si="5817">IFERROR((AG1359-AG1358)/AG1359*100%,"")</f>
        <v/>
      </c>
      <c r="AH1360" s="194" t="str">
        <f t="shared" ref="AH1360" si="5818">IFERROR((AH1359-AH1358)/AH1359*100%,"")</f>
        <v/>
      </c>
      <c r="AI1360" s="194" t="str">
        <f t="shared" ref="AI1360" si="5819">IFERROR((AI1359-AI1358)/AI1359*100%,"")</f>
        <v/>
      </c>
      <c r="AJ1360" s="194" t="str">
        <f t="shared" ref="AJ1360" si="5820">IFERROR((AJ1359-AJ1358)/AJ1359*100%,"")</f>
        <v/>
      </c>
      <c r="AK1360" s="194" t="str">
        <f t="shared" ref="AK1360" si="5821">IFERROR((AK1359-AK1358)/AK1359*100%,"")</f>
        <v/>
      </c>
      <c r="AL1360" s="194" t="str">
        <f t="shared" ref="AL1360:AM1360" si="5822">IFERROR((AL1359-AL1358)/AL1359*100%,"")</f>
        <v/>
      </c>
      <c r="AM1360" s="228" t="str">
        <f t="shared" si="5822"/>
        <v/>
      </c>
    </row>
    <row r="1361" spans="1:39" customFormat="1" outlineLevel="1">
      <c r="A1361" t="str">
        <f>B1358&amp;C1361</f>
        <v>Surname, Forename3</v>
      </c>
      <c r="B1361" s="259"/>
      <c r="C1361" s="27">
        <v>3</v>
      </c>
      <c r="D1361" s="26" t="s">
        <v>22</v>
      </c>
      <c r="E1361" s="103"/>
      <c r="F1361" s="103"/>
      <c r="G1361" s="103"/>
      <c r="H1361" s="15"/>
      <c r="I1361" s="16"/>
      <c r="J1361" s="17"/>
      <c r="K1361" s="94"/>
      <c r="L1361" s="94"/>
      <c r="M1361" s="94"/>
      <c r="N1361" s="94"/>
      <c r="O1361" s="94"/>
      <c r="P1361" s="94"/>
      <c r="Q1361" s="17" t="str">
        <f>IF(SUM(K1361:P1361)=0,"",SUM(K1361:P1361))</f>
        <v/>
      </c>
      <c r="R1361" s="94"/>
      <c r="S1361" s="94"/>
      <c r="T1361" s="17" t="str">
        <f>IF(SUM(R1361:S1361)=0,"",SUM(R1361:S1361))</f>
        <v/>
      </c>
      <c r="U1361" s="17"/>
      <c r="V1361" s="94"/>
      <c r="W1361" s="17"/>
      <c r="X1361" s="94" t="str">
        <f>IFERROR(AVERAGE(V1361:W1361),"")</f>
        <v/>
      </c>
      <c r="Y1361" s="17"/>
      <c r="Z1361" s="17"/>
      <c r="AA1361" s="71"/>
      <c r="AB1361" s="17"/>
      <c r="AC1361" s="190" t="str">
        <f>IF(J1361="","",IF(J1361&lt;&gt;0,INT(25.4347*POWER((18-J1361),1.81)),0))</f>
        <v/>
      </c>
      <c r="AD1361" s="190" t="str">
        <f>IFERROR(IF(Q1361&lt;&gt;0,INT(0.14354*POWER(((10*Q1361)-220),1.4)),0),"")</f>
        <v/>
      </c>
      <c r="AE1361" s="190" t="str">
        <f>IFERROR(IF(T1361&lt;&gt;0,INT(51.39*POWER((T1361-1.5),1.05)),0),"")</f>
        <v/>
      </c>
      <c r="AF1361" s="190">
        <f>IF(U1361&lt;&gt;0,INT(0.8465*POWER(((100*U1361)-75),1.42)),0)</f>
        <v>0</v>
      </c>
      <c r="AG1361" s="190" t="str">
        <f>IFERROR(IF(X1361&lt;&gt;0,INT(1.53775*POWER((82-X1361),1.81)),0),"")</f>
        <v/>
      </c>
      <c r="AH1361" s="190" t="str">
        <f>IF(Y1361="","",IF(Y1361&lt;&gt;0,INT(5.74352*POWER((28.5-Y1361),1.92)),0))</f>
        <v/>
      </c>
      <c r="AI1361" s="190">
        <f>IF(Z1361&lt;&gt;0,INT(12.91*POWER((Z1361-4),1.1)),0)</f>
        <v>0</v>
      </c>
      <c r="AJ1361" s="190" t="str">
        <f>IF(AA1361="","",IF(AA1361&lt;&gt;0,INT(0.2797*POWER(((100*AA1361)),1.35)),0))</f>
        <v/>
      </c>
      <c r="AK1361" s="191" t="str">
        <f>IF(AB1361="","",IF(AB1361&lt;&gt;0,INT(100.14*POWER((AB1361-1),1.08)),0))</f>
        <v/>
      </c>
      <c r="AL1361" s="192">
        <f>COUNT(J1361,Q1361,T1361,X1361,Y1361,AA1361,AB1361)</f>
        <v>0</v>
      </c>
      <c r="AM1361" s="193" t="str">
        <f>IF(AL1361=0,"",SUM(AC1361:AK1361))</f>
        <v/>
      </c>
    </row>
    <row r="1362" spans="1:39" customFormat="1" outlineLevel="1">
      <c r="B1362" s="259"/>
      <c r="C1362" s="106" t="s">
        <v>65</v>
      </c>
      <c r="D1362" s="103"/>
      <c r="E1362" s="103"/>
      <c r="F1362" s="103"/>
      <c r="G1362" s="103"/>
      <c r="H1362" s="104"/>
      <c r="I1362" s="105"/>
      <c r="J1362" s="107" t="str">
        <f>IFERROR((J1359-J1361)/J1361*100%,"")</f>
        <v/>
      </c>
      <c r="K1362" s="107" t="str">
        <f t="shared" ref="K1362:T1362" si="5823">IFERROR((K1361-K1359)/K1361*100%,"")</f>
        <v/>
      </c>
      <c r="L1362" s="107" t="str">
        <f t="shared" si="5823"/>
        <v/>
      </c>
      <c r="M1362" s="107" t="str">
        <f t="shared" si="5823"/>
        <v/>
      </c>
      <c r="N1362" s="107" t="str">
        <f t="shared" si="5823"/>
        <v/>
      </c>
      <c r="O1362" s="107" t="str">
        <f t="shared" si="5823"/>
        <v/>
      </c>
      <c r="P1362" s="107" t="str">
        <f t="shared" si="5823"/>
        <v/>
      </c>
      <c r="Q1362" s="107" t="str">
        <f t="shared" si="5823"/>
        <v/>
      </c>
      <c r="R1362" s="107" t="str">
        <f t="shared" si="5823"/>
        <v/>
      </c>
      <c r="S1362" s="107" t="str">
        <f t="shared" si="5823"/>
        <v/>
      </c>
      <c r="T1362" s="107" t="str">
        <f t="shared" si="5823"/>
        <v/>
      </c>
      <c r="U1362" s="107" t="str">
        <f t="shared" ref="U1362" si="5824">IFERROR((U1361-U1360)/U1361*100%,"")</f>
        <v/>
      </c>
      <c r="V1362" s="107" t="str">
        <f>IFERROR((V1359-V1361)/V1361*100%,"")</f>
        <v/>
      </c>
      <c r="W1362" s="107" t="str">
        <f>IFERROR((W1359-W1361)/W1361*100%,"")</f>
        <v/>
      </c>
      <c r="X1362" s="107" t="str">
        <f>IFERROR((X1359-X1361)/X1361*100%,"")</f>
        <v/>
      </c>
      <c r="Y1362" s="107" t="str">
        <f>IFERROR((Y1359-Y1361)/Y1361*100%,"")</f>
        <v/>
      </c>
      <c r="Z1362" s="107" t="str">
        <f t="shared" ref="Z1362" si="5825">IFERROR((Z1361-Z1360)/Z1361*100%,"")</f>
        <v/>
      </c>
      <c r="AA1362" s="107" t="str">
        <f>IFERROR((AA1361-AA1359)/AA1361*100%,"")</f>
        <v/>
      </c>
      <c r="AB1362" s="107" t="str">
        <f>IFERROR((AB1361-AB1359)/AB1361*100%,"")</f>
        <v/>
      </c>
      <c r="AC1362" s="194" t="str">
        <f t="shared" ref="AC1362" si="5826">IFERROR((AC1361-AC1360)/AC1361*100%,"")</f>
        <v/>
      </c>
      <c r="AD1362" s="194" t="str">
        <f t="shared" ref="AD1362" si="5827">IFERROR((AD1361-AD1360)/AD1361*100%,"")</f>
        <v/>
      </c>
      <c r="AE1362" s="194" t="str">
        <f t="shared" ref="AE1362" si="5828">IFERROR((AE1361-AE1360)/AE1361*100%,"")</f>
        <v/>
      </c>
      <c r="AF1362" s="194" t="str">
        <f t="shared" ref="AF1362" si="5829">IFERROR((AF1361-AF1360)/AF1361*100%,"")</f>
        <v/>
      </c>
      <c r="AG1362" s="194" t="str">
        <f t="shared" ref="AG1362" si="5830">IFERROR((AG1361-AG1360)/AG1361*100%,"")</f>
        <v/>
      </c>
      <c r="AH1362" s="194" t="str">
        <f t="shared" ref="AH1362" si="5831">IFERROR((AH1361-AH1360)/AH1361*100%,"")</f>
        <v/>
      </c>
      <c r="AI1362" s="194" t="str">
        <f t="shared" ref="AI1362" si="5832">IFERROR((AI1361-AI1360)/AI1361*100%,"")</f>
        <v/>
      </c>
      <c r="AJ1362" s="194" t="str">
        <f t="shared" ref="AJ1362" si="5833">IFERROR((AJ1361-AJ1360)/AJ1361*100%,"")</f>
        <v/>
      </c>
      <c r="AK1362" s="194" t="str">
        <f t="shared" ref="AK1362" si="5834">IFERROR((AK1361-AK1360)/AK1361*100%,"")</f>
        <v/>
      </c>
      <c r="AL1362" s="194" t="str">
        <f t="shared" ref="AL1362" si="5835">IFERROR((AL1361-AL1360)/AL1361*100%,"")</f>
        <v/>
      </c>
      <c r="AM1362" s="227" t="str">
        <f>IFERROR((AM1361-AM1359)/AM1361*100%,"")</f>
        <v/>
      </c>
    </row>
    <row r="1363" spans="1:39" customFormat="1" outlineLevel="1">
      <c r="A1363" t="str">
        <f>B1358&amp;C1363</f>
        <v>Surname, Forename4</v>
      </c>
      <c r="B1363" s="259"/>
      <c r="C1363" s="27">
        <v>4</v>
      </c>
      <c r="D1363" s="26" t="s">
        <v>22</v>
      </c>
      <c r="E1363" s="103"/>
      <c r="F1363" s="103"/>
      <c r="G1363" s="103"/>
      <c r="H1363" s="15"/>
      <c r="I1363" s="16"/>
      <c r="J1363" s="17"/>
      <c r="K1363" s="94"/>
      <c r="L1363" s="94"/>
      <c r="M1363" s="94"/>
      <c r="N1363" s="94"/>
      <c r="O1363" s="94"/>
      <c r="P1363" s="94"/>
      <c r="Q1363" s="17" t="str">
        <f>IF(SUM(K1363:P1363)=0,"",SUM(K1363:P1363))</f>
        <v/>
      </c>
      <c r="R1363" s="94"/>
      <c r="S1363" s="94"/>
      <c r="T1363" s="17" t="str">
        <f>IF(SUM(R1363:S1363)=0,"",SUM(R1363:S1363))</f>
        <v/>
      </c>
      <c r="U1363" s="17"/>
      <c r="V1363" s="94"/>
      <c r="W1363" s="17"/>
      <c r="X1363" s="94" t="str">
        <f>IFERROR(AVERAGE(V1363:W1363),"")</f>
        <v/>
      </c>
      <c r="Y1363" s="17"/>
      <c r="Z1363" s="17"/>
      <c r="AA1363" s="71"/>
      <c r="AB1363" s="17"/>
      <c r="AC1363" s="190" t="str">
        <f>IF(J1363="","",IF(J1363&lt;&gt;0,INT(25.4347*POWER((18-J1363),1.81)),0))</f>
        <v/>
      </c>
      <c r="AD1363" s="190" t="str">
        <f>IFERROR(IF(Q1363&lt;&gt;0,INT(0.14354*POWER(((10*Q1363)-220),1.4)),0),"")</f>
        <v/>
      </c>
      <c r="AE1363" s="190" t="str">
        <f>IFERROR(IF(T1363&lt;&gt;0,INT(51.39*POWER((T1363-1.5),1.05)),0),"")</f>
        <v/>
      </c>
      <c r="AF1363" s="190">
        <f>IF(U1363&lt;&gt;0,INT(0.8465*POWER(((100*U1363)-75),1.42)),0)</f>
        <v>0</v>
      </c>
      <c r="AG1363" s="190" t="str">
        <f>IFERROR(IF(X1363&lt;&gt;0,INT(1.53775*POWER((82-X1363),1.81)),0),"")</f>
        <v/>
      </c>
      <c r="AH1363" s="190" t="str">
        <f>IF(Y1363="","",IF(Y1363&lt;&gt;0,INT(5.74352*POWER((28.5-Y1363),1.92)),0))</f>
        <v/>
      </c>
      <c r="AI1363" s="190">
        <f>IF(Z1363&lt;&gt;0,INT(12.91*POWER((Z1363-4),1.1)),0)</f>
        <v>0</v>
      </c>
      <c r="AJ1363" s="190" t="str">
        <f>IF(AA1363="","",IF(AA1363&lt;&gt;0,INT(0.2797*POWER(((100*AA1363)),1.35)),0))</f>
        <v/>
      </c>
      <c r="AK1363" s="191" t="str">
        <f>IF(AB1363="","",IF(AB1363&lt;&gt;0,INT(100.14*POWER((AB1363-1),1.08)),0))</f>
        <v/>
      </c>
      <c r="AL1363" s="192">
        <f>COUNT(J1363,Q1363,T1363,X1363,Y1363,AA1363,AB1363)</f>
        <v>0</v>
      </c>
      <c r="AM1363" s="193" t="str">
        <f>IF(AL1363=0,"",SUM(AC1363:AK1363))</f>
        <v/>
      </c>
    </row>
    <row r="1364" spans="1:39" customFormat="1" outlineLevel="1">
      <c r="B1364" s="259"/>
      <c r="C1364" s="106" t="s">
        <v>65</v>
      </c>
      <c r="D1364" s="103"/>
      <c r="E1364" s="103"/>
      <c r="F1364" s="103"/>
      <c r="G1364" s="103"/>
      <c r="H1364" s="104"/>
      <c r="I1364" s="105"/>
      <c r="J1364" s="107" t="str">
        <f>IFERROR((J1361-J1363)/J1363*100%,"")</f>
        <v/>
      </c>
      <c r="K1364" s="107" t="str">
        <f t="shared" ref="K1364:T1364" si="5836">IFERROR((K1363-K1361)/K1363*100%,"")</f>
        <v/>
      </c>
      <c r="L1364" s="107" t="str">
        <f t="shared" si="5836"/>
        <v/>
      </c>
      <c r="M1364" s="107" t="str">
        <f t="shared" si="5836"/>
        <v/>
      </c>
      <c r="N1364" s="107" t="str">
        <f t="shared" si="5836"/>
        <v/>
      </c>
      <c r="O1364" s="107" t="str">
        <f t="shared" si="5836"/>
        <v/>
      </c>
      <c r="P1364" s="107" t="str">
        <f t="shared" si="5836"/>
        <v/>
      </c>
      <c r="Q1364" s="107" t="str">
        <f t="shared" si="5836"/>
        <v/>
      </c>
      <c r="R1364" s="107" t="str">
        <f t="shared" si="5836"/>
        <v/>
      </c>
      <c r="S1364" s="107" t="str">
        <f t="shared" si="5836"/>
        <v/>
      </c>
      <c r="T1364" s="107" t="str">
        <f t="shared" si="5836"/>
        <v/>
      </c>
      <c r="U1364" s="107" t="str">
        <f t="shared" ref="U1364" si="5837">IFERROR((U1363-U1362)/U1363*100%,"")</f>
        <v/>
      </c>
      <c r="V1364" s="107" t="str">
        <f>IFERROR((V1361-V1363)/V1363*100%,"")</f>
        <v/>
      </c>
      <c r="W1364" s="107" t="str">
        <f>IFERROR((W1361-W1363)/W1363*100%,"")</f>
        <v/>
      </c>
      <c r="X1364" s="107" t="str">
        <f>IFERROR((X1361-X1363)/X1363*100%,"")</f>
        <v/>
      </c>
      <c r="Y1364" s="107" t="str">
        <f>IFERROR((Y1361-Y1363)/Y1363*100%,"")</f>
        <v/>
      </c>
      <c r="Z1364" s="107" t="str">
        <f t="shared" ref="Z1364" si="5838">IFERROR((Z1363-Z1362)/Z1363*100%,"")</f>
        <v/>
      </c>
      <c r="AA1364" s="107" t="str">
        <f>IFERROR((AA1363-AA1361)/AA1363*100%,"")</f>
        <v/>
      </c>
      <c r="AB1364" s="107" t="str">
        <f>IFERROR((AB1363-AB1361)/AB1363*100%,"")</f>
        <v/>
      </c>
      <c r="AC1364" s="194" t="str">
        <f t="shared" ref="AC1364" si="5839">IFERROR((AC1363-AC1362)/AC1363*100%,"")</f>
        <v/>
      </c>
      <c r="AD1364" s="194" t="str">
        <f t="shared" ref="AD1364" si="5840">IFERROR((AD1363-AD1362)/AD1363*100%,"")</f>
        <v/>
      </c>
      <c r="AE1364" s="194" t="str">
        <f t="shared" ref="AE1364" si="5841">IFERROR((AE1363-AE1362)/AE1363*100%,"")</f>
        <v/>
      </c>
      <c r="AF1364" s="194" t="str">
        <f t="shared" ref="AF1364" si="5842">IFERROR((AF1363-AF1362)/AF1363*100%,"")</f>
        <v/>
      </c>
      <c r="AG1364" s="194" t="str">
        <f t="shared" ref="AG1364" si="5843">IFERROR((AG1363-AG1362)/AG1363*100%,"")</f>
        <v/>
      </c>
      <c r="AH1364" s="194" t="str">
        <f t="shared" ref="AH1364" si="5844">IFERROR((AH1363-AH1362)/AH1363*100%,"")</f>
        <v/>
      </c>
      <c r="AI1364" s="194" t="str">
        <f t="shared" ref="AI1364" si="5845">IFERROR((AI1363-AI1362)/AI1363*100%,"")</f>
        <v/>
      </c>
      <c r="AJ1364" s="194" t="str">
        <f t="shared" ref="AJ1364" si="5846">IFERROR((AJ1363-AJ1362)/AJ1363*100%,"")</f>
        <v/>
      </c>
      <c r="AK1364" s="194" t="str">
        <f t="shared" ref="AK1364" si="5847">IFERROR((AK1363-AK1362)/AK1363*100%,"")</f>
        <v/>
      </c>
      <c r="AL1364" s="194" t="str">
        <f t="shared" ref="AL1364" si="5848">IFERROR((AL1363-AL1362)/AL1363*100%,"")</f>
        <v/>
      </c>
      <c r="AM1364" s="227" t="str">
        <f>IFERROR((AM1363-AM1361)/AM1363*100%,"")</f>
        <v/>
      </c>
    </row>
    <row r="1365" spans="1:39" customFormat="1" outlineLevel="1">
      <c r="A1365" t="str">
        <f>B1358&amp;C1365</f>
        <v>Surname, Forename5</v>
      </c>
      <c r="B1365" s="259"/>
      <c r="C1365" s="27">
        <v>5</v>
      </c>
      <c r="D1365" s="26" t="s">
        <v>22</v>
      </c>
      <c r="E1365" s="103"/>
      <c r="F1365" s="103"/>
      <c r="G1365" s="103"/>
      <c r="H1365" s="15"/>
      <c r="I1365" s="16"/>
      <c r="J1365" s="17"/>
      <c r="K1365" s="94"/>
      <c r="L1365" s="94"/>
      <c r="M1365" s="94"/>
      <c r="N1365" s="94"/>
      <c r="O1365" s="94"/>
      <c r="P1365" s="94"/>
      <c r="Q1365" s="17" t="str">
        <f>IF(SUM(K1365:P1365)=0,"",SUM(K1365:P1365))</f>
        <v/>
      </c>
      <c r="R1365" s="94"/>
      <c r="S1365" s="94"/>
      <c r="T1365" s="17" t="str">
        <f>IF(SUM(R1365:S1365)=0,"",SUM(R1365:S1365))</f>
        <v/>
      </c>
      <c r="U1365" s="17"/>
      <c r="V1365" s="94"/>
      <c r="W1365" s="17"/>
      <c r="X1365" s="94" t="str">
        <f>IFERROR(AVERAGE(V1365:W1365),"")</f>
        <v/>
      </c>
      <c r="Y1365" s="17"/>
      <c r="Z1365" s="17"/>
      <c r="AA1365" s="71"/>
      <c r="AB1365" s="17"/>
      <c r="AC1365" s="190" t="str">
        <f>IF(J1365="","",IF(J1365&lt;&gt;0,INT(25.4347*POWER((18-J1365),1.81)),0))</f>
        <v/>
      </c>
      <c r="AD1365" s="190" t="str">
        <f>IFERROR(IF(Q1365&lt;&gt;0,INT(0.14354*POWER(((10*Q1365)-220),1.4)),0),"")</f>
        <v/>
      </c>
      <c r="AE1365" s="190" t="str">
        <f>IFERROR(IF(T1365&lt;&gt;0,INT(51.39*POWER((T1365-1.5),1.05)),0),"")</f>
        <v/>
      </c>
      <c r="AF1365" s="190">
        <f>IF(U1365&lt;&gt;0,INT(0.8465*POWER(((100*U1365)-75),1.42)),0)</f>
        <v>0</v>
      </c>
      <c r="AG1365" s="190" t="str">
        <f>IFERROR(IF(X1365&lt;&gt;0,INT(1.53775*POWER((82-X1365),1.81)),0),"")</f>
        <v/>
      </c>
      <c r="AH1365" s="190" t="str">
        <f>IF(Y1365="","",IF(Y1365&lt;&gt;0,INT(5.74352*POWER((28.5-Y1365),1.92)),0))</f>
        <v/>
      </c>
      <c r="AI1365" s="190">
        <f>IF(Z1365&lt;&gt;0,INT(12.91*POWER((Z1365-4),1.1)),0)</f>
        <v>0</v>
      </c>
      <c r="AJ1365" s="190" t="str">
        <f>IF(AA1365="","",IF(AA1365&lt;&gt;0,INT(0.2797*POWER(((100*AA1365)),1.35)),0))</f>
        <v/>
      </c>
      <c r="AK1365" s="191" t="str">
        <f>IF(AB1365="","",IF(AB1365&lt;&gt;0,INT(100.14*POWER((AB1365-1),1.08)),0))</f>
        <v/>
      </c>
      <c r="AL1365" s="192">
        <f>COUNT(J1365,Q1365,T1365,X1365,Y1365,AA1365,AB1365)</f>
        <v>0</v>
      </c>
      <c r="AM1365" s="193" t="str">
        <f>IF(AL1365=0,"",SUM(AC1365:AK1365))</f>
        <v/>
      </c>
    </row>
    <row r="1366" spans="1:39" customFormat="1" outlineLevel="1">
      <c r="B1366" s="259"/>
      <c r="C1366" s="106" t="s">
        <v>65</v>
      </c>
      <c r="D1366" s="103"/>
      <c r="E1366" s="103"/>
      <c r="F1366" s="103"/>
      <c r="G1366" s="103"/>
      <c r="H1366" s="104"/>
      <c r="I1366" s="105"/>
      <c r="J1366" s="107" t="str">
        <f>IFERROR((J1363-J1365)/J1365*100%,"")</f>
        <v/>
      </c>
      <c r="K1366" s="107" t="str">
        <f t="shared" ref="K1366:T1366" si="5849">IFERROR((K1365-K1363)/K1365*100%,"")</f>
        <v/>
      </c>
      <c r="L1366" s="107" t="str">
        <f t="shared" si="5849"/>
        <v/>
      </c>
      <c r="M1366" s="107" t="str">
        <f t="shared" si="5849"/>
        <v/>
      </c>
      <c r="N1366" s="107" t="str">
        <f t="shared" si="5849"/>
        <v/>
      </c>
      <c r="O1366" s="107" t="str">
        <f t="shared" si="5849"/>
        <v/>
      </c>
      <c r="P1366" s="107" t="str">
        <f t="shared" si="5849"/>
        <v/>
      </c>
      <c r="Q1366" s="107" t="str">
        <f t="shared" si="5849"/>
        <v/>
      </c>
      <c r="R1366" s="107" t="str">
        <f t="shared" si="5849"/>
        <v/>
      </c>
      <c r="S1366" s="107" t="str">
        <f t="shared" si="5849"/>
        <v/>
      </c>
      <c r="T1366" s="107" t="str">
        <f t="shared" si="5849"/>
        <v/>
      </c>
      <c r="U1366" s="107" t="str">
        <f t="shared" ref="U1366" si="5850">IFERROR((U1365-U1364)/U1365*100%,"")</f>
        <v/>
      </c>
      <c r="V1366" s="107" t="str">
        <f>IFERROR((V1363-V1365)/V1365*100%,"")</f>
        <v/>
      </c>
      <c r="W1366" s="107" t="str">
        <f>IFERROR((W1363-W1365)/W1365*100%,"")</f>
        <v/>
      </c>
      <c r="X1366" s="107" t="str">
        <f>IFERROR((X1363-X1365)/X1365*100%,"")</f>
        <v/>
      </c>
      <c r="Y1366" s="107" t="str">
        <f>IFERROR((Y1363-Y1365)/Y1365*100%,"")</f>
        <v/>
      </c>
      <c r="Z1366" s="107" t="str">
        <f t="shared" ref="Z1366" si="5851">IFERROR((Z1365-Z1364)/Z1365*100%,"")</f>
        <v/>
      </c>
      <c r="AA1366" s="107" t="str">
        <f>IFERROR((AA1365-AA1363)/AA1365*100%,"")</f>
        <v/>
      </c>
      <c r="AB1366" s="107" t="str">
        <f>IFERROR((AB1365-AB1363)/AB1365*100%,"")</f>
        <v/>
      </c>
      <c r="AC1366" s="194" t="str">
        <f t="shared" ref="AC1366" si="5852">IFERROR((AC1365-AC1364)/AC1365*100%,"")</f>
        <v/>
      </c>
      <c r="AD1366" s="194" t="str">
        <f t="shared" ref="AD1366" si="5853">IFERROR((AD1365-AD1364)/AD1365*100%,"")</f>
        <v/>
      </c>
      <c r="AE1366" s="194" t="str">
        <f t="shared" ref="AE1366" si="5854">IFERROR((AE1365-AE1364)/AE1365*100%,"")</f>
        <v/>
      </c>
      <c r="AF1366" s="194" t="str">
        <f t="shared" ref="AF1366" si="5855">IFERROR((AF1365-AF1364)/AF1365*100%,"")</f>
        <v/>
      </c>
      <c r="AG1366" s="194" t="str">
        <f t="shared" ref="AG1366" si="5856">IFERROR((AG1365-AG1364)/AG1365*100%,"")</f>
        <v/>
      </c>
      <c r="AH1366" s="194" t="str">
        <f t="shared" ref="AH1366" si="5857">IFERROR((AH1365-AH1364)/AH1365*100%,"")</f>
        <v/>
      </c>
      <c r="AI1366" s="194" t="str">
        <f t="shared" ref="AI1366" si="5858">IFERROR((AI1365-AI1364)/AI1365*100%,"")</f>
        <v/>
      </c>
      <c r="AJ1366" s="194" t="str">
        <f t="shared" ref="AJ1366" si="5859">IFERROR((AJ1365-AJ1364)/AJ1365*100%,"")</f>
        <v/>
      </c>
      <c r="AK1366" s="194" t="str">
        <f t="shared" ref="AK1366" si="5860">IFERROR((AK1365-AK1364)/AK1365*100%,"")</f>
        <v/>
      </c>
      <c r="AL1366" s="194" t="str">
        <f t="shared" ref="AL1366" si="5861">IFERROR((AL1365-AL1364)/AL1365*100%,"")</f>
        <v/>
      </c>
      <c r="AM1366" s="227" t="str">
        <f>IFERROR((AM1365-AM1363)/AM1365*100%,"")</f>
        <v/>
      </c>
    </row>
    <row r="1367" spans="1:39" customFormat="1" outlineLevel="1">
      <c r="A1367" t="str">
        <f>B1358&amp;C1367</f>
        <v>Surname, Forename6</v>
      </c>
      <c r="B1367" s="259"/>
      <c r="C1367" s="27">
        <v>6</v>
      </c>
      <c r="D1367" s="26" t="s">
        <v>22</v>
      </c>
      <c r="E1367" s="103"/>
      <c r="F1367" s="103"/>
      <c r="G1367" s="103"/>
      <c r="H1367" s="15"/>
      <c r="I1367" s="16"/>
      <c r="J1367" s="17"/>
      <c r="K1367" s="94"/>
      <c r="L1367" s="94"/>
      <c r="M1367" s="94"/>
      <c r="N1367" s="94"/>
      <c r="O1367" s="94"/>
      <c r="P1367" s="94"/>
      <c r="Q1367" s="17" t="str">
        <f>IF(SUM(K1367:P1367)=0,"",SUM(K1367:P1367))</f>
        <v/>
      </c>
      <c r="R1367" s="94"/>
      <c r="S1367" s="94"/>
      <c r="T1367" s="17" t="str">
        <f>IF(SUM(R1367:S1367)=0,"",SUM(R1367:S1367))</f>
        <v/>
      </c>
      <c r="U1367" s="17"/>
      <c r="V1367" s="94"/>
      <c r="W1367" s="17"/>
      <c r="X1367" s="94" t="str">
        <f>IFERROR(AVERAGE(V1367:W1367),"")</f>
        <v/>
      </c>
      <c r="Y1367" s="17"/>
      <c r="Z1367" s="17"/>
      <c r="AA1367" s="71"/>
      <c r="AB1367" s="17"/>
      <c r="AC1367" s="190" t="str">
        <f>IF(J1367="","",IF(J1367&lt;&gt;0,INT(25.4347*POWER((18-J1367),1.81)),0))</f>
        <v/>
      </c>
      <c r="AD1367" s="190" t="str">
        <f>IFERROR(IF(Q1367&lt;&gt;0,INT(0.14354*POWER(((10*Q1367)-220),1.4)),0),"")</f>
        <v/>
      </c>
      <c r="AE1367" s="190" t="str">
        <f>IFERROR(IF(T1367&lt;&gt;0,INT(51.39*POWER((T1367-1.5),1.05)),0),"")</f>
        <v/>
      </c>
      <c r="AF1367" s="190">
        <f>IF(U1367&lt;&gt;0,INT(0.8465*POWER(((100*U1367)-75),1.42)),0)</f>
        <v>0</v>
      </c>
      <c r="AG1367" s="190" t="str">
        <f>IFERROR(IF(X1367&lt;&gt;0,INT(1.53775*POWER((82-X1367),1.81)),0),"")</f>
        <v/>
      </c>
      <c r="AH1367" s="190" t="str">
        <f>IF(Y1367="","",IF(Y1367&lt;&gt;0,INT(5.74352*POWER((28.5-Y1367),1.92)),0))</f>
        <v/>
      </c>
      <c r="AI1367" s="190">
        <f>IF(Z1367&lt;&gt;0,INT(12.91*POWER((Z1367-4),1.1)),0)</f>
        <v>0</v>
      </c>
      <c r="AJ1367" s="190" t="str">
        <f>IF(AA1367="","",IF(AA1367&lt;&gt;0,INT(0.2797*POWER(((100*AA1367)),1.35)),0))</f>
        <v/>
      </c>
      <c r="AK1367" s="191" t="str">
        <f>IF(AB1367="","",IF(AB1367&lt;&gt;0,INT(100.14*POWER((AB1367-1),1.08)),0))</f>
        <v/>
      </c>
      <c r="AL1367" s="192">
        <f>COUNT(J1367,Q1367,T1367,X1367,Y1367,AA1367,AB1367)</f>
        <v>0</v>
      </c>
      <c r="AM1367" s="193" t="str">
        <f>IF(AL1367=0,"",SUM(AC1367:AK1367))</f>
        <v/>
      </c>
    </row>
    <row r="1368" spans="1:39" customFormat="1" outlineLevel="1">
      <c r="B1368" s="259"/>
      <c r="C1368" s="106" t="s">
        <v>65</v>
      </c>
      <c r="D1368" s="103"/>
      <c r="E1368" s="103"/>
      <c r="F1368" s="103"/>
      <c r="G1368" s="103"/>
      <c r="H1368" s="104"/>
      <c r="I1368" s="105"/>
      <c r="J1368" s="107" t="str">
        <f>IFERROR((J1365-J1367)/J1367*100%,"")</f>
        <v/>
      </c>
      <c r="K1368" s="107" t="str">
        <f t="shared" ref="K1368:T1368" si="5862">IFERROR((K1367-K1365)/K1367*100%,"")</f>
        <v/>
      </c>
      <c r="L1368" s="107" t="str">
        <f t="shared" si="5862"/>
        <v/>
      </c>
      <c r="M1368" s="107" t="str">
        <f t="shared" si="5862"/>
        <v/>
      </c>
      <c r="N1368" s="107" t="str">
        <f t="shared" si="5862"/>
        <v/>
      </c>
      <c r="O1368" s="107" t="str">
        <f t="shared" si="5862"/>
        <v/>
      </c>
      <c r="P1368" s="107" t="str">
        <f t="shared" si="5862"/>
        <v/>
      </c>
      <c r="Q1368" s="107" t="str">
        <f t="shared" si="5862"/>
        <v/>
      </c>
      <c r="R1368" s="107" t="str">
        <f t="shared" si="5862"/>
        <v/>
      </c>
      <c r="S1368" s="107" t="str">
        <f t="shared" si="5862"/>
        <v/>
      </c>
      <c r="T1368" s="107" t="str">
        <f t="shared" si="5862"/>
        <v/>
      </c>
      <c r="U1368" s="107" t="str">
        <f t="shared" ref="U1368" si="5863">IFERROR((U1367-U1366)/U1367*100%,"")</f>
        <v/>
      </c>
      <c r="V1368" s="107" t="str">
        <f>IFERROR((V1365-V1367)/V1367*100%,"")</f>
        <v/>
      </c>
      <c r="W1368" s="107" t="str">
        <f>IFERROR((W1365-W1367)/W1367*100%,"")</f>
        <v/>
      </c>
      <c r="X1368" s="107" t="str">
        <f>IFERROR((X1365-X1367)/X1367*100%,"")</f>
        <v/>
      </c>
      <c r="Y1368" s="107" t="str">
        <f>IFERROR((Y1365-Y1367)/Y1367*100%,"")</f>
        <v/>
      </c>
      <c r="Z1368" s="107" t="str">
        <f t="shared" ref="Z1368" si="5864">IFERROR((Z1367-Z1366)/Z1367*100%,"")</f>
        <v/>
      </c>
      <c r="AA1368" s="107" t="str">
        <f>IFERROR((AA1367-AA1365)/AA1367*100%,"")</f>
        <v/>
      </c>
      <c r="AB1368" s="107" t="str">
        <f>IFERROR((AB1367-AB1365)/AB1367*100%,"")</f>
        <v/>
      </c>
      <c r="AC1368" s="194" t="str">
        <f t="shared" ref="AC1368" si="5865">IFERROR((AC1367-AC1366)/AC1367*100%,"")</f>
        <v/>
      </c>
      <c r="AD1368" s="194" t="str">
        <f t="shared" ref="AD1368" si="5866">IFERROR((AD1367-AD1366)/AD1367*100%,"")</f>
        <v/>
      </c>
      <c r="AE1368" s="194" t="str">
        <f t="shared" ref="AE1368" si="5867">IFERROR((AE1367-AE1366)/AE1367*100%,"")</f>
        <v/>
      </c>
      <c r="AF1368" s="194" t="str">
        <f t="shared" ref="AF1368" si="5868">IFERROR((AF1367-AF1366)/AF1367*100%,"")</f>
        <v/>
      </c>
      <c r="AG1368" s="194" t="str">
        <f t="shared" ref="AG1368" si="5869">IFERROR((AG1367-AG1366)/AG1367*100%,"")</f>
        <v/>
      </c>
      <c r="AH1368" s="194" t="str">
        <f t="shared" ref="AH1368" si="5870">IFERROR((AH1367-AH1366)/AH1367*100%,"")</f>
        <v/>
      </c>
      <c r="AI1368" s="194" t="str">
        <f t="shared" ref="AI1368" si="5871">IFERROR((AI1367-AI1366)/AI1367*100%,"")</f>
        <v/>
      </c>
      <c r="AJ1368" s="194" t="str">
        <f t="shared" ref="AJ1368" si="5872">IFERROR((AJ1367-AJ1366)/AJ1367*100%,"")</f>
        <v/>
      </c>
      <c r="AK1368" s="194" t="str">
        <f t="shared" ref="AK1368" si="5873">IFERROR((AK1367-AK1366)/AK1367*100%,"")</f>
        <v/>
      </c>
      <c r="AL1368" s="194" t="str">
        <f t="shared" ref="AL1368" si="5874">IFERROR((AL1367-AL1366)/AL1367*100%,"")</f>
        <v/>
      </c>
      <c r="AM1368" s="227" t="str">
        <f>IFERROR((AM1367-AM1365)/AM1367*100%,"")</f>
        <v/>
      </c>
    </row>
    <row r="1369" spans="1:39" customFormat="1" outlineLevel="1">
      <c r="A1369" t="str">
        <f>B1358&amp;C1369</f>
        <v>Surname, Forename7</v>
      </c>
      <c r="B1369" s="259"/>
      <c r="C1369" s="27">
        <v>7</v>
      </c>
      <c r="D1369" s="26" t="s">
        <v>22</v>
      </c>
      <c r="E1369" s="103"/>
      <c r="F1369" s="103"/>
      <c r="G1369" s="103"/>
      <c r="H1369" s="15"/>
      <c r="I1369" s="16"/>
      <c r="J1369" s="17"/>
      <c r="K1369" s="94"/>
      <c r="L1369" s="94"/>
      <c r="M1369" s="94"/>
      <c r="N1369" s="94"/>
      <c r="O1369" s="94"/>
      <c r="P1369" s="94"/>
      <c r="Q1369" s="17" t="str">
        <f>IF(SUM(K1369:P1369)=0,"",SUM(K1369:P1369))</f>
        <v/>
      </c>
      <c r="R1369" s="94"/>
      <c r="S1369" s="94"/>
      <c r="T1369" s="17" t="str">
        <f>IF(SUM(R1369:S1369)=0,"",SUM(R1369:S1369))</f>
        <v/>
      </c>
      <c r="U1369" s="17"/>
      <c r="V1369" s="94"/>
      <c r="W1369" s="17"/>
      <c r="X1369" s="94" t="str">
        <f>IFERROR(AVERAGE(V1369:W1369),"")</f>
        <v/>
      </c>
      <c r="Y1369" s="17"/>
      <c r="Z1369" s="17"/>
      <c r="AA1369" s="71"/>
      <c r="AB1369" s="17"/>
      <c r="AC1369" s="190" t="str">
        <f>IF(J1369="","",IF(J1369&lt;&gt;0,INT(25.4347*POWER((18-J1369),1.81)),0))</f>
        <v/>
      </c>
      <c r="AD1369" s="190" t="str">
        <f>IFERROR(IF(Q1369&lt;&gt;0,INT(0.14354*POWER(((10*Q1369)-220),1.4)),0),"")</f>
        <v/>
      </c>
      <c r="AE1369" s="190" t="str">
        <f>IFERROR(IF(T1369&lt;&gt;0,INT(51.39*POWER((T1369-1.5),1.05)),0),"")</f>
        <v/>
      </c>
      <c r="AF1369" s="190">
        <f>IF(U1369&lt;&gt;0,INT(0.8465*POWER(((100*U1369)-75),1.42)),0)</f>
        <v>0</v>
      </c>
      <c r="AG1369" s="190" t="str">
        <f>IFERROR(IF(X1369&lt;&gt;0,INT(1.53775*POWER((82-X1369),1.81)),0),"")</f>
        <v/>
      </c>
      <c r="AH1369" s="190" t="str">
        <f>IF(Y1369="","",IF(Y1369&lt;&gt;0,INT(5.74352*POWER((28.5-Y1369),1.92)),0))</f>
        <v/>
      </c>
      <c r="AI1369" s="190">
        <f>IF(Z1369&lt;&gt;0,INT(12.91*POWER((Z1369-4),1.1)),0)</f>
        <v>0</v>
      </c>
      <c r="AJ1369" s="190" t="str">
        <f>IF(AA1369="","",IF(AA1369&lt;&gt;0,INT(0.2797*POWER(((100*AA1369)),1.35)),0))</f>
        <v/>
      </c>
      <c r="AK1369" s="191" t="str">
        <f>IF(AB1369="","",IF(AB1369&lt;&gt;0,INT(100.14*POWER((AB1369-1),1.08)),0))</f>
        <v/>
      </c>
      <c r="AL1369" s="192">
        <f>COUNT(J1369,Q1369,T1369,X1369,Y1369,AA1369,AB1369)</f>
        <v>0</v>
      </c>
      <c r="AM1369" s="193" t="str">
        <f>IF(AL1369=0,"",SUM(AC1369:AK1369))</f>
        <v/>
      </c>
    </row>
    <row r="1370" spans="1:39" customFormat="1" outlineLevel="1">
      <c r="B1370" s="259"/>
      <c r="C1370" s="106" t="s">
        <v>65</v>
      </c>
      <c r="D1370" s="103"/>
      <c r="E1370" s="103"/>
      <c r="F1370" s="103"/>
      <c r="G1370" s="103"/>
      <c r="H1370" s="104"/>
      <c r="I1370" s="105"/>
      <c r="J1370" s="107" t="str">
        <f>IFERROR((J1367-J1369)/J1369*100%,"")</f>
        <v/>
      </c>
      <c r="K1370" s="107" t="str">
        <f t="shared" ref="K1370:T1370" si="5875">IFERROR((K1369-K1367)/K1369*100%,"")</f>
        <v/>
      </c>
      <c r="L1370" s="107" t="str">
        <f t="shared" si="5875"/>
        <v/>
      </c>
      <c r="M1370" s="107" t="str">
        <f t="shared" si="5875"/>
        <v/>
      </c>
      <c r="N1370" s="107" t="str">
        <f t="shared" si="5875"/>
        <v/>
      </c>
      <c r="O1370" s="107" t="str">
        <f t="shared" si="5875"/>
        <v/>
      </c>
      <c r="P1370" s="107" t="str">
        <f t="shared" si="5875"/>
        <v/>
      </c>
      <c r="Q1370" s="107" t="str">
        <f t="shared" si="5875"/>
        <v/>
      </c>
      <c r="R1370" s="107" t="str">
        <f t="shared" si="5875"/>
        <v/>
      </c>
      <c r="S1370" s="107" t="str">
        <f t="shared" si="5875"/>
        <v/>
      </c>
      <c r="T1370" s="107" t="str">
        <f t="shared" si="5875"/>
        <v/>
      </c>
      <c r="U1370" s="107" t="str">
        <f t="shared" ref="U1370" si="5876">IFERROR((U1369-U1368)/U1369*100%,"")</f>
        <v/>
      </c>
      <c r="V1370" s="107" t="str">
        <f>IFERROR((V1367-V1369)/V1369*100%,"")</f>
        <v/>
      </c>
      <c r="W1370" s="107" t="str">
        <f>IFERROR((W1367-W1369)/W1369*100%,"")</f>
        <v/>
      </c>
      <c r="X1370" s="107" t="str">
        <f>IFERROR((X1367-X1369)/X1369*100%,"")</f>
        <v/>
      </c>
      <c r="Y1370" s="107" t="str">
        <f>IFERROR((Y1367-Y1369)/Y1369*100%,"")</f>
        <v/>
      </c>
      <c r="Z1370" s="107" t="str">
        <f t="shared" ref="Z1370" si="5877">IFERROR((Z1369-Z1368)/Z1369*100%,"")</f>
        <v/>
      </c>
      <c r="AA1370" s="107" t="str">
        <f>IFERROR((AA1369-AA1367)/AA1369*100%,"")</f>
        <v/>
      </c>
      <c r="AB1370" s="107" t="str">
        <f>IFERROR((AB1369-AB1367)/AB1369*100%,"")</f>
        <v/>
      </c>
      <c r="AC1370" s="194" t="str">
        <f t="shared" ref="AC1370" si="5878">IFERROR((AC1369-AC1368)/AC1369*100%,"")</f>
        <v/>
      </c>
      <c r="AD1370" s="194" t="str">
        <f t="shared" ref="AD1370" si="5879">IFERROR((AD1369-AD1368)/AD1369*100%,"")</f>
        <v/>
      </c>
      <c r="AE1370" s="194" t="str">
        <f t="shared" ref="AE1370" si="5880">IFERROR((AE1369-AE1368)/AE1369*100%,"")</f>
        <v/>
      </c>
      <c r="AF1370" s="194" t="str">
        <f t="shared" ref="AF1370" si="5881">IFERROR((AF1369-AF1368)/AF1369*100%,"")</f>
        <v/>
      </c>
      <c r="AG1370" s="194" t="str">
        <f t="shared" ref="AG1370" si="5882">IFERROR((AG1369-AG1368)/AG1369*100%,"")</f>
        <v/>
      </c>
      <c r="AH1370" s="194" t="str">
        <f t="shared" ref="AH1370" si="5883">IFERROR((AH1369-AH1368)/AH1369*100%,"")</f>
        <v/>
      </c>
      <c r="AI1370" s="194" t="str">
        <f t="shared" ref="AI1370" si="5884">IFERROR((AI1369-AI1368)/AI1369*100%,"")</f>
        <v/>
      </c>
      <c r="AJ1370" s="194" t="str">
        <f t="shared" ref="AJ1370" si="5885">IFERROR((AJ1369-AJ1368)/AJ1369*100%,"")</f>
        <v/>
      </c>
      <c r="AK1370" s="194" t="str">
        <f t="shared" ref="AK1370" si="5886">IFERROR((AK1369-AK1368)/AK1369*100%,"")</f>
        <v/>
      </c>
      <c r="AL1370" s="194" t="str">
        <f t="shared" ref="AL1370" si="5887">IFERROR((AL1369-AL1368)/AL1369*100%,"")</f>
        <v/>
      </c>
      <c r="AM1370" s="227" t="str">
        <f>IFERROR((AM1369-AM1367)/AM1369*100%,"")</f>
        <v/>
      </c>
    </row>
    <row r="1371" spans="1:39" customFormat="1" outlineLevel="1">
      <c r="A1371" t="str">
        <f>B1358&amp;C1371</f>
        <v>Surname, Forename8</v>
      </c>
      <c r="B1371" s="259"/>
      <c r="C1371" s="27">
        <v>8</v>
      </c>
      <c r="D1371" s="26" t="s">
        <v>22</v>
      </c>
      <c r="E1371" s="103"/>
      <c r="F1371" s="103"/>
      <c r="G1371" s="103"/>
      <c r="H1371" s="15"/>
      <c r="I1371" s="16"/>
      <c r="J1371" s="17"/>
      <c r="K1371" s="94"/>
      <c r="L1371" s="94"/>
      <c r="M1371" s="94"/>
      <c r="N1371" s="94"/>
      <c r="O1371" s="94"/>
      <c r="P1371" s="94"/>
      <c r="Q1371" s="17" t="str">
        <f>IF(SUM(K1371:P1371)=0,"",SUM(K1371:P1371))</f>
        <v/>
      </c>
      <c r="R1371" s="94"/>
      <c r="S1371" s="94"/>
      <c r="T1371" s="17" t="str">
        <f>IF(SUM(R1371:S1371)=0,"",SUM(R1371:S1371))</f>
        <v/>
      </c>
      <c r="U1371" s="17"/>
      <c r="V1371" s="94"/>
      <c r="W1371" s="17"/>
      <c r="X1371" s="94" t="str">
        <f>IFERROR(AVERAGE(V1371:W1371),"")</f>
        <v/>
      </c>
      <c r="Y1371" s="17"/>
      <c r="Z1371" s="17"/>
      <c r="AA1371" s="71"/>
      <c r="AB1371" s="17"/>
      <c r="AC1371" s="190" t="str">
        <f>IF(J1371="","",IF(J1371&lt;&gt;0,INT(25.4347*POWER((18-J1371),1.81)),0))</f>
        <v/>
      </c>
      <c r="AD1371" s="190" t="str">
        <f>IFERROR(IF(Q1371&lt;&gt;0,INT(0.14354*POWER(((10*Q1371)-220),1.4)),0),"")</f>
        <v/>
      </c>
      <c r="AE1371" s="190" t="str">
        <f>IFERROR(IF(T1371&lt;&gt;0,INT(51.39*POWER((T1371-1.5),1.05)),0),"")</f>
        <v/>
      </c>
      <c r="AF1371" s="190">
        <f>IF(U1371&lt;&gt;0,INT(0.8465*POWER(((100*U1371)-75),1.42)),0)</f>
        <v>0</v>
      </c>
      <c r="AG1371" s="190" t="str">
        <f>IFERROR(IF(X1371&lt;&gt;0,INT(1.53775*POWER((82-X1371),1.81)),0),"")</f>
        <v/>
      </c>
      <c r="AH1371" s="190" t="str">
        <f>IF(Y1371="","",IF(Y1371&lt;&gt;0,INT(5.74352*POWER((28.5-Y1371),1.92)),0))</f>
        <v/>
      </c>
      <c r="AI1371" s="190">
        <f>IF(Z1371&lt;&gt;0,INT(12.91*POWER((Z1371-4),1.1)),0)</f>
        <v>0</v>
      </c>
      <c r="AJ1371" s="190" t="str">
        <f>IF(AA1371="","",IF(AA1371&lt;&gt;0,INT(0.2797*POWER(((100*AA1371)),1.35)),0))</f>
        <v/>
      </c>
      <c r="AK1371" s="191" t="str">
        <f>IF(AB1371="","",IF(AB1371&lt;&gt;0,INT(100.14*POWER((AB1371-1),1.08)),0))</f>
        <v/>
      </c>
      <c r="AL1371" s="192">
        <f>COUNT(J1371,Q1371,T1371,X1371,Y1371,AA1371,AB1371)</f>
        <v>0</v>
      </c>
      <c r="AM1371" s="193" t="str">
        <f>IF(AL1371=0,"",SUM(AC1371:AK1371))</f>
        <v/>
      </c>
    </row>
    <row r="1372" spans="1:39" customFormat="1" outlineLevel="1">
      <c r="B1372" s="259"/>
      <c r="C1372" s="106" t="s">
        <v>65</v>
      </c>
      <c r="D1372" s="103"/>
      <c r="E1372" s="103"/>
      <c r="F1372" s="103"/>
      <c r="G1372" s="103"/>
      <c r="H1372" s="104"/>
      <c r="I1372" s="105"/>
      <c r="J1372" s="107" t="str">
        <f>IFERROR((J1369-J1371)/J1371*100%,"")</f>
        <v/>
      </c>
      <c r="K1372" s="107" t="str">
        <f t="shared" ref="K1372:T1372" si="5888">IFERROR((K1371-K1369)/K1371*100%,"")</f>
        <v/>
      </c>
      <c r="L1372" s="107" t="str">
        <f t="shared" si="5888"/>
        <v/>
      </c>
      <c r="M1372" s="107" t="str">
        <f t="shared" si="5888"/>
        <v/>
      </c>
      <c r="N1372" s="107" t="str">
        <f t="shared" si="5888"/>
        <v/>
      </c>
      <c r="O1372" s="107" t="str">
        <f t="shared" si="5888"/>
        <v/>
      </c>
      <c r="P1372" s="107" t="str">
        <f t="shared" si="5888"/>
        <v/>
      </c>
      <c r="Q1372" s="107" t="str">
        <f t="shared" si="5888"/>
        <v/>
      </c>
      <c r="R1372" s="107" t="str">
        <f t="shared" si="5888"/>
        <v/>
      </c>
      <c r="S1372" s="107" t="str">
        <f t="shared" si="5888"/>
        <v/>
      </c>
      <c r="T1372" s="107" t="str">
        <f t="shared" si="5888"/>
        <v/>
      </c>
      <c r="U1372" s="107" t="str">
        <f t="shared" ref="U1372" si="5889">IFERROR((U1371-U1370)/U1371*100%,"")</f>
        <v/>
      </c>
      <c r="V1372" s="107" t="str">
        <f>IFERROR((V1369-V1371)/V1371*100%,"")</f>
        <v/>
      </c>
      <c r="W1372" s="107" t="str">
        <f>IFERROR((W1369-W1371)/W1371*100%,"")</f>
        <v/>
      </c>
      <c r="X1372" s="107" t="str">
        <f>IFERROR((X1369-X1371)/X1371*100%,"")</f>
        <v/>
      </c>
      <c r="Y1372" s="107" t="str">
        <f>IFERROR((Y1369-Y1371)/Y1371*100%,"")</f>
        <v/>
      </c>
      <c r="Z1372" s="107" t="str">
        <f t="shared" ref="Z1372" si="5890">IFERROR((Z1371-Z1370)/Z1371*100%,"")</f>
        <v/>
      </c>
      <c r="AA1372" s="107" t="str">
        <f>IFERROR((AA1371-AA1369)/AA1371*100%,"")</f>
        <v/>
      </c>
      <c r="AB1372" s="107" t="str">
        <f>IFERROR((AB1371-AB1369)/AB1371*100%,"")</f>
        <v/>
      </c>
      <c r="AC1372" s="194" t="str">
        <f t="shared" ref="AC1372" si="5891">IFERROR((AC1371-AC1370)/AC1371*100%,"")</f>
        <v/>
      </c>
      <c r="AD1372" s="194" t="str">
        <f t="shared" ref="AD1372" si="5892">IFERROR((AD1371-AD1370)/AD1371*100%,"")</f>
        <v/>
      </c>
      <c r="AE1372" s="194" t="str">
        <f t="shared" ref="AE1372" si="5893">IFERROR((AE1371-AE1370)/AE1371*100%,"")</f>
        <v/>
      </c>
      <c r="AF1372" s="194" t="str">
        <f t="shared" ref="AF1372" si="5894">IFERROR((AF1371-AF1370)/AF1371*100%,"")</f>
        <v/>
      </c>
      <c r="AG1372" s="194" t="str">
        <f t="shared" ref="AG1372" si="5895">IFERROR((AG1371-AG1370)/AG1371*100%,"")</f>
        <v/>
      </c>
      <c r="AH1372" s="194" t="str">
        <f t="shared" ref="AH1372" si="5896">IFERROR((AH1371-AH1370)/AH1371*100%,"")</f>
        <v/>
      </c>
      <c r="AI1372" s="194" t="str">
        <f t="shared" ref="AI1372" si="5897">IFERROR((AI1371-AI1370)/AI1371*100%,"")</f>
        <v/>
      </c>
      <c r="AJ1372" s="194" t="str">
        <f t="shared" ref="AJ1372" si="5898">IFERROR((AJ1371-AJ1370)/AJ1371*100%,"")</f>
        <v/>
      </c>
      <c r="AK1372" s="194" t="str">
        <f t="shared" ref="AK1372" si="5899">IFERROR((AK1371-AK1370)/AK1371*100%,"")</f>
        <v/>
      </c>
      <c r="AL1372" s="194" t="str">
        <f t="shared" ref="AL1372" si="5900">IFERROR((AL1371-AL1370)/AL1371*100%,"")</f>
        <v/>
      </c>
      <c r="AM1372" s="227" t="str">
        <f>IFERROR((AM1371-AM1369)/AM1371*100%,"")</f>
        <v/>
      </c>
    </row>
    <row r="1373" spans="1:39" customFormat="1" outlineLevel="1">
      <c r="A1373" t="str">
        <f>B1358&amp;C1373</f>
        <v>Surname, Forename9</v>
      </c>
      <c r="B1373" s="259"/>
      <c r="C1373" s="27">
        <v>9</v>
      </c>
      <c r="D1373" s="26" t="s">
        <v>22</v>
      </c>
      <c r="E1373" s="103"/>
      <c r="F1373" s="103"/>
      <c r="G1373" s="103"/>
      <c r="H1373" s="15"/>
      <c r="I1373" s="16"/>
      <c r="J1373" s="17"/>
      <c r="K1373" s="94"/>
      <c r="L1373" s="94"/>
      <c r="M1373" s="94"/>
      <c r="N1373" s="94"/>
      <c r="O1373" s="94"/>
      <c r="P1373" s="94"/>
      <c r="Q1373" s="17" t="str">
        <f>IF(SUM(K1373:P1373)=0,"",SUM(K1373:P1373))</f>
        <v/>
      </c>
      <c r="R1373" s="94"/>
      <c r="S1373" s="94"/>
      <c r="T1373" s="17" t="str">
        <f>IF(SUM(R1373:S1373)=0,"",SUM(R1373:S1373))</f>
        <v/>
      </c>
      <c r="U1373" s="17"/>
      <c r="V1373" s="94"/>
      <c r="W1373" s="17"/>
      <c r="X1373" s="94" t="str">
        <f>IFERROR(AVERAGE(V1373:W1373),"")</f>
        <v/>
      </c>
      <c r="Y1373" s="17"/>
      <c r="Z1373" s="17"/>
      <c r="AA1373" s="71"/>
      <c r="AB1373" s="17"/>
      <c r="AC1373" s="190" t="str">
        <f>IF(J1373="","",IF(J1373&lt;&gt;0,INT(25.4347*POWER((18-J1373),1.81)),0))</f>
        <v/>
      </c>
      <c r="AD1373" s="190" t="str">
        <f>IFERROR(IF(Q1373&lt;&gt;0,INT(0.14354*POWER(((10*Q1373)-220),1.4)),0),"")</f>
        <v/>
      </c>
      <c r="AE1373" s="190" t="str">
        <f>IFERROR(IF(T1373&lt;&gt;0,INT(51.39*POWER((T1373-1.5),1.05)),0),"")</f>
        <v/>
      </c>
      <c r="AF1373" s="190">
        <f>IF(U1373&lt;&gt;0,INT(0.8465*POWER(((100*U1373)-75),1.42)),0)</f>
        <v>0</v>
      </c>
      <c r="AG1373" s="190" t="str">
        <f>IFERROR(IF(X1373&lt;&gt;0,INT(1.53775*POWER((82-X1373),1.81)),0),"")</f>
        <v/>
      </c>
      <c r="AH1373" s="190" t="str">
        <f>IF(Y1373="","",IF(Y1373&lt;&gt;0,INT(5.74352*POWER((28.5-Y1373),1.92)),0))</f>
        <v/>
      </c>
      <c r="AI1373" s="190">
        <f>IF(Z1373&lt;&gt;0,INT(12.91*POWER((Z1373-4),1.1)),0)</f>
        <v>0</v>
      </c>
      <c r="AJ1373" s="190" t="str">
        <f>IF(AA1373="","",IF(AA1373&lt;&gt;0,INT(0.2797*POWER(((100*AA1373)),1.35)),0))</f>
        <v/>
      </c>
      <c r="AK1373" s="191" t="str">
        <f>IF(AB1373="","",IF(AB1373&lt;&gt;0,INT(100.14*POWER((AB1373-1),1.08)),0))</f>
        <v/>
      </c>
      <c r="AL1373" s="192">
        <f>COUNT(J1373,Q1373,T1373,X1373,Y1373,AA1373,AB1373)</f>
        <v>0</v>
      </c>
      <c r="AM1373" s="193" t="str">
        <f>IF(AL1373=0,"",SUM(AC1373:AK1373))</f>
        <v/>
      </c>
    </row>
    <row r="1374" spans="1:39" customFormat="1" outlineLevel="1">
      <c r="B1374" s="259"/>
      <c r="C1374" s="106" t="s">
        <v>65</v>
      </c>
      <c r="D1374" s="33"/>
      <c r="E1374" s="33"/>
      <c r="F1374" s="33"/>
      <c r="G1374" s="33"/>
      <c r="H1374" s="18"/>
      <c r="I1374" s="44"/>
      <c r="J1374" s="107" t="str">
        <f>IFERROR((J1371-J1373)/J1373*100%,"")</f>
        <v/>
      </c>
      <c r="K1374" s="107" t="str">
        <f t="shared" ref="K1374:T1374" si="5901">IFERROR((K1373-K1371)/K1373*100%,"")</f>
        <v/>
      </c>
      <c r="L1374" s="107" t="str">
        <f t="shared" si="5901"/>
        <v/>
      </c>
      <c r="M1374" s="107" t="str">
        <f t="shared" si="5901"/>
        <v/>
      </c>
      <c r="N1374" s="107" t="str">
        <f t="shared" si="5901"/>
        <v/>
      </c>
      <c r="O1374" s="107" t="str">
        <f t="shared" si="5901"/>
        <v/>
      </c>
      <c r="P1374" s="107" t="str">
        <f t="shared" si="5901"/>
        <v/>
      </c>
      <c r="Q1374" s="107" t="str">
        <f t="shared" si="5901"/>
        <v/>
      </c>
      <c r="R1374" s="107" t="str">
        <f t="shared" si="5901"/>
        <v/>
      </c>
      <c r="S1374" s="107" t="str">
        <f t="shared" si="5901"/>
        <v/>
      </c>
      <c r="T1374" s="107" t="str">
        <f t="shared" si="5901"/>
        <v/>
      </c>
      <c r="U1374" s="107" t="str">
        <f t="shared" ref="U1374" si="5902">IFERROR((U1373-U1372)/U1373*100%,"")</f>
        <v/>
      </c>
      <c r="V1374" s="107" t="str">
        <f>IFERROR((V1371-V1373)/V1373*100%,"")</f>
        <v/>
      </c>
      <c r="W1374" s="107" t="str">
        <f>IFERROR((W1371-W1373)/W1373*100%,"")</f>
        <v/>
      </c>
      <c r="X1374" s="107" t="str">
        <f>IFERROR((X1371-X1373)/X1373*100%,"")</f>
        <v/>
      </c>
      <c r="Y1374" s="107" t="str">
        <f>IFERROR((Y1371-Y1373)/Y1373*100%,"")</f>
        <v/>
      </c>
      <c r="Z1374" s="107" t="str">
        <f t="shared" ref="Z1374" si="5903">IFERROR((Z1373-Z1372)/Z1373*100%,"")</f>
        <v/>
      </c>
      <c r="AA1374" s="107" t="str">
        <f>IFERROR((AA1373-AA1371)/AA1373*100%,"")</f>
        <v/>
      </c>
      <c r="AB1374" s="107" t="str">
        <f>IFERROR((AB1373-AB1371)/AB1373*100%,"")</f>
        <v/>
      </c>
      <c r="AC1374" s="194" t="str">
        <f t="shared" ref="AC1374" si="5904">IFERROR((AC1373-AC1372)/AC1373*100%,"")</f>
        <v/>
      </c>
      <c r="AD1374" s="194" t="str">
        <f t="shared" ref="AD1374" si="5905">IFERROR((AD1373-AD1372)/AD1373*100%,"")</f>
        <v/>
      </c>
      <c r="AE1374" s="194" t="str">
        <f t="shared" ref="AE1374" si="5906">IFERROR((AE1373-AE1372)/AE1373*100%,"")</f>
        <v/>
      </c>
      <c r="AF1374" s="194" t="str">
        <f t="shared" ref="AF1374" si="5907">IFERROR((AF1373-AF1372)/AF1373*100%,"")</f>
        <v/>
      </c>
      <c r="AG1374" s="194" t="str">
        <f t="shared" ref="AG1374" si="5908">IFERROR((AG1373-AG1372)/AG1373*100%,"")</f>
        <v/>
      </c>
      <c r="AH1374" s="194" t="str">
        <f t="shared" ref="AH1374" si="5909">IFERROR((AH1373-AH1372)/AH1373*100%,"")</f>
        <v/>
      </c>
      <c r="AI1374" s="194" t="str">
        <f t="shared" ref="AI1374" si="5910">IFERROR((AI1373-AI1372)/AI1373*100%,"")</f>
        <v/>
      </c>
      <c r="AJ1374" s="194" t="str">
        <f t="shared" ref="AJ1374" si="5911">IFERROR((AJ1373-AJ1372)/AJ1373*100%,"")</f>
        <v/>
      </c>
      <c r="AK1374" s="194" t="str">
        <f t="shared" ref="AK1374" si="5912">IFERROR((AK1373-AK1372)/AK1373*100%,"")</f>
        <v/>
      </c>
      <c r="AL1374" s="194" t="str">
        <f t="shared" ref="AL1374" si="5913">IFERROR((AL1373-AL1372)/AL1373*100%,"")</f>
        <v/>
      </c>
      <c r="AM1374" s="227" t="str">
        <f>IFERROR((AM1373-AM1371)/AM1373*100%,"")</f>
        <v/>
      </c>
    </row>
    <row r="1375" spans="1:39" s="6" customFormat="1" outlineLevel="1">
      <c r="A1375" t="str">
        <f>B1358&amp;C1375</f>
        <v>Surname, Forename10</v>
      </c>
      <c r="B1375" s="259"/>
      <c r="C1375" s="32">
        <v>10</v>
      </c>
      <c r="D1375" s="33" t="s">
        <v>22</v>
      </c>
      <c r="E1375" s="33"/>
      <c r="F1375" s="33"/>
      <c r="G1375" s="33"/>
      <c r="H1375" s="18"/>
      <c r="I1375" s="44"/>
      <c r="J1375" s="34"/>
      <c r="K1375" s="34"/>
      <c r="L1375" s="34"/>
      <c r="M1375" s="34"/>
      <c r="N1375" s="34"/>
      <c r="O1375" s="34"/>
      <c r="P1375" s="34"/>
      <c r="Q1375" s="17" t="str">
        <f>IF(SUM(K1375:P1375)=0,"",SUM(K1375:P1375))</f>
        <v/>
      </c>
      <c r="R1375" s="94"/>
      <c r="S1375" s="94"/>
      <c r="T1375" s="17" t="str">
        <f>IF(SUM(R1375:S1375)=0,"",SUM(R1375:S1375))</f>
        <v/>
      </c>
      <c r="U1375" s="17"/>
      <c r="V1375" s="94"/>
      <c r="W1375" s="17"/>
      <c r="X1375" s="94" t="str">
        <f>IFERROR(AVERAGE(V1375:W1375),"")</f>
        <v/>
      </c>
      <c r="Y1375" s="17"/>
      <c r="Z1375" s="17"/>
      <c r="AA1375" s="71"/>
      <c r="AB1375" s="17"/>
      <c r="AC1375" s="190" t="str">
        <f>IF(J1375="","",IF(J1375&lt;&gt;0,INT(25.4347*POWER((18-J1375),1.81)),0))</f>
        <v/>
      </c>
      <c r="AD1375" s="190" t="str">
        <f>IFERROR(IF(Q1375&lt;&gt;0,INT(0.14354*POWER(((10*Q1375)-220),1.4)),0),"")</f>
        <v/>
      </c>
      <c r="AE1375" s="190" t="str">
        <f>IFERROR(IF(T1375&lt;&gt;0,INT(51.39*POWER((T1375-1.5),1.05)),0),"")</f>
        <v/>
      </c>
      <c r="AF1375" s="190">
        <f>IF(U1375&lt;&gt;0,INT(0.8465*POWER(((100*U1375)-75),1.42)),0)</f>
        <v>0</v>
      </c>
      <c r="AG1375" s="190" t="str">
        <f>IFERROR(IF(X1375&lt;&gt;0,INT(1.53775*POWER((82-X1375),1.81)),0),"")</f>
        <v/>
      </c>
      <c r="AH1375" s="190" t="str">
        <f>IF(Y1375="","",IF(Y1375&lt;&gt;0,INT(5.74352*POWER((28.5-Y1375),1.92)),0))</f>
        <v/>
      </c>
      <c r="AI1375" s="190">
        <f>IF(Z1375&lt;&gt;0,INT(12.91*POWER((Z1375-4),1.1)),0)</f>
        <v>0</v>
      </c>
      <c r="AJ1375" s="190" t="str">
        <f>IF(AA1375="","",IF(AA1375&lt;&gt;0,INT(0.2797*POWER(((100*AA1375)),1.35)),0))</f>
        <v/>
      </c>
      <c r="AK1375" s="191" t="str">
        <f>IF(AB1375="","",IF(AB1375&lt;&gt;0,INT(100.14*POWER((AB1375-1),1.08)),0))</f>
        <v/>
      </c>
      <c r="AL1375" s="192">
        <f>COUNT(J1375,Q1375,T1375,X1375,Y1375,AA1375,AB1375)</f>
        <v>0</v>
      </c>
      <c r="AM1375" s="193" t="str">
        <f>IF(AL1375=0,"",SUM(AC1375:AK1375))</f>
        <v/>
      </c>
    </row>
    <row r="1376" spans="1:39" s="6" customFormat="1" outlineLevel="1">
      <c r="A1376"/>
      <c r="B1376" s="260"/>
      <c r="C1376" s="106" t="s">
        <v>65</v>
      </c>
      <c r="D1376" s="33"/>
      <c r="E1376" s="33"/>
      <c r="F1376" s="33"/>
      <c r="G1376" s="33"/>
      <c r="H1376" s="18"/>
      <c r="I1376" s="44"/>
      <c r="J1376" s="107" t="str">
        <f>IFERROR((J1373-J1375)/J1375*100%,"")</f>
        <v/>
      </c>
      <c r="K1376" s="107" t="str">
        <f t="shared" ref="K1376:T1376" si="5914">IFERROR((K1375-K1373)/K1375*100%,"")</f>
        <v/>
      </c>
      <c r="L1376" s="107" t="str">
        <f t="shared" si="5914"/>
        <v/>
      </c>
      <c r="M1376" s="107" t="str">
        <f t="shared" si="5914"/>
        <v/>
      </c>
      <c r="N1376" s="107" t="str">
        <f t="shared" si="5914"/>
        <v/>
      </c>
      <c r="O1376" s="107" t="str">
        <f t="shared" si="5914"/>
        <v/>
      </c>
      <c r="P1376" s="107" t="str">
        <f t="shared" si="5914"/>
        <v/>
      </c>
      <c r="Q1376" s="107" t="str">
        <f t="shared" si="5914"/>
        <v/>
      </c>
      <c r="R1376" s="107" t="str">
        <f t="shared" si="5914"/>
        <v/>
      </c>
      <c r="S1376" s="107" t="str">
        <f t="shared" si="5914"/>
        <v/>
      </c>
      <c r="T1376" s="107" t="str">
        <f t="shared" si="5914"/>
        <v/>
      </c>
      <c r="U1376" s="107" t="str">
        <f t="shared" ref="U1376" si="5915">IFERROR((U1375-U1374)/U1375*100%,"")</f>
        <v/>
      </c>
      <c r="V1376" s="107" t="str">
        <f>IFERROR((V1373-V1375)/V1375*100%,"")</f>
        <v/>
      </c>
      <c r="W1376" s="107" t="str">
        <f>IFERROR((W1373-W1375)/W1375*100%,"")</f>
        <v/>
      </c>
      <c r="X1376" s="107" t="str">
        <f>IFERROR((X1373-X1375)/X1375*100%,"")</f>
        <v/>
      </c>
      <c r="Y1376" s="107" t="str">
        <f>IFERROR((Y1373-Y1375)/Y1375*100%,"")</f>
        <v/>
      </c>
      <c r="Z1376" s="107" t="str">
        <f t="shared" ref="Z1376" si="5916">IFERROR((Z1375-Z1374)/Z1375*100%,"")</f>
        <v/>
      </c>
      <c r="AA1376" s="107" t="str">
        <f>IFERROR((AA1375-AA1373)/AA1375*100%,"")</f>
        <v/>
      </c>
      <c r="AB1376" s="107" t="str">
        <f>IFERROR((AB1375-AB1373)/AB1375*100%,"")</f>
        <v/>
      </c>
      <c r="AC1376" s="194" t="str">
        <f t="shared" ref="AC1376" si="5917">IFERROR((AC1375-AC1374)/AC1375*100%,"")</f>
        <v/>
      </c>
      <c r="AD1376" s="194" t="str">
        <f t="shared" ref="AD1376" si="5918">IFERROR((AD1375-AD1374)/AD1375*100%,"")</f>
        <v/>
      </c>
      <c r="AE1376" s="194" t="str">
        <f t="shared" ref="AE1376" si="5919">IFERROR((AE1375-AE1374)/AE1375*100%,"")</f>
        <v/>
      </c>
      <c r="AF1376" s="194" t="str">
        <f t="shared" ref="AF1376" si="5920">IFERROR((AF1375-AF1374)/AF1375*100%,"")</f>
        <v/>
      </c>
      <c r="AG1376" s="194" t="str">
        <f t="shared" ref="AG1376" si="5921">IFERROR((AG1375-AG1374)/AG1375*100%,"")</f>
        <v/>
      </c>
      <c r="AH1376" s="194" t="str">
        <f t="shared" ref="AH1376" si="5922">IFERROR((AH1375-AH1374)/AH1375*100%,"")</f>
        <v/>
      </c>
      <c r="AI1376" s="194" t="str">
        <f t="shared" ref="AI1376" si="5923">IFERROR((AI1375-AI1374)/AI1375*100%,"")</f>
        <v/>
      </c>
      <c r="AJ1376" s="194" t="str">
        <f t="shared" ref="AJ1376" si="5924">IFERROR((AJ1375-AJ1374)/AJ1375*100%,"")</f>
        <v/>
      </c>
      <c r="AK1376" s="194" t="str">
        <f t="shared" ref="AK1376" si="5925">IFERROR((AK1375-AK1374)/AK1375*100%,"")</f>
        <v/>
      </c>
      <c r="AL1376" s="194" t="str">
        <f t="shared" ref="AL1376" si="5926">IFERROR((AL1375-AL1374)/AL1375*100%,"")</f>
        <v/>
      </c>
      <c r="AM1376" s="227" t="str">
        <f>IFERROR((AM1375-AM1373)/AM1375*100%,"")</f>
        <v/>
      </c>
    </row>
    <row r="1377" spans="1:39" s="45" customFormat="1" outlineLevel="1">
      <c r="B1377" s="115"/>
      <c r="C1377" s="32"/>
      <c r="D1377" s="33"/>
      <c r="E1377" s="33"/>
      <c r="F1377" s="33"/>
      <c r="G1377" s="33"/>
      <c r="H1377" s="18"/>
      <c r="I1377" s="44"/>
      <c r="J1377" s="34"/>
      <c r="K1377" s="34"/>
      <c r="L1377" s="34"/>
      <c r="M1377" s="34"/>
      <c r="N1377" s="34"/>
      <c r="O1377" s="34"/>
      <c r="P1377" s="34"/>
      <c r="Q1377" s="34"/>
      <c r="R1377" s="34"/>
      <c r="S1377" s="34"/>
      <c r="T1377" s="34"/>
      <c r="U1377" s="34"/>
      <c r="V1377" s="34"/>
      <c r="W1377" s="34"/>
      <c r="X1377" s="34"/>
      <c r="Y1377" s="34"/>
      <c r="Z1377" s="34"/>
      <c r="AA1377" s="34"/>
      <c r="AB1377" s="34"/>
      <c r="AC1377" s="195"/>
      <c r="AD1377" s="196"/>
      <c r="AE1377" s="196"/>
      <c r="AF1377" s="196"/>
      <c r="AG1377" s="196"/>
      <c r="AH1377" s="196"/>
      <c r="AI1377" s="196"/>
      <c r="AJ1377" s="196"/>
      <c r="AK1377" s="197"/>
      <c r="AL1377" s="196"/>
      <c r="AM1377" s="198"/>
    </row>
    <row r="1378" spans="1:39" s="6" customFormat="1" outlineLevel="1">
      <c r="B1378" s="116"/>
      <c r="C1378" s="35"/>
      <c r="D1378" s="36"/>
      <c r="E1378" s="36"/>
      <c r="F1378" s="36"/>
      <c r="G1378" s="36"/>
      <c r="H1378" s="37"/>
      <c r="I1378" s="38" t="s">
        <v>24</v>
      </c>
      <c r="J1378" s="21" t="e">
        <f>AVERAGE(J1358:J1359,J1361,J1363,J1365,J1367,J1369,J1371,J1373,J1375)</f>
        <v>#DIV/0!</v>
      </c>
      <c r="K1378" s="21" t="e">
        <f t="shared" ref="K1378:AB1378" si="5927">AVERAGE(K1358:K1359,K1361,K1363,K1365,K1367,K1369,K1371,K1373,K1375)</f>
        <v>#DIV/0!</v>
      </c>
      <c r="L1378" s="21" t="e">
        <f t="shared" si="5927"/>
        <v>#DIV/0!</v>
      </c>
      <c r="M1378" s="21" t="e">
        <f t="shared" si="5927"/>
        <v>#DIV/0!</v>
      </c>
      <c r="N1378" s="21" t="e">
        <f t="shared" si="5927"/>
        <v>#DIV/0!</v>
      </c>
      <c r="O1378" s="21" t="e">
        <f t="shared" si="5927"/>
        <v>#DIV/0!</v>
      </c>
      <c r="P1378" s="21" t="e">
        <f t="shared" si="5927"/>
        <v>#DIV/0!</v>
      </c>
      <c r="Q1378" s="21" t="e">
        <f t="shared" si="5927"/>
        <v>#DIV/0!</v>
      </c>
      <c r="R1378" s="21" t="e">
        <f t="shared" si="5927"/>
        <v>#DIV/0!</v>
      </c>
      <c r="S1378" s="21" t="e">
        <f t="shared" si="5927"/>
        <v>#DIV/0!</v>
      </c>
      <c r="T1378" s="21" t="e">
        <f t="shared" si="5927"/>
        <v>#DIV/0!</v>
      </c>
      <c r="U1378" s="21" t="e">
        <f t="shared" si="5927"/>
        <v>#DIV/0!</v>
      </c>
      <c r="V1378" s="21" t="e">
        <f t="shared" si="5927"/>
        <v>#DIV/0!</v>
      </c>
      <c r="W1378" s="21" t="e">
        <f t="shared" si="5927"/>
        <v>#DIV/0!</v>
      </c>
      <c r="X1378" s="21" t="e">
        <f t="shared" si="5927"/>
        <v>#DIV/0!</v>
      </c>
      <c r="Y1378" s="21" t="e">
        <f t="shared" si="5927"/>
        <v>#DIV/0!</v>
      </c>
      <c r="Z1378" s="21" t="e">
        <f t="shared" si="5927"/>
        <v>#DIV/0!</v>
      </c>
      <c r="AA1378" s="21" t="e">
        <f t="shared" si="5927"/>
        <v>#DIV/0!</v>
      </c>
      <c r="AB1378" s="21" t="e">
        <f t="shared" si="5927"/>
        <v>#DIV/0!</v>
      </c>
      <c r="AC1378" s="199"/>
      <c r="AD1378" s="200"/>
      <c r="AE1378" s="200"/>
      <c r="AF1378" s="200"/>
      <c r="AG1378" s="200"/>
      <c r="AH1378" s="200"/>
      <c r="AI1378" s="200"/>
      <c r="AJ1378" s="200"/>
      <c r="AK1378" s="201"/>
      <c r="AL1378" s="200"/>
      <c r="AM1378" s="202"/>
    </row>
    <row r="1379" spans="1:39" s="6" customFormat="1" outlineLevel="1">
      <c r="B1379" s="116"/>
      <c r="C1379" s="35"/>
      <c r="D1379" s="36"/>
      <c r="E1379" s="36"/>
      <c r="F1379" s="36"/>
      <c r="G1379" s="36"/>
      <c r="H1379" s="37"/>
      <c r="I1379" s="38" t="s">
        <v>26</v>
      </c>
      <c r="J1379" s="21">
        <f>MIN(J1358:J1359,J1361,J1363,J1365,J1367,J1369,J1371,J1373,J1375)</f>
        <v>0</v>
      </c>
      <c r="K1379" s="21">
        <f t="shared" ref="K1379:AB1379" si="5928">MIN(K1358:K1359,K1361,K1363,K1365,K1367,K1369,K1371,K1373,K1375)</f>
        <v>0</v>
      </c>
      <c r="L1379" s="21">
        <f t="shared" si="5928"/>
        <v>0</v>
      </c>
      <c r="M1379" s="21">
        <f t="shared" si="5928"/>
        <v>0</v>
      </c>
      <c r="N1379" s="21">
        <f t="shared" si="5928"/>
        <v>0</v>
      </c>
      <c r="O1379" s="21">
        <f t="shared" si="5928"/>
        <v>0</v>
      </c>
      <c r="P1379" s="21">
        <f t="shared" si="5928"/>
        <v>0</v>
      </c>
      <c r="Q1379" s="21">
        <f t="shared" si="5928"/>
        <v>0</v>
      </c>
      <c r="R1379" s="21">
        <f t="shared" si="5928"/>
        <v>0</v>
      </c>
      <c r="S1379" s="21">
        <f t="shared" si="5928"/>
        <v>0</v>
      </c>
      <c r="T1379" s="21">
        <f t="shared" si="5928"/>
        <v>0</v>
      </c>
      <c r="U1379" s="21">
        <f t="shared" si="5928"/>
        <v>0</v>
      </c>
      <c r="V1379" s="21">
        <f t="shared" si="5928"/>
        <v>0</v>
      </c>
      <c r="W1379" s="21">
        <f t="shared" si="5928"/>
        <v>0</v>
      </c>
      <c r="X1379" s="21">
        <f t="shared" si="5928"/>
        <v>0</v>
      </c>
      <c r="Y1379" s="21">
        <f t="shared" si="5928"/>
        <v>0</v>
      </c>
      <c r="Z1379" s="21">
        <f t="shared" si="5928"/>
        <v>0</v>
      </c>
      <c r="AA1379" s="21">
        <f t="shared" si="5928"/>
        <v>0</v>
      </c>
      <c r="AB1379" s="21">
        <f t="shared" si="5928"/>
        <v>0</v>
      </c>
      <c r="AC1379" s="199"/>
      <c r="AD1379" s="200"/>
      <c r="AE1379" s="200"/>
      <c r="AF1379" s="200"/>
      <c r="AG1379" s="200"/>
      <c r="AH1379" s="200"/>
      <c r="AI1379" s="200"/>
      <c r="AJ1379" s="200"/>
      <c r="AK1379" s="201"/>
      <c r="AL1379" s="200"/>
      <c r="AM1379" s="202"/>
    </row>
    <row r="1380" spans="1:39" s="6" customFormat="1" outlineLevel="1">
      <c r="B1380" s="116"/>
      <c r="C1380" s="35"/>
      <c r="D1380" s="36"/>
      <c r="E1380" s="36"/>
      <c r="F1380" s="36"/>
      <c r="G1380" s="36"/>
      <c r="H1380" s="37"/>
      <c r="I1380" s="38" t="s">
        <v>25</v>
      </c>
      <c r="J1380" s="21">
        <f>MAX(J1358:J1359,J1361,J1363,J1365,J1367,J1369,J1371,J1373,J1375)</f>
        <v>0</v>
      </c>
      <c r="K1380" s="21">
        <f t="shared" ref="K1380:AB1380" si="5929">MAX(K1358:K1359,K1361,K1363,K1365,K1367,K1369,K1371,K1373,K1375)</f>
        <v>0</v>
      </c>
      <c r="L1380" s="21">
        <f t="shared" si="5929"/>
        <v>0</v>
      </c>
      <c r="M1380" s="21">
        <f t="shared" si="5929"/>
        <v>0</v>
      </c>
      <c r="N1380" s="21">
        <f t="shared" si="5929"/>
        <v>0</v>
      </c>
      <c r="O1380" s="21">
        <f t="shared" si="5929"/>
        <v>0</v>
      </c>
      <c r="P1380" s="21">
        <f t="shared" si="5929"/>
        <v>0</v>
      </c>
      <c r="Q1380" s="21">
        <f t="shared" si="5929"/>
        <v>0</v>
      </c>
      <c r="R1380" s="21">
        <f t="shared" si="5929"/>
        <v>0</v>
      </c>
      <c r="S1380" s="21">
        <f t="shared" si="5929"/>
        <v>0</v>
      </c>
      <c r="T1380" s="21">
        <f t="shared" si="5929"/>
        <v>0</v>
      </c>
      <c r="U1380" s="21">
        <f t="shared" si="5929"/>
        <v>0</v>
      </c>
      <c r="V1380" s="21">
        <f t="shared" si="5929"/>
        <v>0</v>
      </c>
      <c r="W1380" s="21">
        <f t="shared" si="5929"/>
        <v>0</v>
      </c>
      <c r="X1380" s="21">
        <f t="shared" si="5929"/>
        <v>0</v>
      </c>
      <c r="Y1380" s="21">
        <f t="shared" si="5929"/>
        <v>0</v>
      </c>
      <c r="Z1380" s="21">
        <f t="shared" si="5929"/>
        <v>0</v>
      </c>
      <c r="AA1380" s="21">
        <f t="shared" si="5929"/>
        <v>0</v>
      </c>
      <c r="AB1380" s="21">
        <f t="shared" si="5929"/>
        <v>0</v>
      </c>
      <c r="AC1380" s="199"/>
      <c r="AD1380" s="200"/>
      <c r="AE1380" s="200"/>
      <c r="AF1380" s="200"/>
      <c r="AG1380" s="200"/>
      <c r="AH1380" s="200"/>
      <c r="AI1380" s="200"/>
      <c r="AJ1380" s="200"/>
      <c r="AK1380" s="201"/>
      <c r="AL1380" s="200"/>
      <c r="AM1380" s="202"/>
    </row>
    <row r="1381" spans="1:39" s="6" customFormat="1" outlineLevel="1">
      <c r="B1381" s="116"/>
      <c r="C1381" s="35"/>
      <c r="D1381" s="36"/>
      <c r="E1381" s="36"/>
      <c r="F1381" s="36"/>
      <c r="G1381" s="36"/>
      <c r="H1381" s="37"/>
      <c r="I1381" s="38"/>
      <c r="J1381" s="21"/>
      <c r="K1381" s="21"/>
      <c r="L1381" s="21"/>
      <c r="M1381" s="21"/>
      <c r="N1381" s="21"/>
      <c r="O1381" s="21"/>
      <c r="P1381" s="21"/>
      <c r="Q1381" s="21"/>
      <c r="R1381" s="21"/>
      <c r="S1381" s="21"/>
      <c r="T1381" s="21"/>
      <c r="U1381" s="21"/>
      <c r="V1381" s="21"/>
      <c r="W1381" s="21"/>
      <c r="X1381" s="21"/>
      <c r="Y1381" s="21"/>
      <c r="Z1381" s="21"/>
      <c r="AA1381" s="21"/>
      <c r="AB1381" s="21"/>
      <c r="AC1381" s="200"/>
      <c r="AD1381" s="200"/>
      <c r="AE1381" s="200"/>
      <c r="AF1381" s="200"/>
      <c r="AG1381" s="200"/>
      <c r="AH1381" s="200"/>
      <c r="AI1381" s="200"/>
      <c r="AJ1381" s="200"/>
      <c r="AK1381" s="200"/>
      <c r="AL1381" s="200"/>
      <c r="AM1381" s="202"/>
    </row>
    <row r="1382" spans="1:39" s="31" customFormat="1" ht="16.5" outlineLevel="1" thickBot="1">
      <c r="B1382" s="117"/>
      <c r="C1382" s="39"/>
      <c r="D1382" s="40"/>
      <c r="E1382" s="40"/>
      <c r="F1382" s="40"/>
      <c r="G1382" s="40"/>
      <c r="H1382" s="41"/>
      <c r="I1382" s="42"/>
      <c r="J1382" s="43"/>
      <c r="K1382" s="43"/>
      <c r="L1382" s="43"/>
      <c r="M1382" s="43"/>
      <c r="N1382" s="43"/>
      <c r="O1382" s="43"/>
      <c r="P1382" s="43"/>
      <c r="Q1382" s="43"/>
      <c r="R1382" s="43"/>
      <c r="S1382" s="43"/>
      <c r="T1382" s="43"/>
      <c r="U1382" s="43"/>
      <c r="V1382" s="43"/>
      <c r="W1382" s="43"/>
      <c r="X1382" s="43"/>
      <c r="Y1382" s="43"/>
      <c r="Z1382" s="43"/>
      <c r="AA1382" s="43"/>
      <c r="AB1382" s="43"/>
      <c r="AC1382" s="204"/>
      <c r="AD1382" s="204"/>
      <c r="AE1382" s="204"/>
      <c r="AF1382" s="204"/>
      <c r="AG1382" s="204"/>
      <c r="AH1382" s="204"/>
      <c r="AI1382" s="204"/>
      <c r="AJ1382" s="204"/>
      <c r="AK1382" s="204"/>
      <c r="AL1382" s="204"/>
      <c r="AM1382" s="205"/>
    </row>
    <row r="1383" spans="1:39" customFormat="1">
      <c r="B1383" s="118"/>
      <c r="C1383" s="28"/>
      <c r="D1383" s="19"/>
      <c r="E1383" s="19"/>
      <c r="F1383" s="19"/>
      <c r="G1383" s="19"/>
      <c r="H1383" s="29"/>
      <c r="I1383" s="20"/>
      <c r="J1383" s="30"/>
      <c r="K1383" s="30"/>
      <c r="L1383" s="30"/>
      <c r="M1383" s="30"/>
      <c r="N1383" s="30"/>
      <c r="O1383" s="30"/>
      <c r="P1383" s="30"/>
      <c r="Q1383" s="30"/>
      <c r="R1383" s="30"/>
      <c r="S1383" s="30"/>
      <c r="T1383" s="30"/>
      <c r="U1383" s="30"/>
      <c r="V1383" s="30"/>
      <c r="W1383" s="30"/>
      <c r="X1383" s="30"/>
      <c r="Y1383" s="30"/>
      <c r="Z1383" s="30"/>
      <c r="AA1383" s="30"/>
      <c r="AB1383" s="30"/>
      <c r="AC1383" s="206"/>
      <c r="AD1383" s="206"/>
      <c r="AE1383" s="206"/>
      <c r="AF1383" s="206"/>
      <c r="AG1383" s="206"/>
      <c r="AH1383" s="206"/>
      <c r="AI1383" s="206"/>
      <c r="AJ1383" s="206"/>
      <c r="AK1383" s="206"/>
      <c r="AL1383" s="206"/>
      <c r="AM1383" s="207"/>
    </row>
    <row r="1384" spans="1:39" customFormat="1" outlineLevel="1">
      <c r="B1384" s="114" t="s">
        <v>41</v>
      </c>
      <c r="C1384" s="28"/>
      <c r="D1384" s="19"/>
      <c r="E1384" s="19"/>
      <c r="F1384" s="19"/>
      <c r="G1384" s="19"/>
      <c r="H1384" s="29"/>
      <c r="I1384" s="20"/>
      <c r="J1384" s="30"/>
      <c r="K1384" s="30"/>
      <c r="L1384" s="30"/>
      <c r="M1384" s="30"/>
      <c r="N1384" s="30"/>
      <c r="O1384" s="30"/>
      <c r="P1384" s="30"/>
      <c r="Q1384" s="30"/>
      <c r="R1384" s="30"/>
      <c r="S1384" s="30"/>
      <c r="T1384" s="30"/>
      <c r="U1384" s="30"/>
      <c r="V1384" s="30"/>
      <c r="W1384" s="30"/>
      <c r="X1384" s="30"/>
      <c r="Y1384" s="30"/>
      <c r="Z1384" s="30"/>
      <c r="AA1384" s="30"/>
      <c r="AB1384" s="30"/>
      <c r="AC1384" s="206"/>
      <c r="AD1384" s="206"/>
      <c r="AE1384" s="206"/>
      <c r="AF1384" s="206"/>
      <c r="AG1384" s="206"/>
      <c r="AH1384" s="206"/>
      <c r="AI1384" s="206"/>
      <c r="AJ1384" s="206"/>
      <c r="AK1384" s="206"/>
      <c r="AL1384" s="206"/>
      <c r="AM1384" s="207"/>
    </row>
    <row r="1385" spans="1:39" customFormat="1" outlineLevel="1">
      <c r="A1385" t="str">
        <f>B1385&amp;C1385</f>
        <v>Surname, Forename1</v>
      </c>
      <c r="B1385" s="258" t="s">
        <v>28</v>
      </c>
      <c r="C1385" s="27">
        <v>1</v>
      </c>
      <c r="D1385" s="26" t="s">
        <v>22</v>
      </c>
      <c r="E1385" s="103"/>
      <c r="F1385" s="103"/>
      <c r="G1385" s="103"/>
      <c r="H1385" s="16"/>
      <c r="I1385" s="16"/>
      <c r="J1385" s="17"/>
      <c r="K1385" s="94"/>
      <c r="L1385" s="94"/>
      <c r="M1385" s="94"/>
      <c r="N1385" s="94"/>
      <c r="O1385" s="94"/>
      <c r="P1385" s="94"/>
      <c r="Q1385" s="17"/>
      <c r="R1385" s="94"/>
      <c r="S1385" s="94"/>
      <c r="T1385" s="17"/>
      <c r="U1385" s="17"/>
      <c r="V1385" s="94"/>
      <c r="W1385" s="17"/>
      <c r="X1385" s="94"/>
      <c r="Y1385" s="17"/>
      <c r="Z1385" s="17"/>
      <c r="AA1385" s="17"/>
      <c r="AB1385" s="17"/>
      <c r="AC1385" s="190">
        <f>IF(J1385&lt;&gt;0,INT(25.4347*POWER((18-J1385),1.81)),0)</f>
        <v>0</v>
      </c>
      <c r="AD1385" s="190">
        <f>IF(Q1385&lt;&gt;0,INT(0.14354*POWER(((10*Q1385)-220),1.4)),0)</f>
        <v>0</v>
      </c>
      <c r="AE1385" s="190">
        <f>IF(T1385&lt;&gt;0,INT(51.39*POWER((T1385-1.5),1.05)),0)</f>
        <v>0</v>
      </c>
      <c r="AF1385" s="190">
        <f>IF(U1385&lt;&gt;0,INT(0.8465*POWER(((100*U1385)-75),1.42)),0)</f>
        <v>0</v>
      </c>
      <c r="AG1385" s="190">
        <f>IF(X1385&lt;&gt;0,INT(1.53775*POWER((82-X1385),1.81)),0)</f>
        <v>0</v>
      </c>
      <c r="AH1385" s="190">
        <f>IF(Y1385&lt;&gt;0,INT(5.74352*POWER((28.5-Y1385),1.92)),0)</f>
        <v>0</v>
      </c>
      <c r="AI1385" s="190">
        <f>IF(Z1385&lt;&gt;0,INT(12.91*POWER((Z1385-4),1.1)),0)</f>
        <v>0</v>
      </c>
      <c r="AJ1385" s="190">
        <f>IF(AA1385&lt;&gt;0,INT(0.2797*POWER(((100*AA1385)),1.35)),0)</f>
        <v>0</v>
      </c>
      <c r="AK1385" s="191">
        <f>IF(AB1385&lt;&gt;0,INT(100.14*POWER((AB1385-1),1.08)),0)</f>
        <v>0</v>
      </c>
      <c r="AL1385" s="208">
        <v>7</v>
      </c>
      <c r="AM1385" s="193">
        <f>SUM(AC1385:AK1385)</f>
        <v>0</v>
      </c>
    </row>
    <row r="1386" spans="1:39" customFormat="1" outlineLevel="1">
      <c r="A1386" t="str">
        <f>B1385&amp;C1386</f>
        <v>Surname, Forename2</v>
      </c>
      <c r="B1386" s="259"/>
      <c r="C1386" s="27">
        <v>2</v>
      </c>
      <c r="D1386" s="26" t="s">
        <v>22</v>
      </c>
      <c r="E1386" s="103"/>
      <c r="F1386" s="103"/>
      <c r="G1386" s="103"/>
      <c r="H1386" s="15"/>
      <c r="I1386" s="16"/>
      <c r="J1386" s="17"/>
      <c r="K1386" s="94"/>
      <c r="L1386" s="94"/>
      <c r="M1386" s="94"/>
      <c r="N1386" s="94"/>
      <c r="O1386" s="94"/>
      <c r="P1386" s="94"/>
      <c r="Q1386" s="17" t="str">
        <f>IF(SUM(K1386:P1386)=0,"",SUM(K1386:P1386))</f>
        <v/>
      </c>
      <c r="R1386" s="94"/>
      <c r="S1386" s="94"/>
      <c r="T1386" s="17" t="str">
        <f>IF(SUM(R1386:S1386)=0,"",SUM(R1386:S1386))</f>
        <v/>
      </c>
      <c r="U1386" s="17"/>
      <c r="V1386" s="94"/>
      <c r="W1386" s="17"/>
      <c r="X1386" s="94" t="str">
        <f>IFERROR(AVERAGE(V1386:W1386),"")</f>
        <v/>
      </c>
      <c r="Y1386" s="17"/>
      <c r="Z1386" s="17"/>
      <c r="AA1386" s="71"/>
      <c r="AB1386" s="17"/>
      <c r="AC1386" s="190" t="str">
        <f>IF(J1386="","",IF(J1386&lt;&gt;0,INT(25.4347*POWER((18-J1386),1.81)),0))</f>
        <v/>
      </c>
      <c r="AD1386" s="190" t="str">
        <f>IFERROR(IF(Q1386&lt;&gt;0,INT(0.14354*POWER(((10*Q1386)-220),1.4)),0),"")</f>
        <v/>
      </c>
      <c r="AE1386" s="190" t="str">
        <f>IFERROR(IF(T1386&lt;&gt;0,INT(51.39*POWER((T1386-1.5),1.05)),0),"")</f>
        <v/>
      </c>
      <c r="AF1386" s="190">
        <f>IF(U1386&lt;&gt;0,INT(0.8465*POWER(((100*U1386)-75),1.42)),0)</f>
        <v>0</v>
      </c>
      <c r="AG1386" s="190" t="str">
        <f>IFERROR(IF(X1386&lt;&gt;0,INT(1.53775*POWER((82-X1386),1.81)),0),"")</f>
        <v/>
      </c>
      <c r="AH1386" s="190" t="str">
        <f>IF(Y1386="","",IF(Y1386&lt;&gt;0,INT(5.74352*POWER((28.5-Y1386),1.92)),0))</f>
        <v/>
      </c>
      <c r="AI1386" s="190">
        <f>IF(Z1386&lt;&gt;0,INT(12.91*POWER((Z1386-4),1.1)),0)</f>
        <v>0</v>
      </c>
      <c r="AJ1386" s="190" t="str">
        <f>IF(AA1386="","",IF(AA1386&lt;&gt;0,INT(0.2797*POWER(((100*AA1386)),1.35)),0))</f>
        <v/>
      </c>
      <c r="AK1386" s="191" t="str">
        <f>IF(AB1386="","",IF(AB1386&lt;&gt;0,INT(100.14*POWER((AB1386-1),1.08)),0))</f>
        <v/>
      </c>
      <c r="AL1386" s="192">
        <f>COUNT(J1386,Q1386,T1386,X1386,Y1386,AA1386,AB1386)</f>
        <v>0</v>
      </c>
      <c r="AM1386" s="193" t="str">
        <f>IF(AL1386=0,"",SUM(AC1386:AK1386))</f>
        <v/>
      </c>
    </row>
    <row r="1387" spans="1:39" customFormat="1" outlineLevel="1">
      <c r="B1387" s="259"/>
      <c r="C1387" s="106" t="s">
        <v>65</v>
      </c>
      <c r="D1387" s="103"/>
      <c r="E1387" s="103"/>
      <c r="F1387" s="103"/>
      <c r="G1387" s="103"/>
      <c r="H1387" s="104"/>
      <c r="I1387" s="105"/>
      <c r="J1387" s="107" t="str">
        <f>IFERROR((J1385-J1386)/J1386*100%,"")</f>
        <v/>
      </c>
      <c r="K1387" s="107" t="str">
        <f>IFERROR((K1386-K1385)/K1386*100%,"")</f>
        <v/>
      </c>
      <c r="L1387" s="107" t="str">
        <f t="shared" ref="L1387:S1387" si="5930">IFERROR((L1386-L1385)/L1386*100%,"")</f>
        <v/>
      </c>
      <c r="M1387" s="107" t="str">
        <f t="shared" si="5930"/>
        <v/>
      </c>
      <c r="N1387" s="107" t="str">
        <f t="shared" si="5930"/>
        <v/>
      </c>
      <c r="O1387" s="107" t="str">
        <f t="shared" si="5930"/>
        <v/>
      </c>
      <c r="P1387" s="107" t="str">
        <f t="shared" si="5930"/>
        <v/>
      </c>
      <c r="Q1387" s="107" t="str">
        <f t="shared" si="5930"/>
        <v/>
      </c>
      <c r="R1387" s="107" t="str">
        <f t="shared" si="5930"/>
        <v/>
      </c>
      <c r="S1387" s="107" t="str">
        <f t="shared" si="5930"/>
        <v/>
      </c>
      <c r="T1387" s="107" t="str">
        <f>IFERROR((T1386-T1385)/T1386*100%,"")</f>
        <v/>
      </c>
      <c r="U1387" s="107" t="str">
        <f t="shared" ref="U1387" si="5931">IFERROR((U1386-U1385)/U1386*100%,"")</f>
        <v/>
      </c>
      <c r="V1387" s="107" t="str">
        <f>IFERROR((V1385-V1386)/V1386*100%,"")</f>
        <v/>
      </c>
      <c r="W1387" s="107" t="str">
        <f>IFERROR((W1385-W1386)/W1386*100%,"")</f>
        <v/>
      </c>
      <c r="X1387" s="107" t="str">
        <f>IFERROR((X1385-X1386)/X1386*100%,"")</f>
        <v/>
      </c>
      <c r="Y1387" s="107" t="str">
        <f>IFERROR((Y1385-Y1386)/Y1386*100%,"")</f>
        <v/>
      </c>
      <c r="Z1387" s="107" t="str">
        <f t="shared" ref="Z1387:AB1387" si="5932">IFERROR((Z1386-Z1385)/Z1386*100%,"")</f>
        <v/>
      </c>
      <c r="AA1387" s="107" t="str">
        <f t="shared" si="5932"/>
        <v/>
      </c>
      <c r="AB1387" s="107" t="str">
        <f t="shared" si="5932"/>
        <v/>
      </c>
      <c r="AC1387" s="194" t="str">
        <f t="shared" ref="AC1387" si="5933">IFERROR((AC1386-AC1385)/AC1386*100%,"")</f>
        <v/>
      </c>
      <c r="AD1387" s="194" t="str">
        <f t="shared" ref="AD1387" si="5934">IFERROR((AD1386-AD1385)/AD1386*100%,"")</f>
        <v/>
      </c>
      <c r="AE1387" s="194" t="str">
        <f t="shared" ref="AE1387" si="5935">IFERROR((AE1386-AE1385)/AE1386*100%,"")</f>
        <v/>
      </c>
      <c r="AF1387" s="194" t="str">
        <f t="shared" ref="AF1387" si="5936">IFERROR((AF1386-AF1385)/AF1386*100%,"")</f>
        <v/>
      </c>
      <c r="AG1387" s="194" t="str">
        <f t="shared" ref="AG1387" si="5937">IFERROR((AG1386-AG1385)/AG1386*100%,"")</f>
        <v/>
      </c>
      <c r="AH1387" s="194" t="str">
        <f t="shared" ref="AH1387" si="5938">IFERROR((AH1386-AH1385)/AH1386*100%,"")</f>
        <v/>
      </c>
      <c r="AI1387" s="194" t="str">
        <f t="shared" ref="AI1387" si="5939">IFERROR((AI1386-AI1385)/AI1386*100%,"")</f>
        <v/>
      </c>
      <c r="AJ1387" s="194" t="str">
        <f t="shared" ref="AJ1387" si="5940">IFERROR((AJ1386-AJ1385)/AJ1386*100%,"")</f>
        <v/>
      </c>
      <c r="AK1387" s="194" t="str">
        <f t="shared" ref="AK1387" si="5941">IFERROR((AK1386-AK1385)/AK1386*100%,"")</f>
        <v/>
      </c>
      <c r="AL1387" s="194" t="str">
        <f t="shared" ref="AL1387:AM1387" si="5942">IFERROR((AL1386-AL1385)/AL1386*100%,"")</f>
        <v/>
      </c>
      <c r="AM1387" s="228" t="str">
        <f t="shared" si="5942"/>
        <v/>
      </c>
    </row>
    <row r="1388" spans="1:39" customFormat="1" outlineLevel="1">
      <c r="A1388" t="str">
        <f>B1385&amp;C1388</f>
        <v>Surname, Forename3</v>
      </c>
      <c r="B1388" s="259"/>
      <c r="C1388" s="27">
        <v>3</v>
      </c>
      <c r="D1388" s="26" t="s">
        <v>22</v>
      </c>
      <c r="E1388" s="103"/>
      <c r="F1388" s="103"/>
      <c r="G1388" s="103"/>
      <c r="H1388" s="15"/>
      <c r="I1388" s="16"/>
      <c r="J1388" s="17"/>
      <c r="K1388" s="94"/>
      <c r="L1388" s="94"/>
      <c r="M1388" s="94"/>
      <c r="N1388" s="94"/>
      <c r="O1388" s="94"/>
      <c r="P1388" s="94"/>
      <c r="Q1388" s="17" t="str">
        <f>IF(SUM(K1388:P1388)=0,"",SUM(K1388:P1388))</f>
        <v/>
      </c>
      <c r="R1388" s="94"/>
      <c r="S1388" s="94"/>
      <c r="T1388" s="17" t="str">
        <f>IF(SUM(R1388:S1388)=0,"",SUM(R1388:S1388))</f>
        <v/>
      </c>
      <c r="U1388" s="17"/>
      <c r="V1388" s="94"/>
      <c r="W1388" s="17"/>
      <c r="X1388" s="94" t="str">
        <f>IFERROR(AVERAGE(V1388:W1388),"")</f>
        <v/>
      </c>
      <c r="Y1388" s="17"/>
      <c r="Z1388" s="17"/>
      <c r="AA1388" s="71"/>
      <c r="AB1388" s="17"/>
      <c r="AC1388" s="190" t="str">
        <f>IF(J1388="","",IF(J1388&lt;&gt;0,INT(25.4347*POWER((18-J1388),1.81)),0))</f>
        <v/>
      </c>
      <c r="AD1388" s="190" t="str">
        <f>IFERROR(IF(Q1388&lt;&gt;0,INT(0.14354*POWER(((10*Q1388)-220),1.4)),0),"")</f>
        <v/>
      </c>
      <c r="AE1388" s="190" t="str">
        <f>IFERROR(IF(T1388&lt;&gt;0,INT(51.39*POWER((T1388-1.5),1.05)),0),"")</f>
        <v/>
      </c>
      <c r="AF1388" s="190">
        <f>IF(U1388&lt;&gt;0,INT(0.8465*POWER(((100*U1388)-75),1.42)),0)</f>
        <v>0</v>
      </c>
      <c r="AG1388" s="190" t="str">
        <f>IFERROR(IF(X1388&lt;&gt;0,INT(1.53775*POWER((82-X1388),1.81)),0),"")</f>
        <v/>
      </c>
      <c r="AH1388" s="190" t="str">
        <f>IF(Y1388="","",IF(Y1388&lt;&gt;0,INT(5.74352*POWER((28.5-Y1388),1.92)),0))</f>
        <v/>
      </c>
      <c r="AI1388" s="190">
        <f>IF(Z1388&lt;&gt;0,INT(12.91*POWER((Z1388-4),1.1)),0)</f>
        <v>0</v>
      </c>
      <c r="AJ1388" s="190" t="str">
        <f>IF(AA1388="","",IF(AA1388&lt;&gt;0,INT(0.2797*POWER(((100*AA1388)),1.35)),0))</f>
        <v/>
      </c>
      <c r="AK1388" s="191" t="str">
        <f>IF(AB1388="","",IF(AB1388&lt;&gt;0,INT(100.14*POWER((AB1388-1),1.08)),0))</f>
        <v/>
      </c>
      <c r="AL1388" s="192">
        <f>COUNT(J1388,Q1388,T1388,X1388,Y1388,AA1388,AB1388)</f>
        <v>0</v>
      </c>
      <c r="AM1388" s="193" t="str">
        <f>IF(AL1388=0,"",SUM(AC1388:AK1388))</f>
        <v/>
      </c>
    </row>
    <row r="1389" spans="1:39" customFormat="1" outlineLevel="1">
      <c r="B1389" s="259"/>
      <c r="C1389" s="106" t="s">
        <v>65</v>
      </c>
      <c r="D1389" s="103"/>
      <c r="E1389" s="103"/>
      <c r="F1389" s="103"/>
      <c r="G1389" s="103"/>
      <c r="H1389" s="104"/>
      <c r="I1389" s="105"/>
      <c r="J1389" s="107" t="str">
        <f>IFERROR((J1386-J1388)/J1388*100%,"")</f>
        <v/>
      </c>
      <c r="K1389" s="107" t="str">
        <f t="shared" ref="K1389:T1389" si="5943">IFERROR((K1388-K1386)/K1388*100%,"")</f>
        <v/>
      </c>
      <c r="L1389" s="107" t="str">
        <f t="shared" si="5943"/>
        <v/>
      </c>
      <c r="M1389" s="107" t="str">
        <f t="shared" si="5943"/>
        <v/>
      </c>
      <c r="N1389" s="107" t="str">
        <f t="shared" si="5943"/>
        <v/>
      </c>
      <c r="O1389" s="107" t="str">
        <f t="shared" si="5943"/>
        <v/>
      </c>
      <c r="P1389" s="107" t="str">
        <f t="shared" si="5943"/>
        <v/>
      </c>
      <c r="Q1389" s="107" t="str">
        <f t="shared" si="5943"/>
        <v/>
      </c>
      <c r="R1389" s="107" t="str">
        <f t="shared" si="5943"/>
        <v/>
      </c>
      <c r="S1389" s="107" t="str">
        <f t="shared" si="5943"/>
        <v/>
      </c>
      <c r="T1389" s="107" t="str">
        <f t="shared" si="5943"/>
        <v/>
      </c>
      <c r="U1389" s="107" t="str">
        <f t="shared" ref="U1389" si="5944">IFERROR((U1388-U1387)/U1388*100%,"")</f>
        <v/>
      </c>
      <c r="V1389" s="107" t="str">
        <f>IFERROR((V1386-V1388)/V1388*100%,"")</f>
        <v/>
      </c>
      <c r="W1389" s="107" t="str">
        <f>IFERROR((W1386-W1388)/W1388*100%,"")</f>
        <v/>
      </c>
      <c r="X1389" s="107" t="str">
        <f>IFERROR((X1386-X1388)/X1388*100%,"")</f>
        <v/>
      </c>
      <c r="Y1389" s="107" t="str">
        <f>IFERROR((Y1386-Y1388)/Y1388*100%,"")</f>
        <v/>
      </c>
      <c r="Z1389" s="107" t="str">
        <f t="shared" ref="Z1389" si="5945">IFERROR((Z1388-Z1387)/Z1388*100%,"")</f>
        <v/>
      </c>
      <c r="AA1389" s="107" t="str">
        <f>IFERROR((AA1388-AA1386)/AA1388*100%,"")</f>
        <v/>
      </c>
      <c r="AB1389" s="107" t="str">
        <f>IFERROR((AB1388-AB1386)/AB1388*100%,"")</f>
        <v/>
      </c>
      <c r="AC1389" s="194" t="str">
        <f t="shared" ref="AC1389" si="5946">IFERROR((AC1388-AC1387)/AC1388*100%,"")</f>
        <v/>
      </c>
      <c r="AD1389" s="194" t="str">
        <f t="shared" ref="AD1389" si="5947">IFERROR((AD1388-AD1387)/AD1388*100%,"")</f>
        <v/>
      </c>
      <c r="AE1389" s="194" t="str">
        <f t="shared" ref="AE1389" si="5948">IFERROR((AE1388-AE1387)/AE1388*100%,"")</f>
        <v/>
      </c>
      <c r="AF1389" s="194" t="str">
        <f t="shared" ref="AF1389" si="5949">IFERROR((AF1388-AF1387)/AF1388*100%,"")</f>
        <v/>
      </c>
      <c r="AG1389" s="194" t="str">
        <f t="shared" ref="AG1389" si="5950">IFERROR((AG1388-AG1387)/AG1388*100%,"")</f>
        <v/>
      </c>
      <c r="AH1389" s="194" t="str">
        <f t="shared" ref="AH1389" si="5951">IFERROR((AH1388-AH1387)/AH1388*100%,"")</f>
        <v/>
      </c>
      <c r="AI1389" s="194" t="str">
        <f t="shared" ref="AI1389" si="5952">IFERROR((AI1388-AI1387)/AI1388*100%,"")</f>
        <v/>
      </c>
      <c r="AJ1389" s="194" t="str">
        <f t="shared" ref="AJ1389" si="5953">IFERROR((AJ1388-AJ1387)/AJ1388*100%,"")</f>
        <v/>
      </c>
      <c r="AK1389" s="194" t="str">
        <f t="shared" ref="AK1389" si="5954">IFERROR((AK1388-AK1387)/AK1388*100%,"")</f>
        <v/>
      </c>
      <c r="AL1389" s="194" t="str">
        <f t="shared" ref="AL1389" si="5955">IFERROR((AL1388-AL1387)/AL1388*100%,"")</f>
        <v/>
      </c>
      <c r="AM1389" s="227" t="str">
        <f>IFERROR((AM1388-AM1386)/AM1388*100%,"")</f>
        <v/>
      </c>
    </row>
    <row r="1390" spans="1:39" customFormat="1" outlineLevel="1">
      <c r="A1390" t="str">
        <f>B1385&amp;C1390</f>
        <v>Surname, Forename4</v>
      </c>
      <c r="B1390" s="259"/>
      <c r="C1390" s="27">
        <v>4</v>
      </c>
      <c r="D1390" s="26" t="s">
        <v>22</v>
      </c>
      <c r="E1390" s="103"/>
      <c r="F1390" s="103"/>
      <c r="G1390" s="103"/>
      <c r="H1390" s="15"/>
      <c r="I1390" s="16"/>
      <c r="J1390" s="17"/>
      <c r="K1390" s="94"/>
      <c r="L1390" s="94"/>
      <c r="M1390" s="94"/>
      <c r="N1390" s="94"/>
      <c r="O1390" s="94"/>
      <c r="P1390" s="94"/>
      <c r="Q1390" s="17" t="str">
        <f>IF(SUM(K1390:P1390)=0,"",SUM(K1390:P1390))</f>
        <v/>
      </c>
      <c r="R1390" s="94"/>
      <c r="S1390" s="94"/>
      <c r="T1390" s="17" t="str">
        <f>IF(SUM(R1390:S1390)=0,"",SUM(R1390:S1390))</f>
        <v/>
      </c>
      <c r="U1390" s="17"/>
      <c r="V1390" s="94"/>
      <c r="W1390" s="17"/>
      <c r="X1390" s="94" t="str">
        <f>IFERROR(AVERAGE(V1390:W1390),"")</f>
        <v/>
      </c>
      <c r="Y1390" s="17"/>
      <c r="Z1390" s="17"/>
      <c r="AA1390" s="71"/>
      <c r="AB1390" s="17"/>
      <c r="AC1390" s="190" t="str">
        <f>IF(J1390="","",IF(J1390&lt;&gt;0,INT(25.4347*POWER((18-J1390),1.81)),0))</f>
        <v/>
      </c>
      <c r="AD1390" s="190" t="str">
        <f>IFERROR(IF(Q1390&lt;&gt;0,INT(0.14354*POWER(((10*Q1390)-220),1.4)),0),"")</f>
        <v/>
      </c>
      <c r="AE1390" s="190" t="str">
        <f>IFERROR(IF(T1390&lt;&gt;0,INT(51.39*POWER((T1390-1.5),1.05)),0),"")</f>
        <v/>
      </c>
      <c r="AF1390" s="190">
        <f>IF(U1390&lt;&gt;0,INT(0.8465*POWER(((100*U1390)-75),1.42)),0)</f>
        <v>0</v>
      </c>
      <c r="AG1390" s="190" t="str">
        <f>IFERROR(IF(X1390&lt;&gt;0,INT(1.53775*POWER((82-X1390),1.81)),0),"")</f>
        <v/>
      </c>
      <c r="AH1390" s="190" t="str">
        <f>IF(Y1390="","",IF(Y1390&lt;&gt;0,INT(5.74352*POWER((28.5-Y1390),1.92)),0))</f>
        <v/>
      </c>
      <c r="AI1390" s="190">
        <f>IF(Z1390&lt;&gt;0,INT(12.91*POWER((Z1390-4),1.1)),0)</f>
        <v>0</v>
      </c>
      <c r="AJ1390" s="190" t="str">
        <f>IF(AA1390="","",IF(AA1390&lt;&gt;0,INT(0.2797*POWER(((100*AA1390)),1.35)),0))</f>
        <v/>
      </c>
      <c r="AK1390" s="191" t="str">
        <f>IF(AB1390="","",IF(AB1390&lt;&gt;0,INT(100.14*POWER((AB1390-1),1.08)),0))</f>
        <v/>
      </c>
      <c r="AL1390" s="192">
        <f>COUNT(J1390,Q1390,T1390,X1390,Y1390,AA1390,AB1390)</f>
        <v>0</v>
      </c>
      <c r="AM1390" s="193" t="str">
        <f>IF(AL1390=0,"",SUM(AC1390:AK1390))</f>
        <v/>
      </c>
    </row>
    <row r="1391" spans="1:39" customFormat="1" outlineLevel="1">
      <c r="B1391" s="259"/>
      <c r="C1391" s="106" t="s">
        <v>65</v>
      </c>
      <c r="D1391" s="103"/>
      <c r="E1391" s="103"/>
      <c r="F1391" s="103"/>
      <c r="G1391" s="103"/>
      <c r="H1391" s="104"/>
      <c r="I1391" s="105"/>
      <c r="J1391" s="107" t="str">
        <f>IFERROR((J1388-J1390)/J1390*100%,"")</f>
        <v/>
      </c>
      <c r="K1391" s="107" t="str">
        <f t="shared" ref="K1391:T1391" si="5956">IFERROR((K1390-K1388)/K1390*100%,"")</f>
        <v/>
      </c>
      <c r="L1391" s="107" t="str">
        <f t="shared" si="5956"/>
        <v/>
      </c>
      <c r="M1391" s="107" t="str">
        <f t="shared" si="5956"/>
        <v/>
      </c>
      <c r="N1391" s="107" t="str">
        <f t="shared" si="5956"/>
        <v/>
      </c>
      <c r="O1391" s="107" t="str">
        <f t="shared" si="5956"/>
        <v/>
      </c>
      <c r="P1391" s="107" t="str">
        <f t="shared" si="5956"/>
        <v/>
      </c>
      <c r="Q1391" s="107" t="str">
        <f t="shared" si="5956"/>
        <v/>
      </c>
      <c r="R1391" s="107" t="str">
        <f t="shared" si="5956"/>
        <v/>
      </c>
      <c r="S1391" s="107" t="str">
        <f t="shared" si="5956"/>
        <v/>
      </c>
      <c r="T1391" s="107" t="str">
        <f t="shared" si="5956"/>
        <v/>
      </c>
      <c r="U1391" s="107" t="str">
        <f t="shared" ref="U1391" si="5957">IFERROR((U1390-U1389)/U1390*100%,"")</f>
        <v/>
      </c>
      <c r="V1391" s="107" t="str">
        <f>IFERROR((V1388-V1390)/V1390*100%,"")</f>
        <v/>
      </c>
      <c r="W1391" s="107" t="str">
        <f>IFERROR((W1388-W1390)/W1390*100%,"")</f>
        <v/>
      </c>
      <c r="X1391" s="107" t="str">
        <f>IFERROR((X1388-X1390)/X1390*100%,"")</f>
        <v/>
      </c>
      <c r="Y1391" s="107" t="str">
        <f>IFERROR((Y1388-Y1390)/Y1390*100%,"")</f>
        <v/>
      </c>
      <c r="Z1391" s="107" t="str">
        <f t="shared" ref="Z1391" si="5958">IFERROR((Z1390-Z1389)/Z1390*100%,"")</f>
        <v/>
      </c>
      <c r="AA1391" s="107" t="str">
        <f>IFERROR((AA1390-AA1388)/AA1390*100%,"")</f>
        <v/>
      </c>
      <c r="AB1391" s="107" t="str">
        <f>IFERROR((AB1390-AB1388)/AB1390*100%,"")</f>
        <v/>
      </c>
      <c r="AC1391" s="194" t="str">
        <f t="shared" ref="AC1391" si="5959">IFERROR((AC1390-AC1389)/AC1390*100%,"")</f>
        <v/>
      </c>
      <c r="AD1391" s="194" t="str">
        <f t="shared" ref="AD1391" si="5960">IFERROR((AD1390-AD1389)/AD1390*100%,"")</f>
        <v/>
      </c>
      <c r="AE1391" s="194" t="str">
        <f t="shared" ref="AE1391" si="5961">IFERROR((AE1390-AE1389)/AE1390*100%,"")</f>
        <v/>
      </c>
      <c r="AF1391" s="194" t="str">
        <f t="shared" ref="AF1391" si="5962">IFERROR((AF1390-AF1389)/AF1390*100%,"")</f>
        <v/>
      </c>
      <c r="AG1391" s="194" t="str">
        <f t="shared" ref="AG1391" si="5963">IFERROR((AG1390-AG1389)/AG1390*100%,"")</f>
        <v/>
      </c>
      <c r="AH1391" s="194" t="str">
        <f t="shared" ref="AH1391" si="5964">IFERROR((AH1390-AH1389)/AH1390*100%,"")</f>
        <v/>
      </c>
      <c r="AI1391" s="194" t="str">
        <f t="shared" ref="AI1391" si="5965">IFERROR((AI1390-AI1389)/AI1390*100%,"")</f>
        <v/>
      </c>
      <c r="AJ1391" s="194" t="str">
        <f t="shared" ref="AJ1391" si="5966">IFERROR((AJ1390-AJ1389)/AJ1390*100%,"")</f>
        <v/>
      </c>
      <c r="AK1391" s="194" t="str">
        <f t="shared" ref="AK1391" si="5967">IFERROR((AK1390-AK1389)/AK1390*100%,"")</f>
        <v/>
      </c>
      <c r="AL1391" s="194" t="str">
        <f t="shared" ref="AL1391" si="5968">IFERROR((AL1390-AL1389)/AL1390*100%,"")</f>
        <v/>
      </c>
      <c r="AM1391" s="227" t="str">
        <f>IFERROR((AM1390-AM1388)/AM1390*100%,"")</f>
        <v/>
      </c>
    </row>
    <row r="1392" spans="1:39" customFormat="1" outlineLevel="1">
      <c r="A1392" t="str">
        <f>B1385&amp;C1392</f>
        <v>Surname, Forename5</v>
      </c>
      <c r="B1392" s="259"/>
      <c r="C1392" s="27">
        <v>5</v>
      </c>
      <c r="D1392" s="26" t="s">
        <v>22</v>
      </c>
      <c r="E1392" s="103"/>
      <c r="F1392" s="103"/>
      <c r="G1392" s="103"/>
      <c r="H1392" s="15"/>
      <c r="I1392" s="16"/>
      <c r="J1392" s="17"/>
      <c r="K1392" s="94"/>
      <c r="L1392" s="94"/>
      <c r="M1392" s="94"/>
      <c r="N1392" s="94"/>
      <c r="O1392" s="94"/>
      <c r="P1392" s="94"/>
      <c r="Q1392" s="17" t="str">
        <f>IF(SUM(K1392:P1392)=0,"",SUM(K1392:P1392))</f>
        <v/>
      </c>
      <c r="R1392" s="94"/>
      <c r="S1392" s="94"/>
      <c r="T1392" s="17" t="str">
        <f>IF(SUM(R1392:S1392)=0,"",SUM(R1392:S1392))</f>
        <v/>
      </c>
      <c r="U1392" s="17"/>
      <c r="V1392" s="94"/>
      <c r="W1392" s="17"/>
      <c r="X1392" s="94" t="str">
        <f>IFERROR(AVERAGE(V1392:W1392),"")</f>
        <v/>
      </c>
      <c r="Y1392" s="17"/>
      <c r="Z1392" s="17"/>
      <c r="AA1392" s="71"/>
      <c r="AB1392" s="17"/>
      <c r="AC1392" s="190" t="str">
        <f>IF(J1392="","",IF(J1392&lt;&gt;0,INT(25.4347*POWER((18-J1392),1.81)),0))</f>
        <v/>
      </c>
      <c r="AD1392" s="190" t="str">
        <f>IFERROR(IF(Q1392&lt;&gt;0,INT(0.14354*POWER(((10*Q1392)-220),1.4)),0),"")</f>
        <v/>
      </c>
      <c r="AE1392" s="190" t="str">
        <f>IFERROR(IF(T1392&lt;&gt;0,INT(51.39*POWER((T1392-1.5),1.05)),0),"")</f>
        <v/>
      </c>
      <c r="AF1392" s="190">
        <f>IF(U1392&lt;&gt;0,INT(0.8465*POWER(((100*U1392)-75),1.42)),0)</f>
        <v>0</v>
      </c>
      <c r="AG1392" s="190" t="str">
        <f>IFERROR(IF(X1392&lt;&gt;0,INT(1.53775*POWER((82-X1392),1.81)),0),"")</f>
        <v/>
      </c>
      <c r="AH1392" s="190" t="str">
        <f>IF(Y1392="","",IF(Y1392&lt;&gt;0,INT(5.74352*POWER((28.5-Y1392),1.92)),0))</f>
        <v/>
      </c>
      <c r="AI1392" s="190">
        <f>IF(Z1392&lt;&gt;0,INT(12.91*POWER((Z1392-4),1.1)),0)</f>
        <v>0</v>
      </c>
      <c r="AJ1392" s="190" t="str">
        <f>IF(AA1392="","",IF(AA1392&lt;&gt;0,INT(0.2797*POWER(((100*AA1392)),1.35)),0))</f>
        <v/>
      </c>
      <c r="AK1392" s="191" t="str">
        <f>IF(AB1392="","",IF(AB1392&lt;&gt;0,INT(100.14*POWER((AB1392-1),1.08)),0))</f>
        <v/>
      </c>
      <c r="AL1392" s="192">
        <f>COUNT(J1392,Q1392,T1392,X1392,Y1392,AA1392,AB1392)</f>
        <v>0</v>
      </c>
      <c r="AM1392" s="193" t="str">
        <f>IF(AL1392=0,"",SUM(AC1392:AK1392))</f>
        <v/>
      </c>
    </row>
    <row r="1393" spans="1:39" customFormat="1" outlineLevel="1">
      <c r="B1393" s="259"/>
      <c r="C1393" s="106" t="s">
        <v>65</v>
      </c>
      <c r="D1393" s="103"/>
      <c r="E1393" s="103"/>
      <c r="F1393" s="103"/>
      <c r="G1393" s="103"/>
      <c r="H1393" s="104"/>
      <c r="I1393" s="105"/>
      <c r="J1393" s="107" t="str">
        <f>IFERROR((J1390-J1392)/J1392*100%,"")</f>
        <v/>
      </c>
      <c r="K1393" s="107" t="str">
        <f t="shared" ref="K1393:T1393" si="5969">IFERROR((K1392-K1390)/K1392*100%,"")</f>
        <v/>
      </c>
      <c r="L1393" s="107" t="str">
        <f t="shared" si="5969"/>
        <v/>
      </c>
      <c r="M1393" s="107" t="str">
        <f t="shared" si="5969"/>
        <v/>
      </c>
      <c r="N1393" s="107" t="str">
        <f t="shared" si="5969"/>
        <v/>
      </c>
      <c r="O1393" s="107" t="str">
        <f t="shared" si="5969"/>
        <v/>
      </c>
      <c r="P1393" s="107" t="str">
        <f t="shared" si="5969"/>
        <v/>
      </c>
      <c r="Q1393" s="107" t="str">
        <f t="shared" si="5969"/>
        <v/>
      </c>
      <c r="R1393" s="107" t="str">
        <f t="shared" si="5969"/>
        <v/>
      </c>
      <c r="S1393" s="107" t="str">
        <f t="shared" si="5969"/>
        <v/>
      </c>
      <c r="T1393" s="107" t="str">
        <f t="shared" si="5969"/>
        <v/>
      </c>
      <c r="U1393" s="107" t="str">
        <f t="shared" ref="U1393" si="5970">IFERROR((U1392-U1391)/U1392*100%,"")</f>
        <v/>
      </c>
      <c r="V1393" s="107" t="str">
        <f>IFERROR((V1390-V1392)/V1392*100%,"")</f>
        <v/>
      </c>
      <c r="W1393" s="107" t="str">
        <f>IFERROR((W1390-W1392)/W1392*100%,"")</f>
        <v/>
      </c>
      <c r="X1393" s="107" t="str">
        <f>IFERROR((X1390-X1392)/X1392*100%,"")</f>
        <v/>
      </c>
      <c r="Y1393" s="107" t="str">
        <f>IFERROR((Y1390-Y1392)/Y1392*100%,"")</f>
        <v/>
      </c>
      <c r="Z1393" s="107" t="str">
        <f t="shared" ref="Z1393" si="5971">IFERROR((Z1392-Z1391)/Z1392*100%,"")</f>
        <v/>
      </c>
      <c r="AA1393" s="107" t="str">
        <f>IFERROR((AA1392-AA1390)/AA1392*100%,"")</f>
        <v/>
      </c>
      <c r="AB1393" s="107" t="str">
        <f>IFERROR((AB1392-AB1390)/AB1392*100%,"")</f>
        <v/>
      </c>
      <c r="AC1393" s="194" t="str">
        <f t="shared" ref="AC1393" si="5972">IFERROR((AC1392-AC1391)/AC1392*100%,"")</f>
        <v/>
      </c>
      <c r="AD1393" s="194" t="str">
        <f t="shared" ref="AD1393" si="5973">IFERROR((AD1392-AD1391)/AD1392*100%,"")</f>
        <v/>
      </c>
      <c r="AE1393" s="194" t="str">
        <f t="shared" ref="AE1393" si="5974">IFERROR((AE1392-AE1391)/AE1392*100%,"")</f>
        <v/>
      </c>
      <c r="AF1393" s="194" t="str">
        <f t="shared" ref="AF1393" si="5975">IFERROR((AF1392-AF1391)/AF1392*100%,"")</f>
        <v/>
      </c>
      <c r="AG1393" s="194" t="str">
        <f t="shared" ref="AG1393" si="5976">IFERROR((AG1392-AG1391)/AG1392*100%,"")</f>
        <v/>
      </c>
      <c r="AH1393" s="194" t="str">
        <f t="shared" ref="AH1393" si="5977">IFERROR((AH1392-AH1391)/AH1392*100%,"")</f>
        <v/>
      </c>
      <c r="AI1393" s="194" t="str">
        <f t="shared" ref="AI1393" si="5978">IFERROR((AI1392-AI1391)/AI1392*100%,"")</f>
        <v/>
      </c>
      <c r="AJ1393" s="194" t="str">
        <f t="shared" ref="AJ1393" si="5979">IFERROR((AJ1392-AJ1391)/AJ1392*100%,"")</f>
        <v/>
      </c>
      <c r="AK1393" s="194" t="str">
        <f t="shared" ref="AK1393" si="5980">IFERROR((AK1392-AK1391)/AK1392*100%,"")</f>
        <v/>
      </c>
      <c r="AL1393" s="194" t="str">
        <f t="shared" ref="AL1393" si="5981">IFERROR((AL1392-AL1391)/AL1392*100%,"")</f>
        <v/>
      </c>
      <c r="AM1393" s="227" t="str">
        <f>IFERROR((AM1392-AM1390)/AM1392*100%,"")</f>
        <v/>
      </c>
    </row>
    <row r="1394" spans="1:39" customFormat="1" outlineLevel="1">
      <c r="A1394" t="str">
        <f>B1385&amp;C1394</f>
        <v>Surname, Forename6</v>
      </c>
      <c r="B1394" s="259"/>
      <c r="C1394" s="27">
        <v>6</v>
      </c>
      <c r="D1394" s="26" t="s">
        <v>22</v>
      </c>
      <c r="E1394" s="103"/>
      <c r="F1394" s="103"/>
      <c r="G1394" s="103"/>
      <c r="H1394" s="15"/>
      <c r="I1394" s="16"/>
      <c r="J1394" s="17"/>
      <c r="K1394" s="94"/>
      <c r="L1394" s="94"/>
      <c r="M1394" s="94"/>
      <c r="N1394" s="94"/>
      <c r="O1394" s="94"/>
      <c r="P1394" s="94"/>
      <c r="Q1394" s="17" t="str">
        <f>IF(SUM(K1394:P1394)=0,"",SUM(K1394:P1394))</f>
        <v/>
      </c>
      <c r="R1394" s="94"/>
      <c r="S1394" s="94"/>
      <c r="T1394" s="17" t="str">
        <f>IF(SUM(R1394:S1394)=0,"",SUM(R1394:S1394))</f>
        <v/>
      </c>
      <c r="U1394" s="17"/>
      <c r="V1394" s="94"/>
      <c r="W1394" s="17"/>
      <c r="X1394" s="94" t="str">
        <f>IFERROR(AVERAGE(V1394:W1394),"")</f>
        <v/>
      </c>
      <c r="Y1394" s="17"/>
      <c r="Z1394" s="17"/>
      <c r="AA1394" s="71"/>
      <c r="AB1394" s="17"/>
      <c r="AC1394" s="190" t="str">
        <f>IF(J1394="","",IF(J1394&lt;&gt;0,INT(25.4347*POWER((18-J1394),1.81)),0))</f>
        <v/>
      </c>
      <c r="AD1394" s="190" t="str">
        <f>IFERROR(IF(Q1394&lt;&gt;0,INT(0.14354*POWER(((10*Q1394)-220),1.4)),0),"")</f>
        <v/>
      </c>
      <c r="AE1394" s="190" t="str">
        <f>IFERROR(IF(T1394&lt;&gt;0,INT(51.39*POWER((T1394-1.5),1.05)),0),"")</f>
        <v/>
      </c>
      <c r="AF1394" s="190">
        <f>IF(U1394&lt;&gt;0,INT(0.8465*POWER(((100*U1394)-75),1.42)),0)</f>
        <v>0</v>
      </c>
      <c r="AG1394" s="190" t="str">
        <f>IFERROR(IF(X1394&lt;&gt;0,INT(1.53775*POWER((82-X1394),1.81)),0),"")</f>
        <v/>
      </c>
      <c r="AH1394" s="190" t="str">
        <f>IF(Y1394="","",IF(Y1394&lt;&gt;0,INT(5.74352*POWER((28.5-Y1394),1.92)),0))</f>
        <v/>
      </c>
      <c r="AI1394" s="190">
        <f>IF(Z1394&lt;&gt;0,INT(12.91*POWER((Z1394-4),1.1)),0)</f>
        <v>0</v>
      </c>
      <c r="AJ1394" s="190" t="str">
        <f>IF(AA1394="","",IF(AA1394&lt;&gt;0,INT(0.2797*POWER(((100*AA1394)),1.35)),0))</f>
        <v/>
      </c>
      <c r="AK1394" s="191" t="str">
        <f>IF(AB1394="","",IF(AB1394&lt;&gt;0,INT(100.14*POWER((AB1394-1),1.08)),0))</f>
        <v/>
      </c>
      <c r="AL1394" s="192">
        <f>COUNT(J1394,Q1394,T1394,X1394,Y1394,AA1394,AB1394)</f>
        <v>0</v>
      </c>
      <c r="AM1394" s="193" t="str">
        <f>IF(AL1394=0,"",SUM(AC1394:AK1394))</f>
        <v/>
      </c>
    </row>
    <row r="1395" spans="1:39" customFormat="1" outlineLevel="1">
      <c r="B1395" s="259"/>
      <c r="C1395" s="106" t="s">
        <v>65</v>
      </c>
      <c r="D1395" s="103"/>
      <c r="E1395" s="103"/>
      <c r="F1395" s="103"/>
      <c r="G1395" s="103"/>
      <c r="H1395" s="104"/>
      <c r="I1395" s="105"/>
      <c r="J1395" s="107" t="str">
        <f>IFERROR((J1392-J1394)/J1394*100%,"")</f>
        <v/>
      </c>
      <c r="K1395" s="107" t="str">
        <f t="shared" ref="K1395:T1395" si="5982">IFERROR((K1394-K1392)/K1394*100%,"")</f>
        <v/>
      </c>
      <c r="L1395" s="107" t="str">
        <f t="shared" si="5982"/>
        <v/>
      </c>
      <c r="M1395" s="107" t="str">
        <f t="shared" si="5982"/>
        <v/>
      </c>
      <c r="N1395" s="107" t="str">
        <f t="shared" si="5982"/>
        <v/>
      </c>
      <c r="O1395" s="107" t="str">
        <f t="shared" si="5982"/>
        <v/>
      </c>
      <c r="P1395" s="107" t="str">
        <f t="shared" si="5982"/>
        <v/>
      </c>
      <c r="Q1395" s="107" t="str">
        <f t="shared" si="5982"/>
        <v/>
      </c>
      <c r="R1395" s="107" t="str">
        <f t="shared" si="5982"/>
        <v/>
      </c>
      <c r="S1395" s="107" t="str">
        <f t="shared" si="5982"/>
        <v/>
      </c>
      <c r="T1395" s="107" t="str">
        <f t="shared" si="5982"/>
        <v/>
      </c>
      <c r="U1395" s="107" t="str">
        <f t="shared" ref="U1395" si="5983">IFERROR((U1394-U1393)/U1394*100%,"")</f>
        <v/>
      </c>
      <c r="V1395" s="107" t="str">
        <f>IFERROR((V1392-V1394)/V1394*100%,"")</f>
        <v/>
      </c>
      <c r="W1395" s="107" t="str">
        <f>IFERROR((W1392-W1394)/W1394*100%,"")</f>
        <v/>
      </c>
      <c r="X1395" s="107" t="str">
        <f>IFERROR((X1392-X1394)/X1394*100%,"")</f>
        <v/>
      </c>
      <c r="Y1395" s="107" t="str">
        <f>IFERROR((Y1392-Y1394)/Y1394*100%,"")</f>
        <v/>
      </c>
      <c r="Z1395" s="107" t="str">
        <f t="shared" ref="Z1395" si="5984">IFERROR((Z1394-Z1393)/Z1394*100%,"")</f>
        <v/>
      </c>
      <c r="AA1395" s="107" t="str">
        <f>IFERROR((AA1394-AA1392)/AA1394*100%,"")</f>
        <v/>
      </c>
      <c r="AB1395" s="107" t="str">
        <f>IFERROR((AB1394-AB1392)/AB1394*100%,"")</f>
        <v/>
      </c>
      <c r="AC1395" s="194" t="str">
        <f t="shared" ref="AC1395" si="5985">IFERROR((AC1394-AC1393)/AC1394*100%,"")</f>
        <v/>
      </c>
      <c r="AD1395" s="194" t="str">
        <f t="shared" ref="AD1395" si="5986">IFERROR((AD1394-AD1393)/AD1394*100%,"")</f>
        <v/>
      </c>
      <c r="AE1395" s="194" t="str">
        <f t="shared" ref="AE1395" si="5987">IFERROR((AE1394-AE1393)/AE1394*100%,"")</f>
        <v/>
      </c>
      <c r="AF1395" s="194" t="str">
        <f t="shared" ref="AF1395" si="5988">IFERROR((AF1394-AF1393)/AF1394*100%,"")</f>
        <v/>
      </c>
      <c r="AG1395" s="194" t="str">
        <f t="shared" ref="AG1395" si="5989">IFERROR((AG1394-AG1393)/AG1394*100%,"")</f>
        <v/>
      </c>
      <c r="AH1395" s="194" t="str">
        <f t="shared" ref="AH1395" si="5990">IFERROR((AH1394-AH1393)/AH1394*100%,"")</f>
        <v/>
      </c>
      <c r="AI1395" s="194" t="str">
        <f t="shared" ref="AI1395" si="5991">IFERROR((AI1394-AI1393)/AI1394*100%,"")</f>
        <v/>
      </c>
      <c r="AJ1395" s="194" t="str">
        <f t="shared" ref="AJ1395" si="5992">IFERROR((AJ1394-AJ1393)/AJ1394*100%,"")</f>
        <v/>
      </c>
      <c r="AK1395" s="194" t="str">
        <f t="shared" ref="AK1395" si="5993">IFERROR((AK1394-AK1393)/AK1394*100%,"")</f>
        <v/>
      </c>
      <c r="AL1395" s="194" t="str">
        <f t="shared" ref="AL1395" si="5994">IFERROR((AL1394-AL1393)/AL1394*100%,"")</f>
        <v/>
      </c>
      <c r="AM1395" s="227" t="str">
        <f>IFERROR((AM1394-AM1392)/AM1394*100%,"")</f>
        <v/>
      </c>
    </row>
    <row r="1396" spans="1:39" customFormat="1" outlineLevel="1">
      <c r="A1396" t="str">
        <f>B1385&amp;C1396</f>
        <v>Surname, Forename7</v>
      </c>
      <c r="B1396" s="259"/>
      <c r="C1396" s="27">
        <v>7</v>
      </c>
      <c r="D1396" s="26" t="s">
        <v>22</v>
      </c>
      <c r="E1396" s="103"/>
      <c r="F1396" s="103"/>
      <c r="G1396" s="103"/>
      <c r="H1396" s="15"/>
      <c r="I1396" s="16"/>
      <c r="J1396" s="17"/>
      <c r="K1396" s="94"/>
      <c r="L1396" s="94"/>
      <c r="M1396" s="94"/>
      <c r="N1396" s="94"/>
      <c r="O1396" s="94"/>
      <c r="P1396" s="94"/>
      <c r="Q1396" s="17" t="str">
        <f>IF(SUM(K1396:P1396)=0,"",SUM(K1396:P1396))</f>
        <v/>
      </c>
      <c r="R1396" s="94"/>
      <c r="S1396" s="94"/>
      <c r="T1396" s="17" t="str">
        <f>IF(SUM(R1396:S1396)=0,"",SUM(R1396:S1396))</f>
        <v/>
      </c>
      <c r="U1396" s="17"/>
      <c r="V1396" s="94"/>
      <c r="W1396" s="17"/>
      <c r="X1396" s="94" t="str">
        <f>IFERROR(AVERAGE(V1396:W1396),"")</f>
        <v/>
      </c>
      <c r="Y1396" s="17"/>
      <c r="Z1396" s="17"/>
      <c r="AA1396" s="71"/>
      <c r="AB1396" s="17"/>
      <c r="AC1396" s="190" t="str">
        <f>IF(J1396="","",IF(J1396&lt;&gt;0,INT(25.4347*POWER((18-J1396),1.81)),0))</f>
        <v/>
      </c>
      <c r="AD1396" s="190" t="str">
        <f>IFERROR(IF(Q1396&lt;&gt;0,INT(0.14354*POWER(((10*Q1396)-220),1.4)),0),"")</f>
        <v/>
      </c>
      <c r="AE1396" s="190" t="str">
        <f>IFERROR(IF(T1396&lt;&gt;0,INT(51.39*POWER((T1396-1.5),1.05)),0),"")</f>
        <v/>
      </c>
      <c r="AF1396" s="190">
        <f>IF(U1396&lt;&gt;0,INT(0.8465*POWER(((100*U1396)-75),1.42)),0)</f>
        <v>0</v>
      </c>
      <c r="AG1396" s="190" t="str">
        <f>IFERROR(IF(X1396&lt;&gt;0,INT(1.53775*POWER((82-X1396),1.81)),0),"")</f>
        <v/>
      </c>
      <c r="AH1396" s="190" t="str">
        <f>IF(Y1396="","",IF(Y1396&lt;&gt;0,INT(5.74352*POWER((28.5-Y1396),1.92)),0))</f>
        <v/>
      </c>
      <c r="AI1396" s="190">
        <f>IF(Z1396&lt;&gt;0,INT(12.91*POWER((Z1396-4),1.1)),0)</f>
        <v>0</v>
      </c>
      <c r="AJ1396" s="190" t="str">
        <f>IF(AA1396="","",IF(AA1396&lt;&gt;0,INT(0.2797*POWER(((100*AA1396)),1.35)),0))</f>
        <v/>
      </c>
      <c r="AK1396" s="191" t="str">
        <f>IF(AB1396="","",IF(AB1396&lt;&gt;0,INT(100.14*POWER((AB1396-1),1.08)),0))</f>
        <v/>
      </c>
      <c r="AL1396" s="192">
        <f>COUNT(J1396,Q1396,T1396,X1396,Y1396,AA1396,AB1396)</f>
        <v>0</v>
      </c>
      <c r="AM1396" s="193" t="str">
        <f>IF(AL1396=0,"",SUM(AC1396:AK1396))</f>
        <v/>
      </c>
    </row>
    <row r="1397" spans="1:39" customFormat="1" outlineLevel="1">
      <c r="B1397" s="259"/>
      <c r="C1397" s="106" t="s">
        <v>65</v>
      </c>
      <c r="D1397" s="103"/>
      <c r="E1397" s="103"/>
      <c r="F1397" s="103"/>
      <c r="G1397" s="103"/>
      <c r="H1397" s="104"/>
      <c r="I1397" s="105"/>
      <c r="J1397" s="107" t="str">
        <f>IFERROR((J1394-J1396)/J1396*100%,"")</f>
        <v/>
      </c>
      <c r="K1397" s="107" t="str">
        <f t="shared" ref="K1397:T1397" si="5995">IFERROR((K1396-K1394)/K1396*100%,"")</f>
        <v/>
      </c>
      <c r="L1397" s="107" t="str">
        <f t="shared" si="5995"/>
        <v/>
      </c>
      <c r="M1397" s="107" t="str">
        <f t="shared" si="5995"/>
        <v/>
      </c>
      <c r="N1397" s="107" t="str">
        <f t="shared" si="5995"/>
        <v/>
      </c>
      <c r="O1397" s="107" t="str">
        <f t="shared" si="5995"/>
        <v/>
      </c>
      <c r="P1397" s="107" t="str">
        <f t="shared" si="5995"/>
        <v/>
      </c>
      <c r="Q1397" s="107" t="str">
        <f t="shared" si="5995"/>
        <v/>
      </c>
      <c r="R1397" s="107" t="str">
        <f t="shared" si="5995"/>
        <v/>
      </c>
      <c r="S1397" s="107" t="str">
        <f t="shared" si="5995"/>
        <v/>
      </c>
      <c r="T1397" s="107" t="str">
        <f t="shared" si="5995"/>
        <v/>
      </c>
      <c r="U1397" s="107" t="str">
        <f t="shared" ref="U1397" si="5996">IFERROR((U1396-U1395)/U1396*100%,"")</f>
        <v/>
      </c>
      <c r="V1397" s="107" t="str">
        <f>IFERROR((V1394-V1396)/V1396*100%,"")</f>
        <v/>
      </c>
      <c r="W1397" s="107" t="str">
        <f>IFERROR((W1394-W1396)/W1396*100%,"")</f>
        <v/>
      </c>
      <c r="X1397" s="107" t="str">
        <f>IFERROR((X1394-X1396)/X1396*100%,"")</f>
        <v/>
      </c>
      <c r="Y1397" s="107" t="str">
        <f>IFERROR((Y1394-Y1396)/Y1396*100%,"")</f>
        <v/>
      </c>
      <c r="Z1397" s="107" t="str">
        <f t="shared" ref="Z1397" si="5997">IFERROR((Z1396-Z1395)/Z1396*100%,"")</f>
        <v/>
      </c>
      <c r="AA1397" s="107" t="str">
        <f>IFERROR((AA1396-AA1394)/AA1396*100%,"")</f>
        <v/>
      </c>
      <c r="AB1397" s="107" t="str">
        <f>IFERROR((AB1396-AB1394)/AB1396*100%,"")</f>
        <v/>
      </c>
      <c r="AC1397" s="194" t="str">
        <f t="shared" ref="AC1397" si="5998">IFERROR((AC1396-AC1395)/AC1396*100%,"")</f>
        <v/>
      </c>
      <c r="AD1397" s="194" t="str">
        <f t="shared" ref="AD1397" si="5999">IFERROR((AD1396-AD1395)/AD1396*100%,"")</f>
        <v/>
      </c>
      <c r="AE1397" s="194" t="str">
        <f t="shared" ref="AE1397" si="6000">IFERROR((AE1396-AE1395)/AE1396*100%,"")</f>
        <v/>
      </c>
      <c r="AF1397" s="194" t="str">
        <f t="shared" ref="AF1397" si="6001">IFERROR((AF1396-AF1395)/AF1396*100%,"")</f>
        <v/>
      </c>
      <c r="AG1397" s="194" t="str">
        <f t="shared" ref="AG1397" si="6002">IFERROR((AG1396-AG1395)/AG1396*100%,"")</f>
        <v/>
      </c>
      <c r="AH1397" s="194" t="str">
        <f t="shared" ref="AH1397" si="6003">IFERROR((AH1396-AH1395)/AH1396*100%,"")</f>
        <v/>
      </c>
      <c r="AI1397" s="194" t="str">
        <f t="shared" ref="AI1397" si="6004">IFERROR((AI1396-AI1395)/AI1396*100%,"")</f>
        <v/>
      </c>
      <c r="AJ1397" s="194" t="str">
        <f t="shared" ref="AJ1397" si="6005">IFERROR((AJ1396-AJ1395)/AJ1396*100%,"")</f>
        <v/>
      </c>
      <c r="AK1397" s="194" t="str">
        <f t="shared" ref="AK1397" si="6006">IFERROR((AK1396-AK1395)/AK1396*100%,"")</f>
        <v/>
      </c>
      <c r="AL1397" s="194" t="str">
        <f t="shared" ref="AL1397" si="6007">IFERROR((AL1396-AL1395)/AL1396*100%,"")</f>
        <v/>
      </c>
      <c r="AM1397" s="227" t="str">
        <f>IFERROR((AM1396-AM1394)/AM1396*100%,"")</f>
        <v/>
      </c>
    </row>
    <row r="1398" spans="1:39" customFormat="1" outlineLevel="1">
      <c r="A1398" t="str">
        <f>B1385&amp;C1398</f>
        <v>Surname, Forename8</v>
      </c>
      <c r="B1398" s="259"/>
      <c r="C1398" s="27">
        <v>8</v>
      </c>
      <c r="D1398" s="26" t="s">
        <v>22</v>
      </c>
      <c r="E1398" s="103"/>
      <c r="F1398" s="103"/>
      <c r="G1398" s="103"/>
      <c r="H1398" s="15"/>
      <c r="I1398" s="16"/>
      <c r="J1398" s="17"/>
      <c r="K1398" s="94"/>
      <c r="L1398" s="94"/>
      <c r="M1398" s="94"/>
      <c r="N1398" s="94"/>
      <c r="O1398" s="94"/>
      <c r="P1398" s="94"/>
      <c r="Q1398" s="17" t="str">
        <f>IF(SUM(K1398:P1398)=0,"",SUM(K1398:P1398))</f>
        <v/>
      </c>
      <c r="R1398" s="94"/>
      <c r="S1398" s="94"/>
      <c r="T1398" s="17" t="str">
        <f>IF(SUM(R1398:S1398)=0,"",SUM(R1398:S1398))</f>
        <v/>
      </c>
      <c r="U1398" s="17"/>
      <c r="V1398" s="94"/>
      <c r="W1398" s="17"/>
      <c r="X1398" s="94" t="str">
        <f>IFERROR(AVERAGE(V1398:W1398),"")</f>
        <v/>
      </c>
      <c r="Y1398" s="17"/>
      <c r="Z1398" s="17"/>
      <c r="AA1398" s="71"/>
      <c r="AB1398" s="17"/>
      <c r="AC1398" s="190" t="str">
        <f>IF(J1398="","",IF(J1398&lt;&gt;0,INT(25.4347*POWER((18-J1398),1.81)),0))</f>
        <v/>
      </c>
      <c r="AD1398" s="190" t="str">
        <f>IFERROR(IF(Q1398&lt;&gt;0,INT(0.14354*POWER(((10*Q1398)-220),1.4)),0),"")</f>
        <v/>
      </c>
      <c r="AE1398" s="190" t="str">
        <f>IFERROR(IF(T1398&lt;&gt;0,INT(51.39*POWER((T1398-1.5),1.05)),0),"")</f>
        <v/>
      </c>
      <c r="AF1398" s="190">
        <f>IF(U1398&lt;&gt;0,INT(0.8465*POWER(((100*U1398)-75),1.42)),0)</f>
        <v>0</v>
      </c>
      <c r="AG1398" s="190" t="str">
        <f>IFERROR(IF(X1398&lt;&gt;0,INT(1.53775*POWER((82-X1398),1.81)),0),"")</f>
        <v/>
      </c>
      <c r="AH1398" s="190" t="str">
        <f>IF(Y1398="","",IF(Y1398&lt;&gt;0,INT(5.74352*POWER((28.5-Y1398),1.92)),0))</f>
        <v/>
      </c>
      <c r="AI1398" s="190">
        <f>IF(Z1398&lt;&gt;0,INT(12.91*POWER((Z1398-4),1.1)),0)</f>
        <v>0</v>
      </c>
      <c r="AJ1398" s="190" t="str">
        <f>IF(AA1398="","",IF(AA1398&lt;&gt;0,INT(0.2797*POWER(((100*AA1398)),1.35)),0))</f>
        <v/>
      </c>
      <c r="AK1398" s="191" t="str">
        <f>IF(AB1398="","",IF(AB1398&lt;&gt;0,INT(100.14*POWER((AB1398-1),1.08)),0))</f>
        <v/>
      </c>
      <c r="AL1398" s="192">
        <f>COUNT(J1398,Q1398,T1398,X1398,Y1398,AA1398,AB1398)</f>
        <v>0</v>
      </c>
      <c r="AM1398" s="193" t="str">
        <f>IF(AL1398=0,"",SUM(AC1398:AK1398))</f>
        <v/>
      </c>
    </row>
    <row r="1399" spans="1:39" customFormat="1" outlineLevel="1">
      <c r="B1399" s="259"/>
      <c r="C1399" s="106" t="s">
        <v>65</v>
      </c>
      <c r="D1399" s="103"/>
      <c r="E1399" s="103"/>
      <c r="F1399" s="103"/>
      <c r="G1399" s="103"/>
      <c r="H1399" s="104"/>
      <c r="I1399" s="105"/>
      <c r="J1399" s="107" t="str">
        <f>IFERROR((J1396-J1398)/J1398*100%,"")</f>
        <v/>
      </c>
      <c r="K1399" s="107" t="str">
        <f t="shared" ref="K1399:T1399" si="6008">IFERROR((K1398-K1396)/K1398*100%,"")</f>
        <v/>
      </c>
      <c r="L1399" s="107" t="str">
        <f t="shared" si="6008"/>
        <v/>
      </c>
      <c r="M1399" s="107" t="str">
        <f t="shared" si="6008"/>
        <v/>
      </c>
      <c r="N1399" s="107" t="str">
        <f t="shared" si="6008"/>
        <v/>
      </c>
      <c r="O1399" s="107" t="str">
        <f t="shared" si="6008"/>
        <v/>
      </c>
      <c r="P1399" s="107" t="str">
        <f t="shared" si="6008"/>
        <v/>
      </c>
      <c r="Q1399" s="107" t="str">
        <f t="shared" si="6008"/>
        <v/>
      </c>
      <c r="R1399" s="107" t="str">
        <f t="shared" si="6008"/>
        <v/>
      </c>
      <c r="S1399" s="107" t="str">
        <f t="shared" si="6008"/>
        <v/>
      </c>
      <c r="T1399" s="107" t="str">
        <f t="shared" si="6008"/>
        <v/>
      </c>
      <c r="U1399" s="107" t="str">
        <f t="shared" ref="U1399" si="6009">IFERROR((U1398-U1397)/U1398*100%,"")</f>
        <v/>
      </c>
      <c r="V1399" s="107" t="str">
        <f>IFERROR((V1396-V1398)/V1398*100%,"")</f>
        <v/>
      </c>
      <c r="W1399" s="107" t="str">
        <f>IFERROR((W1396-W1398)/W1398*100%,"")</f>
        <v/>
      </c>
      <c r="X1399" s="107" t="str">
        <f>IFERROR((X1396-X1398)/X1398*100%,"")</f>
        <v/>
      </c>
      <c r="Y1399" s="107" t="str">
        <f>IFERROR((Y1396-Y1398)/Y1398*100%,"")</f>
        <v/>
      </c>
      <c r="Z1399" s="107" t="str">
        <f t="shared" ref="Z1399" si="6010">IFERROR((Z1398-Z1397)/Z1398*100%,"")</f>
        <v/>
      </c>
      <c r="AA1399" s="107" t="str">
        <f>IFERROR((AA1398-AA1396)/AA1398*100%,"")</f>
        <v/>
      </c>
      <c r="AB1399" s="107" t="str">
        <f>IFERROR((AB1398-AB1396)/AB1398*100%,"")</f>
        <v/>
      </c>
      <c r="AC1399" s="194" t="str">
        <f t="shared" ref="AC1399" si="6011">IFERROR((AC1398-AC1397)/AC1398*100%,"")</f>
        <v/>
      </c>
      <c r="AD1399" s="194" t="str">
        <f t="shared" ref="AD1399" si="6012">IFERROR((AD1398-AD1397)/AD1398*100%,"")</f>
        <v/>
      </c>
      <c r="AE1399" s="194" t="str">
        <f t="shared" ref="AE1399" si="6013">IFERROR((AE1398-AE1397)/AE1398*100%,"")</f>
        <v/>
      </c>
      <c r="AF1399" s="194" t="str">
        <f t="shared" ref="AF1399" si="6014">IFERROR((AF1398-AF1397)/AF1398*100%,"")</f>
        <v/>
      </c>
      <c r="AG1399" s="194" t="str">
        <f t="shared" ref="AG1399" si="6015">IFERROR((AG1398-AG1397)/AG1398*100%,"")</f>
        <v/>
      </c>
      <c r="AH1399" s="194" t="str">
        <f t="shared" ref="AH1399" si="6016">IFERROR((AH1398-AH1397)/AH1398*100%,"")</f>
        <v/>
      </c>
      <c r="AI1399" s="194" t="str">
        <f t="shared" ref="AI1399" si="6017">IFERROR((AI1398-AI1397)/AI1398*100%,"")</f>
        <v/>
      </c>
      <c r="AJ1399" s="194" t="str">
        <f t="shared" ref="AJ1399" si="6018">IFERROR((AJ1398-AJ1397)/AJ1398*100%,"")</f>
        <v/>
      </c>
      <c r="AK1399" s="194" t="str">
        <f t="shared" ref="AK1399" si="6019">IFERROR((AK1398-AK1397)/AK1398*100%,"")</f>
        <v/>
      </c>
      <c r="AL1399" s="194" t="str">
        <f t="shared" ref="AL1399" si="6020">IFERROR((AL1398-AL1397)/AL1398*100%,"")</f>
        <v/>
      </c>
      <c r="AM1399" s="227" t="str">
        <f>IFERROR((AM1398-AM1396)/AM1398*100%,"")</f>
        <v/>
      </c>
    </row>
    <row r="1400" spans="1:39" customFormat="1" outlineLevel="1">
      <c r="A1400" t="str">
        <f>B1385&amp;C1400</f>
        <v>Surname, Forename9</v>
      </c>
      <c r="B1400" s="259"/>
      <c r="C1400" s="27">
        <v>9</v>
      </c>
      <c r="D1400" s="26" t="s">
        <v>22</v>
      </c>
      <c r="E1400" s="103"/>
      <c r="F1400" s="103"/>
      <c r="G1400" s="103"/>
      <c r="H1400" s="15"/>
      <c r="I1400" s="16"/>
      <c r="J1400" s="17"/>
      <c r="K1400" s="94"/>
      <c r="L1400" s="94"/>
      <c r="M1400" s="94"/>
      <c r="N1400" s="94"/>
      <c r="O1400" s="94"/>
      <c r="P1400" s="94"/>
      <c r="Q1400" s="17" t="str">
        <f>IF(SUM(K1400:P1400)=0,"",SUM(K1400:P1400))</f>
        <v/>
      </c>
      <c r="R1400" s="94"/>
      <c r="S1400" s="94"/>
      <c r="T1400" s="17" t="str">
        <f>IF(SUM(R1400:S1400)=0,"",SUM(R1400:S1400))</f>
        <v/>
      </c>
      <c r="U1400" s="17"/>
      <c r="V1400" s="94"/>
      <c r="W1400" s="17"/>
      <c r="X1400" s="94" t="str">
        <f>IFERROR(AVERAGE(V1400:W1400),"")</f>
        <v/>
      </c>
      <c r="Y1400" s="17"/>
      <c r="Z1400" s="17"/>
      <c r="AA1400" s="71"/>
      <c r="AB1400" s="17"/>
      <c r="AC1400" s="190" t="str">
        <f>IF(J1400="","",IF(J1400&lt;&gt;0,INT(25.4347*POWER((18-J1400),1.81)),0))</f>
        <v/>
      </c>
      <c r="AD1400" s="190" t="str">
        <f>IFERROR(IF(Q1400&lt;&gt;0,INT(0.14354*POWER(((10*Q1400)-220),1.4)),0),"")</f>
        <v/>
      </c>
      <c r="AE1400" s="190" t="str">
        <f>IFERROR(IF(T1400&lt;&gt;0,INT(51.39*POWER((T1400-1.5),1.05)),0),"")</f>
        <v/>
      </c>
      <c r="AF1400" s="190">
        <f>IF(U1400&lt;&gt;0,INT(0.8465*POWER(((100*U1400)-75),1.42)),0)</f>
        <v>0</v>
      </c>
      <c r="AG1400" s="190" t="str">
        <f>IFERROR(IF(X1400&lt;&gt;0,INT(1.53775*POWER((82-X1400),1.81)),0),"")</f>
        <v/>
      </c>
      <c r="AH1400" s="190" t="str">
        <f>IF(Y1400="","",IF(Y1400&lt;&gt;0,INT(5.74352*POWER((28.5-Y1400),1.92)),0))</f>
        <v/>
      </c>
      <c r="AI1400" s="190">
        <f>IF(Z1400&lt;&gt;0,INT(12.91*POWER((Z1400-4),1.1)),0)</f>
        <v>0</v>
      </c>
      <c r="AJ1400" s="190" t="str">
        <f>IF(AA1400="","",IF(AA1400&lt;&gt;0,INT(0.2797*POWER(((100*AA1400)),1.35)),0))</f>
        <v/>
      </c>
      <c r="AK1400" s="191" t="str">
        <f>IF(AB1400="","",IF(AB1400&lt;&gt;0,INT(100.14*POWER((AB1400-1),1.08)),0))</f>
        <v/>
      </c>
      <c r="AL1400" s="192">
        <f>COUNT(J1400,Q1400,T1400,X1400,Y1400,AA1400,AB1400)</f>
        <v>0</v>
      </c>
      <c r="AM1400" s="193" t="str">
        <f>IF(AL1400=0,"",SUM(AC1400:AK1400))</f>
        <v/>
      </c>
    </row>
    <row r="1401" spans="1:39" customFormat="1" outlineLevel="1">
      <c r="B1401" s="259"/>
      <c r="C1401" s="106" t="s">
        <v>65</v>
      </c>
      <c r="D1401" s="33"/>
      <c r="E1401" s="33"/>
      <c r="F1401" s="33"/>
      <c r="G1401" s="33"/>
      <c r="H1401" s="18"/>
      <c r="I1401" s="44"/>
      <c r="J1401" s="107" t="str">
        <f>IFERROR((J1398-J1400)/J1400*100%,"")</f>
        <v/>
      </c>
      <c r="K1401" s="107" t="str">
        <f t="shared" ref="K1401:T1401" si="6021">IFERROR((K1400-K1398)/K1400*100%,"")</f>
        <v/>
      </c>
      <c r="L1401" s="107" t="str">
        <f t="shared" si="6021"/>
        <v/>
      </c>
      <c r="M1401" s="107" t="str">
        <f t="shared" si="6021"/>
        <v/>
      </c>
      <c r="N1401" s="107" t="str">
        <f t="shared" si="6021"/>
        <v/>
      </c>
      <c r="O1401" s="107" t="str">
        <f t="shared" si="6021"/>
        <v/>
      </c>
      <c r="P1401" s="107" t="str">
        <f t="shared" si="6021"/>
        <v/>
      </c>
      <c r="Q1401" s="107" t="str">
        <f t="shared" si="6021"/>
        <v/>
      </c>
      <c r="R1401" s="107" t="str">
        <f t="shared" si="6021"/>
        <v/>
      </c>
      <c r="S1401" s="107" t="str">
        <f t="shared" si="6021"/>
        <v/>
      </c>
      <c r="T1401" s="107" t="str">
        <f t="shared" si="6021"/>
        <v/>
      </c>
      <c r="U1401" s="107" t="str">
        <f t="shared" ref="U1401" si="6022">IFERROR((U1400-U1399)/U1400*100%,"")</f>
        <v/>
      </c>
      <c r="V1401" s="107" t="str">
        <f>IFERROR((V1398-V1400)/V1400*100%,"")</f>
        <v/>
      </c>
      <c r="W1401" s="107" t="str">
        <f>IFERROR((W1398-W1400)/W1400*100%,"")</f>
        <v/>
      </c>
      <c r="X1401" s="107" t="str">
        <f>IFERROR((X1398-X1400)/X1400*100%,"")</f>
        <v/>
      </c>
      <c r="Y1401" s="107" t="str">
        <f>IFERROR((Y1398-Y1400)/Y1400*100%,"")</f>
        <v/>
      </c>
      <c r="Z1401" s="107" t="str">
        <f t="shared" ref="Z1401" si="6023">IFERROR((Z1400-Z1399)/Z1400*100%,"")</f>
        <v/>
      </c>
      <c r="AA1401" s="107" t="str">
        <f>IFERROR((AA1400-AA1398)/AA1400*100%,"")</f>
        <v/>
      </c>
      <c r="AB1401" s="107" t="str">
        <f>IFERROR((AB1400-AB1398)/AB1400*100%,"")</f>
        <v/>
      </c>
      <c r="AC1401" s="194" t="str">
        <f t="shared" ref="AC1401" si="6024">IFERROR((AC1400-AC1399)/AC1400*100%,"")</f>
        <v/>
      </c>
      <c r="AD1401" s="194" t="str">
        <f t="shared" ref="AD1401" si="6025">IFERROR((AD1400-AD1399)/AD1400*100%,"")</f>
        <v/>
      </c>
      <c r="AE1401" s="194" t="str">
        <f t="shared" ref="AE1401" si="6026">IFERROR((AE1400-AE1399)/AE1400*100%,"")</f>
        <v/>
      </c>
      <c r="AF1401" s="194" t="str">
        <f t="shared" ref="AF1401" si="6027">IFERROR((AF1400-AF1399)/AF1400*100%,"")</f>
        <v/>
      </c>
      <c r="AG1401" s="194" t="str">
        <f t="shared" ref="AG1401" si="6028">IFERROR((AG1400-AG1399)/AG1400*100%,"")</f>
        <v/>
      </c>
      <c r="AH1401" s="194" t="str">
        <f t="shared" ref="AH1401" si="6029">IFERROR((AH1400-AH1399)/AH1400*100%,"")</f>
        <v/>
      </c>
      <c r="AI1401" s="194" t="str">
        <f t="shared" ref="AI1401" si="6030">IFERROR((AI1400-AI1399)/AI1400*100%,"")</f>
        <v/>
      </c>
      <c r="AJ1401" s="194" t="str">
        <f t="shared" ref="AJ1401" si="6031">IFERROR((AJ1400-AJ1399)/AJ1400*100%,"")</f>
        <v/>
      </c>
      <c r="AK1401" s="194" t="str">
        <f t="shared" ref="AK1401" si="6032">IFERROR((AK1400-AK1399)/AK1400*100%,"")</f>
        <v/>
      </c>
      <c r="AL1401" s="194" t="str">
        <f t="shared" ref="AL1401" si="6033">IFERROR((AL1400-AL1399)/AL1400*100%,"")</f>
        <v/>
      </c>
      <c r="AM1401" s="227" t="str">
        <f>IFERROR((AM1400-AM1398)/AM1400*100%,"")</f>
        <v/>
      </c>
    </row>
    <row r="1402" spans="1:39" s="6" customFormat="1" outlineLevel="1">
      <c r="A1402" t="str">
        <f>B1385&amp;C1402</f>
        <v>Surname, Forename10</v>
      </c>
      <c r="B1402" s="259"/>
      <c r="C1402" s="32">
        <v>10</v>
      </c>
      <c r="D1402" s="33" t="s">
        <v>22</v>
      </c>
      <c r="E1402" s="33"/>
      <c r="F1402" s="33"/>
      <c r="G1402" s="33"/>
      <c r="H1402" s="18"/>
      <c r="I1402" s="44"/>
      <c r="J1402" s="34"/>
      <c r="K1402" s="34"/>
      <c r="L1402" s="34"/>
      <c r="M1402" s="34"/>
      <c r="N1402" s="34"/>
      <c r="O1402" s="34"/>
      <c r="P1402" s="34"/>
      <c r="Q1402" s="17" t="str">
        <f>IF(SUM(K1402:P1402)=0,"",SUM(K1402:P1402))</f>
        <v/>
      </c>
      <c r="R1402" s="94"/>
      <c r="S1402" s="94"/>
      <c r="T1402" s="17" t="str">
        <f>IF(SUM(R1402:S1402)=0,"",SUM(R1402:S1402))</f>
        <v/>
      </c>
      <c r="U1402" s="17"/>
      <c r="V1402" s="94"/>
      <c r="W1402" s="17"/>
      <c r="X1402" s="94" t="str">
        <f>IFERROR(AVERAGE(V1402:W1402),"")</f>
        <v/>
      </c>
      <c r="Y1402" s="17"/>
      <c r="Z1402" s="17"/>
      <c r="AA1402" s="71"/>
      <c r="AB1402" s="17"/>
      <c r="AC1402" s="190" t="str">
        <f>IF(J1402="","",IF(J1402&lt;&gt;0,INT(25.4347*POWER((18-J1402),1.81)),0))</f>
        <v/>
      </c>
      <c r="AD1402" s="190" t="str">
        <f>IFERROR(IF(Q1402&lt;&gt;0,INT(0.14354*POWER(((10*Q1402)-220),1.4)),0),"")</f>
        <v/>
      </c>
      <c r="AE1402" s="190" t="str">
        <f>IFERROR(IF(T1402&lt;&gt;0,INT(51.39*POWER((T1402-1.5),1.05)),0),"")</f>
        <v/>
      </c>
      <c r="AF1402" s="190">
        <f>IF(U1402&lt;&gt;0,INT(0.8465*POWER(((100*U1402)-75),1.42)),0)</f>
        <v>0</v>
      </c>
      <c r="AG1402" s="190" t="str">
        <f>IFERROR(IF(X1402&lt;&gt;0,INT(1.53775*POWER((82-X1402),1.81)),0),"")</f>
        <v/>
      </c>
      <c r="AH1402" s="190" t="str">
        <f>IF(Y1402="","",IF(Y1402&lt;&gt;0,INT(5.74352*POWER((28.5-Y1402),1.92)),0))</f>
        <v/>
      </c>
      <c r="AI1402" s="190">
        <f>IF(Z1402&lt;&gt;0,INT(12.91*POWER((Z1402-4),1.1)),0)</f>
        <v>0</v>
      </c>
      <c r="AJ1402" s="190" t="str">
        <f>IF(AA1402="","",IF(AA1402&lt;&gt;0,INT(0.2797*POWER(((100*AA1402)),1.35)),0))</f>
        <v/>
      </c>
      <c r="AK1402" s="191" t="str">
        <f>IF(AB1402="","",IF(AB1402&lt;&gt;0,INT(100.14*POWER((AB1402-1),1.08)),0))</f>
        <v/>
      </c>
      <c r="AL1402" s="192">
        <f>COUNT(J1402,Q1402,T1402,X1402,Y1402,AA1402,AB1402)</f>
        <v>0</v>
      </c>
      <c r="AM1402" s="193" t="str">
        <f>IF(AL1402=0,"",SUM(AC1402:AK1402))</f>
        <v/>
      </c>
    </row>
    <row r="1403" spans="1:39" s="6" customFormat="1" outlineLevel="1">
      <c r="A1403"/>
      <c r="B1403" s="260"/>
      <c r="C1403" s="106" t="s">
        <v>65</v>
      </c>
      <c r="D1403" s="33"/>
      <c r="E1403" s="33"/>
      <c r="F1403" s="33"/>
      <c r="G1403" s="33"/>
      <c r="H1403" s="18"/>
      <c r="I1403" s="44"/>
      <c r="J1403" s="107" t="str">
        <f>IFERROR((J1400-J1402)/J1402*100%,"")</f>
        <v/>
      </c>
      <c r="K1403" s="107" t="str">
        <f t="shared" ref="K1403:T1403" si="6034">IFERROR((K1402-K1400)/K1402*100%,"")</f>
        <v/>
      </c>
      <c r="L1403" s="107" t="str">
        <f t="shared" si="6034"/>
        <v/>
      </c>
      <c r="M1403" s="107" t="str">
        <f t="shared" si="6034"/>
        <v/>
      </c>
      <c r="N1403" s="107" t="str">
        <f t="shared" si="6034"/>
        <v/>
      </c>
      <c r="O1403" s="107" t="str">
        <f t="shared" si="6034"/>
        <v/>
      </c>
      <c r="P1403" s="107" t="str">
        <f t="shared" si="6034"/>
        <v/>
      </c>
      <c r="Q1403" s="107" t="str">
        <f t="shared" si="6034"/>
        <v/>
      </c>
      <c r="R1403" s="107" t="str">
        <f t="shared" si="6034"/>
        <v/>
      </c>
      <c r="S1403" s="107" t="str">
        <f t="shared" si="6034"/>
        <v/>
      </c>
      <c r="T1403" s="107" t="str">
        <f t="shared" si="6034"/>
        <v/>
      </c>
      <c r="U1403" s="107" t="str">
        <f t="shared" ref="U1403" si="6035">IFERROR((U1402-U1401)/U1402*100%,"")</f>
        <v/>
      </c>
      <c r="V1403" s="107" t="str">
        <f>IFERROR((V1400-V1402)/V1402*100%,"")</f>
        <v/>
      </c>
      <c r="W1403" s="107" t="str">
        <f>IFERROR((W1400-W1402)/W1402*100%,"")</f>
        <v/>
      </c>
      <c r="X1403" s="107" t="str">
        <f>IFERROR((X1400-X1402)/X1402*100%,"")</f>
        <v/>
      </c>
      <c r="Y1403" s="107" t="str">
        <f>IFERROR((Y1400-Y1402)/Y1402*100%,"")</f>
        <v/>
      </c>
      <c r="Z1403" s="107" t="str">
        <f t="shared" ref="Z1403" si="6036">IFERROR((Z1402-Z1401)/Z1402*100%,"")</f>
        <v/>
      </c>
      <c r="AA1403" s="107" t="str">
        <f>IFERROR((AA1402-AA1400)/AA1402*100%,"")</f>
        <v/>
      </c>
      <c r="AB1403" s="107" t="str">
        <f>IFERROR((AB1402-AB1400)/AB1402*100%,"")</f>
        <v/>
      </c>
      <c r="AC1403" s="194" t="str">
        <f t="shared" ref="AC1403" si="6037">IFERROR((AC1402-AC1401)/AC1402*100%,"")</f>
        <v/>
      </c>
      <c r="AD1403" s="194" t="str">
        <f t="shared" ref="AD1403" si="6038">IFERROR((AD1402-AD1401)/AD1402*100%,"")</f>
        <v/>
      </c>
      <c r="AE1403" s="194" t="str">
        <f t="shared" ref="AE1403" si="6039">IFERROR((AE1402-AE1401)/AE1402*100%,"")</f>
        <v/>
      </c>
      <c r="AF1403" s="194" t="str">
        <f t="shared" ref="AF1403" si="6040">IFERROR((AF1402-AF1401)/AF1402*100%,"")</f>
        <v/>
      </c>
      <c r="AG1403" s="194" t="str">
        <f t="shared" ref="AG1403" si="6041">IFERROR((AG1402-AG1401)/AG1402*100%,"")</f>
        <v/>
      </c>
      <c r="AH1403" s="194" t="str">
        <f t="shared" ref="AH1403" si="6042">IFERROR((AH1402-AH1401)/AH1402*100%,"")</f>
        <v/>
      </c>
      <c r="AI1403" s="194" t="str">
        <f t="shared" ref="AI1403" si="6043">IFERROR((AI1402-AI1401)/AI1402*100%,"")</f>
        <v/>
      </c>
      <c r="AJ1403" s="194" t="str">
        <f t="shared" ref="AJ1403" si="6044">IFERROR((AJ1402-AJ1401)/AJ1402*100%,"")</f>
        <v/>
      </c>
      <c r="AK1403" s="194" t="str">
        <f t="shared" ref="AK1403" si="6045">IFERROR((AK1402-AK1401)/AK1402*100%,"")</f>
        <v/>
      </c>
      <c r="AL1403" s="194" t="str">
        <f t="shared" ref="AL1403" si="6046">IFERROR((AL1402-AL1401)/AL1402*100%,"")</f>
        <v/>
      </c>
      <c r="AM1403" s="227" t="str">
        <f>IFERROR((AM1402-AM1400)/AM1402*100%,"")</f>
        <v/>
      </c>
    </row>
    <row r="1404" spans="1:39" s="45" customFormat="1" outlineLevel="1">
      <c r="B1404" s="115"/>
      <c r="C1404" s="32"/>
      <c r="D1404" s="33"/>
      <c r="E1404" s="33"/>
      <c r="F1404" s="33"/>
      <c r="G1404" s="33"/>
      <c r="H1404" s="18"/>
      <c r="I1404" s="44"/>
      <c r="J1404" s="34"/>
      <c r="K1404" s="34"/>
      <c r="L1404" s="34"/>
      <c r="M1404" s="34"/>
      <c r="N1404" s="34"/>
      <c r="O1404" s="34"/>
      <c r="P1404" s="34"/>
      <c r="Q1404" s="34"/>
      <c r="R1404" s="34"/>
      <c r="S1404" s="34"/>
      <c r="T1404" s="34"/>
      <c r="U1404" s="34"/>
      <c r="V1404" s="34"/>
      <c r="W1404" s="34"/>
      <c r="X1404" s="34"/>
      <c r="Y1404" s="34"/>
      <c r="Z1404" s="34"/>
      <c r="AA1404" s="34"/>
      <c r="AB1404" s="34"/>
      <c r="AC1404" s="195"/>
      <c r="AD1404" s="196"/>
      <c r="AE1404" s="196"/>
      <c r="AF1404" s="196"/>
      <c r="AG1404" s="196"/>
      <c r="AH1404" s="196"/>
      <c r="AI1404" s="196"/>
      <c r="AJ1404" s="196"/>
      <c r="AK1404" s="197"/>
      <c r="AL1404" s="196"/>
      <c r="AM1404" s="198"/>
    </row>
    <row r="1405" spans="1:39" s="6" customFormat="1" outlineLevel="1">
      <c r="B1405" s="116"/>
      <c r="C1405" s="35"/>
      <c r="D1405" s="36"/>
      <c r="E1405" s="36"/>
      <c r="F1405" s="36"/>
      <c r="G1405" s="36"/>
      <c r="H1405" s="37"/>
      <c r="I1405" s="38" t="s">
        <v>24</v>
      </c>
      <c r="J1405" s="21" t="e">
        <f>AVERAGE(J1385:J1386,J1388,J1390,J1392,J1394,J1396,J1398,J1400,J1402)</f>
        <v>#DIV/0!</v>
      </c>
      <c r="K1405" s="21" t="e">
        <f t="shared" ref="K1405:AB1405" si="6047">AVERAGE(K1385:K1386,K1388,K1390,K1392,K1394,K1396,K1398,K1400,K1402)</f>
        <v>#DIV/0!</v>
      </c>
      <c r="L1405" s="21" t="e">
        <f t="shared" si="6047"/>
        <v>#DIV/0!</v>
      </c>
      <c r="M1405" s="21" t="e">
        <f t="shared" si="6047"/>
        <v>#DIV/0!</v>
      </c>
      <c r="N1405" s="21" t="e">
        <f t="shared" si="6047"/>
        <v>#DIV/0!</v>
      </c>
      <c r="O1405" s="21" t="e">
        <f t="shared" si="6047"/>
        <v>#DIV/0!</v>
      </c>
      <c r="P1405" s="21" t="e">
        <f t="shared" si="6047"/>
        <v>#DIV/0!</v>
      </c>
      <c r="Q1405" s="21" t="e">
        <f t="shared" si="6047"/>
        <v>#DIV/0!</v>
      </c>
      <c r="R1405" s="21" t="e">
        <f t="shared" si="6047"/>
        <v>#DIV/0!</v>
      </c>
      <c r="S1405" s="21" t="e">
        <f t="shared" si="6047"/>
        <v>#DIV/0!</v>
      </c>
      <c r="T1405" s="21" t="e">
        <f t="shared" si="6047"/>
        <v>#DIV/0!</v>
      </c>
      <c r="U1405" s="21" t="e">
        <f t="shared" si="6047"/>
        <v>#DIV/0!</v>
      </c>
      <c r="V1405" s="21" t="e">
        <f t="shared" si="6047"/>
        <v>#DIV/0!</v>
      </c>
      <c r="W1405" s="21" t="e">
        <f t="shared" si="6047"/>
        <v>#DIV/0!</v>
      </c>
      <c r="X1405" s="21" t="e">
        <f t="shared" si="6047"/>
        <v>#DIV/0!</v>
      </c>
      <c r="Y1405" s="21" t="e">
        <f t="shared" si="6047"/>
        <v>#DIV/0!</v>
      </c>
      <c r="Z1405" s="21" t="e">
        <f t="shared" si="6047"/>
        <v>#DIV/0!</v>
      </c>
      <c r="AA1405" s="21" t="e">
        <f t="shared" si="6047"/>
        <v>#DIV/0!</v>
      </c>
      <c r="AB1405" s="21" t="e">
        <f t="shared" si="6047"/>
        <v>#DIV/0!</v>
      </c>
      <c r="AC1405" s="199"/>
      <c r="AD1405" s="200"/>
      <c r="AE1405" s="200"/>
      <c r="AF1405" s="200"/>
      <c r="AG1405" s="200"/>
      <c r="AH1405" s="200"/>
      <c r="AI1405" s="200"/>
      <c r="AJ1405" s="200"/>
      <c r="AK1405" s="201"/>
      <c r="AL1405" s="200"/>
      <c r="AM1405" s="202"/>
    </row>
    <row r="1406" spans="1:39" s="6" customFormat="1" outlineLevel="1">
      <c r="B1406" s="116"/>
      <c r="C1406" s="35"/>
      <c r="D1406" s="36"/>
      <c r="E1406" s="36"/>
      <c r="F1406" s="36"/>
      <c r="G1406" s="36"/>
      <c r="H1406" s="37"/>
      <c r="I1406" s="38" t="s">
        <v>26</v>
      </c>
      <c r="J1406" s="21">
        <f>MIN(J1385:J1386,J1388,J1390,J1392,J1394,J1396,J1398,J1400,J1402)</f>
        <v>0</v>
      </c>
      <c r="K1406" s="21">
        <f t="shared" ref="K1406:AB1406" si="6048">MIN(K1385:K1386,K1388,K1390,K1392,K1394,K1396,K1398,K1400,K1402)</f>
        <v>0</v>
      </c>
      <c r="L1406" s="21">
        <f t="shared" si="6048"/>
        <v>0</v>
      </c>
      <c r="M1406" s="21">
        <f t="shared" si="6048"/>
        <v>0</v>
      </c>
      <c r="N1406" s="21">
        <f t="shared" si="6048"/>
        <v>0</v>
      </c>
      <c r="O1406" s="21">
        <f t="shared" si="6048"/>
        <v>0</v>
      </c>
      <c r="P1406" s="21">
        <f t="shared" si="6048"/>
        <v>0</v>
      </c>
      <c r="Q1406" s="21">
        <f t="shared" si="6048"/>
        <v>0</v>
      </c>
      <c r="R1406" s="21">
        <f t="shared" si="6048"/>
        <v>0</v>
      </c>
      <c r="S1406" s="21">
        <f t="shared" si="6048"/>
        <v>0</v>
      </c>
      <c r="T1406" s="21">
        <f t="shared" si="6048"/>
        <v>0</v>
      </c>
      <c r="U1406" s="21">
        <f t="shared" si="6048"/>
        <v>0</v>
      </c>
      <c r="V1406" s="21">
        <f t="shared" si="6048"/>
        <v>0</v>
      </c>
      <c r="W1406" s="21">
        <f t="shared" si="6048"/>
        <v>0</v>
      </c>
      <c r="X1406" s="21">
        <f t="shared" si="6048"/>
        <v>0</v>
      </c>
      <c r="Y1406" s="21">
        <f t="shared" si="6048"/>
        <v>0</v>
      </c>
      <c r="Z1406" s="21">
        <f t="shared" si="6048"/>
        <v>0</v>
      </c>
      <c r="AA1406" s="21">
        <f t="shared" si="6048"/>
        <v>0</v>
      </c>
      <c r="AB1406" s="21">
        <f t="shared" si="6048"/>
        <v>0</v>
      </c>
      <c r="AC1406" s="199"/>
      <c r="AD1406" s="200"/>
      <c r="AE1406" s="200"/>
      <c r="AF1406" s="200"/>
      <c r="AG1406" s="200"/>
      <c r="AH1406" s="200"/>
      <c r="AI1406" s="200"/>
      <c r="AJ1406" s="200"/>
      <c r="AK1406" s="201"/>
      <c r="AL1406" s="200"/>
      <c r="AM1406" s="202"/>
    </row>
    <row r="1407" spans="1:39" s="6" customFormat="1" outlineLevel="1">
      <c r="B1407" s="116"/>
      <c r="C1407" s="35"/>
      <c r="D1407" s="36"/>
      <c r="E1407" s="36"/>
      <c r="F1407" s="36"/>
      <c r="G1407" s="36"/>
      <c r="H1407" s="37"/>
      <c r="I1407" s="38" t="s">
        <v>25</v>
      </c>
      <c r="J1407" s="21">
        <f>MAX(J1385:J1386,J1388,J1390,J1392,J1394,J1396,J1398,J1400,J1402)</f>
        <v>0</v>
      </c>
      <c r="K1407" s="21">
        <f t="shared" ref="K1407:AB1407" si="6049">MAX(K1385:K1386,K1388,K1390,K1392,K1394,K1396,K1398,K1400,K1402)</f>
        <v>0</v>
      </c>
      <c r="L1407" s="21">
        <f t="shared" si="6049"/>
        <v>0</v>
      </c>
      <c r="M1407" s="21">
        <f t="shared" si="6049"/>
        <v>0</v>
      </c>
      <c r="N1407" s="21">
        <f t="shared" si="6049"/>
        <v>0</v>
      </c>
      <c r="O1407" s="21">
        <f t="shared" si="6049"/>
        <v>0</v>
      </c>
      <c r="P1407" s="21">
        <f t="shared" si="6049"/>
        <v>0</v>
      </c>
      <c r="Q1407" s="21">
        <f t="shared" si="6049"/>
        <v>0</v>
      </c>
      <c r="R1407" s="21">
        <f t="shared" si="6049"/>
        <v>0</v>
      </c>
      <c r="S1407" s="21">
        <f t="shared" si="6049"/>
        <v>0</v>
      </c>
      <c r="T1407" s="21">
        <f t="shared" si="6049"/>
        <v>0</v>
      </c>
      <c r="U1407" s="21">
        <f t="shared" si="6049"/>
        <v>0</v>
      </c>
      <c r="V1407" s="21">
        <f t="shared" si="6049"/>
        <v>0</v>
      </c>
      <c r="W1407" s="21">
        <f t="shared" si="6049"/>
        <v>0</v>
      </c>
      <c r="X1407" s="21">
        <f t="shared" si="6049"/>
        <v>0</v>
      </c>
      <c r="Y1407" s="21">
        <f t="shared" si="6049"/>
        <v>0</v>
      </c>
      <c r="Z1407" s="21">
        <f t="shared" si="6049"/>
        <v>0</v>
      </c>
      <c r="AA1407" s="21">
        <f t="shared" si="6049"/>
        <v>0</v>
      </c>
      <c r="AB1407" s="21">
        <f t="shared" si="6049"/>
        <v>0</v>
      </c>
      <c r="AC1407" s="199"/>
      <c r="AD1407" s="200"/>
      <c r="AE1407" s="200"/>
      <c r="AF1407" s="200"/>
      <c r="AG1407" s="200"/>
      <c r="AH1407" s="200"/>
      <c r="AI1407" s="200"/>
      <c r="AJ1407" s="200"/>
      <c r="AK1407" s="201"/>
      <c r="AL1407" s="200"/>
      <c r="AM1407" s="202"/>
    </row>
    <row r="1408" spans="1:39" s="6" customFormat="1" outlineLevel="1">
      <c r="B1408" s="116"/>
      <c r="C1408" s="35"/>
      <c r="D1408" s="36"/>
      <c r="E1408" s="36"/>
      <c r="F1408" s="36"/>
      <c r="G1408" s="36"/>
      <c r="H1408" s="37"/>
      <c r="I1408" s="38"/>
      <c r="J1408" s="21"/>
      <c r="K1408" s="21"/>
      <c r="L1408" s="21"/>
      <c r="M1408" s="21"/>
      <c r="N1408" s="21"/>
      <c r="O1408" s="21"/>
      <c r="P1408" s="21"/>
      <c r="Q1408" s="21"/>
      <c r="R1408" s="21"/>
      <c r="S1408" s="21"/>
      <c r="T1408" s="21"/>
      <c r="U1408" s="21"/>
      <c r="V1408" s="21"/>
      <c r="W1408" s="21"/>
      <c r="X1408" s="21"/>
      <c r="Y1408" s="21"/>
      <c r="Z1408" s="21"/>
      <c r="AA1408" s="21"/>
      <c r="AB1408" s="21"/>
      <c r="AC1408" s="200"/>
      <c r="AD1408" s="200"/>
      <c r="AE1408" s="200"/>
      <c r="AF1408" s="200"/>
      <c r="AG1408" s="200"/>
      <c r="AH1408" s="200"/>
      <c r="AI1408" s="200"/>
      <c r="AJ1408" s="200"/>
      <c r="AK1408" s="200"/>
      <c r="AL1408" s="200"/>
      <c r="AM1408" s="202"/>
    </row>
    <row r="1409" spans="1:39" s="31" customFormat="1" ht="16.5" outlineLevel="1" thickBot="1">
      <c r="B1409" s="117"/>
      <c r="C1409" s="39"/>
      <c r="D1409" s="40"/>
      <c r="E1409" s="40"/>
      <c r="F1409" s="40"/>
      <c r="G1409" s="40"/>
      <c r="H1409" s="41"/>
      <c r="I1409" s="42"/>
      <c r="J1409" s="43"/>
      <c r="K1409" s="43"/>
      <c r="L1409" s="43"/>
      <c r="M1409" s="43"/>
      <c r="N1409" s="43"/>
      <c r="O1409" s="43"/>
      <c r="P1409" s="43"/>
      <c r="Q1409" s="43"/>
      <c r="R1409" s="43"/>
      <c r="S1409" s="43"/>
      <c r="T1409" s="43"/>
      <c r="U1409" s="43"/>
      <c r="V1409" s="43"/>
      <c r="W1409" s="43"/>
      <c r="X1409" s="43"/>
      <c r="Y1409" s="43"/>
      <c r="Z1409" s="43"/>
      <c r="AA1409" s="43"/>
      <c r="AB1409" s="43"/>
      <c r="AC1409" s="204"/>
      <c r="AD1409" s="204"/>
      <c r="AE1409" s="204"/>
      <c r="AF1409" s="204"/>
      <c r="AG1409" s="204"/>
      <c r="AH1409" s="204"/>
      <c r="AI1409" s="204"/>
      <c r="AJ1409" s="204"/>
      <c r="AK1409" s="204"/>
      <c r="AL1409" s="204"/>
      <c r="AM1409" s="205"/>
    </row>
    <row r="1410" spans="1:39" customFormat="1">
      <c r="B1410" s="118"/>
      <c r="C1410" s="28"/>
      <c r="D1410" s="19"/>
      <c r="E1410" s="19"/>
      <c r="F1410" s="19"/>
      <c r="G1410" s="19"/>
      <c r="H1410" s="29"/>
      <c r="I1410" s="20"/>
      <c r="J1410" s="30"/>
      <c r="K1410" s="30"/>
      <c r="L1410" s="30"/>
      <c r="M1410" s="30"/>
      <c r="N1410" s="30"/>
      <c r="O1410" s="30"/>
      <c r="P1410" s="30"/>
      <c r="Q1410" s="30"/>
      <c r="R1410" s="30"/>
      <c r="S1410" s="30"/>
      <c r="T1410" s="30"/>
      <c r="U1410" s="30"/>
      <c r="V1410" s="30"/>
      <c r="W1410" s="30"/>
      <c r="X1410" s="30"/>
      <c r="Y1410" s="30"/>
      <c r="Z1410" s="30"/>
      <c r="AA1410" s="30"/>
      <c r="AB1410" s="30"/>
      <c r="AC1410" s="206"/>
      <c r="AD1410" s="206"/>
      <c r="AE1410" s="206"/>
      <c r="AF1410" s="206"/>
      <c r="AG1410" s="206"/>
      <c r="AH1410" s="206"/>
      <c r="AI1410" s="206"/>
      <c r="AJ1410" s="206"/>
      <c r="AK1410" s="206"/>
      <c r="AL1410" s="206"/>
      <c r="AM1410" s="207"/>
    </row>
    <row r="1411" spans="1:39" customFormat="1" outlineLevel="1">
      <c r="B1411" s="114" t="s">
        <v>41</v>
      </c>
      <c r="C1411" s="28"/>
      <c r="D1411" s="19"/>
      <c r="E1411" s="19"/>
      <c r="F1411" s="19"/>
      <c r="G1411" s="19"/>
      <c r="H1411" s="29"/>
      <c r="I1411" s="20"/>
      <c r="J1411" s="30"/>
      <c r="K1411" s="30"/>
      <c r="L1411" s="30"/>
      <c r="M1411" s="30"/>
      <c r="N1411" s="30"/>
      <c r="O1411" s="30"/>
      <c r="P1411" s="30"/>
      <c r="Q1411" s="30"/>
      <c r="R1411" s="30"/>
      <c r="S1411" s="30"/>
      <c r="T1411" s="30"/>
      <c r="U1411" s="30"/>
      <c r="V1411" s="30"/>
      <c r="W1411" s="30"/>
      <c r="X1411" s="30"/>
      <c r="Y1411" s="30"/>
      <c r="Z1411" s="30"/>
      <c r="AA1411" s="30"/>
      <c r="AB1411" s="30"/>
      <c r="AC1411" s="206"/>
      <c r="AD1411" s="206"/>
      <c r="AE1411" s="206"/>
      <c r="AF1411" s="206"/>
      <c r="AG1411" s="206"/>
      <c r="AH1411" s="206"/>
      <c r="AI1411" s="206"/>
      <c r="AJ1411" s="206"/>
      <c r="AK1411" s="206"/>
      <c r="AL1411" s="206"/>
      <c r="AM1411" s="207"/>
    </row>
    <row r="1412" spans="1:39" customFormat="1" outlineLevel="1">
      <c r="A1412" t="str">
        <f>B1412&amp;C1412</f>
        <v>Surname, Forename1</v>
      </c>
      <c r="B1412" s="258" t="s">
        <v>28</v>
      </c>
      <c r="C1412" s="27">
        <v>1</v>
      </c>
      <c r="D1412" s="26" t="s">
        <v>22</v>
      </c>
      <c r="E1412" s="103"/>
      <c r="F1412" s="103"/>
      <c r="G1412" s="103"/>
      <c r="H1412" s="16"/>
      <c r="I1412" s="16"/>
      <c r="J1412" s="17"/>
      <c r="K1412" s="94"/>
      <c r="L1412" s="94"/>
      <c r="M1412" s="94"/>
      <c r="N1412" s="94"/>
      <c r="O1412" s="94"/>
      <c r="P1412" s="94"/>
      <c r="Q1412" s="17"/>
      <c r="R1412" s="94"/>
      <c r="S1412" s="94"/>
      <c r="T1412" s="17"/>
      <c r="U1412" s="17"/>
      <c r="V1412" s="94"/>
      <c r="W1412" s="17"/>
      <c r="X1412" s="94"/>
      <c r="Y1412" s="17"/>
      <c r="Z1412" s="17"/>
      <c r="AA1412" s="17"/>
      <c r="AB1412" s="17"/>
      <c r="AC1412" s="190">
        <f>IF(J1412&lt;&gt;0,INT(25.4347*POWER((18-J1412),1.81)),0)</f>
        <v>0</v>
      </c>
      <c r="AD1412" s="190">
        <f>IF(Q1412&lt;&gt;0,INT(0.14354*POWER(((10*Q1412)-220),1.4)),0)</f>
        <v>0</v>
      </c>
      <c r="AE1412" s="190">
        <f>IF(T1412&lt;&gt;0,INT(51.39*POWER((T1412-1.5),1.05)),0)</f>
        <v>0</v>
      </c>
      <c r="AF1412" s="190">
        <f>IF(U1412&lt;&gt;0,INT(0.8465*POWER(((100*U1412)-75),1.42)),0)</f>
        <v>0</v>
      </c>
      <c r="AG1412" s="190">
        <f>IF(X1412&lt;&gt;0,INT(1.53775*POWER((82-X1412),1.81)),0)</f>
        <v>0</v>
      </c>
      <c r="AH1412" s="190">
        <f>IF(Y1412&lt;&gt;0,INT(5.74352*POWER((28.5-Y1412),1.92)),0)</f>
        <v>0</v>
      </c>
      <c r="AI1412" s="190">
        <f>IF(Z1412&lt;&gt;0,INT(12.91*POWER((Z1412-4),1.1)),0)</f>
        <v>0</v>
      </c>
      <c r="AJ1412" s="190">
        <f>IF(AA1412&lt;&gt;0,INT(0.2797*POWER(((100*AA1412)),1.35)),0)</f>
        <v>0</v>
      </c>
      <c r="AK1412" s="191">
        <f>IF(AB1412&lt;&gt;0,INT(100.14*POWER((AB1412-1),1.08)),0)</f>
        <v>0</v>
      </c>
      <c r="AL1412" s="208">
        <v>7</v>
      </c>
      <c r="AM1412" s="193">
        <f>SUM(AC1412:AK1412)</f>
        <v>0</v>
      </c>
    </row>
    <row r="1413" spans="1:39" customFormat="1" outlineLevel="1">
      <c r="A1413" t="str">
        <f>B1412&amp;C1413</f>
        <v>Surname, Forename2</v>
      </c>
      <c r="B1413" s="259"/>
      <c r="C1413" s="27">
        <v>2</v>
      </c>
      <c r="D1413" s="26" t="s">
        <v>22</v>
      </c>
      <c r="E1413" s="103"/>
      <c r="F1413" s="103"/>
      <c r="G1413" s="103"/>
      <c r="H1413" s="15"/>
      <c r="I1413" s="16"/>
      <c r="J1413" s="17"/>
      <c r="K1413" s="94"/>
      <c r="L1413" s="94"/>
      <c r="M1413" s="94"/>
      <c r="N1413" s="94"/>
      <c r="O1413" s="94"/>
      <c r="P1413" s="94"/>
      <c r="Q1413" s="17" t="str">
        <f>IF(SUM(K1413:P1413)=0,"",SUM(K1413:P1413))</f>
        <v/>
      </c>
      <c r="R1413" s="94"/>
      <c r="S1413" s="94"/>
      <c r="T1413" s="17" t="str">
        <f>IF(SUM(R1413:S1413)=0,"",SUM(R1413:S1413))</f>
        <v/>
      </c>
      <c r="U1413" s="17"/>
      <c r="V1413" s="94"/>
      <c r="W1413" s="17"/>
      <c r="X1413" s="94" t="str">
        <f>IFERROR(AVERAGE(V1413:W1413),"")</f>
        <v/>
      </c>
      <c r="Y1413" s="17"/>
      <c r="Z1413" s="17"/>
      <c r="AA1413" s="71"/>
      <c r="AB1413" s="17"/>
      <c r="AC1413" s="190" t="str">
        <f>IF(J1413="","",IF(J1413&lt;&gt;0,INT(25.4347*POWER((18-J1413),1.81)),0))</f>
        <v/>
      </c>
      <c r="AD1413" s="190" t="str">
        <f>IFERROR(IF(Q1413&lt;&gt;0,INT(0.14354*POWER(((10*Q1413)-220),1.4)),0),"")</f>
        <v/>
      </c>
      <c r="AE1413" s="190" t="str">
        <f>IFERROR(IF(T1413&lt;&gt;0,INT(51.39*POWER((T1413-1.5),1.05)),0),"")</f>
        <v/>
      </c>
      <c r="AF1413" s="190">
        <f>IF(U1413&lt;&gt;0,INT(0.8465*POWER(((100*U1413)-75),1.42)),0)</f>
        <v>0</v>
      </c>
      <c r="AG1413" s="190" t="str">
        <f>IFERROR(IF(X1413&lt;&gt;0,INT(1.53775*POWER((82-X1413),1.81)),0),"")</f>
        <v/>
      </c>
      <c r="AH1413" s="190" t="str">
        <f>IF(Y1413="","",IF(Y1413&lt;&gt;0,INT(5.74352*POWER((28.5-Y1413),1.92)),0))</f>
        <v/>
      </c>
      <c r="AI1413" s="190">
        <f>IF(Z1413&lt;&gt;0,INT(12.91*POWER((Z1413-4),1.1)),0)</f>
        <v>0</v>
      </c>
      <c r="AJ1413" s="190" t="str">
        <f>IF(AA1413="","",IF(AA1413&lt;&gt;0,INT(0.2797*POWER(((100*AA1413)),1.35)),0))</f>
        <v/>
      </c>
      <c r="AK1413" s="191" t="str">
        <f>IF(AB1413="","",IF(AB1413&lt;&gt;0,INT(100.14*POWER((AB1413-1),1.08)),0))</f>
        <v/>
      </c>
      <c r="AL1413" s="192">
        <f>COUNT(J1413,Q1413,T1413,X1413,Y1413,AA1413,AB1413)</f>
        <v>0</v>
      </c>
      <c r="AM1413" s="193" t="str">
        <f>IF(AL1413=0,"",SUM(AC1413:AK1413))</f>
        <v/>
      </c>
    </row>
    <row r="1414" spans="1:39" customFormat="1" outlineLevel="1">
      <c r="B1414" s="259"/>
      <c r="C1414" s="106" t="s">
        <v>65</v>
      </c>
      <c r="D1414" s="103"/>
      <c r="E1414" s="103"/>
      <c r="F1414" s="103"/>
      <c r="G1414" s="103"/>
      <c r="H1414" s="104"/>
      <c r="I1414" s="105"/>
      <c r="J1414" s="107" t="str">
        <f>IFERROR((J1412-J1413)/J1413*100%,"")</f>
        <v/>
      </c>
      <c r="K1414" s="107" t="str">
        <f>IFERROR((K1413-K1412)/K1413*100%,"")</f>
        <v/>
      </c>
      <c r="L1414" s="107" t="str">
        <f t="shared" ref="L1414:S1414" si="6050">IFERROR((L1413-L1412)/L1413*100%,"")</f>
        <v/>
      </c>
      <c r="M1414" s="107" t="str">
        <f t="shared" si="6050"/>
        <v/>
      </c>
      <c r="N1414" s="107" t="str">
        <f t="shared" si="6050"/>
        <v/>
      </c>
      <c r="O1414" s="107" t="str">
        <f t="shared" si="6050"/>
        <v/>
      </c>
      <c r="P1414" s="107" t="str">
        <f t="shared" si="6050"/>
        <v/>
      </c>
      <c r="Q1414" s="107" t="str">
        <f t="shared" si="6050"/>
        <v/>
      </c>
      <c r="R1414" s="107" t="str">
        <f t="shared" si="6050"/>
        <v/>
      </c>
      <c r="S1414" s="107" t="str">
        <f t="shared" si="6050"/>
        <v/>
      </c>
      <c r="T1414" s="107" t="str">
        <f>IFERROR((T1413-T1412)/T1413*100%,"")</f>
        <v/>
      </c>
      <c r="U1414" s="107" t="str">
        <f t="shared" ref="U1414" si="6051">IFERROR((U1413-U1412)/U1413*100%,"")</f>
        <v/>
      </c>
      <c r="V1414" s="107" t="str">
        <f>IFERROR((V1412-V1413)/V1413*100%,"")</f>
        <v/>
      </c>
      <c r="W1414" s="107" t="str">
        <f>IFERROR((W1412-W1413)/W1413*100%,"")</f>
        <v/>
      </c>
      <c r="X1414" s="107" t="str">
        <f>IFERROR((X1412-X1413)/X1413*100%,"")</f>
        <v/>
      </c>
      <c r="Y1414" s="107" t="str">
        <f>IFERROR((Y1412-Y1413)/Y1413*100%,"")</f>
        <v/>
      </c>
      <c r="Z1414" s="107" t="str">
        <f t="shared" ref="Z1414:AB1414" si="6052">IFERROR((Z1413-Z1412)/Z1413*100%,"")</f>
        <v/>
      </c>
      <c r="AA1414" s="107" t="str">
        <f t="shared" si="6052"/>
        <v/>
      </c>
      <c r="AB1414" s="107" t="str">
        <f t="shared" si="6052"/>
        <v/>
      </c>
      <c r="AC1414" s="194" t="str">
        <f t="shared" ref="AC1414" si="6053">IFERROR((AC1413-AC1412)/AC1413*100%,"")</f>
        <v/>
      </c>
      <c r="AD1414" s="194" t="str">
        <f t="shared" ref="AD1414" si="6054">IFERROR((AD1413-AD1412)/AD1413*100%,"")</f>
        <v/>
      </c>
      <c r="AE1414" s="194" t="str">
        <f t="shared" ref="AE1414" si="6055">IFERROR((AE1413-AE1412)/AE1413*100%,"")</f>
        <v/>
      </c>
      <c r="AF1414" s="194" t="str">
        <f t="shared" ref="AF1414" si="6056">IFERROR((AF1413-AF1412)/AF1413*100%,"")</f>
        <v/>
      </c>
      <c r="AG1414" s="194" t="str">
        <f t="shared" ref="AG1414" si="6057">IFERROR((AG1413-AG1412)/AG1413*100%,"")</f>
        <v/>
      </c>
      <c r="AH1414" s="194" t="str">
        <f t="shared" ref="AH1414" si="6058">IFERROR((AH1413-AH1412)/AH1413*100%,"")</f>
        <v/>
      </c>
      <c r="AI1414" s="194" t="str">
        <f t="shared" ref="AI1414" si="6059">IFERROR((AI1413-AI1412)/AI1413*100%,"")</f>
        <v/>
      </c>
      <c r="AJ1414" s="194" t="str">
        <f t="shared" ref="AJ1414" si="6060">IFERROR((AJ1413-AJ1412)/AJ1413*100%,"")</f>
        <v/>
      </c>
      <c r="AK1414" s="194" t="str">
        <f t="shared" ref="AK1414" si="6061">IFERROR((AK1413-AK1412)/AK1413*100%,"")</f>
        <v/>
      </c>
      <c r="AL1414" s="194" t="str">
        <f t="shared" ref="AL1414:AM1414" si="6062">IFERROR((AL1413-AL1412)/AL1413*100%,"")</f>
        <v/>
      </c>
      <c r="AM1414" s="228" t="str">
        <f t="shared" si="6062"/>
        <v/>
      </c>
    </row>
    <row r="1415" spans="1:39" customFormat="1" outlineLevel="1">
      <c r="A1415" t="str">
        <f>B1412&amp;C1415</f>
        <v>Surname, Forename3</v>
      </c>
      <c r="B1415" s="259"/>
      <c r="C1415" s="27">
        <v>3</v>
      </c>
      <c r="D1415" s="26" t="s">
        <v>22</v>
      </c>
      <c r="E1415" s="103"/>
      <c r="F1415" s="103"/>
      <c r="G1415" s="103"/>
      <c r="H1415" s="15"/>
      <c r="I1415" s="16"/>
      <c r="J1415" s="17"/>
      <c r="K1415" s="94"/>
      <c r="L1415" s="94"/>
      <c r="M1415" s="94"/>
      <c r="N1415" s="94"/>
      <c r="O1415" s="94"/>
      <c r="P1415" s="94"/>
      <c r="Q1415" s="17" t="str">
        <f>IF(SUM(K1415:P1415)=0,"",SUM(K1415:P1415))</f>
        <v/>
      </c>
      <c r="R1415" s="94"/>
      <c r="S1415" s="94"/>
      <c r="T1415" s="17" t="str">
        <f>IF(SUM(R1415:S1415)=0,"",SUM(R1415:S1415))</f>
        <v/>
      </c>
      <c r="U1415" s="17"/>
      <c r="V1415" s="94"/>
      <c r="W1415" s="17"/>
      <c r="X1415" s="94" t="str">
        <f>IFERROR(AVERAGE(V1415:W1415),"")</f>
        <v/>
      </c>
      <c r="Y1415" s="17"/>
      <c r="Z1415" s="17"/>
      <c r="AA1415" s="71"/>
      <c r="AB1415" s="17"/>
      <c r="AC1415" s="190" t="str">
        <f>IF(J1415="","",IF(J1415&lt;&gt;0,INT(25.4347*POWER((18-J1415),1.81)),0))</f>
        <v/>
      </c>
      <c r="AD1415" s="190" t="str">
        <f>IFERROR(IF(Q1415&lt;&gt;0,INT(0.14354*POWER(((10*Q1415)-220),1.4)),0),"")</f>
        <v/>
      </c>
      <c r="AE1415" s="190" t="str">
        <f>IFERROR(IF(T1415&lt;&gt;0,INT(51.39*POWER((T1415-1.5),1.05)),0),"")</f>
        <v/>
      </c>
      <c r="AF1415" s="190">
        <f>IF(U1415&lt;&gt;0,INT(0.8465*POWER(((100*U1415)-75),1.42)),0)</f>
        <v>0</v>
      </c>
      <c r="AG1415" s="190" t="str">
        <f>IFERROR(IF(X1415&lt;&gt;0,INT(1.53775*POWER((82-X1415),1.81)),0),"")</f>
        <v/>
      </c>
      <c r="AH1415" s="190" t="str">
        <f>IF(Y1415="","",IF(Y1415&lt;&gt;0,INT(5.74352*POWER((28.5-Y1415),1.92)),0))</f>
        <v/>
      </c>
      <c r="AI1415" s="190">
        <f>IF(Z1415&lt;&gt;0,INT(12.91*POWER((Z1415-4),1.1)),0)</f>
        <v>0</v>
      </c>
      <c r="AJ1415" s="190" t="str">
        <f>IF(AA1415="","",IF(AA1415&lt;&gt;0,INT(0.2797*POWER(((100*AA1415)),1.35)),0))</f>
        <v/>
      </c>
      <c r="AK1415" s="191" t="str">
        <f>IF(AB1415="","",IF(AB1415&lt;&gt;0,INT(100.14*POWER((AB1415-1),1.08)),0))</f>
        <v/>
      </c>
      <c r="AL1415" s="192">
        <f>COUNT(J1415,Q1415,T1415,X1415,Y1415,AA1415,AB1415)</f>
        <v>0</v>
      </c>
      <c r="AM1415" s="193" t="str">
        <f>IF(AL1415=0,"",SUM(AC1415:AK1415))</f>
        <v/>
      </c>
    </row>
    <row r="1416" spans="1:39" customFormat="1" outlineLevel="1">
      <c r="B1416" s="259"/>
      <c r="C1416" s="106" t="s">
        <v>65</v>
      </c>
      <c r="D1416" s="103"/>
      <c r="E1416" s="103"/>
      <c r="F1416" s="103"/>
      <c r="G1416" s="103"/>
      <c r="H1416" s="104"/>
      <c r="I1416" s="105"/>
      <c r="J1416" s="107" t="str">
        <f>IFERROR((J1413-J1415)/J1415*100%,"")</f>
        <v/>
      </c>
      <c r="K1416" s="107" t="str">
        <f t="shared" ref="K1416:T1416" si="6063">IFERROR((K1415-K1413)/K1415*100%,"")</f>
        <v/>
      </c>
      <c r="L1416" s="107" t="str">
        <f t="shared" si="6063"/>
        <v/>
      </c>
      <c r="M1416" s="107" t="str">
        <f t="shared" si="6063"/>
        <v/>
      </c>
      <c r="N1416" s="107" t="str">
        <f t="shared" si="6063"/>
        <v/>
      </c>
      <c r="O1416" s="107" t="str">
        <f t="shared" si="6063"/>
        <v/>
      </c>
      <c r="P1416" s="107" t="str">
        <f t="shared" si="6063"/>
        <v/>
      </c>
      <c r="Q1416" s="107" t="str">
        <f t="shared" si="6063"/>
        <v/>
      </c>
      <c r="R1416" s="107" t="str">
        <f t="shared" si="6063"/>
        <v/>
      </c>
      <c r="S1416" s="107" t="str">
        <f t="shared" si="6063"/>
        <v/>
      </c>
      <c r="T1416" s="107" t="str">
        <f t="shared" si="6063"/>
        <v/>
      </c>
      <c r="U1416" s="107" t="str">
        <f t="shared" ref="U1416" si="6064">IFERROR((U1415-U1414)/U1415*100%,"")</f>
        <v/>
      </c>
      <c r="V1416" s="107" t="str">
        <f>IFERROR((V1413-V1415)/V1415*100%,"")</f>
        <v/>
      </c>
      <c r="W1416" s="107" t="str">
        <f>IFERROR((W1413-W1415)/W1415*100%,"")</f>
        <v/>
      </c>
      <c r="X1416" s="107" t="str">
        <f>IFERROR((X1413-X1415)/X1415*100%,"")</f>
        <v/>
      </c>
      <c r="Y1416" s="107" t="str">
        <f>IFERROR((Y1413-Y1415)/Y1415*100%,"")</f>
        <v/>
      </c>
      <c r="Z1416" s="107" t="str">
        <f t="shared" ref="Z1416" si="6065">IFERROR((Z1415-Z1414)/Z1415*100%,"")</f>
        <v/>
      </c>
      <c r="AA1416" s="107" t="str">
        <f>IFERROR((AA1415-AA1413)/AA1415*100%,"")</f>
        <v/>
      </c>
      <c r="AB1416" s="107" t="str">
        <f>IFERROR((AB1415-AB1413)/AB1415*100%,"")</f>
        <v/>
      </c>
      <c r="AC1416" s="194" t="str">
        <f t="shared" ref="AC1416" si="6066">IFERROR((AC1415-AC1414)/AC1415*100%,"")</f>
        <v/>
      </c>
      <c r="AD1416" s="194" t="str">
        <f t="shared" ref="AD1416" si="6067">IFERROR((AD1415-AD1414)/AD1415*100%,"")</f>
        <v/>
      </c>
      <c r="AE1416" s="194" t="str">
        <f t="shared" ref="AE1416" si="6068">IFERROR((AE1415-AE1414)/AE1415*100%,"")</f>
        <v/>
      </c>
      <c r="AF1416" s="194" t="str">
        <f t="shared" ref="AF1416" si="6069">IFERROR((AF1415-AF1414)/AF1415*100%,"")</f>
        <v/>
      </c>
      <c r="AG1416" s="194" t="str">
        <f t="shared" ref="AG1416" si="6070">IFERROR((AG1415-AG1414)/AG1415*100%,"")</f>
        <v/>
      </c>
      <c r="AH1416" s="194" t="str">
        <f t="shared" ref="AH1416" si="6071">IFERROR((AH1415-AH1414)/AH1415*100%,"")</f>
        <v/>
      </c>
      <c r="AI1416" s="194" t="str">
        <f t="shared" ref="AI1416" si="6072">IFERROR((AI1415-AI1414)/AI1415*100%,"")</f>
        <v/>
      </c>
      <c r="AJ1416" s="194" t="str">
        <f t="shared" ref="AJ1416" si="6073">IFERROR((AJ1415-AJ1414)/AJ1415*100%,"")</f>
        <v/>
      </c>
      <c r="AK1416" s="194" t="str">
        <f t="shared" ref="AK1416" si="6074">IFERROR((AK1415-AK1414)/AK1415*100%,"")</f>
        <v/>
      </c>
      <c r="AL1416" s="194" t="str">
        <f t="shared" ref="AL1416" si="6075">IFERROR((AL1415-AL1414)/AL1415*100%,"")</f>
        <v/>
      </c>
      <c r="AM1416" s="227" t="str">
        <f>IFERROR((AM1415-AM1413)/AM1415*100%,"")</f>
        <v/>
      </c>
    </row>
    <row r="1417" spans="1:39" customFormat="1" outlineLevel="1">
      <c r="A1417" t="str">
        <f>B1412&amp;C1417</f>
        <v>Surname, Forename4</v>
      </c>
      <c r="B1417" s="259"/>
      <c r="C1417" s="27">
        <v>4</v>
      </c>
      <c r="D1417" s="26" t="s">
        <v>22</v>
      </c>
      <c r="E1417" s="103"/>
      <c r="F1417" s="103"/>
      <c r="G1417" s="103"/>
      <c r="H1417" s="15"/>
      <c r="I1417" s="16"/>
      <c r="J1417" s="17"/>
      <c r="K1417" s="94"/>
      <c r="L1417" s="94"/>
      <c r="M1417" s="94"/>
      <c r="N1417" s="94"/>
      <c r="O1417" s="94"/>
      <c r="P1417" s="94"/>
      <c r="Q1417" s="17" t="str">
        <f>IF(SUM(K1417:P1417)=0,"",SUM(K1417:P1417))</f>
        <v/>
      </c>
      <c r="R1417" s="94"/>
      <c r="S1417" s="94"/>
      <c r="T1417" s="17" t="str">
        <f>IF(SUM(R1417:S1417)=0,"",SUM(R1417:S1417))</f>
        <v/>
      </c>
      <c r="U1417" s="17"/>
      <c r="V1417" s="94"/>
      <c r="W1417" s="17"/>
      <c r="X1417" s="94" t="str">
        <f>IFERROR(AVERAGE(V1417:W1417),"")</f>
        <v/>
      </c>
      <c r="Y1417" s="17"/>
      <c r="Z1417" s="17"/>
      <c r="AA1417" s="71"/>
      <c r="AB1417" s="17"/>
      <c r="AC1417" s="190" t="str">
        <f>IF(J1417="","",IF(J1417&lt;&gt;0,INT(25.4347*POWER((18-J1417),1.81)),0))</f>
        <v/>
      </c>
      <c r="AD1417" s="190" t="str">
        <f>IFERROR(IF(Q1417&lt;&gt;0,INT(0.14354*POWER(((10*Q1417)-220),1.4)),0),"")</f>
        <v/>
      </c>
      <c r="AE1417" s="190" t="str">
        <f>IFERROR(IF(T1417&lt;&gt;0,INT(51.39*POWER((T1417-1.5),1.05)),0),"")</f>
        <v/>
      </c>
      <c r="AF1417" s="190">
        <f>IF(U1417&lt;&gt;0,INT(0.8465*POWER(((100*U1417)-75),1.42)),0)</f>
        <v>0</v>
      </c>
      <c r="AG1417" s="190" t="str">
        <f>IFERROR(IF(X1417&lt;&gt;0,INT(1.53775*POWER((82-X1417),1.81)),0),"")</f>
        <v/>
      </c>
      <c r="AH1417" s="190" t="str">
        <f>IF(Y1417="","",IF(Y1417&lt;&gt;0,INT(5.74352*POWER((28.5-Y1417),1.92)),0))</f>
        <v/>
      </c>
      <c r="AI1417" s="190">
        <f>IF(Z1417&lt;&gt;0,INT(12.91*POWER((Z1417-4),1.1)),0)</f>
        <v>0</v>
      </c>
      <c r="AJ1417" s="190" t="str">
        <f>IF(AA1417="","",IF(AA1417&lt;&gt;0,INT(0.2797*POWER(((100*AA1417)),1.35)),0))</f>
        <v/>
      </c>
      <c r="AK1417" s="191" t="str">
        <f>IF(AB1417="","",IF(AB1417&lt;&gt;0,INT(100.14*POWER((AB1417-1),1.08)),0))</f>
        <v/>
      </c>
      <c r="AL1417" s="192">
        <f>COUNT(J1417,Q1417,T1417,X1417,Y1417,AA1417,AB1417)</f>
        <v>0</v>
      </c>
      <c r="AM1417" s="193" t="str">
        <f>IF(AL1417=0,"",SUM(AC1417:AK1417))</f>
        <v/>
      </c>
    </row>
    <row r="1418" spans="1:39" customFormat="1" outlineLevel="1">
      <c r="B1418" s="259"/>
      <c r="C1418" s="106" t="s">
        <v>65</v>
      </c>
      <c r="D1418" s="103"/>
      <c r="E1418" s="103"/>
      <c r="F1418" s="103"/>
      <c r="G1418" s="103"/>
      <c r="H1418" s="104"/>
      <c r="I1418" s="105"/>
      <c r="J1418" s="107" t="str">
        <f>IFERROR((J1415-J1417)/J1417*100%,"")</f>
        <v/>
      </c>
      <c r="K1418" s="107" t="str">
        <f t="shared" ref="K1418:T1418" si="6076">IFERROR((K1417-K1415)/K1417*100%,"")</f>
        <v/>
      </c>
      <c r="L1418" s="107" t="str">
        <f t="shared" si="6076"/>
        <v/>
      </c>
      <c r="M1418" s="107" t="str">
        <f t="shared" si="6076"/>
        <v/>
      </c>
      <c r="N1418" s="107" t="str">
        <f t="shared" si="6076"/>
        <v/>
      </c>
      <c r="O1418" s="107" t="str">
        <f t="shared" si="6076"/>
        <v/>
      </c>
      <c r="P1418" s="107" t="str">
        <f t="shared" si="6076"/>
        <v/>
      </c>
      <c r="Q1418" s="107" t="str">
        <f t="shared" si="6076"/>
        <v/>
      </c>
      <c r="R1418" s="107" t="str">
        <f t="shared" si="6076"/>
        <v/>
      </c>
      <c r="S1418" s="107" t="str">
        <f t="shared" si="6076"/>
        <v/>
      </c>
      <c r="T1418" s="107" t="str">
        <f t="shared" si="6076"/>
        <v/>
      </c>
      <c r="U1418" s="107" t="str">
        <f t="shared" ref="U1418" si="6077">IFERROR((U1417-U1416)/U1417*100%,"")</f>
        <v/>
      </c>
      <c r="V1418" s="107" t="str">
        <f>IFERROR((V1415-V1417)/V1417*100%,"")</f>
        <v/>
      </c>
      <c r="W1418" s="107" t="str">
        <f>IFERROR((W1415-W1417)/W1417*100%,"")</f>
        <v/>
      </c>
      <c r="X1418" s="107" t="str">
        <f>IFERROR((X1415-X1417)/X1417*100%,"")</f>
        <v/>
      </c>
      <c r="Y1418" s="107" t="str">
        <f>IFERROR((Y1415-Y1417)/Y1417*100%,"")</f>
        <v/>
      </c>
      <c r="Z1418" s="107" t="str">
        <f t="shared" ref="Z1418" si="6078">IFERROR((Z1417-Z1416)/Z1417*100%,"")</f>
        <v/>
      </c>
      <c r="AA1418" s="107" t="str">
        <f>IFERROR((AA1417-AA1415)/AA1417*100%,"")</f>
        <v/>
      </c>
      <c r="AB1418" s="107" t="str">
        <f>IFERROR((AB1417-AB1415)/AB1417*100%,"")</f>
        <v/>
      </c>
      <c r="AC1418" s="194" t="str">
        <f t="shared" ref="AC1418" si="6079">IFERROR((AC1417-AC1416)/AC1417*100%,"")</f>
        <v/>
      </c>
      <c r="AD1418" s="194" t="str">
        <f t="shared" ref="AD1418" si="6080">IFERROR((AD1417-AD1416)/AD1417*100%,"")</f>
        <v/>
      </c>
      <c r="AE1418" s="194" t="str">
        <f t="shared" ref="AE1418" si="6081">IFERROR((AE1417-AE1416)/AE1417*100%,"")</f>
        <v/>
      </c>
      <c r="AF1418" s="194" t="str">
        <f t="shared" ref="AF1418" si="6082">IFERROR((AF1417-AF1416)/AF1417*100%,"")</f>
        <v/>
      </c>
      <c r="AG1418" s="194" t="str">
        <f t="shared" ref="AG1418" si="6083">IFERROR((AG1417-AG1416)/AG1417*100%,"")</f>
        <v/>
      </c>
      <c r="AH1418" s="194" t="str">
        <f t="shared" ref="AH1418" si="6084">IFERROR((AH1417-AH1416)/AH1417*100%,"")</f>
        <v/>
      </c>
      <c r="AI1418" s="194" t="str">
        <f t="shared" ref="AI1418" si="6085">IFERROR((AI1417-AI1416)/AI1417*100%,"")</f>
        <v/>
      </c>
      <c r="AJ1418" s="194" t="str">
        <f t="shared" ref="AJ1418" si="6086">IFERROR((AJ1417-AJ1416)/AJ1417*100%,"")</f>
        <v/>
      </c>
      <c r="AK1418" s="194" t="str">
        <f t="shared" ref="AK1418" si="6087">IFERROR((AK1417-AK1416)/AK1417*100%,"")</f>
        <v/>
      </c>
      <c r="AL1418" s="194" t="str">
        <f t="shared" ref="AL1418" si="6088">IFERROR((AL1417-AL1416)/AL1417*100%,"")</f>
        <v/>
      </c>
      <c r="AM1418" s="227" t="str">
        <f>IFERROR((AM1417-AM1415)/AM1417*100%,"")</f>
        <v/>
      </c>
    </row>
    <row r="1419" spans="1:39" customFormat="1" outlineLevel="1">
      <c r="A1419" t="str">
        <f>B1412&amp;C1419</f>
        <v>Surname, Forename5</v>
      </c>
      <c r="B1419" s="259"/>
      <c r="C1419" s="27">
        <v>5</v>
      </c>
      <c r="D1419" s="26" t="s">
        <v>22</v>
      </c>
      <c r="E1419" s="103"/>
      <c r="F1419" s="103"/>
      <c r="G1419" s="103"/>
      <c r="H1419" s="15"/>
      <c r="I1419" s="16"/>
      <c r="J1419" s="17"/>
      <c r="K1419" s="94"/>
      <c r="L1419" s="94"/>
      <c r="M1419" s="94"/>
      <c r="N1419" s="94"/>
      <c r="O1419" s="94"/>
      <c r="P1419" s="94"/>
      <c r="Q1419" s="17" t="str">
        <f>IF(SUM(K1419:P1419)=0,"",SUM(K1419:P1419))</f>
        <v/>
      </c>
      <c r="R1419" s="94"/>
      <c r="S1419" s="94"/>
      <c r="T1419" s="17" t="str">
        <f>IF(SUM(R1419:S1419)=0,"",SUM(R1419:S1419))</f>
        <v/>
      </c>
      <c r="U1419" s="17"/>
      <c r="V1419" s="94"/>
      <c r="W1419" s="17"/>
      <c r="X1419" s="94" t="str">
        <f>IFERROR(AVERAGE(V1419:W1419),"")</f>
        <v/>
      </c>
      <c r="Y1419" s="17"/>
      <c r="Z1419" s="17"/>
      <c r="AA1419" s="71"/>
      <c r="AB1419" s="17"/>
      <c r="AC1419" s="190" t="str">
        <f>IF(J1419="","",IF(J1419&lt;&gt;0,INT(25.4347*POWER((18-J1419),1.81)),0))</f>
        <v/>
      </c>
      <c r="AD1419" s="190" t="str">
        <f>IFERROR(IF(Q1419&lt;&gt;0,INT(0.14354*POWER(((10*Q1419)-220),1.4)),0),"")</f>
        <v/>
      </c>
      <c r="AE1419" s="190" t="str">
        <f>IFERROR(IF(T1419&lt;&gt;0,INT(51.39*POWER((T1419-1.5),1.05)),0),"")</f>
        <v/>
      </c>
      <c r="AF1419" s="190">
        <f>IF(U1419&lt;&gt;0,INT(0.8465*POWER(((100*U1419)-75),1.42)),0)</f>
        <v>0</v>
      </c>
      <c r="AG1419" s="190" t="str">
        <f>IFERROR(IF(X1419&lt;&gt;0,INT(1.53775*POWER((82-X1419),1.81)),0),"")</f>
        <v/>
      </c>
      <c r="AH1419" s="190" t="str">
        <f>IF(Y1419="","",IF(Y1419&lt;&gt;0,INT(5.74352*POWER((28.5-Y1419),1.92)),0))</f>
        <v/>
      </c>
      <c r="AI1419" s="190">
        <f>IF(Z1419&lt;&gt;0,INT(12.91*POWER((Z1419-4),1.1)),0)</f>
        <v>0</v>
      </c>
      <c r="AJ1419" s="190" t="str">
        <f>IF(AA1419="","",IF(AA1419&lt;&gt;0,INT(0.2797*POWER(((100*AA1419)),1.35)),0))</f>
        <v/>
      </c>
      <c r="AK1419" s="191" t="str">
        <f>IF(AB1419="","",IF(AB1419&lt;&gt;0,INT(100.14*POWER((AB1419-1),1.08)),0))</f>
        <v/>
      </c>
      <c r="AL1419" s="192">
        <f>COUNT(J1419,Q1419,T1419,X1419,Y1419,AA1419,AB1419)</f>
        <v>0</v>
      </c>
      <c r="AM1419" s="193" t="str">
        <f>IF(AL1419=0,"",SUM(AC1419:AK1419))</f>
        <v/>
      </c>
    </row>
    <row r="1420" spans="1:39" customFormat="1" outlineLevel="1">
      <c r="B1420" s="259"/>
      <c r="C1420" s="106" t="s">
        <v>65</v>
      </c>
      <c r="D1420" s="103"/>
      <c r="E1420" s="103"/>
      <c r="F1420" s="103"/>
      <c r="G1420" s="103"/>
      <c r="H1420" s="104"/>
      <c r="I1420" s="105"/>
      <c r="J1420" s="107" t="str">
        <f>IFERROR((J1417-J1419)/J1419*100%,"")</f>
        <v/>
      </c>
      <c r="K1420" s="107" t="str">
        <f t="shared" ref="K1420:T1420" si="6089">IFERROR((K1419-K1417)/K1419*100%,"")</f>
        <v/>
      </c>
      <c r="L1420" s="107" t="str">
        <f t="shared" si="6089"/>
        <v/>
      </c>
      <c r="M1420" s="107" t="str">
        <f t="shared" si="6089"/>
        <v/>
      </c>
      <c r="N1420" s="107" t="str">
        <f t="shared" si="6089"/>
        <v/>
      </c>
      <c r="O1420" s="107" t="str">
        <f t="shared" si="6089"/>
        <v/>
      </c>
      <c r="P1420" s="107" t="str">
        <f t="shared" si="6089"/>
        <v/>
      </c>
      <c r="Q1420" s="107" t="str">
        <f t="shared" si="6089"/>
        <v/>
      </c>
      <c r="R1420" s="107" t="str">
        <f t="shared" si="6089"/>
        <v/>
      </c>
      <c r="S1420" s="107" t="str">
        <f t="shared" si="6089"/>
        <v/>
      </c>
      <c r="T1420" s="107" t="str">
        <f t="shared" si="6089"/>
        <v/>
      </c>
      <c r="U1420" s="107" t="str">
        <f t="shared" ref="U1420" si="6090">IFERROR((U1419-U1418)/U1419*100%,"")</f>
        <v/>
      </c>
      <c r="V1420" s="107" t="str">
        <f>IFERROR((V1417-V1419)/V1419*100%,"")</f>
        <v/>
      </c>
      <c r="W1420" s="107" t="str">
        <f>IFERROR((W1417-W1419)/W1419*100%,"")</f>
        <v/>
      </c>
      <c r="X1420" s="107" t="str">
        <f>IFERROR((X1417-X1419)/X1419*100%,"")</f>
        <v/>
      </c>
      <c r="Y1420" s="107" t="str">
        <f>IFERROR((Y1417-Y1419)/Y1419*100%,"")</f>
        <v/>
      </c>
      <c r="Z1420" s="107" t="str">
        <f t="shared" ref="Z1420" si="6091">IFERROR((Z1419-Z1418)/Z1419*100%,"")</f>
        <v/>
      </c>
      <c r="AA1420" s="107" t="str">
        <f>IFERROR((AA1419-AA1417)/AA1419*100%,"")</f>
        <v/>
      </c>
      <c r="AB1420" s="107" t="str">
        <f>IFERROR((AB1419-AB1417)/AB1419*100%,"")</f>
        <v/>
      </c>
      <c r="AC1420" s="194" t="str">
        <f t="shared" ref="AC1420" si="6092">IFERROR((AC1419-AC1418)/AC1419*100%,"")</f>
        <v/>
      </c>
      <c r="AD1420" s="194" t="str">
        <f t="shared" ref="AD1420" si="6093">IFERROR((AD1419-AD1418)/AD1419*100%,"")</f>
        <v/>
      </c>
      <c r="AE1420" s="194" t="str">
        <f t="shared" ref="AE1420" si="6094">IFERROR((AE1419-AE1418)/AE1419*100%,"")</f>
        <v/>
      </c>
      <c r="AF1420" s="194" t="str">
        <f t="shared" ref="AF1420" si="6095">IFERROR((AF1419-AF1418)/AF1419*100%,"")</f>
        <v/>
      </c>
      <c r="AG1420" s="194" t="str">
        <f t="shared" ref="AG1420" si="6096">IFERROR((AG1419-AG1418)/AG1419*100%,"")</f>
        <v/>
      </c>
      <c r="AH1420" s="194" t="str">
        <f t="shared" ref="AH1420" si="6097">IFERROR((AH1419-AH1418)/AH1419*100%,"")</f>
        <v/>
      </c>
      <c r="AI1420" s="194" t="str">
        <f t="shared" ref="AI1420" si="6098">IFERROR((AI1419-AI1418)/AI1419*100%,"")</f>
        <v/>
      </c>
      <c r="AJ1420" s="194" t="str">
        <f t="shared" ref="AJ1420" si="6099">IFERROR((AJ1419-AJ1418)/AJ1419*100%,"")</f>
        <v/>
      </c>
      <c r="AK1420" s="194" t="str">
        <f t="shared" ref="AK1420" si="6100">IFERROR((AK1419-AK1418)/AK1419*100%,"")</f>
        <v/>
      </c>
      <c r="AL1420" s="194" t="str">
        <f t="shared" ref="AL1420" si="6101">IFERROR((AL1419-AL1418)/AL1419*100%,"")</f>
        <v/>
      </c>
      <c r="AM1420" s="227" t="str">
        <f>IFERROR((AM1419-AM1417)/AM1419*100%,"")</f>
        <v/>
      </c>
    </row>
    <row r="1421" spans="1:39" customFormat="1" outlineLevel="1">
      <c r="A1421" t="str">
        <f>B1412&amp;C1421</f>
        <v>Surname, Forename6</v>
      </c>
      <c r="B1421" s="259"/>
      <c r="C1421" s="27">
        <v>6</v>
      </c>
      <c r="D1421" s="26" t="s">
        <v>22</v>
      </c>
      <c r="E1421" s="103"/>
      <c r="F1421" s="103"/>
      <c r="G1421" s="103"/>
      <c r="H1421" s="15"/>
      <c r="I1421" s="16"/>
      <c r="J1421" s="17"/>
      <c r="K1421" s="94"/>
      <c r="L1421" s="94"/>
      <c r="M1421" s="94"/>
      <c r="N1421" s="94"/>
      <c r="O1421" s="94"/>
      <c r="P1421" s="94"/>
      <c r="Q1421" s="17" t="str">
        <f>IF(SUM(K1421:P1421)=0,"",SUM(K1421:P1421))</f>
        <v/>
      </c>
      <c r="R1421" s="94"/>
      <c r="S1421" s="94"/>
      <c r="T1421" s="17" t="str">
        <f>IF(SUM(R1421:S1421)=0,"",SUM(R1421:S1421))</f>
        <v/>
      </c>
      <c r="U1421" s="17"/>
      <c r="V1421" s="94"/>
      <c r="W1421" s="17"/>
      <c r="X1421" s="94" t="str">
        <f>IFERROR(AVERAGE(V1421:W1421),"")</f>
        <v/>
      </c>
      <c r="Y1421" s="17"/>
      <c r="Z1421" s="17"/>
      <c r="AA1421" s="71"/>
      <c r="AB1421" s="17"/>
      <c r="AC1421" s="190" t="str">
        <f>IF(J1421="","",IF(J1421&lt;&gt;0,INT(25.4347*POWER((18-J1421),1.81)),0))</f>
        <v/>
      </c>
      <c r="AD1421" s="190" t="str">
        <f>IFERROR(IF(Q1421&lt;&gt;0,INT(0.14354*POWER(((10*Q1421)-220),1.4)),0),"")</f>
        <v/>
      </c>
      <c r="AE1421" s="190" t="str">
        <f>IFERROR(IF(T1421&lt;&gt;0,INT(51.39*POWER((T1421-1.5),1.05)),0),"")</f>
        <v/>
      </c>
      <c r="AF1421" s="190">
        <f>IF(U1421&lt;&gt;0,INT(0.8465*POWER(((100*U1421)-75),1.42)),0)</f>
        <v>0</v>
      </c>
      <c r="AG1421" s="190" t="str">
        <f>IFERROR(IF(X1421&lt;&gt;0,INT(1.53775*POWER((82-X1421),1.81)),0),"")</f>
        <v/>
      </c>
      <c r="AH1421" s="190" t="str">
        <f>IF(Y1421="","",IF(Y1421&lt;&gt;0,INT(5.74352*POWER((28.5-Y1421),1.92)),0))</f>
        <v/>
      </c>
      <c r="AI1421" s="190">
        <f>IF(Z1421&lt;&gt;0,INT(12.91*POWER((Z1421-4),1.1)),0)</f>
        <v>0</v>
      </c>
      <c r="AJ1421" s="190" t="str">
        <f>IF(AA1421="","",IF(AA1421&lt;&gt;0,INT(0.2797*POWER(((100*AA1421)),1.35)),0))</f>
        <v/>
      </c>
      <c r="AK1421" s="191" t="str">
        <f>IF(AB1421="","",IF(AB1421&lt;&gt;0,INT(100.14*POWER((AB1421-1),1.08)),0))</f>
        <v/>
      </c>
      <c r="AL1421" s="192">
        <f>COUNT(J1421,Q1421,T1421,X1421,Y1421,AA1421,AB1421)</f>
        <v>0</v>
      </c>
      <c r="AM1421" s="193" t="str">
        <f>IF(AL1421=0,"",SUM(AC1421:AK1421))</f>
        <v/>
      </c>
    </row>
    <row r="1422" spans="1:39" customFormat="1" outlineLevel="1">
      <c r="B1422" s="259"/>
      <c r="C1422" s="106" t="s">
        <v>65</v>
      </c>
      <c r="D1422" s="103"/>
      <c r="E1422" s="103"/>
      <c r="F1422" s="103"/>
      <c r="G1422" s="103"/>
      <c r="H1422" s="104"/>
      <c r="I1422" s="105"/>
      <c r="J1422" s="107" t="str">
        <f>IFERROR((J1419-J1421)/J1421*100%,"")</f>
        <v/>
      </c>
      <c r="K1422" s="107" t="str">
        <f t="shared" ref="K1422:T1422" si="6102">IFERROR((K1421-K1419)/K1421*100%,"")</f>
        <v/>
      </c>
      <c r="L1422" s="107" t="str">
        <f t="shared" si="6102"/>
        <v/>
      </c>
      <c r="M1422" s="107" t="str">
        <f t="shared" si="6102"/>
        <v/>
      </c>
      <c r="N1422" s="107" t="str">
        <f t="shared" si="6102"/>
        <v/>
      </c>
      <c r="O1422" s="107" t="str">
        <f t="shared" si="6102"/>
        <v/>
      </c>
      <c r="P1422" s="107" t="str">
        <f t="shared" si="6102"/>
        <v/>
      </c>
      <c r="Q1422" s="107" t="str">
        <f t="shared" si="6102"/>
        <v/>
      </c>
      <c r="R1422" s="107" t="str">
        <f t="shared" si="6102"/>
        <v/>
      </c>
      <c r="S1422" s="107" t="str">
        <f t="shared" si="6102"/>
        <v/>
      </c>
      <c r="T1422" s="107" t="str">
        <f t="shared" si="6102"/>
        <v/>
      </c>
      <c r="U1422" s="107" t="str">
        <f t="shared" ref="U1422" si="6103">IFERROR((U1421-U1420)/U1421*100%,"")</f>
        <v/>
      </c>
      <c r="V1422" s="107" t="str">
        <f>IFERROR((V1419-V1421)/V1421*100%,"")</f>
        <v/>
      </c>
      <c r="W1422" s="107" t="str">
        <f>IFERROR((W1419-W1421)/W1421*100%,"")</f>
        <v/>
      </c>
      <c r="X1422" s="107" t="str">
        <f>IFERROR((X1419-X1421)/X1421*100%,"")</f>
        <v/>
      </c>
      <c r="Y1422" s="107" t="str">
        <f>IFERROR((Y1419-Y1421)/Y1421*100%,"")</f>
        <v/>
      </c>
      <c r="Z1422" s="107" t="str">
        <f t="shared" ref="Z1422" si="6104">IFERROR((Z1421-Z1420)/Z1421*100%,"")</f>
        <v/>
      </c>
      <c r="AA1422" s="107" t="str">
        <f>IFERROR((AA1421-AA1419)/AA1421*100%,"")</f>
        <v/>
      </c>
      <c r="AB1422" s="107" t="str">
        <f>IFERROR((AB1421-AB1419)/AB1421*100%,"")</f>
        <v/>
      </c>
      <c r="AC1422" s="194" t="str">
        <f t="shared" ref="AC1422" si="6105">IFERROR((AC1421-AC1420)/AC1421*100%,"")</f>
        <v/>
      </c>
      <c r="AD1422" s="194" t="str">
        <f t="shared" ref="AD1422" si="6106">IFERROR((AD1421-AD1420)/AD1421*100%,"")</f>
        <v/>
      </c>
      <c r="AE1422" s="194" t="str">
        <f t="shared" ref="AE1422" si="6107">IFERROR((AE1421-AE1420)/AE1421*100%,"")</f>
        <v/>
      </c>
      <c r="AF1422" s="194" t="str">
        <f t="shared" ref="AF1422" si="6108">IFERROR((AF1421-AF1420)/AF1421*100%,"")</f>
        <v/>
      </c>
      <c r="AG1422" s="194" t="str">
        <f t="shared" ref="AG1422" si="6109">IFERROR((AG1421-AG1420)/AG1421*100%,"")</f>
        <v/>
      </c>
      <c r="AH1422" s="194" t="str">
        <f t="shared" ref="AH1422" si="6110">IFERROR((AH1421-AH1420)/AH1421*100%,"")</f>
        <v/>
      </c>
      <c r="AI1422" s="194" t="str">
        <f t="shared" ref="AI1422" si="6111">IFERROR((AI1421-AI1420)/AI1421*100%,"")</f>
        <v/>
      </c>
      <c r="AJ1422" s="194" t="str">
        <f t="shared" ref="AJ1422" si="6112">IFERROR((AJ1421-AJ1420)/AJ1421*100%,"")</f>
        <v/>
      </c>
      <c r="AK1422" s="194" t="str">
        <f t="shared" ref="AK1422" si="6113">IFERROR((AK1421-AK1420)/AK1421*100%,"")</f>
        <v/>
      </c>
      <c r="AL1422" s="194" t="str">
        <f t="shared" ref="AL1422" si="6114">IFERROR((AL1421-AL1420)/AL1421*100%,"")</f>
        <v/>
      </c>
      <c r="AM1422" s="227" t="str">
        <f>IFERROR((AM1421-AM1419)/AM1421*100%,"")</f>
        <v/>
      </c>
    </row>
    <row r="1423" spans="1:39" customFormat="1" outlineLevel="1">
      <c r="A1423" t="str">
        <f>B1412&amp;C1423</f>
        <v>Surname, Forename7</v>
      </c>
      <c r="B1423" s="259"/>
      <c r="C1423" s="27">
        <v>7</v>
      </c>
      <c r="D1423" s="26" t="s">
        <v>22</v>
      </c>
      <c r="E1423" s="103"/>
      <c r="F1423" s="103"/>
      <c r="G1423" s="103"/>
      <c r="H1423" s="15"/>
      <c r="I1423" s="16"/>
      <c r="J1423" s="17"/>
      <c r="K1423" s="94"/>
      <c r="L1423" s="94"/>
      <c r="M1423" s="94"/>
      <c r="N1423" s="94"/>
      <c r="O1423" s="94"/>
      <c r="P1423" s="94"/>
      <c r="Q1423" s="17" t="str">
        <f>IF(SUM(K1423:P1423)=0,"",SUM(K1423:P1423))</f>
        <v/>
      </c>
      <c r="R1423" s="94"/>
      <c r="S1423" s="94"/>
      <c r="T1423" s="17" t="str">
        <f>IF(SUM(R1423:S1423)=0,"",SUM(R1423:S1423))</f>
        <v/>
      </c>
      <c r="U1423" s="17"/>
      <c r="V1423" s="94"/>
      <c r="W1423" s="17"/>
      <c r="X1423" s="94" t="str">
        <f>IFERROR(AVERAGE(V1423:W1423),"")</f>
        <v/>
      </c>
      <c r="Y1423" s="17"/>
      <c r="Z1423" s="17"/>
      <c r="AA1423" s="71"/>
      <c r="AB1423" s="17"/>
      <c r="AC1423" s="190" t="str">
        <f>IF(J1423="","",IF(J1423&lt;&gt;0,INT(25.4347*POWER((18-J1423),1.81)),0))</f>
        <v/>
      </c>
      <c r="AD1423" s="190" t="str">
        <f>IFERROR(IF(Q1423&lt;&gt;0,INT(0.14354*POWER(((10*Q1423)-220),1.4)),0),"")</f>
        <v/>
      </c>
      <c r="AE1423" s="190" t="str">
        <f>IFERROR(IF(T1423&lt;&gt;0,INT(51.39*POWER((T1423-1.5),1.05)),0),"")</f>
        <v/>
      </c>
      <c r="AF1423" s="190">
        <f>IF(U1423&lt;&gt;0,INT(0.8465*POWER(((100*U1423)-75),1.42)),0)</f>
        <v>0</v>
      </c>
      <c r="AG1423" s="190" t="str">
        <f>IFERROR(IF(X1423&lt;&gt;0,INT(1.53775*POWER((82-X1423),1.81)),0),"")</f>
        <v/>
      </c>
      <c r="AH1423" s="190" t="str">
        <f>IF(Y1423="","",IF(Y1423&lt;&gt;0,INT(5.74352*POWER((28.5-Y1423),1.92)),0))</f>
        <v/>
      </c>
      <c r="AI1423" s="190">
        <f>IF(Z1423&lt;&gt;0,INT(12.91*POWER((Z1423-4),1.1)),0)</f>
        <v>0</v>
      </c>
      <c r="AJ1423" s="190" t="str">
        <f>IF(AA1423="","",IF(AA1423&lt;&gt;0,INT(0.2797*POWER(((100*AA1423)),1.35)),0))</f>
        <v/>
      </c>
      <c r="AK1423" s="191" t="str">
        <f>IF(AB1423="","",IF(AB1423&lt;&gt;0,INT(100.14*POWER((AB1423-1),1.08)),0))</f>
        <v/>
      </c>
      <c r="AL1423" s="192">
        <f>COUNT(J1423,Q1423,T1423,X1423,Y1423,AA1423,AB1423)</f>
        <v>0</v>
      </c>
      <c r="AM1423" s="193" t="str">
        <f>IF(AL1423=0,"",SUM(AC1423:AK1423))</f>
        <v/>
      </c>
    </row>
    <row r="1424" spans="1:39" customFormat="1" outlineLevel="1">
      <c r="B1424" s="259"/>
      <c r="C1424" s="106" t="s">
        <v>65</v>
      </c>
      <c r="D1424" s="103"/>
      <c r="E1424" s="103"/>
      <c r="F1424" s="103"/>
      <c r="G1424" s="103"/>
      <c r="H1424" s="104"/>
      <c r="I1424" s="105"/>
      <c r="J1424" s="107" t="str">
        <f>IFERROR((J1421-J1423)/J1423*100%,"")</f>
        <v/>
      </c>
      <c r="K1424" s="107" t="str">
        <f t="shared" ref="K1424:T1424" si="6115">IFERROR((K1423-K1421)/K1423*100%,"")</f>
        <v/>
      </c>
      <c r="L1424" s="107" t="str">
        <f t="shared" si="6115"/>
        <v/>
      </c>
      <c r="M1424" s="107" t="str">
        <f t="shared" si="6115"/>
        <v/>
      </c>
      <c r="N1424" s="107" t="str">
        <f t="shared" si="6115"/>
        <v/>
      </c>
      <c r="O1424" s="107" t="str">
        <f t="shared" si="6115"/>
        <v/>
      </c>
      <c r="P1424" s="107" t="str">
        <f t="shared" si="6115"/>
        <v/>
      </c>
      <c r="Q1424" s="107" t="str">
        <f t="shared" si="6115"/>
        <v/>
      </c>
      <c r="R1424" s="107" t="str">
        <f t="shared" si="6115"/>
        <v/>
      </c>
      <c r="S1424" s="107" t="str">
        <f t="shared" si="6115"/>
        <v/>
      </c>
      <c r="T1424" s="107" t="str">
        <f t="shared" si="6115"/>
        <v/>
      </c>
      <c r="U1424" s="107" t="str">
        <f t="shared" ref="U1424" si="6116">IFERROR((U1423-U1422)/U1423*100%,"")</f>
        <v/>
      </c>
      <c r="V1424" s="107" t="str">
        <f>IFERROR((V1421-V1423)/V1423*100%,"")</f>
        <v/>
      </c>
      <c r="W1424" s="107" t="str">
        <f>IFERROR((W1421-W1423)/W1423*100%,"")</f>
        <v/>
      </c>
      <c r="X1424" s="107" t="str">
        <f>IFERROR((X1421-X1423)/X1423*100%,"")</f>
        <v/>
      </c>
      <c r="Y1424" s="107" t="str">
        <f>IFERROR((Y1421-Y1423)/Y1423*100%,"")</f>
        <v/>
      </c>
      <c r="Z1424" s="107" t="str">
        <f t="shared" ref="Z1424" si="6117">IFERROR((Z1423-Z1422)/Z1423*100%,"")</f>
        <v/>
      </c>
      <c r="AA1424" s="107" t="str">
        <f>IFERROR((AA1423-AA1421)/AA1423*100%,"")</f>
        <v/>
      </c>
      <c r="AB1424" s="107" t="str">
        <f>IFERROR((AB1423-AB1421)/AB1423*100%,"")</f>
        <v/>
      </c>
      <c r="AC1424" s="194" t="str">
        <f t="shared" ref="AC1424" si="6118">IFERROR((AC1423-AC1422)/AC1423*100%,"")</f>
        <v/>
      </c>
      <c r="AD1424" s="194" t="str">
        <f t="shared" ref="AD1424" si="6119">IFERROR((AD1423-AD1422)/AD1423*100%,"")</f>
        <v/>
      </c>
      <c r="AE1424" s="194" t="str">
        <f t="shared" ref="AE1424" si="6120">IFERROR((AE1423-AE1422)/AE1423*100%,"")</f>
        <v/>
      </c>
      <c r="AF1424" s="194" t="str">
        <f t="shared" ref="AF1424" si="6121">IFERROR((AF1423-AF1422)/AF1423*100%,"")</f>
        <v/>
      </c>
      <c r="AG1424" s="194" t="str">
        <f t="shared" ref="AG1424" si="6122">IFERROR((AG1423-AG1422)/AG1423*100%,"")</f>
        <v/>
      </c>
      <c r="AH1424" s="194" t="str">
        <f t="shared" ref="AH1424" si="6123">IFERROR((AH1423-AH1422)/AH1423*100%,"")</f>
        <v/>
      </c>
      <c r="AI1424" s="194" t="str">
        <f t="shared" ref="AI1424" si="6124">IFERROR((AI1423-AI1422)/AI1423*100%,"")</f>
        <v/>
      </c>
      <c r="AJ1424" s="194" t="str">
        <f t="shared" ref="AJ1424" si="6125">IFERROR((AJ1423-AJ1422)/AJ1423*100%,"")</f>
        <v/>
      </c>
      <c r="AK1424" s="194" t="str">
        <f t="shared" ref="AK1424" si="6126">IFERROR((AK1423-AK1422)/AK1423*100%,"")</f>
        <v/>
      </c>
      <c r="AL1424" s="194" t="str">
        <f t="shared" ref="AL1424" si="6127">IFERROR((AL1423-AL1422)/AL1423*100%,"")</f>
        <v/>
      </c>
      <c r="AM1424" s="227" t="str">
        <f>IFERROR((AM1423-AM1421)/AM1423*100%,"")</f>
        <v/>
      </c>
    </row>
    <row r="1425" spans="1:39" customFormat="1" outlineLevel="1">
      <c r="A1425" t="str">
        <f>B1412&amp;C1425</f>
        <v>Surname, Forename8</v>
      </c>
      <c r="B1425" s="259"/>
      <c r="C1425" s="27">
        <v>8</v>
      </c>
      <c r="D1425" s="26" t="s">
        <v>22</v>
      </c>
      <c r="E1425" s="103"/>
      <c r="F1425" s="103"/>
      <c r="G1425" s="103"/>
      <c r="H1425" s="15"/>
      <c r="I1425" s="16"/>
      <c r="J1425" s="17"/>
      <c r="K1425" s="94"/>
      <c r="L1425" s="94"/>
      <c r="M1425" s="94"/>
      <c r="N1425" s="94"/>
      <c r="O1425" s="94"/>
      <c r="P1425" s="94"/>
      <c r="Q1425" s="17" t="str">
        <f>IF(SUM(K1425:P1425)=0,"",SUM(K1425:P1425))</f>
        <v/>
      </c>
      <c r="R1425" s="94"/>
      <c r="S1425" s="94"/>
      <c r="T1425" s="17" t="str">
        <f>IF(SUM(R1425:S1425)=0,"",SUM(R1425:S1425))</f>
        <v/>
      </c>
      <c r="U1425" s="17"/>
      <c r="V1425" s="94"/>
      <c r="W1425" s="17"/>
      <c r="X1425" s="94" t="str">
        <f>IFERROR(AVERAGE(V1425:W1425),"")</f>
        <v/>
      </c>
      <c r="Y1425" s="17"/>
      <c r="Z1425" s="17"/>
      <c r="AA1425" s="71"/>
      <c r="AB1425" s="17"/>
      <c r="AC1425" s="190" t="str">
        <f>IF(J1425="","",IF(J1425&lt;&gt;0,INT(25.4347*POWER((18-J1425),1.81)),0))</f>
        <v/>
      </c>
      <c r="AD1425" s="190" t="str">
        <f>IFERROR(IF(Q1425&lt;&gt;0,INT(0.14354*POWER(((10*Q1425)-220),1.4)),0),"")</f>
        <v/>
      </c>
      <c r="AE1425" s="190" t="str">
        <f>IFERROR(IF(T1425&lt;&gt;0,INT(51.39*POWER((T1425-1.5),1.05)),0),"")</f>
        <v/>
      </c>
      <c r="AF1425" s="190">
        <f>IF(U1425&lt;&gt;0,INT(0.8465*POWER(((100*U1425)-75),1.42)),0)</f>
        <v>0</v>
      </c>
      <c r="AG1425" s="190" t="str">
        <f>IFERROR(IF(X1425&lt;&gt;0,INT(1.53775*POWER((82-X1425),1.81)),0),"")</f>
        <v/>
      </c>
      <c r="AH1425" s="190" t="str">
        <f>IF(Y1425="","",IF(Y1425&lt;&gt;0,INT(5.74352*POWER((28.5-Y1425),1.92)),0))</f>
        <v/>
      </c>
      <c r="AI1425" s="190">
        <f>IF(Z1425&lt;&gt;0,INT(12.91*POWER((Z1425-4),1.1)),0)</f>
        <v>0</v>
      </c>
      <c r="AJ1425" s="190" t="str">
        <f>IF(AA1425="","",IF(AA1425&lt;&gt;0,INT(0.2797*POWER(((100*AA1425)),1.35)),0))</f>
        <v/>
      </c>
      <c r="AK1425" s="191" t="str">
        <f>IF(AB1425="","",IF(AB1425&lt;&gt;0,INT(100.14*POWER((AB1425-1),1.08)),0))</f>
        <v/>
      </c>
      <c r="AL1425" s="192">
        <f>COUNT(J1425,Q1425,T1425,X1425,Y1425,AA1425,AB1425)</f>
        <v>0</v>
      </c>
      <c r="AM1425" s="193" t="str">
        <f>IF(AL1425=0,"",SUM(AC1425:AK1425))</f>
        <v/>
      </c>
    </row>
    <row r="1426" spans="1:39" customFormat="1" outlineLevel="1">
      <c r="B1426" s="259"/>
      <c r="C1426" s="106" t="s">
        <v>65</v>
      </c>
      <c r="D1426" s="103"/>
      <c r="E1426" s="103"/>
      <c r="F1426" s="103"/>
      <c r="G1426" s="103"/>
      <c r="H1426" s="104"/>
      <c r="I1426" s="105"/>
      <c r="J1426" s="107" t="str">
        <f>IFERROR((J1423-J1425)/J1425*100%,"")</f>
        <v/>
      </c>
      <c r="K1426" s="107" t="str">
        <f t="shared" ref="K1426:T1426" si="6128">IFERROR((K1425-K1423)/K1425*100%,"")</f>
        <v/>
      </c>
      <c r="L1426" s="107" t="str">
        <f t="shared" si="6128"/>
        <v/>
      </c>
      <c r="M1426" s="107" t="str">
        <f t="shared" si="6128"/>
        <v/>
      </c>
      <c r="N1426" s="107" t="str">
        <f t="shared" si="6128"/>
        <v/>
      </c>
      <c r="O1426" s="107" t="str">
        <f t="shared" si="6128"/>
        <v/>
      </c>
      <c r="P1426" s="107" t="str">
        <f t="shared" si="6128"/>
        <v/>
      </c>
      <c r="Q1426" s="107" t="str">
        <f t="shared" si="6128"/>
        <v/>
      </c>
      <c r="R1426" s="107" t="str">
        <f t="shared" si="6128"/>
        <v/>
      </c>
      <c r="S1426" s="107" t="str">
        <f t="shared" si="6128"/>
        <v/>
      </c>
      <c r="T1426" s="107" t="str">
        <f t="shared" si="6128"/>
        <v/>
      </c>
      <c r="U1426" s="107" t="str">
        <f t="shared" ref="U1426" si="6129">IFERROR((U1425-U1424)/U1425*100%,"")</f>
        <v/>
      </c>
      <c r="V1426" s="107" t="str">
        <f>IFERROR((V1423-V1425)/V1425*100%,"")</f>
        <v/>
      </c>
      <c r="W1426" s="107" t="str">
        <f>IFERROR((W1423-W1425)/W1425*100%,"")</f>
        <v/>
      </c>
      <c r="X1426" s="107" t="str">
        <f>IFERROR((X1423-X1425)/X1425*100%,"")</f>
        <v/>
      </c>
      <c r="Y1426" s="107" t="str">
        <f>IFERROR((Y1423-Y1425)/Y1425*100%,"")</f>
        <v/>
      </c>
      <c r="Z1426" s="107" t="str">
        <f t="shared" ref="Z1426" si="6130">IFERROR((Z1425-Z1424)/Z1425*100%,"")</f>
        <v/>
      </c>
      <c r="AA1426" s="107" t="str">
        <f>IFERROR((AA1425-AA1423)/AA1425*100%,"")</f>
        <v/>
      </c>
      <c r="AB1426" s="107" t="str">
        <f>IFERROR((AB1425-AB1423)/AB1425*100%,"")</f>
        <v/>
      </c>
      <c r="AC1426" s="194" t="str">
        <f t="shared" ref="AC1426" si="6131">IFERROR((AC1425-AC1424)/AC1425*100%,"")</f>
        <v/>
      </c>
      <c r="AD1426" s="194" t="str">
        <f t="shared" ref="AD1426" si="6132">IFERROR((AD1425-AD1424)/AD1425*100%,"")</f>
        <v/>
      </c>
      <c r="AE1426" s="194" t="str">
        <f t="shared" ref="AE1426" si="6133">IFERROR((AE1425-AE1424)/AE1425*100%,"")</f>
        <v/>
      </c>
      <c r="AF1426" s="194" t="str">
        <f t="shared" ref="AF1426" si="6134">IFERROR((AF1425-AF1424)/AF1425*100%,"")</f>
        <v/>
      </c>
      <c r="AG1426" s="194" t="str">
        <f t="shared" ref="AG1426" si="6135">IFERROR((AG1425-AG1424)/AG1425*100%,"")</f>
        <v/>
      </c>
      <c r="AH1426" s="194" t="str">
        <f t="shared" ref="AH1426" si="6136">IFERROR((AH1425-AH1424)/AH1425*100%,"")</f>
        <v/>
      </c>
      <c r="AI1426" s="194" t="str">
        <f t="shared" ref="AI1426" si="6137">IFERROR((AI1425-AI1424)/AI1425*100%,"")</f>
        <v/>
      </c>
      <c r="AJ1426" s="194" t="str">
        <f t="shared" ref="AJ1426" si="6138">IFERROR((AJ1425-AJ1424)/AJ1425*100%,"")</f>
        <v/>
      </c>
      <c r="AK1426" s="194" t="str">
        <f t="shared" ref="AK1426" si="6139">IFERROR((AK1425-AK1424)/AK1425*100%,"")</f>
        <v/>
      </c>
      <c r="AL1426" s="194" t="str">
        <f t="shared" ref="AL1426" si="6140">IFERROR((AL1425-AL1424)/AL1425*100%,"")</f>
        <v/>
      </c>
      <c r="AM1426" s="227" t="str">
        <f>IFERROR((AM1425-AM1423)/AM1425*100%,"")</f>
        <v/>
      </c>
    </row>
    <row r="1427" spans="1:39" customFormat="1" outlineLevel="1">
      <c r="A1427" t="str">
        <f>B1412&amp;C1427</f>
        <v>Surname, Forename9</v>
      </c>
      <c r="B1427" s="259"/>
      <c r="C1427" s="27">
        <v>9</v>
      </c>
      <c r="D1427" s="26" t="s">
        <v>22</v>
      </c>
      <c r="E1427" s="103"/>
      <c r="F1427" s="103"/>
      <c r="G1427" s="103"/>
      <c r="H1427" s="15"/>
      <c r="I1427" s="16"/>
      <c r="J1427" s="17"/>
      <c r="K1427" s="94"/>
      <c r="L1427" s="94"/>
      <c r="M1427" s="94"/>
      <c r="N1427" s="94"/>
      <c r="O1427" s="94"/>
      <c r="P1427" s="94"/>
      <c r="Q1427" s="17" t="str">
        <f>IF(SUM(K1427:P1427)=0,"",SUM(K1427:P1427))</f>
        <v/>
      </c>
      <c r="R1427" s="94"/>
      <c r="S1427" s="94"/>
      <c r="T1427" s="17" t="str">
        <f>IF(SUM(R1427:S1427)=0,"",SUM(R1427:S1427))</f>
        <v/>
      </c>
      <c r="U1427" s="17"/>
      <c r="V1427" s="94"/>
      <c r="W1427" s="17"/>
      <c r="X1427" s="94" t="str">
        <f>IFERROR(AVERAGE(V1427:W1427),"")</f>
        <v/>
      </c>
      <c r="Y1427" s="17"/>
      <c r="Z1427" s="17"/>
      <c r="AA1427" s="71"/>
      <c r="AB1427" s="17"/>
      <c r="AC1427" s="190" t="str">
        <f>IF(J1427="","",IF(J1427&lt;&gt;0,INT(25.4347*POWER((18-J1427),1.81)),0))</f>
        <v/>
      </c>
      <c r="AD1427" s="190" t="str">
        <f>IFERROR(IF(Q1427&lt;&gt;0,INT(0.14354*POWER(((10*Q1427)-220),1.4)),0),"")</f>
        <v/>
      </c>
      <c r="AE1427" s="190" t="str">
        <f>IFERROR(IF(T1427&lt;&gt;0,INT(51.39*POWER((T1427-1.5),1.05)),0),"")</f>
        <v/>
      </c>
      <c r="AF1427" s="190">
        <f>IF(U1427&lt;&gt;0,INT(0.8465*POWER(((100*U1427)-75),1.42)),0)</f>
        <v>0</v>
      </c>
      <c r="AG1427" s="190" t="str">
        <f>IFERROR(IF(X1427&lt;&gt;0,INT(1.53775*POWER((82-X1427),1.81)),0),"")</f>
        <v/>
      </c>
      <c r="AH1427" s="190" t="str">
        <f>IF(Y1427="","",IF(Y1427&lt;&gt;0,INT(5.74352*POWER((28.5-Y1427),1.92)),0))</f>
        <v/>
      </c>
      <c r="AI1427" s="190">
        <f>IF(Z1427&lt;&gt;0,INT(12.91*POWER((Z1427-4),1.1)),0)</f>
        <v>0</v>
      </c>
      <c r="AJ1427" s="190" t="str">
        <f>IF(AA1427="","",IF(AA1427&lt;&gt;0,INT(0.2797*POWER(((100*AA1427)),1.35)),0))</f>
        <v/>
      </c>
      <c r="AK1427" s="191" t="str">
        <f>IF(AB1427="","",IF(AB1427&lt;&gt;0,INT(100.14*POWER((AB1427-1),1.08)),0))</f>
        <v/>
      </c>
      <c r="AL1427" s="192">
        <f>COUNT(J1427,Q1427,T1427,X1427,Y1427,AA1427,AB1427)</f>
        <v>0</v>
      </c>
      <c r="AM1427" s="193" t="str">
        <f>IF(AL1427=0,"",SUM(AC1427:AK1427))</f>
        <v/>
      </c>
    </row>
    <row r="1428" spans="1:39" customFormat="1" outlineLevel="1">
      <c r="B1428" s="259"/>
      <c r="C1428" s="106" t="s">
        <v>65</v>
      </c>
      <c r="D1428" s="33"/>
      <c r="E1428" s="33"/>
      <c r="F1428" s="33"/>
      <c r="G1428" s="33"/>
      <c r="H1428" s="18"/>
      <c r="I1428" s="44"/>
      <c r="J1428" s="107" t="str">
        <f>IFERROR((J1425-J1427)/J1427*100%,"")</f>
        <v/>
      </c>
      <c r="K1428" s="107" t="str">
        <f t="shared" ref="K1428:T1428" si="6141">IFERROR((K1427-K1425)/K1427*100%,"")</f>
        <v/>
      </c>
      <c r="L1428" s="107" t="str">
        <f t="shared" si="6141"/>
        <v/>
      </c>
      <c r="M1428" s="107" t="str">
        <f t="shared" si="6141"/>
        <v/>
      </c>
      <c r="N1428" s="107" t="str">
        <f t="shared" si="6141"/>
        <v/>
      </c>
      <c r="O1428" s="107" t="str">
        <f t="shared" si="6141"/>
        <v/>
      </c>
      <c r="P1428" s="107" t="str">
        <f t="shared" si="6141"/>
        <v/>
      </c>
      <c r="Q1428" s="107" t="str">
        <f t="shared" si="6141"/>
        <v/>
      </c>
      <c r="R1428" s="107" t="str">
        <f t="shared" si="6141"/>
        <v/>
      </c>
      <c r="S1428" s="107" t="str">
        <f t="shared" si="6141"/>
        <v/>
      </c>
      <c r="T1428" s="107" t="str">
        <f t="shared" si="6141"/>
        <v/>
      </c>
      <c r="U1428" s="107" t="str">
        <f t="shared" ref="U1428" si="6142">IFERROR((U1427-U1426)/U1427*100%,"")</f>
        <v/>
      </c>
      <c r="V1428" s="107" t="str">
        <f>IFERROR((V1425-V1427)/V1427*100%,"")</f>
        <v/>
      </c>
      <c r="W1428" s="107" t="str">
        <f>IFERROR((W1425-W1427)/W1427*100%,"")</f>
        <v/>
      </c>
      <c r="X1428" s="107" t="str">
        <f>IFERROR((X1425-X1427)/X1427*100%,"")</f>
        <v/>
      </c>
      <c r="Y1428" s="107" t="str">
        <f>IFERROR((Y1425-Y1427)/Y1427*100%,"")</f>
        <v/>
      </c>
      <c r="Z1428" s="107" t="str">
        <f t="shared" ref="Z1428" si="6143">IFERROR((Z1427-Z1426)/Z1427*100%,"")</f>
        <v/>
      </c>
      <c r="AA1428" s="107" t="str">
        <f>IFERROR((AA1427-AA1425)/AA1427*100%,"")</f>
        <v/>
      </c>
      <c r="AB1428" s="107" t="str">
        <f>IFERROR((AB1427-AB1425)/AB1427*100%,"")</f>
        <v/>
      </c>
      <c r="AC1428" s="194" t="str">
        <f t="shared" ref="AC1428" si="6144">IFERROR((AC1427-AC1426)/AC1427*100%,"")</f>
        <v/>
      </c>
      <c r="AD1428" s="194" t="str">
        <f t="shared" ref="AD1428" si="6145">IFERROR((AD1427-AD1426)/AD1427*100%,"")</f>
        <v/>
      </c>
      <c r="AE1428" s="194" t="str">
        <f t="shared" ref="AE1428" si="6146">IFERROR((AE1427-AE1426)/AE1427*100%,"")</f>
        <v/>
      </c>
      <c r="AF1428" s="194" t="str">
        <f t="shared" ref="AF1428" si="6147">IFERROR((AF1427-AF1426)/AF1427*100%,"")</f>
        <v/>
      </c>
      <c r="AG1428" s="194" t="str">
        <f t="shared" ref="AG1428" si="6148">IFERROR((AG1427-AG1426)/AG1427*100%,"")</f>
        <v/>
      </c>
      <c r="AH1428" s="194" t="str">
        <f t="shared" ref="AH1428" si="6149">IFERROR((AH1427-AH1426)/AH1427*100%,"")</f>
        <v/>
      </c>
      <c r="AI1428" s="194" t="str">
        <f t="shared" ref="AI1428" si="6150">IFERROR((AI1427-AI1426)/AI1427*100%,"")</f>
        <v/>
      </c>
      <c r="AJ1428" s="194" t="str">
        <f t="shared" ref="AJ1428" si="6151">IFERROR((AJ1427-AJ1426)/AJ1427*100%,"")</f>
        <v/>
      </c>
      <c r="AK1428" s="194" t="str">
        <f t="shared" ref="AK1428" si="6152">IFERROR((AK1427-AK1426)/AK1427*100%,"")</f>
        <v/>
      </c>
      <c r="AL1428" s="194" t="str">
        <f t="shared" ref="AL1428" si="6153">IFERROR((AL1427-AL1426)/AL1427*100%,"")</f>
        <v/>
      </c>
      <c r="AM1428" s="227" t="str">
        <f>IFERROR((AM1427-AM1425)/AM1427*100%,"")</f>
        <v/>
      </c>
    </row>
    <row r="1429" spans="1:39" s="6" customFormat="1" outlineLevel="1">
      <c r="A1429" t="str">
        <f>B1412&amp;C1429</f>
        <v>Surname, Forename10</v>
      </c>
      <c r="B1429" s="259"/>
      <c r="C1429" s="32">
        <v>10</v>
      </c>
      <c r="D1429" s="33" t="s">
        <v>22</v>
      </c>
      <c r="E1429" s="33"/>
      <c r="F1429" s="33"/>
      <c r="G1429" s="33"/>
      <c r="H1429" s="18"/>
      <c r="I1429" s="44"/>
      <c r="J1429" s="34"/>
      <c r="K1429" s="34"/>
      <c r="L1429" s="34"/>
      <c r="M1429" s="34"/>
      <c r="N1429" s="34"/>
      <c r="O1429" s="34"/>
      <c r="P1429" s="34"/>
      <c r="Q1429" s="17" t="str">
        <f>IF(SUM(K1429:P1429)=0,"",SUM(K1429:P1429))</f>
        <v/>
      </c>
      <c r="R1429" s="94"/>
      <c r="S1429" s="94"/>
      <c r="T1429" s="17" t="str">
        <f>IF(SUM(R1429:S1429)=0,"",SUM(R1429:S1429))</f>
        <v/>
      </c>
      <c r="U1429" s="17"/>
      <c r="V1429" s="94"/>
      <c r="W1429" s="17"/>
      <c r="X1429" s="94" t="str">
        <f>IFERROR(AVERAGE(V1429:W1429),"")</f>
        <v/>
      </c>
      <c r="Y1429" s="17"/>
      <c r="Z1429" s="17"/>
      <c r="AA1429" s="71"/>
      <c r="AB1429" s="17"/>
      <c r="AC1429" s="190" t="str">
        <f>IF(J1429="","",IF(J1429&lt;&gt;0,INT(25.4347*POWER((18-J1429),1.81)),0))</f>
        <v/>
      </c>
      <c r="AD1429" s="190" t="str">
        <f>IFERROR(IF(Q1429&lt;&gt;0,INT(0.14354*POWER(((10*Q1429)-220),1.4)),0),"")</f>
        <v/>
      </c>
      <c r="AE1429" s="190" t="str">
        <f>IFERROR(IF(T1429&lt;&gt;0,INT(51.39*POWER((T1429-1.5),1.05)),0),"")</f>
        <v/>
      </c>
      <c r="AF1429" s="190">
        <f>IF(U1429&lt;&gt;0,INT(0.8465*POWER(((100*U1429)-75),1.42)),0)</f>
        <v>0</v>
      </c>
      <c r="AG1429" s="190" t="str">
        <f>IFERROR(IF(X1429&lt;&gt;0,INT(1.53775*POWER((82-X1429),1.81)),0),"")</f>
        <v/>
      </c>
      <c r="AH1429" s="190" t="str">
        <f>IF(Y1429="","",IF(Y1429&lt;&gt;0,INT(5.74352*POWER((28.5-Y1429),1.92)),0))</f>
        <v/>
      </c>
      <c r="AI1429" s="190">
        <f>IF(Z1429&lt;&gt;0,INT(12.91*POWER((Z1429-4),1.1)),0)</f>
        <v>0</v>
      </c>
      <c r="AJ1429" s="190" t="str">
        <f>IF(AA1429="","",IF(AA1429&lt;&gt;0,INT(0.2797*POWER(((100*AA1429)),1.35)),0))</f>
        <v/>
      </c>
      <c r="AK1429" s="191" t="str">
        <f>IF(AB1429="","",IF(AB1429&lt;&gt;0,INT(100.14*POWER((AB1429-1),1.08)),0))</f>
        <v/>
      </c>
      <c r="AL1429" s="192">
        <f>COUNT(J1429,Q1429,T1429,X1429,Y1429,AA1429,AB1429)</f>
        <v>0</v>
      </c>
      <c r="AM1429" s="193" t="str">
        <f>IF(AL1429=0,"",SUM(AC1429:AK1429))</f>
        <v/>
      </c>
    </row>
    <row r="1430" spans="1:39" s="6" customFormat="1" outlineLevel="1">
      <c r="A1430"/>
      <c r="B1430" s="260"/>
      <c r="C1430" s="106" t="s">
        <v>65</v>
      </c>
      <c r="D1430" s="33"/>
      <c r="E1430" s="33"/>
      <c r="F1430" s="33"/>
      <c r="G1430" s="33"/>
      <c r="H1430" s="18"/>
      <c r="I1430" s="44"/>
      <c r="J1430" s="107" t="str">
        <f>IFERROR((J1427-J1429)/J1429*100%,"")</f>
        <v/>
      </c>
      <c r="K1430" s="107" t="str">
        <f t="shared" ref="K1430:T1430" si="6154">IFERROR((K1429-K1427)/K1429*100%,"")</f>
        <v/>
      </c>
      <c r="L1430" s="107" t="str">
        <f t="shared" si="6154"/>
        <v/>
      </c>
      <c r="M1430" s="107" t="str">
        <f t="shared" si="6154"/>
        <v/>
      </c>
      <c r="N1430" s="107" t="str">
        <f t="shared" si="6154"/>
        <v/>
      </c>
      <c r="O1430" s="107" t="str">
        <f t="shared" si="6154"/>
        <v/>
      </c>
      <c r="P1430" s="107" t="str">
        <f t="shared" si="6154"/>
        <v/>
      </c>
      <c r="Q1430" s="107" t="str">
        <f t="shared" si="6154"/>
        <v/>
      </c>
      <c r="R1430" s="107" t="str">
        <f t="shared" si="6154"/>
        <v/>
      </c>
      <c r="S1430" s="107" t="str">
        <f t="shared" si="6154"/>
        <v/>
      </c>
      <c r="T1430" s="107" t="str">
        <f t="shared" si="6154"/>
        <v/>
      </c>
      <c r="U1430" s="107" t="str">
        <f t="shared" ref="U1430" si="6155">IFERROR((U1429-U1428)/U1429*100%,"")</f>
        <v/>
      </c>
      <c r="V1430" s="107" t="str">
        <f>IFERROR((V1427-V1429)/V1429*100%,"")</f>
        <v/>
      </c>
      <c r="W1430" s="107" t="str">
        <f>IFERROR((W1427-W1429)/W1429*100%,"")</f>
        <v/>
      </c>
      <c r="X1430" s="107" t="str">
        <f>IFERROR((X1427-X1429)/X1429*100%,"")</f>
        <v/>
      </c>
      <c r="Y1430" s="107" t="str">
        <f>IFERROR((Y1427-Y1429)/Y1429*100%,"")</f>
        <v/>
      </c>
      <c r="Z1430" s="107" t="str">
        <f t="shared" ref="Z1430" si="6156">IFERROR((Z1429-Z1428)/Z1429*100%,"")</f>
        <v/>
      </c>
      <c r="AA1430" s="107" t="str">
        <f>IFERROR((AA1429-AA1427)/AA1429*100%,"")</f>
        <v/>
      </c>
      <c r="AB1430" s="107" t="str">
        <f>IFERROR((AB1429-AB1427)/AB1429*100%,"")</f>
        <v/>
      </c>
      <c r="AC1430" s="194" t="str">
        <f t="shared" ref="AC1430" si="6157">IFERROR((AC1429-AC1428)/AC1429*100%,"")</f>
        <v/>
      </c>
      <c r="AD1430" s="194" t="str">
        <f t="shared" ref="AD1430" si="6158">IFERROR((AD1429-AD1428)/AD1429*100%,"")</f>
        <v/>
      </c>
      <c r="AE1430" s="194" t="str">
        <f t="shared" ref="AE1430" si="6159">IFERROR((AE1429-AE1428)/AE1429*100%,"")</f>
        <v/>
      </c>
      <c r="AF1430" s="194" t="str">
        <f t="shared" ref="AF1430" si="6160">IFERROR((AF1429-AF1428)/AF1429*100%,"")</f>
        <v/>
      </c>
      <c r="AG1430" s="194" t="str">
        <f t="shared" ref="AG1430" si="6161">IFERROR((AG1429-AG1428)/AG1429*100%,"")</f>
        <v/>
      </c>
      <c r="AH1430" s="194" t="str">
        <f t="shared" ref="AH1430" si="6162">IFERROR((AH1429-AH1428)/AH1429*100%,"")</f>
        <v/>
      </c>
      <c r="AI1430" s="194" t="str">
        <f t="shared" ref="AI1430" si="6163">IFERROR((AI1429-AI1428)/AI1429*100%,"")</f>
        <v/>
      </c>
      <c r="AJ1430" s="194" t="str">
        <f t="shared" ref="AJ1430" si="6164">IFERROR((AJ1429-AJ1428)/AJ1429*100%,"")</f>
        <v/>
      </c>
      <c r="AK1430" s="194" t="str">
        <f t="shared" ref="AK1430" si="6165">IFERROR((AK1429-AK1428)/AK1429*100%,"")</f>
        <v/>
      </c>
      <c r="AL1430" s="194" t="str">
        <f t="shared" ref="AL1430" si="6166">IFERROR((AL1429-AL1428)/AL1429*100%,"")</f>
        <v/>
      </c>
      <c r="AM1430" s="227" t="str">
        <f>IFERROR((AM1429-AM1427)/AM1429*100%,"")</f>
        <v/>
      </c>
    </row>
    <row r="1431" spans="1:39" s="45" customFormat="1" outlineLevel="1">
      <c r="B1431" s="115"/>
      <c r="C1431" s="32"/>
      <c r="D1431" s="33"/>
      <c r="E1431" s="33"/>
      <c r="F1431" s="33"/>
      <c r="G1431" s="33"/>
      <c r="H1431" s="18"/>
      <c r="I1431" s="44"/>
      <c r="J1431" s="34"/>
      <c r="K1431" s="34"/>
      <c r="L1431" s="34"/>
      <c r="M1431" s="34"/>
      <c r="N1431" s="34"/>
      <c r="O1431" s="34"/>
      <c r="P1431" s="34"/>
      <c r="Q1431" s="34"/>
      <c r="R1431" s="34"/>
      <c r="S1431" s="34"/>
      <c r="T1431" s="34"/>
      <c r="U1431" s="34"/>
      <c r="V1431" s="34"/>
      <c r="W1431" s="34"/>
      <c r="X1431" s="34"/>
      <c r="Y1431" s="34"/>
      <c r="Z1431" s="34"/>
      <c r="AA1431" s="34"/>
      <c r="AB1431" s="34"/>
      <c r="AC1431" s="195"/>
      <c r="AD1431" s="196"/>
      <c r="AE1431" s="196"/>
      <c r="AF1431" s="196"/>
      <c r="AG1431" s="196"/>
      <c r="AH1431" s="196"/>
      <c r="AI1431" s="196"/>
      <c r="AJ1431" s="196"/>
      <c r="AK1431" s="197"/>
      <c r="AL1431" s="196"/>
      <c r="AM1431" s="198"/>
    </row>
    <row r="1432" spans="1:39" s="6" customFormat="1" outlineLevel="1">
      <c r="B1432" s="116"/>
      <c r="C1432" s="35"/>
      <c r="D1432" s="36"/>
      <c r="E1432" s="36"/>
      <c r="F1432" s="36"/>
      <c r="G1432" s="36"/>
      <c r="H1432" s="37"/>
      <c r="I1432" s="38" t="s">
        <v>24</v>
      </c>
      <c r="J1432" s="21" t="e">
        <f>AVERAGE(J1412:J1413,J1415,J1417,J1419,J1421,J1423,J1425,J1427,J1429)</f>
        <v>#DIV/0!</v>
      </c>
      <c r="K1432" s="21" t="e">
        <f t="shared" ref="K1432:AB1432" si="6167">AVERAGE(K1412:K1413,K1415,K1417,K1419,K1421,K1423,K1425,K1427,K1429)</f>
        <v>#DIV/0!</v>
      </c>
      <c r="L1432" s="21" t="e">
        <f t="shared" si="6167"/>
        <v>#DIV/0!</v>
      </c>
      <c r="M1432" s="21" t="e">
        <f t="shared" si="6167"/>
        <v>#DIV/0!</v>
      </c>
      <c r="N1432" s="21" t="e">
        <f t="shared" si="6167"/>
        <v>#DIV/0!</v>
      </c>
      <c r="O1432" s="21" t="e">
        <f t="shared" si="6167"/>
        <v>#DIV/0!</v>
      </c>
      <c r="P1432" s="21" t="e">
        <f t="shared" si="6167"/>
        <v>#DIV/0!</v>
      </c>
      <c r="Q1432" s="21" t="e">
        <f t="shared" si="6167"/>
        <v>#DIV/0!</v>
      </c>
      <c r="R1432" s="21" t="e">
        <f t="shared" si="6167"/>
        <v>#DIV/0!</v>
      </c>
      <c r="S1432" s="21" t="e">
        <f t="shared" si="6167"/>
        <v>#DIV/0!</v>
      </c>
      <c r="T1432" s="21" t="e">
        <f t="shared" si="6167"/>
        <v>#DIV/0!</v>
      </c>
      <c r="U1432" s="21" t="e">
        <f t="shared" si="6167"/>
        <v>#DIV/0!</v>
      </c>
      <c r="V1432" s="21" t="e">
        <f t="shared" si="6167"/>
        <v>#DIV/0!</v>
      </c>
      <c r="W1432" s="21" t="e">
        <f t="shared" si="6167"/>
        <v>#DIV/0!</v>
      </c>
      <c r="X1432" s="21" t="e">
        <f t="shared" si="6167"/>
        <v>#DIV/0!</v>
      </c>
      <c r="Y1432" s="21" t="e">
        <f t="shared" si="6167"/>
        <v>#DIV/0!</v>
      </c>
      <c r="Z1432" s="21" t="e">
        <f t="shared" si="6167"/>
        <v>#DIV/0!</v>
      </c>
      <c r="AA1432" s="21" t="e">
        <f t="shared" si="6167"/>
        <v>#DIV/0!</v>
      </c>
      <c r="AB1432" s="21" t="e">
        <f t="shared" si="6167"/>
        <v>#DIV/0!</v>
      </c>
      <c r="AC1432" s="199"/>
      <c r="AD1432" s="200"/>
      <c r="AE1432" s="200"/>
      <c r="AF1432" s="200"/>
      <c r="AG1432" s="200"/>
      <c r="AH1432" s="200"/>
      <c r="AI1432" s="200"/>
      <c r="AJ1432" s="200"/>
      <c r="AK1432" s="201"/>
      <c r="AL1432" s="200"/>
      <c r="AM1432" s="202"/>
    </row>
    <row r="1433" spans="1:39" s="6" customFormat="1" outlineLevel="1">
      <c r="B1433" s="116"/>
      <c r="C1433" s="35"/>
      <c r="D1433" s="36"/>
      <c r="E1433" s="36"/>
      <c r="F1433" s="36"/>
      <c r="G1433" s="36"/>
      <c r="H1433" s="37"/>
      <c r="I1433" s="38" t="s">
        <v>26</v>
      </c>
      <c r="J1433" s="21">
        <f>MIN(J1412:J1413,J1415,J1417,J1419,J1421,J1423,J1425,J1427,J1429)</f>
        <v>0</v>
      </c>
      <c r="K1433" s="21">
        <f t="shared" ref="K1433:AB1433" si="6168">MIN(K1412:K1413,K1415,K1417,K1419,K1421,K1423,K1425,K1427,K1429)</f>
        <v>0</v>
      </c>
      <c r="L1433" s="21">
        <f t="shared" si="6168"/>
        <v>0</v>
      </c>
      <c r="M1433" s="21">
        <f t="shared" si="6168"/>
        <v>0</v>
      </c>
      <c r="N1433" s="21">
        <f t="shared" si="6168"/>
        <v>0</v>
      </c>
      <c r="O1433" s="21">
        <f t="shared" si="6168"/>
        <v>0</v>
      </c>
      <c r="P1433" s="21">
        <f t="shared" si="6168"/>
        <v>0</v>
      </c>
      <c r="Q1433" s="21">
        <f t="shared" si="6168"/>
        <v>0</v>
      </c>
      <c r="R1433" s="21">
        <f t="shared" si="6168"/>
        <v>0</v>
      </c>
      <c r="S1433" s="21">
        <f t="shared" si="6168"/>
        <v>0</v>
      </c>
      <c r="T1433" s="21">
        <f t="shared" si="6168"/>
        <v>0</v>
      </c>
      <c r="U1433" s="21">
        <f t="shared" si="6168"/>
        <v>0</v>
      </c>
      <c r="V1433" s="21">
        <f t="shared" si="6168"/>
        <v>0</v>
      </c>
      <c r="W1433" s="21">
        <f t="shared" si="6168"/>
        <v>0</v>
      </c>
      <c r="X1433" s="21">
        <f t="shared" si="6168"/>
        <v>0</v>
      </c>
      <c r="Y1433" s="21">
        <f t="shared" si="6168"/>
        <v>0</v>
      </c>
      <c r="Z1433" s="21">
        <f t="shared" si="6168"/>
        <v>0</v>
      </c>
      <c r="AA1433" s="21">
        <f t="shared" si="6168"/>
        <v>0</v>
      </c>
      <c r="AB1433" s="21">
        <f t="shared" si="6168"/>
        <v>0</v>
      </c>
      <c r="AC1433" s="199"/>
      <c r="AD1433" s="200"/>
      <c r="AE1433" s="200"/>
      <c r="AF1433" s="200"/>
      <c r="AG1433" s="200"/>
      <c r="AH1433" s="200"/>
      <c r="AI1433" s="200"/>
      <c r="AJ1433" s="200"/>
      <c r="AK1433" s="201"/>
      <c r="AL1433" s="200"/>
      <c r="AM1433" s="202"/>
    </row>
    <row r="1434" spans="1:39" s="6" customFormat="1" outlineLevel="1">
      <c r="B1434" s="116"/>
      <c r="C1434" s="35"/>
      <c r="D1434" s="36"/>
      <c r="E1434" s="36"/>
      <c r="F1434" s="36"/>
      <c r="G1434" s="36"/>
      <c r="H1434" s="37"/>
      <c r="I1434" s="38" t="s">
        <v>25</v>
      </c>
      <c r="J1434" s="21">
        <f>MAX(J1412:J1413,J1415,J1417,J1419,J1421,J1423,J1425,J1427,J1429)</f>
        <v>0</v>
      </c>
      <c r="K1434" s="21">
        <f t="shared" ref="K1434:AB1434" si="6169">MAX(K1412:K1413,K1415,K1417,K1419,K1421,K1423,K1425,K1427,K1429)</f>
        <v>0</v>
      </c>
      <c r="L1434" s="21">
        <f t="shared" si="6169"/>
        <v>0</v>
      </c>
      <c r="M1434" s="21">
        <f t="shared" si="6169"/>
        <v>0</v>
      </c>
      <c r="N1434" s="21">
        <f t="shared" si="6169"/>
        <v>0</v>
      </c>
      <c r="O1434" s="21">
        <f t="shared" si="6169"/>
        <v>0</v>
      </c>
      <c r="P1434" s="21">
        <f t="shared" si="6169"/>
        <v>0</v>
      </c>
      <c r="Q1434" s="21">
        <f t="shared" si="6169"/>
        <v>0</v>
      </c>
      <c r="R1434" s="21">
        <f t="shared" si="6169"/>
        <v>0</v>
      </c>
      <c r="S1434" s="21">
        <f t="shared" si="6169"/>
        <v>0</v>
      </c>
      <c r="T1434" s="21">
        <f t="shared" si="6169"/>
        <v>0</v>
      </c>
      <c r="U1434" s="21">
        <f t="shared" si="6169"/>
        <v>0</v>
      </c>
      <c r="V1434" s="21">
        <f t="shared" si="6169"/>
        <v>0</v>
      </c>
      <c r="W1434" s="21">
        <f t="shared" si="6169"/>
        <v>0</v>
      </c>
      <c r="X1434" s="21">
        <f t="shared" si="6169"/>
        <v>0</v>
      </c>
      <c r="Y1434" s="21">
        <f t="shared" si="6169"/>
        <v>0</v>
      </c>
      <c r="Z1434" s="21">
        <f t="shared" si="6169"/>
        <v>0</v>
      </c>
      <c r="AA1434" s="21">
        <f t="shared" si="6169"/>
        <v>0</v>
      </c>
      <c r="AB1434" s="21">
        <f t="shared" si="6169"/>
        <v>0</v>
      </c>
      <c r="AC1434" s="199"/>
      <c r="AD1434" s="200"/>
      <c r="AE1434" s="200"/>
      <c r="AF1434" s="200"/>
      <c r="AG1434" s="200"/>
      <c r="AH1434" s="200"/>
      <c r="AI1434" s="200"/>
      <c r="AJ1434" s="200"/>
      <c r="AK1434" s="201"/>
      <c r="AL1434" s="200"/>
      <c r="AM1434" s="202"/>
    </row>
    <row r="1435" spans="1:39" s="6" customFormat="1" outlineLevel="1">
      <c r="B1435" s="116"/>
      <c r="C1435" s="35"/>
      <c r="D1435" s="36"/>
      <c r="E1435" s="36"/>
      <c r="F1435" s="36"/>
      <c r="G1435" s="36"/>
      <c r="H1435" s="37"/>
      <c r="I1435" s="38"/>
      <c r="J1435" s="21"/>
      <c r="K1435" s="21"/>
      <c r="L1435" s="21"/>
      <c r="M1435" s="21"/>
      <c r="N1435" s="21"/>
      <c r="O1435" s="21"/>
      <c r="P1435" s="21"/>
      <c r="Q1435" s="21"/>
      <c r="R1435" s="21"/>
      <c r="S1435" s="21"/>
      <c r="T1435" s="21"/>
      <c r="U1435" s="21"/>
      <c r="V1435" s="21"/>
      <c r="W1435" s="21"/>
      <c r="X1435" s="21"/>
      <c r="Y1435" s="21"/>
      <c r="Z1435" s="21"/>
      <c r="AA1435" s="21"/>
      <c r="AB1435" s="21"/>
      <c r="AC1435" s="200"/>
      <c r="AD1435" s="200"/>
      <c r="AE1435" s="200"/>
      <c r="AF1435" s="200"/>
      <c r="AG1435" s="200"/>
      <c r="AH1435" s="200"/>
      <c r="AI1435" s="200"/>
      <c r="AJ1435" s="200"/>
      <c r="AK1435" s="200"/>
      <c r="AL1435" s="200"/>
      <c r="AM1435" s="202"/>
    </row>
    <row r="1436" spans="1:39" s="31" customFormat="1" ht="16.5" outlineLevel="1" thickBot="1">
      <c r="B1436" s="117"/>
      <c r="C1436" s="39"/>
      <c r="D1436" s="40"/>
      <c r="E1436" s="40"/>
      <c r="F1436" s="40"/>
      <c r="G1436" s="40"/>
      <c r="H1436" s="41"/>
      <c r="I1436" s="42"/>
      <c r="J1436" s="43"/>
      <c r="K1436" s="43"/>
      <c r="L1436" s="43"/>
      <c r="M1436" s="43"/>
      <c r="N1436" s="43"/>
      <c r="O1436" s="43"/>
      <c r="P1436" s="43"/>
      <c r="Q1436" s="43"/>
      <c r="R1436" s="43"/>
      <c r="S1436" s="43"/>
      <c r="T1436" s="43"/>
      <c r="U1436" s="43"/>
      <c r="V1436" s="43"/>
      <c r="W1436" s="43"/>
      <c r="X1436" s="43"/>
      <c r="Y1436" s="43"/>
      <c r="Z1436" s="43"/>
      <c r="AA1436" s="43"/>
      <c r="AB1436" s="43"/>
      <c r="AC1436" s="204"/>
      <c r="AD1436" s="204"/>
      <c r="AE1436" s="204"/>
      <c r="AF1436" s="204"/>
      <c r="AG1436" s="204"/>
      <c r="AH1436" s="204"/>
      <c r="AI1436" s="204"/>
      <c r="AJ1436" s="204"/>
      <c r="AK1436" s="204"/>
      <c r="AL1436" s="204"/>
      <c r="AM1436" s="205"/>
    </row>
    <row r="1437" spans="1:39" customFormat="1">
      <c r="B1437" s="118"/>
      <c r="C1437" s="28"/>
      <c r="D1437" s="19"/>
      <c r="E1437" s="19"/>
      <c r="F1437" s="19"/>
      <c r="G1437" s="19"/>
      <c r="H1437" s="29"/>
      <c r="I1437" s="20"/>
      <c r="J1437" s="30"/>
      <c r="K1437" s="30"/>
      <c r="L1437" s="30"/>
      <c r="M1437" s="30"/>
      <c r="N1437" s="30"/>
      <c r="O1437" s="30"/>
      <c r="P1437" s="30"/>
      <c r="Q1437" s="30"/>
      <c r="R1437" s="30"/>
      <c r="S1437" s="30"/>
      <c r="T1437" s="30"/>
      <c r="U1437" s="30"/>
      <c r="V1437" s="30"/>
      <c r="W1437" s="30"/>
      <c r="X1437" s="30"/>
      <c r="Y1437" s="30"/>
      <c r="Z1437" s="30"/>
      <c r="AA1437" s="30"/>
      <c r="AB1437" s="30"/>
      <c r="AC1437" s="206"/>
      <c r="AD1437" s="206"/>
      <c r="AE1437" s="206"/>
      <c r="AF1437" s="206"/>
      <c r="AG1437" s="206"/>
      <c r="AH1437" s="206"/>
      <c r="AI1437" s="206"/>
      <c r="AJ1437" s="206"/>
      <c r="AK1437" s="206"/>
      <c r="AL1437" s="206"/>
      <c r="AM1437" s="207"/>
    </row>
    <row r="1438" spans="1:39" customFormat="1" outlineLevel="1">
      <c r="B1438" s="114" t="s">
        <v>41</v>
      </c>
      <c r="C1438" s="28"/>
      <c r="D1438" s="19"/>
      <c r="E1438" s="19"/>
      <c r="F1438" s="19"/>
      <c r="G1438" s="19"/>
      <c r="H1438" s="29"/>
      <c r="I1438" s="20"/>
      <c r="J1438" s="30"/>
      <c r="K1438" s="30"/>
      <c r="L1438" s="30"/>
      <c r="M1438" s="30"/>
      <c r="N1438" s="30"/>
      <c r="O1438" s="30"/>
      <c r="P1438" s="30"/>
      <c r="Q1438" s="30"/>
      <c r="R1438" s="30"/>
      <c r="S1438" s="30"/>
      <c r="T1438" s="30"/>
      <c r="U1438" s="30"/>
      <c r="V1438" s="30"/>
      <c r="W1438" s="30"/>
      <c r="X1438" s="30"/>
      <c r="Y1438" s="30"/>
      <c r="Z1438" s="30"/>
      <c r="AA1438" s="30"/>
      <c r="AB1438" s="30"/>
      <c r="AC1438" s="206"/>
      <c r="AD1438" s="206"/>
      <c r="AE1438" s="206"/>
      <c r="AF1438" s="206"/>
      <c r="AG1438" s="206"/>
      <c r="AH1438" s="206"/>
      <c r="AI1438" s="206"/>
      <c r="AJ1438" s="206"/>
      <c r="AK1438" s="206"/>
      <c r="AL1438" s="206"/>
      <c r="AM1438" s="207"/>
    </row>
    <row r="1439" spans="1:39" customFormat="1" outlineLevel="1">
      <c r="A1439" t="str">
        <f>B1439&amp;C1439</f>
        <v>Surname, Forename1</v>
      </c>
      <c r="B1439" s="258" t="s">
        <v>28</v>
      </c>
      <c r="C1439" s="27">
        <v>1</v>
      </c>
      <c r="D1439" s="26" t="s">
        <v>22</v>
      </c>
      <c r="E1439" s="103"/>
      <c r="F1439" s="103"/>
      <c r="G1439" s="103"/>
      <c r="H1439" s="16"/>
      <c r="I1439" s="16"/>
      <c r="J1439" s="17"/>
      <c r="K1439" s="94"/>
      <c r="L1439" s="94"/>
      <c r="M1439" s="94"/>
      <c r="N1439" s="94"/>
      <c r="O1439" s="94"/>
      <c r="P1439" s="94"/>
      <c r="Q1439" s="17"/>
      <c r="R1439" s="94"/>
      <c r="S1439" s="94"/>
      <c r="T1439" s="17"/>
      <c r="U1439" s="17"/>
      <c r="V1439" s="94"/>
      <c r="W1439" s="17"/>
      <c r="X1439" s="94"/>
      <c r="Y1439" s="17"/>
      <c r="Z1439" s="17"/>
      <c r="AA1439" s="17"/>
      <c r="AB1439" s="17"/>
      <c r="AC1439" s="190">
        <f>IF(J1439&lt;&gt;0,INT(25.4347*POWER((18-J1439),1.81)),0)</f>
        <v>0</v>
      </c>
      <c r="AD1439" s="190">
        <f>IF(Q1439&lt;&gt;0,INT(0.14354*POWER(((10*Q1439)-220),1.4)),0)</f>
        <v>0</v>
      </c>
      <c r="AE1439" s="190">
        <f>IF(T1439&lt;&gt;0,INT(51.39*POWER((T1439-1.5),1.05)),0)</f>
        <v>0</v>
      </c>
      <c r="AF1439" s="190">
        <f>IF(U1439&lt;&gt;0,INT(0.8465*POWER(((100*U1439)-75),1.42)),0)</f>
        <v>0</v>
      </c>
      <c r="AG1439" s="190">
        <f>IF(X1439&lt;&gt;0,INT(1.53775*POWER((82-X1439),1.81)),0)</f>
        <v>0</v>
      </c>
      <c r="AH1439" s="190">
        <f>IF(Y1439&lt;&gt;0,INT(5.74352*POWER((28.5-Y1439),1.92)),0)</f>
        <v>0</v>
      </c>
      <c r="AI1439" s="190">
        <f>IF(Z1439&lt;&gt;0,INT(12.91*POWER((Z1439-4),1.1)),0)</f>
        <v>0</v>
      </c>
      <c r="AJ1439" s="190">
        <f>IF(AA1439&lt;&gt;0,INT(0.2797*POWER(((100*AA1439)),1.35)),0)</f>
        <v>0</v>
      </c>
      <c r="AK1439" s="191">
        <f>IF(AB1439&lt;&gt;0,INT(100.14*POWER((AB1439-1),1.08)),0)</f>
        <v>0</v>
      </c>
      <c r="AL1439" s="208">
        <v>7</v>
      </c>
      <c r="AM1439" s="193">
        <f>SUM(AC1439:AK1439)</f>
        <v>0</v>
      </c>
    </row>
    <row r="1440" spans="1:39" customFormat="1" outlineLevel="1">
      <c r="A1440" t="str">
        <f>B1439&amp;C1440</f>
        <v>Surname, Forename2</v>
      </c>
      <c r="B1440" s="259"/>
      <c r="C1440" s="27">
        <v>2</v>
      </c>
      <c r="D1440" s="26" t="s">
        <v>22</v>
      </c>
      <c r="E1440" s="103"/>
      <c r="F1440" s="103"/>
      <c r="G1440" s="103"/>
      <c r="H1440" s="15"/>
      <c r="I1440" s="16"/>
      <c r="J1440" s="17"/>
      <c r="K1440" s="94"/>
      <c r="L1440" s="94"/>
      <c r="M1440" s="94"/>
      <c r="N1440" s="94"/>
      <c r="O1440" s="94"/>
      <c r="P1440" s="94"/>
      <c r="Q1440" s="17" t="str">
        <f>IF(SUM(K1440:P1440)=0,"",SUM(K1440:P1440))</f>
        <v/>
      </c>
      <c r="R1440" s="94"/>
      <c r="S1440" s="94"/>
      <c r="T1440" s="17" t="str">
        <f>IF(SUM(R1440:S1440)=0,"",SUM(R1440:S1440))</f>
        <v/>
      </c>
      <c r="U1440" s="17"/>
      <c r="V1440" s="94"/>
      <c r="W1440" s="17"/>
      <c r="X1440" s="94" t="str">
        <f>IFERROR(AVERAGE(V1440:W1440),"")</f>
        <v/>
      </c>
      <c r="Y1440" s="17"/>
      <c r="Z1440" s="17"/>
      <c r="AA1440" s="71"/>
      <c r="AB1440" s="17"/>
      <c r="AC1440" s="190" t="str">
        <f>IF(J1440="","",IF(J1440&lt;&gt;0,INT(25.4347*POWER((18-J1440),1.81)),0))</f>
        <v/>
      </c>
      <c r="AD1440" s="190" t="str">
        <f>IFERROR(IF(Q1440&lt;&gt;0,INT(0.14354*POWER(((10*Q1440)-220),1.4)),0),"")</f>
        <v/>
      </c>
      <c r="AE1440" s="190" t="str">
        <f>IFERROR(IF(T1440&lt;&gt;0,INT(51.39*POWER((T1440-1.5),1.05)),0),"")</f>
        <v/>
      </c>
      <c r="AF1440" s="190">
        <f>IF(U1440&lt;&gt;0,INT(0.8465*POWER(((100*U1440)-75),1.42)),0)</f>
        <v>0</v>
      </c>
      <c r="AG1440" s="190" t="str">
        <f>IFERROR(IF(X1440&lt;&gt;0,INT(1.53775*POWER((82-X1440),1.81)),0),"")</f>
        <v/>
      </c>
      <c r="AH1440" s="190" t="str">
        <f>IF(Y1440="","",IF(Y1440&lt;&gt;0,INT(5.74352*POWER((28.5-Y1440),1.92)),0))</f>
        <v/>
      </c>
      <c r="AI1440" s="190">
        <f>IF(Z1440&lt;&gt;0,INT(12.91*POWER((Z1440-4),1.1)),0)</f>
        <v>0</v>
      </c>
      <c r="AJ1440" s="190" t="str">
        <f>IF(AA1440="","",IF(AA1440&lt;&gt;0,INT(0.2797*POWER(((100*AA1440)),1.35)),0))</f>
        <v/>
      </c>
      <c r="AK1440" s="191" t="str">
        <f>IF(AB1440="","",IF(AB1440&lt;&gt;0,INT(100.14*POWER((AB1440-1),1.08)),0))</f>
        <v/>
      </c>
      <c r="AL1440" s="192">
        <f>COUNT(J1440,Q1440,T1440,X1440,Y1440,AA1440,AB1440)</f>
        <v>0</v>
      </c>
      <c r="AM1440" s="193" t="str">
        <f>IF(AL1440=0,"",SUM(AC1440:AK1440))</f>
        <v/>
      </c>
    </row>
    <row r="1441" spans="1:39" customFormat="1" outlineLevel="1">
      <c r="B1441" s="259"/>
      <c r="C1441" s="106" t="s">
        <v>65</v>
      </c>
      <c r="D1441" s="103"/>
      <c r="E1441" s="103"/>
      <c r="F1441" s="103"/>
      <c r="G1441" s="103"/>
      <c r="H1441" s="104"/>
      <c r="I1441" s="105"/>
      <c r="J1441" s="107" t="str">
        <f>IFERROR((J1439-J1440)/J1440*100%,"")</f>
        <v/>
      </c>
      <c r="K1441" s="107" t="str">
        <f>IFERROR((K1440-K1439)/K1440*100%,"")</f>
        <v/>
      </c>
      <c r="L1441" s="107" t="str">
        <f t="shared" ref="L1441:S1441" si="6170">IFERROR((L1440-L1439)/L1440*100%,"")</f>
        <v/>
      </c>
      <c r="M1441" s="107" t="str">
        <f t="shared" si="6170"/>
        <v/>
      </c>
      <c r="N1441" s="107" t="str">
        <f t="shared" si="6170"/>
        <v/>
      </c>
      <c r="O1441" s="107" t="str">
        <f t="shared" si="6170"/>
        <v/>
      </c>
      <c r="P1441" s="107" t="str">
        <f t="shared" si="6170"/>
        <v/>
      </c>
      <c r="Q1441" s="107" t="str">
        <f t="shared" si="6170"/>
        <v/>
      </c>
      <c r="R1441" s="107" t="str">
        <f t="shared" si="6170"/>
        <v/>
      </c>
      <c r="S1441" s="107" t="str">
        <f t="shared" si="6170"/>
        <v/>
      </c>
      <c r="T1441" s="107" t="str">
        <f>IFERROR((T1440-T1439)/T1440*100%,"")</f>
        <v/>
      </c>
      <c r="U1441" s="107" t="str">
        <f t="shared" ref="U1441" si="6171">IFERROR((U1440-U1439)/U1440*100%,"")</f>
        <v/>
      </c>
      <c r="V1441" s="107" t="str">
        <f>IFERROR((V1439-V1440)/V1440*100%,"")</f>
        <v/>
      </c>
      <c r="W1441" s="107" t="str">
        <f>IFERROR((W1439-W1440)/W1440*100%,"")</f>
        <v/>
      </c>
      <c r="X1441" s="107" t="str">
        <f>IFERROR((X1439-X1440)/X1440*100%,"")</f>
        <v/>
      </c>
      <c r="Y1441" s="107" t="str">
        <f>IFERROR((Y1439-Y1440)/Y1440*100%,"")</f>
        <v/>
      </c>
      <c r="Z1441" s="107" t="str">
        <f t="shared" ref="Z1441:AB1441" si="6172">IFERROR((Z1440-Z1439)/Z1440*100%,"")</f>
        <v/>
      </c>
      <c r="AA1441" s="107" t="str">
        <f t="shared" si="6172"/>
        <v/>
      </c>
      <c r="AB1441" s="107" t="str">
        <f t="shared" si="6172"/>
        <v/>
      </c>
      <c r="AC1441" s="194" t="str">
        <f t="shared" ref="AC1441" si="6173">IFERROR((AC1440-AC1439)/AC1440*100%,"")</f>
        <v/>
      </c>
      <c r="AD1441" s="194" t="str">
        <f t="shared" ref="AD1441" si="6174">IFERROR((AD1440-AD1439)/AD1440*100%,"")</f>
        <v/>
      </c>
      <c r="AE1441" s="194" t="str">
        <f t="shared" ref="AE1441" si="6175">IFERROR((AE1440-AE1439)/AE1440*100%,"")</f>
        <v/>
      </c>
      <c r="AF1441" s="194" t="str">
        <f t="shared" ref="AF1441" si="6176">IFERROR((AF1440-AF1439)/AF1440*100%,"")</f>
        <v/>
      </c>
      <c r="AG1441" s="194" t="str">
        <f t="shared" ref="AG1441" si="6177">IFERROR((AG1440-AG1439)/AG1440*100%,"")</f>
        <v/>
      </c>
      <c r="AH1441" s="194" t="str">
        <f t="shared" ref="AH1441" si="6178">IFERROR((AH1440-AH1439)/AH1440*100%,"")</f>
        <v/>
      </c>
      <c r="AI1441" s="194" t="str">
        <f t="shared" ref="AI1441" si="6179">IFERROR((AI1440-AI1439)/AI1440*100%,"")</f>
        <v/>
      </c>
      <c r="AJ1441" s="194" t="str">
        <f t="shared" ref="AJ1441" si="6180">IFERROR((AJ1440-AJ1439)/AJ1440*100%,"")</f>
        <v/>
      </c>
      <c r="AK1441" s="194" t="str">
        <f t="shared" ref="AK1441" si="6181">IFERROR((AK1440-AK1439)/AK1440*100%,"")</f>
        <v/>
      </c>
      <c r="AL1441" s="194" t="str">
        <f t="shared" ref="AL1441:AM1441" si="6182">IFERROR((AL1440-AL1439)/AL1440*100%,"")</f>
        <v/>
      </c>
      <c r="AM1441" s="228" t="str">
        <f t="shared" si="6182"/>
        <v/>
      </c>
    </row>
    <row r="1442" spans="1:39" customFormat="1" outlineLevel="1">
      <c r="A1442" t="str">
        <f>B1439&amp;C1442</f>
        <v>Surname, Forename3</v>
      </c>
      <c r="B1442" s="259"/>
      <c r="C1442" s="27">
        <v>3</v>
      </c>
      <c r="D1442" s="26" t="s">
        <v>22</v>
      </c>
      <c r="E1442" s="103"/>
      <c r="F1442" s="103"/>
      <c r="G1442" s="103"/>
      <c r="H1442" s="15"/>
      <c r="I1442" s="16"/>
      <c r="J1442" s="17"/>
      <c r="K1442" s="94"/>
      <c r="L1442" s="94"/>
      <c r="M1442" s="94"/>
      <c r="N1442" s="94"/>
      <c r="O1442" s="94"/>
      <c r="P1442" s="94"/>
      <c r="Q1442" s="17" t="str">
        <f>IF(SUM(K1442:P1442)=0,"",SUM(K1442:P1442))</f>
        <v/>
      </c>
      <c r="R1442" s="94"/>
      <c r="S1442" s="94"/>
      <c r="T1442" s="17" t="str">
        <f>IF(SUM(R1442:S1442)=0,"",SUM(R1442:S1442))</f>
        <v/>
      </c>
      <c r="U1442" s="17"/>
      <c r="V1442" s="94"/>
      <c r="W1442" s="17"/>
      <c r="X1442" s="94" t="str">
        <f>IFERROR(AVERAGE(V1442:W1442),"")</f>
        <v/>
      </c>
      <c r="Y1442" s="17"/>
      <c r="Z1442" s="17"/>
      <c r="AA1442" s="71"/>
      <c r="AB1442" s="17"/>
      <c r="AC1442" s="190" t="str">
        <f>IF(J1442="","",IF(J1442&lt;&gt;0,INT(25.4347*POWER((18-J1442),1.81)),0))</f>
        <v/>
      </c>
      <c r="AD1442" s="190" t="str">
        <f>IFERROR(IF(Q1442&lt;&gt;0,INT(0.14354*POWER(((10*Q1442)-220),1.4)),0),"")</f>
        <v/>
      </c>
      <c r="AE1442" s="190" t="str">
        <f>IFERROR(IF(T1442&lt;&gt;0,INT(51.39*POWER((T1442-1.5),1.05)),0),"")</f>
        <v/>
      </c>
      <c r="AF1442" s="190">
        <f>IF(U1442&lt;&gt;0,INT(0.8465*POWER(((100*U1442)-75),1.42)),0)</f>
        <v>0</v>
      </c>
      <c r="AG1442" s="190" t="str">
        <f>IFERROR(IF(X1442&lt;&gt;0,INT(1.53775*POWER((82-X1442),1.81)),0),"")</f>
        <v/>
      </c>
      <c r="AH1442" s="190" t="str">
        <f>IF(Y1442="","",IF(Y1442&lt;&gt;0,INT(5.74352*POWER((28.5-Y1442),1.92)),0))</f>
        <v/>
      </c>
      <c r="AI1442" s="190">
        <f>IF(Z1442&lt;&gt;0,INT(12.91*POWER((Z1442-4),1.1)),0)</f>
        <v>0</v>
      </c>
      <c r="AJ1442" s="190" t="str">
        <f>IF(AA1442="","",IF(AA1442&lt;&gt;0,INT(0.2797*POWER(((100*AA1442)),1.35)),0))</f>
        <v/>
      </c>
      <c r="AK1442" s="191" t="str">
        <f>IF(AB1442="","",IF(AB1442&lt;&gt;0,INT(100.14*POWER((AB1442-1),1.08)),0))</f>
        <v/>
      </c>
      <c r="AL1442" s="192">
        <f>COUNT(J1442,Q1442,T1442,X1442,Y1442,AA1442,AB1442)</f>
        <v>0</v>
      </c>
      <c r="AM1442" s="193" t="str">
        <f>IF(AL1442=0,"",SUM(AC1442:AK1442))</f>
        <v/>
      </c>
    </row>
    <row r="1443" spans="1:39" customFormat="1" outlineLevel="1">
      <c r="B1443" s="259"/>
      <c r="C1443" s="106" t="s">
        <v>65</v>
      </c>
      <c r="D1443" s="103"/>
      <c r="E1443" s="103"/>
      <c r="F1443" s="103"/>
      <c r="G1443" s="103"/>
      <c r="H1443" s="104"/>
      <c r="I1443" s="105"/>
      <c r="J1443" s="107" t="str">
        <f>IFERROR((J1440-J1442)/J1442*100%,"")</f>
        <v/>
      </c>
      <c r="K1443" s="107" t="str">
        <f t="shared" ref="K1443:T1443" si="6183">IFERROR((K1442-K1440)/K1442*100%,"")</f>
        <v/>
      </c>
      <c r="L1443" s="107" t="str">
        <f t="shared" si="6183"/>
        <v/>
      </c>
      <c r="M1443" s="107" t="str">
        <f t="shared" si="6183"/>
        <v/>
      </c>
      <c r="N1443" s="107" t="str">
        <f t="shared" si="6183"/>
        <v/>
      </c>
      <c r="O1443" s="107" t="str">
        <f t="shared" si="6183"/>
        <v/>
      </c>
      <c r="P1443" s="107" t="str">
        <f t="shared" si="6183"/>
        <v/>
      </c>
      <c r="Q1443" s="107" t="str">
        <f t="shared" si="6183"/>
        <v/>
      </c>
      <c r="R1443" s="107" t="str">
        <f t="shared" si="6183"/>
        <v/>
      </c>
      <c r="S1443" s="107" t="str">
        <f t="shared" si="6183"/>
        <v/>
      </c>
      <c r="T1443" s="107" t="str">
        <f t="shared" si="6183"/>
        <v/>
      </c>
      <c r="U1443" s="107" t="str">
        <f t="shared" ref="U1443" si="6184">IFERROR((U1442-U1441)/U1442*100%,"")</f>
        <v/>
      </c>
      <c r="V1443" s="107" t="str">
        <f>IFERROR((V1440-V1442)/V1442*100%,"")</f>
        <v/>
      </c>
      <c r="W1443" s="107" t="str">
        <f>IFERROR((W1440-W1442)/W1442*100%,"")</f>
        <v/>
      </c>
      <c r="X1443" s="107" t="str">
        <f>IFERROR((X1440-X1442)/X1442*100%,"")</f>
        <v/>
      </c>
      <c r="Y1443" s="107" t="str">
        <f>IFERROR((Y1440-Y1442)/Y1442*100%,"")</f>
        <v/>
      </c>
      <c r="Z1443" s="107" t="str">
        <f t="shared" ref="Z1443" si="6185">IFERROR((Z1442-Z1441)/Z1442*100%,"")</f>
        <v/>
      </c>
      <c r="AA1443" s="107" t="str">
        <f>IFERROR((AA1442-AA1440)/AA1442*100%,"")</f>
        <v/>
      </c>
      <c r="AB1443" s="107" t="str">
        <f>IFERROR((AB1442-AB1440)/AB1442*100%,"")</f>
        <v/>
      </c>
      <c r="AC1443" s="194" t="str">
        <f t="shared" ref="AC1443" si="6186">IFERROR((AC1442-AC1441)/AC1442*100%,"")</f>
        <v/>
      </c>
      <c r="AD1443" s="194" t="str">
        <f t="shared" ref="AD1443" si="6187">IFERROR((AD1442-AD1441)/AD1442*100%,"")</f>
        <v/>
      </c>
      <c r="AE1443" s="194" t="str">
        <f t="shared" ref="AE1443" si="6188">IFERROR((AE1442-AE1441)/AE1442*100%,"")</f>
        <v/>
      </c>
      <c r="AF1443" s="194" t="str">
        <f t="shared" ref="AF1443" si="6189">IFERROR((AF1442-AF1441)/AF1442*100%,"")</f>
        <v/>
      </c>
      <c r="AG1443" s="194" t="str">
        <f t="shared" ref="AG1443" si="6190">IFERROR((AG1442-AG1441)/AG1442*100%,"")</f>
        <v/>
      </c>
      <c r="AH1443" s="194" t="str">
        <f t="shared" ref="AH1443" si="6191">IFERROR((AH1442-AH1441)/AH1442*100%,"")</f>
        <v/>
      </c>
      <c r="AI1443" s="194" t="str">
        <f t="shared" ref="AI1443" si="6192">IFERROR((AI1442-AI1441)/AI1442*100%,"")</f>
        <v/>
      </c>
      <c r="AJ1443" s="194" t="str">
        <f t="shared" ref="AJ1443" si="6193">IFERROR((AJ1442-AJ1441)/AJ1442*100%,"")</f>
        <v/>
      </c>
      <c r="AK1443" s="194" t="str">
        <f t="shared" ref="AK1443" si="6194">IFERROR((AK1442-AK1441)/AK1442*100%,"")</f>
        <v/>
      </c>
      <c r="AL1443" s="194" t="str">
        <f t="shared" ref="AL1443" si="6195">IFERROR((AL1442-AL1441)/AL1442*100%,"")</f>
        <v/>
      </c>
      <c r="AM1443" s="227" t="str">
        <f>IFERROR((AM1442-AM1440)/AM1442*100%,"")</f>
        <v/>
      </c>
    </row>
    <row r="1444" spans="1:39" customFormat="1" outlineLevel="1">
      <c r="A1444" t="str">
        <f>B1439&amp;C1444</f>
        <v>Surname, Forename4</v>
      </c>
      <c r="B1444" s="259"/>
      <c r="C1444" s="27">
        <v>4</v>
      </c>
      <c r="D1444" s="26" t="s">
        <v>22</v>
      </c>
      <c r="E1444" s="103"/>
      <c r="F1444" s="103"/>
      <c r="G1444" s="103"/>
      <c r="H1444" s="15"/>
      <c r="I1444" s="16"/>
      <c r="J1444" s="17"/>
      <c r="K1444" s="94"/>
      <c r="L1444" s="94"/>
      <c r="M1444" s="94"/>
      <c r="N1444" s="94"/>
      <c r="O1444" s="94"/>
      <c r="P1444" s="94"/>
      <c r="Q1444" s="17" t="str">
        <f>IF(SUM(K1444:P1444)=0,"",SUM(K1444:P1444))</f>
        <v/>
      </c>
      <c r="R1444" s="94"/>
      <c r="S1444" s="94"/>
      <c r="T1444" s="17" t="str">
        <f>IF(SUM(R1444:S1444)=0,"",SUM(R1444:S1444))</f>
        <v/>
      </c>
      <c r="U1444" s="17"/>
      <c r="V1444" s="94"/>
      <c r="W1444" s="17"/>
      <c r="X1444" s="94" t="str">
        <f>IFERROR(AVERAGE(V1444:W1444),"")</f>
        <v/>
      </c>
      <c r="Y1444" s="17"/>
      <c r="Z1444" s="17"/>
      <c r="AA1444" s="71"/>
      <c r="AB1444" s="17"/>
      <c r="AC1444" s="190" t="str">
        <f>IF(J1444="","",IF(J1444&lt;&gt;0,INT(25.4347*POWER((18-J1444),1.81)),0))</f>
        <v/>
      </c>
      <c r="AD1444" s="190" t="str">
        <f>IFERROR(IF(Q1444&lt;&gt;0,INT(0.14354*POWER(((10*Q1444)-220),1.4)),0),"")</f>
        <v/>
      </c>
      <c r="AE1444" s="190" t="str">
        <f>IFERROR(IF(T1444&lt;&gt;0,INT(51.39*POWER((T1444-1.5),1.05)),0),"")</f>
        <v/>
      </c>
      <c r="AF1444" s="190">
        <f>IF(U1444&lt;&gt;0,INT(0.8465*POWER(((100*U1444)-75),1.42)),0)</f>
        <v>0</v>
      </c>
      <c r="AG1444" s="190" t="str">
        <f>IFERROR(IF(X1444&lt;&gt;0,INT(1.53775*POWER((82-X1444),1.81)),0),"")</f>
        <v/>
      </c>
      <c r="AH1444" s="190" t="str">
        <f>IF(Y1444="","",IF(Y1444&lt;&gt;0,INT(5.74352*POWER((28.5-Y1444),1.92)),0))</f>
        <v/>
      </c>
      <c r="AI1444" s="190">
        <f>IF(Z1444&lt;&gt;0,INT(12.91*POWER((Z1444-4),1.1)),0)</f>
        <v>0</v>
      </c>
      <c r="AJ1444" s="190" t="str">
        <f>IF(AA1444="","",IF(AA1444&lt;&gt;0,INT(0.2797*POWER(((100*AA1444)),1.35)),0))</f>
        <v/>
      </c>
      <c r="AK1444" s="191" t="str">
        <f>IF(AB1444="","",IF(AB1444&lt;&gt;0,INT(100.14*POWER((AB1444-1),1.08)),0))</f>
        <v/>
      </c>
      <c r="AL1444" s="192">
        <f>COUNT(J1444,Q1444,T1444,X1444,Y1444,AA1444,AB1444)</f>
        <v>0</v>
      </c>
      <c r="AM1444" s="193" t="str">
        <f>IF(AL1444=0,"",SUM(AC1444:AK1444))</f>
        <v/>
      </c>
    </row>
    <row r="1445" spans="1:39" customFormat="1" outlineLevel="1">
      <c r="B1445" s="259"/>
      <c r="C1445" s="106" t="s">
        <v>65</v>
      </c>
      <c r="D1445" s="103"/>
      <c r="E1445" s="103"/>
      <c r="F1445" s="103"/>
      <c r="G1445" s="103"/>
      <c r="H1445" s="104"/>
      <c r="I1445" s="105"/>
      <c r="J1445" s="107" t="str">
        <f>IFERROR((J1442-J1444)/J1444*100%,"")</f>
        <v/>
      </c>
      <c r="K1445" s="107" t="str">
        <f t="shared" ref="K1445:T1445" si="6196">IFERROR((K1444-K1442)/K1444*100%,"")</f>
        <v/>
      </c>
      <c r="L1445" s="107" t="str">
        <f t="shared" si="6196"/>
        <v/>
      </c>
      <c r="M1445" s="107" t="str">
        <f t="shared" si="6196"/>
        <v/>
      </c>
      <c r="N1445" s="107" t="str">
        <f t="shared" si="6196"/>
        <v/>
      </c>
      <c r="O1445" s="107" t="str">
        <f t="shared" si="6196"/>
        <v/>
      </c>
      <c r="P1445" s="107" t="str">
        <f t="shared" si="6196"/>
        <v/>
      </c>
      <c r="Q1445" s="107" t="str">
        <f t="shared" si="6196"/>
        <v/>
      </c>
      <c r="R1445" s="107" t="str">
        <f t="shared" si="6196"/>
        <v/>
      </c>
      <c r="S1445" s="107" t="str">
        <f t="shared" si="6196"/>
        <v/>
      </c>
      <c r="T1445" s="107" t="str">
        <f t="shared" si="6196"/>
        <v/>
      </c>
      <c r="U1445" s="107" t="str">
        <f t="shared" ref="U1445" si="6197">IFERROR((U1444-U1443)/U1444*100%,"")</f>
        <v/>
      </c>
      <c r="V1445" s="107" t="str">
        <f>IFERROR((V1442-V1444)/V1444*100%,"")</f>
        <v/>
      </c>
      <c r="W1445" s="107" t="str">
        <f>IFERROR((W1442-W1444)/W1444*100%,"")</f>
        <v/>
      </c>
      <c r="X1445" s="107" t="str">
        <f>IFERROR((X1442-X1444)/X1444*100%,"")</f>
        <v/>
      </c>
      <c r="Y1445" s="107" t="str">
        <f>IFERROR((Y1442-Y1444)/Y1444*100%,"")</f>
        <v/>
      </c>
      <c r="Z1445" s="107" t="str">
        <f t="shared" ref="Z1445" si="6198">IFERROR((Z1444-Z1443)/Z1444*100%,"")</f>
        <v/>
      </c>
      <c r="AA1445" s="107" t="str">
        <f>IFERROR((AA1444-AA1442)/AA1444*100%,"")</f>
        <v/>
      </c>
      <c r="AB1445" s="107" t="str">
        <f>IFERROR((AB1444-AB1442)/AB1444*100%,"")</f>
        <v/>
      </c>
      <c r="AC1445" s="194" t="str">
        <f t="shared" ref="AC1445" si="6199">IFERROR((AC1444-AC1443)/AC1444*100%,"")</f>
        <v/>
      </c>
      <c r="AD1445" s="194" t="str">
        <f t="shared" ref="AD1445" si="6200">IFERROR((AD1444-AD1443)/AD1444*100%,"")</f>
        <v/>
      </c>
      <c r="AE1445" s="194" t="str">
        <f t="shared" ref="AE1445" si="6201">IFERROR((AE1444-AE1443)/AE1444*100%,"")</f>
        <v/>
      </c>
      <c r="AF1445" s="194" t="str">
        <f t="shared" ref="AF1445" si="6202">IFERROR((AF1444-AF1443)/AF1444*100%,"")</f>
        <v/>
      </c>
      <c r="AG1445" s="194" t="str">
        <f t="shared" ref="AG1445" si="6203">IFERROR((AG1444-AG1443)/AG1444*100%,"")</f>
        <v/>
      </c>
      <c r="AH1445" s="194" t="str">
        <f t="shared" ref="AH1445" si="6204">IFERROR((AH1444-AH1443)/AH1444*100%,"")</f>
        <v/>
      </c>
      <c r="AI1445" s="194" t="str">
        <f t="shared" ref="AI1445" si="6205">IFERROR((AI1444-AI1443)/AI1444*100%,"")</f>
        <v/>
      </c>
      <c r="AJ1445" s="194" t="str">
        <f t="shared" ref="AJ1445" si="6206">IFERROR((AJ1444-AJ1443)/AJ1444*100%,"")</f>
        <v/>
      </c>
      <c r="AK1445" s="194" t="str">
        <f t="shared" ref="AK1445" si="6207">IFERROR((AK1444-AK1443)/AK1444*100%,"")</f>
        <v/>
      </c>
      <c r="AL1445" s="194" t="str">
        <f t="shared" ref="AL1445" si="6208">IFERROR((AL1444-AL1443)/AL1444*100%,"")</f>
        <v/>
      </c>
      <c r="AM1445" s="227" t="str">
        <f>IFERROR((AM1444-AM1442)/AM1444*100%,"")</f>
        <v/>
      </c>
    </row>
    <row r="1446" spans="1:39" customFormat="1" outlineLevel="1">
      <c r="A1446" t="str">
        <f>B1439&amp;C1446</f>
        <v>Surname, Forename5</v>
      </c>
      <c r="B1446" s="259"/>
      <c r="C1446" s="27">
        <v>5</v>
      </c>
      <c r="D1446" s="26" t="s">
        <v>22</v>
      </c>
      <c r="E1446" s="103"/>
      <c r="F1446" s="103"/>
      <c r="G1446" s="103"/>
      <c r="H1446" s="15"/>
      <c r="I1446" s="16"/>
      <c r="J1446" s="17"/>
      <c r="K1446" s="94"/>
      <c r="L1446" s="94"/>
      <c r="M1446" s="94"/>
      <c r="N1446" s="94"/>
      <c r="O1446" s="94"/>
      <c r="P1446" s="94"/>
      <c r="Q1446" s="17" t="str">
        <f>IF(SUM(K1446:P1446)=0,"",SUM(K1446:P1446))</f>
        <v/>
      </c>
      <c r="R1446" s="94"/>
      <c r="S1446" s="94"/>
      <c r="T1446" s="17" t="str">
        <f>IF(SUM(R1446:S1446)=0,"",SUM(R1446:S1446))</f>
        <v/>
      </c>
      <c r="U1446" s="17"/>
      <c r="V1446" s="94"/>
      <c r="W1446" s="17"/>
      <c r="X1446" s="94" t="str">
        <f>IFERROR(AVERAGE(V1446:W1446),"")</f>
        <v/>
      </c>
      <c r="Y1446" s="17"/>
      <c r="Z1446" s="17"/>
      <c r="AA1446" s="71"/>
      <c r="AB1446" s="17"/>
      <c r="AC1446" s="190" t="str">
        <f>IF(J1446="","",IF(J1446&lt;&gt;0,INT(25.4347*POWER((18-J1446),1.81)),0))</f>
        <v/>
      </c>
      <c r="AD1446" s="190" t="str">
        <f>IFERROR(IF(Q1446&lt;&gt;0,INT(0.14354*POWER(((10*Q1446)-220),1.4)),0),"")</f>
        <v/>
      </c>
      <c r="AE1446" s="190" t="str">
        <f>IFERROR(IF(T1446&lt;&gt;0,INT(51.39*POWER((T1446-1.5),1.05)),0),"")</f>
        <v/>
      </c>
      <c r="AF1446" s="190">
        <f>IF(U1446&lt;&gt;0,INT(0.8465*POWER(((100*U1446)-75),1.42)),0)</f>
        <v>0</v>
      </c>
      <c r="AG1446" s="190" t="str">
        <f>IFERROR(IF(X1446&lt;&gt;0,INT(1.53775*POWER((82-X1446),1.81)),0),"")</f>
        <v/>
      </c>
      <c r="AH1446" s="190" t="str">
        <f>IF(Y1446="","",IF(Y1446&lt;&gt;0,INT(5.74352*POWER((28.5-Y1446),1.92)),0))</f>
        <v/>
      </c>
      <c r="AI1446" s="190">
        <f>IF(Z1446&lt;&gt;0,INT(12.91*POWER((Z1446-4),1.1)),0)</f>
        <v>0</v>
      </c>
      <c r="AJ1446" s="190" t="str">
        <f>IF(AA1446="","",IF(AA1446&lt;&gt;0,INT(0.2797*POWER(((100*AA1446)),1.35)),0))</f>
        <v/>
      </c>
      <c r="AK1446" s="191" t="str">
        <f>IF(AB1446="","",IF(AB1446&lt;&gt;0,INT(100.14*POWER((AB1446-1),1.08)),0))</f>
        <v/>
      </c>
      <c r="AL1446" s="192">
        <f>COUNT(J1446,Q1446,T1446,X1446,Y1446,AA1446,AB1446)</f>
        <v>0</v>
      </c>
      <c r="AM1446" s="193" t="str">
        <f>IF(AL1446=0,"",SUM(AC1446:AK1446))</f>
        <v/>
      </c>
    </row>
    <row r="1447" spans="1:39" customFormat="1" outlineLevel="1">
      <c r="B1447" s="259"/>
      <c r="C1447" s="106" t="s">
        <v>65</v>
      </c>
      <c r="D1447" s="103"/>
      <c r="E1447" s="103"/>
      <c r="F1447" s="103"/>
      <c r="G1447" s="103"/>
      <c r="H1447" s="104"/>
      <c r="I1447" s="105"/>
      <c r="J1447" s="107" t="str">
        <f>IFERROR((J1444-J1446)/J1446*100%,"")</f>
        <v/>
      </c>
      <c r="K1447" s="107" t="str">
        <f t="shared" ref="K1447:T1447" si="6209">IFERROR((K1446-K1444)/K1446*100%,"")</f>
        <v/>
      </c>
      <c r="L1447" s="107" t="str">
        <f t="shared" si="6209"/>
        <v/>
      </c>
      <c r="M1447" s="107" t="str">
        <f t="shared" si="6209"/>
        <v/>
      </c>
      <c r="N1447" s="107" t="str">
        <f t="shared" si="6209"/>
        <v/>
      </c>
      <c r="O1447" s="107" t="str">
        <f t="shared" si="6209"/>
        <v/>
      </c>
      <c r="P1447" s="107" t="str">
        <f t="shared" si="6209"/>
        <v/>
      </c>
      <c r="Q1447" s="107" t="str">
        <f t="shared" si="6209"/>
        <v/>
      </c>
      <c r="R1447" s="107" t="str">
        <f t="shared" si="6209"/>
        <v/>
      </c>
      <c r="S1447" s="107" t="str">
        <f t="shared" si="6209"/>
        <v/>
      </c>
      <c r="T1447" s="107" t="str">
        <f t="shared" si="6209"/>
        <v/>
      </c>
      <c r="U1447" s="107" t="str">
        <f t="shared" ref="U1447" si="6210">IFERROR((U1446-U1445)/U1446*100%,"")</f>
        <v/>
      </c>
      <c r="V1447" s="107" t="str">
        <f>IFERROR((V1444-V1446)/V1446*100%,"")</f>
        <v/>
      </c>
      <c r="W1447" s="107" t="str">
        <f>IFERROR((W1444-W1446)/W1446*100%,"")</f>
        <v/>
      </c>
      <c r="X1447" s="107" t="str">
        <f>IFERROR((X1444-X1446)/X1446*100%,"")</f>
        <v/>
      </c>
      <c r="Y1447" s="107" t="str">
        <f>IFERROR((Y1444-Y1446)/Y1446*100%,"")</f>
        <v/>
      </c>
      <c r="Z1447" s="107" t="str">
        <f t="shared" ref="Z1447" si="6211">IFERROR((Z1446-Z1445)/Z1446*100%,"")</f>
        <v/>
      </c>
      <c r="AA1447" s="107" t="str">
        <f>IFERROR((AA1446-AA1444)/AA1446*100%,"")</f>
        <v/>
      </c>
      <c r="AB1447" s="107" t="str">
        <f>IFERROR((AB1446-AB1444)/AB1446*100%,"")</f>
        <v/>
      </c>
      <c r="AC1447" s="194" t="str">
        <f t="shared" ref="AC1447" si="6212">IFERROR((AC1446-AC1445)/AC1446*100%,"")</f>
        <v/>
      </c>
      <c r="AD1447" s="194" t="str">
        <f t="shared" ref="AD1447" si="6213">IFERROR((AD1446-AD1445)/AD1446*100%,"")</f>
        <v/>
      </c>
      <c r="AE1447" s="194" t="str">
        <f t="shared" ref="AE1447" si="6214">IFERROR((AE1446-AE1445)/AE1446*100%,"")</f>
        <v/>
      </c>
      <c r="AF1447" s="194" t="str">
        <f t="shared" ref="AF1447" si="6215">IFERROR((AF1446-AF1445)/AF1446*100%,"")</f>
        <v/>
      </c>
      <c r="AG1447" s="194" t="str">
        <f t="shared" ref="AG1447" si="6216">IFERROR((AG1446-AG1445)/AG1446*100%,"")</f>
        <v/>
      </c>
      <c r="AH1447" s="194" t="str">
        <f t="shared" ref="AH1447" si="6217">IFERROR((AH1446-AH1445)/AH1446*100%,"")</f>
        <v/>
      </c>
      <c r="AI1447" s="194" t="str">
        <f t="shared" ref="AI1447" si="6218">IFERROR((AI1446-AI1445)/AI1446*100%,"")</f>
        <v/>
      </c>
      <c r="AJ1447" s="194" t="str">
        <f t="shared" ref="AJ1447" si="6219">IFERROR((AJ1446-AJ1445)/AJ1446*100%,"")</f>
        <v/>
      </c>
      <c r="AK1447" s="194" t="str">
        <f t="shared" ref="AK1447" si="6220">IFERROR((AK1446-AK1445)/AK1446*100%,"")</f>
        <v/>
      </c>
      <c r="AL1447" s="194" t="str">
        <f t="shared" ref="AL1447" si="6221">IFERROR((AL1446-AL1445)/AL1446*100%,"")</f>
        <v/>
      </c>
      <c r="AM1447" s="227" t="str">
        <f>IFERROR((AM1446-AM1444)/AM1446*100%,"")</f>
        <v/>
      </c>
    </row>
    <row r="1448" spans="1:39" customFormat="1" outlineLevel="1">
      <c r="A1448" t="str">
        <f>B1439&amp;C1448</f>
        <v>Surname, Forename6</v>
      </c>
      <c r="B1448" s="259"/>
      <c r="C1448" s="27">
        <v>6</v>
      </c>
      <c r="D1448" s="26" t="s">
        <v>22</v>
      </c>
      <c r="E1448" s="103"/>
      <c r="F1448" s="103"/>
      <c r="G1448" s="103"/>
      <c r="H1448" s="15"/>
      <c r="I1448" s="16"/>
      <c r="J1448" s="17"/>
      <c r="K1448" s="94"/>
      <c r="L1448" s="94"/>
      <c r="M1448" s="94"/>
      <c r="N1448" s="94"/>
      <c r="O1448" s="94"/>
      <c r="P1448" s="94"/>
      <c r="Q1448" s="17" t="str">
        <f>IF(SUM(K1448:P1448)=0,"",SUM(K1448:P1448))</f>
        <v/>
      </c>
      <c r="R1448" s="94"/>
      <c r="S1448" s="94"/>
      <c r="T1448" s="17" t="str">
        <f>IF(SUM(R1448:S1448)=0,"",SUM(R1448:S1448))</f>
        <v/>
      </c>
      <c r="U1448" s="17"/>
      <c r="V1448" s="94"/>
      <c r="W1448" s="17"/>
      <c r="X1448" s="94" t="str">
        <f>IFERROR(AVERAGE(V1448:W1448),"")</f>
        <v/>
      </c>
      <c r="Y1448" s="17"/>
      <c r="Z1448" s="17"/>
      <c r="AA1448" s="71"/>
      <c r="AB1448" s="17"/>
      <c r="AC1448" s="190" t="str">
        <f>IF(J1448="","",IF(J1448&lt;&gt;0,INT(25.4347*POWER((18-J1448),1.81)),0))</f>
        <v/>
      </c>
      <c r="AD1448" s="190" t="str">
        <f>IFERROR(IF(Q1448&lt;&gt;0,INT(0.14354*POWER(((10*Q1448)-220),1.4)),0),"")</f>
        <v/>
      </c>
      <c r="AE1448" s="190" t="str">
        <f>IFERROR(IF(T1448&lt;&gt;0,INT(51.39*POWER((T1448-1.5),1.05)),0),"")</f>
        <v/>
      </c>
      <c r="AF1448" s="190">
        <f>IF(U1448&lt;&gt;0,INT(0.8465*POWER(((100*U1448)-75),1.42)),0)</f>
        <v>0</v>
      </c>
      <c r="AG1448" s="190" t="str">
        <f>IFERROR(IF(X1448&lt;&gt;0,INT(1.53775*POWER((82-X1448),1.81)),0),"")</f>
        <v/>
      </c>
      <c r="AH1448" s="190" t="str">
        <f>IF(Y1448="","",IF(Y1448&lt;&gt;0,INT(5.74352*POWER((28.5-Y1448),1.92)),0))</f>
        <v/>
      </c>
      <c r="AI1448" s="190">
        <f>IF(Z1448&lt;&gt;0,INT(12.91*POWER((Z1448-4),1.1)),0)</f>
        <v>0</v>
      </c>
      <c r="AJ1448" s="190" t="str">
        <f>IF(AA1448="","",IF(AA1448&lt;&gt;0,INT(0.2797*POWER(((100*AA1448)),1.35)),0))</f>
        <v/>
      </c>
      <c r="AK1448" s="191" t="str">
        <f>IF(AB1448="","",IF(AB1448&lt;&gt;0,INT(100.14*POWER((AB1448-1),1.08)),0))</f>
        <v/>
      </c>
      <c r="AL1448" s="192">
        <f>COUNT(J1448,Q1448,T1448,X1448,Y1448,AA1448,AB1448)</f>
        <v>0</v>
      </c>
      <c r="AM1448" s="193" t="str">
        <f>IF(AL1448=0,"",SUM(AC1448:AK1448))</f>
        <v/>
      </c>
    </row>
    <row r="1449" spans="1:39" customFormat="1" outlineLevel="1">
      <c r="B1449" s="259"/>
      <c r="C1449" s="106" t="s">
        <v>65</v>
      </c>
      <c r="D1449" s="103"/>
      <c r="E1449" s="103"/>
      <c r="F1449" s="103"/>
      <c r="G1449" s="103"/>
      <c r="H1449" s="104"/>
      <c r="I1449" s="105"/>
      <c r="J1449" s="107" t="str">
        <f>IFERROR((J1446-J1448)/J1448*100%,"")</f>
        <v/>
      </c>
      <c r="K1449" s="107" t="str">
        <f t="shared" ref="K1449:T1449" si="6222">IFERROR((K1448-K1446)/K1448*100%,"")</f>
        <v/>
      </c>
      <c r="L1449" s="107" t="str">
        <f t="shared" si="6222"/>
        <v/>
      </c>
      <c r="M1449" s="107" t="str">
        <f t="shared" si="6222"/>
        <v/>
      </c>
      <c r="N1449" s="107" t="str">
        <f t="shared" si="6222"/>
        <v/>
      </c>
      <c r="O1449" s="107" t="str">
        <f t="shared" si="6222"/>
        <v/>
      </c>
      <c r="P1449" s="107" t="str">
        <f t="shared" si="6222"/>
        <v/>
      </c>
      <c r="Q1449" s="107" t="str">
        <f t="shared" si="6222"/>
        <v/>
      </c>
      <c r="R1449" s="107" t="str">
        <f t="shared" si="6222"/>
        <v/>
      </c>
      <c r="S1449" s="107" t="str">
        <f t="shared" si="6222"/>
        <v/>
      </c>
      <c r="T1449" s="107" t="str">
        <f t="shared" si="6222"/>
        <v/>
      </c>
      <c r="U1449" s="107" t="str">
        <f t="shared" ref="U1449" si="6223">IFERROR((U1448-U1447)/U1448*100%,"")</f>
        <v/>
      </c>
      <c r="V1449" s="107" t="str">
        <f>IFERROR((V1446-V1448)/V1448*100%,"")</f>
        <v/>
      </c>
      <c r="W1449" s="107" t="str">
        <f>IFERROR((W1446-W1448)/W1448*100%,"")</f>
        <v/>
      </c>
      <c r="X1449" s="107" t="str">
        <f>IFERROR((X1446-X1448)/X1448*100%,"")</f>
        <v/>
      </c>
      <c r="Y1449" s="107" t="str">
        <f>IFERROR((Y1446-Y1448)/Y1448*100%,"")</f>
        <v/>
      </c>
      <c r="Z1449" s="107" t="str">
        <f t="shared" ref="Z1449" si="6224">IFERROR((Z1448-Z1447)/Z1448*100%,"")</f>
        <v/>
      </c>
      <c r="AA1449" s="107" t="str">
        <f>IFERROR((AA1448-AA1446)/AA1448*100%,"")</f>
        <v/>
      </c>
      <c r="AB1449" s="107" t="str">
        <f>IFERROR((AB1448-AB1446)/AB1448*100%,"")</f>
        <v/>
      </c>
      <c r="AC1449" s="194" t="str">
        <f t="shared" ref="AC1449" si="6225">IFERROR((AC1448-AC1447)/AC1448*100%,"")</f>
        <v/>
      </c>
      <c r="AD1449" s="194" t="str">
        <f t="shared" ref="AD1449" si="6226">IFERROR((AD1448-AD1447)/AD1448*100%,"")</f>
        <v/>
      </c>
      <c r="AE1449" s="194" t="str">
        <f t="shared" ref="AE1449" si="6227">IFERROR((AE1448-AE1447)/AE1448*100%,"")</f>
        <v/>
      </c>
      <c r="AF1449" s="194" t="str">
        <f t="shared" ref="AF1449" si="6228">IFERROR((AF1448-AF1447)/AF1448*100%,"")</f>
        <v/>
      </c>
      <c r="AG1449" s="194" t="str">
        <f t="shared" ref="AG1449" si="6229">IFERROR((AG1448-AG1447)/AG1448*100%,"")</f>
        <v/>
      </c>
      <c r="AH1449" s="194" t="str">
        <f t="shared" ref="AH1449" si="6230">IFERROR((AH1448-AH1447)/AH1448*100%,"")</f>
        <v/>
      </c>
      <c r="AI1449" s="194" t="str">
        <f t="shared" ref="AI1449" si="6231">IFERROR((AI1448-AI1447)/AI1448*100%,"")</f>
        <v/>
      </c>
      <c r="AJ1449" s="194" t="str">
        <f t="shared" ref="AJ1449" si="6232">IFERROR((AJ1448-AJ1447)/AJ1448*100%,"")</f>
        <v/>
      </c>
      <c r="AK1449" s="194" t="str">
        <f t="shared" ref="AK1449" si="6233">IFERROR((AK1448-AK1447)/AK1448*100%,"")</f>
        <v/>
      </c>
      <c r="AL1449" s="194" t="str">
        <f t="shared" ref="AL1449" si="6234">IFERROR((AL1448-AL1447)/AL1448*100%,"")</f>
        <v/>
      </c>
      <c r="AM1449" s="227" t="str">
        <f>IFERROR((AM1448-AM1446)/AM1448*100%,"")</f>
        <v/>
      </c>
    </row>
    <row r="1450" spans="1:39" customFormat="1" outlineLevel="1">
      <c r="A1450" t="str">
        <f>B1439&amp;C1450</f>
        <v>Surname, Forename7</v>
      </c>
      <c r="B1450" s="259"/>
      <c r="C1450" s="27">
        <v>7</v>
      </c>
      <c r="D1450" s="26" t="s">
        <v>22</v>
      </c>
      <c r="E1450" s="103"/>
      <c r="F1450" s="103"/>
      <c r="G1450" s="103"/>
      <c r="H1450" s="15"/>
      <c r="I1450" s="16"/>
      <c r="J1450" s="17"/>
      <c r="K1450" s="94"/>
      <c r="L1450" s="94"/>
      <c r="M1450" s="94"/>
      <c r="N1450" s="94"/>
      <c r="O1450" s="94"/>
      <c r="P1450" s="94"/>
      <c r="Q1450" s="17" t="str">
        <f>IF(SUM(K1450:P1450)=0,"",SUM(K1450:P1450))</f>
        <v/>
      </c>
      <c r="R1450" s="94"/>
      <c r="S1450" s="94"/>
      <c r="T1450" s="17" t="str">
        <f>IF(SUM(R1450:S1450)=0,"",SUM(R1450:S1450))</f>
        <v/>
      </c>
      <c r="U1450" s="17"/>
      <c r="V1450" s="94"/>
      <c r="W1450" s="17"/>
      <c r="X1450" s="94" t="str">
        <f>IFERROR(AVERAGE(V1450:W1450),"")</f>
        <v/>
      </c>
      <c r="Y1450" s="17"/>
      <c r="Z1450" s="17"/>
      <c r="AA1450" s="71"/>
      <c r="AB1450" s="17"/>
      <c r="AC1450" s="190" t="str">
        <f>IF(J1450="","",IF(J1450&lt;&gt;0,INT(25.4347*POWER((18-J1450),1.81)),0))</f>
        <v/>
      </c>
      <c r="AD1450" s="190" t="str">
        <f>IFERROR(IF(Q1450&lt;&gt;0,INT(0.14354*POWER(((10*Q1450)-220),1.4)),0),"")</f>
        <v/>
      </c>
      <c r="AE1450" s="190" t="str">
        <f>IFERROR(IF(T1450&lt;&gt;0,INT(51.39*POWER((T1450-1.5),1.05)),0),"")</f>
        <v/>
      </c>
      <c r="AF1450" s="190">
        <f>IF(U1450&lt;&gt;0,INT(0.8465*POWER(((100*U1450)-75),1.42)),0)</f>
        <v>0</v>
      </c>
      <c r="AG1450" s="190" t="str">
        <f>IFERROR(IF(X1450&lt;&gt;0,INT(1.53775*POWER((82-X1450),1.81)),0),"")</f>
        <v/>
      </c>
      <c r="AH1450" s="190" t="str">
        <f>IF(Y1450="","",IF(Y1450&lt;&gt;0,INT(5.74352*POWER((28.5-Y1450),1.92)),0))</f>
        <v/>
      </c>
      <c r="AI1450" s="190">
        <f>IF(Z1450&lt;&gt;0,INT(12.91*POWER((Z1450-4),1.1)),0)</f>
        <v>0</v>
      </c>
      <c r="AJ1450" s="190" t="str">
        <f>IF(AA1450="","",IF(AA1450&lt;&gt;0,INT(0.2797*POWER(((100*AA1450)),1.35)),0))</f>
        <v/>
      </c>
      <c r="AK1450" s="191" t="str">
        <f>IF(AB1450="","",IF(AB1450&lt;&gt;0,INT(100.14*POWER((AB1450-1),1.08)),0))</f>
        <v/>
      </c>
      <c r="AL1450" s="192">
        <f>COUNT(J1450,Q1450,T1450,X1450,Y1450,AA1450,AB1450)</f>
        <v>0</v>
      </c>
      <c r="AM1450" s="193" t="str">
        <f>IF(AL1450=0,"",SUM(AC1450:AK1450))</f>
        <v/>
      </c>
    </row>
    <row r="1451" spans="1:39" customFormat="1" outlineLevel="1">
      <c r="B1451" s="259"/>
      <c r="C1451" s="106" t="s">
        <v>65</v>
      </c>
      <c r="D1451" s="103"/>
      <c r="E1451" s="103"/>
      <c r="F1451" s="103"/>
      <c r="G1451" s="103"/>
      <c r="H1451" s="104"/>
      <c r="I1451" s="105"/>
      <c r="J1451" s="107" t="str">
        <f>IFERROR((J1448-J1450)/J1450*100%,"")</f>
        <v/>
      </c>
      <c r="K1451" s="107" t="str">
        <f t="shared" ref="K1451:T1451" si="6235">IFERROR((K1450-K1448)/K1450*100%,"")</f>
        <v/>
      </c>
      <c r="L1451" s="107" t="str">
        <f t="shared" si="6235"/>
        <v/>
      </c>
      <c r="M1451" s="107" t="str">
        <f t="shared" si="6235"/>
        <v/>
      </c>
      <c r="N1451" s="107" t="str">
        <f t="shared" si="6235"/>
        <v/>
      </c>
      <c r="O1451" s="107" t="str">
        <f t="shared" si="6235"/>
        <v/>
      </c>
      <c r="P1451" s="107" t="str">
        <f t="shared" si="6235"/>
        <v/>
      </c>
      <c r="Q1451" s="107" t="str">
        <f t="shared" si="6235"/>
        <v/>
      </c>
      <c r="R1451" s="107" t="str">
        <f t="shared" si="6235"/>
        <v/>
      </c>
      <c r="S1451" s="107" t="str">
        <f t="shared" si="6235"/>
        <v/>
      </c>
      <c r="T1451" s="107" t="str">
        <f t="shared" si="6235"/>
        <v/>
      </c>
      <c r="U1451" s="107" t="str">
        <f t="shared" ref="U1451" si="6236">IFERROR((U1450-U1449)/U1450*100%,"")</f>
        <v/>
      </c>
      <c r="V1451" s="107" t="str">
        <f>IFERROR((V1448-V1450)/V1450*100%,"")</f>
        <v/>
      </c>
      <c r="W1451" s="107" t="str">
        <f>IFERROR((W1448-W1450)/W1450*100%,"")</f>
        <v/>
      </c>
      <c r="X1451" s="107" t="str">
        <f>IFERROR((X1448-X1450)/X1450*100%,"")</f>
        <v/>
      </c>
      <c r="Y1451" s="107" t="str">
        <f>IFERROR((Y1448-Y1450)/Y1450*100%,"")</f>
        <v/>
      </c>
      <c r="Z1451" s="107" t="str">
        <f t="shared" ref="Z1451" si="6237">IFERROR((Z1450-Z1449)/Z1450*100%,"")</f>
        <v/>
      </c>
      <c r="AA1451" s="107" t="str">
        <f>IFERROR((AA1450-AA1448)/AA1450*100%,"")</f>
        <v/>
      </c>
      <c r="AB1451" s="107" t="str">
        <f>IFERROR((AB1450-AB1448)/AB1450*100%,"")</f>
        <v/>
      </c>
      <c r="AC1451" s="194" t="str">
        <f t="shared" ref="AC1451" si="6238">IFERROR((AC1450-AC1449)/AC1450*100%,"")</f>
        <v/>
      </c>
      <c r="AD1451" s="194" t="str">
        <f t="shared" ref="AD1451" si="6239">IFERROR((AD1450-AD1449)/AD1450*100%,"")</f>
        <v/>
      </c>
      <c r="AE1451" s="194" t="str">
        <f t="shared" ref="AE1451" si="6240">IFERROR((AE1450-AE1449)/AE1450*100%,"")</f>
        <v/>
      </c>
      <c r="AF1451" s="194" t="str">
        <f t="shared" ref="AF1451" si="6241">IFERROR((AF1450-AF1449)/AF1450*100%,"")</f>
        <v/>
      </c>
      <c r="AG1451" s="194" t="str">
        <f t="shared" ref="AG1451" si="6242">IFERROR((AG1450-AG1449)/AG1450*100%,"")</f>
        <v/>
      </c>
      <c r="AH1451" s="194" t="str">
        <f t="shared" ref="AH1451" si="6243">IFERROR((AH1450-AH1449)/AH1450*100%,"")</f>
        <v/>
      </c>
      <c r="AI1451" s="194" t="str">
        <f t="shared" ref="AI1451" si="6244">IFERROR((AI1450-AI1449)/AI1450*100%,"")</f>
        <v/>
      </c>
      <c r="AJ1451" s="194" t="str">
        <f t="shared" ref="AJ1451" si="6245">IFERROR((AJ1450-AJ1449)/AJ1450*100%,"")</f>
        <v/>
      </c>
      <c r="AK1451" s="194" t="str">
        <f t="shared" ref="AK1451" si="6246">IFERROR((AK1450-AK1449)/AK1450*100%,"")</f>
        <v/>
      </c>
      <c r="AL1451" s="194" t="str">
        <f t="shared" ref="AL1451" si="6247">IFERROR((AL1450-AL1449)/AL1450*100%,"")</f>
        <v/>
      </c>
      <c r="AM1451" s="227" t="str">
        <f>IFERROR((AM1450-AM1448)/AM1450*100%,"")</f>
        <v/>
      </c>
    </row>
    <row r="1452" spans="1:39" customFormat="1" outlineLevel="1">
      <c r="A1452" t="str">
        <f>B1439&amp;C1452</f>
        <v>Surname, Forename8</v>
      </c>
      <c r="B1452" s="259"/>
      <c r="C1452" s="27">
        <v>8</v>
      </c>
      <c r="D1452" s="26" t="s">
        <v>22</v>
      </c>
      <c r="E1452" s="103"/>
      <c r="F1452" s="103"/>
      <c r="G1452" s="103"/>
      <c r="H1452" s="15"/>
      <c r="I1452" s="16"/>
      <c r="J1452" s="17"/>
      <c r="K1452" s="94"/>
      <c r="L1452" s="94"/>
      <c r="M1452" s="94"/>
      <c r="N1452" s="94"/>
      <c r="O1452" s="94"/>
      <c r="P1452" s="94"/>
      <c r="Q1452" s="17" t="str">
        <f>IF(SUM(K1452:P1452)=0,"",SUM(K1452:P1452))</f>
        <v/>
      </c>
      <c r="R1452" s="94"/>
      <c r="S1452" s="94"/>
      <c r="T1452" s="17" t="str">
        <f>IF(SUM(R1452:S1452)=0,"",SUM(R1452:S1452))</f>
        <v/>
      </c>
      <c r="U1452" s="17"/>
      <c r="V1452" s="94"/>
      <c r="W1452" s="17"/>
      <c r="X1452" s="94" t="str">
        <f>IFERROR(AVERAGE(V1452:W1452),"")</f>
        <v/>
      </c>
      <c r="Y1452" s="17"/>
      <c r="Z1452" s="17"/>
      <c r="AA1452" s="71"/>
      <c r="AB1452" s="17"/>
      <c r="AC1452" s="190" t="str">
        <f>IF(J1452="","",IF(J1452&lt;&gt;0,INT(25.4347*POWER((18-J1452),1.81)),0))</f>
        <v/>
      </c>
      <c r="AD1452" s="190" t="str">
        <f>IFERROR(IF(Q1452&lt;&gt;0,INT(0.14354*POWER(((10*Q1452)-220),1.4)),0),"")</f>
        <v/>
      </c>
      <c r="AE1452" s="190" t="str">
        <f>IFERROR(IF(T1452&lt;&gt;0,INT(51.39*POWER((T1452-1.5),1.05)),0),"")</f>
        <v/>
      </c>
      <c r="AF1452" s="190">
        <f>IF(U1452&lt;&gt;0,INT(0.8465*POWER(((100*U1452)-75),1.42)),0)</f>
        <v>0</v>
      </c>
      <c r="AG1452" s="190" t="str">
        <f>IFERROR(IF(X1452&lt;&gt;0,INT(1.53775*POWER((82-X1452),1.81)),0),"")</f>
        <v/>
      </c>
      <c r="AH1452" s="190" t="str">
        <f>IF(Y1452="","",IF(Y1452&lt;&gt;0,INT(5.74352*POWER((28.5-Y1452),1.92)),0))</f>
        <v/>
      </c>
      <c r="AI1452" s="190">
        <f>IF(Z1452&lt;&gt;0,INT(12.91*POWER((Z1452-4),1.1)),0)</f>
        <v>0</v>
      </c>
      <c r="AJ1452" s="190" t="str">
        <f>IF(AA1452="","",IF(AA1452&lt;&gt;0,INT(0.2797*POWER(((100*AA1452)),1.35)),0))</f>
        <v/>
      </c>
      <c r="AK1452" s="191" t="str">
        <f>IF(AB1452="","",IF(AB1452&lt;&gt;0,INT(100.14*POWER((AB1452-1),1.08)),0))</f>
        <v/>
      </c>
      <c r="AL1452" s="192">
        <f>COUNT(J1452,Q1452,T1452,X1452,Y1452,AA1452,AB1452)</f>
        <v>0</v>
      </c>
      <c r="AM1452" s="193" t="str">
        <f>IF(AL1452=0,"",SUM(AC1452:AK1452))</f>
        <v/>
      </c>
    </row>
    <row r="1453" spans="1:39" customFormat="1" outlineLevel="1">
      <c r="B1453" s="259"/>
      <c r="C1453" s="106" t="s">
        <v>65</v>
      </c>
      <c r="D1453" s="103"/>
      <c r="E1453" s="103"/>
      <c r="F1453" s="103"/>
      <c r="G1453" s="103"/>
      <c r="H1453" s="104"/>
      <c r="I1453" s="105"/>
      <c r="J1453" s="107" t="str">
        <f>IFERROR((J1450-J1452)/J1452*100%,"")</f>
        <v/>
      </c>
      <c r="K1453" s="107" t="str">
        <f t="shared" ref="K1453:T1453" si="6248">IFERROR((K1452-K1450)/K1452*100%,"")</f>
        <v/>
      </c>
      <c r="L1453" s="107" t="str">
        <f t="shared" si="6248"/>
        <v/>
      </c>
      <c r="M1453" s="107" t="str">
        <f t="shared" si="6248"/>
        <v/>
      </c>
      <c r="N1453" s="107" t="str">
        <f t="shared" si="6248"/>
        <v/>
      </c>
      <c r="O1453" s="107" t="str">
        <f t="shared" si="6248"/>
        <v/>
      </c>
      <c r="P1453" s="107" t="str">
        <f t="shared" si="6248"/>
        <v/>
      </c>
      <c r="Q1453" s="107" t="str">
        <f t="shared" si="6248"/>
        <v/>
      </c>
      <c r="R1453" s="107" t="str">
        <f t="shared" si="6248"/>
        <v/>
      </c>
      <c r="S1453" s="107" t="str">
        <f t="shared" si="6248"/>
        <v/>
      </c>
      <c r="T1453" s="107" t="str">
        <f t="shared" si="6248"/>
        <v/>
      </c>
      <c r="U1453" s="107" t="str">
        <f t="shared" ref="U1453" si="6249">IFERROR((U1452-U1451)/U1452*100%,"")</f>
        <v/>
      </c>
      <c r="V1453" s="107" t="str">
        <f>IFERROR((V1450-V1452)/V1452*100%,"")</f>
        <v/>
      </c>
      <c r="W1453" s="107" t="str">
        <f>IFERROR((W1450-W1452)/W1452*100%,"")</f>
        <v/>
      </c>
      <c r="X1453" s="107" t="str">
        <f>IFERROR((X1450-X1452)/X1452*100%,"")</f>
        <v/>
      </c>
      <c r="Y1453" s="107" t="str">
        <f>IFERROR((Y1450-Y1452)/Y1452*100%,"")</f>
        <v/>
      </c>
      <c r="Z1453" s="107" t="str">
        <f t="shared" ref="Z1453" si="6250">IFERROR((Z1452-Z1451)/Z1452*100%,"")</f>
        <v/>
      </c>
      <c r="AA1453" s="107" t="str">
        <f>IFERROR((AA1452-AA1450)/AA1452*100%,"")</f>
        <v/>
      </c>
      <c r="AB1453" s="107" t="str">
        <f>IFERROR((AB1452-AB1450)/AB1452*100%,"")</f>
        <v/>
      </c>
      <c r="AC1453" s="194" t="str">
        <f t="shared" ref="AC1453" si="6251">IFERROR((AC1452-AC1451)/AC1452*100%,"")</f>
        <v/>
      </c>
      <c r="AD1453" s="194" t="str">
        <f t="shared" ref="AD1453" si="6252">IFERROR((AD1452-AD1451)/AD1452*100%,"")</f>
        <v/>
      </c>
      <c r="AE1453" s="194" t="str">
        <f t="shared" ref="AE1453" si="6253">IFERROR((AE1452-AE1451)/AE1452*100%,"")</f>
        <v/>
      </c>
      <c r="AF1453" s="194" t="str">
        <f t="shared" ref="AF1453" si="6254">IFERROR((AF1452-AF1451)/AF1452*100%,"")</f>
        <v/>
      </c>
      <c r="AG1453" s="194" t="str">
        <f t="shared" ref="AG1453" si="6255">IFERROR((AG1452-AG1451)/AG1452*100%,"")</f>
        <v/>
      </c>
      <c r="AH1453" s="194" t="str">
        <f t="shared" ref="AH1453" si="6256">IFERROR((AH1452-AH1451)/AH1452*100%,"")</f>
        <v/>
      </c>
      <c r="AI1453" s="194" t="str">
        <f t="shared" ref="AI1453" si="6257">IFERROR((AI1452-AI1451)/AI1452*100%,"")</f>
        <v/>
      </c>
      <c r="AJ1453" s="194" t="str">
        <f t="shared" ref="AJ1453" si="6258">IFERROR((AJ1452-AJ1451)/AJ1452*100%,"")</f>
        <v/>
      </c>
      <c r="AK1453" s="194" t="str">
        <f t="shared" ref="AK1453" si="6259">IFERROR((AK1452-AK1451)/AK1452*100%,"")</f>
        <v/>
      </c>
      <c r="AL1453" s="194" t="str">
        <f t="shared" ref="AL1453" si="6260">IFERROR((AL1452-AL1451)/AL1452*100%,"")</f>
        <v/>
      </c>
      <c r="AM1453" s="227" t="str">
        <f>IFERROR((AM1452-AM1450)/AM1452*100%,"")</f>
        <v/>
      </c>
    </row>
    <row r="1454" spans="1:39" customFormat="1" outlineLevel="1">
      <c r="A1454" t="str">
        <f>B1439&amp;C1454</f>
        <v>Surname, Forename9</v>
      </c>
      <c r="B1454" s="259"/>
      <c r="C1454" s="27">
        <v>9</v>
      </c>
      <c r="D1454" s="26" t="s">
        <v>22</v>
      </c>
      <c r="E1454" s="103"/>
      <c r="F1454" s="103"/>
      <c r="G1454" s="103"/>
      <c r="H1454" s="15"/>
      <c r="I1454" s="16"/>
      <c r="J1454" s="17"/>
      <c r="K1454" s="94"/>
      <c r="L1454" s="94"/>
      <c r="M1454" s="94"/>
      <c r="N1454" s="94"/>
      <c r="O1454" s="94"/>
      <c r="P1454" s="94"/>
      <c r="Q1454" s="17" t="str">
        <f>IF(SUM(K1454:P1454)=0,"",SUM(K1454:P1454))</f>
        <v/>
      </c>
      <c r="R1454" s="94"/>
      <c r="S1454" s="94"/>
      <c r="T1454" s="17" t="str">
        <f>IF(SUM(R1454:S1454)=0,"",SUM(R1454:S1454))</f>
        <v/>
      </c>
      <c r="U1454" s="17"/>
      <c r="V1454" s="94"/>
      <c r="W1454" s="17"/>
      <c r="X1454" s="94" t="str">
        <f>IFERROR(AVERAGE(V1454:W1454),"")</f>
        <v/>
      </c>
      <c r="Y1454" s="17"/>
      <c r="Z1454" s="17"/>
      <c r="AA1454" s="71"/>
      <c r="AB1454" s="17"/>
      <c r="AC1454" s="190" t="str">
        <f>IF(J1454="","",IF(J1454&lt;&gt;0,INT(25.4347*POWER((18-J1454),1.81)),0))</f>
        <v/>
      </c>
      <c r="AD1454" s="190" t="str">
        <f>IFERROR(IF(Q1454&lt;&gt;0,INT(0.14354*POWER(((10*Q1454)-220),1.4)),0),"")</f>
        <v/>
      </c>
      <c r="AE1454" s="190" t="str">
        <f>IFERROR(IF(T1454&lt;&gt;0,INT(51.39*POWER((T1454-1.5),1.05)),0),"")</f>
        <v/>
      </c>
      <c r="AF1454" s="190">
        <f>IF(U1454&lt;&gt;0,INT(0.8465*POWER(((100*U1454)-75),1.42)),0)</f>
        <v>0</v>
      </c>
      <c r="AG1454" s="190" t="str">
        <f>IFERROR(IF(X1454&lt;&gt;0,INT(1.53775*POWER((82-X1454),1.81)),0),"")</f>
        <v/>
      </c>
      <c r="AH1454" s="190" t="str">
        <f>IF(Y1454="","",IF(Y1454&lt;&gt;0,INT(5.74352*POWER((28.5-Y1454),1.92)),0))</f>
        <v/>
      </c>
      <c r="AI1454" s="190">
        <f>IF(Z1454&lt;&gt;0,INT(12.91*POWER((Z1454-4),1.1)),0)</f>
        <v>0</v>
      </c>
      <c r="AJ1454" s="190" t="str">
        <f>IF(AA1454="","",IF(AA1454&lt;&gt;0,INT(0.2797*POWER(((100*AA1454)),1.35)),0))</f>
        <v/>
      </c>
      <c r="AK1454" s="191" t="str">
        <f>IF(AB1454="","",IF(AB1454&lt;&gt;0,INT(100.14*POWER((AB1454-1),1.08)),0))</f>
        <v/>
      </c>
      <c r="AL1454" s="192">
        <f>COUNT(J1454,Q1454,T1454,X1454,Y1454,AA1454,AB1454)</f>
        <v>0</v>
      </c>
      <c r="AM1454" s="193" t="str">
        <f>IF(AL1454=0,"",SUM(AC1454:AK1454))</f>
        <v/>
      </c>
    </row>
    <row r="1455" spans="1:39" customFormat="1" outlineLevel="1">
      <c r="B1455" s="259"/>
      <c r="C1455" s="106" t="s">
        <v>65</v>
      </c>
      <c r="D1455" s="33"/>
      <c r="E1455" s="33"/>
      <c r="F1455" s="33"/>
      <c r="G1455" s="33"/>
      <c r="H1455" s="18"/>
      <c r="I1455" s="44"/>
      <c r="J1455" s="107" t="str">
        <f>IFERROR((J1452-J1454)/J1454*100%,"")</f>
        <v/>
      </c>
      <c r="K1455" s="107" t="str">
        <f t="shared" ref="K1455:T1455" si="6261">IFERROR((K1454-K1452)/K1454*100%,"")</f>
        <v/>
      </c>
      <c r="L1455" s="107" t="str">
        <f t="shared" si="6261"/>
        <v/>
      </c>
      <c r="M1455" s="107" t="str">
        <f t="shared" si="6261"/>
        <v/>
      </c>
      <c r="N1455" s="107" t="str">
        <f t="shared" si="6261"/>
        <v/>
      </c>
      <c r="O1455" s="107" t="str">
        <f t="shared" si="6261"/>
        <v/>
      </c>
      <c r="P1455" s="107" t="str">
        <f t="shared" si="6261"/>
        <v/>
      </c>
      <c r="Q1455" s="107" t="str">
        <f t="shared" si="6261"/>
        <v/>
      </c>
      <c r="R1455" s="107" t="str">
        <f t="shared" si="6261"/>
        <v/>
      </c>
      <c r="S1455" s="107" t="str">
        <f t="shared" si="6261"/>
        <v/>
      </c>
      <c r="T1455" s="107" t="str">
        <f t="shared" si="6261"/>
        <v/>
      </c>
      <c r="U1455" s="107" t="str">
        <f t="shared" ref="U1455" si="6262">IFERROR((U1454-U1453)/U1454*100%,"")</f>
        <v/>
      </c>
      <c r="V1455" s="107" t="str">
        <f>IFERROR((V1452-V1454)/V1454*100%,"")</f>
        <v/>
      </c>
      <c r="W1455" s="107" t="str">
        <f>IFERROR((W1452-W1454)/W1454*100%,"")</f>
        <v/>
      </c>
      <c r="X1455" s="107" t="str">
        <f>IFERROR((X1452-X1454)/X1454*100%,"")</f>
        <v/>
      </c>
      <c r="Y1455" s="107" t="str">
        <f>IFERROR((Y1452-Y1454)/Y1454*100%,"")</f>
        <v/>
      </c>
      <c r="Z1455" s="107" t="str">
        <f t="shared" ref="Z1455" si="6263">IFERROR((Z1454-Z1453)/Z1454*100%,"")</f>
        <v/>
      </c>
      <c r="AA1455" s="107" t="str">
        <f>IFERROR((AA1454-AA1452)/AA1454*100%,"")</f>
        <v/>
      </c>
      <c r="AB1455" s="107" t="str">
        <f>IFERROR((AB1454-AB1452)/AB1454*100%,"")</f>
        <v/>
      </c>
      <c r="AC1455" s="194" t="str">
        <f t="shared" ref="AC1455" si="6264">IFERROR((AC1454-AC1453)/AC1454*100%,"")</f>
        <v/>
      </c>
      <c r="AD1455" s="194" t="str">
        <f t="shared" ref="AD1455" si="6265">IFERROR((AD1454-AD1453)/AD1454*100%,"")</f>
        <v/>
      </c>
      <c r="AE1455" s="194" t="str">
        <f t="shared" ref="AE1455" si="6266">IFERROR((AE1454-AE1453)/AE1454*100%,"")</f>
        <v/>
      </c>
      <c r="AF1455" s="194" t="str">
        <f t="shared" ref="AF1455" si="6267">IFERROR((AF1454-AF1453)/AF1454*100%,"")</f>
        <v/>
      </c>
      <c r="AG1455" s="194" t="str">
        <f t="shared" ref="AG1455" si="6268">IFERROR((AG1454-AG1453)/AG1454*100%,"")</f>
        <v/>
      </c>
      <c r="AH1455" s="194" t="str">
        <f t="shared" ref="AH1455" si="6269">IFERROR((AH1454-AH1453)/AH1454*100%,"")</f>
        <v/>
      </c>
      <c r="AI1455" s="194" t="str">
        <f t="shared" ref="AI1455" si="6270">IFERROR((AI1454-AI1453)/AI1454*100%,"")</f>
        <v/>
      </c>
      <c r="AJ1455" s="194" t="str">
        <f t="shared" ref="AJ1455" si="6271">IFERROR((AJ1454-AJ1453)/AJ1454*100%,"")</f>
        <v/>
      </c>
      <c r="AK1455" s="194" t="str">
        <f t="shared" ref="AK1455" si="6272">IFERROR((AK1454-AK1453)/AK1454*100%,"")</f>
        <v/>
      </c>
      <c r="AL1455" s="194" t="str">
        <f t="shared" ref="AL1455" si="6273">IFERROR((AL1454-AL1453)/AL1454*100%,"")</f>
        <v/>
      </c>
      <c r="AM1455" s="227" t="str">
        <f>IFERROR((AM1454-AM1452)/AM1454*100%,"")</f>
        <v/>
      </c>
    </row>
    <row r="1456" spans="1:39" s="6" customFormat="1" outlineLevel="1">
      <c r="A1456" t="str">
        <f>B1439&amp;C1456</f>
        <v>Surname, Forename10</v>
      </c>
      <c r="B1456" s="259"/>
      <c r="C1456" s="32">
        <v>10</v>
      </c>
      <c r="D1456" s="33" t="s">
        <v>22</v>
      </c>
      <c r="E1456" s="33"/>
      <c r="F1456" s="33"/>
      <c r="G1456" s="33"/>
      <c r="H1456" s="18"/>
      <c r="I1456" s="44"/>
      <c r="J1456" s="34"/>
      <c r="K1456" s="34"/>
      <c r="L1456" s="34"/>
      <c r="M1456" s="34"/>
      <c r="N1456" s="34"/>
      <c r="O1456" s="34"/>
      <c r="P1456" s="34"/>
      <c r="Q1456" s="17" t="str">
        <f>IF(SUM(K1456:P1456)=0,"",SUM(K1456:P1456))</f>
        <v/>
      </c>
      <c r="R1456" s="94"/>
      <c r="S1456" s="94"/>
      <c r="T1456" s="17" t="str">
        <f>IF(SUM(R1456:S1456)=0,"",SUM(R1456:S1456))</f>
        <v/>
      </c>
      <c r="U1456" s="17"/>
      <c r="V1456" s="94"/>
      <c r="W1456" s="17"/>
      <c r="X1456" s="94" t="str">
        <f>IFERROR(AVERAGE(V1456:W1456),"")</f>
        <v/>
      </c>
      <c r="Y1456" s="17"/>
      <c r="Z1456" s="17"/>
      <c r="AA1456" s="71"/>
      <c r="AB1456" s="17"/>
      <c r="AC1456" s="190" t="str">
        <f>IF(J1456="","",IF(J1456&lt;&gt;0,INT(25.4347*POWER((18-J1456),1.81)),0))</f>
        <v/>
      </c>
      <c r="AD1456" s="190" t="str">
        <f>IFERROR(IF(Q1456&lt;&gt;0,INT(0.14354*POWER(((10*Q1456)-220),1.4)),0),"")</f>
        <v/>
      </c>
      <c r="AE1456" s="190" t="str">
        <f>IFERROR(IF(T1456&lt;&gt;0,INT(51.39*POWER((T1456-1.5),1.05)),0),"")</f>
        <v/>
      </c>
      <c r="AF1456" s="190">
        <f>IF(U1456&lt;&gt;0,INT(0.8465*POWER(((100*U1456)-75),1.42)),0)</f>
        <v>0</v>
      </c>
      <c r="AG1456" s="190" t="str">
        <f>IFERROR(IF(X1456&lt;&gt;0,INT(1.53775*POWER((82-X1456),1.81)),0),"")</f>
        <v/>
      </c>
      <c r="AH1456" s="190" t="str">
        <f>IF(Y1456="","",IF(Y1456&lt;&gt;0,INT(5.74352*POWER((28.5-Y1456),1.92)),0))</f>
        <v/>
      </c>
      <c r="AI1456" s="190">
        <f>IF(Z1456&lt;&gt;0,INT(12.91*POWER((Z1456-4),1.1)),0)</f>
        <v>0</v>
      </c>
      <c r="AJ1456" s="190" t="str">
        <f>IF(AA1456="","",IF(AA1456&lt;&gt;0,INT(0.2797*POWER(((100*AA1456)),1.35)),0))</f>
        <v/>
      </c>
      <c r="AK1456" s="191" t="str">
        <f>IF(AB1456="","",IF(AB1456&lt;&gt;0,INT(100.14*POWER((AB1456-1),1.08)),0))</f>
        <v/>
      </c>
      <c r="AL1456" s="192">
        <f>COUNT(J1456,Q1456,T1456,X1456,Y1456,AA1456,AB1456)</f>
        <v>0</v>
      </c>
      <c r="AM1456" s="193" t="str">
        <f>IF(AL1456=0,"",SUM(AC1456:AK1456))</f>
        <v/>
      </c>
    </row>
    <row r="1457" spans="1:39" s="6" customFormat="1" outlineLevel="1">
      <c r="A1457"/>
      <c r="B1457" s="260"/>
      <c r="C1457" s="106" t="s">
        <v>65</v>
      </c>
      <c r="D1457" s="33"/>
      <c r="E1457" s="33"/>
      <c r="F1457" s="33"/>
      <c r="G1457" s="33"/>
      <c r="H1457" s="18"/>
      <c r="I1457" s="44"/>
      <c r="J1457" s="107" t="str">
        <f>IFERROR((J1454-J1456)/J1456*100%,"")</f>
        <v/>
      </c>
      <c r="K1457" s="107" t="str">
        <f t="shared" ref="K1457:T1457" si="6274">IFERROR((K1456-K1454)/K1456*100%,"")</f>
        <v/>
      </c>
      <c r="L1457" s="107" t="str">
        <f t="shared" si="6274"/>
        <v/>
      </c>
      <c r="M1457" s="107" t="str">
        <f t="shared" si="6274"/>
        <v/>
      </c>
      <c r="N1457" s="107" t="str">
        <f t="shared" si="6274"/>
        <v/>
      </c>
      <c r="O1457" s="107" t="str">
        <f t="shared" si="6274"/>
        <v/>
      </c>
      <c r="P1457" s="107" t="str">
        <f t="shared" si="6274"/>
        <v/>
      </c>
      <c r="Q1457" s="107" t="str">
        <f t="shared" si="6274"/>
        <v/>
      </c>
      <c r="R1457" s="107" t="str">
        <f t="shared" si="6274"/>
        <v/>
      </c>
      <c r="S1457" s="107" t="str">
        <f t="shared" si="6274"/>
        <v/>
      </c>
      <c r="T1457" s="107" t="str">
        <f t="shared" si="6274"/>
        <v/>
      </c>
      <c r="U1457" s="107" t="str">
        <f t="shared" ref="U1457" si="6275">IFERROR((U1456-U1455)/U1456*100%,"")</f>
        <v/>
      </c>
      <c r="V1457" s="107" t="str">
        <f>IFERROR((V1454-V1456)/V1456*100%,"")</f>
        <v/>
      </c>
      <c r="W1457" s="107" t="str">
        <f>IFERROR((W1454-W1456)/W1456*100%,"")</f>
        <v/>
      </c>
      <c r="X1457" s="107" t="str">
        <f>IFERROR((X1454-X1456)/X1456*100%,"")</f>
        <v/>
      </c>
      <c r="Y1457" s="107" t="str">
        <f>IFERROR((Y1454-Y1456)/Y1456*100%,"")</f>
        <v/>
      </c>
      <c r="Z1457" s="107" t="str">
        <f t="shared" ref="Z1457" si="6276">IFERROR((Z1456-Z1455)/Z1456*100%,"")</f>
        <v/>
      </c>
      <c r="AA1457" s="107" t="str">
        <f>IFERROR((AA1456-AA1454)/AA1456*100%,"")</f>
        <v/>
      </c>
      <c r="AB1457" s="107" t="str">
        <f>IFERROR((AB1456-AB1454)/AB1456*100%,"")</f>
        <v/>
      </c>
      <c r="AC1457" s="194" t="str">
        <f t="shared" ref="AC1457" si="6277">IFERROR((AC1456-AC1455)/AC1456*100%,"")</f>
        <v/>
      </c>
      <c r="AD1457" s="194" t="str">
        <f t="shared" ref="AD1457" si="6278">IFERROR((AD1456-AD1455)/AD1456*100%,"")</f>
        <v/>
      </c>
      <c r="AE1457" s="194" t="str">
        <f t="shared" ref="AE1457" si="6279">IFERROR((AE1456-AE1455)/AE1456*100%,"")</f>
        <v/>
      </c>
      <c r="AF1457" s="194" t="str">
        <f t="shared" ref="AF1457" si="6280">IFERROR((AF1456-AF1455)/AF1456*100%,"")</f>
        <v/>
      </c>
      <c r="AG1457" s="194" t="str">
        <f t="shared" ref="AG1457" si="6281">IFERROR((AG1456-AG1455)/AG1456*100%,"")</f>
        <v/>
      </c>
      <c r="AH1457" s="194" t="str">
        <f t="shared" ref="AH1457" si="6282">IFERROR((AH1456-AH1455)/AH1456*100%,"")</f>
        <v/>
      </c>
      <c r="AI1457" s="194" t="str">
        <f t="shared" ref="AI1457" si="6283">IFERROR((AI1456-AI1455)/AI1456*100%,"")</f>
        <v/>
      </c>
      <c r="AJ1457" s="194" t="str">
        <f t="shared" ref="AJ1457" si="6284">IFERROR((AJ1456-AJ1455)/AJ1456*100%,"")</f>
        <v/>
      </c>
      <c r="AK1457" s="194" t="str">
        <f t="shared" ref="AK1457" si="6285">IFERROR((AK1456-AK1455)/AK1456*100%,"")</f>
        <v/>
      </c>
      <c r="AL1457" s="194" t="str">
        <f t="shared" ref="AL1457" si="6286">IFERROR((AL1456-AL1455)/AL1456*100%,"")</f>
        <v/>
      </c>
      <c r="AM1457" s="227" t="str">
        <f>IFERROR((AM1456-AM1454)/AM1456*100%,"")</f>
        <v/>
      </c>
    </row>
    <row r="1458" spans="1:39" s="45" customFormat="1" outlineLevel="1">
      <c r="B1458" s="115"/>
      <c r="C1458" s="32"/>
      <c r="D1458" s="33"/>
      <c r="E1458" s="33"/>
      <c r="F1458" s="33"/>
      <c r="G1458" s="33"/>
      <c r="H1458" s="18"/>
      <c r="I1458" s="44"/>
      <c r="J1458" s="34"/>
      <c r="K1458" s="34"/>
      <c r="L1458" s="34"/>
      <c r="M1458" s="34"/>
      <c r="N1458" s="34"/>
      <c r="O1458" s="34"/>
      <c r="P1458" s="34"/>
      <c r="Q1458" s="34"/>
      <c r="R1458" s="34"/>
      <c r="S1458" s="34"/>
      <c r="T1458" s="34"/>
      <c r="U1458" s="34"/>
      <c r="V1458" s="34"/>
      <c r="W1458" s="34"/>
      <c r="X1458" s="34"/>
      <c r="Y1458" s="34"/>
      <c r="Z1458" s="34"/>
      <c r="AA1458" s="34"/>
      <c r="AB1458" s="34"/>
      <c r="AC1458" s="195"/>
      <c r="AD1458" s="196"/>
      <c r="AE1458" s="196"/>
      <c r="AF1458" s="196"/>
      <c r="AG1458" s="196"/>
      <c r="AH1458" s="196"/>
      <c r="AI1458" s="196"/>
      <c r="AJ1458" s="196"/>
      <c r="AK1458" s="197"/>
      <c r="AL1458" s="196"/>
      <c r="AM1458" s="198"/>
    </row>
    <row r="1459" spans="1:39" s="6" customFormat="1" outlineLevel="1">
      <c r="B1459" s="116"/>
      <c r="C1459" s="35"/>
      <c r="D1459" s="36"/>
      <c r="E1459" s="36"/>
      <c r="F1459" s="36"/>
      <c r="G1459" s="36"/>
      <c r="H1459" s="37"/>
      <c r="I1459" s="38" t="s">
        <v>24</v>
      </c>
      <c r="J1459" s="21" t="e">
        <f>AVERAGE(J1439:J1440,J1442,J1444,J1446,J1448,J1450,J1452,J1454,J1456)</f>
        <v>#DIV/0!</v>
      </c>
      <c r="K1459" s="21" t="e">
        <f t="shared" ref="K1459:AB1459" si="6287">AVERAGE(K1439:K1440,K1442,K1444,K1446,K1448,K1450,K1452,K1454,K1456)</f>
        <v>#DIV/0!</v>
      </c>
      <c r="L1459" s="21" t="e">
        <f t="shared" si="6287"/>
        <v>#DIV/0!</v>
      </c>
      <c r="M1459" s="21" t="e">
        <f t="shared" si="6287"/>
        <v>#DIV/0!</v>
      </c>
      <c r="N1459" s="21" t="e">
        <f t="shared" si="6287"/>
        <v>#DIV/0!</v>
      </c>
      <c r="O1459" s="21" t="e">
        <f t="shared" si="6287"/>
        <v>#DIV/0!</v>
      </c>
      <c r="P1459" s="21" t="e">
        <f t="shared" si="6287"/>
        <v>#DIV/0!</v>
      </c>
      <c r="Q1459" s="21" t="e">
        <f t="shared" si="6287"/>
        <v>#DIV/0!</v>
      </c>
      <c r="R1459" s="21" t="e">
        <f t="shared" si="6287"/>
        <v>#DIV/0!</v>
      </c>
      <c r="S1459" s="21" t="e">
        <f t="shared" si="6287"/>
        <v>#DIV/0!</v>
      </c>
      <c r="T1459" s="21" t="e">
        <f t="shared" si="6287"/>
        <v>#DIV/0!</v>
      </c>
      <c r="U1459" s="21" t="e">
        <f t="shared" si="6287"/>
        <v>#DIV/0!</v>
      </c>
      <c r="V1459" s="21" t="e">
        <f t="shared" si="6287"/>
        <v>#DIV/0!</v>
      </c>
      <c r="W1459" s="21" t="e">
        <f t="shared" si="6287"/>
        <v>#DIV/0!</v>
      </c>
      <c r="X1459" s="21" t="e">
        <f t="shared" si="6287"/>
        <v>#DIV/0!</v>
      </c>
      <c r="Y1459" s="21" t="e">
        <f t="shared" si="6287"/>
        <v>#DIV/0!</v>
      </c>
      <c r="Z1459" s="21" t="e">
        <f t="shared" si="6287"/>
        <v>#DIV/0!</v>
      </c>
      <c r="AA1459" s="21" t="e">
        <f t="shared" si="6287"/>
        <v>#DIV/0!</v>
      </c>
      <c r="AB1459" s="21" t="e">
        <f t="shared" si="6287"/>
        <v>#DIV/0!</v>
      </c>
      <c r="AC1459" s="199"/>
      <c r="AD1459" s="200"/>
      <c r="AE1459" s="200"/>
      <c r="AF1459" s="200"/>
      <c r="AG1459" s="200"/>
      <c r="AH1459" s="200"/>
      <c r="AI1459" s="200"/>
      <c r="AJ1459" s="200"/>
      <c r="AK1459" s="201"/>
      <c r="AL1459" s="200"/>
      <c r="AM1459" s="202"/>
    </row>
    <row r="1460" spans="1:39" s="6" customFormat="1" outlineLevel="1">
      <c r="B1460" s="116"/>
      <c r="C1460" s="35"/>
      <c r="D1460" s="36"/>
      <c r="E1460" s="36"/>
      <c r="F1460" s="36"/>
      <c r="G1460" s="36"/>
      <c r="H1460" s="37"/>
      <c r="I1460" s="38" t="s">
        <v>26</v>
      </c>
      <c r="J1460" s="21">
        <f>MIN(J1439:J1440,J1442,J1444,J1446,J1448,J1450,J1452,J1454,J1456)</f>
        <v>0</v>
      </c>
      <c r="K1460" s="21">
        <f t="shared" ref="K1460:AB1460" si="6288">MIN(K1439:K1440,K1442,K1444,K1446,K1448,K1450,K1452,K1454,K1456)</f>
        <v>0</v>
      </c>
      <c r="L1460" s="21">
        <f t="shared" si="6288"/>
        <v>0</v>
      </c>
      <c r="M1460" s="21">
        <f t="shared" si="6288"/>
        <v>0</v>
      </c>
      <c r="N1460" s="21">
        <f t="shared" si="6288"/>
        <v>0</v>
      </c>
      <c r="O1460" s="21">
        <f t="shared" si="6288"/>
        <v>0</v>
      </c>
      <c r="P1460" s="21">
        <f t="shared" si="6288"/>
        <v>0</v>
      </c>
      <c r="Q1460" s="21">
        <f t="shared" si="6288"/>
        <v>0</v>
      </c>
      <c r="R1460" s="21">
        <f t="shared" si="6288"/>
        <v>0</v>
      </c>
      <c r="S1460" s="21">
        <f t="shared" si="6288"/>
        <v>0</v>
      </c>
      <c r="T1460" s="21">
        <f t="shared" si="6288"/>
        <v>0</v>
      </c>
      <c r="U1460" s="21">
        <f t="shared" si="6288"/>
        <v>0</v>
      </c>
      <c r="V1460" s="21">
        <f t="shared" si="6288"/>
        <v>0</v>
      </c>
      <c r="W1460" s="21">
        <f t="shared" si="6288"/>
        <v>0</v>
      </c>
      <c r="X1460" s="21">
        <f t="shared" si="6288"/>
        <v>0</v>
      </c>
      <c r="Y1460" s="21">
        <f t="shared" si="6288"/>
        <v>0</v>
      </c>
      <c r="Z1460" s="21">
        <f t="shared" si="6288"/>
        <v>0</v>
      </c>
      <c r="AA1460" s="21">
        <f t="shared" si="6288"/>
        <v>0</v>
      </c>
      <c r="AB1460" s="21">
        <f t="shared" si="6288"/>
        <v>0</v>
      </c>
      <c r="AC1460" s="199"/>
      <c r="AD1460" s="200"/>
      <c r="AE1460" s="200"/>
      <c r="AF1460" s="200"/>
      <c r="AG1460" s="200"/>
      <c r="AH1460" s="200"/>
      <c r="AI1460" s="200"/>
      <c r="AJ1460" s="200"/>
      <c r="AK1460" s="201"/>
      <c r="AL1460" s="200"/>
      <c r="AM1460" s="202"/>
    </row>
    <row r="1461" spans="1:39" s="6" customFormat="1" outlineLevel="1">
      <c r="B1461" s="116"/>
      <c r="C1461" s="35"/>
      <c r="D1461" s="36"/>
      <c r="E1461" s="36"/>
      <c r="F1461" s="36"/>
      <c r="G1461" s="36"/>
      <c r="H1461" s="37"/>
      <c r="I1461" s="38" t="s">
        <v>25</v>
      </c>
      <c r="J1461" s="21">
        <f>MAX(J1439:J1440,J1442,J1444,J1446,J1448,J1450,J1452,J1454,J1456)</f>
        <v>0</v>
      </c>
      <c r="K1461" s="21">
        <f t="shared" ref="K1461:AB1461" si="6289">MAX(K1439:K1440,K1442,K1444,K1446,K1448,K1450,K1452,K1454,K1456)</f>
        <v>0</v>
      </c>
      <c r="L1461" s="21">
        <f t="shared" si="6289"/>
        <v>0</v>
      </c>
      <c r="M1461" s="21">
        <f t="shared" si="6289"/>
        <v>0</v>
      </c>
      <c r="N1461" s="21">
        <f t="shared" si="6289"/>
        <v>0</v>
      </c>
      <c r="O1461" s="21">
        <f t="shared" si="6289"/>
        <v>0</v>
      </c>
      <c r="P1461" s="21">
        <f t="shared" si="6289"/>
        <v>0</v>
      </c>
      <c r="Q1461" s="21">
        <f t="shared" si="6289"/>
        <v>0</v>
      </c>
      <c r="R1461" s="21">
        <f t="shared" si="6289"/>
        <v>0</v>
      </c>
      <c r="S1461" s="21">
        <f t="shared" si="6289"/>
        <v>0</v>
      </c>
      <c r="T1461" s="21">
        <f t="shared" si="6289"/>
        <v>0</v>
      </c>
      <c r="U1461" s="21">
        <f t="shared" si="6289"/>
        <v>0</v>
      </c>
      <c r="V1461" s="21">
        <f t="shared" si="6289"/>
        <v>0</v>
      </c>
      <c r="W1461" s="21">
        <f t="shared" si="6289"/>
        <v>0</v>
      </c>
      <c r="X1461" s="21">
        <f t="shared" si="6289"/>
        <v>0</v>
      </c>
      <c r="Y1461" s="21">
        <f t="shared" si="6289"/>
        <v>0</v>
      </c>
      <c r="Z1461" s="21">
        <f t="shared" si="6289"/>
        <v>0</v>
      </c>
      <c r="AA1461" s="21">
        <f t="shared" si="6289"/>
        <v>0</v>
      </c>
      <c r="AB1461" s="21">
        <f t="shared" si="6289"/>
        <v>0</v>
      </c>
      <c r="AC1461" s="199"/>
      <c r="AD1461" s="200"/>
      <c r="AE1461" s="200"/>
      <c r="AF1461" s="200"/>
      <c r="AG1461" s="200"/>
      <c r="AH1461" s="200"/>
      <c r="AI1461" s="200"/>
      <c r="AJ1461" s="200"/>
      <c r="AK1461" s="201"/>
      <c r="AL1461" s="200"/>
      <c r="AM1461" s="202"/>
    </row>
    <row r="1462" spans="1:39" s="6" customFormat="1" outlineLevel="1">
      <c r="B1462" s="116"/>
      <c r="C1462" s="35"/>
      <c r="D1462" s="36"/>
      <c r="E1462" s="36"/>
      <c r="F1462" s="36"/>
      <c r="G1462" s="36"/>
      <c r="H1462" s="37"/>
      <c r="I1462" s="38"/>
      <c r="J1462" s="21"/>
      <c r="K1462" s="21"/>
      <c r="L1462" s="21"/>
      <c r="M1462" s="21"/>
      <c r="N1462" s="21"/>
      <c r="O1462" s="21"/>
      <c r="P1462" s="21"/>
      <c r="Q1462" s="21"/>
      <c r="R1462" s="21"/>
      <c r="S1462" s="21"/>
      <c r="T1462" s="21"/>
      <c r="U1462" s="21"/>
      <c r="V1462" s="21"/>
      <c r="W1462" s="21"/>
      <c r="X1462" s="21"/>
      <c r="Y1462" s="21"/>
      <c r="Z1462" s="21"/>
      <c r="AA1462" s="21"/>
      <c r="AB1462" s="21"/>
      <c r="AC1462" s="200"/>
      <c r="AD1462" s="200"/>
      <c r="AE1462" s="200"/>
      <c r="AF1462" s="200"/>
      <c r="AG1462" s="200"/>
      <c r="AH1462" s="200"/>
      <c r="AI1462" s="200"/>
      <c r="AJ1462" s="200"/>
      <c r="AK1462" s="200"/>
      <c r="AL1462" s="200"/>
      <c r="AM1462" s="202"/>
    </row>
    <row r="1463" spans="1:39" s="31" customFormat="1" ht="16.5" outlineLevel="1" thickBot="1">
      <c r="B1463" s="117"/>
      <c r="C1463" s="39"/>
      <c r="D1463" s="40"/>
      <c r="E1463" s="40"/>
      <c r="F1463" s="40"/>
      <c r="G1463" s="40"/>
      <c r="H1463" s="41"/>
      <c r="I1463" s="42"/>
      <c r="J1463" s="43"/>
      <c r="K1463" s="43"/>
      <c r="L1463" s="43"/>
      <c r="M1463" s="43"/>
      <c r="N1463" s="43"/>
      <c r="O1463" s="43"/>
      <c r="P1463" s="43"/>
      <c r="Q1463" s="43"/>
      <c r="R1463" s="43"/>
      <c r="S1463" s="43"/>
      <c r="T1463" s="43"/>
      <c r="U1463" s="43"/>
      <c r="V1463" s="43"/>
      <c r="W1463" s="43"/>
      <c r="X1463" s="43"/>
      <c r="Y1463" s="43"/>
      <c r="Z1463" s="43"/>
      <c r="AA1463" s="43"/>
      <c r="AB1463" s="43"/>
      <c r="AC1463" s="204"/>
      <c r="AD1463" s="204"/>
      <c r="AE1463" s="204"/>
      <c r="AF1463" s="204"/>
      <c r="AG1463" s="204"/>
      <c r="AH1463" s="204"/>
      <c r="AI1463" s="204"/>
      <c r="AJ1463" s="204"/>
      <c r="AK1463" s="204"/>
      <c r="AL1463" s="204"/>
      <c r="AM1463" s="205"/>
    </row>
    <row r="1464" spans="1:39" customFormat="1">
      <c r="B1464" s="118"/>
      <c r="C1464" s="28"/>
      <c r="D1464" s="19"/>
      <c r="E1464" s="19"/>
      <c r="F1464" s="19"/>
      <c r="G1464" s="19"/>
      <c r="H1464" s="29"/>
      <c r="I1464" s="20"/>
      <c r="J1464" s="30"/>
      <c r="K1464" s="30"/>
      <c r="L1464" s="30"/>
      <c r="M1464" s="30"/>
      <c r="N1464" s="30"/>
      <c r="O1464" s="30"/>
      <c r="P1464" s="30"/>
      <c r="Q1464" s="30"/>
      <c r="R1464" s="30"/>
      <c r="S1464" s="30"/>
      <c r="T1464" s="30"/>
      <c r="U1464" s="30"/>
      <c r="V1464" s="30"/>
      <c r="W1464" s="30"/>
      <c r="X1464" s="30"/>
      <c r="Y1464" s="30"/>
      <c r="Z1464" s="30"/>
      <c r="AA1464" s="30"/>
      <c r="AB1464" s="30"/>
      <c r="AC1464" s="206"/>
      <c r="AD1464" s="206"/>
      <c r="AE1464" s="206"/>
      <c r="AF1464" s="206"/>
      <c r="AG1464" s="206"/>
      <c r="AH1464" s="206"/>
      <c r="AI1464" s="206"/>
      <c r="AJ1464" s="206"/>
      <c r="AK1464" s="206"/>
      <c r="AL1464" s="206"/>
      <c r="AM1464" s="207"/>
    </row>
    <row r="1465" spans="1:39" customFormat="1" outlineLevel="1">
      <c r="B1465" s="114" t="s">
        <v>41</v>
      </c>
      <c r="C1465" s="28"/>
      <c r="D1465" s="19"/>
      <c r="E1465" s="19"/>
      <c r="F1465" s="19"/>
      <c r="G1465" s="19"/>
      <c r="H1465" s="29"/>
      <c r="I1465" s="20"/>
      <c r="J1465" s="30"/>
      <c r="K1465" s="30"/>
      <c r="L1465" s="30"/>
      <c r="M1465" s="30"/>
      <c r="N1465" s="30"/>
      <c r="O1465" s="30"/>
      <c r="P1465" s="30"/>
      <c r="Q1465" s="30"/>
      <c r="R1465" s="30"/>
      <c r="S1465" s="30"/>
      <c r="T1465" s="30"/>
      <c r="U1465" s="30"/>
      <c r="V1465" s="30"/>
      <c r="W1465" s="30"/>
      <c r="X1465" s="30"/>
      <c r="Y1465" s="30"/>
      <c r="Z1465" s="30"/>
      <c r="AA1465" s="30"/>
      <c r="AB1465" s="30"/>
      <c r="AC1465" s="206"/>
      <c r="AD1465" s="206"/>
      <c r="AE1465" s="206"/>
      <c r="AF1465" s="206"/>
      <c r="AG1465" s="206"/>
      <c r="AH1465" s="206"/>
      <c r="AI1465" s="206"/>
      <c r="AJ1465" s="206"/>
      <c r="AK1465" s="206"/>
      <c r="AL1465" s="206"/>
      <c r="AM1465" s="207"/>
    </row>
    <row r="1466" spans="1:39" customFormat="1" outlineLevel="1">
      <c r="A1466" t="str">
        <f>B1466&amp;C1466</f>
        <v>Surname, Forename1</v>
      </c>
      <c r="B1466" s="258" t="s">
        <v>28</v>
      </c>
      <c r="C1466" s="27">
        <v>1</v>
      </c>
      <c r="D1466" s="26" t="s">
        <v>22</v>
      </c>
      <c r="E1466" s="103"/>
      <c r="F1466" s="103"/>
      <c r="G1466" s="103"/>
      <c r="H1466" s="16"/>
      <c r="I1466" s="16"/>
      <c r="J1466" s="17"/>
      <c r="K1466" s="94"/>
      <c r="L1466" s="94"/>
      <c r="M1466" s="94"/>
      <c r="N1466" s="94"/>
      <c r="O1466" s="94"/>
      <c r="P1466" s="94"/>
      <c r="Q1466" s="17"/>
      <c r="R1466" s="94"/>
      <c r="S1466" s="94"/>
      <c r="T1466" s="17"/>
      <c r="U1466" s="17"/>
      <c r="V1466" s="94"/>
      <c r="W1466" s="17"/>
      <c r="X1466" s="94"/>
      <c r="Y1466" s="17"/>
      <c r="Z1466" s="17"/>
      <c r="AA1466" s="17"/>
      <c r="AB1466" s="17"/>
      <c r="AC1466" s="190">
        <f>IF(J1466&lt;&gt;0,INT(25.4347*POWER((18-J1466),1.81)),0)</f>
        <v>0</v>
      </c>
      <c r="AD1466" s="190">
        <f>IF(Q1466&lt;&gt;0,INT(0.14354*POWER(((10*Q1466)-220),1.4)),0)</f>
        <v>0</v>
      </c>
      <c r="AE1466" s="190">
        <f>IF(T1466&lt;&gt;0,INT(51.39*POWER((T1466-1.5),1.05)),0)</f>
        <v>0</v>
      </c>
      <c r="AF1466" s="190">
        <f>IF(U1466&lt;&gt;0,INT(0.8465*POWER(((100*U1466)-75),1.42)),0)</f>
        <v>0</v>
      </c>
      <c r="AG1466" s="190">
        <f>IF(X1466&lt;&gt;0,INT(1.53775*POWER((82-X1466),1.81)),0)</f>
        <v>0</v>
      </c>
      <c r="AH1466" s="190">
        <f>IF(Y1466&lt;&gt;0,INT(5.74352*POWER((28.5-Y1466),1.92)),0)</f>
        <v>0</v>
      </c>
      <c r="AI1466" s="190">
        <f>IF(Z1466&lt;&gt;0,INT(12.91*POWER((Z1466-4),1.1)),0)</f>
        <v>0</v>
      </c>
      <c r="AJ1466" s="190">
        <f>IF(AA1466&lt;&gt;0,INT(0.2797*POWER(((100*AA1466)),1.35)),0)</f>
        <v>0</v>
      </c>
      <c r="AK1466" s="191">
        <f>IF(AB1466&lt;&gt;0,INT(100.14*POWER((AB1466-1),1.08)),0)</f>
        <v>0</v>
      </c>
      <c r="AL1466" s="208">
        <v>7</v>
      </c>
      <c r="AM1466" s="193">
        <f>SUM(AC1466:AK1466)</f>
        <v>0</v>
      </c>
    </row>
    <row r="1467" spans="1:39" customFormat="1" outlineLevel="1">
      <c r="A1467" t="str">
        <f>B1466&amp;C1467</f>
        <v>Surname, Forename2</v>
      </c>
      <c r="B1467" s="259"/>
      <c r="C1467" s="27">
        <v>2</v>
      </c>
      <c r="D1467" s="26" t="s">
        <v>22</v>
      </c>
      <c r="E1467" s="103"/>
      <c r="F1467" s="103"/>
      <c r="G1467" s="103"/>
      <c r="H1467" s="15"/>
      <c r="I1467" s="16"/>
      <c r="J1467" s="17"/>
      <c r="K1467" s="94"/>
      <c r="L1467" s="94"/>
      <c r="M1467" s="94"/>
      <c r="N1467" s="94"/>
      <c r="O1467" s="94"/>
      <c r="P1467" s="94"/>
      <c r="Q1467" s="17" t="str">
        <f>IF(SUM(K1467:P1467)=0,"",SUM(K1467:P1467))</f>
        <v/>
      </c>
      <c r="R1467" s="94"/>
      <c r="S1467" s="94"/>
      <c r="T1467" s="17" t="str">
        <f>IF(SUM(R1467:S1467)=0,"",SUM(R1467:S1467))</f>
        <v/>
      </c>
      <c r="U1467" s="17"/>
      <c r="V1467" s="94"/>
      <c r="W1467" s="17"/>
      <c r="X1467" s="94" t="str">
        <f>IFERROR(AVERAGE(V1467:W1467),"")</f>
        <v/>
      </c>
      <c r="Y1467" s="17"/>
      <c r="Z1467" s="17"/>
      <c r="AA1467" s="71"/>
      <c r="AB1467" s="17"/>
      <c r="AC1467" s="190" t="str">
        <f>IF(J1467="","",IF(J1467&lt;&gt;0,INT(25.4347*POWER((18-J1467),1.81)),0))</f>
        <v/>
      </c>
      <c r="AD1467" s="190" t="str">
        <f>IFERROR(IF(Q1467&lt;&gt;0,INT(0.14354*POWER(((10*Q1467)-220),1.4)),0),"")</f>
        <v/>
      </c>
      <c r="AE1467" s="190" t="str">
        <f>IFERROR(IF(T1467&lt;&gt;0,INT(51.39*POWER((T1467-1.5),1.05)),0),"")</f>
        <v/>
      </c>
      <c r="AF1467" s="190">
        <f>IF(U1467&lt;&gt;0,INT(0.8465*POWER(((100*U1467)-75),1.42)),0)</f>
        <v>0</v>
      </c>
      <c r="AG1467" s="190" t="str">
        <f>IFERROR(IF(X1467&lt;&gt;0,INT(1.53775*POWER((82-X1467),1.81)),0),"")</f>
        <v/>
      </c>
      <c r="AH1467" s="190" t="str">
        <f>IF(Y1467="","",IF(Y1467&lt;&gt;0,INT(5.74352*POWER((28.5-Y1467),1.92)),0))</f>
        <v/>
      </c>
      <c r="AI1467" s="190">
        <f>IF(Z1467&lt;&gt;0,INT(12.91*POWER((Z1467-4),1.1)),0)</f>
        <v>0</v>
      </c>
      <c r="AJ1467" s="190" t="str">
        <f>IF(AA1467="","",IF(AA1467&lt;&gt;0,INT(0.2797*POWER(((100*AA1467)),1.35)),0))</f>
        <v/>
      </c>
      <c r="AK1467" s="191" t="str">
        <f>IF(AB1467="","",IF(AB1467&lt;&gt;0,INT(100.14*POWER((AB1467-1),1.08)),0))</f>
        <v/>
      </c>
      <c r="AL1467" s="192">
        <f>COUNT(J1467,Q1467,T1467,X1467,Y1467,AA1467,AB1467)</f>
        <v>0</v>
      </c>
      <c r="AM1467" s="193" t="str">
        <f>IF(AL1467=0,"",SUM(AC1467:AK1467))</f>
        <v/>
      </c>
    </row>
    <row r="1468" spans="1:39" customFormat="1" outlineLevel="1">
      <c r="B1468" s="259"/>
      <c r="C1468" s="106" t="s">
        <v>65</v>
      </c>
      <c r="D1468" s="103"/>
      <c r="E1468" s="103"/>
      <c r="F1468" s="103"/>
      <c r="G1468" s="103"/>
      <c r="H1468" s="104"/>
      <c r="I1468" s="105"/>
      <c r="J1468" s="107" t="str">
        <f>IFERROR((J1466-J1467)/J1467*100%,"")</f>
        <v/>
      </c>
      <c r="K1468" s="107" t="str">
        <f>IFERROR((K1467-K1466)/K1467*100%,"")</f>
        <v/>
      </c>
      <c r="L1468" s="107" t="str">
        <f t="shared" ref="L1468:S1468" si="6290">IFERROR((L1467-L1466)/L1467*100%,"")</f>
        <v/>
      </c>
      <c r="M1468" s="107" t="str">
        <f t="shared" si="6290"/>
        <v/>
      </c>
      <c r="N1468" s="107" t="str">
        <f t="shared" si="6290"/>
        <v/>
      </c>
      <c r="O1468" s="107" t="str">
        <f t="shared" si="6290"/>
        <v/>
      </c>
      <c r="P1468" s="107" t="str">
        <f t="shared" si="6290"/>
        <v/>
      </c>
      <c r="Q1468" s="107" t="str">
        <f t="shared" si="6290"/>
        <v/>
      </c>
      <c r="R1468" s="107" t="str">
        <f t="shared" si="6290"/>
        <v/>
      </c>
      <c r="S1468" s="107" t="str">
        <f t="shared" si="6290"/>
        <v/>
      </c>
      <c r="T1468" s="107" t="str">
        <f>IFERROR((T1467-T1466)/T1467*100%,"")</f>
        <v/>
      </c>
      <c r="U1468" s="107" t="str">
        <f t="shared" ref="U1468" si="6291">IFERROR((U1467-U1466)/U1467*100%,"")</f>
        <v/>
      </c>
      <c r="V1468" s="107" t="str">
        <f>IFERROR((V1466-V1467)/V1467*100%,"")</f>
        <v/>
      </c>
      <c r="W1468" s="107" t="str">
        <f>IFERROR((W1466-W1467)/W1467*100%,"")</f>
        <v/>
      </c>
      <c r="X1468" s="107" t="str">
        <f>IFERROR((X1466-X1467)/X1467*100%,"")</f>
        <v/>
      </c>
      <c r="Y1468" s="107" t="str">
        <f>IFERROR((Y1466-Y1467)/Y1467*100%,"")</f>
        <v/>
      </c>
      <c r="Z1468" s="107" t="str">
        <f t="shared" ref="Z1468:AB1468" si="6292">IFERROR((Z1467-Z1466)/Z1467*100%,"")</f>
        <v/>
      </c>
      <c r="AA1468" s="107" t="str">
        <f t="shared" si="6292"/>
        <v/>
      </c>
      <c r="AB1468" s="107" t="str">
        <f t="shared" si="6292"/>
        <v/>
      </c>
      <c r="AC1468" s="194" t="str">
        <f t="shared" ref="AC1468" si="6293">IFERROR((AC1467-AC1466)/AC1467*100%,"")</f>
        <v/>
      </c>
      <c r="AD1468" s="194" t="str">
        <f t="shared" ref="AD1468" si="6294">IFERROR((AD1467-AD1466)/AD1467*100%,"")</f>
        <v/>
      </c>
      <c r="AE1468" s="194" t="str">
        <f t="shared" ref="AE1468" si="6295">IFERROR((AE1467-AE1466)/AE1467*100%,"")</f>
        <v/>
      </c>
      <c r="AF1468" s="194" t="str">
        <f t="shared" ref="AF1468" si="6296">IFERROR((AF1467-AF1466)/AF1467*100%,"")</f>
        <v/>
      </c>
      <c r="AG1468" s="194" t="str">
        <f t="shared" ref="AG1468" si="6297">IFERROR((AG1467-AG1466)/AG1467*100%,"")</f>
        <v/>
      </c>
      <c r="AH1468" s="194" t="str">
        <f t="shared" ref="AH1468" si="6298">IFERROR((AH1467-AH1466)/AH1467*100%,"")</f>
        <v/>
      </c>
      <c r="AI1468" s="194" t="str">
        <f t="shared" ref="AI1468" si="6299">IFERROR((AI1467-AI1466)/AI1467*100%,"")</f>
        <v/>
      </c>
      <c r="AJ1468" s="194" t="str">
        <f t="shared" ref="AJ1468" si="6300">IFERROR((AJ1467-AJ1466)/AJ1467*100%,"")</f>
        <v/>
      </c>
      <c r="AK1468" s="194" t="str">
        <f t="shared" ref="AK1468" si="6301">IFERROR((AK1467-AK1466)/AK1467*100%,"")</f>
        <v/>
      </c>
      <c r="AL1468" s="194" t="str">
        <f t="shared" ref="AL1468:AM1468" si="6302">IFERROR((AL1467-AL1466)/AL1467*100%,"")</f>
        <v/>
      </c>
      <c r="AM1468" s="228" t="str">
        <f t="shared" si="6302"/>
        <v/>
      </c>
    </row>
    <row r="1469" spans="1:39" customFormat="1" outlineLevel="1">
      <c r="A1469" t="str">
        <f>B1466&amp;C1469</f>
        <v>Surname, Forename3</v>
      </c>
      <c r="B1469" s="259"/>
      <c r="C1469" s="27">
        <v>3</v>
      </c>
      <c r="D1469" s="26" t="s">
        <v>22</v>
      </c>
      <c r="E1469" s="103"/>
      <c r="F1469" s="103"/>
      <c r="G1469" s="103"/>
      <c r="H1469" s="15"/>
      <c r="I1469" s="16"/>
      <c r="J1469" s="17"/>
      <c r="K1469" s="94"/>
      <c r="L1469" s="94"/>
      <c r="M1469" s="94"/>
      <c r="N1469" s="94"/>
      <c r="O1469" s="94"/>
      <c r="P1469" s="94"/>
      <c r="Q1469" s="17" t="str">
        <f>IF(SUM(K1469:P1469)=0,"",SUM(K1469:P1469))</f>
        <v/>
      </c>
      <c r="R1469" s="94"/>
      <c r="S1469" s="94"/>
      <c r="T1469" s="17" t="str">
        <f>IF(SUM(R1469:S1469)=0,"",SUM(R1469:S1469))</f>
        <v/>
      </c>
      <c r="U1469" s="17"/>
      <c r="V1469" s="94"/>
      <c r="W1469" s="17"/>
      <c r="X1469" s="94" t="str">
        <f>IFERROR(AVERAGE(V1469:W1469),"")</f>
        <v/>
      </c>
      <c r="Y1469" s="17"/>
      <c r="Z1469" s="17"/>
      <c r="AA1469" s="71"/>
      <c r="AB1469" s="17"/>
      <c r="AC1469" s="190" t="str">
        <f>IF(J1469="","",IF(J1469&lt;&gt;0,INT(25.4347*POWER((18-J1469),1.81)),0))</f>
        <v/>
      </c>
      <c r="AD1469" s="190" t="str">
        <f>IFERROR(IF(Q1469&lt;&gt;0,INT(0.14354*POWER(((10*Q1469)-220),1.4)),0),"")</f>
        <v/>
      </c>
      <c r="AE1469" s="190" t="str">
        <f>IFERROR(IF(T1469&lt;&gt;0,INT(51.39*POWER((T1469-1.5),1.05)),0),"")</f>
        <v/>
      </c>
      <c r="AF1469" s="190">
        <f>IF(U1469&lt;&gt;0,INT(0.8465*POWER(((100*U1469)-75),1.42)),0)</f>
        <v>0</v>
      </c>
      <c r="AG1469" s="190" t="str">
        <f>IFERROR(IF(X1469&lt;&gt;0,INT(1.53775*POWER((82-X1469),1.81)),0),"")</f>
        <v/>
      </c>
      <c r="AH1469" s="190" t="str">
        <f>IF(Y1469="","",IF(Y1469&lt;&gt;0,INT(5.74352*POWER((28.5-Y1469),1.92)),0))</f>
        <v/>
      </c>
      <c r="AI1469" s="190">
        <f>IF(Z1469&lt;&gt;0,INT(12.91*POWER((Z1469-4),1.1)),0)</f>
        <v>0</v>
      </c>
      <c r="AJ1469" s="190" t="str">
        <f>IF(AA1469="","",IF(AA1469&lt;&gt;0,INT(0.2797*POWER(((100*AA1469)),1.35)),0))</f>
        <v/>
      </c>
      <c r="AK1469" s="191" t="str">
        <f>IF(AB1469="","",IF(AB1469&lt;&gt;0,INT(100.14*POWER((AB1469-1),1.08)),0))</f>
        <v/>
      </c>
      <c r="AL1469" s="192">
        <f>COUNT(J1469,Q1469,T1469,X1469,Y1469,AA1469,AB1469)</f>
        <v>0</v>
      </c>
      <c r="AM1469" s="193" t="str">
        <f>IF(AL1469=0,"",SUM(AC1469:AK1469))</f>
        <v/>
      </c>
    </row>
    <row r="1470" spans="1:39" customFormat="1" outlineLevel="1">
      <c r="B1470" s="259"/>
      <c r="C1470" s="106" t="s">
        <v>65</v>
      </c>
      <c r="D1470" s="103"/>
      <c r="E1470" s="103"/>
      <c r="F1470" s="103"/>
      <c r="G1470" s="103"/>
      <c r="H1470" s="104"/>
      <c r="I1470" s="105"/>
      <c r="J1470" s="107" t="str">
        <f>IFERROR((J1467-J1469)/J1469*100%,"")</f>
        <v/>
      </c>
      <c r="K1470" s="107" t="str">
        <f t="shared" ref="K1470:T1470" si="6303">IFERROR((K1469-K1467)/K1469*100%,"")</f>
        <v/>
      </c>
      <c r="L1470" s="107" t="str">
        <f t="shared" si="6303"/>
        <v/>
      </c>
      <c r="M1470" s="107" t="str">
        <f t="shared" si="6303"/>
        <v/>
      </c>
      <c r="N1470" s="107" t="str">
        <f t="shared" si="6303"/>
        <v/>
      </c>
      <c r="O1470" s="107" t="str">
        <f t="shared" si="6303"/>
        <v/>
      </c>
      <c r="P1470" s="107" t="str">
        <f t="shared" si="6303"/>
        <v/>
      </c>
      <c r="Q1470" s="107" t="str">
        <f t="shared" si="6303"/>
        <v/>
      </c>
      <c r="R1470" s="107" t="str">
        <f t="shared" si="6303"/>
        <v/>
      </c>
      <c r="S1470" s="107" t="str">
        <f t="shared" si="6303"/>
        <v/>
      </c>
      <c r="T1470" s="107" t="str">
        <f t="shared" si="6303"/>
        <v/>
      </c>
      <c r="U1470" s="107" t="str">
        <f t="shared" ref="U1470" si="6304">IFERROR((U1469-U1468)/U1469*100%,"")</f>
        <v/>
      </c>
      <c r="V1470" s="107" t="str">
        <f>IFERROR((V1467-V1469)/V1469*100%,"")</f>
        <v/>
      </c>
      <c r="W1470" s="107" t="str">
        <f>IFERROR((W1467-W1469)/W1469*100%,"")</f>
        <v/>
      </c>
      <c r="X1470" s="107" t="str">
        <f>IFERROR((X1467-X1469)/X1469*100%,"")</f>
        <v/>
      </c>
      <c r="Y1470" s="107" t="str">
        <f>IFERROR((Y1467-Y1469)/Y1469*100%,"")</f>
        <v/>
      </c>
      <c r="Z1470" s="107" t="str">
        <f t="shared" ref="Z1470" si="6305">IFERROR((Z1469-Z1468)/Z1469*100%,"")</f>
        <v/>
      </c>
      <c r="AA1470" s="107" t="str">
        <f>IFERROR((AA1469-AA1467)/AA1469*100%,"")</f>
        <v/>
      </c>
      <c r="AB1470" s="107" t="str">
        <f>IFERROR((AB1469-AB1467)/AB1469*100%,"")</f>
        <v/>
      </c>
      <c r="AC1470" s="194" t="str">
        <f t="shared" ref="AC1470" si="6306">IFERROR((AC1469-AC1468)/AC1469*100%,"")</f>
        <v/>
      </c>
      <c r="AD1470" s="194" t="str">
        <f t="shared" ref="AD1470" si="6307">IFERROR((AD1469-AD1468)/AD1469*100%,"")</f>
        <v/>
      </c>
      <c r="AE1470" s="194" t="str">
        <f t="shared" ref="AE1470" si="6308">IFERROR((AE1469-AE1468)/AE1469*100%,"")</f>
        <v/>
      </c>
      <c r="AF1470" s="194" t="str">
        <f t="shared" ref="AF1470" si="6309">IFERROR((AF1469-AF1468)/AF1469*100%,"")</f>
        <v/>
      </c>
      <c r="AG1470" s="194" t="str">
        <f t="shared" ref="AG1470" si="6310">IFERROR((AG1469-AG1468)/AG1469*100%,"")</f>
        <v/>
      </c>
      <c r="AH1470" s="194" t="str">
        <f t="shared" ref="AH1470" si="6311">IFERROR((AH1469-AH1468)/AH1469*100%,"")</f>
        <v/>
      </c>
      <c r="AI1470" s="194" t="str">
        <f t="shared" ref="AI1470" si="6312">IFERROR((AI1469-AI1468)/AI1469*100%,"")</f>
        <v/>
      </c>
      <c r="AJ1470" s="194" t="str">
        <f t="shared" ref="AJ1470" si="6313">IFERROR((AJ1469-AJ1468)/AJ1469*100%,"")</f>
        <v/>
      </c>
      <c r="AK1470" s="194" t="str">
        <f t="shared" ref="AK1470" si="6314">IFERROR((AK1469-AK1468)/AK1469*100%,"")</f>
        <v/>
      </c>
      <c r="AL1470" s="194" t="str">
        <f t="shared" ref="AL1470" si="6315">IFERROR((AL1469-AL1468)/AL1469*100%,"")</f>
        <v/>
      </c>
      <c r="AM1470" s="227" t="str">
        <f>IFERROR((AM1469-AM1467)/AM1469*100%,"")</f>
        <v/>
      </c>
    </row>
    <row r="1471" spans="1:39" customFormat="1" outlineLevel="1">
      <c r="A1471" t="str">
        <f>B1466&amp;C1471</f>
        <v>Surname, Forename4</v>
      </c>
      <c r="B1471" s="259"/>
      <c r="C1471" s="27">
        <v>4</v>
      </c>
      <c r="D1471" s="26" t="s">
        <v>22</v>
      </c>
      <c r="E1471" s="103"/>
      <c r="F1471" s="103"/>
      <c r="G1471" s="103"/>
      <c r="H1471" s="15"/>
      <c r="I1471" s="16"/>
      <c r="J1471" s="17"/>
      <c r="K1471" s="94"/>
      <c r="L1471" s="94"/>
      <c r="M1471" s="94"/>
      <c r="N1471" s="94"/>
      <c r="O1471" s="94"/>
      <c r="P1471" s="94"/>
      <c r="Q1471" s="17" t="str">
        <f>IF(SUM(K1471:P1471)=0,"",SUM(K1471:P1471))</f>
        <v/>
      </c>
      <c r="R1471" s="94"/>
      <c r="S1471" s="94"/>
      <c r="T1471" s="17" t="str">
        <f>IF(SUM(R1471:S1471)=0,"",SUM(R1471:S1471))</f>
        <v/>
      </c>
      <c r="U1471" s="17"/>
      <c r="V1471" s="94"/>
      <c r="W1471" s="17"/>
      <c r="X1471" s="94" t="str">
        <f>IFERROR(AVERAGE(V1471:W1471),"")</f>
        <v/>
      </c>
      <c r="Y1471" s="17"/>
      <c r="Z1471" s="17"/>
      <c r="AA1471" s="71"/>
      <c r="AB1471" s="17"/>
      <c r="AC1471" s="190" t="str">
        <f>IF(J1471="","",IF(J1471&lt;&gt;0,INT(25.4347*POWER((18-J1471),1.81)),0))</f>
        <v/>
      </c>
      <c r="AD1471" s="190" t="str">
        <f>IFERROR(IF(Q1471&lt;&gt;0,INT(0.14354*POWER(((10*Q1471)-220),1.4)),0),"")</f>
        <v/>
      </c>
      <c r="AE1471" s="190" t="str">
        <f>IFERROR(IF(T1471&lt;&gt;0,INT(51.39*POWER((T1471-1.5),1.05)),0),"")</f>
        <v/>
      </c>
      <c r="AF1471" s="190">
        <f>IF(U1471&lt;&gt;0,INT(0.8465*POWER(((100*U1471)-75),1.42)),0)</f>
        <v>0</v>
      </c>
      <c r="AG1471" s="190" t="str">
        <f>IFERROR(IF(X1471&lt;&gt;0,INT(1.53775*POWER((82-X1471),1.81)),0),"")</f>
        <v/>
      </c>
      <c r="AH1471" s="190" t="str">
        <f>IF(Y1471="","",IF(Y1471&lt;&gt;0,INT(5.74352*POWER((28.5-Y1471),1.92)),0))</f>
        <v/>
      </c>
      <c r="AI1471" s="190">
        <f>IF(Z1471&lt;&gt;0,INT(12.91*POWER((Z1471-4),1.1)),0)</f>
        <v>0</v>
      </c>
      <c r="AJ1471" s="190" t="str">
        <f>IF(AA1471="","",IF(AA1471&lt;&gt;0,INT(0.2797*POWER(((100*AA1471)),1.35)),0))</f>
        <v/>
      </c>
      <c r="AK1471" s="191" t="str">
        <f>IF(AB1471="","",IF(AB1471&lt;&gt;0,INT(100.14*POWER((AB1471-1),1.08)),0))</f>
        <v/>
      </c>
      <c r="AL1471" s="192">
        <f>COUNT(J1471,Q1471,T1471,X1471,Y1471,AA1471,AB1471)</f>
        <v>0</v>
      </c>
      <c r="AM1471" s="193" t="str">
        <f>IF(AL1471=0,"",SUM(AC1471:AK1471))</f>
        <v/>
      </c>
    </row>
    <row r="1472" spans="1:39" customFormat="1" outlineLevel="1">
      <c r="B1472" s="259"/>
      <c r="C1472" s="106" t="s">
        <v>65</v>
      </c>
      <c r="D1472" s="103"/>
      <c r="E1472" s="103"/>
      <c r="F1472" s="103"/>
      <c r="G1472" s="103"/>
      <c r="H1472" s="104"/>
      <c r="I1472" s="105"/>
      <c r="J1472" s="107" t="str">
        <f>IFERROR((J1469-J1471)/J1471*100%,"")</f>
        <v/>
      </c>
      <c r="K1472" s="107" t="str">
        <f t="shared" ref="K1472:T1472" si="6316">IFERROR((K1471-K1469)/K1471*100%,"")</f>
        <v/>
      </c>
      <c r="L1472" s="107" t="str">
        <f t="shared" si="6316"/>
        <v/>
      </c>
      <c r="M1472" s="107" t="str">
        <f t="shared" si="6316"/>
        <v/>
      </c>
      <c r="N1472" s="107" t="str">
        <f t="shared" si="6316"/>
        <v/>
      </c>
      <c r="O1472" s="107" t="str">
        <f t="shared" si="6316"/>
        <v/>
      </c>
      <c r="P1472" s="107" t="str">
        <f t="shared" si="6316"/>
        <v/>
      </c>
      <c r="Q1472" s="107" t="str">
        <f t="shared" si="6316"/>
        <v/>
      </c>
      <c r="R1472" s="107" t="str">
        <f t="shared" si="6316"/>
        <v/>
      </c>
      <c r="S1472" s="107" t="str">
        <f t="shared" si="6316"/>
        <v/>
      </c>
      <c r="T1472" s="107" t="str">
        <f t="shared" si="6316"/>
        <v/>
      </c>
      <c r="U1472" s="107" t="str">
        <f t="shared" ref="U1472" si="6317">IFERROR((U1471-U1470)/U1471*100%,"")</f>
        <v/>
      </c>
      <c r="V1472" s="107" t="str">
        <f>IFERROR((V1469-V1471)/V1471*100%,"")</f>
        <v/>
      </c>
      <c r="W1472" s="107" t="str">
        <f>IFERROR((W1469-W1471)/W1471*100%,"")</f>
        <v/>
      </c>
      <c r="X1472" s="107" t="str">
        <f>IFERROR((X1469-X1471)/X1471*100%,"")</f>
        <v/>
      </c>
      <c r="Y1472" s="107" t="str">
        <f>IFERROR((Y1469-Y1471)/Y1471*100%,"")</f>
        <v/>
      </c>
      <c r="Z1472" s="107" t="str">
        <f t="shared" ref="Z1472" si="6318">IFERROR((Z1471-Z1470)/Z1471*100%,"")</f>
        <v/>
      </c>
      <c r="AA1472" s="107" t="str">
        <f>IFERROR((AA1471-AA1469)/AA1471*100%,"")</f>
        <v/>
      </c>
      <c r="AB1472" s="107" t="str">
        <f>IFERROR((AB1471-AB1469)/AB1471*100%,"")</f>
        <v/>
      </c>
      <c r="AC1472" s="194" t="str">
        <f t="shared" ref="AC1472" si="6319">IFERROR((AC1471-AC1470)/AC1471*100%,"")</f>
        <v/>
      </c>
      <c r="AD1472" s="194" t="str">
        <f t="shared" ref="AD1472" si="6320">IFERROR((AD1471-AD1470)/AD1471*100%,"")</f>
        <v/>
      </c>
      <c r="AE1472" s="194" t="str">
        <f t="shared" ref="AE1472" si="6321">IFERROR((AE1471-AE1470)/AE1471*100%,"")</f>
        <v/>
      </c>
      <c r="AF1472" s="194" t="str">
        <f t="shared" ref="AF1472" si="6322">IFERROR((AF1471-AF1470)/AF1471*100%,"")</f>
        <v/>
      </c>
      <c r="AG1472" s="194" t="str">
        <f t="shared" ref="AG1472" si="6323">IFERROR((AG1471-AG1470)/AG1471*100%,"")</f>
        <v/>
      </c>
      <c r="AH1472" s="194" t="str">
        <f t="shared" ref="AH1472" si="6324">IFERROR((AH1471-AH1470)/AH1471*100%,"")</f>
        <v/>
      </c>
      <c r="AI1472" s="194" t="str">
        <f t="shared" ref="AI1472" si="6325">IFERROR((AI1471-AI1470)/AI1471*100%,"")</f>
        <v/>
      </c>
      <c r="AJ1472" s="194" t="str">
        <f t="shared" ref="AJ1472" si="6326">IFERROR((AJ1471-AJ1470)/AJ1471*100%,"")</f>
        <v/>
      </c>
      <c r="AK1472" s="194" t="str">
        <f t="shared" ref="AK1472" si="6327">IFERROR((AK1471-AK1470)/AK1471*100%,"")</f>
        <v/>
      </c>
      <c r="AL1472" s="194" t="str">
        <f t="shared" ref="AL1472" si="6328">IFERROR((AL1471-AL1470)/AL1471*100%,"")</f>
        <v/>
      </c>
      <c r="AM1472" s="227" t="str">
        <f>IFERROR((AM1471-AM1469)/AM1471*100%,"")</f>
        <v/>
      </c>
    </row>
    <row r="1473" spans="1:39" customFormat="1" outlineLevel="1">
      <c r="A1473" t="str">
        <f>B1466&amp;C1473</f>
        <v>Surname, Forename5</v>
      </c>
      <c r="B1473" s="259"/>
      <c r="C1473" s="27">
        <v>5</v>
      </c>
      <c r="D1473" s="26" t="s">
        <v>22</v>
      </c>
      <c r="E1473" s="103"/>
      <c r="F1473" s="103"/>
      <c r="G1473" s="103"/>
      <c r="H1473" s="15"/>
      <c r="I1473" s="16"/>
      <c r="J1473" s="17"/>
      <c r="K1473" s="94"/>
      <c r="L1473" s="94"/>
      <c r="M1473" s="94"/>
      <c r="N1473" s="94"/>
      <c r="O1473" s="94"/>
      <c r="P1473" s="94"/>
      <c r="Q1473" s="17" t="str">
        <f>IF(SUM(K1473:P1473)=0,"",SUM(K1473:P1473))</f>
        <v/>
      </c>
      <c r="R1473" s="94"/>
      <c r="S1473" s="94"/>
      <c r="T1473" s="17" t="str">
        <f>IF(SUM(R1473:S1473)=0,"",SUM(R1473:S1473))</f>
        <v/>
      </c>
      <c r="U1473" s="17"/>
      <c r="V1473" s="94"/>
      <c r="W1473" s="17"/>
      <c r="X1473" s="94" t="str">
        <f>IFERROR(AVERAGE(V1473:W1473),"")</f>
        <v/>
      </c>
      <c r="Y1473" s="17"/>
      <c r="Z1473" s="17"/>
      <c r="AA1473" s="71"/>
      <c r="AB1473" s="17"/>
      <c r="AC1473" s="190" t="str">
        <f>IF(J1473="","",IF(J1473&lt;&gt;0,INT(25.4347*POWER((18-J1473),1.81)),0))</f>
        <v/>
      </c>
      <c r="AD1473" s="190" t="str">
        <f>IFERROR(IF(Q1473&lt;&gt;0,INT(0.14354*POWER(((10*Q1473)-220),1.4)),0),"")</f>
        <v/>
      </c>
      <c r="AE1473" s="190" t="str">
        <f>IFERROR(IF(T1473&lt;&gt;0,INT(51.39*POWER((T1473-1.5),1.05)),0),"")</f>
        <v/>
      </c>
      <c r="AF1473" s="190">
        <f>IF(U1473&lt;&gt;0,INT(0.8465*POWER(((100*U1473)-75),1.42)),0)</f>
        <v>0</v>
      </c>
      <c r="AG1473" s="190" t="str">
        <f>IFERROR(IF(X1473&lt;&gt;0,INT(1.53775*POWER((82-X1473),1.81)),0),"")</f>
        <v/>
      </c>
      <c r="AH1473" s="190" t="str">
        <f>IF(Y1473="","",IF(Y1473&lt;&gt;0,INT(5.74352*POWER((28.5-Y1473),1.92)),0))</f>
        <v/>
      </c>
      <c r="AI1473" s="190">
        <f>IF(Z1473&lt;&gt;0,INT(12.91*POWER((Z1473-4),1.1)),0)</f>
        <v>0</v>
      </c>
      <c r="AJ1473" s="190" t="str">
        <f>IF(AA1473="","",IF(AA1473&lt;&gt;0,INT(0.2797*POWER(((100*AA1473)),1.35)),0))</f>
        <v/>
      </c>
      <c r="AK1473" s="191" t="str">
        <f>IF(AB1473="","",IF(AB1473&lt;&gt;0,INT(100.14*POWER((AB1473-1),1.08)),0))</f>
        <v/>
      </c>
      <c r="AL1473" s="192">
        <f>COUNT(J1473,Q1473,T1473,X1473,Y1473,AA1473,AB1473)</f>
        <v>0</v>
      </c>
      <c r="AM1473" s="193" t="str">
        <f>IF(AL1473=0,"",SUM(AC1473:AK1473))</f>
        <v/>
      </c>
    </row>
    <row r="1474" spans="1:39" customFormat="1" outlineLevel="1">
      <c r="B1474" s="259"/>
      <c r="C1474" s="106" t="s">
        <v>65</v>
      </c>
      <c r="D1474" s="103"/>
      <c r="E1474" s="103"/>
      <c r="F1474" s="103"/>
      <c r="G1474" s="103"/>
      <c r="H1474" s="104"/>
      <c r="I1474" s="105"/>
      <c r="J1474" s="107" t="str">
        <f>IFERROR((J1471-J1473)/J1473*100%,"")</f>
        <v/>
      </c>
      <c r="K1474" s="107" t="str">
        <f t="shared" ref="K1474:T1474" si="6329">IFERROR((K1473-K1471)/K1473*100%,"")</f>
        <v/>
      </c>
      <c r="L1474" s="107" t="str">
        <f t="shared" si="6329"/>
        <v/>
      </c>
      <c r="M1474" s="107" t="str">
        <f t="shared" si="6329"/>
        <v/>
      </c>
      <c r="N1474" s="107" t="str">
        <f t="shared" si="6329"/>
        <v/>
      </c>
      <c r="O1474" s="107" t="str">
        <f t="shared" si="6329"/>
        <v/>
      </c>
      <c r="P1474" s="107" t="str">
        <f t="shared" si="6329"/>
        <v/>
      </c>
      <c r="Q1474" s="107" t="str">
        <f t="shared" si="6329"/>
        <v/>
      </c>
      <c r="R1474" s="107" t="str">
        <f t="shared" si="6329"/>
        <v/>
      </c>
      <c r="S1474" s="107" t="str">
        <f t="shared" si="6329"/>
        <v/>
      </c>
      <c r="T1474" s="107" t="str">
        <f t="shared" si="6329"/>
        <v/>
      </c>
      <c r="U1474" s="107" t="str">
        <f t="shared" ref="U1474" si="6330">IFERROR((U1473-U1472)/U1473*100%,"")</f>
        <v/>
      </c>
      <c r="V1474" s="107" t="str">
        <f>IFERROR((V1471-V1473)/V1473*100%,"")</f>
        <v/>
      </c>
      <c r="W1474" s="107" t="str">
        <f>IFERROR((W1471-W1473)/W1473*100%,"")</f>
        <v/>
      </c>
      <c r="X1474" s="107" t="str">
        <f>IFERROR((X1471-X1473)/X1473*100%,"")</f>
        <v/>
      </c>
      <c r="Y1474" s="107" t="str">
        <f>IFERROR((Y1471-Y1473)/Y1473*100%,"")</f>
        <v/>
      </c>
      <c r="Z1474" s="107" t="str">
        <f t="shared" ref="Z1474" si="6331">IFERROR((Z1473-Z1472)/Z1473*100%,"")</f>
        <v/>
      </c>
      <c r="AA1474" s="107" t="str">
        <f>IFERROR((AA1473-AA1471)/AA1473*100%,"")</f>
        <v/>
      </c>
      <c r="AB1474" s="107" t="str">
        <f>IFERROR((AB1473-AB1471)/AB1473*100%,"")</f>
        <v/>
      </c>
      <c r="AC1474" s="194" t="str">
        <f t="shared" ref="AC1474" si="6332">IFERROR((AC1473-AC1472)/AC1473*100%,"")</f>
        <v/>
      </c>
      <c r="AD1474" s="194" t="str">
        <f t="shared" ref="AD1474" si="6333">IFERROR((AD1473-AD1472)/AD1473*100%,"")</f>
        <v/>
      </c>
      <c r="AE1474" s="194" t="str">
        <f t="shared" ref="AE1474" si="6334">IFERROR((AE1473-AE1472)/AE1473*100%,"")</f>
        <v/>
      </c>
      <c r="AF1474" s="194" t="str">
        <f t="shared" ref="AF1474" si="6335">IFERROR((AF1473-AF1472)/AF1473*100%,"")</f>
        <v/>
      </c>
      <c r="AG1474" s="194" t="str">
        <f t="shared" ref="AG1474" si="6336">IFERROR((AG1473-AG1472)/AG1473*100%,"")</f>
        <v/>
      </c>
      <c r="AH1474" s="194" t="str">
        <f t="shared" ref="AH1474" si="6337">IFERROR((AH1473-AH1472)/AH1473*100%,"")</f>
        <v/>
      </c>
      <c r="AI1474" s="194" t="str">
        <f t="shared" ref="AI1474" si="6338">IFERROR((AI1473-AI1472)/AI1473*100%,"")</f>
        <v/>
      </c>
      <c r="AJ1474" s="194" t="str">
        <f t="shared" ref="AJ1474" si="6339">IFERROR((AJ1473-AJ1472)/AJ1473*100%,"")</f>
        <v/>
      </c>
      <c r="AK1474" s="194" t="str">
        <f t="shared" ref="AK1474" si="6340">IFERROR((AK1473-AK1472)/AK1473*100%,"")</f>
        <v/>
      </c>
      <c r="AL1474" s="194" t="str">
        <f t="shared" ref="AL1474" si="6341">IFERROR((AL1473-AL1472)/AL1473*100%,"")</f>
        <v/>
      </c>
      <c r="AM1474" s="227" t="str">
        <f>IFERROR((AM1473-AM1471)/AM1473*100%,"")</f>
        <v/>
      </c>
    </row>
    <row r="1475" spans="1:39" customFormat="1" outlineLevel="1">
      <c r="A1475" t="str">
        <f>B1466&amp;C1475</f>
        <v>Surname, Forename6</v>
      </c>
      <c r="B1475" s="259"/>
      <c r="C1475" s="27">
        <v>6</v>
      </c>
      <c r="D1475" s="26" t="s">
        <v>22</v>
      </c>
      <c r="E1475" s="103"/>
      <c r="F1475" s="103"/>
      <c r="G1475" s="103"/>
      <c r="H1475" s="15"/>
      <c r="I1475" s="16"/>
      <c r="J1475" s="17"/>
      <c r="K1475" s="94"/>
      <c r="L1475" s="94"/>
      <c r="M1475" s="94"/>
      <c r="N1475" s="94"/>
      <c r="O1475" s="94"/>
      <c r="P1475" s="94"/>
      <c r="Q1475" s="17" t="str">
        <f>IF(SUM(K1475:P1475)=0,"",SUM(K1475:P1475))</f>
        <v/>
      </c>
      <c r="R1475" s="94"/>
      <c r="S1475" s="94"/>
      <c r="T1475" s="17" t="str">
        <f>IF(SUM(R1475:S1475)=0,"",SUM(R1475:S1475))</f>
        <v/>
      </c>
      <c r="U1475" s="17"/>
      <c r="V1475" s="94"/>
      <c r="W1475" s="17"/>
      <c r="X1475" s="94" t="str">
        <f>IFERROR(AVERAGE(V1475:W1475),"")</f>
        <v/>
      </c>
      <c r="Y1475" s="17"/>
      <c r="Z1475" s="17"/>
      <c r="AA1475" s="71"/>
      <c r="AB1475" s="17"/>
      <c r="AC1475" s="190" t="str">
        <f>IF(J1475="","",IF(J1475&lt;&gt;0,INT(25.4347*POWER((18-J1475),1.81)),0))</f>
        <v/>
      </c>
      <c r="AD1475" s="190" t="str">
        <f>IFERROR(IF(Q1475&lt;&gt;0,INT(0.14354*POWER(((10*Q1475)-220),1.4)),0),"")</f>
        <v/>
      </c>
      <c r="AE1475" s="190" t="str">
        <f>IFERROR(IF(T1475&lt;&gt;0,INT(51.39*POWER((T1475-1.5),1.05)),0),"")</f>
        <v/>
      </c>
      <c r="AF1475" s="190">
        <f>IF(U1475&lt;&gt;0,INT(0.8465*POWER(((100*U1475)-75),1.42)),0)</f>
        <v>0</v>
      </c>
      <c r="AG1475" s="190" t="str">
        <f>IFERROR(IF(X1475&lt;&gt;0,INT(1.53775*POWER((82-X1475),1.81)),0),"")</f>
        <v/>
      </c>
      <c r="AH1475" s="190" t="str">
        <f>IF(Y1475="","",IF(Y1475&lt;&gt;0,INT(5.74352*POWER((28.5-Y1475),1.92)),0))</f>
        <v/>
      </c>
      <c r="AI1475" s="190">
        <f>IF(Z1475&lt;&gt;0,INT(12.91*POWER((Z1475-4),1.1)),0)</f>
        <v>0</v>
      </c>
      <c r="AJ1475" s="190" t="str">
        <f>IF(AA1475="","",IF(AA1475&lt;&gt;0,INT(0.2797*POWER(((100*AA1475)),1.35)),0))</f>
        <v/>
      </c>
      <c r="AK1475" s="191" t="str">
        <f>IF(AB1475="","",IF(AB1475&lt;&gt;0,INT(100.14*POWER((AB1475-1),1.08)),0))</f>
        <v/>
      </c>
      <c r="AL1475" s="192">
        <f>COUNT(J1475,Q1475,T1475,X1475,Y1475,AA1475,AB1475)</f>
        <v>0</v>
      </c>
      <c r="AM1475" s="193" t="str">
        <f>IF(AL1475=0,"",SUM(AC1475:AK1475))</f>
        <v/>
      </c>
    </row>
    <row r="1476" spans="1:39" customFormat="1" outlineLevel="1">
      <c r="B1476" s="259"/>
      <c r="C1476" s="106" t="s">
        <v>65</v>
      </c>
      <c r="D1476" s="103"/>
      <c r="E1476" s="103"/>
      <c r="F1476" s="103"/>
      <c r="G1476" s="103"/>
      <c r="H1476" s="104"/>
      <c r="I1476" s="105"/>
      <c r="J1476" s="107" t="str">
        <f>IFERROR((J1473-J1475)/J1475*100%,"")</f>
        <v/>
      </c>
      <c r="K1476" s="107" t="str">
        <f t="shared" ref="K1476:T1476" si="6342">IFERROR((K1475-K1473)/K1475*100%,"")</f>
        <v/>
      </c>
      <c r="L1476" s="107" t="str">
        <f t="shared" si="6342"/>
        <v/>
      </c>
      <c r="M1476" s="107" t="str">
        <f t="shared" si="6342"/>
        <v/>
      </c>
      <c r="N1476" s="107" t="str">
        <f t="shared" si="6342"/>
        <v/>
      </c>
      <c r="O1476" s="107" t="str">
        <f t="shared" si="6342"/>
        <v/>
      </c>
      <c r="P1476" s="107" t="str">
        <f t="shared" si="6342"/>
        <v/>
      </c>
      <c r="Q1476" s="107" t="str">
        <f t="shared" si="6342"/>
        <v/>
      </c>
      <c r="R1476" s="107" t="str">
        <f t="shared" si="6342"/>
        <v/>
      </c>
      <c r="S1476" s="107" t="str">
        <f t="shared" si="6342"/>
        <v/>
      </c>
      <c r="T1476" s="107" t="str">
        <f t="shared" si="6342"/>
        <v/>
      </c>
      <c r="U1476" s="107" t="str">
        <f t="shared" ref="U1476" si="6343">IFERROR((U1475-U1474)/U1475*100%,"")</f>
        <v/>
      </c>
      <c r="V1476" s="107" t="str">
        <f>IFERROR((V1473-V1475)/V1475*100%,"")</f>
        <v/>
      </c>
      <c r="W1476" s="107" t="str">
        <f>IFERROR((W1473-W1475)/W1475*100%,"")</f>
        <v/>
      </c>
      <c r="X1476" s="107" t="str">
        <f>IFERROR((X1473-X1475)/X1475*100%,"")</f>
        <v/>
      </c>
      <c r="Y1476" s="107" t="str">
        <f>IFERROR((Y1473-Y1475)/Y1475*100%,"")</f>
        <v/>
      </c>
      <c r="Z1476" s="107" t="str">
        <f t="shared" ref="Z1476" si="6344">IFERROR((Z1475-Z1474)/Z1475*100%,"")</f>
        <v/>
      </c>
      <c r="AA1476" s="107" t="str">
        <f>IFERROR((AA1475-AA1473)/AA1475*100%,"")</f>
        <v/>
      </c>
      <c r="AB1476" s="107" t="str">
        <f>IFERROR((AB1475-AB1473)/AB1475*100%,"")</f>
        <v/>
      </c>
      <c r="AC1476" s="194" t="str">
        <f t="shared" ref="AC1476" si="6345">IFERROR((AC1475-AC1474)/AC1475*100%,"")</f>
        <v/>
      </c>
      <c r="AD1476" s="194" t="str">
        <f t="shared" ref="AD1476" si="6346">IFERROR((AD1475-AD1474)/AD1475*100%,"")</f>
        <v/>
      </c>
      <c r="AE1476" s="194" t="str">
        <f t="shared" ref="AE1476" si="6347">IFERROR((AE1475-AE1474)/AE1475*100%,"")</f>
        <v/>
      </c>
      <c r="AF1476" s="194" t="str">
        <f t="shared" ref="AF1476" si="6348">IFERROR((AF1475-AF1474)/AF1475*100%,"")</f>
        <v/>
      </c>
      <c r="AG1476" s="194" t="str">
        <f t="shared" ref="AG1476" si="6349">IFERROR((AG1475-AG1474)/AG1475*100%,"")</f>
        <v/>
      </c>
      <c r="AH1476" s="194" t="str">
        <f t="shared" ref="AH1476" si="6350">IFERROR((AH1475-AH1474)/AH1475*100%,"")</f>
        <v/>
      </c>
      <c r="AI1476" s="194" t="str">
        <f t="shared" ref="AI1476" si="6351">IFERROR((AI1475-AI1474)/AI1475*100%,"")</f>
        <v/>
      </c>
      <c r="AJ1476" s="194" t="str">
        <f t="shared" ref="AJ1476" si="6352">IFERROR((AJ1475-AJ1474)/AJ1475*100%,"")</f>
        <v/>
      </c>
      <c r="AK1476" s="194" t="str">
        <f t="shared" ref="AK1476" si="6353">IFERROR((AK1475-AK1474)/AK1475*100%,"")</f>
        <v/>
      </c>
      <c r="AL1476" s="194" t="str">
        <f t="shared" ref="AL1476" si="6354">IFERROR((AL1475-AL1474)/AL1475*100%,"")</f>
        <v/>
      </c>
      <c r="AM1476" s="227" t="str">
        <f>IFERROR((AM1475-AM1473)/AM1475*100%,"")</f>
        <v/>
      </c>
    </row>
    <row r="1477" spans="1:39" customFormat="1" outlineLevel="1">
      <c r="A1477" t="str">
        <f>B1466&amp;C1477</f>
        <v>Surname, Forename7</v>
      </c>
      <c r="B1477" s="259"/>
      <c r="C1477" s="27">
        <v>7</v>
      </c>
      <c r="D1477" s="26" t="s">
        <v>22</v>
      </c>
      <c r="E1477" s="103"/>
      <c r="F1477" s="103"/>
      <c r="G1477" s="103"/>
      <c r="H1477" s="15"/>
      <c r="I1477" s="16"/>
      <c r="J1477" s="17"/>
      <c r="K1477" s="94"/>
      <c r="L1477" s="94"/>
      <c r="M1477" s="94"/>
      <c r="N1477" s="94"/>
      <c r="O1477" s="94"/>
      <c r="P1477" s="94"/>
      <c r="Q1477" s="17" t="str">
        <f>IF(SUM(K1477:P1477)=0,"",SUM(K1477:P1477))</f>
        <v/>
      </c>
      <c r="R1477" s="94"/>
      <c r="S1477" s="94"/>
      <c r="T1477" s="17" t="str">
        <f>IF(SUM(R1477:S1477)=0,"",SUM(R1477:S1477))</f>
        <v/>
      </c>
      <c r="U1477" s="17"/>
      <c r="V1477" s="94"/>
      <c r="W1477" s="17"/>
      <c r="X1477" s="94" t="str">
        <f>IFERROR(AVERAGE(V1477:W1477),"")</f>
        <v/>
      </c>
      <c r="Y1477" s="17"/>
      <c r="Z1477" s="17"/>
      <c r="AA1477" s="71"/>
      <c r="AB1477" s="17"/>
      <c r="AC1477" s="190" t="str">
        <f>IF(J1477="","",IF(J1477&lt;&gt;0,INT(25.4347*POWER((18-J1477),1.81)),0))</f>
        <v/>
      </c>
      <c r="AD1477" s="190" t="str">
        <f>IFERROR(IF(Q1477&lt;&gt;0,INT(0.14354*POWER(((10*Q1477)-220),1.4)),0),"")</f>
        <v/>
      </c>
      <c r="AE1477" s="190" t="str">
        <f>IFERROR(IF(T1477&lt;&gt;0,INT(51.39*POWER((T1477-1.5),1.05)),0),"")</f>
        <v/>
      </c>
      <c r="AF1477" s="190">
        <f>IF(U1477&lt;&gt;0,INT(0.8465*POWER(((100*U1477)-75),1.42)),0)</f>
        <v>0</v>
      </c>
      <c r="AG1477" s="190" t="str">
        <f>IFERROR(IF(X1477&lt;&gt;0,INT(1.53775*POWER((82-X1477),1.81)),0),"")</f>
        <v/>
      </c>
      <c r="AH1477" s="190" t="str">
        <f>IF(Y1477="","",IF(Y1477&lt;&gt;0,INT(5.74352*POWER((28.5-Y1477),1.92)),0))</f>
        <v/>
      </c>
      <c r="AI1477" s="190">
        <f>IF(Z1477&lt;&gt;0,INT(12.91*POWER((Z1477-4),1.1)),0)</f>
        <v>0</v>
      </c>
      <c r="AJ1477" s="190" t="str">
        <f>IF(AA1477="","",IF(AA1477&lt;&gt;0,INT(0.2797*POWER(((100*AA1477)),1.35)),0))</f>
        <v/>
      </c>
      <c r="AK1477" s="191" t="str">
        <f>IF(AB1477="","",IF(AB1477&lt;&gt;0,INT(100.14*POWER((AB1477-1),1.08)),0))</f>
        <v/>
      </c>
      <c r="AL1477" s="192">
        <f>COUNT(J1477,Q1477,T1477,X1477,Y1477,AA1477,AB1477)</f>
        <v>0</v>
      </c>
      <c r="AM1477" s="193" t="str">
        <f>IF(AL1477=0,"",SUM(AC1477:AK1477))</f>
        <v/>
      </c>
    </row>
    <row r="1478" spans="1:39" customFormat="1" outlineLevel="1">
      <c r="B1478" s="259"/>
      <c r="C1478" s="106" t="s">
        <v>65</v>
      </c>
      <c r="D1478" s="103"/>
      <c r="E1478" s="103"/>
      <c r="F1478" s="103"/>
      <c r="G1478" s="103"/>
      <c r="H1478" s="104"/>
      <c r="I1478" s="105"/>
      <c r="J1478" s="107" t="str">
        <f>IFERROR((J1475-J1477)/J1477*100%,"")</f>
        <v/>
      </c>
      <c r="K1478" s="107" t="str">
        <f t="shared" ref="K1478:T1478" si="6355">IFERROR((K1477-K1475)/K1477*100%,"")</f>
        <v/>
      </c>
      <c r="L1478" s="107" t="str">
        <f t="shared" si="6355"/>
        <v/>
      </c>
      <c r="M1478" s="107" t="str">
        <f t="shared" si="6355"/>
        <v/>
      </c>
      <c r="N1478" s="107" t="str">
        <f t="shared" si="6355"/>
        <v/>
      </c>
      <c r="O1478" s="107" t="str">
        <f t="shared" si="6355"/>
        <v/>
      </c>
      <c r="P1478" s="107" t="str">
        <f t="shared" si="6355"/>
        <v/>
      </c>
      <c r="Q1478" s="107" t="str">
        <f t="shared" si="6355"/>
        <v/>
      </c>
      <c r="R1478" s="107" t="str">
        <f t="shared" si="6355"/>
        <v/>
      </c>
      <c r="S1478" s="107" t="str">
        <f t="shared" si="6355"/>
        <v/>
      </c>
      <c r="T1478" s="107" t="str">
        <f t="shared" si="6355"/>
        <v/>
      </c>
      <c r="U1478" s="107" t="str">
        <f t="shared" ref="U1478" si="6356">IFERROR((U1477-U1476)/U1477*100%,"")</f>
        <v/>
      </c>
      <c r="V1478" s="107" t="str">
        <f>IFERROR((V1475-V1477)/V1477*100%,"")</f>
        <v/>
      </c>
      <c r="W1478" s="107" t="str">
        <f>IFERROR((W1475-W1477)/W1477*100%,"")</f>
        <v/>
      </c>
      <c r="X1478" s="107" t="str">
        <f>IFERROR((X1475-X1477)/X1477*100%,"")</f>
        <v/>
      </c>
      <c r="Y1478" s="107" t="str">
        <f>IFERROR((Y1475-Y1477)/Y1477*100%,"")</f>
        <v/>
      </c>
      <c r="Z1478" s="107" t="str">
        <f t="shared" ref="Z1478" si="6357">IFERROR((Z1477-Z1476)/Z1477*100%,"")</f>
        <v/>
      </c>
      <c r="AA1478" s="107" t="str">
        <f>IFERROR((AA1477-AA1475)/AA1477*100%,"")</f>
        <v/>
      </c>
      <c r="AB1478" s="107" t="str">
        <f>IFERROR((AB1477-AB1475)/AB1477*100%,"")</f>
        <v/>
      </c>
      <c r="AC1478" s="194" t="str">
        <f t="shared" ref="AC1478" si="6358">IFERROR((AC1477-AC1476)/AC1477*100%,"")</f>
        <v/>
      </c>
      <c r="AD1478" s="194" t="str">
        <f t="shared" ref="AD1478" si="6359">IFERROR((AD1477-AD1476)/AD1477*100%,"")</f>
        <v/>
      </c>
      <c r="AE1478" s="194" t="str">
        <f t="shared" ref="AE1478" si="6360">IFERROR((AE1477-AE1476)/AE1477*100%,"")</f>
        <v/>
      </c>
      <c r="AF1478" s="194" t="str">
        <f t="shared" ref="AF1478" si="6361">IFERROR((AF1477-AF1476)/AF1477*100%,"")</f>
        <v/>
      </c>
      <c r="AG1478" s="194" t="str">
        <f t="shared" ref="AG1478" si="6362">IFERROR((AG1477-AG1476)/AG1477*100%,"")</f>
        <v/>
      </c>
      <c r="AH1478" s="194" t="str">
        <f t="shared" ref="AH1478" si="6363">IFERROR((AH1477-AH1476)/AH1477*100%,"")</f>
        <v/>
      </c>
      <c r="AI1478" s="194" t="str">
        <f t="shared" ref="AI1478" si="6364">IFERROR((AI1477-AI1476)/AI1477*100%,"")</f>
        <v/>
      </c>
      <c r="AJ1478" s="194" t="str">
        <f t="shared" ref="AJ1478" si="6365">IFERROR((AJ1477-AJ1476)/AJ1477*100%,"")</f>
        <v/>
      </c>
      <c r="AK1478" s="194" t="str">
        <f t="shared" ref="AK1478" si="6366">IFERROR((AK1477-AK1476)/AK1477*100%,"")</f>
        <v/>
      </c>
      <c r="AL1478" s="194" t="str">
        <f t="shared" ref="AL1478" si="6367">IFERROR((AL1477-AL1476)/AL1477*100%,"")</f>
        <v/>
      </c>
      <c r="AM1478" s="227" t="str">
        <f>IFERROR((AM1477-AM1475)/AM1477*100%,"")</f>
        <v/>
      </c>
    </row>
    <row r="1479" spans="1:39" customFormat="1" outlineLevel="1">
      <c r="A1479" t="str">
        <f>B1466&amp;C1479</f>
        <v>Surname, Forename8</v>
      </c>
      <c r="B1479" s="259"/>
      <c r="C1479" s="27">
        <v>8</v>
      </c>
      <c r="D1479" s="26" t="s">
        <v>22</v>
      </c>
      <c r="E1479" s="103"/>
      <c r="F1479" s="103"/>
      <c r="G1479" s="103"/>
      <c r="H1479" s="15"/>
      <c r="I1479" s="16"/>
      <c r="J1479" s="17"/>
      <c r="K1479" s="94"/>
      <c r="L1479" s="94"/>
      <c r="M1479" s="94"/>
      <c r="N1479" s="94"/>
      <c r="O1479" s="94"/>
      <c r="P1479" s="94"/>
      <c r="Q1479" s="17" t="str">
        <f>IF(SUM(K1479:P1479)=0,"",SUM(K1479:P1479))</f>
        <v/>
      </c>
      <c r="R1479" s="94"/>
      <c r="S1479" s="94"/>
      <c r="T1479" s="17" t="str">
        <f>IF(SUM(R1479:S1479)=0,"",SUM(R1479:S1479))</f>
        <v/>
      </c>
      <c r="U1479" s="17"/>
      <c r="V1479" s="94"/>
      <c r="W1479" s="17"/>
      <c r="X1479" s="94" t="str">
        <f>IFERROR(AVERAGE(V1479:W1479),"")</f>
        <v/>
      </c>
      <c r="Y1479" s="17"/>
      <c r="Z1479" s="17"/>
      <c r="AA1479" s="71"/>
      <c r="AB1479" s="17"/>
      <c r="AC1479" s="190" t="str">
        <f>IF(J1479="","",IF(J1479&lt;&gt;0,INT(25.4347*POWER((18-J1479),1.81)),0))</f>
        <v/>
      </c>
      <c r="AD1479" s="190" t="str">
        <f>IFERROR(IF(Q1479&lt;&gt;0,INT(0.14354*POWER(((10*Q1479)-220),1.4)),0),"")</f>
        <v/>
      </c>
      <c r="AE1479" s="190" t="str">
        <f>IFERROR(IF(T1479&lt;&gt;0,INT(51.39*POWER((T1479-1.5),1.05)),0),"")</f>
        <v/>
      </c>
      <c r="AF1479" s="190">
        <f>IF(U1479&lt;&gt;0,INT(0.8465*POWER(((100*U1479)-75),1.42)),0)</f>
        <v>0</v>
      </c>
      <c r="AG1479" s="190" t="str">
        <f>IFERROR(IF(X1479&lt;&gt;0,INT(1.53775*POWER((82-X1479),1.81)),0),"")</f>
        <v/>
      </c>
      <c r="AH1479" s="190" t="str">
        <f>IF(Y1479="","",IF(Y1479&lt;&gt;0,INT(5.74352*POWER((28.5-Y1479),1.92)),0))</f>
        <v/>
      </c>
      <c r="AI1479" s="190">
        <f>IF(Z1479&lt;&gt;0,INT(12.91*POWER((Z1479-4),1.1)),0)</f>
        <v>0</v>
      </c>
      <c r="AJ1479" s="190" t="str">
        <f>IF(AA1479="","",IF(AA1479&lt;&gt;0,INT(0.2797*POWER(((100*AA1479)),1.35)),0))</f>
        <v/>
      </c>
      <c r="AK1479" s="191" t="str">
        <f>IF(AB1479="","",IF(AB1479&lt;&gt;0,INT(100.14*POWER((AB1479-1),1.08)),0))</f>
        <v/>
      </c>
      <c r="AL1479" s="192">
        <f>COUNT(J1479,Q1479,T1479,X1479,Y1479,AA1479,AB1479)</f>
        <v>0</v>
      </c>
      <c r="AM1479" s="193" t="str">
        <f>IF(AL1479=0,"",SUM(AC1479:AK1479))</f>
        <v/>
      </c>
    </row>
    <row r="1480" spans="1:39" customFormat="1" outlineLevel="1">
      <c r="B1480" s="259"/>
      <c r="C1480" s="106" t="s">
        <v>65</v>
      </c>
      <c r="D1480" s="103"/>
      <c r="E1480" s="103"/>
      <c r="F1480" s="103"/>
      <c r="G1480" s="103"/>
      <c r="H1480" s="104"/>
      <c r="I1480" s="105"/>
      <c r="J1480" s="107" t="str">
        <f>IFERROR((J1477-J1479)/J1479*100%,"")</f>
        <v/>
      </c>
      <c r="K1480" s="107" t="str">
        <f t="shared" ref="K1480:T1480" si="6368">IFERROR((K1479-K1477)/K1479*100%,"")</f>
        <v/>
      </c>
      <c r="L1480" s="107" t="str">
        <f t="shared" si="6368"/>
        <v/>
      </c>
      <c r="M1480" s="107" t="str">
        <f t="shared" si="6368"/>
        <v/>
      </c>
      <c r="N1480" s="107" t="str">
        <f t="shared" si="6368"/>
        <v/>
      </c>
      <c r="O1480" s="107" t="str">
        <f t="shared" si="6368"/>
        <v/>
      </c>
      <c r="P1480" s="107" t="str">
        <f t="shared" si="6368"/>
        <v/>
      </c>
      <c r="Q1480" s="107" t="str">
        <f t="shared" si="6368"/>
        <v/>
      </c>
      <c r="R1480" s="107" t="str">
        <f t="shared" si="6368"/>
        <v/>
      </c>
      <c r="S1480" s="107" t="str">
        <f t="shared" si="6368"/>
        <v/>
      </c>
      <c r="T1480" s="107" t="str">
        <f t="shared" si="6368"/>
        <v/>
      </c>
      <c r="U1480" s="107" t="str">
        <f t="shared" ref="U1480" si="6369">IFERROR((U1479-U1478)/U1479*100%,"")</f>
        <v/>
      </c>
      <c r="V1480" s="107" t="str">
        <f>IFERROR((V1477-V1479)/V1479*100%,"")</f>
        <v/>
      </c>
      <c r="W1480" s="107" t="str">
        <f>IFERROR((W1477-W1479)/W1479*100%,"")</f>
        <v/>
      </c>
      <c r="X1480" s="107" t="str">
        <f>IFERROR((X1477-X1479)/X1479*100%,"")</f>
        <v/>
      </c>
      <c r="Y1480" s="107" t="str">
        <f>IFERROR((Y1477-Y1479)/Y1479*100%,"")</f>
        <v/>
      </c>
      <c r="Z1480" s="107" t="str">
        <f t="shared" ref="Z1480" si="6370">IFERROR((Z1479-Z1478)/Z1479*100%,"")</f>
        <v/>
      </c>
      <c r="AA1480" s="107" t="str">
        <f>IFERROR((AA1479-AA1477)/AA1479*100%,"")</f>
        <v/>
      </c>
      <c r="AB1480" s="107" t="str">
        <f>IFERROR((AB1479-AB1477)/AB1479*100%,"")</f>
        <v/>
      </c>
      <c r="AC1480" s="194" t="str">
        <f t="shared" ref="AC1480" si="6371">IFERROR((AC1479-AC1478)/AC1479*100%,"")</f>
        <v/>
      </c>
      <c r="AD1480" s="194" t="str">
        <f t="shared" ref="AD1480" si="6372">IFERROR((AD1479-AD1478)/AD1479*100%,"")</f>
        <v/>
      </c>
      <c r="AE1480" s="194" t="str">
        <f t="shared" ref="AE1480" si="6373">IFERROR((AE1479-AE1478)/AE1479*100%,"")</f>
        <v/>
      </c>
      <c r="AF1480" s="194" t="str">
        <f t="shared" ref="AF1480" si="6374">IFERROR((AF1479-AF1478)/AF1479*100%,"")</f>
        <v/>
      </c>
      <c r="AG1480" s="194" t="str">
        <f t="shared" ref="AG1480" si="6375">IFERROR((AG1479-AG1478)/AG1479*100%,"")</f>
        <v/>
      </c>
      <c r="AH1480" s="194" t="str">
        <f t="shared" ref="AH1480" si="6376">IFERROR((AH1479-AH1478)/AH1479*100%,"")</f>
        <v/>
      </c>
      <c r="AI1480" s="194" t="str">
        <f t="shared" ref="AI1480" si="6377">IFERROR((AI1479-AI1478)/AI1479*100%,"")</f>
        <v/>
      </c>
      <c r="AJ1480" s="194" t="str">
        <f t="shared" ref="AJ1480" si="6378">IFERROR((AJ1479-AJ1478)/AJ1479*100%,"")</f>
        <v/>
      </c>
      <c r="AK1480" s="194" t="str">
        <f t="shared" ref="AK1480" si="6379">IFERROR((AK1479-AK1478)/AK1479*100%,"")</f>
        <v/>
      </c>
      <c r="AL1480" s="194" t="str">
        <f t="shared" ref="AL1480" si="6380">IFERROR((AL1479-AL1478)/AL1479*100%,"")</f>
        <v/>
      </c>
      <c r="AM1480" s="227" t="str">
        <f>IFERROR((AM1479-AM1477)/AM1479*100%,"")</f>
        <v/>
      </c>
    </row>
    <row r="1481" spans="1:39" customFormat="1" outlineLevel="1">
      <c r="A1481" t="str">
        <f>B1466&amp;C1481</f>
        <v>Surname, Forename9</v>
      </c>
      <c r="B1481" s="259"/>
      <c r="C1481" s="27">
        <v>9</v>
      </c>
      <c r="D1481" s="26" t="s">
        <v>22</v>
      </c>
      <c r="E1481" s="103"/>
      <c r="F1481" s="103"/>
      <c r="G1481" s="103"/>
      <c r="H1481" s="15"/>
      <c r="I1481" s="16"/>
      <c r="J1481" s="17"/>
      <c r="K1481" s="94"/>
      <c r="L1481" s="94"/>
      <c r="M1481" s="94"/>
      <c r="N1481" s="94"/>
      <c r="O1481" s="94"/>
      <c r="P1481" s="94"/>
      <c r="Q1481" s="17" t="str">
        <f>IF(SUM(K1481:P1481)=0,"",SUM(K1481:P1481))</f>
        <v/>
      </c>
      <c r="R1481" s="94"/>
      <c r="S1481" s="94"/>
      <c r="T1481" s="17" t="str">
        <f>IF(SUM(R1481:S1481)=0,"",SUM(R1481:S1481))</f>
        <v/>
      </c>
      <c r="U1481" s="17"/>
      <c r="V1481" s="94"/>
      <c r="W1481" s="17"/>
      <c r="X1481" s="94" t="str">
        <f>IFERROR(AVERAGE(V1481:W1481),"")</f>
        <v/>
      </c>
      <c r="Y1481" s="17"/>
      <c r="Z1481" s="17"/>
      <c r="AA1481" s="71"/>
      <c r="AB1481" s="17"/>
      <c r="AC1481" s="190" t="str">
        <f>IF(J1481="","",IF(J1481&lt;&gt;0,INT(25.4347*POWER((18-J1481),1.81)),0))</f>
        <v/>
      </c>
      <c r="AD1481" s="190" t="str">
        <f>IFERROR(IF(Q1481&lt;&gt;0,INT(0.14354*POWER(((10*Q1481)-220),1.4)),0),"")</f>
        <v/>
      </c>
      <c r="AE1481" s="190" t="str">
        <f>IFERROR(IF(T1481&lt;&gt;0,INT(51.39*POWER((T1481-1.5),1.05)),0),"")</f>
        <v/>
      </c>
      <c r="AF1481" s="190">
        <f>IF(U1481&lt;&gt;0,INT(0.8465*POWER(((100*U1481)-75),1.42)),0)</f>
        <v>0</v>
      </c>
      <c r="AG1481" s="190" t="str">
        <f>IFERROR(IF(X1481&lt;&gt;0,INT(1.53775*POWER((82-X1481),1.81)),0),"")</f>
        <v/>
      </c>
      <c r="AH1481" s="190" t="str">
        <f>IF(Y1481="","",IF(Y1481&lt;&gt;0,INT(5.74352*POWER((28.5-Y1481),1.92)),0))</f>
        <v/>
      </c>
      <c r="AI1481" s="190">
        <f>IF(Z1481&lt;&gt;0,INT(12.91*POWER((Z1481-4),1.1)),0)</f>
        <v>0</v>
      </c>
      <c r="AJ1481" s="190" t="str">
        <f>IF(AA1481="","",IF(AA1481&lt;&gt;0,INT(0.2797*POWER(((100*AA1481)),1.35)),0))</f>
        <v/>
      </c>
      <c r="AK1481" s="191" t="str">
        <f>IF(AB1481="","",IF(AB1481&lt;&gt;0,INT(100.14*POWER((AB1481-1),1.08)),0))</f>
        <v/>
      </c>
      <c r="AL1481" s="192">
        <f>COUNT(J1481,Q1481,T1481,X1481,Y1481,AA1481,AB1481)</f>
        <v>0</v>
      </c>
      <c r="AM1481" s="193" t="str">
        <f>IF(AL1481=0,"",SUM(AC1481:AK1481))</f>
        <v/>
      </c>
    </row>
    <row r="1482" spans="1:39" customFormat="1" outlineLevel="1">
      <c r="B1482" s="259"/>
      <c r="C1482" s="106" t="s">
        <v>65</v>
      </c>
      <c r="D1482" s="33"/>
      <c r="E1482" s="33"/>
      <c r="F1482" s="33"/>
      <c r="G1482" s="33"/>
      <c r="H1482" s="18"/>
      <c r="I1482" s="44"/>
      <c r="J1482" s="107" t="str">
        <f>IFERROR((J1479-J1481)/J1481*100%,"")</f>
        <v/>
      </c>
      <c r="K1482" s="107" t="str">
        <f t="shared" ref="K1482:T1482" si="6381">IFERROR((K1481-K1479)/K1481*100%,"")</f>
        <v/>
      </c>
      <c r="L1482" s="107" t="str">
        <f t="shared" si="6381"/>
        <v/>
      </c>
      <c r="M1482" s="107" t="str">
        <f t="shared" si="6381"/>
        <v/>
      </c>
      <c r="N1482" s="107" t="str">
        <f t="shared" si="6381"/>
        <v/>
      </c>
      <c r="O1482" s="107" t="str">
        <f t="shared" si="6381"/>
        <v/>
      </c>
      <c r="P1482" s="107" t="str">
        <f t="shared" si="6381"/>
        <v/>
      </c>
      <c r="Q1482" s="107" t="str">
        <f t="shared" si="6381"/>
        <v/>
      </c>
      <c r="R1482" s="107" t="str">
        <f t="shared" si="6381"/>
        <v/>
      </c>
      <c r="S1482" s="107" t="str">
        <f t="shared" si="6381"/>
        <v/>
      </c>
      <c r="T1482" s="107" t="str">
        <f t="shared" si="6381"/>
        <v/>
      </c>
      <c r="U1482" s="107" t="str">
        <f t="shared" ref="U1482" si="6382">IFERROR((U1481-U1480)/U1481*100%,"")</f>
        <v/>
      </c>
      <c r="V1482" s="107" t="str">
        <f>IFERROR((V1479-V1481)/V1481*100%,"")</f>
        <v/>
      </c>
      <c r="W1482" s="107" t="str">
        <f>IFERROR((W1479-W1481)/W1481*100%,"")</f>
        <v/>
      </c>
      <c r="X1482" s="107" t="str">
        <f>IFERROR((X1479-X1481)/X1481*100%,"")</f>
        <v/>
      </c>
      <c r="Y1482" s="107" t="str">
        <f>IFERROR((Y1479-Y1481)/Y1481*100%,"")</f>
        <v/>
      </c>
      <c r="Z1482" s="107" t="str">
        <f t="shared" ref="Z1482" si="6383">IFERROR((Z1481-Z1480)/Z1481*100%,"")</f>
        <v/>
      </c>
      <c r="AA1482" s="107" t="str">
        <f>IFERROR((AA1481-AA1479)/AA1481*100%,"")</f>
        <v/>
      </c>
      <c r="AB1482" s="107" t="str">
        <f>IFERROR((AB1481-AB1479)/AB1481*100%,"")</f>
        <v/>
      </c>
      <c r="AC1482" s="194" t="str">
        <f t="shared" ref="AC1482" si="6384">IFERROR((AC1481-AC1480)/AC1481*100%,"")</f>
        <v/>
      </c>
      <c r="AD1482" s="194" t="str">
        <f t="shared" ref="AD1482" si="6385">IFERROR((AD1481-AD1480)/AD1481*100%,"")</f>
        <v/>
      </c>
      <c r="AE1482" s="194" t="str">
        <f t="shared" ref="AE1482" si="6386">IFERROR((AE1481-AE1480)/AE1481*100%,"")</f>
        <v/>
      </c>
      <c r="AF1482" s="194" t="str">
        <f t="shared" ref="AF1482" si="6387">IFERROR((AF1481-AF1480)/AF1481*100%,"")</f>
        <v/>
      </c>
      <c r="AG1482" s="194" t="str">
        <f t="shared" ref="AG1482" si="6388">IFERROR((AG1481-AG1480)/AG1481*100%,"")</f>
        <v/>
      </c>
      <c r="AH1482" s="194" t="str">
        <f t="shared" ref="AH1482" si="6389">IFERROR((AH1481-AH1480)/AH1481*100%,"")</f>
        <v/>
      </c>
      <c r="AI1482" s="194" t="str">
        <f t="shared" ref="AI1482" si="6390">IFERROR((AI1481-AI1480)/AI1481*100%,"")</f>
        <v/>
      </c>
      <c r="AJ1482" s="194" t="str">
        <f t="shared" ref="AJ1482" si="6391">IFERROR((AJ1481-AJ1480)/AJ1481*100%,"")</f>
        <v/>
      </c>
      <c r="AK1482" s="194" t="str">
        <f t="shared" ref="AK1482" si="6392">IFERROR((AK1481-AK1480)/AK1481*100%,"")</f>
        <v/>
      </c>
      <c r="AL1482" s="194" t="str">
        <f t="shared" ref="AL1482" si="6393">IFERROR((AL1481-AL1480)/AL1481*100%,"")</f>
        <v/>
      </c>
      <c r="AM1482" s="227" t="str">
        <f>IFERROR((AM1481-AM1479)/AM1481*100%,"")</f>
        <v/>
      </c>
    </row>
    <row r="1483" spans="1:39" s="6" customFormat="1" outlineLevel="1">
      <c r="A1483" t="str">
        <f>B1466&amp;C1483</f>
        <v>Surname, Forename10</v>
      </c>
      <c r="B1483" s="259"/>
      <c r="C1483" s="32">
        <v>10</v>
      </c>
      <c r="D1483" s="33" t="s">
        <v>22</v>
      </c>
      <c r="E1483" s="33"/>
      <c r="F1483" s="33"/>
      <c r="G1483" s="33"/>
      <c r="H1483" s="18"/>
      <c r="I1483" s="44"/>
      <c r="J1483" s="34"/>
      <c r="K1483" s="34"/>
      <c r="L1483" s="34"/>
      <c r="M1483" s="34"/>
      <c r="N1483" s="34"/>
      <c r="O1483" s="34"/>
      <c r="P1483" s="34"/>
      <c r="Q1483" s="17" t="str">
        <f>IF(SUM(K1483:P1483)=0,"",SUM(K1483:P1483))</f>
        <v/>
      </c>
      <c r="R1483" s="94"/>
      <c r="S1483" s="94"/>
      <c r="T1483" s="17" t="str">
        <f>IF(SUM(R1483:S1483)=0,"",SUM(R1483:S1483))</f>
        <v/>
      </c>
      <c r="U1483" s="17"/>
      <c r="V1483" s="94"/>
      <c r="W1483" s="17"/>
      <c r="X1483" s="94" t="str">
        <f>IFERROR(AVERAGE(V1483:W1483),"")</f>
        <v/>
      </c>
      <c r="Y1483" s="17"/>
      <c r="Z1483" s="17"/>
      <c r="AA1483" s="71"/>
      <c r="AB1483" s="17"/>
      <c r="AC1483" s="190" t="str">
        <f>IF(J1483="","",IF(J1483&lt;&gt;0,INT(25.4347*POWER((18-J1483),1.81)),0))</f>
        <v/>
      </c>
      <c r="AD1483" s="190" t="str">
        <f>IFERROR(IF(Q1483&lt;&gt;0,INT(0.14354*POWER(((10*Q1483)-220),1.4)),0),"")</f>
        <v/>
      </c>
      <c r="AE1483" s="190" t="str">
        <f>IFERROR(IF(T1483&lt;&gt;0,INT(51.39*POWER((T1483-1.5),1.05)),0),"")</f>
        <v/>
      </c>
      <c r="AF1483" s="190">
        <f>IF(U1483&lt;&gt;0,INT(0.8465*POWER(((100*U1483)-75),1.42)),0)</f>
        <v>0</v>
      </c>
      <c r="AG1483" s="190" t="str">
        <f>IFERROR(IF(X1483&lt;&gt;0,INT(1.53775*POWER((82-X1483),1.81)),0),"")</f>
        <v/>
      </c>
      <c r="AH1483" s="190" t="str">
        <f>IF(Y1483="","",IF(Y1483&lt;&gt;0,INT(5.74352*POWER((28.5-Y1483),1.92)),0))</f>
        <v/>
      </c>
      <c r="AI1483" s="190">
        <f>IF(Z1483&lt;&gt;0,INT(12.91*POWER((Z1483-4),1.1)),0)</f>
        <v>0</v>
      </c>
      <c r="AJ1483" s="190" t="str">
        <f>IF(AA1483="","",IF(AA1483&lt;&gt;0,INT(0.2797*POWER(((100*AA1483)),1.35)),0))</f>
        <v/>
      </c>
      <c r="AK1483" s="191" t="str">
        <f>IF(AB1483="","",IF(AB1483&lt;&gt;0,INT(100.14*POWER((AB1483-1),1.08)),0))</f>
        <v/>
      </c>
      <c r="AL1483" s="192">
        <f>COUNT(J1483,Q1483,T1483,X1483,Y1483,AA1483,AB1483)</f>
        <v>0</v>
      </c>
      <c r="AM1483" s="193" t="str">
        <f>IF(AL1483=0,"",SUM(AC1483:AK1483))</f>
        <v/>
      </c>
    </row>
    <row r="1484" spans="1:39" s="6" customFormat="1" outlineLevel="1">
      <c r="A1484"/>
      <c r="B1484" s="260"/>
      <c r="C1484" s="106" t="s">
        <v>65</v>
      </c>
      <c r="D1484" s="33"/>
      <c r="E1484" s="33"/>
      <c r="F1484" s="33"/>
      <c r="G1484" s="33"/>
      <c r="H1484" s="18"/>
      <c r="I1484" s="44"/>
      <c r="J1484" s="107" t="str">
        <f>IFERROR((J1481-J1483)/J1483*100%,"")</f>
        <v/>
      </c>
      <c r="K1484" s="107" t="str">
        <f t="shared" ref="K1484:T1484" si="6394">IFERROR((K1483-K1481)/K1483*100%,"")</f>
        <v/>
      </c>
      <c r="L1484" s="107" t="str">
        <f t="shared" si="6394"/>
        <v/>
      </c>
      <c r="M1484" s="107" t="str">
        <f t="shared" si="6394"/>
        <v/>
      </c>
      <c r="N1484" s="107" t="str">
        <f t="shared" si="6394"/>
        <v/>
      </c>
      <c r="O1484" s="107" t="str">
        <f t="shared" si="6394"/>
        <v/>
      </c>
      <c r="P1484" s="107" t="str">
        <f t="shared" si="6394"/>
        <v/>
      </c>
      <c r="Q1484" s="107" t="str">
        <f t="shared" si="6394"/>
        <v/>
      </c>
      <c r="R1484" s="107" t="str">
        <f t="shared" si="6394"/>
        <v/>
      </c>
      <c r="S1484" s="107" t="str">
        <f t="shared" si="6394"/>
        <v/>
      </c>
      <c r="T1484" s="107" t="str">
        <f t="shared" si="6394"/>
        <v/>
      </c>
      <c r="U1484" s="107" t="str">
        <f t="shared" ref="U1484" si="6395">IFERROR((U1483-U1482)/U1483*100%,"")</f>
        <v/>
      </c>
      <c r="V1484" s="107" t="str">
        <f>IFERROR((V1481-V1483)/V1483*100%,"")</f>
        <v/>
      </c>
      <c r="W1484" s="107" t="str">
        <f>IFERROR((W1481-W1483)/W1483*100%,"")</f>
        <v/>
      </c>
      <c r="X1484" s="107" t="str">
        <f>IFERROR((X1481-X1483)/X1483*100%,"")</f>
        <v/>
      </c>
      <c r="Y1484" s="107" t="str">
        <f>IFERROR((Y1481-Y1483)/Y1483*100%,"")</f>
        <v/>
      </c>
      <c r="Z1484" s="107" t="str">
        <f t="shared" ref="Z1484" si="6396">IFERROR((Z1483-Z1482)/Z1483*100%,"")</f>
        <v/>
      </c>
      <c r="AA1484" s="107" t="str">
        <f>IFERROR((AA1483-AA1481)/AA1483*100%,"")</f>
        <v/>
      </c>
      <c r="AB1484" s="107" t="str">
        <f>IFERROR((AB1483-AB1481)/AB1483*100%,"")</f>
        <v/>
      </c>
      <c r="AC1484" s="194" t="str">
        <f t="shared" ref="AC1484" si="6397">IFERROR((AC1483-AC1482)/AC1483*100%,"")</f>
        <v/>
      </c>
      <c r="AD1484" s="194" t="str">
        <f t="shared" ref="AD1484" si="6398">IFERROR((AD1483-AD1482)/AD1483*100%,"")</f>
        <v/>
      </c>
      <c r="AE1484" s="194" t="str">
        <f t="shared" ref="AE1484" si="6399">IFERROR((AE1483-AE1482)/AE1483*100%,"")</f>
        <v/>
      </c>
      <c r="AF1484" s="194" t="str">
        <f t="shared" ref="AF1484" si="6400">IFERROR((AF1483-AF1482)/AF1483*100%,"")</f>
        <v/>
      </c>
      <c r="AG1484" s="194" t="str">
        <f t="shared" ref="AG1484" si="6401">IFERROR((AG1483-AG1482)/AG1483*100%,"")</f>
        <v/>
      </c>
      <c r="AH1484" s="194" t="str">
        <f t="shared" ref="AH1484" si="6402">IFERROR((AH1483-AH1482)/AH1483*100%,"")</f>
        <v/>
      </c>
      <c r="AI1484" s="194" t="str">
        <f t="shared" ref="AI1484" si="6403">IFERROR((AI1483-AI1482)/AI1483*100%,"")</f>
        <v/>
      </c>
      <c r="AJ1484" s="194" t="str">
        <f t="shared" ref="AJ1484" si="6404">IFERROR((AJ1483-AJ1482)/AJ1483*100%,"")</f>
        <v/>
      </c>
      <c r="AK1484" s="194" t="str">
        <f t="shared" ref="AK1484" si="6405">IFERROR((AK1483-AK1482)/AK1483*100%,"")</f>
        <v/>
      </c>
      <c r="AL1484" s="194" t="str">
        <f t="shared" ref="AL1484" si="6406">IFERROR((AL1483-AL1482)/AL1483*100%,"")</f>
        <v/>
      </c>
      <c r="AM1484" s="227" t="str">
        <f>IFERROR((AM1483-AM1481)/AM1483*100%,"")</f>
        <v/>
      </c>
    </row>
    <row r="1485" spans="1:39" s="45" customFormat="1" outlineLevel="1">
      <c r="B1485" s="115"/>
      <c r="C1485" s="32"/>
      <c r="D1485" s="33"/>
      <c r="E1485" s="33"/>
      <c r="F1485" s="33"/>
      <c r="G1485" s="33"/>
      <c r="H1485" s="18"/>
      <c r="I1485" s="44"/>
      <c r="J1485" s="34"/>
      <c r="K1485" s="34"/>
      <c r="L1485" s="34"/>
      <c r="M1485" s="34"/>
      <c r="N1485" s="34"/>
      <c r="O1485" s="34"/>
      <c r="P1485" s="34"/>
      <c r="Q1485" s="34"/>
      <c r="R1485" s="34"/>
      <c r="S1485" s="34"/>
      <c r="T1485" s="34"/>
      <c r="U1485" s="34"/>
      <c r="V1485" s="34"/>
      <c r="W1485" s="34"/>
      <c r="X1485" s="34"/>
      <c r="Y1485" s="34"/>
      <c r="Z1485" s="34"/>
      <c r="AA1485" s="34"/>
      <c r="AB1485" s="34"/>
      <c r="AC1485" s="195"/>
      <c r="AD1485" s="196"/>
      <c r="AE1485" s="196"/>
      <c r="AF1485" s="196"/>
      <c r="AG1485" s="196"/>
      <c r="AH1485" s="196"/>
      <c r="AI1485" s="196"/>
      <c r="AJ1485" s="196"/>
      <c r="AK1485" s="197"/>
      <c r="AL1485" s="196"/>
      <c r="AM1485" s="198"/>
    </row>
    <row r="1486" spans="1:39" s="6" customFormat="1" outlineLevel="1">
      <c r="B1486" s="116"/>
      <c r="C1486" s="35"/>
      <c r="D1486" s="36"/>
      <c r="E1486" s="36"/>
      <c r="F1486" s="36"/>
      <c r="G1486" s="36"/>
      <c r="H1486" s="37"/>
      <c r="I1486" s="38" t="s">
        <v>24</v>
      </c>
      <c r="J1486" s="21" t="e">
        <f>AVERAGE(J1466:J1467,J1469,J1471,J1473,J1475,J1477,J1479,J1481,J1483)</f>
        <v>#DIV/0!</v>
      </c>
      <c r="K1486" s="21" t="e">
        <f t="shared" ref="K1486:AB1486" si="6407">AVERAGE(K1466:K1467,K1469,K1471,K1473,K1475,K1477,K1479,K1481,K1483)</f>
        <v>#DIV/0!</v>
      </c>
      <c r="L1486" s="21" t="e">
        <f t="shared" si="6407"/>
        <v>#DIV/0!</v>
      </c>
      <c r="M1486" s="21" t="e">
        <f t="shared" si="6407"/>
        <v>#DIV/0!</v>
      </c>
      <c r="N1486" s="21" t="e">
        <f t="shared" si="6407"/>
        <v>#DIV/0!</v>
      </c>
      <c r="O1486" s="21" t="e">
        <f t="shared" si="6407"/>
        <v>#DIV/0!</v>
      </c>
      <c r="P1486" s="21" t="e">
        <f t="shared" si="6407"/>
        <v>#DIV/0!</v>
      </c>
      <c r="Q1486" s="21" t="e">
        <f t="shared" si="6407"/>
        <v>#DIV/0!</v>
      </c>
      <c r="R1486" s="21" t="e">
        <f t="shared" si="6407"/>
        <v>#DIV/0!</v>
      </c>
      <c r="S1486" s="21" t="e">
        <f t="shared" si="6407"/>
        <v>#DIV/0!</v>
      </c>
      <c r="T1486" s="21" t="e">
        <f t="shared" si="6407"/>
        <v>#DIV/0!</v>
      </c>
      <c r="U1486" s="21" t="e">
        <f t="shared" si="6407"/>
        <v>#DIV/0!</v>
      </c>
      <c r="V1486" s="21" t="e">
        <f t="shared" si="6407"/>
        <v>#DIV/0!</v>
      </c>
      <c r="W1486" s="21" t="e">
        <f t="shared" si="6407"/>
        <v>#DIV/0!</v>
      </c>
      <c r="X1486" s="21" t="e">
        <f t="shared" si="6407"/>
        <v>#DIV/0!</v>
      </c>
      <c r="Y1486" s="21" t="e">
        <f t="shared" si="6407"/>
        <v>#DIV/0!</v>
      </c>
      <c r="Z1486" s="21" t="e">
        <f t="shared" si="6407"/>
        <v>#DIV/0!</v>
      </c>
      <c r="AA1486" s="21" t="e">
        <f t="shared" si="6407"/>
        <v>#DIV/0!</v>
      </c>
      <c r="AB1486" s="21" t="e">
        <f t="shared" si="6407"/>
        <v>#DIV/0!</v>
      </c>
      <c r="AC1486" s="199"/>
      <c r="AD1486" s="200"/>
      <c r="AE1486" s="200"/>
      <c r="AF1486" s="200"/>
      <c r="AG1486" s="200"/>
      <c r="AH1486" s="200"/>
      <c r="AI1486" s="200"/>
      <c r="AJ1486" s="200"/>
      <c r="AK1486" s="201"/>
      <c r="AL1486" s="200"/>
      <c r="AM1486" s="202"/>
    </row>
    <row r="1487" spans="1:39" s="6" customFormat="1" outlineLevel="1">
      <c r="B1487" s="116"/>
      <c r="C1487" s="35"/>
      <c r="D1487" s="36"/>
      <c r="E1487" s="36"/>
      <c r="F1487" s="36"/>
      <c r="G1487" s="36"/>
      <c r="H1487" s="37"/>
      <c r="I1487" s="38" t="s">
        <v>26</v>
      </c>
      <c r="J1487" s="21">
        <f>MIN(J1466:J1467,J1469,J1471,J1473,J1475,J1477,J1479,J1481,J1483)</f>
        <v>0</v>
      </c>
      <c r="K1487" s="21">
        <f t="shared" ref="K1487:AB1487" si="6408">MIN(K1466:K1467,K1469,K1471,K1473,K1475,K1477,K1479,K1481,K1483)</f>
        <v>0</v>
      </c>
      <c r="L1487" s="21">
        <f t="shared" si="6408"/>
        <v>0</v>
      </c>
      <c r="M1487" s="21">
        <f t="shared" si="6408"/>
        <v>0</v>
      </c>
      <c r="N1487" s="21">
        <f t="shared" si="6408"/>
        <v>0</v>
      </c>
      <c r="O1487" s="21">
        <f t="shared" si="6408"/>
        <v>0</v>
      </c>
      <c r="P1487" s="21">
        <f t="shared" si="6408"/>
        <v>0</v>
      </c>
      <c r="Q1487" s="21">
        <f t="shared" si="6408"/>
        <v>0</v>
      </c>
      <c r="R1487" s="21">
        <f t="shared" si="6408"/>
        <v>0</v>
      </c>
      <c r="S1487" s="21">
        <f t="shared" si="6408"/>
        <v>0</v>
      </c>
      <c r="T1487" s="21">
        <f t="shared" si="6408"/>
        <v>0</v>
      </c>
      <c r="U1487" s="21">
        <f t="shared" si="6408"/>
        <v>0</v>
      </c>
      <c r="V1487" s="21">
        <f t="shared" si="6408"/>
        <v>0</v>
      </c>
      <c r="W1487" s="21">
        <f t="shared" si="6408"/>
        <v>0</v>
      </c>
      <c r="X1487" s="21">
        <f t="shared" si="6408"/>
        <v>0</v>
      </c>
      <c r="Y1487" s="21">
        <f t="shared" si="6408"/>
        <v>0</v>
      </c>
      <c r="Z1487" s="21">
        <f t="shared" si="6408"/>
        <v>0</v>
      </c>
      <c r="AA1487" s="21">
        <f t="shared" si="6408"/>
        <v>0</v>
      </c>
      <c r="AB1487" s="21">
        <f t="shared" si="6408"/>
        <v>0</v>
      </c>
      <c r="AC1487" s="199"/>
      <c r="AD1487" s="200"/>
      <c r="AE1487" s="200"/>
      <c r="AF1487" s="200"/>
      <c r="AG1487" s="200"/>
      <c r="AH1487" s="200"/>
      <c r="AI1487" s="200"/>
      <c r="AJ1487" s="200"/>
      <c r="AK1487" s="201"/>
      <c r="AL1487" s="200"/>
      <c r="AM1487" s="202"/>
    </row>
    <row r="1488" spans="1:39" s="6" customFormat="1" outlineLevel="1">
      <c r="B1488" s="116"/>
      <c r="C1488" s="35"/>
      <c r="D1488" s="36"/>
      <c r="E1488" s="36"/>
      <c r="F1488" s="36"/>
      <c r="G1488" s="36"/>
      <c r="H1488" s="37"/>
      <c r="I1488" s="38" t="s">
        <v>25</v>
      </c>
      <c r="J1488" s="21">
        <f>MAX(J1466:J1467,J1469,J1471,J1473,J1475,J1477,J1479,J1481,J1483)</f>
        <v>0</v>
      </c>
      <c r="K1488" s="21">
        <f t="shared" ref="K1488:AB1488" si="6409">MAX(K1466:K1467,K1469,K1471,K1473,K1475,K1477,K1479,K1481,K1483)</f>
        <v>0</v>
      </c>
      <c r="L1488" s="21">
        <f t="shared" si="6409"/>
        <v>0</v>
      </c>
      <c r="M1488" s="21">
        <f t="shared" si="6409"/>
        <v>0</v>
      </c>
      <c r="N1488" s="21">
        <f t="shared" si="6409"/>
        <v>0</v>
      </c>
      <c r="O1488" s="21">
        <f t="shared" si="6409"/>
        <v>0</v>
      </c>
      <c r="P1488" s="21">
        <f t="shared" si="6409"/>
        <v>0</v>
      </c>
      <c r="Q1488" s="21">
        <f t="shared" si="6409"/>
        <v>0</v>
      </c>
      <c r="R1488" s="21">
        <f t="shared" si="6409"/>
        <v>0</v>
      </c>
      <c r="S1488" s="21">
        <f t="shared" si="6409"/>
        <v>0</v>
      </c>
      <c r="T1488" s="21">
        <f t="shared" si="6409"/>
        <v>0</v>
      </c>
      <c r="U1488" s="21">
        <f t="shared" si="6409"/>
        <v>0</v>
      </c>
      <c r="V1488" s="21">
        <f t="shared" si="6409"/>
        <v>0</v>
      </c>
      <c r="W1488" s="21">
        <f t="shared" si="6409"/>
        <v>0</v>
      </c>
      <c r="X1488" s="21">
        <f t="shared" si="6409"/>
        <v>0</v>
      </c>
      <c r="Y1488" s="21">
        <f t="shared" si="6409"/>
        <v>0</v>
      </c>
      <c r="Z1488" s="21">
        <f t="shared" si="6409"/>
        <v>0</v>
      </c>
      <c r="AA1488" s="21">
        <f t="shared" si="6409"/>
        <v>0</v>
      </c>
      <c r="AB1488" s="21">
        <f t="shared" si="6409"/>
        <v>0</v>
      </c>
      <c r="AC1488" s="199"/>
      <c r="AD1488" s="200"/>
      <c r="AE1488" s="200"/>
      <c r="AF1488" s="200"/>
      <c r="AG1488" s="200"/>
      <c r="AH1488" s="200"/>
      <c r="AI1488" s="200"/>
      <c r="AJ1488" s="200"/>
      <c r="AK1488" s="201"/>
      <c r="AL1488" s="200"/>
      <c r="AM1488" s="202"/>
    </row>
    <row r="1489" spans="1:39" s="6" customFormat="1" outlineLevel="1">
      <c r="B1489" s="116"/>
      <c r="C1489" s="35"/>
      <c r="D1489" s="36"/>
      <c r="E1489" s="36"/>
      <c r="F1489" s="36"/>
      <c r="G1489" s="36"/>
      <c r="H1489" s="37"/>
      <c r="I1489" s="38"/>
      <c r="J1489" s="21"/>
      <c r="K1489" s="21"/>
      <c r="L1489" s="21"/>
      <c r="M1489" s="21"/>
      <c r="N1489" s="21"/>
      <c r="O1489" s="21"/>
      <c r="P1489" s="21"/>
      <c r="Q1489" s="21"/>
      <c r="R1489" s="21"/>
      <c r="S1489" s="21"/>
      <c r="T1489" s="21"/>
      <c r="U1489" s="21"/>
      <c r="V1489" s="21"/>
      <c r="W1489" s="21"/>
      <c r="X1489" s="21"/>
      <c r="Y1489" s="21"/>
      <c r="Z1489" s="21"/>
      <c r="AA1489" s="21"/>
      <c r="AB1489" s="21"/>
      <c r="AC1489" s="200"/>
      <c r="AD1489" s="200"/>
      <c r="AE1489" s="200"/>
      <c r="AF1489" s="200"/>
      <c r="AG1489" s="200"/>
      <c r="AH1489" s="200"/>
      <c r="AI1489" s="200"/>
      <c r="AJ1489" s="200"/>
      <c r="AK1489" s="200"/>
      <c r="AL1489" s="200"/>
      <c r="AM1489" s="202"/>
    </row>
    <row r="1490" spans="1:39" s="31" customFormat="1" ht="16.5" outlineLevel="1" thickBot="1">
      <c r="B1490" s="117"/>
      <c r="C1490" s="39"/>
      <c r="D1490" s="40"/>
      <c r="E1490" s="40"/>
      <c r="F1490" s="40"/>
      <c r="G1490" s="40"/>
      <c r="H1490" s="41"/>
      <c r="I1490" s="42"/>
      <c r="J1490" s="43"/>
      <c r="K1490" s="43"/>
      <c r="L1490" s="43"/>
      <c r="M1490" s="43"/>
      <c r="N1490" s="43"/>
      <c r="O1490" s="43"/>
      <c r="P1490" s="43"/>
      <c r="Q1490" s="43"/>
      <c r="R1490" s="43"/>
      <c r="S1490" s="43"/>
      <c r="T1490" s="43"/>
      <c r="U1490" s="43"/>
      <c r="V1490" s="43"/>
      <c r="W1490" s="43"/>
      <c r="X1490" s="43"/>
      <c r="Y1490" s="43"/>
      <c r="Z1490" s="43"/>
      <c r="AA1490" s="43"/>
      <c r="AB1490" s="43"/>
      <c r="AC1490" s="204"/>
      <c r="AD1490" s="204"/>
      <c r="AE1490" s="204"/>
      <c r="AF1490" s="204"/>
      <c r="AG1490" s="204"/>
      <c r="AH1490" s="204"/>
      <c r="AI1490" s="204"/>
      <c r="AJ1490" s="204"/>
      <c r="AK1490" s="204"/>
      <c r="AL1490" s="204"/>
      <c r="AM1490" s="205"/>
    </row>
    <row r="1491" spans="1:39" customFormat="1">
      <c r="B1491" s="118"/>
      <c r="C1491" s="28"/>
      <c r="D1491" s="19"/>
      <c r="E1491" s="19"/>
      <c r="F1491" s="19"/>
      <c r="G1491" s="19"/>
      <c r="H1491" s="29"/>
      <c r="I1491" s="20"/>
      <c r="J1491" s="30"/>
      <c r="K1491" s="30"/>
      <c r="L1491" s="30"/>
      <c r="M1491" s="30"/>
      <c r="N1491" s="30"/>
      <c r="O1491" s="30"/>
      <c r="P1491" s="30"/>
      <c r="Q1491" s="30"/>
      <c r="R1491" s="30"/>
      <c r="S1491" s="30"/>
      <c r="T1491" s="30"/>
      <c r="U1491" s="30"/>
      <c r="V1491" s="30"/>
      <c r="W1491" s="30"/>
      <c r="X1491" s="30"/>
      <c r="Y1491" s="30"/>
      <c r="Z1491" s="30"/>
      <c r="AA1491" s="30"/>
      <c r="AB1491" s="30"/>
      <c r="AC1491" s="206"/>
      <c r="AD1491" s="206"/>
      <c r="AE1491" s="206"/>
      <c r="AF1491" s="206"/>
      <c r="AG1491" s="206"/>
      <c r="AH1491" s="206"/>
      <c r="AI1491" s="206"/>
      <c r="AJ1491" s="206"/>
      <c r="AK1491" s="206"/>
      <c r="AL1491" s="206"/>
      <c r="AM1491" s="207"/>
    </row>
    <row r="1492" spans="1:39" customFormat="1" outlineLevel="1">
      <c r="B1492" s="114" t="s">
        <v>41</v>
      </c>
      <c r="C1492" s="28"/>
      <c r="D1492" s="19"/>
      <c r="E1492" s="19"/>
      <c r="F1492" s="19"/>
      <c r="G1492" s="19"/>
      <c r="H1492" s="29"/>
      <c r="I1492" s="20"/>
      <c r="J1492" s="30"/>
      <c r="K1492" s="30"/>
      <c r="L1492" s="30"/>
      <c r="M1492" s="30"/>
      <c r="N1492" s="30"/>
      <c r="O1492" s="30"/>
      <c r="P1492" s="30"/>
      <c r="Q1492" s="30"/>
      <c r="R1492" s="30"/>
      <c r="S1492" s="30"/>
      <c r="T1492" s="30"/>
      <c r="U1492" s="30"/>
      <c r="V1492" s="30"/>
      <c r="W1492" s="30"/>
      <c r="X1492" s="30"/>
      <c r="Y1492" s="30"/>
      <c r="Z1492" s="30"/>
      <c r="AA1492" s="30"/>
      <c r="AB1492" s="30"/>
      <c r="AC1492" s="206"/>
      <c r="AD1492" s="206"/>
      <c r="AE1492" s="206"/>
      <c r="AF1492" s="206"/>
      <c r="AG1492" s="206"/>
      <c r="AH1492" s="206"/>
      <c r="AI1492" s="206"/>
      <c r="AJ1492" s="206"/>
      <c r="AK1492" s="206"/>
      <c r="AL1492" s="206"/>
      <c r="AM1492" s="207"/>
    </row>
    <row r="1493" spans="1:39" customFormat="1" outlineLevel="1">
      <c r="A1493" t="str">
        <f>B1493&amp;C1493</f>
        <v>Surname, Forename1</v>
      </c>
      <c r="B1493" s="258" t="s">
        <v>28</v>
      </c>
      <c r="C1493" s="27">
        <v>1</v>
      </c>
      <c r="D1493" s="26" t="s">
        <v>22</v>
      </c>
      <c r="E1493" s="103"/>
      <c r="F1493" s="103"/>
      <c r="G1493" s="225"/>
      <c r="H1493" s="16"/>
      <c r="I1493" s="16"/>
      <c r="J1493" s="17"/>
      <c r="K1493" s="94"/>
      <c r="L1493" s="94"/>
      <c r="M1493" s="94"/>
      <c r="N1493" s="94"/>
      <c r="O1493" s="94"/>
      <c r="P1493" s="94"/>
      <c r="Q1493" s="17"/>
      <c r="R1493" s="94"/>
      <c r="S1493" s="94"/>
      <c r="T1493" s="17"/>
      <c r="U1493" s="17"/>
      <c r="V1493" s="94"/>
      <c r="W1493" s="17"/>
      <c r="X1493" s="94"/>
      <c r="Y1493" s="17"/>
      <c r="Z1493" s="17"/>
      <c r="AA1493" s="17"/>
      <c r="AB1493" s="17"/>
      <c r="AC1493" s="190">
        <f>IF(J1493&lt;&gt;0,INT(25.4347*POWER((18-J1493),1.81)),0)</f>
        <v>0</v>
      </c>
      <c r="AD1493" s="190">
        <f>IF(Q1493&lt;&gt;0,INT(0.14354*POWER(((10*Q1493)-220),1.4)),0)</f>
        <v>0</v>
      </c>
      <c r="AE1493" s="190">
        <f>IF(T1493&lt;&gt;0,INT(51.39*POWER((T1493-1.5),1.05)),0)</f>
        <v>0</v>
      </c>
      <c r="AF1493" s="190">
        <f>IF(U1493&lt;&gt;0,INT(0.8465*POWER(((100*U1493)-75),1.42)),0)</f>
        <v>0</v>
      </c>
      <c r="AG1493" s="190">
        <f>IF(X1493&lt;&gt;0,INT(1.53775*POWER((82-X1493),1.81)),0)</f>
        <v>0</v>
      </c>
      <c r="AH1493" s="190">
        <f>IF(Y1493&lt;&gt;0,INT(5.74352*POWER((28.5-Y1493),1.92)),0)</f>
        <v>0</v>
      </c>
      <c r="AI1493" s="190">
        <f>IF(Z1493&lt;&gt;0,INT(12.91*POWER((Z1493-4),1.1)),0)</f>
        <v>0</v>
      </c>
      <c r="AJ1493" s="190">
        <f>IF(AA1493&lt;&gt;0,INT(0.2797*POWER(((100*AA1493)),1.35)),0)</f>
        <v>0</v>
      </c>
      <c r="AK1493" s="191">
        <f>IF(AB1493&lt;&gt;0,INT(100.14*POWER((AB1493-1),1.08)),0)</f>
        <v>0</v>
      </c>
      <c r="AL1493" s="208">
        <v>7</v>
      </c>
      <c r="AM1493" s="193">
        <f>SUM(AC1493:AK1493)</f>
        <v>0</v>
      </c>
    </row>
    <row r="1494" spans="1:39" customFormat="1" outlineLevel="1">
      <c r="A1494" t="str">
        <f>B1493&amp;C1494</f>
        <v>Surname, Forename2</v>
      </c>
      <c r="B1494" s="259"/>
      <c r="C1494" s="27">
        <v>2</v>
      </c>
      <c r="D1494" s="26" t="s">
        <v>22</v>
      </c>
      <c r="E1494" s="103"/>
      <c r="F1494" s="103"/>
      <c r="G1494" s="225"/>
      <c r="H1494" s="15"/>
      <c r="I1494" s="16"/>
      <c r="J1494" s="17"/>
      <c r="K1494" s="94"/>
      <c r="L1494" s="94"/>
      <c r="M1494" s="94"/>
      <c r="N1494" s="94"/>
      <c r="O1494" s="94"/>
      <c r="P1494" s="94"/>
      <c r="Q1494" s="17" t="str">
        <f>IF(SUM(K1494:P1494)=0,"",SUM(K1494:P1494))</f>
        <v/>
      </c>
      <c r="R1494" s="94"/>
      <c r="S1494" s="94"/>
      <c r="T1494" s="17" t="str">
        <f>IF(SUM(R1494:S1494)=0,"",SUM(R1494:S1494))</f>
        <v/>
      </c>
      <c r="U1494" s="17"/>
      <c r="V1494" s="94"/>
      <c r="W1494" s="17"/>
      <c r="X1494" s="94" t="str">
        <f>IFERROR(AVERAGE(V1494:W1494),"")</f>
        <v/>
      </c>
      <c r="Y1494" s="17"/>
      <c r="Z1494" s="17"/>
      <c r="AA1494" s="71"/>
      <c r="AB1494" s="17"/>
      <c r="AC1494" s="190" t="str">
        <f>IF(J1494="","",IF(J1494&lt;&gt;0,INT(25.4347*POWER((18-J1494),1.81)),0))</f>
        <v/>
      </c>
      <c r="AD1494" s="190" t="str">
        <f>IFERROR(IF(Q1494&lt;&gt;0,INT(0.14354*POWER(((10*Q1494)-220),1.4)),0),"")</f>
        <v/>
      </c>
      <c r="AE1494" s="190" t="str">
        <f>IFERROR(IF(T1494&lt;&gt;0,INT(51.39*POWER((T1494-1.5),1.05)),0),"")</f>
        <v/>
      </c>
      <c r="AF1494" s="190">
        <f>IF(U1494&lt;&gt;0,INT(0.8465*POWER(((100*U1494)-75),1.42)),0)</f>
        <v>0</v>
      </c>
      <c r="AG1494" s="190" t="str">
        <f>IFERROR(IF(X1494&lt;&gt;0,INT(1.53775*POWER((82-X1494),1.81)),0),"")</f>
        <v/>
      </c>
      <c r="AH1494" s="190" t="str">
        <f>IF(Y1494="","",IF(Y1494&lt;&gt;0,INT(5.74352*POWER((28.5-Y1494),1.92)),0))</f>
        <v/>
      </c>
      <c r="AI1494" s="190">
        <f>IF(Z1494&lt;&gt;0,INT(12.91*POWER((Z1494-4),1.1)),0)</f>
        <v>0</v>
      </c>
      <c r="AJ1494" s="190" t="str">
        <f>IF(AA1494="","",IF(AA1494&lt;&gt;0,INT(0.2797*POWER(((100*AA1494)),1.35)),0))</f>
        <v/>
      </c>
      <c r="AK1494" s="191" t="str">
        <f>IF(AB1494="","",IF(AB1494&lt;&gt;0,INT(100.14*POWER((AB1494-1),1.08)),0))</f>
        <v/>
      </c>
      <c r="AL1494" s="192">
        <f>COUNT(J1494,Q1494,T1494,X1494,Y1494,AA1494,AB1494)</f>
        <v>0</v>
      </c>
      <c r="AM1494" s="193" t="str">
        <f>IF(AL1494=0,"",SUM(AC1494:AK1494))</f>
        <v/>
      </c>
    </row>
    <row r="1495" spans="1:39" customFormat="1" outlineLevel="1">
      <c r="B1495" s="259"/>
      <c r="C1495" s="106" t="s">
        <v>65</v>
      </c>
      <c r="D1495" s="103"/>
      <c r="E1495" s="103"/>
      <c r="F1495" s="103"/>
      <c r="G1495" s="225"/>
      <c r="H1495" s="104"/>
      <c r="I1495" s="105"/>
      <c r="J1495" s="107" t="str">
        <f>IFERROR((J1493-J1494)/J1494*100%,"")</f>
        <v/>
      </c>
      <c r="K1495" s="107" t="str">
        <f>IFERROR((K1494-K1493)/K1494*100%,"")</f>
        <v/>
      </c>
      <c r="L1495" s="107" t="str">
        <f t="shared" ref="L1495:S1495" si="6410">IFERROR((L1494-L1493)/L1494*100%,"")</f>
        <v/>
      </c>
      <c r="M1495" s="107" t="str">
        <f t="shared" si="6410"/>
        <v/>
      </c>
      <c r="N1495" s="107" t="str">
        <f t="shared" si="6410"/>
        <v/>
      </c>
      <c r="O1495" s="107" t="str">
        <f t="shared" si="6410"/>
        <v/>
      </c>
      <c r="P1495" s="107" t="str">
        <f t="shared" si="6410"/>
        <v/>
      </c>
      <c r="Q1495" s="107" t="str">
        <f t="shared" si="6410"/>
        <v/>
      </c>
      <c r="R1495" s="107" t="str">
        <f t="shared" si="6410"/>
        <v/>
      </c>
      <c r="S1495" s="107" t="str">
        <f t="shared" si="6410"/>
        <v/>
      </c>
      <c r="T1495" s="107" t="str">
        <f>IFERROR((T1494-T1493)/T1494*100%,"")</f>
        <v/>
      </c>
      <c r="U1495" s="107" t="str">
        <f t="shared" ref="U1495" si="6411">IFERROR((U1494-U1493)/U1494*100%,"")</f>
        <v/>
      </c>
      <c r="V1495" s="107" t="str">
        <f>IFERROR((V1493-V1494)/V1494*100%,"")</f>
        <v/>
      </c>
      <c r="W1495" s="107" t="str">
        <f>IFERROR((W1493-W1494)/W1494*100%,"")</f>
        <v/>
      </c>
      <c r="X1495" s="107" t="str">
        <f>IFERROR((X1493-X1494)/X1494*100%,"")</f>
        <v/>
      </c>
      <c r="Y1495" s="107" t="str">
        <f>IFERROR((Y1493-Y1494)/Y1494*100%,"")</f>
        <v/>
      </c>
      <c r="Z1495" s="107" t="str">
        <f t="shared" ref="Z1495:AB1495" si="6412">IFERROR((Z1494-Z1493)/Z1494*100%,"")</f>
        <v/>
      </c>
      <c r="AA1495" s="107" t="str">
        <f t="shared" si="6412"/>
        <v/>
      </c>
      <c r="AB1495" s="107" t="str">
        <f t="shared" si="6412"/>
        <v/>
      </c>
      <c r="AC1495" s="194" t="str">
        <f t="shared" ref="AC1495" si="6413">IFERROR((AC1494-AC1493)/AC1494*100%,"")</f>
        <v/>
      </c>
      <c r="AD1495" s="194" t="str">
        <f t="shared" ref="AD1495" si="6414">IFERROR((AD1494-AD1493)/AD1494*100%,"")</f>
        <v/>
      </c>
      <c r="AE1495" s="194" t="str">
        <f t="shared" ref="AE1495" si="6415">IFERROR((AE1494-AE1493)/AE1494*100%,"")</f>
        <v/>
      </c>
      <c r="AF1495" s="194" t="str">
        <f t="shared" ref="AF1495" si="6416">IFERROR((AF1494-AF1493)/AF1494*100%,"")</f>
        <v/>
      </c>
      <c r="AG1495" s="194" t="str">
        <f t="shared" ref="AG1495" si="6417">IFERROR((AG1494-AG1493)/AG1494*100%,"")</f>
        <v/>
      </c>
      <c r="AH1495" s="194" t="str">
        <f t="shared" ref="AH1495" si="6418">IFERROR((AH1494-AH1493)/AH1494*100%,"")</f>
        <v/>
      </c>
      <c r="AI1495" s="194" t="str">
        <f t="shared" ref="AI1495" si="6419">IFERROR((AI1494-AI1493)/AI1494*100%,"")</f>
        <v/>
      </c>
      <c r="AJ1495" s="194" t="str">
        <f t="shared" ref="AJ1495" si="6420">IFERROR((AJ1494-AJ1493)/AJ1494*100%,"")</f>
        <v/>
      </c>
      <c r="AK1495" s="194" t="str">
        <f t="shared" ref="AK1495" si="6421">IFERROR((AK1494-AK1493)/AK1494*100%,"")</f>
        <v/>
      </c>
      <c r="AL1495" s="194" t="str">
        <f t="shared" ref="AL1495:AM1495" si="6422">IFERROR((AL1494-AL1493)/AL1494*100%,"")</f>
        <v/>
      </c>
      <c r="AM1495" s="228" t="str">
        <f t="shared" si="6422"/>
        <v/>
      </c>
    </row>
    <row r="1496" spans="1:39" customFormat="1" outlineLevel="1">
      <c r="A1496" t="str">
        <f>B1493&amp;C1496</f>
        <v>Surname, Forename3</v>
      </c>
      <c r="B1496" s="259"/>
      <c r="C1496" s="27">
        <v>3</v>
      </c>
      <c r="D1496" s="26" t="s">
        <v>22</v>
      </c>
      <c r="E1496" s="103"/>
      <c r="F1496" s="103"/>
      <c r="G1496" s="225"/>
      <c r="H1496" s="15"/>
      <c r="I1496" s="16"/>
      <c r="J1496" s="17"/>
      <c r="K1496" s="94"/>
      <c r="L1496" s="94"/>
      <c r="M1496" s="94"/>
      <c r="N1496" s="94"/>
      <c r="O1496" s="94"/>
      <c r="P1496" s="94"/>
      <c r="Q1496" s="17" t="str">
        <f>IF(SUM(K1496:P1496)=0,"",SUM(K1496:P1496))</f>
        <v/>
      </c>
      <c r="R1496" s="94"/>
      <c r="S1496" s="94"/>
      <c r="T1496" s="17" t="str">
        <f>IF(SUM(R1496:S1496)=0,"",SUM(R1496:S1496))</f>
        <v/>
      </c>
      <c r="U1496" s="17"/>
      <c r="V1496" s="94"/>
      <c r="W1496" s="17"/>
      <c r="X1496" s="94" t="str">
        <f>IFERROR(AVERAGE(V1496:W1496),"")</f>
        <v/>
      </c>
      <c r="Y1496" s="17"/>
      <c r="Z1496" s="17"/>
      <c r="AA1496" s="71"/>
      <c r="AB1496" s="17"/>
      <c r="AC1496" s="190" t="str">
        <f>IF(J1496="","",IF(J1496&lt;&gt;0,INT(25.4347*POWER((18-J1496),1.81)),0))</f>
        <v/>
      </c>
      <c r="AD1496" s="190" t="str">
        <f>IFERROR(IF(Q1496&lt;&gt;0,INT(0.14354*POWER(((10*Q1496)-220),1.4)),0),"")</f>
        <v/>
      </c>
      <c r="AE1496" s="190" t="str">
        <f>IFERROR(IF(T1496&lt;&gt;0,INT(51.39*POWER((T1496-1.5),1.05)),0),"")</f>
        <v/>
      </c>
      <c r="AF1496" s="190">
        <f>IF(U1496&lt;&gt;0,INT(0.8465*POWER(((100*U1496)-75),1.42)),0)</f>
        <v>0</v>
      </c>
      <c r="AG1496" s="190" t="str">
        <f>IFERROR(IF(X1496&lt;&gt;0,INT(1.53775*POWER((82-X1496),1.81)),0),"")</f>
        <v/>
      </c>
      <c r="AH1496" s="190" t="str">
        <f>IF(Y1496="","",IF(Y1496&lt;&gt;0,INT(5.74352*POWER((28.5-Y1496),1.92)),0))</f>
        <v/>
      </c>
      <c r="AI1496" s="190">
        <f>IF(Z1496&lt;&gt;0,INT(12.91*POWER((Z1496-4),1.1)),0)</f>
        <v>0</v>
      </c>
      <c r="AJ1496" s="190" t="str">
        <f>IF(AA1496="","",IF(AA1496&lt;&gt;0,INT(0.2797*POWER(((100*AA1496)),1.35)),0))</f>
        <v/>
      </c>
      <c r="AK1496" s="191" t="str">
        <f>IF(AB1496="","",IF(AB1496&lt;&gt;0,INT(100.14*POWER((AB1496-1),1.08)),0))</f>
        <v/>
      </c>
      <c r="AL1496" s="192">
        <f>COUNT(J1496,Q1496,T1496,X1496,Y1496,AA1496,AB1496)</f>
        <v>0</v>
      </c>
      <c r="AM1496" s="193" t="str">
        <f>IF(AL1496=0,"",SUM(AC1496:AK1496))</f>
        <v/>
      </c>
    </row>
    <row r="1497" spans="1:39" customFormat="1" outlineLevel="1">
      <c r="B1497" s="259"/>
      <c r="C1497" s="106" t="s">
        <v>65</v>
      </c>
      <c r="D1497" s="103"/>
      <c r="E1497" s="103"/>
      <c r="F1497" s="103"/>
      <c r="G1497" s="225"/>
      <c r="H1497" s="104"/>
      <c r="I1497" s="105"/>
      <c r="J1497" s="107" t="str">
        <f>IFERROR((J1494-J1496)/J1496*100%,"")</f>
        <v/>
      </c>
      <c r="K1497" s="107" t="str">
        <f t="shared" ref="K1497:T1497" si="6423">IFERROR((K1496-K1494)/K1496*100%,"")</f>
        <v/>
      </c>
      <c r="L1497" s="107" t="str">
        <f t="shared" si="6423"/>
        <v/>
      </c>
      <c r="M1497" s="107" t="str">
        <f t="shared" si="6423"/>
        <v/>
      </c>
      <c r="N1497" s="107" t="str">
        <f t="shared" si="6423"/>
        <v/>
      </c>
      <c r="O1497" s="107" t="str">
        <f t="shared" si="6423"/>
        <v/>
      </c>
      <c r="P1497" s="107" t="str">
        <f t="shared" si="6423"/>
        <v/>
      </c>
      <c r="Q1497" s="107" t="str">
        <f t="shared" si="6423"/>
        <v/>
      </c>
      <c r="R1497" s="107" t="str">
        <f t="shared" si="6423"/>
        <v/>
      </c>
      <c r="S1497" s="107" t="str">
        <f t="shared" si="6423"/>
        <v/>
      </c>
      <c r="T1497" s="107" t="str">
        <f t="shared" si="6423"/>
        <v/>
      </c>
      <c r="U1497" s="107" t="str">
        <f t="shared" ref="U1497" si="6424">IFERROR((U1496-U1495)/U1496*100%,"")</f>
        <v/>
      </c>
      <c r="V1497" s="107" t="str">
        <f>IFERROR((V1494-V1496)/V1496*100%,"")</f>
        <v/>
      </c>
      <c r="W1497" s="107" t="str">
        <f>IFERROR((W1494-W1496)/W1496*100%,"")</f>
        <v/>
      </c>
      <c r="X1497" s="107" t="str">
        <f>IFERROR((X1494-X1496)/X1496*100%,"")</f>
        <v/>
      </c>
      <c r="Y1497" s="107" t="str">
        <f>IFERROR((Y1494-Y1496)/Y1496*100%,"")</f>
        <v/>
      </c>
      <c r="Z1497" s="107" t="str">
        <f t="shared" ref="Z1497" si="6425">IFERROR((Z1496-Z1495)/Z1496*100%,"")</f>
        <v/>
      </c>
      <c r="AA1497" s="107" t="str">
        <f>IFERROR((AA1496-AA1494)/AA1496*100%,"")</f>
        <v/>
      </c>
      <c r="AB1497" s="107" t="str">
        <f>IFERROR((AB1496-AB1494)/AB1496*100%,"")</f>
        <v/>
      </c>
      <c r="AC1497" s="194" t="str">
        <f t="shared" ref="AC1497" si="6426">IFERROR((AC1496-AC1495)/AC1496*100%,"")</f>
        <v/>
      </c>
      <c r="AD1497" s="194" t="str">
        <f t="shared" ref="AD1497" si="6427">IFERROR((AD1496-AD1495)/AD1496*100%,"")</f>
        <v/>
      </c>
      <c r="AE1497" s="194" t="str">
        <f t="shared" ref="AE1497" si="6428">IFERROR((AE1496-AE1495)/AE1496*100%,"")</f>
        <v/>
      </c>
      <c r="AF1497" s="194" t="str">
        <f t="shared" ref="AF1497" si="6429">IFERROR((AF1496-AF1495)/AF1496*100%,"")</f>
        <v/>
      </c>
      <c r="AG1497" s="194" t="str">
        <f t="shared" ref="AG1497" si="6430">IFERROR((AG1496-AG1495)/AG1496*100%,"")</f>
        <v/>
      </c>
      <c r="AH1497" s="194" t="str">
        <f t="shared" ref="AH1497" si="6431">IFERROR((AH1496-AH1495)/AH1496*100%,"")</f>
        <v/>
      </c>
      <c r="AI1497" s="194" t="str">
        <f t="shared" ref="AI1497" si="6432">IFERROR((AI1496-AI1495)/AI1496*100%,"")</f>
        <v/>
      </c>
      <c r="AJ1497" s="194" t="str">
        <f t="shared" ref="AJ1497" si="6433">IFERROR((AJ1496-AJ1495)/AJ1496*100%,"")</f>
        <v/>
      </c>
      <c r="AK1497" s="194" t="str">
        <f t="shared" ref="AK1497" si="6434">IFERROR((AK1496-AK1495)/AK1496*100%,"")</f>
        <v/>
      </c>
      <c r="AL1497" s="194" t="str">
        <f t="shared" ref="AL1497" si="6435">IFERROR((AL1496-AL1495)/AL1496*100%,"")</f>
        <v/>
      </c>
      <c r="AM1497" s="227" t="str">
        <f>IFERROR((AM1496-AM1494)/AM1496*100%,"")</f>
        <v/>
      </c>
    </row>
    <row r="1498" spans="1:39" customFormat="1" outlineLevel="1">
      <c r="A1498" t="str">
        <f>B1493&amp;C1498</f>
        <v>Surname, Forename4</v>
      </c>
      <c r="B1498" s="259"/>
      <c r="C1498" s="27">
        <v>4</v>
      </c>
      <c r="D1498" s="26" t="s">
        <v>22</v>
      </c>
      <c r="E1498" s="103"/>
      <c r="F1498" s="103"/>
      <c r="G1498" s="225"/>
      <c r="H1498" s="15"/>
      <c r="I1498" s="16"/>
      <c r="J1498" s="17"/>
      <c r="K1498" s="94"/>
      <c r="L1498" s="94"/>
      <c r="M1498" s="94"/>
      <c r="N1498" s="94"/>
      <c r="O1498" s="94"/>
      <c r="P1498" s="94"/>
      <c r="Q1498" s="17" t="str">
        <f>IF(SUM(K1498:P1498)=0,"",SUM(K1498:P1498))</f>
        <v/>
      </c>
      <c r="R1498" s="94"/>
      <c r="S1498" s="94"/>
      <c r="T1498" s="17" t="str">
        <f>IF(SUM(R1498:S1498)=0,"",SUM(R1498:S1498))</f>
        <v/>
      </c>
      <c r="U1498" s="17"/>
      <c r="V1498" s="94"/>
      <c r="W1498" s="17"/>
      <c r="X1498" s="94" t="str">
        <f>IFERROR(AVERAGE(V1498:W1498),"")</f>
        <v/>
      </c>
      <c r="Y1498" s="17"/>
      <c r="Z1498" s="17"/>
      <c r="AA1498" s="71"/>
      <c r="AB1498" s="17"/>
      <c r="AC1498" s="190" t="str">
        <f>IF(J1498="","",IF(J1498&lt;&gt;0,INT(25.4347*POWER((18-J1498),1.81)),0))</f>
        <v/>
      </c>
      <c r="AD1498" s="190" t="str">
        <f>IFERROR(IF(Q1498&lt;&gt;0,INT(0.14354*POWER(((10*Q1498)-220),1.4)),0),"")</f>
        <v/>
      </c>
      <c r="AE1498" s="190" t="str">
        <f>IFERROR(IF(T1498&lt;&gt;0,INT(51.39*POWER((T1498-1.5),1.05)),0),"")</f>
        <v/>
      </c>
      <c r="AF1498" s="190">
        <f>IF(U1498&lt;&gt;0,INT(0.8465*POWER(((100*U1498)-75),1.42)),0)</f>
        <v>0</v>
      </c>
      <c r="AG1498" s="190" t="str">
        <f>IFERROR(IF(X1498&lt;&gt;0,INT(1.53775*POWER((82-X1498),1.81)),0),"")</f>
        <v/>
      </c>
      <c r="AH1498" s="190" t="str">
        <f>IF(Y1498="","",IF(Y1498&lt;&gt;0,INT(5.74352*POWER((28.5-Y1498),1.92)),0))</f>
        <v/>
      </c>
      <c r="AI1498" s="190">
        <f>IF(Z1498&lt;&gt;0,INT(12.91*POWER((Z1498-4),1.1)),0)</f>
        <v>0</v>
      </c>
      <c r="AJ1498" s="190" t="str">
        <f>IF(AA1498="","",IF(AA1498&lt;&gt;0,INT(0.2797*POWER(((100*AA1498)),1.35)),0))</f>
        <v/>
      </c>
      <c r="AK1498" s="191" t="str">
        <f>IF(AB1498="","",IF(AB1498&lt;&gt;0,INT(100.14*POWER((AB1498-1),1.08)),0))</f>
        <v/>
      </c>
      <c r="AL1498" s="192">
        <f>COUNT(J1498,Q1498,T1498,X1498,Y1498,AA1498,AB1498)</f>
        <v>0</v>
      </c>
      <c r="AM1498" s="193" t="str">
        <f>IF(AL1498=0,"",SUM(AC1498:AK1498))</f>
        <v/>
      </c>
    </row>
    <row r="1499" spans="1:39" customFormat="1" outlineLevel="1">
      <c r="B1499" s="259"/>
      <c r="C1499" s="106" t="s">
        <v>65</v>
      </c>
      <c r="D1499" s="103"/>
      <c r="E1499" s="103"/>
      <c r="F1499" s="103"/>
      <c r="G1499" s="225"/>
      <c r="H1499" s="104"/>
      <c r="I1499" s="105"/>
      <c r="J1499" s="107" t="str">
        <f>IFERROR((J1496-J1498)/J1498*100%,"")</f>
        <v/>
      </c>
      <c r="K1499" s="107" t="str">
        <f t="shared" ref="K1499:T1499" si="6436">IFERROR((K1498-K1496)/K1498*100%,"")</f>
        <v/>
      </c>
      <c r="L1499" s="107" t="str">
        <f t="shared" si="6436"/>
        <v/>
      </c>
      <c r="M1499" s="107" t="str">
        <f t="shared" si="6436"/>
        <v/>
      </c>
      <c r="N1499" s="107" t="str">
        <f t="shared" si="6436"/>
        <v/>
      </c>
      <c r="O1499" s="107" t="str">
        <f t="shared" si="6436"/>
        <v/>
      </c>
      <c r="P1499" s="107" t="str">
        <f t="shared" si="6436"/>
        <v/>
      </c>
      <c r="Q1499" s="107" t="str">
        <f t="shared" si="6436"/>
        <v/>
      </c>
      <c r="R1499" s="107" t="str">
        <f t="shared" si="6436"/>
        <v/>
      </c>
      <c r="S1499" s="107" t="str">
        <f t="shared" si="6436"/>
        <v/>
      </c>
      <c r="T1499" s="107" t="str">
        <f t="shared" si="6436"/>
        <v/>
      </c>
      <c r="U1499" s="107" t="str">
        <f t="shared" ref="U1499" si="6437">IFERROR((U1498-U1497)/U1498*100%,"")</f>
        <v/>
      </c>
      <c r="V1499" s="107" t="str">
        <f>IFERROR((V1496-V1498)/V1498*100%,"")</f>
        <v/>
      </c>
      <c r="W1499" s="107" t="str">
        <f>IFERROR((W1496-W1498)/W1498*100%,"")</f>
        <v/>
      </c>
      <c r="X1499" s="107" t="str">
        <f>IFERROR((X1496-X1498)/X1498*100%,"")</f>
        <v/>
      </c>
      <c r="Y1499" s="107" t="str">
        <f>IFERROR((Y1496-Y1498)/Y1498*100%,"")</f>
        <v/>
      </c>
      <c r="Z1499" s="107" t="str">
        <f t="shared" ref="Z1499" si="6438">IFERROR((Z1498-Z1497)/Z1498*100%,"")</f>
        <v/>
      </c>
      <c r="AA1499" s="107" t="str">
        <f>IFERROR((AA1498-AA1496)/AA1498*100%,"")</f>
        <v/>
      </c>
      <c r="AB1499" s="107" t="str">
        <f>IFERROR((AB1498-AB1496)/AB1498*100%,"")</f>
        <v/>
      </c>
      <c r="AC1499" s="194" t="str">
        <f t="shared" ref="AC1499" si="6439">IFERROR((AC1498-AC1497)/AC1498*100%,"")</f>
        <v/>
      </c>
      <c r="AD1499" s="194" t="str">
        <f t="shared" ref="AD1499" si="6440">IFERROR((AD1498-AD1497)/AD1498*100%,"")</f>
        <v/>
      </c>
      <c r="AE1499" s="194" t="str">
        <f t="shared" ref="AE1499" si="6441">IFERROR((AE1498-AE1497)/AE1498*100%,"")</f>
        <v/>
      </c>
      <c r="AF1499" s="194" t="str">
        <f t="shared" ref="AF1499" si="6442">IFERROR((AF1498-AF1497)/AF1498*100%,"")</f>
        <v/>
      </c>
      <c r="AG1499" s="194" t="str">
        <f t="shared" ref="AG1499" si="6443">IFERROR((AG1498-AG1497)/AG1498*100%,"")</f>
        <v/>
      </c>
      <c r="AH1499" s="194" t="str">
        <f t="shared" ref="AH1499" si="6444">IFERROR((AH1498-AH1497)/AH1498*100%,"")</f>
        <v/>
      </c>
      <c r="AI1499" s="194" t="str">
        <f t="shared" ref="AI1499" si="6445">IFERROR((AI1498-AI1497)/AI1498*100%,"")</f>
        <v/>
      </c>
      <c r="AJ1499" s="194" t="str">
        <f t="shared" ref="AJ1499" si="6446">IFERROR((AJ1498-AJ1497)/AJ1498*100%,"")</f>
        <v/>
      </c>
      <c r="AK1499" s="194" t="str">
        <f t="shared" ref="AK1499" si="6447">IFERROR((AK1498-AK1497)/AK1498*100%,"")</f>
        <v/>
      </c>
      <c r="AL1499" s="194" t="str">
        <f t="shared" ref="AL1499" si="6448">IFERROR((AL1498-AL1497)/AL1498*100%,"")</f>
        <v/>
      </c>
      <c r="AM1499" s="227" t="str">
        <f>IFERROR((AM1498-AM1496)/AM1498*100%,"")</f>
        <v/>
      </c>
    </row>
    <row r="1500" spans="1:39" customFormat="1" outlineLevel="1">
      <c r="A1500" t="str">
        <f>B1493&amp;C1500</f>
        <v>Surname, Forename5</v>
      </c>
      <c r="B1500" s="259"/>
      <c r="C1500" s="27">
        <v>5</v>
      </c>
      <c r="D1500" s="26" t="s">
        <v>22</v>
      </c>
      <c r="E1500" s="103"/>
      <c r="F1500" s="103"/>
      <c r="G1500" s="225"/>
      <c r="H1500" s="15"/>
      <c r="I1500" s="16"/>
      <c r="J1500" s="17"/>
      <c r="K1500" s="94"/>
      <c r="L1500" s="94"/>
      <c r="M1500" s="94"/>
      <c r="N1500" s="94"/>
      <c r="O1500" s="94"/>
      <c r="P1500" s="94"/>
      <c r="Q1500" s="17" t="str">
        <f>IF(SUM(K1500:P1500)=0,"",SUM(K1500:P1500))</f>
        <v/>
      </c>
      <c r="R1500" s="94"/>
      <c r="S1500" s="94"/>
      <c r="T1500" s="17" t="str">
        <f>IF(SUM(R1500:S1500)=0,"",SUM(R1500:S1500))</f>
        <v/>
      </c>
      <c r="U1500" s="17"/>
      <c r="V1500" s="94"/>
      <c r="W1500" s="17"/>
      <c r="X1500" s="94" t="str">
        <f>IFERROR(AVERAGE(V1500:W1500),"")</f>
        <v/>
      </c>
      <c r="Y1500" s="17"/>
      <c r="Z1500" s="17"/>
      <c r="AA1500" s="71"/>
      <c r="AB1500" s="17"/>
      <c r="AC1500" s="190" t="str">
        <f>IF(J1500="","",IF(J1500&lt;&gt;0,INT(25.4347*POWER((18-J1500),1.81)),0))</f>
        <v/>
      </c>
      <c r="AD1500" s="190" t="str">
        <f>IFERROR(IF(Q1500&lt;&gt;0,INT(0.14354*POWER(((10*Q1500)-220),1.4)),0),"")</f>
        <v/>
      </c>
      <c r="AE1500" s="190" t="str">
        <f>IFERROR(IF(T1500&lt;&gt;0,INT(51.39*POWER((T1500-1.5),1.05)),0),"")</f>
        <v/>
      </c>
      <c r="AF1500" s="190">
        <f>IF(U1500&lt;&gt;0,INT(0.8465*POWER(((100*U1500)-75),1.42)),0)</f>
        <v>0</v>
      </c>
      <c r="AG1500" s="190" t="str">
        <f>IFERROR(IF(X1500&lt;&gt;0,INT(1.53775*POWER((82-X1500),1.81)),0),"")</f>
        <v/>
      </c>
      <c r="AH1500" s="190" t="str">
        <f>IF(Y1500="","",IF(Y1500&lt;&gt;0,INT(5.74352*POWER((28.5-Y1500),1.92)),0))</f>
        <v/>
      </c>
      <c r="AI1500" s="190">
        <f>IF(Z1500&lt;&gt;0,INT(12.91*POWER((Z1500-4),1.1)),0)</f>
        <v>0</v>
      </c>
      <c r="AJ1500" s="190" t="str">
        <f>IF(AA1500="","",IF(AA1500&lt;&gt;0,INT(0.2797*POWER(((100*AA1500)),1.35)),0))</f>
        <v/>
      </c>
      <c r="AK1500" s="191" t="str">
        <f>IF(AB1500="","",IF(AB1500&lt;&gt;0,INT(100.14*POWER((AB1500-1),1.08)),0))</f>
        <v/>
      </c>
      <c r="AL1500" s="192">
        <f>COUNT(J1500,Q1500,T1500,X1500,Y1500,AA1500,AB1500)</f>
        <v>0</v>
      </c>
      <c r="AM1500" s="193" t="str">
        <f>IF(AL1500=0,"",SUM(AC1500:AK1500))</f>
        <v/>
      </c>
    </row>
    <row r="1501" spans="1:39" customFormat="1" outlineLevel="1">
      <c r="B1501" s="259"/>
      <c r="C1501" s="106" t="s">
        <v>65</v>
      </c>
      <c r="D1501" s="103"/>
      <c r="E1501" s="103"/>
      <c r="F1501" s="103"/>
      <c r="G1501" s="225"/>
      <c r="H1501" s="104"/>
      <c r="I1501" s="105"/>
      <c r="J1501" s="107" t="str">
        <f>IFERROR((J1498-J1500)/J1500*100%,"")</f>
        <v/>
      </c>
      <c r="K1501" s="107" t="str">
        <f t="shared" ref="K1501:T1501" si="6449">IFERROR((K1500-K1498)/K1500*100%,"")</f>
        <v/>
      </c>
      <c r="L1501" s="107" t="str">
        <f t="shared" si="6449"/>
        <v/>
      </c>
      <c r="M1501" s="107" t="str">
        <f t="shared" si="6449"/>
        <v/>
      </c>
      <c r="N1501" s="107" t="str">
        <f t="shared" si="6449"/>
        <v/>
      </c>
      <c r="O1501" s="107" t="str">
        <f t="shared" si="6449"/>
        <v/>
      </c>
      <c r="P1501" s="107" t="str">
        <f t="shared" si="6449"/>
        <v/>
      </c>
      <c r="Q1501" s="107" t="str">
        <f t="shared" si="6449"/>
        <v/>
      </c>
      <c r="R1501" s="107" t="str">
        <f t="shared" si="6449"/>
        <v/>
      </c>
      <c r="S1501" s="107" t="str">
        <f t="shared" si="6449"/>
        <v/>
      </c>
      <c r="T1501" s="107" t="str">
        <f t="shared" si="6449"/>
        <v/>
      </c>
      <c r="U1501" s="107" t="str">
        <f t="shared" ref="U1501" si="6450">IFERROR((U1500-U1499)/U1500*100%,"")</f>
        <v/>
      </c>
      <c r="V1501" s="107" t="str">
        <f>IFERROR((V1498-V1500)/V1500*100%,"")</f>
        <v/>
      </c>
      <c r="W1501" s="107" t="str">
        <f>IFERROR((W1498-W1500)/W1500*100%,"")</f>
        <v/>
      </c>
      <c r="X1501" s="107" t="str">
        <f>IFERROR((X1498-X1500)/X1500*100%,"")</f>
        <v/>
      </c>
      <c r="Y1501" s="107" t="str">
        <f>IFERROR((Y1498-Y1500)/Y1500*100%,"")</f>
        <v/>
      </c>
      <c r="Z1501" s="107" t="str">
        <f t="shared" ref="Z1501" si="6451">IFERROR((Z1500-Z1499)/Z1500*100%,"")</f>
        <v/>
      </c>
      <c r="AA1501" s="107" t="str">
        <f>IFERROR((AA1500-AA1498)/AA1500*100%,"")</f>
        <v/>
      </c>
      <c r="AB1501" s="107" t="str">
        <f>IFERROR((AB1500-AB1498)/AB1500*100%,"")</f>
        <v/>
      </c>
      <c r="AC1501" s="194" t="str">
        <f t="shared" ref="AC1501" si="6452">IFERROR((AC1500-AC1499)/AC1500*100%,"")</f>
        <v/>
      </c>
      <c r="AD1501" s="194" t="str">
        <f t="shared" ref="AD1501" si="6453">IFERROR((AD1500-AD1499)/AD1500*100%,"")</f>
        <v/>
      </c>
      <c r="AE1501" s="194" t="str">
        <f t="shared" ref="AE1501" si="6454">IFERROR((AE1500-AE1499)/AE1500*100%,"")</f>
        <v/>
      </c>
      <c r="AF1501" s="194" t="str">
        <f t="shared" ref="AF1501" si="6455">IFERROR((AF1500-AF1499)/AF1500*100%,"")</f>
        <v/>
      </c>
      <c r="AG1501" s="194" t="str">
        <f t="shared" ref="AG1501" si="6456">IFERROR((AG1500-AG1499)/AG1500*100%,"")</f>
        <v/>
      </c>
      <c r="AH1501" s="194" t="str">
        <f t="shared" ref="AH1501" si="6457">IFERROR((AH1500-AH1499)/AH1500*100%,"")</f>
        <v/>
      </c>
      <c r="AI1501" s="194" t="str">
        <f t="shared" ref="AI1501" si="6458">IFERROR((AI1500-AI1499)/AI1500*100%,"")</f>
        <v/>
      </c>
      <c r="AJ1501" s="194" t="str">
        <f t="shared" ref="AJ1501" si="6459">IFERROR((AJ1500-AJ1499)/AJ1500*100%,"")</f>
        <v/>
      </c>
      <c r="AK1501" s="194" t="str">
        <f t="shared" ref="AK1501" si="6460">IFERROR((AK1500-AK1499)/AK1500*100%,"")</f>
        <v/>
      </c>
      <c r="AL1501" s="194" t="str">
        <f t="shared" ref="AL1501" si="6461">IFERROR((AL1500-AL1499)/AL1500*100%,"")</f>
        <v/>
      </c>
      <c r="AM1501" s="227" t="str">
        <f>IFERROR((AM1500-AM1498)/AM1500*100%,"")</f>
        <v/>
      </c>
    </row>
    <row r="1502" spans="1:39" customFormat="1" outlineLevel="1">
      <c r="A1502" t="str">
        <f>B1493&amp;C1502</f>
        <v>Surname, Forename6</v>
      </c>
      <c r="B1502" s="259"/>
      <c r="C1502" s="27">
        <v>6</v>
      </c>
      <c r="D1502" s="26" t="s">
        <v>22</v>
      </c>
      <c r="E1502" s="103"/>
      <c r="F1502" s="103"/>
      <c r="G1502" s="225"/>
      <c r="H1502" s="15"/>
      <c r="I1502" s="16"/>
      <c r="J1502" s="17"/>
      <c r="K1502" s="94"/>
      <c r="L1502" s="94"/>
      <c r="M1502" s="94"/>
      <c r="N1502" s="94"/>
      <c r="O1502" s="94"/>
      <c r="P1502" s="94"/>
      <c r="Q1502" s="17" t="str">
        <f>IF(SUM(K1502:P1502)=0,"",SUM(K1502:P1502))</f>
        <v/>
      </c>
      <c r="R1502" s="94"/>
      <c r="S1502" s="94"/>
      <c r="T1502" s="17" t="str">
        <f>IF(SUM(R1502:S1502)=0,"",SUM(R1502:S1502))</f>
        <v/>
      </c>
      <c r="U1502" s="17"/>
      <c r="V1502" s="94"/>
      <c r="W1502" s="17"/>
      <c r="X1502" s="94" t="str">
        <f>IFERROR(AVERAGE(V1502:W1502),"")</f>
        <v/>
      </c>
      <c r="Y1502" s="17"/>
      <c r="Z1502" s="17"/>
      <c r="AA1502" s="71"/>
      <c r="AB1502" s="17"/>
      <c r="AC1502" s="190" t="str">
        <f>IF(J1502="","",IF(J1502&lt;&gt;0,INT(25.4347*POWER((18-J1502),1.81)),0))</f>
        <v/>
      </c>
      <c r="AD1502" s="190" t="str">
        <f>IFERROR(IF(Q1502&lt;&gt;0,INT(0.14354*POWER(((10*Q1502)-220),1.4)),0),"")</f>
        <v/>
      </c>
      <c r="AE1502" s="190" t="str">
        <f>IFERROR(IF(T1502&lt;&gt;0,INT(51.39*POWER((T1502-1.5),1.05)),0),"")</f>
        <v/>
      </c>
      <c r="AF1502" s="190">
        <f>IF(U1502&lt;&gt;0,INT(0.8465*POWER(((100*U1502)-75),1.42)),0)</f>
        <v>0</v>
      </c>
      <c r="AG1502" s="190" t="str">
        <f>IFERROR(IF(X1502&lt;&gt;0,INT(1.53775*POWER((82-X1502),1.81)),0),"")</f>
        <v/>
      </c>
      <c r="AH1502" s="190" t="str">
        <f>IF(Y1502="","",IF(Y1502&lt;&gt;0,INT(5.74352*POWER((28.5-Y1502),1.92)),0))</f>
        <v/>
      </c>
      <c r="AI1502" s="190">
        <f>IF(Z1502&lt;&gt;0,INT(12.91*POWER((Z1502-4),1.1)),0)</f>
        <v>0</v>
      </c>
      <c r="AJ1502" s="190" t="str">
        <f>IF(AA1502="","",IF(AA1502&lt;&gt;0,INT(0.2797*POWER(((100*AA1502)),1.35)),0))</f>
        <v/>
      </c>
      <c r="AK1502" s="191" t="str">
        <f>IF(AB1502="","",IF(AB1502&lt;&gt;0,INT(100.14*POWER((AB1502-1),1.08)),0))</f>
        <v/>
      </c>
      <c r="AL1502" s="192">
        <f>COUNT(J1502,Q1502,T1502,X1502,Y1502,AA1502,AB1502)</f>
        <v>0</v>
      </c>
      <c r="AM1502" s="193" t="str">
        <f>IF(AL1502=0,"",SUM(AC1502:AK1502))</f>
        <v/>
      </c>
    </row>
    <row r="1503" spans="1:39" customFormat="1" outlineLevel="1">
      <c r="B1503" s="259"/>
      <c r="C1503" s="106" t="s">
        <v>65</v>
      </c>
      <c r="D1503" s="103"/>
      <c r="E1503" s="103"/>
      <c r="F1503" s="103"/>
      <c r="G1503" s="225"/>
      <c r="H1503" s="104"/>
      <c r="I1503" s="105"/>
      <c r="J1503" s="107" t="str">
        <f>IFERROR((J1500-J1502)/J1502*100%,"")</f>
        <v/>
      </c>
      <c r="K1503" s="107" t="str">
        <f t="shared" ref="K1503:T1503" si="6462">IFERROR((K1502-K1500)/K1502*100%,"")</f>
        <v/>
      </c>
      <c r="L1503" s="107" t="str">
        <f t="shared" si="6462"/>
        <v/>
      </c>
      <c r="M1503" s="107" t="str">
        <f t="shared" si="6462"/>
        <v/>
      </c>
      <c r="N1503" s="107" t="str">
        <f t="shared" si="6462"/>
        <v/>
      </c>
      <c r="O1503" s="107" t="str">
        <f t="shared" si="6462"/>
        <v/>
      </c>
      <c r="P1503" s="107" t="str">
        <f t="shared" si="6462"/>
        <v/>
      </c>
      <c r="Q1503" s="107" t="str">
        <f t="shared" si="6462"/>
        <v/>
      </c>
      <c r="R1503" s="107" t="str">
        <f t="shared" si="6462"/>
        <v/>
      </c>
      <c r="S1503" s="107" t="str">
        <f t="shared" si="6462"/>
        <v/>
      </c>
      <c r="T1503" s="107" t="str">
        <f t="shared" si="6462"/>
        <v/>
      </c>
      <c r="U1503" s="107" t="str">
        <f t="shared" ref="U1503" si="6463">IFERROR((U1502-U1501)/U1502*100%,"")</f>
        <v/>
      </c>
      <c r="V1503" s="107" t="str">
        <f>IFERROR((V1500-V1502)/V1502*100%,"")</f>
        <v/>
      </c>
      <c r="W1503" s="107" t="str">
        <f>IFERROR((W1500-W1502)/W1502*100%,"")</f>
        <v/>
      </c>
      <c r="X1503" s="107" t="str">
        <f>IFERROR((X1500-X1502)/X1502*100%,"")</f>
        <v/>
      </c>
      <c r="Y1503" s="107" t="str">
        <f>IFERROR((Y1500-Y1502)/Y1502*100%,"")</f>
        <v/>
      </c>
      <c r="Z1503" s="107" t="str">
        <f t="shared" ref="Z1503" si="6464">IFERROR((Z1502-Z1501)/Z1502*100%,"")</f>
        <v/>
      </c>
      <c r="AA1503" s="107" t="str">
        <f>IFERROR((AA1502-AA1500)/AA1502*100%,"")</f>
        <v/>
      </c>
      <c r="AB1503" s="107" t="str">
        <f>IFERROR((AB1502-AB1500)/AB1502*100%,"")</f>
        <v/>
      </c>
      <c r="AC1503" s="194" t="str">
        <f t="shared" ref="AC1503" si="6465">IFERROR((AC1502-AC1501)/AC1502*100%,"")</f>
        <v/>
      </c>
      <c r="AD1503" s="194" t="str">
        <f t="shared" ref="AD1503" si="6466">IFERROR((AD1502-AD1501)/AD1502*100%,"")</f>
        <v/>
      </c>
      <c r="AE1503" s="194" t="str">
        <f t="shared" ref="AE1503" si="6467">IFERROR((AE1502-AE1501)/AE1502*100%,"")</f>
        <v/>
      </c>
      <c r="AF1503" s="194" t="str">
        <f t="shared" ref="AF1503" si="6468">IFERROR((AF1502-AF1501)/AF1502*100%,"")</f>
        <v/>
      </c>
      <c r="AG1503" s="194" t="str">
        <f t="shared" ref="AG1503" si="6469">IFERROR((AG1502-AG1501)/AG1502*100%,"")</f>
        <v/>
      </c>
      <c r="AH1503" s="194" t="str">
        <f t="shared" ref="AH1503" si="6470">IFERROR((AH1502-AH1501)/AH1502*100%,"")</f>
        <v/>
      </c>
      <c r="AI1503" s="194" t="str">
        <f t="shared" ref="AI1503" si="6471">IFERROR((AI1502-AI1501)/AI1502*100%,"")</f>
        <v/>
      </c>
      <c r="AJ1503" s="194" t="str">
        <f t="shared" ref="AJ1503" si="6472">IFERROR((AJ1502-AJ1501)/AJ1502*100%,"")</f>
        <v/>
      </c>
      <c r="AK1503" s="194" t="str">
        <f t="shared" ref="AK1503" si="6473">IFERROR((AK1502-AK1501)/AK1502*100%,"")</f>
        <v/>
      </c>
      <c r="AL1503" s="194" t="str">
        <f t="shared" ref="AL1503" si="6474">IFERROR((AL1502-AL1501)/AL1502*100%,"")</f>
        <v/>
      </c>
      <c r="AM1503" s="227" t="str">
        <f>IFERROR((AM1502-AM1500)/AM1502*100%,"")</f>
        <v/>
      </c>
    </row>
    <row r="1504" spans="1:39" customFormat="1" outlineLevel="1">
      <c r="A1504" t="str">
        <f>B1493&amp;C1504</f>
        <v>Surname, Forename7</v>
      </c>
      <c r="B1504" s="259"/>
      <c r="C1504" s="27">
        <v>7</v>
      </c>
      <c r="D1504" s="26" t="s">
        <v>22</v>
      </c>
      <c r="E1504" s="103"/>
      <c r="F1504" s="103"/>
      <c r="G1504" s="225"/>
      <c r="H1504" s="15"/>
      <c r="I1504" s="16"/>
      <c r="J1504" s="17"/>
      <c r="K1504" s="94"/>
      <c r="L1504" s="94"/>
      <c r="M1504" s="94"/>
      <c r="N1504" s="94"/>
      <c r="O1504" s="94"/>
      <c r="P1504" s="94"/>
      <c r="Q1504" s="17" t="str">
        <f>IF(SUM(K1504:P1504)=0,"",SUM(K1504:P1504))</f>
        <v/>
      </c>
      <c r="R1504" s="94"/>
      <c r="S1504" s="94"/>
      <c r="T1504" s="17" t="str">
        <f>IF(SUM(R1504:S1504)=0,"",SUM(R1504:S1504))</f>
        <v/>
      </c>
      <c r="U1504" s="17"/>
      <c r="V1504" s="94"/>
      <c r="W1504" s="17"/>
      <c r="X1504" s="94" t="str">
        <f>IFERROR(AVERAGE(V1504:W1504),"")</f>
        <v/>
      </c>
      <c r="Y1504" s="17"/>
      <c r="Z1504" s="17"/>
      <c r="AA1504" s="71"/>
      <c r="AB1504" s="17"/>
      <c r="AC1504" s="190" t="str">
        <f>IF(J1504="","",IF(J1504&lt;&gt;0,INT(25.4347*POWER((18-J1504),1.81)),0))</f>
        <v/>
      </c>
      <c r="AD1504" s="190" t="str">
        <f>IFERROR(IF(Q1504&lt;&gt;0,INT(0.14354*POWER(((10*Q1504)-220),1.4)),0),"")</f>
        <v/>
      </c>
      <c r="AE1504" s="190" t="str">
        <f>IFERROR(IF(T1504&lt;&gt;0,INT(51.39*POWER((T1504-1.5),1.05)),0),"")</f>
        <v/>
      </c>
      <c r="AF1504" s="190">
        <f>IF(U1504&lt;&gt;0,INT(0.8465*POWER(((100*U1504)-75),1.42)),0)</f>
        <v>0</v>
      </c>
      <c r="AG1504" s="190" t="str">
        <f>IFERROR(IF(X1504&lt;&gt;0,INT(1.53775*POWER((82-X1504),1.81)),0),"")</f>
        <v/>
      </c>
      <c r="AH1504" s="190" t="str">
        <f>IF(Y1504="","",IF(Y1504&lt;&gt;0,INT(5.74352*POWER((28.5-Y1504),1.92)),0))</f>
        <v/>
      </c>
      <c r="AI1504" s="190">
        <f>IF(Z1504&lt;&gt;0,INT(12.91*POWER((Z1504-4),1.1)),0)</f>
        <v>0</v>
      </c>
      <c r="AJ1504" s="190" t="str">
        <f>IF(AA1504="","",IF(AA1504&lt;&gt;0,INT(0.2797*POWER(((100*AA1504)),1.35)),0))</f>
        <v/>
      </c>
      <c r="AK1504" s="191" t="str">
        <f>IF(AB1504="","",IF(AB1504&lt;&gt;0,INT(100.14*POWER((AB1504-1),1.08)),0))</f>
        <v/>
      </c>
      <c r="AL1504" s="192">
        <f>COUNT(J1504,Q1504,T1504,X1504,Y1504,AA1504,AB1504)</f>
        <v>0</v>
      </c>
      <c r="AM1504" s="193" t="str">
        <f>IF(AL1504=0,"",SUM(AC1504:AK1504))</f>
        <v/>
      </c>
    </row>
    <row r="1505" spans="1:39" customFormat="1" outlineLevel="1">
      <c r="B1505" s="259"/>
      <c r="C1505" s="106" t="s">
        <v>65</v>
      </c>
      <c r="D1505" s="103"/>
      <c r="E1505" s="103"/>
      <c r="F1505" s="103"/>
      <c r="G1505" s="225"/>
      <c r="H1505" s="104"/>
      <c r="I1505" s="105"/>
      <c r="J1505" s="107" t="str">
        <f>IFERROR((J1502-J1504)/J1504*100%,"")</f>
        <v/>
      </c>
      <c r="K1505" s="107" t="str">
        <f t="shared" ref="K1505:T1505" si="6475">IFERROR((K1504-K1502)/K1504*100%,"")</f>
        <v/>
      </c>
      <c r="L1505" s="107" t="str">
        <f t="shared" si="6475"/>
        <v/>
      </c>
      <c r="M1505" s="107" t="str">
        <f t="shared" si="6475"/>
        <v/>
      </c>
      <c r="N1505" s="107" t="str">
        <f t="shared" si="6475"/>
        <v/>
      </c>
      <c r="O1505" s="107" t="str">
        <f t="shared" si="6475"/>
        <v/>
      </c>
      <c r="P1505" s="107" t="str">
        <f t="shared" si="6475"/>
        <v/>
      </c>
      <c r="Q1505" s="107" t="str">
        <f t="shared" si="6475"/>
        <v/>
      </c>
      <c r="R1505" s="107" t="str">
        <f t="shared" si="6475"/>
        <v/>
      </c>
      <c r="S1505" s="107" t="str">
        <f t="shared" si="6475"/>
        <v/>
      </c>
      <c r="T1505" s="107" t="str">
        <f t="shared" si="6475"/>
        <v/>
      </c>
      <c r="U1505" s="107" t="str">
        <f t="shared" ref="U1505" si="6476">IFERROR((U1504-U1503)/U1504*100%,"")</f>
        <v/>
      </c>
      <c r="V1505" s="107" t="str">
        <f>IFERROR((V1502-V1504)/V1504*100%,"")</f>
        <v/>
      </c>
      <c r="W1505" s="107" t="str">
        <f>IFERROR((W1502-W1504)/W1504*100%,"")</f>
        <v/>
      </c>
      <c r="X1505" s="107" t="str">
        <f>IFERROR((X1502-X1504)/X1504*100%,"")</f>
        <v/>
      </c>
      <c r="Y1505" s="107" t="str">
        <f>IFERROR((Y1502-Y1504)/Y1504*100%,"")</f>
        <v/>
      </c>
      <c r="Z1505" s="107" t="str">
        <f t="shared" ref="Z1505" si="6477">IFERROR((Z1504-Z1503)/Z1504*100%,"")</f>
        <v/>
      </c>
      <c r="AA1505" s="107" t="str">
        <f>IFERROR((AA1504-AA1502)/AA1504*100%,"")</f>
        <v/>
      </c>
      <c r="AB1505" s="107" t="str">
        <f>IFERROR((AB1504-AB1502)/AB1504*100%,"")</f>
        <v/>
      </c>
      <c r="AC1505" s="194" t="str">
        <f t="shared" ref="AC1505" si="6478">IFERROR((AC1504-AC1503)/AC1504*100%,"")</f>
        <v/>
      </c>
      <c r="AD1505" s="194" t="str">
        <f t="shared" ref="AD1505" si="6479">IFERROR((AD1504-AD1503)/AD1504*100%,"")</f>
        <v/>
      </c>
      <c r="AE1505" s="194" t="str">
        <f t="shared" ref="AE1505" si="6480">IFERROR((AE1504-AE1503)/AE1504*100%,"")</f>
        <v/>
      </c>
      <c r="AF1505" s="194" t="str">
        <f t="shared" ref="AF1505" si="6481">IFERROR((AF1504-AF1503)/AF1504*100%,"")</f>
        <v/>
      </c>
      <c r="AG1505" s="194" t="str">
        <f t="shared" ref="AG1505" si="6482">IFERROR((AG1504-AG1503)/AG1504*100%,"")</f>
        <v/>
      </c>
      <c r="AH1505" s="194" t="str">
        <f t="shared" ref="AH1505" si="6483">IFERROR((AH1504-AH1503)/AH1504*100%,"")</f>
        <v/>
      </c>
      <c r="AI1505" s="194" t="str">
        <f t="shared" ref="AI1505" si="6484">IFERROR((AI1504-AI1503)/AI1504*100%,"")</f>
        <v/>
      </c>
      <c r="AJ1505" s="194" t="str">
        <f t="shared" ref="AJ1505" si="6485">IFERROR((AJ1504-AJ1503)/AJ1504*100%,"")</f>
        <v/>
      </c>
      <c r="AK1505" s="194" t="str">
        <f t="shared" ref="AK1505" si="6486">IFERROR((AK1504-AK1503)/AK1504*100%,"")</f>
        <v/>
      </c>
      <c r="AL1505" s="194" t="str">
        <f t="shared" ref="AL1505" si="6487">IFERROR((AL1504-AL1503)/AL1504*100%,"")</f>
        <v/>
      </c>
      <c r="AM1505" s="227" t="str">
        <f>IFERROR((AM1504-AM1502)/AM1504*100%,"")</f>
        <v/>
      </c>
    </row>
    <row r="1506" spans="1:39" customFormat="1" outlineLevel="1">
      <c r="A1506" t="str">
        <f>B1493&amp;C1506</f>
        <v>Surname, Forename8</v>
      </c>
      <c r="B1506" s="259"/>
      <c r="C1506" s="27">
        <v>8</v>
      </c>
      <c r="D1506" s="26" t="s">
        <v>22</v>
      </c>
      <c r="E1506" s="103"/>
      <c r="F1506" s="103"/>
      <c r="G1506" s="225"/>
      <c r="H1506" s="15"/>
      <c r="I1506" s="16"/>
      <c r="J1506" s="17"/>
      <c r="K1506" s="94"/>
      <c r="L1506" s="94"/>
      <c r="M1506" s="94"/>
      <c r="N1506" s="94"/>
      <c r="O1506" s="94"/>
      <c r="P1506" s="94"/>
      <c r="Q1506" s="17" t="str">
        <f>IF(SUM(K1506:P1506)=0,"",SUM(K1506:P1506))</f>
        <v/>
      </c>
      <c r="R1506" s="94"/>
      <c r="S1506" s="94"/>
      <c r="T1506" s="17" t="str">
        <f>IF(SUM(R1506:S1506)=0,"",SUM(R1506:S1506))</f>
        <v/>
      </c>
      <c r="U1506" s="17"/>
      <c r="V1506" s="94"/>
      <c r="W1506" s="17"/>
      <c r="X1506" s="94" t="str">
        <f>IFERROR(AVERAGE(V1506:W1506),"")</f>
        <v/>
      </c>
      <c r="Y1506" s="17"/>
      <c r="Z1506" s="17"/>
      <c r="AA1506" s="71"/>
      <c r="AB1506" s="17"/>
      <c r="AC1506" s="190" t="str">
        <f>IF(J1506="","",IF(J1506&lt;&gt;0,INT(25.4347*POWER((18-J1506),1.81)),0))</f>
        <v/>
      </c>
      <c r="AD1506" s="190" t="str">
        <f>IFERROR(IF(Q1506&lt;&gt;0,INT(0.14354*POWER(((10*Q1506)-220),1.4)),0),"")</f>
        <v/>
      </c>
      <c r="AE1506" s="190" t="str">
        <f>IFERROR(IF(T1506&lt;&gt;0,INT(51.39*POWER((T1506-1.5),1.05)),0),"")</f>
        <v/>
      </c>
      <c r="AF1506" s="190">
        <f>IF(U1506&lt;&gt;0,INT(0.8465*POWER(((100*U1506)-75),1.42)),0)</f>
        <v>0</v>
      </c>
      <c r="AG1506" s="190" t="str">
        <f>IFERROR(IF(X1506&lt;&gt;0,INT(1.53775*POWER((82-X1506),1.81)),0),"")</f>
        <v/>
      </c>
      <c r="AH1506" s="190" t="str">
        <f>IF(Y1506="","",IF(Y1506&lt;&gt;0,INT(5.74352*POWER((28.5-Y1506),1.92)),0))</f>
        <v/>
      </c>
      <c r="AI1506" s="190">
        <f>IF(Z1506&lt;&gt;0,INT(12.91*POWER((Z1506-4),1.1)),0)</f>
        <v>0</v>
      </c>
      <c r="AJ1506" s="190" t="str">
        <f>IF(AA1506="","",IF(AA1506&lt;&gt;0,INT(0.2797*POWER(((100*AA1506)),1.35)),0))</f>
        <v/>
      </c>
      <c r="AK1506" s="191" t="str">
        <f>IF(AB1506="","",IF(AB1506&lt;&gt;0,INT(100.14*POWER((AB1506-1),1.08)),0))</f>
        <v/>
      </c>
      <c r="AL1506" s="192">
        <f>COUNT(J1506,Q1506,T1506,X1506,Y1506,AA1506,AB1506)</f>
        <v>0</v>
      </c>
      <c r="AM1506" s="193" t="str">
        <f>IF(AL1506=0,"",SUM(AC1506:AK1506))</f>
        <v/>
      </c>
    </row>
    <row r="1507" spans="1:39" customFormat="1" outlineLevel="1">
      <c r="B1507" s="259"/>
      <c r="C1507" s="106" t="s">
        <v>65</v>
      </c>
      <c r="D1507" s="103"/>
      <c r="E1507" s="103"/>
      <c r="F1507" s="103"/>
      <c r="G1507" s="225"/>
      <c r="H1507" s="104"/>
      <c r="I1507" s="105"/>
      <c r="J1507" s="107" t="str">
        <f>IFERROR((J1504-J1506)/J1506*100%,"")</f>
        <v/>
      </c>
      <c r="K1507" s="107" t="str">
        <f t="shared" ref="K1507:T1507" si="6488">IFERROR((K1506-K1504)/K1506*100%,"")</f>
        <v/>
      </c>
      <c r="L1507" s="107" t="str">
        <f t="shared" si="6488"/>
        <v/>
      </c>
      <c r="M1507" s="107" t="str">
        <f t="shared" si="6488"/>
        <v/>
      </c>
      <c r="N1507" s="107" t="str">
        <f t="shared" si="6488"/>
        <v/>
      </c>
      <c r="O1507" s="107" t="str">
        <f t="shared" si="6488"/>
        <v/>
      </c>
      <c r="P1507" s="107" t="str">
        <f t="shared" si="6488"/>
        <v/>
      </c>
      <c r="Q1507" s="107" t="str">
        <f t="shared" si="6488"/>
        <v/>
      </c>
      <c r="R1507" s="107" t="str">
        <f t="shared" si="6488"/>
        <v/>
      </c>
      <c r="S1507" s="107" t="str">
        <f t="shared" si="6488"/>
        <v/>
      </c>
      <c r="T1507" s="107" t="str">
        <f t="shared" si="6488"/>
        <v/>
      </c>
      <c r="U1507" s="107" t="str">
        <f t="shared" ref="U1507" si="6489">IFERROR((U1506-U1505)/U1506*100%,"")</f>
        <v/>
      </c>
      <c r="V1507" s="107" t="str">
        <f>IFERROR((V1504-V1506)/V1506*100%,"")</f>
        <v/>
      </c>
      <c r="W1507" s="107" t="str">
        <f>IFERROR((W1504-W1506)/W1506*100%,"")</f>
        <v/>
      </c>
      <c r="X1507" s="107" t="str">
        <f>IFERROR((X1504-X1506)/X1506*100%,"")</f>
        <v/>
      </c>
      <c r="Y1507" s="107" t="str">
        <f>IFERROR((Y1504-Y1506)/Y1506*100%,"")</f>
        <v/>
      </c>
      <c r="Z1507" s="107" t="str">
        <f t="shared" ref="Z1507" si="6490">IFERROR((Z1506-Z1505)/Z1506*100%,"")</f>
        <v/>
      </c>
      <c r="AA1507" s="107" t="str">
        <f>IFERROR((AA1506-AA1504)/AA1506*100%,"")</f>
        <v/>
      </c>
      <c r="AB1507" s="107" t="str">
        <f>IFERROR((AB1506-AB1504)/AB1506*100%,"")</f>
        <v/>
      </c>
      <c r="AC1507" s="194" t="str">
        <f t="shared" ref="AC1507" si="6491">IFERROR((AC1506-AC1505)/AC1506*100%,"")</f>
        <v/>
      </c>
      <c r="AD1507" s="194" t="str">
        <f t="shared" ref="AD1507" si="6492">IFERROR((AD1506-AD1505)/AD1506*100%,"")</f>
        <v/>
      </c>
      <c r="AE1507" s="194" t="str">
        <f t="shared" ref="AE1507" si="6493">IFERROR((AE1506-AE1505)/AE1506*100%,"")</f>
        <v/>
      </c>
      <c r="AF1507" s="194" t="str">
        <f t="shared" ref="AF1507" si="6494">IFERROR((AF1506-AF1505)/AF1506*100%,"")</f>
        <v/>
      </c>
      <c r="AG1507" s="194" t="str">
        <f t="shared" ref="AG1507" si="6495">IFERROR((AG1506-AG1505)/AG1506*100%,"")</f>
        <v/>
      </c>
      <c r="AH1507" s="194" t="str">
        <f t="shared" ref="AH1507" si="6496">IFERROR((AH1506-AH1505)/AH1506*100%,"")</f>
        <v/>
      </c>
      <c r="AI1507" s="194" t="str">
        <f t="shared" ref="AI1507" si="6497">IFERROR((AI1506-AI1505)/AI1506*100%,"")</f>
        <v/>
      </c>
      <c r="AJ1507" s="194" t="str">
        <f t="shared" ref="AJ1507" si="6498">IFERROR((AJ1506-AJ1505)/AJ1506*100%,"")</f>
        <v/>
      </c>
      <c r="AK1507" s="194" t="str">
        <f t="shared" ref="AK1507" si="6499">IFERROR((AK1506-AK1505)/AK1506*100%,"")</f>
        <v/>
      </c>
      <c r="AL1507" s="194" t="str">
        <f t="shared" ref="AL1507" si="6500">IFERROR((AL1506-AL1505)/AL1506*100%,"")</f>
        <v/>
      </c>
      <c r="AM1507" s="227" t="str">
        <f>IFERROR((AM1506-AM1504)/AM1506*100%,"")</f>
        <v/>
      </c>
    </row>
    <row r="1508" spans="1:39" customFormat="1" outlineLevel="1">
      <c r="A1508" t="str">
        <f>B1493&amp;C1508</f>
        <v>Surname, Forename9</v>
      </c>
      <c r="B1508" s="259"/>
      <c r="C1508" s="27">
        <v>9</v>
      </c>
      <c r="D1508" s="26" t="s">
        <v>22</v>
      </c>
      <c r="E1508" s="103"/>
      <c r="F1508" s="103"/>
      <c r="G1508" s="225"/>
      <c r="H1508" s="15"/>
      <c r="I1508" s="16"/>
      <c r="J1508" s="17"/>
      <c r="K1508" s="94"/>
      <c r="L1508" s="94"/>
      <c r="M1508" s="94"/>
      <c r="N1508" s="94"/>
      <c r="O1508" s="94"/>
      <c r="P1508" s="94"/>
      <c r="Q1508" s="17" t="str">
        <f>IF(SUM(K1508:P1508)=0,"",SUM(K1508:P1508))</f>
        <v/>
      </c>
      <c r="R1508" s="94"/>
      <c r="S1508" s="94"/>
      <c r="T1508" s="17" t="str">
        <f>IF(SUM(R1508:S1508)=0,"",SUM(R1508:S1508))</f>
        <v/>
      </c>
      <c r="U1508" s="17"/>
      <c r="V1508" s="94"/>
      <c r="W1508" s="17"/>
      <c r="X1508" s="94" t="str">
        <f>IFERROR(AVERAGE(V1508:W1508),"")</f>
        <v/>
      </c>
      <c r="Y1508" s="17"/>
      <c r="Z1508" s="17"/>
      <c r="AA1508" s="71"/>
      <c r="AB1508" s="17"/>
      <c r="AC1508" s="190" t="str">
        <f>IF(J1508="","",IF(J1508&lt;&gt;0,INT(25.4347*POWER((18-J1508),1.81)),0))</f>
        <v/>
      </c>
      <c r="AD1508" s="190" t="str">
        <f>IFERROR(IF(Q1508&lt;&gt;0,INT(0.14354*POWER(((10*Q1508)-220),1.4)),0),"")</f>
        <v/>
      </c>
      <c r="AE1508" s="190" t="str">
        <f>IFERROR(IF(T1508&lt;&gt;0,INT(51.39*POWER((T1508-1.5),1.05)),0),"")</f>
        <v/>
      </c>
      <c r="AF1508" s="190">
        <f>IF(U1508&lt;&gt;0,INT(0.8465*POWER(((100*U1508)-75),1.42)),0)</f>
        <v>0</v>
      </c>
      <c r="AG1508" s="190" t="str">
        <f>IFERROR(IF(X1508&lt;&gt;0,INT(1.53775*POWER((82-X1508),1.81)),0),"")</f>
        <v/>
      </c>
      <c r="AH1508" s="190" t="str">
        <f>IF(Y1508="","",IF(Y1508&lt;&gt;0,INT(5.74352*POWER((28.5-Y1508),1.92)),0))</f>
        <v/>
      </c>
      <c r="AI1508" s="190">
        <f>IF(Z1508&lt;&gt;0,INT(12.91*POWER((Z1508-4),1.1)),0)</f>
        <v>0</v>
      </c>
      <c r="AJ1508" s="190" t="str">
        <f>IF(AA1508="","",IF(AA1508&lt;&gt;0,INT(0.2797*POWER(((100*AA1508)),1.35)),0))</f>
        <v/>
      </c>
      <c r="AK1508" s="191" t="str">
        <f>IF(AB1508="","",IF(AB1508&lt;&gt;0,INT(100.14*POWER((AB1508-1),1.08)),0))</f>
        <v/>
      </c>
      <c r="AL1508" s="192">
        <f>COUNT(J1508,Q1508,T1508,X1508,Y1508,AA1508,AB1508)</f>
        <v>0</v>
      </c>
      <c r="AM1508" s="193" t="str">
        <f>IF(AL1508=0,"",SUM(AC1508:AK1508))</f>
        <v/>
      </c>
    </row>
    <row r="1509" spans="1:39" customFormat="1" outlineLevel="1">
      <c r="B1509" s="259"/>
      <c r="C1509" s="106" t="s">
        <v>65</v>
      </c>
      <c r="D1509" s="33"/>
      <c r="E1509" s="33"/>
      <c r="F1509" s="33"/>
      <c r="G1509" s="226"/>
      <c r="H1509" s="18"/>
      <c r="I1509" s="44"/>
      <c r="J1509" s="107" t="str">
        <f>IFERROR((J1506-J1508)/J1508*100%,"")</f>
        <v/>
      </c>
      <c r="K1509" s="107" t="str">
        <f t="shared" ref="K1509:T1509" si="6501">IFERROR((K1508-K1506)/K1508*100%,"")</f>
        <v/>
      </c>
      <c r="L1509" s="107" t="str">
        <f t="shared" si="6501"/>
        <v/>
      </c>
      <c r="M1509" s="107" t="str">
        <f t="shared" si="6501"/>
        <v/>
      </c>
      <c r="N1509" s="107" t="str">
        <f t="shared" si="6501"/>
        <v/>
      </c>
      <c r="O1509" s="107" t="str">
        <f t="shared" si="6501"/>
        <v/>
      </c>
      <c r="P1509" s="107" t="str">
        <f t="shared" si="6501"/>
        <v/>
      </c>
      <c r="Q1509" s="107" t="str">
        <f t="shared" si="6501"/>
        <v/>
      </c>
      <c r="R1509" s="107" t="str">
        <f t="shared" si="6501"/>
        <v/>
      </c>
      <c r="S1509" s="107" t="str">
        <f t="shared" si="6501"/>
        <v/>
      </c>
      <c r="T1509" s="107" t="str">
        <f t="shared" si="6501"/>
        <v/>
      </c>
      <c r="U1509" s="107" t="str">
        <f t="shared" ref="U1509" si="6502">IFERROR((U1508-U1507)/U1508*100%,"")</f>
        <v/>
      </c>
      <c r="V1509" s="107" t="str">
        <f>IFERROR((V1506-V1508)/V1508*100%,"")</f>
        <v/>
      </c>
      <c r="W1509" s="107" t="str">
        <f>IFERROR((W1506-W1508)/W1508*100%,"")</f>
        <v/>
      </c>
      <c r="X1509" s="107" t="str">
        <f>IFERROR((X1506-X1508)/X1508*100%,"")</f>
        <v/>
      </c>
      <c r="Y1509" s="107" t="str">
        <f>IFERROR((Y1506-Y1508)/Y1508*100%,"")</f>
        <v/>
      </c>
      <c r="Z1509" s="107" t="str">
        <f t="shared" ref="Z1509" si="6503">IFERROR((Z1508-Z1507)/Z1508*100%,"")</f>
        <v/>
      </c>
      <c r="AA1509" s="107" t="str">
        <f>IFERROR((AA1508-AA1506)/AA1508*100%,"")</f>
        <v/>
      </c>
      <c r="AB1509" s="107" t="str">
        <f>IFERROR((AB1508-AB1506)/AB1508*100%,"")</f>
        <v/>
      </c>
      <c r="AC1509" s="194" t="str">
        <f t="shared" ref="AC1509" si="6504">IFERROR((AC1508-AC1507)/AC1508*100%,"")</f>
        <v/>
      </c>
      <c r="AD1509" s="194" t="str">
        <f t="shared" ref="AD1509" si="6505">IFERROR((AD1508-AD1507)/AD1508*100%,"")</f>
        <v/>
      </c>
      <c r="AE1509" s="194" t="str">
        <f t="shared" ref="AE1509" si="6506">IFERROR((AE1508-AE1507)/AE1508*100%,"")</f>
        <v/>
      </c>
      <c r="AF1509" s="194" t="str">
        <f t="shared" ref="AF1509" si="6507">IFERROR((AF1508-AF1507)/AF1508*100%,"")</f>
        <v/>
      </c>
      <c r="AG1509" s="194" t="str">
        <f t="shared" ref="AG1509" si="6508">IFERROR((AG1508-AG1507)/AG1508*100%,"")</f>
        <v/>
      </c>
      <c r="AH1509" s="194" t="str">
        <f t="shared" ref="AH1509" si="6509">IFERROR((AH1508-AH1507)/AH1508*100%,"")</f>
        <v/>
      </c>
      <c r="AI1509" s="194" t="str">
        <f t="shared" ref="AI1509" si="6510">IFERROR((AI1508-AI1507)/AI1508*100%,"")</f>
        <v/>
      </c>
      <c r="AJ1509" s="194" t="str">
        <f t="shared" ref="AJ1509" si="6511">IFERROR((AJ1508-AJ1507)/AJ1508*100%,"")</f>
        <v/>
      </c>
      <c r="AK1509" s="194" t="str">
        <f t="shared" ref="AK1509" si="6512">IFERROR((AK1508-AK1507)/AK1508*100%,"")</f>
        <v/>
      </c>
      <c r="AL1509" s="194" t="str">
        <f t="shared" ref="AL1509" si="6513">IFERROR((AL1508-AL1507)/AL1508*100%,"")</f>
        <v/>
      </c>
      <c r="AM1509" s="227" t="str">
        <f>IFERROR((AM1508-AM1506)/AM1508*100%,"")</f>
        <v/>
      </c>
    </row>
    <row r="1510" spans="1:39" s="6" customFormat="1" outlineLevel="1">
      <c r="A1510" t="str">
        <f>B1493&amp;C1510</f>
        <v>Surname, Forename10</v>
      </c>
      <c r="B1510" s="259"/>
      <c r="C1510" s="32">
        <v>10</v>
      </c>
      <c r="D1510" s="33" t="s">
        <v>22</v>
      </c>
      <c r="E1510" s="33"/>
      <c r="F1510" s="33"/>
      <c r="G1510" s="226"/>
      <c r="H1510" s="18"/>
      <c r="I1510" s="44"/>
      <c r="J1510" s="34"/>
      <c r="K1510" s="34"/>
      <c r="L1510" s="34"/>
      <c r="M1510" s="34"/>
      <c r="N1510" s="34"/>
      <c r="O1510" s="34"/>
      <c r="P1510" s="34"/>
      <c r="Q1510" s="17" t="str">
        <f>IF(SUM(K1510:P1510)=0,"",SUM(K1510:P1510))</f>
        <v/>
      </c>
      <c r="R1510" s="94"/>
      <c r="S1510" s="94"/>
      <c r="T1510" s="17" t="str">
        <f>IF(SUM(R1510:S1510)=0,"",SUM(R1510:S1510))</f>
        <v/>
      </c>
      <c r="U1510" s="17"/>
      <c r="V1510" s="94"/>
      <c r="W1510" s="17"/>
      <c r="X1510" s="94" t="str">
        <f>IFERROR(AVERAGE(V1510:W1510),"")</f>
        <v/>
      </c>
      <c r="Y1510" s="17"/>
      <c r="Z1510" s="17"/>
      <c r="AA1510" s="71"/>
      <c r="AB1510" s="17"/>
      <c r="AC1510" s="190" t="str">
        <f>IF(J1510="","",IF(J1510&lt;&gt;0,INT(25.4347*POWER((18-J1510),1.81)),0))</f>
        <v/>
      </c>
      <c r="AD1510" s="190" t="str">
        <f>IFERROR(IF(Q1510&lt;&gt;0,INT(0.14354*POWER(((10*Q1510)-220),1.4)),0),"")</f>
        <v/>
      </c>
      <c r="AE1510" s="190" t="str">
        <f>IFERROR(IF(T1510&lt;&gt;0,INT(51.39*POWER((T1510-1.5),1.05)),0),"")</f>
        <v/>
      </c>
      <c r="AF1510" s="190">
        <f>IF(U1510&lt;&gt;0,INT(0.8465*POWER(((100*U1510)-75),1.42)),0)</f>
        <v>0</v>
      </c>
      <c r="AG1510" s="190" t="str">
        <f>IFERROR(IF(X1510&lt;&gt;0,INT(1.53775*POWER((82-X1510),1.81)),0),"")</f>
        <v/>
      </c>
      <c r="AH1510" s="190" t="str">
        <f>IF(Y1510="","",IF(Y1510&lt;&gt;0,INT(5.74352*POWER((28.5-Y1510),1.92)),0))</f>
        <v/>
      </c>
      <c r="AI1510" s="190">
        <f>IF(Z1510&lt;&gt;0,INT(12.91*POWER((Z1510-4),1.1)),0)</f>
        <v>0</v>
      </c>
      <c r="AJ1510" s="190" t="str">
        <f>IF(AA1510="","",IF(AA1510&lt;&gt;0,INT(0.2797*POWER(((100*AA1510)),1.35)),0))</f>
        <v/>
      </c>
      <c r="AK1510" s="191" t="str">
        <f>IF(AB1510="","",IF(AB1510&lt;&gt;0,INT(100.14*POWER((AB1510-1),1.08)),0))</f>
        <v/>
      </c>
      <c r="AL1510" s="192">
        <f>COUNT(J1510,Q1510,T1510,X1510,Y1510,AA1510,AB1510)</f>
        <v>0</v>
      </c>
      <c r="AM1510" s="193" t="str">
        <f>IF(AL1510=0,"",SUM(AC1510:AK1510))</f>
        <v/>
      </c>
    </row>
    <row r="1511" spans="1:39" s="6" customFormat="1" outlineLevel="1">
      <c r="A1511"/>
      <c r="B1511" s="260"/>
      <c r="C1511" s="106" t="s">
        <v>65</v>
      </c>
      <c r="D1511" s="33"/>
      <c r="E1511" s="33"/>
      <c r="F1511" s="33"/>
      <c r="G1511" s="226"/>
      <c r="H1511" s="18"/>
      <c r="I1511" s="44"/>
      <c r="J1511" s="107" t="str">
        <f>IFERROR((J1508-J1510)/J1510*100%,"")</f>
        <v/>
      </c>
      <c r="K1511" s="107" t="str">
        <f t="shared" ref="K1511:T1511" si="6514">IFERROR((K1510-K1508)/K1510*100%,"")</f>
        <v/>
      </c>
      <c r="L1511" s="107" t="str">
        <f t="shared" si="6514"/>
        <v/>
      </c>
      <c r="M1511" s="107" t="str">
        <f t="shared" si="6514"/>
        <v/>
      </c>
      <c r="N1511" s="107" t="str">
        <f t="shared" si="6514"/>
        <v/>
      </c>
      <c r="O1511" s="107" t="str">
        <f t="shared" si="6514"/>
        <v/>
      </c>
      <c r="P1511" s="107" t="str">
        <f t="shared" si="6514"/>
        <v/>
      </c>
      <c r="Q1511" s="107" t="str">
        <f t="shared" si="6514"/>
        <v/>
      </c>
      <c r="R1511" s="107" t="str">
        <f t="shared" si="6514"/>
        <v/>
      </c>
      <c r="S1511" s="107" t="str">
        <f t="shared" si="6514"/>
        <v/>
      </c>
      <c r="T1511" s="107" t="str">
        <f t="shared" si="6514"/>
        <v/>
      </c>
      <c r="U1511" s="107" t="str">
        <f t="shared" ref="U1511" si="6515">IFERROR((U1510-U1509)/U1510*100%,"")</f>
        <v/>
      </c>
      <c r="V1511" s="107" t="str">
        <f>IFERROR((V1508-V1510)/V1510*100%,"")</f>
        <v/>
      </c>
      <c r="W1511" s="107" t="str">
        <f>IFERROR((W1508-W1510)/W1510*100%,"")</f>
        <v/>
      </c>
      <c r="X1511" s="107" t="str">
        <f>IFERROR((X1508-X1510)/X1510*100%,"")</f>
        <v/>
      </c>
      <c r="Y1511" s="107" t="str">
        <f>IFERROR((Y1508-Y1510)/Y1510*100%,"")</f>
        <v/>
      </c>
      <c r="Z1511" s="107" t="str">
        <f t="shared" ref="Z1511" si="6516">IFERROR((Z1510-Z1509)/Z1510*100%,"")</f>
        <v/>
      </c>
      <c r="AA1511" s="107" t="str">
        <f>IFERROR((AA1510-AA1508)/AA1510*100%,"")</f>
        <v/>
      </c>
      <c r="AB1511" s="107" t="str">
        <f>IFERROR((AB1510-AB1508)/AB1510*100%,"")</f>
        <v/>
      </c>
      <c r="AC1511" s="194" t="str">
        <f t="shared" ref="AC1511" si="6517">IFERROR((AC1510-AC1509)/AC1510*100%,"")</f>
        <v/>
      </c>
      <c r="AD1511" s="194" t="str">
        <f t="shared" ref="AD1511" si="6518">IFERROR((AD1510-AD1509)/AD1510*100%,"")</f>
        <v/>
      </c>
      <c r="AE1511" s="194" t="str">
        <f t="shared" ref="AE1511" si="6519">IFERROR((AE1510-AE1509)/AE1510*100%,"")</f>
        <v/>
      </c>
      <c r="AF1511" s="194" t="str">
        <f t="shared" ref="AF1511" si="6520">IFERROR((AF1510-AF1509)/AF1510*100%,"")</f>
        <v/>
      </c>
      <c r="AG1511" s="194" t="str">
        <f t="shared" ref="AG1511" si="6521">IFERROR((AG1510-AG1509)/AG1510*100%,"")</f>
        <v/>
      </c>
      <c r="AH1511" s="194" t="str">
        <f t="shared" ref="AH1511" si="6522">IFERROR((AH1510-AH1509)/AH1510*100%,"")</f>
        <v/>
      </c>
      <c r="AI1511" s="194" t="str">
        <f t="shared" ref="AI1511" si="6523">IFERROR((AI1510-AI1509)/AI1510*100%,"")</f>
        <v/>
      </c>
      <c r="AJ1511" s="194" t="str">
        <f t="shared" ref="AJ1511" si="6524">IFERROR((AJ1510-AJ1509)/AJ1510*100%,"")</f>
        <v/>
      </c>
      <c r="AK1511" s="194" t="str">
        <f t="shared" ref="AK1511" si="6525">IFERROR((AK1510-AK1509)/AK1510*100%,"")</f>
        <v/>
      </c>
      <c r="AL1511" s="194" t="str">
        <f t="shared" ref="AL1511" si="6526">IFERROR((AL1510-AL1509)/AL1510*100%,"")</f>
        <v/>
      </c>
      <c r="AM1511" s="227" t="str">
        <f>IFERROR((AM1510-AM1508)/AM1510*100%,"")</f>
        <v/>
      </c>
    </row>
    <row r="1512" spans="1:39" s="45" customFormat="1" outlineLevel="1">
      <c r="B1512" s="115"/>
      <c r="C1512" s="32"/>
      <c r="D1512" s="33"/>
      <c r="E1512" s="33"/>
      <c r="F1512" s="33"/>
      <c r="G1512" s="33"/>
      <c r="H1512" s="18"/>
      <c r="I1512" s="44"/>
      <c r="J1512" s="34"/>
      <c r="K1512" s="34"/>
      <c r="L1512" s="34"/>
      <c r="M1512" s="34"/>
      <c r="N1512" s="34"/>
      <c r="O1512" s="34"/>
      <c r="P1512" s="34"/>
      <c r="Q1512" s="34"/>
      <c r="R1512" s="34"/>
      <c r="S1512" s="34"/>
      <c r="T1512" s="34"/>
      <c r="U1512" s="34"/>
      <c r="V1512" s="34"/>
      <c r="W1512" s="34"/>
      <c r="X1512" s="34"/>
      <c r="Y1512" s="34"/>
      <c r="Z1512" s="34"/>
      <c r="AA1512" s="34"/>
      <c r="AB1512" s="34"/>
      <c r="AC1512" s="195"/>
      <c r="AD1512" s="196"/>
      <c r="AE1512" s="196"/>
      <c r="AF1512" s="196"/>
      <c r="AG1512" s="196"/>
      <c r="AH1512" s="196"/>
      <c r="AI1512" s="196"/>
      <c r="AJ1512" s="196"/>
      <c r="AK1512" s="197"/>
      <c r="AL1512" s="196"/>
      <c r="AM1512" s="198"/>
    </row>
    <row r="1513" spans="1:39" s="6" customFormat="1" outlineLevel="1">
      <c r="B1513" s="116"/>
      <c r="C1513" s="35"/>
      <c r="D1513" s="36"/>
      <c r="E1513" s="36"/>
      <c r="F1513" s="36"/>
      <c r="G1513" s="36"/>
      <c r="H1513" s="37"/>
      <c r="I1513" s="38" t="s">
        <v>24</v>
      </c>
      <c r="J1513" s="21" t="e">
        <f>AVERAGE(J1493:J1494,J1496,J1498,J1500,J1502,J1504,J1506,J1508,J1510)</f>
        <v>#DIV/0!</v>
      </c>
      <c r="K1513" s="21" t="e">
        <f t="shared" ref="K1513:AB1513" si="6527">AVERAGE(K1493:K1494,K1496,K1498,K1500,K1502,K1504,K1506,K1508,K1510)</f>
        <v>#DIV/0!</v>
      </c>
      <c r="L1513" s="21" t="e">
        <f t="shared" si="6527"/>
        <v>#DIV/0!</v>
      </c>
      <c r="M1513" s="21" t="e">
        <f t="shared" si="6527"/>
        <v>#DIV/0!</v>
      </c>
      <c r="N1513" s="21" t="e">
        <f t="shared" si="6527"/>
        <v>#DIV/0!</v>
      </c>
      <c r="O1513" s="21" t="e">
        <f t="shared" si="6527"/>
        <v>#DIV/0!</v>
      </c>
      <c r="P1513" s="21" t="e">
        <f t="shared" si="6527"/>
        <v>#DIV/0!</v>
      </c>
      <c r="Q1513" s="21" t="e">
        <f t="shared" si="6527"/>
        <v>#DIV/0!</v>
      </c>
      <c r="R1513" s="21" t="e">
        <f t="shared" si="6527"/>
        <v>#DIV/0!</v>
      </c>
      <c r="S1513" s="21" t="e">
        <f t="shared" si="6527"/>
        <v>#DIV/0!</v>
      </c>
      <c r="T1513" s="21" t="e">
        <f t="shared" si="6527"/>
        <v>#DIV/0!</v>
      </c>
      <c r="U1513" s="21" t="e">
        <f t="shared" si="6527"/>
        <v>#DIV/0!</v>
      </c>
      <c r="V1513" s="21" t="e">
        <f t="shared" si="6527"/>
        <v>#DIV/0!</v>
      </c>
      <c r="W1513" s="21" t="e">
        <f t="shared" si="6527"/>
        <v>#DIV/0!</v>
      </c>
      <c r="X1513" s="21" t="e">
        <f t="shared" si="6527"/>
        <v>#DIV/0!</v>
      </c>
      <c r="Y1513" s="21" t="e">
        <f t="shared" si="6527"/>
        <v>#DIV/0!</v>
      </c>
      <c r="Z1513" s="21" t="e">
        <f t="shared" si="6527"/>
        <v>#DIV/0!</v>
      </c>
      <c r="AA1513" s="21" t="e">
        <f t="shared" si="6527"/>
        <v>#DIV/0!</v>
      </c>
      <c r="AB1513" s="21" t="e">
        <f t="shared" si="6527"/>
        <v>#DIV/0!</v>
      </c>
      <c r="AC1513" s="199"/>
      <c r="AD1513" s="200"/>
      <c r="AE1513" s="200"/>
      <c r="AF1513" s="200"/>
      <c r="AG1513" s="200"/>
      <c r="AH1513" s="200"/>
      <c r="AI1513" s="200"/>
      <c r="AJ1513" s="200"/>
      <c r="AK1513" s="201"/>
      <c r="AL1513" s="200"/>
      <c r="AM1513" s="202"/>
    </row>
    <row r="1514" spans="1:39" s="6" customFormat="1" outlineLevel="1">
      <c r="B1514" s="116"/>
      <c r="C1514" s="35"/>
      <c r="D1514" s="36"/>
      <c r="E1514" s="36"/>
      <c r="F1514" s="36"/>
      <c r="G1514" s="36"/>
      <c r="H1514" s="37"/>
      <c r="I1514" s="38" t="s">
        <v>26</v>
      </c>
      <c r="J1514" s="21">
        <f>MIN(J1493:J1494,J1496,J1498,J1500,J1502,J1504,J1506,J1508,J1510)</f>
        <v>0</v>
      </c>
      <c r="K1514" s="21">
        <f t="shared" ref="K1514:AB1514" si="6528">MIN(K1493:K1494,K1496,K1498,K1500,K1502,K1504,K1506,K1508,K1510)</f>
        <v>0</v>
      </c>
      <c r="L1514" s="21">
        <f t="shared" si="6528"/>
        <v>0</v>
      </c>
      <c r="M1514" s="21">
        <f t="shared" si="6528"/>
        <v>0</v>
      </c>
      <c r="N1514" s="21">
        <f t="shared" si="6528"/>
        <v>0</v>
      </c>
      <c r="O1514" s="21">
        <f t="shared" si="6528"/>
        <v>0</v>
      </c>
      <c r="P1514" s="21">
        <f t="shared" si="6528"/>
        <v>0</v>
      </c>
      <c r="Q1514" s="21">
        <f t="shared" si="6528"/>
        <v>0</v>
      </c>
      <c r="R1514" s="21">
        <f t="shared" si="6528"/>
        <v>0</v>
      </c>
      <c r="S1514" s="21">
        <f t="shared" si="6528"/>
        <v>0</v>
      </c>
      <c r="T1514" s="21">
        <f t="shared" si="6528"/>
        <v>0</v>
      </c>
      <c r="U1514" s="21">
        <f t="shared" si="6528"/>
        <v>0</v>
      </c>
      <c r="V1514" s="21">
        <f t="shared" si="6528"/>
        <v>0</v>
      </c>
      <c r="W1514" s="21">
        <f t="shared" si="6528"/>
        <v>0</v>
      </c>
      <c r="X1514" s="21">
        <f t="shared" si="6528"/>
        <v>0</v>
      </c>
      <c r="Y1514" s="21">
        <f t="shared" si="6528"/>
        <v>0</v>
      </c>
      <c r="Z1514" s="21">
        <f t="shared" si="6528"/>
        <v>0</v>
      </c>
      <c r="AA1514" s="21">
        <f t="shared" si="6528"/>
        <v>0</v>
      </c>
      <c r="AB1514" s="21">
        <f t="shared" si="6528"/>
        <v>0</v>
      </c>
      <c r="AC1514" s="199"/>
      <c r="AD1514" s="200"/>
      <c r="AE1514" s="200"/>
      <c r="AF1514" s="200"/>
      <c r="AG1514" s="200"/>
      <c r="AH1514" s="200"/>
      <c r="AI1514" s="200"/>
      <c r="AJ1514" s="200"/>
      <c r="AK1514" s="201"/>
      <c r="AL1514" s="200"/>
      <c r="AM1514" s="202"/>
    </row>
    <row r="1515" spans="1:39" s="6" customFormat="1" outlineLevel="1">
      <c r="B1515" s="116"/>
      <c r="C1515" s="35"/>
      <c r="D1515" s="36"/>
      <c r="E1515" s="36"/>
      <c r="F1515" s="36"/>
      <c r="G1515" s="36"/>
      <c r="H1515" s="37"/>
      <c r="I1515" s="38" t="s">
        <v>25</v>
      </c>
      <c r="J1515" s="21">
        <f>MAX(J1493:J1494,J1496,J1498,J1500,J1502,J1504,J1506,J1508,J1510)</f>
        <v>0</v>
      </c>
      <c r="K1515" s="21">
        <f t="shared" ref="K1515:AB1515" si="6529">MAX(K1493:K1494,K1496,K1498,K1500,K1502,K1504,K1506,K1508,K1510)</f>
        <v>0</v>
      </c>
      <c r="L1515" s="21">
        <f t="shared" si="6529"/>
        <v>0</v>
      </c>
      <c r="M1515" s="21">
        <f t="shared" si="6529"/>
        <v>0</v>
      </c>
      <c r="N1515" s="21">
        <f t="shared" si="6529"/>
        <v>0</v>
      </c>
      <c r="O1515" s="21">
        <f t="shared" si="6529"/>
        <v>0</v>
      </c>
      <c r="P1515" s="21">
        <f t="shared" si="6529"/>
        <v>0</v>
      </c>
      <c r="Q1515" s="21">
        <f t="shared" si="6529"/>
        <v>0</v>
      </c>
      <c r="R1515" s="21">
        <f t="shared" si="6529"/>
        <v>0</v>
      </c>
      <c r="S1515" s="21">
        <f t="shared" si="6529"/>
        <v>0</v>
      </c>
      <c r="T1515" s="21">
        <f t="shared" si="6529"/>
        <v>0</v>
      </c>
      <c r="U1515" s="21">
        <f t="shared" si="6529"/>
        <v>0</v>
      </c>
      <c r="V1515" s="21">
        <f t="shared" si="6529"/>
        <v>0</v>
      </c>
      <c r="W1515" s="21">
        <f t="shared" si="6529"/>
        <v>0</v>
      </c>
      <c r="X1515" s="21">
        <f t="shared" si="6529"/>
        <v>0</v>
      </c>
      <c r="Y1515" s="21">
        <f t="shared" si="6529"/>
        <v>0</v>
      </c>
      <c r="Z1515" s="21">
        <f t="shared" si="6529"/>
        <v>0</v>
      </c>
      <c r="AA1515" s="21">
        <f t="shared" si="6529"/>
        <v>0</v>
      </c>
      <c r="AB1515" s="21">
        <f t="shared" si="6529"/>
        <v>0</v>
      </c>
      <c r="AC1515" s="199"/>
      <c r="AD1515" s="200"/>
      <c r="AE1515" s="200"/>
      <c r="AF1515" s="200"/>
      <c r="AG1515" s="200"/>
      <c r="AH1515" s="200"/>
      <c r="AI1515" s="200"/>
      <c r="AJ1515" s="200"/>
      <c r="AK1515" s="201"/>
      <c r="AL1515" s="200"/>
      <c r="AM1515" s="202"/>
    </row>
    <row r="1516" spans="1:39" s="6" customFormat="1" outlineLevel="1">
      <c r="B1516" s="116"/>
      <c r="C1516" s="35"/>
      <c r="D1516" s="36"/>
      <c r="E1516" s="36"/>
      <c r="F1516" s="36"/>
      <c r="G1516" s="36"/>
      <c r="H1516" s="37"/>
      <c r="I1516" s="38"/>
      <c r="J1516" s="21"/>
      <c r="K1516" s="21"/>
      <c r="L1516" s="21"/>
      <c r="M1516" s="21"/>
      <c r="N1516" s="21"/>
      <c r="O1516" s="21"/>
      <c r="P1516" s="21"/>
      <c r="Q1516" s="21"/>
      <c r="R1516" s="21"/>
      <c r="S1516" s="21"/>
      <c r="T1516" s="21"/>
      <c r="U1516" s="21"/>
      <c r="V1516" s="21"/>
      <c r="W1516" s="21"/>
      <c r="X1516" s="21"/>
      <c r="Y1516" s="21"/>
      <c r="Z1516" s="21"/>
      <c r="AA1516" s="21"/>
      <c r="AB1516" s="21"/>
      <c r="AC1516" s="200"/>
      <c r="AD1516" s="200"/>
      <c r="AE1516" s="200"/>
      <c r="AF1516" s="200"/>
      <c r="AG1516" s="200"/>
      <c r="AH1516" s="200"/>
      <c r="AI1516" s="200"/>
      <c r="AJ1516" s="200"/>
      <c r="AK1516" s="200"/>
      <c r="AL1516" s="200"/>
      <c r="AM1516" s="202"/>
    </row>
    <row r="1517" spans="1:39" s="31" customFormat="1" ht="16.5" outlineLevel="1" thickBot="1">
      <c r="B1517" s="117"/>
      <c r="C1517" s="39"/>
      <c r="D1517" s="40"/>
      <c r="E1517" s="40"/>
      <c r="F1517" s="40"/>
      <c r="G1517" s="40"/>
      <c r="H1517" s="41"/>
      <c r="I1517" s="42"/>
      <c r="J1517" s="43"/>
      <c r="K1517" s="43"/>
      <c r="L1517" s="43"/>
      <c r="M1517" s="43"/>
      <c r="N1517" s="43"/>
      <c r="O1517" s="43"/>
      <c r="P1517" s="43"/>
      <c r="Q1517" s="43"/>
      <c r="R1517" s="43"/>
      <c r="S1517" s="43"/>
      <c r="T1517" s="43"/>
      <c r="U1517" s="43"/>
      <c r="V1517" s="43"/>
      <c r="W1517" s="43"/>
      <c r="X1517" s="43"/>
      <c r="Y1517" s="43"/>
      <c r="Z1517" s="43"/>
      <c r="AA1517" s="43"/>
      <c r="AB1517" s="43"/>
      <c r="AC1517" s="204"/>
      <c r="AD1517" s="204"/>
      <c r="AE1517" s="204"/>
      <c r="AF1517" s="204"/>
      <c r="AG1517" s="204"/>
      <c r="AH1517" s="204"/>
      <c r="AI1517" s="204"/>
      <c r="AJ1517" s="204"/>
      <c r="AK1517" s="204"/>
      <c r="AL1517" s="204"/>
      <c r="AM1517" s="205"/>
    </row>
    <row r="1518" spans="1:39" customFormat="1">
      <c r="B1518" s="118"/>
      <c r="C1518" s="28"/>
      <c r="D1518" s="19"/>
      <c r="E1518" s="19"/>
      <c r="F1518" s="19"/>
      <c r="G1518" s="19"/>
      <c r="H1518" s="29"/>
      <c r="I1518" s="20"/>
      <c r="J1518" s="30"/>
      <c r="K1518" s="30"/>
      <c r="L1518" s="30"/>
      <c r="M1518" s="30"/>
      <c r="N1518" s="30"/>
      <c r="O1518" s="30"/>
      <c r="P1518" s="30"/>
      <c r="Q1518" s="30"/>
      <c r="R1518" s="30"/>
      <c r="S1518" s="30"/>
      <c r="T1518" s="30"/>
      <c r="U1518" s="30"/>
      <c r="V1518" s="30"/>
      <c r="W1518" s="30"/>
      <c r="X1518" s="30"/>
      <c r="Y1518" s="30"/>
      <c r="Z1518" s="30"/>
      <c r="AA1518" s="30"/>
      <c r="AB1518" s="30"/>
      <c r="AC1518" s="206"/>
      <c r="AD1518" s="206"/>
      <c r="AE1518" s="206"/>
      <c r="AF1518" s="206"/>
      <c r="AG1518" s="206"/>
      <c r="AH1518" s="206"/>
      <c r="AI1518" s="206"/>
      <c r="AJ1518" s="206"/>
      <c r="AK1518" s="206"/>
      <c r="AL1518" s="206"/>
      <c r="AM1518" s="207"/>
    </row>
    <row r="1519" spans="1:39" customFormat="1" outlineLevel="1">
      <c r="B1519" s="114" t="s">
        <v>41</v>
      </c>
      <c r="C1519" s="28"/>
      <c r="D1519" s="19"/>
      <c r="E1519" s="19"/>
      <c r="F1519" s="19"/>
      <c r="G1519" s="19"/>
      <c r="H1519" s="29"/>
      <c r="I1519" s="20"/>
      <c r="J1519" s="30"/>
      <c r="K1519" s="30"/>
      <c r="L1519" s="30"/>
      <c r="M1519" s="30"/>
      <c r="N1519" s="30"/>
      <c r="O1519" s="30"/>
      <c r="P1519" s="30"/>
      <c r="Q1519" s="30"/>
      <c r="R1519" s="30"/>
      <c r="S1519" s="30"/>
      <c r="T1519" s="30"/>
      <c r="U1519" s="30"/>
      <c r="V1519" s="30"/>
      <c r="W1519" s="30"/>
      <c r="X1519" s="30"/>
      <c r="Y1519" s="30"/>
      <c r="Z1519" s="30"/>
      <c r="AA1519" s="30"/>
      <c r="AB1519" s="30"/>
      <c r="AC1519" s="206"/>
      <c r="AD1519" s="206"/>
      <c r="AE1519" s="206"/>
      <c r="AF1519" s="206"/>
      <c r="AG1519" s="206"/>
      <c r="AH1519" s="206"/>
      <c r="AI1519" s="206"/>
      <c r="AJ1519" s="206"/>
      <c r="AK1519" s="206"/>
      <c r="AL1519" s="206"/>
      <c r="AM1519" s="207"/>
    </row>
    <row r="1520" spans="1:39" customFormat="1" outlineLevel="1">
      <c r="A1520" t="str">
        <f>B1520&amp;C1520</f>
        <v>Surname, Forename1</v>
      </c>
      <c r="B1520" s="258" t="s">
        <v>28</v>
      </c>
      <c r="C1520" s="27">
        <v>1</v>
      </c>
      <c r="D1520" s="26" t="s">
        <v>22</v>
      </c>
      <c r="E1520" s="103"/>
      <c r="F1520" s="103"/>
      <c r="G1520" s="103"/>
      <c r="H1520" s="16"/>
      <c r="I1520" s="16"/>
      <c r="J1520" s="17"/>
      <c r="K1520" s="94"/>
      <c r="L1520" s="94"/>
      <c r="M1520" s="94"/>
      <c r="N1520" s="94"/>
      <c r="O1520" s="94"/>
      <c r="P1520" s="94"/>
      <c r="Q1520" s="17"/>
      <c r="R1520" s="94"/>
      <c r="S1520" s="94"/>
      <c r="T1520" s="17"/>
      <c r="U1520" s="17"/>
      <c r="V1520" s="94"/>
      <c r="W1520" s="17"/>
      <c r="X1520" s="94"/>
      <c r="Y1520" s="17"/>
      <c r="Z1520" s="17"/>
      <c r="AA1520" s="17"/>
      <c r="AB1520" s="17"/>
      <c r="AC1520" s="190">
        <f>IF(J1520&lt;&gt;0,INT(25.4347*POWER((18-J1520),1.81)),0)</f>
        <v>0</v>
      </c>
      <c r="AD1520" s="190">
        <f>IF(Q1520&lt;&gt;0,INT(0.14354*POWER(((10*Q1520)-220),1.4)),0)</f>
        <v>0</v>
      </c>
      <c r="AE1520" s="190">
        <f>IF(T1520&lt;&gt;0,INT(51.39*POWER((T1520-1.5),1.05)),0)</f>
        <v>0</v>
      </c>
      <c r="AF1520" s="190">
        <f>IF(U1520&lt;&gt;0,INT(0.8465*POWER(((100*U1520)-75),1.42)),0)</f>
        <v>0</v>
      </c>
      <c r="AG1520" s="190">
        <f>IF(X1520&lt;&gt;0,INT(1.53775*POWER((82-X1520),1.81)),0)</f>
        <v>0</v>
      </c>
      <c r="AH1520" s="190">
        <f>IF(Y1520&lt;&gt;0,INT(5.74352*POWER((28.5-Y1520),1.92)),0)</f>
        <v>0</v>
      </c>
      <c r="AI1520" s="190">
        <f>IF(Z1520&lt;&gt;0,INT(12.91*POWER((Z1520-4),1.1)),0)</f>
        <v>0</v>
      </c>
      <c r="AJ1520" s="190">
        <f>IF(AA1520&lt;&gt;0,INT(0.2797*POWER(((100*AA1520)),1.35)),0)</f>
        <v>0</v>
      </c>
      <c r="AK1520" s="191">
        <f>IF(AB1520&lt;&gt;0,INT(100.14*POWER((AB1520-1),1.08)),0)</f>
        <v>0</v>
      </c>
      <c r="AL1520" s="208">
        <v>7</v>
      </c>
      <c r="AM1520" s="193">
        <f>SUM(AC1520:AK1520)</f>
        <v>0</v>
      </c>
    </row>
    <row r="1521" spans="1:39" customFormat="1" outlineLevel="1">
      <c r="A1521" t="str">
        <f>B1520&amp;C1521</f>
        <v>Surname, Forename2</v>
      </c>
      <c r="B1521" s="259"/>
      <c r="C1521" s="27">
        <v>2</v>
      </c>
      <c r="D1521" s="26" t="s">
        <v>22</v>
      </c>
      <c r="E1521" s="103"/>
      <c r="F1521" s="103"/>
      <c r="G1521" s="103"/>
      <c r="H1521" s="15"/>
      <c r="I1521" s="16"/>
      <c r="J1521" s="17"/>
      <c r="K1521" s="94"/>
      <c r="L1521" s="94"/>
      <c r="M1521" s="94"/>
      <c r="N1521" s="94"/>
      <c r="O1521" s="94"/>
      <c r="P1521" s="94"/>
      <c r="Q1521" s="17" t="str">
        <f>IF(SUM(K1521:P1521)=0,"",SUM(K1521:P1521))</f>
        <v/>
      </c>
      <c r="R1521" s="94"/>
      <c r="S1521" s="94"/>
      <c r="T1521" s="17" t="str">
        <f>IF(SUM(R1521:S1521)=0,"",SUM(R1521:S1521))</f>
        <v/>
      </c>
      <c r="U1521" s="17"/>
      <c r="V1521" s="94"/>
      <c r="W1521" s="17"/>
      <c r="X1521" s="94" t="str">
        <f>IFERROR(AVERAGE(V1521:W1521),"")</f>
        <v/>
      </c>
      <c r="Y1521" s="17"/>
      <c r="Z1521" s="17"/>
      <c r="AA1521" s="71"/>
      <c r="AB1521" s="17"/>
      <c r="AC1521" s="190" t="str">
        <f>IF(J1521="","",IF(J1521&lt;&gt;0,INT(25.4347*POWER((18-J1521),1.81)),0))</f>
        <v/>
      </c>
      <c r="AD1521" s="190" t="str">
        <f>IFERROR(IF(Q1521&lt;&gt;0,INT(0.14354*POWER(((10*Q1521)-220),1.4)),0),"")</f>
        <v/>
      </c>
      <c r="AE1521" s="190" t="str">
        <f>IFERROR(IF(T1521&lt;&gt;0,INT(51.39*POWER((T1521-1.5),1.05)),0),"")</f>
        <v/>
      </c>
      <c r="AF1521" s="190">
        <f>IF(U1521&lt;&gt;0,INT(0.8465*POWER(((100*U1521)-75),1.42)),0)</f>
        <v>0</v>
      </c>
      <c r="AG1521" s="190" t="str">
        <f>IFERROR(IF(X1521&lt;&gt;0,INT(1.53775*POWER((82-X1521),1.81)),0),"")</f>
        <v/>
      </c>
      <c r="AH1521" s="190" t="str">
        <f>IF(Y1521="","",IF(Y1521&lt;&gt;0,INT(5.74352*POWER((28.5-Y1521),1.92)),0))</f>
        <v/>
      </c>
      <c r="AI1521" s="190">
        <f>IF(Z1521&lt;&gt;0,INT(12.91*POWER((Z1521-4),1.1)),0)</f>
        <v>0</v>
      </c>
      <c r="AJ1521" s="190" t="str">
        <f>IF(AA1521="","",IF(AA1521&lt;&gt;0,INT(0.2797*POWER(((100*AA1521)),1.35)),0))</f>
        <v/>
      </c>
      <c r="AK1521" s="191" t="str">
        <f>IF(AB1521="","",IF(AB1521&lt;&gt;0,INT(100.14*POWER((AB1521-1),1.08)),0))</f>
        <v/>
      </c>
      <c r="AL1521" s="192">
        <f>COUNT(J1521,Q1521,T1521,X1521,Y1521,AA1521,AB1521)</f>
        <v>0</v>
      </c>
      <c r="AM1521" s="193" t="str">
        <f>IF(AL1521=0,"",SUM(AC1521:AK1521))</f>
        <v/>
      </c>
    </row>
    <row r="1522" spans="1:39" customFormat="1" outlineLevel="1">
      <c r="B1522" s="259"/>
      <c r="C1522" s="106" t="s">
        <v>65</v>
      </c>
      <c r="D1522" s="103"/>
      <c r="E1522" s="103"/>
      <c r="F1522" s="103"/>
      <c r="G1522" s="103"/>
      <c r="H1522" s="104"/>
      <c r="I1522" s="105"/>
      <c r="J1522" s="107" t="str">
        <f>IFERROR((J1520-J1521)/J1521*100%,"")</f>
        <v/>
      </c>
      <c r="K1522" s="107" t="str">
        <f>IFERROR((K1521-K1520)/K1521*100%,"")</f>
        <v/>
      </c>
      <c r="L1522" s="107" t="str">
        <f t="shared" ref="L1522:S1522" si="6530">IFERROR((L1521-L1520)/L1521*100%,"")</f>
        <v/>
      </c>
      <c r="M1522" s="107" t="str">
        <f t="shared" si="6530"/>
        <v/>
      </c>
      <c r="N1522" s="107" t="str">
        <f t="shared" si="6530"/>
        <v/>
      </c>
      <c r="O1522" s="107" t="str">
        <f t="shared" si="6530"/>
        <v/>
      </c>
      <c r="P1522" s="107" t="str">
        <f t="shared" si="6530"/>
        <v/>
      </c>
      <c r="Q1522" s="107" t="str">
        <f t="shared" si="6530"/>
        <v/>
      </c>
      <c r="R1522" s="107" t="str">
        <f t="shared" si="6530"/>
        <v/>
      </c>
      <c r="S1522" s="107" t="str">
        <f t="shared" si="6530"/>
        <v/>
      </c>
      <c r="T1522" s="107" t="str">
        <f>IFERROR((T1521-T1520)/T1521*100%,"")</f>
        <v/>
      </c>
      <c r="U1522" s="107" t="str">
        <f t="shared" ref="U1522" si="6531">IFERROR((U1521-U1520)/U1521*100%,"")</f>
        <v/>
      </c>
      <c r="V1522" s="107" t="str">
        <f>IFERROR((V1520-V1521)/V1521*100%,"")</f>
        <v/>
      </c>
      <c r="W1522" s="107" t="str">
        <f>IFERROR((W1520-W1521)/W1521*100%,"")</f>
        <v/>
      </c>
      <c r="X1522" s="107" t="str">
        <f>IFERROR((X1520-X1521)/X1521*100%,"")</f>
        <v/>
      </c>
      <c r="Y1522" s="107" t="str">
        <f>IFERROR((Y1520-Y1521)/Y1521*100%,"")</f>
        <v/>
      </c>
      <c r="Z1522" s="107" t="str">
        <f t="shared" ref="Z1522:AB1522" si="6532">IFERROR((Z1521-Z1520)/Z1521*100%,"")</f>
        <v/>
      </c>
      <c r="AA1522" s="107" t="str">
        <f t="shared" si="6532"/>
        <v/>
      </c>
      <c r="AB1522" s="107" t="str">
        <f t="shared" si="6532"/>
        <v/>
      </c>
      <c r="AC1522" s="194" t="str">
        <f t="shared" ref="AC1522" si="6533">IFERROR((AC1521-AC1520)/AC1521*100%,"")</f>
        <v/>
      </c>
      <c r="AD1522" s="194" t="str">
        <f t="shared" ref="AD1522" si="6534">IFERROR((AD1521-AD1520)/AD1521*100%,"")</f>
        <v/>
      </c>
      <c r="AE1522" s="194" t="str">
        <f t="shared" ref="AE1522" si="6535">IFERROR((AE1521-AE1520)/AE1521*100%,"")</f>
        <v/>
      </c>
      <c r="AF1522" s="194" t="str">
        <f t="shared" ref="AF1522" si="6536">IFERROR((AF1521-AF1520)/AF1521*100%,"")</f>
        <v/>
      </c>
      <c r="AG1522" s="194" t="str">
        <f t="shared" ref="AG1522" si="6537">IFERROR((AG1521-AG1520)/AG1521*100%,"")</f>
        <v/>
      </c>
      <c r="AH1522" s="194" t="str">
        <f t="shared" ref="AH1522" si="6538">IFERROR((AH1521-AH1520)/AH1521*100%,"")</f>
        <v/>
      </c>
      <c r="AI1522" s="194" t="str">
        <f t="shared" ref="AI1522" si="6539">IFERROR((AI1521-AI1520)/AI1521*100%,"")</f>
        <v/>
      </c>
      <c r="AJ1522" s="194" t="str">
        <f t="shared" ref="AJ1522" si="6540">IFERROR((AJ1521-AJ1520)/AJ1521*100%,"")</f>
        <v/>
      </c>
      <c r="AK1522" s="194" t="str">
        <f t="shared" ref="AK1522" si="6541">IFERROR((AK1521-AK1520)/AK1521*100%,"")</f>
        <v/>
      </c>
      <c r="AL1522" s="194" t="str">
        <f t="shared" ref="AL1522:AM1522" si="6542">IFERROR((AL1521-AL1520)/AL1521*100%,"")</f>
        <v/>
      </c>
      <c r="AM1522" s="228" t="str">
        <f t="shared" si="6542"/>
        <v/>
      </c>
    </row>
    <row r="1523" spans="1:39" customFormat="1" outlineLevel="1">
      <c r="A1523" t="str">
        <f>B1520&amp;C1523</f>
        <v>Surname, Forename3</v>
      </c>
      <c r="B1523" s="259"/>
      <c r="C1523" s="27">
        <v>3</v>
      </c>
      <c r="D1523" s="26" t="s">
        <v>22</v>
      </c>
      <c r="E1523" s="103"/>
      <c r="F1523" s="103"/>
      <c r="G1523" s="103"/>
      <c r="H1523" s="15"/>
      <c r="I1523" s="16"/>
      <c r="J1523" s="17"/>
      <c r="K1523" s="94"/>
      <c r="L1523" s="94"/>
      <c r="M1523" s="94"/>
      <c r="N1523" s="94"/>
      <c r="O1523" s="94"/>
      <c r="P1523" s="94"/>
      <c r="Q1523" s="17" t="str">
        <f>IF(SUM(K1523:P1523)=0,"",SUM(K1523:P1523))</f>
        <v/>
      </c>
      <c r="R1523" s="94"/>
      <c r="S1523" s="94"/>
      <c r="T1523" s="17" t="str">
        <f>IF(SUM(R1523:S1523)=0,"",SUM(R1523:S1523))</f>
        <v/>
      </c>
      <c r="U1523" s="17"/>
      <c r="V1523" s="94"/>
      <c r="W1523" s="17"/>
      <c r="X1523" s="94" t="str">
        <f>IFERROR(AVERAGE(V1523:W1523),"")</f>
        <v/>
      </c>
      <c r="Y1523" s="17"/>
      <c r="Z1523" s="17"/>
      <c r="AA1523" s="71"/>
      <c r="AB1523" s="17"/>
      <c r="AC1523" s="190" t="str">
        <f>IF(J1523="","",IF(J1523&lt;&gt;0,INT(25.4347*POWER((18-J1523),1.81)),0))</f>
        <v/>
      </c>
      <c r="AD1523" s="190" t="str">
        <f>IFERROR(IF(Q1523&lt;&gt;0,INT(0.14354*POWER(((10*Q1523)-220),1.4)),0),"")</f>
        <v/>
      </c>
      <c r="AE1523" s="190" t="str">
        <f>IFERROR(IF(T1523&lt;&gt;0,INT(51.39*POWER((T1523-1.5),1.05)),0),"")</f>
        <v/>
      </c>
      <c r="AF1523" s="190">
        <f>IF(U1523&lt;&gt;0,INT(0.8465*POWER(((100*U1523)-75),1.42)),0)</f>
        <v>0</v>
      </c>
      <c r="AG1523" s="190" t="str">
        <f>IFERROR(IF(X1523&lt;&gt;0,INT(1.53775*POWER((82-X1523),1.81)),0),"")</f>
        <v/>
      </c>
      <c r="AH1523" s="190" t="str">
        <f>IF(Y1523="","",IF(Y1523&lt;&gt;0,INT(5.74352*POWER((28.5-Y1523),1.92)),0))</f>
        <v/>
      </c>
      <c r="AI1523" s="190">
        <f>IF(Z1523&lt;&gt;0,INT(12.91*POWER((Z1523-4),1.1)),0)</f>
        <v>0</v>
      </c>
      <c r="AJ1523" s="190" t="str">
        <f>IF(AA1523="","",IF(AA1523&lt;&gt;0,INT(0.2797*POWER(((100*AA1523)),1.35)),0))</f>
        <v/>
      </c>
      <c r="AK1523" s="191" t="str">
        <f>IF(AB1523="","",IF(AB1523&lt;&gt;0,INT(100.14*POWER((AB1523-1),1.08)),0))</f>
        <v/>
      </c>
      <c r="AL1523" s="192">
        <f>COUNT(J1523,Q1523,T1523,X1523,Y1523,AA1523,AB1523)</f>
        <v>0</v>
      </c>
      <c r="AM1523" s="193" t="str">
        <f>IF(AL1523=0,"",SUM(AC1523:AK1523))</f>
        <v/>
      </c>
    </row>
    <row r="1524" spans="1:39" customFormat="1" outlineLevel="1">
      <c r="B1524" s="259"/>
      <c r="C1524" s="106" t="s">
        <v>65</v>
      </c>
      <c r="D1524" s="103"/>
      <c r="E1524" s="103"/>
      <c r="F1524" s="103"/>
      <c r="G1524" s="103"/>
      <c r="H1524" s="104"/>
      <c r="I1524" s="105"/>
      <c r="J1524" s="107" t="str">
        <f>IFERROR((J1521-J1523)/J1523*100%,"")</f>
        <v/>
      </c>
      <c r="K1524" s="107" t="str">
        <f t="shared" ref="K1524:T1524" si="6543">IFERROR((K1523-K1521)/K1523*100%,"")</f>
        <v/>
      </c>
      <c r="L1524" s="107" t="str">
        <f t="shared" si="6543"/>
        <v/>
      </c>
      <c r="M1524" s="107" t="str">
        <f t="shared" si="6543"/>
        <v/>
      </c>
      <c r="N1524" s="107" t="str">
        <f t="shared" si="6543"/>
        <v/>
      </c>
      <c r="O1524" s="107" t="str">
        <f t="shared" si="6543"/>
        <v/>
      </c>
      <c r="P1524" s="107" t="str">
        <f t="shared" si="6543"/>
        <v/>
      </c>
      <c r="Q1524" s="107" t="str">
        <f t="shared" si="6543"/>
        <v/>
      </c>
      <c r="R1524" s="107" t="str">
        <f t="shared" si="6543"/>
        <v/>
      </c>
      <c r="S1524" s="107" t="str">
        <f t="shared" si="6543"/>
        <v/>
      </c>
      <c r="T1524" s="107" t="str">
        <f t="shared" si="6543"/>
        <v/>
      </c>
      <c r="U1524" s="107" t="str">
        <f t="shared" ref="U1524" si="6544">IFERROR((U1523-U1522)/U1523*100%,"")</f>
        <v/>
      </c>
      <c r="V1524" s="107" t="str">
        <f>IFERROR((V1521-V1523)/V1523*100%,"")</f>
        <v/>
      </c>
      <c r="W1524" s="107" t="str">
        <f>IFERROR((W1521-W1523)/W1523*100%,"")</f>
        <v/>
      </c>
      <c r="X1524" s="107" t="str">
        <f>IFERROR((X1521-X1523)/X1523*100%,"")</f>
        <v/>
      </c>
      <c r="Y1524" s="107" t="str">
        <f>IFERROR((Y1521-Y1523)/Y1523*100%,"")</f>
        <v/>
      </c>
      <c r="Z1524" s="107" t="str">
        <f t="shared" ref="Z1524" si="6545">IFERROR((Z1523-Z1522)/Z1523*100%,"")</f>
        <v/>
      </c>
      <c r="AA1524" s="107" t="str">
        <f>IFERROR((AA1523-AA1521)/AA1523*100%,"")</f>
        <v/>
      </c>
      <c r="AB1524" s="107" t="str">
        <f>IFERROR((AB1523-AB1521)/AB1523*100%,"")</f>
        <v/>
      </c>
      <c r="AC1524" s="194" t="str">
        <f t="shared" ref="AC1524" si="6546">IFERROR((AC1523-AC1522)/AC1523*100%,"")</f>
        <v/>
      </c>
      <c r="AD1524" s="194" t="str">
        <f t="shared" ref="AD1524" si="6547">IFERROR((AD1523-AD1522)/AD1523*100%,"")</f>
        <v/>
      </c>
      <c r="AE1524" s="194" t="str">
        <f t="shared" ref="AE1524" si="6548">IFERROR((AE1523-AE1522)/AE1523*100%,"")</f>
        <v/>
      </c>
      <c r="AF1524" s="194" t="str">
        <f t="shared" ref="AF1524" si="6549">IFERROR((AF1523-AF1522)/AF1523*100%,"")</f>
        <v/>
      </c>
      <c r="AG1524" s="194" t="str">
        <f t="shared" ref="AG1524" si="6550">IFERROR((AG1523-AG1522)/AG1523*100%,"")</f>
        <v/>
      </c>
      <c r="AH1524" s="194" t="str">
        <f t="shared" ref="AH1524" si="6551">IFERROR((AH1523-AH1522)/AH1523*100%,"")</f>
        <v/>
      </c>
      <c r="AI1524" s="194" t="str">
        <f t="shared" ref="AI1524" si="6552">IFERROR((AI1523-AI1522)/AI1523*100%,"")</f>
        <v/>
      </c>
      <c r="AJ1524" s="194" t="str">
        <f t="shared" ref="AJ1524" si="6553">IFERROR((AJ1523-AJ1522)/AJ1523*100%,"")</f>
        <v/>
      </c>
      <c r="AK1524" s="194" t="str">
        <f t="shared" ref="AK1524" si="6554">IFERROR((AK1523-AK1522)/AK1523*100%,"")</f>
        <v/>
      </c>
      <c r="AL1524" s="194" t="str">
        <f t="shared" ref="AL1524" si="6555">IFERROR((AL1523-AL1522)/AL1523*100%,"")</f>
        <v/>
      </c>
      <c r="AM1524" s="227" t="str">
        <f>IFERROR((AM1523-AM1521)/AM1523*100%,"")</f>
        <v/>
      </c>
    </row>
    <row r="1525" spans="1:39" customFormat="1" outlineLevel="1">
      <c r="A1525" t="str">
        <f>B1520&amp;C1525</f>
        <v>Surname, Forename4</v>
      </c>
      <c r="B1525" s="259"/>
      <c r="C1525" s="27">
        <v>4</v>
      </c>
      <c r="D1525" s="26" t="s">
        <v>22</v>
      </c>
      <c r="E1525" s="103"/>
      <c r="F1525" s="103"/>
      <c r="G1525" s="103"/>
      <c r="H1525" s="15"/>
      <c r="I1525" s="16"/>
      <c r="J1525" s="17"/>
      <c r="K1525" s="94"/>
      <c r="L1525" s="94"/>
      <c r="M1525" s="94"/>
      <c r="N1525" s="94"/>
      <c r="O1525" s="94"/>
      <c r="P1525" s="94"/>
      <c r="Q1525" s="17" t="str">
        <f>IF(SUM(K1525:P1525)=0,"",SUM(K1525:P1525))</f>
        <v/>
      </c>
      <c r="R1525" s="94"/>
      <c r="S1525" s="94"/>
      <c r="T1525" s="17" t="str">
        <f>IF(SUM(R1525:S1525)=0,"",SUM(R1525:S1525))</f>
        <v/>
      </c>
      <c r="U1525" s="17"/>
      <c r="V1525" s="94"/>
      <c r="W1525" s="17"/>
      <c r="X1525" s="94" t="str">
        <f>IFERROR(AVERAGE(V1525:W1525),"")</f>
        <v/>
      </c>
      <c r="Y1525" s="17"/>
      <c r="Z1525" s="17"/>
      <c r="AA1525" s="71"/>
      <c r="AB1525" s="17"/>
      <c r="AC1525" s="190" t="str">
        <f>IF(J1525="","",IF(J1525&lt;&gt;0,INT(25.4347*POWER((18-J1525),1.81)),0))</f>
        <v/>
      </c>
      <c r="AD1525" s="190" t="str">
        <f>IFERROR(IF(Q1525&lt;&gt;0,INT(0.14354*POWER(((10*Q1525)-220),1.4)),0),"")</f>
        <v/>
      </c>
      <c r="AE1525" s="190" t="str">
        <f>IFERROR(IF(T1525&lt;&gt;0,INT(51.39*POWER((T1525-1.5),1.05)),0),"")</f>
        <v/>
      </c>
      <c r="AF1525" s="190">
        <f>IF(U1525&lt;&gt;0,INT(0.8465*POWER(((100*U1525)-75),1.42)),0)</f>
        <v>0</v>
      </c>
      <c r="AG1525" s="190" t="str">
        <f>IFERROR(IF(X1525&lt;&gt;0,INT(1.53775*POWER((82-X1525),1.81)),0),"")</f>
        <v/>
      </c>
      <c r="AH1525" s="190" t="str">
        <f>IF(Y1525="","",IF(Y1525&lt;&gt;0,INT(5.74352*POWER((28.5-Y1525),1.92)),0))</f>
        <v/>
      </c>
      <c r="AI1525" s="190">
        <f>IF(Z1525&lt;&gt;0,INT(12.91*POWER((Z1525-4),1.1)),0)</f>
        <v>0</v>
      </c>
      <c r="AJ1525" s="190" t="str">
        <f>IF(AA1525="","",IF(AA1525&lt;&gt;0,INT(0.2797*POWER(((100*AA1525)),1.35)),0))</f>
        <v/>
      </c>
      <c r="AK1525" s="191" t="str">
        <f>IF(AB1525="","",IF(AB1525&lt;&gt;0,INT(100.14*POWER((AB1525-1),1.08)),0))</f>
        <v/>
      </c>
      <c r="AL1525" s="192">
        <f>COUNT(J1525,Q1525,T1525,X1525,Y1525,AA1525,AB1525)</f>
        <v>0</v>
      </c>
      <c r="AM1525" s="193" t="str">
        <f>IF(AL1525=0,"",SUM(AC1525:AK1525))</f>
        <v/>
      </c>
    </row>
    <row r="1526" spans="1:39" customFormat="1" outlineLevel="1">
      <c r="B1526" s="259"/>
      <c r="C1526" s="106" t="s">
        <v>65</v>
      </c>
      <c r="D1526" s="103"/>
      <c r="E1526" s="103"/>
      <c r="F1526" s="103"/>
      <c r="G1526" s="103"/>
      <c r="H1526" s="104"/>
      <c r="I1526" s="105"/>
      <c r="J1526" s="107" t="str">
        <f>IFERROR((J1523-J1525)/J1525*100%,"")</f>
        <v/>
      </c>
      <c r="K1526" s="107" t="str">
        <f t="shared" ref="K1526:T1526" si="6556">IFERROR((K1525-K1523)/K1525*100%,"")</f>
        <v/>
      </c>
      <c r="L1526" s="107" t="str">
        <f t="shared" si="6556"/>
        <v/>
      </c>
      <c r="M1526" s="107" t="str">
        <f t="shared" si="6556"/>
        <v/>
      </c>
      <c r="N1526" s="107" t="str">
        <f t="shared" si="6556"/>
        <v/>
      </c>
      <c r="O1526" s="107" t="str">
        <f t="shared" si="6556"/>
        <v/>
      </c>
      <c r="P1526" s="107" t="str">
        <f t="shared" si="6556"/>
        <v/>
      </c>
      <c r="Q1526" s="107" t="str">
        <f t="shared" si="6556"/>
        <v/>
      </c>
      <c r="R1526" s="107" t="str">
        <f t="shared" si="6556"/>
        <v/>
      </c>
      <c r="S1526" s="107" t="str">
        <f t="shared" si="6556"/>
        <v/>
      </c>
      <c r="T1526" s="107" t="str">
        <f t="shared" si="6556"/>
        <v/>
      </c>
      <c r="U1526" s="107" t="str">
        <f t="shared" ref="U1526" si="6557">IFERROR((U1525-U1524)/U1525*100%,"")</f>
        <v/>
      </c>
      <c r="V1526" s="107" t="str">
        <f>IFERROR((V1523-V1525)/V1525*100%,"")</f>
        <v/>
      </c>
      <c r="W1526" s="107" t="str">
        <f>IFERROR((W1523-W1525)/W1525*100%,"")</f>
        <v/>
      </c>
      <c r="X1526" s="107" t="str">
        <f>IFERROR((X1523-X1525)/X1525*100%,"")</f>
        <v/>
      </c>
      <c r="Y1526" s="107" t="str">
        <f>IFERROR((Y1523-Y1525)/Y1525*100%,"")</f>
        <v/>
      </c>
      <c r="Z1526" s="107" t="str">
        <f t="shared" ref="Z1526" si="6558">IFERROR((Z1525-Z1524)/Z1525*100%,"")</f>
        <v/>
      </c>
      <c r="AA1526" s="107" t="str">
        <f>IFERROR((AA1525-AA1523)/AA1525*100%,"")</f>
        <v/>
      </c>
      <c r="AB1526" s="107" t="str">
        <f>IFERROR((AB1525-AB1523)/AB1525*100%,"")</f>
        <v/>
      </c>
      <c r="AC1526" s="194" t="str">
        <f t="shared" ref="AC1526" si="6559">IFERROR((AC1525-AC1524)/AC1525*100%,"")</f>
        <v/>
      </c>
      <c r="AD1526" s="194" t="str">
        <f t="shared" ref="AD1526" si="6560">IFERROR((AD1525-AD1524)/AD1525*100%,"")</f>
        <v/>
      </c>
      <c r="AE1526" s="194" t="str">
        <f t="shared" ref="AE1526" si="6561">IFERROR((AE1525-AE1524)/AE1525*100%,"")</f>
        <v/>
      </c>
      <c r="AF1526" s="194" t="str">
        <f t="shared" ref="AF1526" si="6562">IFERROR((AF1525-AF1524)/AF1525*100%,"")</f>
        <v/>
      </c>
      <c r="AG1526" s="194" t="str">
        <f t="shared" ref="AG1526" si="6563">IFERROR((AG1525-AG1524)/AG1525*100%,"")</f>
        <v/>
      </c>
      <c r="AH1526" s="194" t="str">
        <f t="shared" ref="AH1526" si="6564">IFERROR((AH1525-AH1524)/AH1525*100%,"")</f>
        <v/>
      </c>
      <c r="AI1526" s="194" t="str">
        <f t="shared" ref="AI1526" si="6565">IFERROR((AI1525-AI1524)/AI1525*100%,"")</f>
        <v/>
      </c>
      <c r="AJ1526" s="194" t="str">
        <f t="shared" ref="AJ1526" si="6566">IFERROR((AJ1525-AJ1524)/AJ1525*100%,"")</f>
        <v/>
      </c>
      <c r="AK1526" s="194" t="str">
        <f t="shared" ref="AK1526" si="6567">IFERROR((AK1525-AK1524)/AK1525*100%,"")</f>
        <v/>
      </c>
      <c r="AL1526" s="194" t="str">
        <f t="shared" ref="AL1526" si="6568">IFERROR((AL1525-AL1524)/AL1525*100%,"")</f>
        <v/>
      </c>
      <c r="AM1526" s="227" t="str">
        <f>IFERROR((AM1525-AM1523)/AM1525*100%,"")</f>
        <v/>
      </c>
    </row>
    <row r="1527" spans="1:39" customFormat="1" outlineLevel="1">
      <c r="A1527" t="str">
        <f>B1520&amp;C1527</f>
        <v>Surname, Forename5</v>
      </c>
      <c r="B1527" s="259"/>
      <c r="C1527" s="27">
        <v>5</v>
      </c>
      <c r="D1527" s="26" t="s">
        <v>22</v>
      </c>
      <c r="E1527" s="103"/>
      <c r="F1527" s="103"/>
      <c r="G1527" s="103"/>
      <c r="H1527" s="15"/>
      <c r="I1527" s="16"/>
      <c r="J1527" s="17"/>
      <c r="K1527" s="94"/>
      <c r="L1527" s="94"/>
      <c r="M1527" s="94"/>
      <c r="N1527" s="94"/>
      <c r="O1527" s="94"/>
      <c r="P1527" s="94"/>
      <c r="Q1527" s="17" t="str">
        <f>IF(SUM(K1527:P1527)=0,"",SUM(K1527:P1527))</f>
        <v/>
      </c>
      <c r="R1527" s="94"/>
      <c r="S1527" s="94"/>
      <c r="T1527" s="17" t="str">
        <f>IF(SUM(R1527:S1527)=0,"",SUM(R1527:S1527))</f>
        <v/>
      </c>
      <c r="U1527" s="17"/>
      <c r="V1527" s="94"/>
      <c r="W1527" s="17"/>
      <c r="X1527" s="94" t="str">
        <f>IFERROR(AVERAGE(V1527:W1527),"")</f>
        <v/>
      </c>
      <c r="Y1527" s="17"/>
      <c r="Z1527" s="17"/>
      <c r="AA1527" s="71"/>
      <c r="AB1527" s="17"/>
      <c r="AC1527" s="190" t="str">
        <f>IF(J1527="","",IF(J1527&lt;&gt;0,INT(25.4347*POWER((18-J1527),1.81)),0))</f>
        <v/>
      </c>
      <c r="AD1527" s="190" t="str">
        <f>IFERROR(IF(Q1527&lt;&gt;0,INT(0.14354*POWER(((10*Q1527)-220),1.4)),0),"")</f>
        <v/>
      </c>
      <c r="AE1527" s="190" t="str">
        <f>IFERROR(IF(T1527&lt;&gt;0,INT(51.39*POWER((T1527-1.5),1.05)),0),"")</f>
        <v/>
      </c>
      <c r="AF1527" s="190">
        <f>IF(U1527&lt;&gt;0,INT(0.8465*POWER(((100*U1527)-75),1.42)),0)</f>
        <v>0</v>
      </c>
      <c r="AG1527" s="190" t="str">
        <f>IFERROR(IF(X1527&lt;&gt;0,INT(1.53775*POWER((82-X1527),1.81)),0),"")</f>
        <v/>
      </c>
      <c r="AH1527" s="190" t="str">
        <f>IF(Y1527="","",IF(Y1527&lt;&gt;0,INT(5.74352*POWER((28.5-Y1527),1.92)),0))</f>
        <v/>
      </c>
      <c r="AI1527" s="190">
        <f>IF(Z1527&lt;&gt;0,INT(12.91*POWER((Z1527-4),1.1)),0)</f>
        <v>0</v>
      </c>
      <c r="AJ1527" s="190" t="str">
        <f>IF(AA1527="","",IF(AA1527&lt;&gt;0,INT(0.2797*POWER(((100*AA1527)),1.35)),0))</f>
        <v/>
      </c>
      <c r="AK1527" s="191" t="str">
        <f>IF(AB1527="","",IF(AB1527&lt;&gt;0,INT(100.14*POWER((AB1527-1),1.08)),0))</f>
        <v/>
      </c>
      <c r="AL1527" s="192">
        <f>COUNT(J1527,Q1527,T1527,X1527,Y1527,AA1527,AB1527)</f>
        <v>0</v>
      </c>
      <c r="AM1527" s="193" t="str">
        <f>IF(AL1527=0,"",SUM(AC1527:AK1527))</f>
        <v/>
      </c>
    </row>
    <row r="1528" spans="1:39" customFormat="1" outlineLevel="1">
      <c r="B1528" s="259"/>
      <c r="C1528" s="106" t="s">
        <v>65</v>
      </c>
      <c r="D1528" s="103"/>
      <c r="E1528" s="103"/>
      <c r="F1528" s="103"/>
      <c r="G1528" s="103"/>
      <c r="H1528" s="104"/>
      <c r="I1528" s="105"/>
      <c r="J1528" s="107" t="str">
        <f>IFERROR((J1525-J1527)/J1527*100%,"")</f>
        <v/>
      </c>
      <c r="K1528" s="107" t="str">
        <f t="shared" ref="K1528:T1528" si="6569">IFERROR((K1527-K1525)/K1527*100%,"")</f>
        <v/>
      </c>
      <c r="L1528" s="107" t="str">
        <f t="shared" si="6569"/>
        <v/>
      </c>
      <c r="M1528" s="107" t="str">
        <f t="shared" si="6569"/>
        <v/>
      </c>
      <c r="N1528" s="107" t="str">
        <f t="shared" si="6569"/>
        <v/>
      </c>
      <c r="O1528" s="107" t="str">
        <f t="shared" si="6569"/>
        <v/>
      </c>
      <c r="P1528" s="107" t="str">
        <f t="shared" si="6569"/>
        <v/>
      </c>
      <c r="Q1528" s="107" t="str">
        <f t="shared" si="6569"/>
        <v/>
      </c>
      <c r="R1528" s="107" t="str">
        <f t="shared" si="6569"/>
        <v/>
      </c>
      <c r="S1528" s="107" t="str">
        <f t="shared" si="6569"/>
        <v/>
      </c>
      <c r="T1528" s="107" t="str">
        <f t="shared" si="6569"/>
        <v/>
      </c>
      <c r="U1528" s="107" t="str">
        <f t="shared" ref="U1528" si="6570">IFERROR((U1527-U1526)/U1527*100%,"")</f>
        <v/>
      </c>
      <c r="V1528" s="107" t="str">
        <f>IFERROR((V1525-V1527)/V1527*100%,"")</f>
        <v/>
      </c>
      <c r="W1528" s="107" t="str">
        <f>IFERROR((W1525-W1527)/W1527*100%,"")</f>
        <v/>
      </c>
      <c r="X1528" s="107" t="str">
        <f>IFERROR((X1525-X1527)/X1527*100%,"")</f>
        <v/>
      </c>
      <c r="Y1528" s="107" t="str">
        <f>IFERROR((Y1525-Y1527)/Y1527*100%,"")</f>
        <v/>
      </c>
      <c r="Z1528" s="107" t="str">
        <f t="shared" ref="Z1528" si="6571">IFERROR((Z1527-Z1526)/Z1527*100%,"")</f>
        <v/>
      </c>
      <c r="AA1528" s="107" t="str">
        <f>IFERROR((AA1527-AA1525)/AA1527*100%,"")</f>
        <v/>
      </c>
      <c r="AB1528" s="107" t="str">
        <f>IFERROR((AB1527-AB1525)/AB1527*100%,"")</f>
        <v/>
      </c>
      <c r="AC1528" s="194" t="str">
        <f t="shared" ref="AC1528" si="6572">IFERROR((AC1527-AC1526)/AC1527*100%,"")</f>
        <v/>
      </c>
      <c r="AD1528" s="194" t="str">
        <f t="shared" ref="AD1528" si="6573">IFERROR((AD1527-AD1526)/AD1527*100%,"")</f>
        <v/>
      </c>
      <c r="AE1528" s="194" t="str">
        <f t="shared" ref="AE1528" si="6574">IFERROR((AE1527-AE1526)/AE1527*100%,"")</f>
        <v/>
      </c>
      <c r="AF1528" s="194" t="str">
        <f t="shared" ref="AF1528" si="6575">IFERROR((AF1527-AF1526)/AF1527*100%,"")</f>
        <v/>
      </c>
      <c r="AG1528" s="194" t="str">
        <f t="shared" ref="AG1528" si="6576">IFERROR((AG1527-AG1526)/AG1527*100%,"")</f>
        <v/>
      </c>
      <c r="AH1528" s="194" t="str">
        <f t="shared" ref="AH1528" si="6577">IFERROR((AH1527-AH1526)/AH1527*100%,"")</f>
        <v/>
      </c>
      <c r="AI1528" s="194" t="str">
        <f t="shared" ref="AI1528" si="6578">IFERROR((AI1527-AI1526)/AI1527*100%,"")</f>
        <v/>
      </c>
      <c r="AJ1528" s="194" t="str">
        <f t="shared" ref="AJ1528" si="6579">IFERROR((AJ1527-AJ1526)/AJ1527*100%,"")</f>
        <v/>
      </c>
      <c r="AK1528" s="194" t="str">
        <f t="shared" ref="AK1528" si="6580">IFERROR((AK1527-AK1526)/AK1527*100%,"")</f>
        <v/>
      </c>
      <c r="AL1528" s="194" t="str">
        <f t="shared" ref="AL1528" si="6581">IFERROR((AL1527-AL1526)/AL1527*100%,"")</f>
        <v/>
      </c>
      <c r="AM1528" s="227" t="str">
        <f>IFERROR((AM1527-AM1525)/AM1527*100%,"")</f>
        <v/>
      </c>
    </row>
    <row r="1529" spans="1:39" customFormat="1" outlineLevel="1">
      <c r="A1529" t="str">
        <f>B1520&amp;C1529</f>
        <v>Surname, Forename6</v>
      </c>
      <c r="B1529" s="259"/>
      <c r="C1529" s="27">
        <v>6</v>
      </c>
      <c r="D1529" s="26" t="s">
        <v>22</v>
      </c>
      <c r="E1529" s="103"/>
      <c r="F1529" s="103"/>
      <c r="G1529" s="103"/>
      <c r="H1529" s="15"/>
      <c r="I1529" s="16"/>
      <c r="J1529" s="17"/>
      <c r="K1529" s="94"/>
      <c r="L1529" s="94"/>
      <c r="M1529" s="94"/>
      <c r="N1529" s="94"/>
      <c r="O1529" s="94"/>
      <c r="P1529" s="94"/>
      <c r="Q1529" s="17" t="str">
        <f>IF(SUM(K1529:P1529)=0,"",SUM(K1529:P1529))</f>
        <v/>
      </c>
      <c r="R1529" s="94"/>
      <c r="S1529" s="94"/>
      <c r="T1529" s="17" t="str">
        <f>IF(SUM(R1529:S1529)=0,"",SUM(R1529:S1529))</f>
        <v/>
      </c>
      <c r="U1529" s="17"/>
      <c r="V1529" s="94"/>
      <c r="W1529" s="17"/>
      <c r="X1529" s="94" t="str">
        <f>IFERROR(AVERAGE(V1529:W1529),"")</f>
        <v/>
      </c>
      <c r="Y1529" s="17"/>
      <c r="Z1529" s="17"/>
      <c r="AA1529" s="71"/>
      <c r="AB1529" s="17"/>
      <c r="AC1529" s="190" t="str">
        <f>IF(J1529="","",IF(J1529&lt;&gt;0,INT(25.4347*POWER((18-J1529),1.81)),0))</f>
        <v/>
      </c>
      <c r="AD1529" s="190" t="str">
        <f>IFERROR(IF(Q1529&lt;&gt;0,INT(0.14354*POWER(((10*Q1529)-220),1.4)),0),"")</f>
        <v/>
      </c>
      <c r="AE1529" s="190" t="str">
        <f>IFERROR(IF(T1529&lt;&gt;0,INT(51.39*POWER((T1529-1.5),1.05)),0),"")</f>
        <v/>
      </c>
      <c r="AF1529" s="190">
        <f>IF(U1529&lt;&gt;0,INT(0.8465*POWER(((100*U1529)-75),1.42)),0)</f>
        <v>0</v>
      </c>
      <c r="AG1529" s="190" t="str">
        <f>IFERROR(IF(X1529&lt;&gt;0,INT(1.53775*POWER((82-X1529),1.81)),0),"")</f>
        <v/>
      </c>
      <c r="AH1529" s="190" t="str">
        <f>IF(Y1529="","",IF(Y1529&lt;&gt;0,INT(5.74352*POWER((28.5-Y1529),1.92)),0))</f>
        <v/>
      </c>
      <c r="AI1529" s="190">
        <f>IF(Z1529&lt;&gt;0,INT(12.91*POWER((Z1529-4),1.1)),0)</f>
        <v>0</v>
      </c>
      <c r="AJ1529" s="190" t="str">
        <f>IF(AA1529="","",IF(AA1529&lt;&gt;0,INT(0.2797*POWER(((100*AA1529)),1.35)),0))</f>
        <v/>
      </c>
      <c r="AK1529" s="191" t="str">
        <f>IF(AB1529="","",IF(AB1529&lt;&gt;0,INT(100.14*POWER((AB1529-1),1.08)),0))</f>
        <v/>
      </c>
      <c r="AL1529" s="192">
        <f>COUNT(J1529,Q1529,T1529,X1529,Y1529,AA1529,AB1529)</f>
        <v>0</v>
      </c>
      <c r="AM1529" s="193" t="str">
        <f>IF(AL1529=0,"",SUM(AC1529:AK1529))</f>
        <v/>
      </c>
    </row>
    <row r="1530" spans="1:39" customFormat="1" outlineLevel="1">
      <c r="B1530" s="259"/>
      <c r="C1530" s="106" t="s">
        <v>65</v>
      </c>
      <c r="D1530" s="103"/>
      <c r="E1530" s="103"/>
      <c r="F1530" s="103"/>
      <c r="G1530" s="103"/>
      <c r="H1530" s="104"/>
      <c r="I1530" s="105"/>
      <c r="J1530" s="107" t="str">
        <f>IFERROR((J1527-J1529)/J1529*100%,"")</f>
        <v/>
      </c>
      <c r="K1530" s="107" t="str">
        <f t="shared" ref="K1530:T1530" si="6582">IFERROR((K1529-K1527)/K1529*100%,"")</f>
        <v/>
      </c>
      <c r="L1530" s="107" t="str">
        <f t="shared" si="6582"/>
        <v/>
      </c>
      <c r="M1530" s="107" t="str">
        <f t="shared" si="6582"/>
        <v/>
      </c>
      <c r="N1530" s="107" t="str">
        <f t="shared" si="6582"/>
        <v/>
      </c>
      <c r="O1530" s="107" t="str">
        <f t="shared" si="6582"/>
        <v/>
      </c>
      <c r="P1530" s="107" t="str">
        <f t="shared" si="6582"/>
        <v/>
      </c>
      <c r="Q1530" s="107" t="str">
        <f t="shared" si="6582"/>
        <v/>
      </c>
      <c r="R1530" s="107" t="str">
        <f t="shared" si="6582"/>
        <v/>
      </c>
      <c r="S1530" s="107" t="str">
        <f t="shared" si="6582"/>
        <v/>
      </c>
      <c r="T1530" s="107" t="str">
        <f t="shared" si="6582"/>
        <v/>
      </c>
      <c r="U1530" s="107" t="str">
        <f t="shared" ref="U1530" si="6583">IFERROR((U1529-U1528)/U1529*100%,"")</f>
        <v/>
      </c>
      <c r="V1530" s="107" t="str">
        <f>IFERROR((V1527-V1529)/V1529*100%,"")</f>
        <v/>
      </c>
      <c r="W1530" s="107" t="str">
        <f>IFERROR((W1527-W1529)/W1529*100%,"")</f>
        <v/>
      </c>
      <c r="X1530" s="107" t="str">
        <f>IFERROR((X1527-X1529)/X1529*100%,"")</f>
        <v/>
      </c>
      <c r="Y1530" s="107" t="str">
        <f>IFERROR((Y1527-Y1529)/Y1529*100%,"")</f>
        <v/>
      </c>
      <c r="Z1530" s="107" t="str">
        <f t="shared" ref="Z1530" si="6584">IFERROR((Z1529-Z1528)/Z1529*100%,"")</f>
        <v/>
      </c>
      <c r="AA1530" s="107" t="str">
        <f>IFERROR((AA1529-AA1527)/AA1529*100%,"")</f>
        <v/>
      </c>
      <c r="AB1530" s="107" t="str">
        <f>IFERROR((AB1529-AB1527)/AB1529*100%,"")</f>
        <v/>
      </c>
      <c r="AC1530" s="194" t="str">
        <f t="shared" ref="AC1530" si="6585">IFERROR((AC1529-AC1528)/AC1529*100%,"")</f>
        <v/>
      </c>
      <c r="AD1530" s="194" t="str">
        <f t="shared" ref="AD1530" si="6586">IFERROR((AD1529-AD1528)/AD1529*100%,"")</f>
        <v/>
      </c>
      <c r="AE1530" s="194" t="str">
        <f t="shared" ref="AE1530" si="6587">IFERROR((AE1529-AE1528)/AE1529*100%,"")</f>
        <v/>
      </c>
      <c r="AF1530" s="194" t="str">
        <f t="shared" ref="AF1530" si="6588">IFERROR((AF1529-AF1528)/AF1529*100%,"")</f>
        <v/>
      </c>
      <c r="AG1530" s="194" t="str">
        <f t="shared" ref="AG1530" si="6589">IFERROR((AG1529-AG1528)/AG1529*100%,"")</f>
        <v/>
      </c>
      <c r="AH1530" s="194" t="str">
        <f t="shared" ref="AH1530" si="6590">IFERROR((AH1529-AH1528)/AH1529*100%,"")</f>
        <v/>
      </c>
      <c r="AI1530" s="194" t="str">
        <f t="shared" ref="AI1530" si="6591">IFERROR((AI1529-AI1528)/AI1529*100%,"")</f>
        <v/>
      </c>
      <c r="AJ1530" s="194" t="str">
        <f t="shared" ref="AJ1530" si="6592">IFERROR((AJ1529-AJ1528)/AJ1529*100%,"")</f>
        <v/>
      </c>
      <c r="AK1530" s="194" t="str">
        <f t="shared" ref="AK1530" si="6593">IFERROR((AK1529-AK1528)/AK1529*100%,"")</f>
        <v/>
      </c>
      <c r="AL1530" s="194" t="str">
        <f t="shared" ref="AL1530" si="6594">IFERROR((AL1529-AL1528)/AL1529*100%,"")</f>
        <v/>
      </c>
      <c r="AM1530" s="227" t="str">
        <f>IFERROR((AM1529-AM1527)/AM1529*100%,"")</f>
        <v/>
      </c>
    </row>
    <row r="1531" spans="1:39" customFormat="1" outlineLevel="1">
      <c r="A1531" t="str">
        <f>B1520&amp;C1531</f>
        <v>Surname, Forename7</v>
      </c>
      <c r="B1531" s="259"/>
      <c r="C1531" s="27">
        <v>7</v>
      </c>
      <c r="D1531" s="26" t="s">
        <v>22</v>
      </c>
      <c r="E1531" s="103"/>
      <c r="F1531" s="103"/>
      <c r="G1531" s="103"/>
      <c r="H1531" s="15"/>
      <c r="I1531" s="16"/>
      <c r="J1531" s="17"/>
      <c r="K1531" s="94"/>
      <c r="L1531" s="94"/>
      <c r="M1531" s="94"/>
      <c r="N1531" s="94"/>
      <c r="O1531" s="94"/>
      <c r="P1531" s="94"/>
      <c r="Q1531" s="17" t="str">
        <f>IF(SUM(K1531:P1531)=0,"",SUM(K1531:P1531))</f>
        <v/>
      </c>
      <c r="R1531" s="94"/>
      <c r="S1531" s="94"/>
      <c r="T1531" s="17" t="str">
        <f>IF(SUM(R1531:S1531)=0,"",SUM(R1531:S1531))</f>
        <v/>
      </c>
      <c r="U1531" s="17"/>
      <c r="V1531" s="94"/>
      <c r="W1531" s="17"/>
      <c r="X1531" s="94" t="str">
        <f>IFERROR(AVERAGE(V1531:W1531),"")</f>
        <v/>
      </c>
      <c r="Y1531" s="17"/>
      <c r="Z1531" s="17"/>
      <c r="AA1531" s="71"/>
      <c r="AB1531" s="17"/>
      <c r="AC1531" s="190" t="str">
        <f>IF(J1531="","",IF(J1531&lt;&gt;0,INT(25.4347*POWER((18-J1531),1.81)),0))</f>
        <v/>
      </c>
      <c r="AD1531" s="190" t="str">
        <f>IFERROR(IF(Q1531&lt;&gt;0,INT(0.14354*POWER(((10*Q1531)-220),1.4)),0),"")</f>
        <v/>
      </c>
      <c r="AE1531" s="190" t="str">
        <f>IFERROR(IF(T1531&lt;&gt;0,INT(51.39*POWER((T1531-1.5),1.05)),0),"")</f>
        <v/>
      </c>
      <c r="AF1531" s="190">
        <f>IF(U1531&lt;&gt;0,INT(0.8465*POWER(((100*U1531)-75),1.42)),0)</f>
        <v>0</v>
      </c>
      <c r="AG1531" s="190" t="str">
        <f>IFERROR(IF(X1531&lt;&gt;0,INT(1.53775*POWER((82-X1531),1.81)),0),"")</f>
        <v/>
      </c>
      <c r="AH1531" s="190" t="str">
        <f>IF(Y1531="","",IF(Y1531&lt;&gt;0,INT(5.74352*POWER((28.5-Y1531),1.92)),0))</f>
        <v/>
      </c>
      <c r="AI1531" s="190">
        <f>IF(Z1531&lt;&gt;0,INT(12.91*POWER((Z1531-4),1.1)),0)</f>
        <v>0</v>
      </c>
      <c r="AJ1531" s="190" t="str">
        <f>IF(AA1531="","",IF(AA1531&lt;&gt;0,INT(0.2797*POWER(((100*AA1531)),1.35)),0))</f>
        <v/>
      </c>
      <c r="AK1531" s="191" t="str">
        <f>IF(AB1531="","",IF(AB1531&lt;&gt;0,INT(100.14*POWER((AB1531-1),1.08)),0))</f>
        <v/>
      </c>
      <c r="AL1531" s="192">
        <f>COUNT(J1531,Q1531,T1531,X1531,Y1531,AA1531,AB1531)</f>
        <v>0</v>
      </c>
      <c r="AM1531" s="193" t="str">
        <f>IF(AL1531=0,"",SUM(AC1531:AK1531))</f>
        <v/>
      </c>
    </row>
    <row r="1532" spans="1:39" customFormat="1" outlineLevel="1">
      <c r="B1532" s="259"/>
      <c r="C1532" s="106" t="s">
        <v>65</v>
      </c>
      <c r="D1532" s="103"/>
      <c r="E1532" s="103"/>
      <c r="F1532" s="103"/>
      <c r="G1532" s="103"/>
      <c r="H1532" s="104"/>
      <c r="I1532" s="105"/>
      <c r="J1532" s="107" t="str">
        <f>IFERROR((J1529-J1531)/J1531*100%,"")</f>
        <v/>
      </c>
      <c r="K1532" s="107" t="str">
        <f t="shared" ref="K1532:T1532" si="6595">IFERROR((K1531-K1529)/K1531*100%,"")</f>
        <v/>
      </c>
      <c r="L1532" s="107" t="str">
        <f t="shared" si="6595"/>
        <v/>
      </c>
      <c r="M1532" s="107" t="str">
        <f t="shared" si="6595"/>
        <v/>
      </c>
      <c r="N1532" s="107" t="str">
        <f t="shared" si="6595"/>
        <v/>
      </c>
      <c r="O1532" s="107" t="str">
        <f t="shared" si="6595"/>
        <v/>
      </c>
      <c r="P1532" s="107" t="str">
        <f t="shared" si="6595"/>
        <v/>
      </c>
      <c r="Q1532" s="107" t="str">
        <f t="shared" si="6595"/>
        <v/>
      </c>
      <c r="R1532" s="107" t="str">
        <f t="shared" si="6595"/>
        <v/>
      </c>
      <c r="S1532" s="107" t="str">
        <f t="shared" si="6595"/>
        <v/>
      </c>
      <c r="T1532" s="107" t="str">
        <f t="shared" si="6595"/>
        <v/>
      </c>
      <c r="U1532" s="107" t="str">
        <f t="shared" ref="U1532" si="6596">IFERROR((U1531-U1530)/U1531*100%,"")</f>
        <v/>
      </c>
      <c r="V1532" s="107" t="str">
        <f>IFERROR((V1529-V1531)/V1531*100%,"")</f>
        <v/>
      </c>
      <c r="W1532" s="107" t="str">
        <f>IFERROR((W1529-W1531)/W1531*100%,"")</f>
        <v/>
      </c>
      <c r="X1532" s="107" t="str">
        <f>IFERROR((X1529-X1531)/X1531*100%,"")</f>
        <v/>
      </c>
      <c r="Y1532" s="107" t="str">
        <f>IFERROR((Y1529-Y1531)/Y1531*100%,"")</f>
        <v/>
      </c>
      <c r="Z1532" s="107" t="str">
        <f t="shared" ref="Z1532" si="6597">IFERROR((Z1531-Z1530)/Z1531*100%,"")</f>
        <v/>
      </c>
      <c r="AA1532" s="107" t="str">
        <f>IFERROR((AA1531-AA1529)/AA1531*100%,"")</f>
        <v/>
      </c>
      <c r="AB1532" s="107" t="str">
        <f>IFERROR((AB1531-AB1529)/AB1531*100%,"")</f>
        <v/>
      </c>
      <c r="AC1532" s="194" t="str">
        <f t="shared" ref="AC1532" si="6598">IFERROR((AC1531-AC1530)/AC1531*100%,"")</f>
        <v/>
      </c>
      <c r="AD1532" s="194" t="str">
        <f t="shared" ref="AD1532" si="6599">IFERROR((AD1531-AD1530)/AD1531*100%,"")</f>
        <v/>
      </c>
      <c r="AE1532" s="194" t="str">
        <f t="shared" ref="AE1532" si="6600">IFERROR((AE1531-AE1530)/AE1531*100%,"")</f>
        <v/>
      </c>
      <c r="AF1532" s="194" t="str">
        <f t="shared" ref="AF1532" si="6601">IFERROR((AF1531-AF1530)/AF1531*100%,"")</f>
        <v/>
      </c>
      <c r="AG1532" s="194" t="str">
        <f t="shared" ref="AG1532" si="6602">IFERROR((AG1531-AG1530)/AG1531*100%,"")</f>
        <v/>
      </c>
      <c r="AH1532" s="194" t="str">
        <f t="shared" ref="AH1532" si="6603">IFERROR((AH1531-AH1530)/AH1531*100%,"")</f>
        <v/>
      </c>
      <c r="AI1532" s="194" t="str">
        <f t="shared" ref="AI1532" si="6604">IFERROR((AI1531-AI1530)/AI1531*100%,"")</f>
        <v/>
      </c>
      <c r="AJ1532" s="194" t="str">
        <f t="shared" ref="AJ1532" si="6605">IFERROR((AJ1531-AJ1530)/AJ1531*100%,"")</f>
        <v/>
      </c>
      <c r="AK1532" s="194" t="str">
        <f t="shared" ref="AK1532" si="6606">IFERROR((AK1531-AK1530)/AK1531*100%,"")</f>
        <v/>
      </c>
      <c r="AL1532" s="194" t="str">
        <f t="shared" ref="AL1532" si="6607">IFERROR((AL1531-AL1530)/AL1531*100%,"")</f>
        <v/>
      </c>
      <c r="AM1532" s="227" t="str">
        <f>IFERROR((AM1531-AM1529)/AM1531*100%,"")</f>
        <v/>
      </c>
    </row>
    <row r="1533" spans="1:39" customFormat="1" outlineLevel="1">
      <c r="A1533" t="str">
        <f>B1520&amp;C1533</f>
        <v>Surname, Forename8</v>
      </c>
      <c r="B1533" s="259"/>
      <c r="C1533" s="27">
        <v>8</v>
      </c>
      <c r="D1533" s="26" t="s">
        <v>22</v>
      </c>
      <c r="E1533" s="103"/>
      <c r="F1533" s="103"/>
      <c r="G1533" s="103"/>
      <c r="H1533" s="15"/>
      <c r="I1533" s="16"/>
      <c r="J1533" s="17"/>
      <c r="K1533" s="94"/>
      <c r="L1533" s="94"/>
      <c r="M1533" s="94"/>
      <c r="N1533" s="94"/>
      <c r="O1533" s="94"/>
      <c r="P1533" s="94"/>
      <c r="Q1533" s="17" t="str">
        <f>IF(SUM(K1533:P1533)=0,"",SUM(K1533:P1533))</f>
        <v/>
      </c>
      <c r="R1533" s="94"/>
      <c r="S1533" s="94"/>
      <c r="T1533" s="17" t="str">
        <f>IF(SUM(R1533:S1533)=0,"",SUM(R1533:S1533))</f>
        <v/>
      </c>
      <c r="U1533" s="17"/>
      <c r="V1533" s="94"/>
      <c r="W1533" s="17"/>
      <c r="X1533" s="94" t="str">
        <f>IFERROR(AVERAGE(V1533:W1533),"")</f>
        <v/>
      </c>
      <c r="Y1533" s="17"/>
      <c r="Z1533" s="17"/>
      <c r="AA1533" s="71"/>
      <c r="AB1533" s="17"/>
      <c r="AC1533" s="190" t="str">
        <f>IF(J1533="","",IF(J1533&lt;&gt;0,INT(25.4347*POWER((18-J1533),1.81)),0))</f>
        <v/>
      </c>
      <c r="AD1533" s="190" t="str">
        <f>IFERROR(IF(Q1533&lt;&gt;0,INT(0.14354*POWER(((10*Q1533)-220),1.4)),0),"")</f>
        <v/>
      </c>
      <c r="AE1533" s="190" t="str">
        <f>IFERROR(IF(T1533&lt;&gt;0,INT(51.39*POWER((T1533-1.5),1.05)),0),"")</f>
        <v/>
      </c>
      <c r="AF1533" s="190">
        <f>IF(U1533&lt;&gt;0,INT(0.8465*POWER(((100*U1533)-75),1.42)),0)</f>
        <v>0</v>
      </c>
      <c r="AG1533" s="190" t="str">
        <f>IFERROR(IF(X1533&lt;&gt;0,INT(1.53775*POWER((82-X1533),1.81)),0),"")</f>
        <v/>
      </c>
      <c r="AH1533" s="190" t="str">
        <f>IF(Y1533="","",IF(Y1533&lt;&gt;0,INT(5.74352*POWER((28.5-Y1533),1.92)),0))</f>
        <v/>
      </c>
      <c r="AI1533" s="190">
        <f>IF(Z1533&lt;&gt;0,INT(12.91*POWER((Z1533-4),1.1)),0)</f>
        <v>0</v>
      </c>
      <c r="AJ1533" s="190" t="str">
        <f>IF(AA1533="","",IF(AA1533&lt;&gt;0,INT(0.2797*POWER(((100*AA1533)),1.35)),0))</f>
        <v/>
      </c>
      <c r="AK1533" s="191" t="str">
        <f>IF(AB1533="","",IF(AB1533&lt;&gt;0,INT(100.14*POWER((AB1533-1),1.08)),0))</f>
        <v/>
      </c>
      <c r="AL1533" s="192">
        <f>COUNT(J1533,Q1533,T1533,X1533,Y1533,AA1533,AB1533)</f>
        <v>0</v>
      </c>
      <c r="AM1533" s="193" t="str">
        <f>IF(AL1533=0,"",SUM(AC1533:AK1533))</f>
        <v/>
      </c>
    </row>
    <row r="1534" spans="1:39" customFormat="1" outlineLevel="1">
      <c r="B1534" s="259"/>
      <c r="C1534" s="106" t="s">
        <v>65</v>
      </c>
      <c r="D1534" s="103"/>
      <c r="E1534" s="103"/>
      <c r="F1534" s="103"/>
      <c r="G1534" s="103"/>
      <c r="H1534" s="104"/>
      <c r="I1534" s="105"/>
      <c r="J1534" s="107" t="str">
        <f>IFERROR((J1531-J1533)/J1533*100%,"")</f>
        <v/>
      </c>
      <c r="K1534" s="107" t="str">
        <f t="shared" ref="K1534:T1534" si="6608">IFERROR((K1533-K1531)/K1533*100%,"")</f>
        <v/>
      </c>
      <c r="L1534" s="107" t="str">
        <f t="shared" si="6608"/>
        <v/>
      </c>
      <c r="M1534" s="107" t="str">
        <f t="shared" si="6608"/>
        <v/>
      </c>
      <c r="N1534" s="107" t="str">
        <f t="shared" si="6608"/>
        <v/>
      </c>
      <c r="O1534" s="107" t="str">
        <f t="shared" si="6608"/>
        <v/>
      </c>
      <c r="P1534" s="107" t="str">
        <f t="shared" si="6608"/>
        <v/>
      </c>
      <c r="Q1534" s="107" t="str">
        <f t="shared" si="6608"/>
        <v/>
      </c>
      <c r="R1534" s="107" t="str">
        <f t="shared" si="6608"/>
        <v/>
      </c>
      <c r="S1534" s="107" t="str">
        <f t="shared" si="6608"/>
        <v/>
      </c>
      <c r="T1534" s="107" t="str">
        <f t="shared" si="6608"/>
        <v/>
      </c>
      <c r="U1534" s="107" t="str">
        <f t="shared" ref="U1534" si="6609">IFERROR((U1533-U1532)/U1533*100%,"")</f>
        <v/>
      </c>
      <c r="V1534" s="107" t="str">
        <f>IFERROR((V1531-V1533)/V1533*100%,"")</f>
        <v/>
      </c>
      <c r="W1534" s="107" t="str">
        <f>IFERROR((W1531-W1533)/W1533*100%,"")</f>
        <v/>
      </c>
      <c r="X1534" s="107" t="str">
        <f>IFERROR((X1531-X1533)/X1533*100%,"")</f>
        <v/>
      </c>
      <c r="Y1534" s="107" t="str">
        <f>IFERROR((Y1531-Y1533)/Y1533*100%,"")</f>
        <v/>
      </c>
      <c r="Z1534" s="107" t="str">
        <f t="shared" ref="Z1534" si="6610">IFERROR((Z1533-Z1532)/Z1533*100%,"")</f>
        <v/>
      </c>
      <c r="AA1534" s="107" t="str">
        <f>IFERROR((AA1533-AA1531)/AA1533*100%,"")</f>
        <v/>
      </c>
      <c r="AB1534" s="107" t="str">
        <f>IFERROR((AB1533-AB1531)/AB1533*100%,"")</f>
        <v/>
      </c>
      <c r="AC1534" s="194" t="str">
        <f t="shared" ref="AC1534" si="6611">IFERROR((AC1533-AC1532)/AC1533*100%,"")</f>
        <v/>
      </c>
      <c r="AD1534" s="194" t="str">
        <f t="shared" ref="AD1534" si="6612">IFERROR((AD1533-AD1532)/AD1533*100%,"")</f>
        <v/>
      </c>
      <c r="AE1534" s="194" t="str">
        <f t="shared" ref="AE1534" si="6613">IFERROR((AE1533-AE1532)/AE1533*100%,"")</f>
        <v/>
      </c>
      <c r="AF1534" s="194" t="str">
        <f t="shared" ref="AF1534" si="6614">IFERROR((AF1533-AF1532)/AF1533*100%,"")</f>
        <v/>
      </c>
      <c r="AG1534" s="194" t="str">
        <f t="shared" ref="AG1534" si="6615">IFERROR((AG1533-AG1532)/AG1533*100%,"")</f>
        <v/>
      </c>
      <c r="AH1534" s="194" t="str">
        <f t="shared" ref="AH1534" si="6616">IFERROR((AH1533-AH1532)/AH1533*100%,"")</f>
        <v/>
      </c>
      <c r="AI1534" s="194" t="str">
        <f t="shared" ref="AI1534" si="6617">IFERROR((AI1533-AI1532)/AI1533*100%,"")</f>
        <v/>
      </c>
      <c r="AJ1534" s="194" t="str">
        <f t="shared" ref="AJ1534" si="6618">IFERROR((AJ1533-AJ1532)/AJ1533*100%,"")</f>
        <v/>
      </c>
      <c r="AK1534" s="194" t="str">
        <f t="shared" ref="AK1534" si="6619">IFERROR((AK1533-AK1532)/AK1533*100%,"")</f>
        <v/>
      </c>
      <c r="AL1534" s="194" t="str">
        <f t="shared" ref="AL1534" si="6620">IFERROR((AL1533-AL1532)/AL1533*100%,"")</f>
        <v/>
      </c>
      <c r="AM1534" s="227" t="str">
        <f>IFERROR((AM1533-AM1531)/AM1533*100%,"")</f>
        <v/>
      </c>
    </row>
    <row r="1535" spans="1:39" customFormat="1" outlineLevel="1">
      <c r="A1535" t="str">
        <f>B1520&amp;C1535</f>
        <v>Surname, Forename9</v>
      </c>
      <c r="B1535" s="259"/>
      <c r="C1535" s="27">
        <v>9</v>
      </c>
      <c r="D1535" s="26" t="s">
        <v>22</v>
      </c>
      <c r="E1535" s="103"/>
      <c r="F1535" s="103"/>
      <c r="G1535" s="103"/>
      <c r="H1535" s="15"/>
      <c r="I1535" s="16"/>
      <c r="J1535" s="17"/>
      <c r="K1535" s="94"/>
      <c r="L1535" s="94"/>
      <c r="M1535" s="94"/>
      <c r="N1535" s="94"/>
      <c r="O1535" s="94"/>
      <c r="P1535" s="94"/>
      <c r="Q1535" s="17" t="str">
        <f>IF(SUM(K1535:P1535)=0,"",SUM(K1535:P1535))</f>
        <v/>
      </c>
      <c r="R1535" s="94"/>
      <c r="S1535" s="94"/>
      <c r="T1535" s="17" t="str">
        <f>IF(SUM(R1535:S1535)=0,"",SUM(R1535:S1535))</f>
        <v/>
      </c>
      <c r="U1535" s="17"/>
      <c r="V1535" s="94"/>
      <c r="W1535" s="17"/>
      <c r="X1535" s="94" t="str">
        <f>IFERROR(AVERAGE(V1535:W1535),"")</f>
        <v/>
      </c>
      <c r="Y1535" s="17"/>
      <c r="Z1535" s="17"/>
      <c r="AA1535" s="71"/>
      <c r="AB1535" s="17"/>
      <c r="AC1535" s="190" t="str">
        <f>IF(J1535="","",IF(J1535&lt;&gt;0,INT(25.4347*POWER((18-J1535),1.81)),0))</f>
        <v/>
      </c>
      <c r="AD1535" s="190" t="str">
        <f>IFERROR(IF(Q1535&lt;&gt;0,INT(0.14354*POWER(((10*Q1535)-220),1.4)),0),"")</f>
        <v/>
      </c>
      <c r="AE1535" s="190" t="str">
        <f>IFERROR(IF(T1535&lt;&gt;0,INT(51.39*POWER((T1535-1.5),1.05)),0),"")</f>
        <v/>
      </c>
      <c r="AF1535" s="190">
        <f>IF(U1535&lt;&gt;0,INT(0.8465*POWER(((100*U1535)-75),1.42)),0)</f>
        <v>0</v>
      </c>
      <c r="AG1535" s="190" t="str">
        <f>IFERROR(IF(X1535&lt;&gt;0,INT(1.53775*POWER((82-X1535),1.81)),0),"")</f>
        <v/>
      </c>
      <c r="AH1535" s="190" t="str">
        <f>IF(Y1535="","",IF(Y1535&lt;&gt;0,INT(5.74352*POWER((28.5-Y1535),1.92)),0))</f>
        <v/>
      </c>
      <c r="AI1535" s="190">
        <f>IF(Z1535&lt;&gt;0,INT(12.91*POWER((Z1535-4),1.1)),0)</f>
        <v>0</v>
      </c>
      <c r="AJ1535" s="190" t="str">
        <f>IF(AA1535="","",IF(AA1535&lt;&gt;0,INT(0.2797*POWER(((100*AA1535)),1.35)),0))</f>
        <v/>
      </c>
      <c r="AK1535" s="191" t="str">
        <f>IF(AB1535="","",IF(AB1535&lt;&gt;0,INT(100.14*POWER((AB1535-1),1.08)),0))</f>
        <v/>
      </c>
      <c r="AL1535" s="192">
        <f>COUNT(J1535,Q1535,T1535,X1535,Y1535,AA1535,AB1535)</f>
        <v>0</v>
      </c>
      <c r="AM1535" s="193" t="str">
        <f>IF(AL1535=0,"",SUM(AC1535:AK1535))</f>
        <v/>
      </c>
    </row>
    <row r="1536" spans="1:39" customFormat="1" outlineLevel="1">
      <c r="B1536" s="259"/>
      <c r="C1536" s="106" t="s">
        <v>65</v>
      </c>
      <c r="D1536" s="33"/>
      <c r="E1536" s="33"/>
      <c r="F1536" s="33"/>
      <c r="G1536" s="33"/>
      <c r="H1536" s="18"/>
      <c r="I1536" s="44"/>
      <c r="J1536" s="107" t="str">
        <f>IFERROR((J1533-J1535)/J1535*100%,"")</f>
        <v/>
      </c>
      <c r="K1536" s="107" t="str">
        <f t="shared" ref="K1536:T1536" si="6621">IFERROR((K1535-K1533)/K1535*100%,"")</f>
        <v/>
      </c>
      <c r="L1536" s="107" t="str">
        <f t="shared" si="6621"/>
        <v/>
      </c>
      <c r="M1536" s="107" t="str">
        <f t="shared" si="6621"/>
        <v/>
      </c>
      <c r="N1536" s="107" t="str">
        <f t="shared" si="6621"/>
        <v/>
      </c>
      <c r="O1536" s="107" t="str">
        <f t="shared" si="6621"/>
        <v/>
      </c>
      <c r="P1536" s="107" t="str">
        <f t="shared" si="6621"/>
        <v/>
      </c>
      <c r="Q1536" s="107" t="str">
        <f t="shared" si="6621"/>
        <v/>
      </c>
      <c r="R1536" s="107" t="str">
        <f t="shared" si="6621"/>
        <v/>
      </c>
      <c r="S1536" s="107" t="str">
        <f t="shared" si="6621"/>
        <v/>
      </c>
      <c r="T1536" s="107" t="str">
        <f t="shared" si="6621"/>
        <v/>
      </c>
      <c r="U1536" s="107" t="str">
        <f t="shared" ref="U1536" si="6622">IFERROR((U1535-U1534)/U1535*100%,"")</f>
        <v/>
      </c>
      <c r="V1536" s="107" t="str">
        <f>IFERROR((V1533-V1535)/V1535*100%,"")</f>
        <v/>
      </c>
      <c r="W1536" s="107" t="str">
        <f>IFERROR((W1533-W1535)/W1535*100%,"")</f>
        <v/>
      </c>
      <c r="X1536" s="107" t="str">
        <f>IFERROR((X1533-X1535)/X1535*100%,"")</f>
        <v/>
      </c>
      <c r="Y1536" s="107" t="str">
        <f>IFERROR((Y1533-Y1535)/Y1535*100%,"")</f>
        <v/>
      </c>
      <c r="Z1536" s="107" t="str">
        <f t="shared" ref="Z1536" si="6623">IFERROR((Z1535-Z1534)/Z1535*100%,"")</f>
        <v/>
      </c>
      <c r="AA1536" s="107" t="str">
        <f>IFERROR((AA1535-AA1533)/AA1535*100%,"")</f>
        <v/>
      </c>
      <c r="AB1536" s="107" t="str">
        <f>IFERROR((AB1535-AB1533)/AB1535*100%,"")</f>
        <v/>
      </c>
      <c r="AC1536" s="194" t="str">
        <f t="shared" ref="AC1536" si="6624">IFERROR((AC1535-AC1534)/AC1535*100%,"")</f>
        <v/>
      </c>
      <c r="AD1536" s="194" t="str">
        <f t="shared" ref="AD1536" si="6625">IFERROR((AD1535-AD1534)/AD1535*100%,"")</f>
        <v/>
      </c>
      <c r="AE1536" s="194" t="str">
        <f t="shared" ref="AE1536" si="6626">IFERROR((AE1535-AE1534)/AE1535*100%,"")</f>
        <v/>
      </c>
      <c r="AF1536" s="194" t="str">
        <f t="shared" ref="AF1536" si="6627">IFERROR((AF1535-AF1534)/AF1535*100%,"")</f>
        <v/>
      </c>
      <c r="AG1536" s="194" t="str">
        <f t="shared" ref="AG1536" si="6628">IFERROR((AG1535-AG1534)/AG1535*100%,"")</f>
        <v/>
      </c>
      <c r="AH1536" s="194" t="str">
        <f t="shared" ref="AH1536" si="6629">IFERROR((AH1535-AH1534)/AH1535*100%,"")</f>
        <v/>
      </c>
      <c r="AI1536" s="194" t="str">
        <f t="shared" ref="AI1536" si="6630">IFERROR((AI1535-AI1534)/AI1535*100%,"")</f>
        <v/>
      </c>
      <c r="AJ1536" s="194" t="str">
        <f t="shared" ref="AJ1536" si="6631">IFERROR((AJ1535-AJ1534)/AJ1535*100%,"")</f>
        <v/>
      </c>
      <c r="AK1536" s="194" t="str">
        <f t="shared" ref="AK1536" si="6632">IFERROR((AK1535-AK1534)/AK1535*100%,"")</f>
        <v/>
      </c>
      <c r="AL1536" s="194" t="str">
        <f t="shared" ref="AL1536" si="6633">IFERROR((AL1535-AL1534)/AL1535*100%,"")</f>
        <v/>
      </c>
      <c r="AM1536" s="227" t="str">
        <f>IFERROR((AM1535-AM1533)/AM1535*100%,"")</f>
        <v/>
      </c>
    </row>
    <row r="1537" spans="1:39" s="6" customFormat="1" outlineLevel="1">
      <c r="A1537" t="str">
        <f>B1520&amp;C1537</f>
        <v>Surname, Forename10</v>
      </c>
      <c r="B1537" s="259"/>
      <c r="C1537" s="32">
        <v>10</v>
      </c>
      <c r="D1537" s="33" t="s">
        <v>22</v>
      </c>
      <c r="E1537" s="33"/>
      <c r="F1537" s="33"/>
      <c r="G1537" s="33"/>
      <c r="H1537" s="18"/>
      <c r="I1537" s="44"/>
      <c r="J1537" s="34"/>
      <c r="K1537" s="34"/>
      <c r="L1537" s="34"/>
      <c r="M1537" s="34"/>
      <c r="N1537" s="34"/>
      <c r="O1537" s="34"/>
      <c r="P1537" s="34"/>
      <c r="Q1537" s="17" t="str">
        <f>IF(SUM(K1537:P1537)=0,"",SUM(K1537:P1537))</f>
        <v/>
      </c>
      <c r="R1537" s="94"/>
      <c r="S1537" s="94"/>
      <c r="T1537" s="17" t="str">
        <f>IF(SUM(R1537:S1537)=0,"",SUM(R1537:S1537))</f>
        <v/>
      </c>
      <c r="U1537" s="17"/>
      <c r="V1537" s="94"/>
      <c r="W1537" s="17"/>
      <c r="X1537" s="94" t="str">
        <f>IFERROR(AVERAGE(V1537:W1537),"")</f>
        <v/>
      </c>
      <c r="Y1537" s="17"/>
      <c r="Z1537" s="17"/>
      <c r="AA1537" s="71"/>
      <c r="AB1537" s="17"/>
      <c r="AC1537" s="190" t="str">
        <f>IF(J1537="","",IF(J1537&lt;&gt;0,INT(25.4347*POWER((18-J1537),1.81)),0))</f>
        <v/>
      </c>
      <c r="AD1537" s="190" t="str">
        <f>IFERROR(IF(Q1537&lt;&gt;0,INT(0.14354*POWER(((10*Q1537)-220),1.4)),0),"")</f>
        <v/>
      </c>
      <c r="AE1537" s="190" t="str">
        <f>IFERROR(IF(T1537&lt;&gt;0,INT(51.39*POWER((T1537-1.5),1.05)),0),"")</f>
        <v/>
      </c>
      <c r="AF1537" s="190">
        <f>IF(U1537&lt;&gt;0,INT(0.8465*POWER(((100*U1537)-75),1.42)),0)</f>
        <v>0</v>
      </c>
      <c r="AG1537" s="190" t="str">
        <f>IFERROR(IF(X1537&lt;&gt;0,INT(1.53775*POWER((82-X1537),1.81)),0),"")</f>
        <v/>
      </c>
      <c r="AH1537" s="190" t="str">
        <f>IF(Y1537="","",IF(Y1537&lt;&gt;0,INT(5.74352*POWER((28.5-Y1537),1.92)),0))</f>
        <v/>
      </c>
      <c r="AI1537" s="190">
        <f>IF(Z1537&lt;&gt;0,INT(12.91*POWER((Z1537-4),1.1)),0)</f>
        <v>0</v>
      </c>
      <c r="AJ1537" s="190" t="str">
        <f>IF(AA1537="","",IF(AA1537&lt;&gt;0,INT(0.2797*POWER(((100*AA1537)),1.35)),0))</f>
        <v/>
      </c>
      <c r="AK1537" s="191" t="str">
        <f>IF(AB1537="","",IF(AB1537&lt;&gt;0,INT(100.14*POWER((AB1537-1),1.08)),0))</f>
        <v/>
      </c>
      <c r="AL1537" s="192">
        <f>COUNT(J1537,Q1537,T1537,X1537,Y1537,AA1537,AB1537)</f>
        <v>0</v>
      </c>
      <c r="AM1537" s="193" t="str">
        <f>IF(AL1537=0,"",SUM(AC1537:AK1537))</f>
        <v/>
      </c>
    </row>
    <row r="1538" spans="1:39" s="6" customFormat="1" outlineLevel="1">
      <c r="A1538"/>
      <c r="B1538" s="260"/>
      <c r="C1538" s="106" t="s">
        <v>65</v>
      </c>
      <c r="D1538" s="33"/>
      <c r="E1538" s="33"/>
      <c r="F1538" s="33"/>
      <c r="G1538" s="33"/>
      <c r="H1538" s="18"/>
      <c r="I1538" s="44"/>
      <c r="J1538" s="107" t="str">
        <f>IFERROR((J1535-J1537)/J1537*100%,"")</f>
        <v/>
      </c>
      <c r="K1538" s="107" t="str">
        <f t="shared" ref="K1538:T1538" si="6634">IFERROR((K1537-K1535)/K1537*100%,"")</f>
        <v/>
      </c>
      <c r="L1538" s="107" t="str">
        <f t="shared" si="6634"/>
        <v/>
      </c>
      <c r="M1538" s="107" t="str">
        <f t="shared" si="6634"/>
        <v/>
      </c>
      <c r="N1538" s="107" t="str">
        <f t="shared" si="6634"/>
        <v/>
      </c>
      <c r="O1538" s="107" t="str">
        <f t="shared" si="6634"/>
        <v/>
      </c>
      <c r="P1538" s="107" t="str">
        <f t="shared" si="6634"/>
        <v/>
      </c>
      <c r="Q1538" s="107" t="str">
        <f t="shared" si="6634"/>
        <v/>
      </c>
      <c r="R1538" s="107" t="str">
        <f t="shared" si="6634"/>
        <v/>
      </c>
      <c r="S1538" s="107" t="str">
        <f t="shared" si="6634"/>
        <v/>
      </c>
      <c r="T1538" s="107" t="str">
        <f t="shared" si="6634"/>
        <v/>
      </c>
      <c r="U1538" s="107" t="str">
        <f t="shared" ref="U1538" si="6635">IFERROR((U1537-U1536)/U1537*100%,"")</f>
        <v/>
      </c>
      <c r="V1538" s="107" t="str">
        <f>IFERROR((V1535-V1537)/V1537*100%,"")</f>
        <v/>
      </c>
      <c r="W1538" s="107" t="str">
        <f>IFERROR((W1535-W1537)/W1537*100%,"")</f>
        <v/>
      </c>
      <c r="X1538" s="107" t="str">
        <f>IFERROR((X1535-X1537)/X1537*100%,"")</f>
        <v/>
      </c>
      <c r="Y1538" s="107" t="str">
        <f>IFERROR((Y1535-Y1537)/Y1537*100%,"")</f>
        <v/>
      </c>
      <c r="Z1538" s="107" t="str">
        <f t="shared" ref="Z1538" si="6636">IFERROR((Z1537-Z1536)/Z1537*100%,"")</f>
        <v/>
      </c>
      <c r="AA1538" s="107" t="str">
        <f>IFERROR((AA1537-AA1535)/AA1537*100%,"")</f>
        <v/>
      </c>
      <c r="AB1538" s="107" t="str">
        <f>IFERROR((AB1537-AB1535)/AB1537*100%,"")</f>
        <v/>
      </c>
      <c r="AC1538" s="194" t="str">
        <f t="shared" ref="AC1538" si="6637">IFERROR((AC1537-AC1536)/AC1537*100%,"")</f>
        <v/>
      </c>
      <c r="AD1538" s="194" t="str">
        <f t="shared" ref="AD1538" si="6638">IFERROR((AD1537-AD1536)/AD1537*100%,"")</f>
        <v/>
      </c>
      <c r="AE1538" s="194" t="str">
        <f t="shared" ref="AE1538" si="6639">IFERROR((AE1537-AE1536)/AE1537*100%,"")</f>
        <v/>
      </c>
      <c r="AF1538" s="194" t="str">
        <f t="shared" ref="AF1538" si="6640">IFERROR((AF1537-AF1536)/AF1537*100%,"")</f>
        <v/>
      </c>
      <c r="AG1538" s="194" t="str">
        <f t="shared" ref="AG1538" si="6641">IFERROR((AG1537-AG1536)/AG1537*100%,"")</f>
        <v/>
      </c>
      <c r="AH1538" s="194" t="str">
        <f t="shared" ref="AH1538" si="6642">IFERROR((AH1537-AH1536)/AH1537*100%,"")</f>
        <v/>
      </c>
      <c r="AI1538" s="194" t="str">
        <f t="shared" ref="AI1538" si="6643">IFERROR((AI1537-AI1536)/AI1537*100%,"")</f>
        <v/>
      </c>
      <c r="AJ1538" s="194" t="str">
        <f t="shared" ref="AJ1538" si="6644">IFERROR((AJ1537-AJ1536)/AJ1537*100%,"")</f>
        <v/>
      </c>
      <c r="AK1538" s="194" t="str">
        <f t="shared" ref="AK1538" si="6645">IFERROR((AK1537-AK1536)/AK1537*100%,"")</f>
        <v/>
      </c>
      <c r="AL1538" s="194" t="str">
        <f t="shared" ref="AL1538" si="6646">IFERROR((AL1537-AL1536)/AL1537*100%,"")</f>
        <v/>
      </c>
      <c r="AM1538" s="227" t="str">
        <f>IFERROR((AM1537-AM1535)/AM1537*100%,"")</f>
        <v/>
      </c>
    </row>
    <row r="1539" spans="1:39" s="45" customFormat="1" outlineLevel="1">
      <c r="B1539" s="115"/>
      <c r="C1539" s="32"/>
      <c r="D1539" s="33"/>
      <c r="E1539" s="33"/>
      <c r="F1539" s="33"/>
      <c r="G1539" s="33"/>
      <c r="H1539" s="18"/>
      <c r="I1539" s="44"/>
      <c r="J1539" s="34"/>
      <c r="K1539" s="34"/>
      <c r="L1539" s="34"/>
      <c r="M1539" s="34"/>
      <c r="N1539" s="34"/>
      <c r="O1539" s="34"/>
      <c r="P1539" s="34"/>
      <c r="Q1539" s="34"/>
      <c r="R1539" s="34"/>
      <c r="S1539" s="34"/>
      <c r="T1539" s="34"/>
      <c r="U1539" s="34"/>
      <c r="V1539" s="34"/>
      <c r="W1539" s="34"/>
      <c r="X1539" s="34"/>
      <c r="Y1539" s="34"/>
      <c r="Z1539" s="34"/>
      <c r="AA1539" s="34"/>
      <c r="AB1539" s="34"/>
      <c r="AC1539" s="195"/>
      <c r="AD1539" s="196"/>
      <c r="AE1539" s="196"/>
      <c r="AF1539" s="196"/>
      <c r="AG1539" s="196"/>
      <c r="AH1539" s="196"/>
      <c r="AI1539" s="196"/>
      <c r="AJ1539" s="196"/>
      <c r="AK1539" s="197"/>
      <c r="AL1539" s="196"/>
      <c r="AM1539" s="198"/>
    </row>
    <row r="1540" spans="1:39" s="6" customFormat="1" outlineLevel="1">
      <c r="B1540" s="116"/>
      <c r="C1540" s="35"/>
      <c r="D1540" s="36"/>
      <c r="E1540" s="36"/>
      <c r="F1540" s="36"/>
      <c r="G1540" s="36"/>
      <c r="H1540" s="37"/>
      <c r="I1540" s="38" t="s">
        <v>24</v>
      </c>
      <c r="J1540" s="21" t="e">
        <f>AVERAGE(J1520:J1521,J1523,J1525,J1527,J1529,J1531,J1533,J1535,J1537)</f>
        <v>#DIV/0!</v>
      </c>
      <c r="K1540" s="21" t="e">
        <f t="shared" ref="K1540:AB1540" si="6647">AVERAGE(K1520:K1521,K1523,K1525,K1527,K1529,K1531,K1533,K1535,K1537)</f>
        <v>#DIV/0!</v>
      </c>
      <c r="L1540" s="21" t="e">
        <f t="shared" si="6647"/>
        <v>#DIV/0!</v>
      </c>
      <c r="M1540" s="21" t="e">
        <f t="shared" si="6647"/>
        <v>#DIV/0!</v>
      </c>
      <c r="N1540" s="21" t="e">
        <f t="shared" si="6647"/>
        <v>#DIV/0!</v>
      </c>
      <c r="O1540" s="21" t="e">
        <f t="shared" si="6647"/>
        <v>#DIV/0!</v>
      </c>
      <c r="P1540" s="21" t="e">
        <f t="shared" si="6647"/>
        <v>#DIV/0!</v>
      </c>
      <c r="Q1540" s="21" t="e">
        <f t="shared" si="6647"/>
        <v>#DIV/0!</v>
      </c>
      <c r="R1540" s="21" t="e">
        <f t="shared" si="6647"/>
        <v>#DIV/0!</v>
      </c>
      <c r="S1540" s="21" t="e">
        <f t="shared" si="6647"/>
        <v>#DIV/0!</v>
      </c>
      <c r="T1540" s="21" t="e">
        <f t="shared" si="6647"/>
        <v>#DIV/0!</v>
      </c>
      <c r="U1540" s="21" t="e">
        <f t="shared" si="6647"/>
        <v>#DIV/0!</v>
      </c>
      <c r="V1540" s="21" t="e">
        <f t="shared" si="6647"/>
        <v>#DIV/0!</v>
      </c>
      <c r="W1540" s="21" t="e">
        <f t="shared" si="6647"/>
        <v>#DIV/0!</v>
      </c>
      <c r="X1540" s="21" t="e">
        <f t="shared" si="6647"/>
        <v>#DIV/0!</v>
      </c>
      <c r="Y1540" s="21" t="e">
        <f t="shared" si="6647"/>
        <v>#DIV/0!</v>
      </c>
      <c r="Z1540" s="21" t="e">
        <f t="shared" si="6647"/>
        <v>#DIV/0!</v>
      </c>
      <c r="AA1540" s="21" t="e">
        <f t="shared" si="6647"/>
        <v>#DIV/0!</v>
      </c>
      <c r="AB1540" s="21" t="e">
        <f t="shared" si="6647"/>
        <v>#DIV/0!</v>
      </c>
      <c r="AC1540" s="199"/>
      <c r="AD1540" s="200"/>
      <c r="AE1540" s="200"/>
      <c r="AF1540" s="200"/>
      <c r="AG1540" s="200"/>
      <c r="AH1540" s="200"/>
      <c r="AI1540" s="200"/>
      <c r="AJ1540" s="200"/>
      <c r="AK1540" s="201"/>
      <c r="AL1540" s="200"/>
      <c r="AM1540" s="202"/>
    </row>
    <row r="1541" spans="1:39" s="6" customFormat="1" outlineLevel="1">
      <c r="B1541" s="116"/>
      <c r="C1541" s="35"/>
      <c r="D1541" s="36"/>
      <c r="E1541" s="36"/>
      <c r="F1541" s="36"/>
      <c r="G1541" s="36"/>
      <c r="H1541" s="37"/>
      <c r="I1541" s="38" t="s">
        <v>26</v>
      </c>
      <c r="J1541" s="21">
        <f>MIN(J1520:J1521,J1523,J1525,J1527,J1529,J1531,J1533,J1535,J1537)</f>
        <v>0</v>
      </c>
      <c r="K1541" s="21">
        <f t="shared" ref="K1541:AB1541" si="6648">MIN(K1520:K1521,K1523,K1525,K1527,K1529,K1531,K1533,K1535,K1537)</f>
        <v>0</v>
      </c>
      <c r="L1541" s="21">
        <f t="shared" si="6648"/>
        <v>0</v>
      </c>
      <c r="M1541" s="21">
        <f t="shared" si="6648"/>
        <v>0</v>
      </c>
      <c r="N1541" s="21">
        <f t="shared" si="6648"/>
        <v>0</v>
      </c>
      <c r="O1541" s="21">
        <f t="shared" si="6648"/>
        <v>0</v>
      </c>
      <c r="P1541" s="21">
        <f t="shared" si="6648"/>
        <v>0</v>
      </c>
      <c r="Q1541" s="21">
        <f t="shared" si="6648"/>
        <v>0</v>
      </c>
      <c r="R1541" s="21">
        <f t="shared" si="6648"/>
        <v>0</v>
      </c>
      <c r="S1541" s="21">
        <f t="shared" si="6648"/>
        <v>0</v>
      </c>
      <c r="T1541" s="21">
        <f t="shared" si="6648"/>
        <v>0</v>
      </c>
      <c r="U1541" s="21">
        <f t="shared" si="6648"/>
        <v>0</v>
      </c>
      <c r="V1541" s="21">
        <f t="shared" si="6648"/>
        <v>0</v>
      </c>
      <c r="W1541" s="21">
        <f t="shared" si="6648"/>
        <v>0</v>
      </c>
      <c r="X1541" s="21">
        <f t="shared" si="6648"/>
        <v>0</v>
      </c>
      <c r="Y1541" s="21">
        <f t="shared" si="6648"/>
        <v>0</v>
      </c>
      <c r="Z1541" s="21">
        <f t="shared" si="6648"/>
        <v>0</v>
      </c>
      <c r="AA1541" s="21">
        <f t="shared" si="6648"/>
        <v>0</v>
      </c>
      <c r="AB1541" s="21">
        <f t="shared" si="6648"/>
        <v>0</v>
      </c>
      <c r="AC1541" s="199"/>
      <c r="AD1541" s="200"/>
      <c r="AE1541" s="200"/>
      <c r="AF1541" s="200"/>
      <c r="AG1541" s="200"/>
      <c r="AH1541" s="200"/>
      <c r="AI1541" s="200"/>
      <c r="AJ1541" s="200"/>
      <c r="AK1541" s="201"/>
      <c r="AL1541" s="200"/>
      <c r="AM1541" s="202"/>
    </row>
    <row r="1542" spans="1:39" s="6" customFormat="1" outlineLevel="1">
      <c r="B1542" s="116"/>
      <c r="C1542" s="35"/>
      <c r="D1542" s="36"/>
      <c r="E1542" s="36"/>
      <c r="F1542" s="36"/>
      <c r="G1542" s="36"/>
      <c r="H1542" s="37"/>
      <c r="I1542" s="38" t="s">
        <v>25</v>
      </c>
      <c r="J1542" s="21">
        <f>MAX(J1520:J1521,J1523,J1525,J1527,J1529,J1531,J1533,J1535,J1537)</f>
        <v>0</v>
      </c>
      <c r="K1542" s="21">
        <f t="shared" ref="K1542:AB1542" si="6649">MAX(K1520:K1521,K1523,K1525,K1527,K1529,K1531,K1533,K1535,K1537)</f>
        <v>0</v>
      </c>
      <c r="L1542" s="21">
        <f t="shared" si="6649"/>
        <v>0</v>
      </c>
      <c r="M1542" s="21">
        <f t="shared" si="6649"/>
        <v>0</v>
      </c>
      <c r="N1542" s="21">
        <f t="shared" si="6649"/>
        <v>0</v>
      </c>
      <c r="O1542" s="21">
        <f t="shared" si="6649"/>
        <v>0</v>
      </c>
      <c r="P1542" s="21">
        <f t="shared" si="6649"/>
        <v>0</v>
      </c>
      <c r="Q1542" s="21">
        <f t="shared" si="6649"/>
        <v>0</v>
      </c>
      <c r="R1542" s="21">
        <f t="shared" si="6649"/>
        <v>0</v>
      </c>
      <c r="S1542" s="21">
        <f t="shared" si="6649"/>
        <v>0</v>
      </c>
      <c r="T1542" s="21">
        <f t="shared" si="6649"/>
        <v>0</v>
      </c>
      <c r="U1542" s="21">
        <f t="shared" si="6649"/>
        <v>0</v>
      </c>
      <c r="V1542" s="21">
        <f t="shared" si="6649"/>
        <v>0</v>
      </c>
      <c r="W1542" s="21">
        <f t="shared" si="6649"/>
        <v>0</v>
      </c>
      <c r="X1542" s="21">
        <f t="shared" si="6649"/>
        <v>0</v>
      </c>
      <c r="Y1542" s="21">
        <f t="shared" si="6649"/>
        <v>0</v>
      </c>
      <c r="Z1542" s="21">
        <f t="shared" si="6649"/>
        <v>0</v>
      </c>
      <c r="AA1542" s="21">
        <f t="shared" si="6649"/>
        <v>0</v>
      </c>
      <c r="AB1542" s="21">
        <f t="shared" si="6649"/>
        <v>0</v>
      </c>
      <c r="AC1542" s="199"/>
      <c r="AD1542" s="200"/>
      <c r="AE1542" s="200"/>
      <c r="AF1542" s="200"/>
      <c r="AG1542" s="200"/>
      <c r="AH1542" s="200"/>
      <c r="AI1542" s="200"/>
      <c r="AJ1542" s="200"/>
      <c r="AK1542" s="201"/>
      <c r="AL1542" s="200"/>
      <c r="AM1542" s="202"/>
    </row>
    <row r="1543" spans="1:39" s="6" customFormat="1" outlineLevel="1">
      <c r="B1543" s="116"/>
      <c r="C1543" s="35"/>
      <c r="D1543" s="36"/>
      <c r="E1543" s="36"/>
      <c r="F1543" s="36"/>
      <c r="G1543" s="36"/>
      <c r="H1543" s="37"/>
      <c r="I1543" s="38"/>
      <c r="J1543" s="21"/>
      <c r="K1543" s="21"/>
      <c r="L1543" s="21"/>
      <c r="M1543" s="21"/>
      <c r="N1543" s="21"/>
      <c r="O1543" s="21"/>
      <c r="P1543" s="21"/>
      <c r="Q1543" s="21"/>
      <c r="R1543" s="21"/>
      <c r="S1543" s="21"/>
      <c r="T1543" s="21"/>
      <c r="U1543" s="21"/>
      <c r="V1543" s="21"/>
      <c r="W1543" s="21"/>
      <c r="X1543" s="21"/>
      <c r="Y1543" s="21"/>
      <c r="Z1543" s="21"/>
      <c r="AA1543" s="21"/>
      <c r="AB1543" s="21"/>
      <c r="AC1543" s="200"/>
      <c r="AD1543" s="200"/>
      <c r="AE1543" s="200"/>
      <c r="AF1543" s="200"/>
      <c r="AG1543" s="200"/>
      <c r="AH1543" s="200"/>
      <c r="AI1543" s="200"/>
      <c r="AJ1543" s="200"/>
      <c r="AK1543" s="200"/>
      <c r="AL1543" s="200"/>
      <c r="AM1543" s="202"/>
    </row>
    <row r="1544" spans="1:39" s="31" customFormat="1" ht="16.5" outlineLevel="1" thickBot="1">
      <c r="B1544" s="117"/>
      <c r="C1544" s="39"/>
      <c r="D1544" s="40"/>
      <c r="E1544" s="40"/>
      <c r="F1544" s="40"/>
      <c r="G1544" s="40"/>
      <c r="H1544" s="41"/>
      <c r="I1544" s="42"/>
      <c r="J1544" s="43"/>
      <c r="K1544" s="43"/>
      <c r="L1544" s="43"/>
      <c r="M1544" s="43"/>
      <c r="N1544" s="43"/>
      <c r="O1544" s="43"/>
      <c r="P1544" s="43"/>
      <c r="Q1544" s="43"/>
      <c r="R1544" s="43"/>
      <c r="S1544" s="43"/>
      <c r="T1544" s="43"/>
      <c r="U1544" s="43"/>
      <c r="V1544" s="43"/>
      <c r="W1544" s="43"/>
      <c r="X1544" s="43"/>
      <c r="Y1544" s="43"/>
      <c r="Z1544" s="43"/>
      <c r="AA1544" s="43"/>
      <c r="AB1544" s="43"/>
      <c r="AC1544" s="204"/>
      <c r="AD1544" s="204"/>
      <c r="AE1544" s="204"/>
      <c r="AF1544" s="204"/>
      <c r="AG1544" s="204"/>
      <c r="AH1544" s="204"/>
      <c r="AI1544" s="204"/>
      <c r="AJ1544" s="204"/>
      <c r="AK1544" s="204"/>
      <c r="AL1544" s="204"/>
      <c r="AM1544" s="205"/>
    </row>
    <row r="1545" spans="1:39" customFormat="1">
      <c r="B1545" s="118"/>
      <c r="C1545" s="28"/>
      <c r="D1545" s="19"/>
      <c r="E1545" s="19"/>
      <c r="F1545" s="19"/>
      <c r="G1545" s="19"/>
      <c r="H1545" s="29"/>
      <c r="I1545" s="20"/>
      <c r="J1545" s="30"/>
      <c r="K1545" s="30"/>
      <c r="L1545" s="30"/>
      <c r="M1545" s="30"/>
      <c r="N1545" s="30"/>
      <c r="O1545" s="30"/>
      <c r="P1545" s="30"/>
      <c r="Q1545" s="30"/>
      <c r="R1545" s="30"/>
      <c r="S1545" s="30"/>
      <c r="T1545" s="30"/>
      <c r="U1545" s="30"/>
      <c r="V1545" s="30"/>
      <c r="W1545" s="30"/>
      <c r="X1545" s="30"/>
      <c r="Y1545" s="30"/>
      <c r="Z1545" s="30"/>
      <c r="AA1545" s="30"/>
      <c r="AB1545" s="30"/>
      <c r="AC1545" s="206"/>
      <c r="AD1545" s="206"/>
      <c r="AE1545" s="206"/>
      <c r="AF1545" s="206"/>
      <c r="AG1545" s="206"/>
      <c r="AH1545" s="206"/>
      <c r="AI1545" s="206"/>
      <c r="AJ1545" s="206"/>
      <c r="AK1545" s="206"/>
      <c r="AL1545" s="206"/>
      <c r="AM1545" s="207"/>
    </row>
    <row r="1546" spans="1:39" customFormat="1" outlineLevel="1">
      <c r="B1546" s="114" t="s">
        <v>41</v>
      </c>
      <c r="C1546" s="28"/>
      <c r="D1546" s="19"/>
      <c r="E1546" s="19"/>
      <c r="F1546" s="19"/>
      <c r="G1546" s="19"/>
      <c r="H1546" s="29"/>
      <c r="I1546" s="20"/>
      <c r="J1546" s="30"/>
      <c r="K1546" s="30"/>
      <c r="L1546" s="30"/>
      <c r="M1546" s="30"/>
      <c r="N1546" s="30"/>
      <c r="O1546" s="30"/>
      <c r="P1546" s="30"/>
      <c r="Q1546" s="30"/>
      <c r="R1546" s="30"/>
      <c r="S1546" s="30"/>
      <c r="T1546" s="30"/>
      <c r="U1546" s="30"/>
      <c r="V1546" s="30"/>
      <c r="W1546" s="30"/>
      <c r="X1546" s="30"/>
      <c r="Y1546" s="30"/>
      <c r="Z1546" s="30"/>
      <c r="AA1546" s="30"/>
      <c r="AB1546" s="30"/>
      <c r="AC1546" s="206"/>
      <c r="AD1546" s="206"/>
      <c r="AE1546" s="206"/>
      <c r="AF1546" s="206"/>
      <c r="AG1546" s="206"/>
      <c r="AH1546" s="206"/>
      <c r="AI1546" s="206"/>
      <c r="AJ1546" s="206"/>
      <c r="AK1546" s="206"/>
      <c r="AL1546" s="206"/>
      <c r="AM1546" s="207"/>
    </row>
    <row r="1547" spans="1:39" customFormat="1" outlineLevel="1">
      <c r="A1547" t="str">
        <f>B1547&amp;C1547</f>
        <v>Surname, Forename1</v>
      </c>
      <c r="B1547" s="258" t="s">
        <v>28</v>
      </c>
      <c r="C1547" s="27">
        <v>1</v>
      </c>
      <c r="D1547" s="26" t="s">
        <v>22</v>
      </c>
      <c r="E1547" s="103"/>
      <c r="F1547" s="103"/>
      <c r="G1547" s="103"/>
      <c r="H1547" s="16"/>
      <c r="I1547" s="16"/>
      <c r="J1547" s="17"/>
      <c r="K1547" s="94"/>
      <c r="L1547" s="94"/>
      <c r="M1547" s="94"/>
      <c r="N1547" s="94"/>
      <c r="O1547" s="94"/>
      <c r="P1547" s="94"/>
      <c r="Q1547" s="17"/>
      <c r="R1547" s="94"/>
      <c r="S1547" s="94"/>
      <c r="T1547" s="17"/>
      <c r="U1547" s="17"/>
      <c r="V1547" s="94"/>
      <c r="W1547" s="17"/>
      <c r="X1547" s="94"/>
      <c r="Y1547" s="17"/>
      <c r="Z1547" s="17"/>
      <c r="AA1547" s="17"/>
      <c r="AB1547" s="17"/>
      <c r="AC1547" s="190">
        <f>IF(J1547&lt;&gt;0,INT(25.4347*POWER((18-J1547),1.81)),0)</f>
        <v>0</v>
      </c>
      <c r="AD1547" s="190">
        <f>IF(Q1547&lt;&gt;0,INT(0.14354*POWER(((10*Q1547)-220),1.4)),0)</f>
        <v>0</v>
      </c>
      <c r="AE1547" s="190">
        <f>IF(T1547&lt;&gt;0,INT(51.39*POWER((T1547-1.5),1.05)),0)</f>
        <v>0</v>
      </c>
      <c r="AF1547" s="190">
        <f>IF(U1547&lt;&gt;0,INT(0.8465*POWER(((100*U1547)-75),1.42)),0)</f>
        <v>0</v>
      </c>
      <c r="AG1547" s="190">
        <f>IF(X1547&lt;&gt;0,INT(1.53775*POWER((82-X1547),1.81)),0)</f>
        <v>0</v>
      </c>
      <c r="AH1547" s="190">
        <f>IF(Y1547&lt;&gt;0,INT(5.74352*POWER((28.5-Y1547),1.92)),0)</f>
        <v>0</v>
      </c>
      <c r="AI1547" s="190">
        <f>IF(Z1547&lt;&gt;0,INT(12.91*POWER((Z1547-4),1.1)),0)</f>
        <v>0</v>
      </c>
      <c r="AJ1547" s="190">
        <f>IF(AA1547&lt;&gt;0,INT(0.2797*POWER(((100*AA1547)),1.35)),0)</f>
        <v>0</v>
      </c>
      <c r="AK1547" s="191">
        <f>IF(AB1547&lt;&gt;0,INT(100.14*POWER((AB1547-1),1.08)),0)</f>
        <v>0</v>
      </c>
      <c r="AL1547" s="208">
        <v>7</v>
      </c>
      <c r="AM1547" s="193">
        <f>SUM(AC1547:AK1547)</f>
        <v>0</v>
      </c>
    </row>
    <row r="1548" spans="1:39" customFormat="1" outlineLevel="1">
      <c r="A1548" t="str">
        <f>B1547&amp;C1548</f>
        <v>Surname, Forename2</v>
      </c>
      <c r="B1548" s="259"/>
      <c r="C1548" s="27">
        <v>2</v>
      </c>
      <c r="D1548" s="26" t="s">
        <v>22</v>
      </c>
      <c r="E1548" s="103"/>
      <c r="F1548" s="103"/>
      <c r="G1548" s="103"/>
      <c r="H1548" s="15"/>
      <c r="I1548" s="16"/>
      <c r="J1548" s="17"/>
      <c r="K1548" s="94"/>
      <c r="L1548" s="94"/>
      <c r="M1548" s="94"/>
      <c r="N1548" s="94"/>
      <c r="O1548" s="94"/>
      <c r="P1548" s="94"/>
      <c r="Q1548" s="17" t="str">
        <f>IF(SUM(K1548:P1548)=0,"",SUM(K1548:P1548))</f>
        <v/>
      </c>
      <c r="R1548" s="94"/>
      <c r="S1548" s="94"/>
      <c r="T1548" s="17" t="str">
        <f>IF(SUM(R1548:S1548)=0,"",SUM(R1548:S1548))</f>
        <v/>
      </c>
      <c r="U1548" s="17"/>
      <c r="V1548" s="94"/>
      <c r="W1548" s="17"/>
      <c r="X1548" s="94" t="str">
        <f>IFERROR(AVERAGE(V1548:W1548),"")</f>
        <v/>
      </c>
      <c r="Y1548" s="17"/>
      <c r="Z1548" s="17"/>
      <c r="AA1548" s="71"/>
      <c r="AB1548" s="17"/>
      <c r="AC1548" s="190" t="str">
        <f>IF(J1548="","",IF(J1548&lt;&gt;0,INT(25.4347*POWER((18-J1548),1.81)),0))</f>
        <v/>
      </c>
      <c r="AD1548" s="190" t="str">
        <f>IFERROR(IF(Q1548&lt;&gt;0,INT(0.14354*POWER(((10*Q1548)-220),1.4)),0),"")</f>
        <v/>
      </c>
      <c r="AE1548" s="190" t="str">
        <f>IFERROR(IF(T1548&lt;&gt;0,INT(51.39*POWER((T1548-1.5),1.05)),0),"")</f>
        <v/>
      </c>
      <c r="AF1548" s="190">
        <f>IF(U1548&lt;&gt;0,INT(0.8465*POWER(((100*U1548)-75),1.42)),0)</f>
        <v>0</v>
      </c>
      <c r="AG1548" s="190" t="str">
        <f>IFERROR(IF(X1548&lt;&gt;0,INT(1.53775*POWER((82-X1548),1.81)),0),"")</f>
        <v/>
      </c>
      <c r="AH1548" s="190" t="str">
        <f>IF(Y1548="","",IF(Y1548&lt;&gt;0,INT(5.74352*POWER((28.5-Y1548),1.92)),0))</f>
        <v/>
      </c>
      <c r="AI1548" s="190">
        <f>IF(Z1548&lt;&gt;0,INT(12.91*POWER((Z1548-4),1.1)),0)</f>
        <v>0</v>
      </c>
      <c r="AJ1548" s="190" t="str">
        <f>IF(AA1548="","",IF(AA1548&lt;&gt;0,INT(0.2797*POWER(((100*AA1548)),1.35)),0))</f>
        <v/>
      </c>
      <c r="AK1548" s="191" t="str">
        <f>IF(AB1548="","",IF(AB1548&lt;&gt;0,INT(100.14*POWER((AB1548-1),1.08)),0))</f>
        <v/>
      </c>
      <c r="AL1548" s="192">
        <f>COUNT(J1548,Q1548,T1548,X1548,Y1548,AA1548,AB1548)</f>
        <v>0</v>
      </c>
      <c r="AM1548" s="193" t="str">
        <f>IF(AL1548=0,"",SUM(AC1548:AK1548))</f>
        <v/>
      </c>
    </row>
    <row r="1549" spans="1:39" customFormat="1" outlineLevel="1">
      <c r="B1549" s="259"/>
      <c r="C1549" s="106" t="s">
        <v>65</v>
      </c>
      <c r="D1549" s="103"/>
      <c r="E1549" s="103"/>
      <c r="F1549" s="103"/>
      <c r="G1549" s="103"/>
      <c r="H1549" s="104"/>
      <c r="I1549" s="105"/>
      <c r="J1549" s="107" t="str">
        <f>IFERROR((J1547-J1548)/J1548*100%,"")</f>
        <v/>
      </c>
      <c r="K1549" s="107" t="str">
        <f>IFERROR((K1548-K1547)/K1548*100%,"")</f>
        <v/>
      </c>
      <c r="L1549" s="107" t="str">
        <f t="shared" ref="L1549:S1549" si="6650">IFERROR((L1548-L1547)/L1548*100%,"")</f>
        <v/>
      </c>
      <c r="M1549" s="107" t="str">
        <f t="shared" si="6650"/>
        <v/>
      </c>
      <c r="N1549" s="107" t="str">
        <f t="shared" si="6650"/>
        <v/>
      </c>
      <c r="O1549" s="107" t="str">
        <f t="shared" si="6650"/>
        <v/>
      </c>
      <c r="P1549" s="107" t="str">
        <f t="shared" si="6650"/>
        <v/>
      </c>
      <c r="Q1549" s="107" t="str">
        <f t="shared" si="6650"/>
        <v/>
      </c>
      <c r="R1549" s="107" t="str">
        <f t="shared" si="6650"/>
        <v/>
      </c>
      <c r="S1549" s="107" t="str">
        <f t="shared" si="6650"/>
        <v/>
      </c>
      <c r="T1549" s="107" t="str">
        <f>IFERROR((T1548-T1547)/T1548*100%,"")</f>
        <v/>
      </c>
      <c r="U1549" s="107" t="str">
        <f t="shared" ref="U1549" si="6651">IFERROR((U1548-U1547)/U1548*100%,"")</f>
        <v/>
      </c>
      <c r="V1549" s="107" t="str">
        <f>IFERROR((V1547-V1548)/V1548*100%,"")</f>
        <v/>
      </c>
      <c r="W1549" s="107" t="str">
        <f>IFERROR((W1547-W1548)/W1548*100%,"")</f>
        <v/>
      </c>
      <c r="X1549" s="107" t="str">
        <f>IFERROR((X1547-X1548)/X1548*100%,"")</f>
        <v/>
      </c>
      <c r="Y1549" s="107" t="str">
        <f>IFERROR((Y1547-Y1548)/Y1548*100%,"")</f>
        <v/>
      </c>
      <c r="Z1549" s="107" t="str">
        <f t="shared" ref="Z1549:AB1549" si="6652">IFERROR((Z1548-Z1547)/Z1548*100%,"")</f>
        <v/>
      </c>
      <c r="AA1549" s="107" t="str">
        <f t="shared" si="6652"/>
        <v/>
      </c>
      <c r="AB1549" s="107" t="str">
        <f t="shared" si="6652"/>
        <v/>
      </c>
      <c r="AC1549" s="194" t="str">
        <f t="shared" ref="AC1549" si="6653">IFERROR((AC1548-AC1547)/AC1548*100%,"")</f>
        <v/>
      </c>
      <c r="AD1549" s="194" t="str">
        <f t="shared" ref="AD1549" si="6654">IFERROR((AD1548-AD1547)/AD1548*100%,"")</f>
        <v/>
      </c>
      <c r="AE1549" s="194" t="str">
        <f t="shared" ref="AE1549" si="6655">IFERROR((AE1548-AE1547)/AE1548*100%,"")</f>
        <v/>
      </c>
      <c r="AF1549" s="194" t="str">
        <f t="shared" ref="AF1549" si="6656">IFERROR((AF1548-AF1547)/AF1548*100%,"")</f>
        <v/>
      </c>
      <c r="AG1549" s="194" t="str">
        <f t="shared" ref="AG1549" si="6657">IFERROR((AG1548-AG1547)/AG1548*100%,"")</f>
        <v/>
      </c>
      <c r="AH1549" s="194" t="str">
        <f t="shared" ref="AH1549" si="6658">IFERROR((AH1548-AH1547)/AH1548*100%,"")</f>
        <v/>
      </c>
      <c r="AI1549" s="194" t="str">
        <f t="shared" ref="AI1549" si="6659">IFERROR((AI1548-AI1547)/AI1548*100%,"")</f>
        <v/>
      </c>
      <c r="AJ1549" s="194" t="str">
        <f t="shared" ref="AJ1549" si="6660">IFERROR((AJ1548-AJ1547)/AJ1548*100%,"")</f>
        <v/>
      </c>
      <c r="AK1549" s="194" t="str">
        <f t="shared" ref="AK1549" si="6661">IFERROR((AK1548-AK1547)/AK1548*100%,"")</f>
        <v/>
      </c>
      <c r="AL1549" s="194" t="str">
        <f t="shared" ref="AL1549:AM1549" si="6662">IFERROR((AL1548-AL1547)/AL1548*100%,"")</f>
        <v/>
      </c>
      <c r="AM1549" s="228" t="str">
        <f t="shared" si="6662"/>
        <v/>
      </c>
    </row>
    <row r="1550" spans="1:39" customFormat="1" outlineLevel="1">
      <c r="A1550" t="str">
        <f>B1547&amp;C1550</f>
        <v>Surname, Forename3</v>
      </c>
      <c r="B1550" s="259"/>
      <c r="C1550" s="27">
        <v>3</v>
      </c>
      <c r="D1550" s="26" t="s">
        <v>22</v>
      </c>
      <c r="E1550" s="103"/>
      <c r="F1550" s="103"/>
      <c r="G1550" s="103"/>
      <c r="H1550" s="15"/>
      <c r="I1550" s="16"/>
      <c r="J1550" s="17"/>
      <c r="K1550" s="94"/>
      <c r="L1550" s="94"/>
      <c r="M1550" s="94"/>
      <c r="N1550" s="94"/>
      <c r="O1550" s="94"/>
      <c r="P1550" s="94"/>
      <c r="Q1550" s="17" t="str">
        <f>IF(SUM(K1550:P1550)=0,"",SUM(K1550:P1550))</f>
        <v/>
      </c>
      <c r="R1550" s="94"/>
      <c r="S1550" s="94"/>
      <c r="T1550" s="17" t="str">
        <f>IF(SUM(R1550:S1550)=0,"",SUM(R1550:S1550))</f>
        <v/>
      </c>
      <c r="U1550" s="17"/>
      <c r="V1550" s="94"/>
      <c r="W1550" s="17"/>
      <c r="X1550" s="94" t="str">
        <f>IFERROR(AVERAGE(V1550:W1550),"")</f>
        <v/>
      </c>
      <c r="Y1550" s="17"/>
      <c r="Z1550" s="17"/>
      <c r="AA1550" s="71"/>
      <c r="AB1550" s="17"/>
      <c r="AC1550" s="190" t="str">
        <f>IF(J1550="","",IF(J1550&lt;&gt;0,INT(25.4347*POWER((18-J1550),1.81)),0))</f>
        <v/>
      </c>
      <c r="AD1550" s="190" t="str">
        <f>IFERROR(IF(Q1550&lt;&gt;0,INT(0.14354*POWER(((10*Q1550)-220),1.4)),0),"")</f>
        <v/>
      </c>
      <c r="AE1550" s="190" t="str">
        <f>IFERROR(IF(T1550&lt;&gt;0,INT(51.39*POWER((T1550-1.5),1.05)),0),"")</f>
        <v/>
      </c>
      <c r="AF1550" s="190">
        <f>IF(U1550&lt;&gt;0,INT(0.8465*POWER(((100*U1550)-75),1.42)),0)</f>
        <v>0</v>
      </c>
      <c r="AG1550" s="190" t="str">
        <f>IFERROR(IF(X1550&lt;&gt;0,INT(1.53775*POWER((82-X1550),1.81)),0),"")</f>
        <v/>
      </c>
      <c r="AH1550" s="190" t="str">
        <f>IF(Y1550="","",IF(Y1550&lt;&gt;0,INT(5.74352*POWER((28.5-Y1550),1.92)),0))</f>
        <v/>
      </c>
      <c r="AI1550" s="190">
        <f>IF(Z1550&lt;&gt;0,INT(12.91*POWER((Z1550-4),1.1)),0)</f>
        <v>0</v>
      </c>
      <c r="AJ1550" s="190" t="str">
        <f>IF(AA1550="","",IF(AA1550&lt;&gt;0,INT(0.2797*POWER(((100*AA1550)),1.35)),0))</f>
        <v/>
      </c>
      <c r="AK1550" s="191" t="str">
        <f>IF(AB1550="","",IF(AB1550&lt;&gt;0,INT(100.14*POWER((AB1550-1),1.08)),0))</f>
        <v/>
      </c>
      <c r="AL1550" s="192">
        <f>COUNT(J1550,Q1550,T1550,X1550,Y1550,AA1550,AB1550)</f>
        <v>0</v>
      </c>
      <c r="AM1550" s="193" t="str">
        <f>IF(AL1550=0,"",SUM(AC1550:AK1550))</f>
        <v/>
      </c>
    </row>
    <row r="1551" spans="1:39" customFormat="1" outlineLevel="1">
      <c r="B1551" s="259"/>
      <c r="C1551" s="106" t="s">
        <v>65</v>
      </c>
      <c r="D1551" s="103"/>
      <c r="E1551" s="103"/>
      <c r="F1551" s="103"/>
      <c r="G1551" s="103"/>
      <c r="H1551" s="104"/>
      <c r="I1551" s="105"/>
      <c r="J1551" s="107" t="str">
        <f>IFERROR((J1548-J1550)/J1550*100%,"")</f>
        <v/>
      </c>
      <c r="K1551" s="107" t="str">
        <f t="shared" ref="K1551:T1551" si="6663">IFERROR((K1550-K1548)/K1550*100%,"")</f>
        <v/>
      </c>
      <c r="L1551" s="107" t="str">
        <f t="shared" si="6663"/>
        <v/>
      </c>
      <c r="M1551" s="107" t="str">
        <f t="shared" si="6663"/>
        <v/>
      </c>
      <c r="N1551" s="107" t="str">
        <f t="shared" si="6663"/>
        <v/>
      </c>
      <c r="O1551" s="107" t="str">
        <f t="shared" si="6663"/>
        <v/>
      </c>
      <c r="P1551" s="107" t="str">
        <f t="shared" si="6663"/>
        <v/>
      </c>
      <c r="Q1551" s="107" t="str">
        <f t="shared" si="6663"/>
        <v/>
      </c>
      <c r="R1551" s="107" t="str">
        <f t="shared" si="6663"/>
        <v/>
      </c>
      <c r="S1551" s="107" t="str">
        <f t="shared" si="6663"/>
        <v/>
      </c>
      <c r="T1551" s="107" t="str">
        <f t="shared" si="6663"/>
        <v/>
      </c>
      <c r="U1551" s="107" t="str">
        <f t="shared" ref="U1551" si="6664">IFERROR((U1550-U1549)/U1550*100%,"")</f>
        <v/>
      </c>
      <c r="V1551" s="107" t="str">
        <f>IFERROR((V1548-V1550)/V1550*100%,"")</f>
        <v/>
      </c>
      <c r="W1551" s="107" t="str">
        <f>IFERROR((W1548-W1550)/W1550*100%,"")</f>
        <v/>
      </c>
      <c r="X1551" s="107" t="str">
        <f>IFERROR((X1548-X1550)/X1550*100%,"")</f>
        <v/>
      </c>
      <c r="Y1551" s="107" t="str">
        <f>IFERROR((Y1548-Y1550)/Y1550*100%,"")</f>
        <v/>
      </c>
      <c r="Z1551" s="107" t="str">
        <f t="shared" ref="Z1551" si="6665">IFERROR((Z1550-Z1549)/Z1550*100%,"")</f>
        <v/>
      </c>
      <c r="AA1551" s="107" t="str">
        <f>IFERROR((AA1550-AA1548)/AA1550*100%,"")</f>
        <v/>
      </c>
      <c r="AB1551" s="107" t="str">
        <f>IFERROR((AB1550-AB1548)/AB1550*100%,"")</f>
        <v/>
      </c>
      <c r="AC1551" s="194" t="str">
        <f t="shared" ref="AC1551" si="6666">IFERROR((AC1550-AC1549)/AC1550*100%,"")</f>
        <v/>
      </c>
      <c r="AD1551" s="194" t="str">
        <f t="shared" ref="AD1551" si="6667">IFERROR((AD1550-AD1549)/AD1550*100%,"")</f>
        <v/>
      </c>
      <c r="AE1551" s="194" t="str">
        <f t="shared" ref="AE1551" si="6668">IFERROR((AE1550-AE1549)/AE1550*100%,"")</f>
        <v/>
      </c>
      <c r="AF1551" s="194" t="str">
        <f t="shared" ref="AF1551" si="6669">IFERROR((AF1550-AF1549)/AF1550*100%,"")</f>
        <v/>
      </c>
      <c r="AG1551" s="194" t="str">
        <f t="shared" ref="AG1551" si="6670">IFERROR((AG1550-AG1549)/AG1550*100%,"")</f>
        <v/>
      </c>
      <c r="AH1551" s="194" t="str">
        <f t="shared" ref="AH1551" si="6671">IFERROR((AH1550-AH1549)/AH1550*100%,"")</f>
        <v/>
      </c>
      <c r="AI1551" s="194" t="str">
        <f t="shared" ref="AI1551" si="6672">IFERROR((AI1550-AI1549)/AI1550*100%,"")</f>
        <v/>
      </c>
      <c r="AJ1551" s="194" t="str">
        <f t="shared" ref="AJ1551" si="6673">IFERROR((AJ1550-AJ1549)/AJ1550*100%,"")</f>
        <v/>
      </c>
      <c r="AK1551" s="194" t="str">
        <f t="shared" ref="AK1551" si="6674">IFERROR((AK1550-AK1549)/AK1550*100%,"")</f>
        <v/>
      </c>
      <c r="AL1551" s="194" t="str">
        <f t="shared" ref="AL1551" si="6675">IFERROR((AL1550-AL1549)/AL1550*100%,"")</f>
        <v/>
      </c>
      <c r="AM1551" s="227" t="str">
        <f>IFERROR((AM1550-AM1548)/AM1550*100%,"")</f>
        <v/>
      </c>
    </row>
    <row r="1552" spans="1:39" customFormat="1" outlineLevel="1">
      <c r="A1552" t="str">
        <f>B1547&amp;C1552</f>
        <v>Surname, Forename4</v>
      </c>
      <c r="B1552" s="259"/>
      <c r="C1552" s="27">
        <v>4</v>
      </c>
      <c r="D1552" s="26" t="s">
        <v>22</v>
      </c>
      <c r="E1552" s="103"/>
      <c r="F1552" s="103"/>
      <c r="G1552" s="103"/>
      <c r="H1552" s="15"/>
      <c r="I1552" s="16"/>
      <c r="J1552" s="17"/>
      <c r="K1552" s="94"/>
      <c r="L1552" s="94"/>
      <c r="M1552" s="94"/>
      <c r="N1552" s="94"/>
      <c r="O1552" s="94"/>
      <c r="P1552" s="94"/>
      <c r="Q1552" s="17" t="str">
        <f>IF(SUM(K1552:P1552)=0,"",SUM(K1552:P1552))</f>
        <v/>
      </c>
      <c r="R1552" s="94"/>
      <c r="S1552" s="94"/>
      <c r="T1552" s="17" t="str">
        <f>IF(SUM(R1552:S1552)=0,"",SUM(R1552:S1552))</f>
        <v/>
      </c>
      <c r="U1552" s="17"/>
      <c r="V1552" s="94"/>
      <c r="W1552" s="17"/>
      <c r="X1552" s="94" t="str">
        <f>IFERROR(AVERAGE(V1552:W1552),"")</f>
        <v/>
      </c>
      <c r="Y1552" s="17"/>
      <c r="Z1552" s="17"/>
      <c r="AA1552" s="71"/>
      <c r="AB1552" s="17"/>
      <c r="AC1552" s="190" t="str">
        <f>IF(J1552="","",IF(J1552&lt;&gt;0,INT(25.4347*POWER((18-J1552),1.81)),0))</f>
        <v/>
      </c>
      <c r="AD1552" s="190" t="str">
        <f>IFERROR(IF(Q1552&lt;&gt;0,INT(0.14354*POWER(((10*Q1552)-220),1.4)),0),"")</f>
        <v/>
      </c>
      <c r="AE1552" s="190" t="str">
        <f>IFERROR(IF(T1552&lt;&gt;0,INT(51.39*POWER((T1552-1.5),1.05)),0),"")</f>
        <v/>
      </c>
      <c r="AF1552" s="190">
        <f>IF(U1552&lt;&gt;0,INT(0.8465*POWER(((100*U1552)-75),1.42)),0)</f>
        <v>0</v>
      </c>
      <c r="AG1552" s="190" t="str">
        <f>IFERROR(IF(X1552&lt;&gt;0,INT(1.53775*POWER((82-X1552),1.81)),0),"")</f>
        <v/>
      </c>
      <c r="AH1552" s="190" t="str">
        <f>IF(Y1552="","",IF(Y1552&lt;&gt;0,INT(5.74352*POWER((28.5-Y1552),1.92)),0))</f>
        <v/>
      </c>
      <c r="AI1552" s="190">
        <f>IF(Z1552&lt;&gt;0,INT(12.91*POWER((Z1552-4),1.1)),0)</f>
        <v>0</v>
      </c>
      <c r="AJ1552" s="190" t="str">
        <f>IF(AA1552="","",IF(AA1552&lt;&gt;0,INT(0.2797*POWER(((100*AA1552)),1.35)),0))</f>
        <v/>
      </c>
      <c r="AK1552" s="191" t="str">
        <f>IF(AB1552="","",IF(AB1552&lt;&gt;0,INT(100.14*POWER((AB1552-1),1.08)),0))</f>
        <v/>
      </c>
      <c r="AL1552" s="192">
        <f>COUNT(J1552,Q1552,T1552,X1552,Y1552,AA1552,AB1552)</f>
        <v>0</v>
      </c>
      <c r="AM1552" s="193" t="str">
        <f>IF(AL1552=0,"",SUM(AC1552:AK1552))</f>
        <v/>
      </c>
    </row>
    <row r="1553" spans="1:39" customFormat="1" outlineLevel="1">
      <c r="B1553" s="259"/>
      <c r="C1553" s="106" t="s">
        <v>65</v>
      </c>
      <c r="D1553" s="103"/>
      <c r="E1553" s="103"/>
      <c r="F1553" s="103"/>
      <c r="G1553" s="103"/>
      <c r="H1553" s="104"/>
      <c r="I1553" s="105"/>
      <c r="J1553" s="107" t="str">
        <f>IFERROR((J1550-J1552)/J1552*100%,"")</f>
        <v/>
      </c>
      <c r="K1553" s="107" t="str">
        <f t="shared" ref="K1553:T1553" si="6676">IFERROR((K1552-K1550)/K1552*100%,"")</f>
        <v/>
      </c>
      <c r="L1553" s="107" t="str">
        <f t="shared" si="6676"/>
        <v/>
      </c>
      <c r="M1553" s="107" t="str">
        <f t="shared" si="6676"/>
        <v/>
      </c>
      <c r="N1553" s="107" t="str">
        <f t="shared" si="6676"/>
        <v/>
      </c>
      <c r="O1553" s="107" t="str">
        <f t="shared" si="6676"/>
        <v/>
      </c>
      <c r="P1553" s="107" t="str">
        <f t="shared" si="6676"/>
        <v/>
      </c>
      <c r="Q1553" s="107" t="str">
        <f t="shared" si="6676"/>
        <v/>
      </c>
      <c r="R1553" s="107" t="str">
        <f t="shared" si="6676"/>
        <v/>
      </c>
      <c r="S1553" s="107" t="str">
        <f t="shared" si="6676"/>
        <v/>
      </c>
      <c r="T1553" s="107" t="str">
        <f t="shared" si="6676"/>
        <v/>
      </c>
      <c r="U1553" s="107" t="str">
        <f t="shared" ref="U1553" si="6677">IFERROR((U1552-U1551)/U1552*100%,"")</f>
        <v/>
      </c>
      <c r="V1553" s="107" t="str">
        <f>IFERROR((V1550-V1552)/V1552*100%,"")</f>
        <v/>
      </c>
      <c r="W1553" s="107" t="str">
        <f>IFERROR((W1550-W1552)/W1552*100%,"")</f>
        <v/>
      </c>
      <c r="X1553" s="107" t="str">
        <f>IFERROR((X1550-X1552)/X1552*100%,"")</f>
        <v/>
      </c>
      <c r="Y1553" s="107" t="str">
        <f>IFERROR((Y1550-Y1552)/Y1552*100%,"")</f>
        <v/>
      </c>
      <c r="Z1553" s="107" t="str">
        <f t="shared" ref="Z1553" si="6678">IFERROR((Z1552-Z1551)/Z1552*100%,"")</f>
        <v/>
      </c>
      <c r="AA1553" s="107" t="str">
        <f>IFERROR((AA1552-AA1550)/AA1552*100%,"")</f>
        <v/>
      </c>
      <c r="AB1553" s="107" t="str">
        <f>IFERROR((AB1552-AB1550)/AB1552*100%,"")</f>
        <v/>
      </c>
      <c r="AC1553" s="194" t="str">
        <f t="shared" ref="AC1553" si="6679">IFERROR((AC1552-AC1551)/AC1552*100%,"")</f>
        <v/>
      </c>
      <c r="AD1553" s="194" t="str">
        <f t="shared" ref="AD1553" si="6680">IFERROR((AD1552-AD1551)/AD1552*100%,"")</f>
        <v/>
      </c>
      <c r="AE1553" s="194" t="str">
        <f t="shared" ref="AE1553" si="6681">IFERROR((AE1552-AE1551)/AE1552*100%,"")</f>
        <v/>
      </c>
      <c r="AF1553" s="194" t="str">
        <f t="shared" ref="AF1553" si="6682">IFERROR((AF1552-AF1551)/AF1552*100%,"")</f>
        <v/>
      </c>
      <c r="AG1553" s="194" t="str">
        <f t="shared" ref="AG1553" si="6683">IFERROR((AG1552-AG1551)/AG1552*100%,"")</f>
        <v/>
      </c>
      <c r="AH1553" s="194" t="str">
        <f t="shared" ref="AH1553" si="6684">IFERROR((AH1552-AH1551)/AH1552*100%,"")</f>
        <v/>
      </c>
      <c r="AI1553" s="194" t="str">
        <f t="shared" ref="AI1553" si="6685">IFERROR((AI1552-AI1551)/AI1552*100%,"")</f>
        <v/>
      </c>
      <c r="AJ1553" s="194" t="str">
        <f t="shared" ref="AJ1553" si="6686">IFERROR((AJ1552-AJ1551)/AJ1552*100%,"")</f>
        <v/>
      </c>
      <c r="AK1553" s="194" t="str">
        <f t="shared" ref="AK1553" si="6687">IFERROR((AK1552-AK1551)/AK1552*100%,"")</f>
        <v/>
      </c>
      <c r="AL1553" s="194" t="str">
        <f t="shared" ref="AL1553" si="6688">IFERROR((AL1552-AL1551)/AL1552*100%,"")</f>
        <v/>
      </c>
      <c r="AM1553" s="227" t="str">
        <f>IFERROR((AM1552-AM1550)/AM1552*100%,"")</f>
        <v/>
      </c>
    </row>
    <row r="1554" spans="1:39" customFormat="1" outlineLevel="1">
      <c r="A1554" t="str">
        <f>B1547&amp;C1554</f>
        <v>Surname, Forename5</v>
      </c>
      <c r="B1554" s="259"/>
      <c r="C1554" s="27">
        <v>5</v>
      </c>
      <c r="D1554" s="26" t="s">
        <v>22</v>
      </c>
      <c r="E1554" s="103"/>
      <c r="F1554" s="103"/>
      <c r="G1554" s="103"/>
      <c r="H1554" s="15"/>
      <c r="I1554" s="16"/>
      <c r="J1554" s="17"/>
      <c r="K1554" s="94"/>
      <c r="L1554" s="94"/>
      <c r="M1554" s="94"/>
      <c r="N1554" s="94"/>
      <c r="O1554" s="94"/>
      <c r="P1554" s="94"/>
      <c r="Q1554" s="17" t="str">
        <f>IF(SUM(K1554:P1554)=0,"",SUM(K1554:P1554))</f>
        <v/>
      </c>
      <c r="R1554" s="94"/>
      <c r="S1554" s="94"/>
      <c r="T1554" s="17" t="str">
        <f>IF(SUM(R1554:S1554)=0,"",SUM(R1554:S1554))</f>
        <v/>
      </c>
      <c r="U1554" s="17"/>
      <c r="V1554" s="94"/>
      <c r="W1554" s="17"/>
      <c r="X1554" s="94" t="str">
        <f>IFERROR(AVERAGE(V1554:W1554),"")</f>
        <v/>
      </c>
      <c r="Y1554" s="17"/>
      <c r="Z1554" s="17"/>
      <c r="AA1554" s="71"/>
      <c r="AB1554" s="17"/>
      <c r="AC1554" s="190" t="str">
        <f>IF(J1554="","",IF(J1554&lt;&gt;0,INT(25.4347*POWER((18-J1554),1.81)),0))</f>
        <v/>
      </c>
      <c r="AD1554" s="190" t="str">
        <f>IFERROR(IF(Q1554&lt;&gt;0,INT(0.14354*POWER(((10*Q1554)-220),1.4)),0),"")</f>
        <v/>
      </c>
      <c r="AE1554" s="190" t="str">
        <f>IFERROR(IF(T1554&lt;&gt;0,INT(51.39*POWER((T1554-1.5),1.05)),0),"")</f>
        <v/>
      </c>
      <c r="AF1554" s="190">
        <f>IF(U1554&lt;&gt;0,INT(0.8465*POWER(((100*U1554)-75),1.42)),0)</f>
        <v>0</v>
      </c>
      <c r="AG1554" s="190" t="str">
        <f>IFERROR(IF(X1554&lt;&gt;0,INT(1.53775*POWER((82-X1554),1.81)),0),"")</f>
        <v/>
      </c>
      <c r="AH1554" s="190" t="str">
        <f>IF(Y1554="","",IF(Y1554&lt;&gt;0,INT(5.74352*POWER((28.5-Y1554),1.92)),0))</f>
        <v/>
      </c>
      <c r="AI1554" s="190">
        <f>IF(Z1554&lt;&gt;0,INT(12.91*POWER((Z1554-4),1.1)),0)</f>
        <v>0</v>
      </c>
      <c r="AJ1554" s="190" t="str">
        <f>IF(AA1554="","",IF(AA1554&lt;&gt;0,INT(0.2797*POWER(((100*AA1554)),1.35)),0))</f>
        <v/>
      </c>
      <c r="AK1554" s="191" t="str">
        <f>IF(AB1554="","",IF(AB1554&lt;&gt;0,INT(100.14*POWER((AB1554-1),1.08)),0))</f>
        <v/>
      </c>
      <c r="AL1554" s="192">
        <f>COUNT(J1554,Q1554,T1554,X1554,Y1554,AA1554,AB1554)</f>
        <v>0</v>
      </c>
      <c r="AM1554" s="193" t="str">
        <f>IF(AL1554=0,"",SUM(AC1554:AK1554))</f>
        <v/>
      </c>
    </row>
    <row r="1555" spans="1:39" customFormat="1" outlineLevel="1">
      <c r="B1555" s="259"/>
      <c r="C1555" s="106" t="s">
        <v>65</v>
      </c>
      <c r="D1555" s="103"/>
      <c r="E1555" s="103"/>
      <c r="F1555" s="103"/>
      <c r="G1555" s="103"/>
      <c r="H1555" s="104"/>
      <c r="I1555" s="105"/>
      <c r="J1555" s="107" t="str">
        <f>IFERROR((J1552-J1554)/J1554*100%,"")</f>
        <v/>
      </c>
      <c r="K1555" s="107" t="str">
        <f t="shared" ref="K1555:T1555" si="6689">IFERROR((K1554-K1552)/K1554*100%,"")</f>
        <v/>
      </c>
      <c r="L1555" s="107" t="str">
        <f t="shared" si="6689"/>
        <v/>
      </c>
      <c r="M1555" s="107" t="str">
        <f t="shared" si="6689"/>
        <v/>
      </c>
      <c r="N1555" s="107" t="str">
        <f t="shared" si="6689"/>
        <v/>
      </c>
      <c r="O1555" s="107" t="str">
        <f t="shared" si="6689"/>
        <v/>
      </c>
      <c r="P1555" s="107" t="str">
        <f t="shared" si="6689"/>
        <v/>
      </c>
      <c r="Q1555" s="107" t="str">
        <f t="shared" si="6689"/>
        <v/>
      </c>
      <c r="R1555" s="107" t="str">
        <f t="shared" si="6689"/>
        <v/>
      </c>
      <c r="S1555" s="107" t="str">
        <f t="shared" si="6689"/>
        <v/>
      </c>
      <c r="T1555" s="107" t="str">
        <f t="shared" si="6689"/>
        <v/>
      </c>
      <c r="U1555" s="107" t="str">
        <f t="shared" ref="U1555" si="6690">IFERROR((U1554-U1553)/U1554*100%,"")</f>
        <v/>
      </c>
      <c r="V1555" s="107" t="str">
        <f>IFERROR((V1552-V1554)/V1554*100%,"")</f>
        <v/>
      </c>
      <c r="W1555" s="107" t="str">
        <f>IFERROR((W1552-W1554)/W1554*100%,"")</f>
        <v/>
      </c>
      <c r="X1555" s="107" t="str">
        <f>IFERROR((X1552-X1554)/X1554*100%,"")</f>
        <v/>
      </c>
      <c r="Y1555" s="107" t="str">
        <f>IFERROR((Y1552-Y1554)/Y1554*100%,"")</f>
        <v/>
      </c>
      <c r="Z1555" s="107" t="str">
        <f t="shared" ref="Z1555" si="6691">IFERROR((Z1554-Z1553)/Z1554*100%,"")</f>
        <v/>
      </c>
      <c r="AA1555" s="107" t="str">
        <f>IFERROR((AA1554-AA1552)/AA1554*100%,"")</f>
        <v/>
      </c>
      <c r="AB1555" s="107" t="str">
        <f>IFERROR((AB1554-AB1552)/AB1554*100%,"")</f>
        <v/>
      </c>
      <c r="AC1555" s="194" t="str">
        <f t="shared" ref="AC1555" si="6692">IFERROR((AC1554-AC1553)/AC1554*100%,"")</f>
        <v/>
      </c>
      <c r="AD1555" s="194" t="str">
        <f t="shared" ref="AD1555" si="6693">IFERROR((AD1554-AD1553)/AD1554*100%,"")</f>
        <v/>
      </c>
      <c r="AE1555" s="194" t="str">
        <f t="shared" ref="AE1555" si="6694">IFERROR((AE1554-AE1553)/AE1554*100%,"")</f>
        <v/>
      </c>
      <c r="AF1555" s="194" t="str">
        <f t="shared" ref="AF1555" si="6695">IFERROR((AF1554-AF1553)/AF1554*100%,"")</f>
        <v/>
      </c>
      <c r="AG1555" s="194" t="str">
        <f t="shared" ref="AG1555" si="6696">IFERROR((AG1554-AG1553)/AG1554*100%,"")</f>
        <v/>
      </c>
      <c r="AH1555" s="194" t="str">
        <f t="shared" ref="AH1555" si="6697">IFERROR((AH1554-AH1553)/AH1554*100%,"")</f>
        <v/>
      </c>
      <c r="AI1555" s="194" t="str">
        <f t="shared" ref="AI1555" si="6698">IFERROR((AI1554-AI1553)/AI1554*100%,"")</f>
        <v/>
      </c>
      <c r="AJ1555" s="194" t="str">
        <f t="shared" ref="AJ1555" si="6699">IFERROR((AJ1554-AJ1553)/AJ1554*100%,"")</f>
        <v/>
      </c>
      <c r="AK1555" s="194" t="str">
        <f t="shared" ref="AK1555" si="6700">IFERROR((AK1554-AK1553)/AK1554*100%,"")</f>
        <v/>
      </c>
      <c r="AL1555" s="194" t="str">
        <f t="shared" ref="AL1555" si="6701">IFERROR((AL1554-AL1553)/AL1554*100%,"")</f>
        <v/>
      </c>
      <c r="AM1555" s="227" t="str">
        <f>IFERROR((AM1554-AM1552)/AM1554*100%,"")</f>
        <v/>
      </c>
    </row>
    <row r="1556" spans="1:39" customFormat="1" outlineLevel="1">
      <c r="A1556" t="str">
        <f>B1547&amp;C1556</f>
        <v>Surname, Forename6</v>
      </c>
      <c r="B1556" s="259"/>
      <c r="C1556" s="27">
        <v>6</v>
      </c>
      <c r="D1556" s="26" t="s">
        <v>22</v>
      </c>
      <c r="E1556" s="103"/>
      <c r="F1556" s="103"/>
      <c r="G1556" s="103"/>
      <c r="H1556" s="15"/>
      <c r="I1556" s="16"/>
      <c r="J1556" s="17"/>
      <c r="K1556" s="94"/>
      <c r="L1556" s="94"/>
      <c r="M1556" s="94"/>
      <c r="N1556" s="94"/>
      <c r="O1556" s="94"/>
      <c r="P1556" s="94"/>
      <c r="Q1556" s="17" t="str">
        <f>IF(SUM(K1556:P1556)=0,"",SUM(K1556:P1556))</f>
        <v/>
      </c>
      <c r="R1556" s="94"/>
      <c r="S1556" s="94"/>
      <c r="T1556" s="17" t="str">
        <f>IF(SUM(R1556:S1556)=0,"",SUM(R1556:S1556))</f>
        <v/>
      </c>
      <c r="U1556" s="17"/>
      <c r="V1556" s="94"/>
      <c r="W1556" s="17"/>
      <c r="X1556" s="94" t="str">
        <f>IFERROR(AVERAGE(V1556:W1556),"")</f>
        <v/>
      </c>
      <c r="Y1556" s="17"/>
      <c r="Z1556" s="17"/>
      <c r="AA1556" s="71"/>
      <c r="AB1556" s="17"/>
      <c r="AC1556" s="190" t="str">
        <f>IF(J1556="","",IF(J1556&lt;&gt;0,INT(25.4347*POWER((18-J1556),1.81)),0))</f>
        <v/>
      </c>
      <c r="AD1556" s="190" t="str">
        <f>IFERROR(IF(Q1556&lt;&gt;0,INT(0.14354*POWER(((10*Q1556)-220),1.4)),0),"")</f>
        <v/>
      </c>
      <c r="AE1556" s="190" t="str">
        <f>IFERROR(IF(T1556&lt;&gt;0,INT(51.39*POWER((T1556-1.5),1.05)),0),"")</f>
        <v/>
      </c>
      <c r="AF1556" s="190">
        <f>IF(U1556&lt;&gt;0,INT(0.8465*POWER(((100*U1556)-75),1.42)),0)</f>
        <v>0</v>
      </c>
      <c r="AG1556" s="190" t="str">
        <f>IFERROR(IF(X1556&lt;&gt;0,INT(1.53775*POWER((82-X1556),1.81)),0),"")</f>
        <v/>
      </c>
      <c r="AH1556" s="190" t="str">
        <f>IF(Y1556="","",IF(Y1556&lt;&gt;0,INT(5.74352*POWER((28.5-Y1556),1.92)),0))</f>
        <v/>
      </c>
      <c r="AI1556" s="190">
        <f>IF(Z1556&lt;&gt;0,INT(12.91*POWER((Z1556-4),1.1)),0)</f>
        <v>0</v>
      </c>
      <c r="AJ1556" s="190" t="str">
        <f>IF(AA1556="","",IF(AA1556&lt;&gt;0,INT(0.2797*POWER(((100*AA1556)),1.35)),0))</f>
        <v/>
      </c>
      <c r="AK1556" s="191" t="str">
        <f>IF(AB1556="","",IF(AB1556&lt;&gt;0,INT(100.14*POWER((AB1556-1),1.08)),0))</f>
        <v/>
      </c>
      <c r="AL1556" s="192">
        <f>COUNT(J1556,Q1556,T1556,X1556,Y1556,AA1556,AB1556)</f>
        <v>0</v>
      </c>
      <c r="AM1556" s="193" t="str">
        <f>IF(AL1556=0,"",SUM(AC1556:AK1556))</f>
        <v/>
      </c>
    </row>
    <row r="1557" spans="1:39" customFormat="1" outlineLevel="1">
      <c r="B1557" s="259"/>
      <c r="C1557" s="106" t="s">
        <v>65</v>
      </c>
      <c r="D1557" s="103"/>
      <c r="E1557" s="103"/>
      <c r="F1557" s="103"/>
      <c r="G1557" s="103"/>
      <c r="H1557" s="104"/>
      <c r="I1557" s="105"/>
      <c r="J1557" s="107" t="str">
        <f>IFERROR((J1554-J1556)/J1556*100%,"")</f>
        <v/>
      </c>
      <c r="K1557" s="107" t="str">
        <f t="shared" ref="K1557:T1557" si="6702">IFERROR((K1556-K1554)/K1556*100%,"")</f>
        <v/>
      </c>
      <c r="L1557" s="107" t="str">
        <f t="shared" si="6702"/>
        <v/>
      </c>
      <c r="M1557" s="107" t="str">
        <f t="shared" si="6702"/>
        <v/>
      </c>
      <c r="N1557" s="107" t="str">
        <f t="shared" si="6702"/>
        <v/>
      </c>
      <c r="O1557" s="107" t="str">
        <f t="shared" si="6702"/>
        <v/>
      </c>
      <c r="P1557" s="107" t="str">
        <f t="shared" si="6702"/>
        <v/>
      </c>
      <c r="Q1557" s="107" t="str">
        <f t="shared" si="6702"/>
        <v/>
      </c>
      <c r="R1557" s="107" t="str">
        <f t="shared" si="6702"/>
        <v/>
      </c>
      <c r="S1557" s="107" t="str">
        <f t="shared" si="6702"/>
        <v/>
      </c>
      <c r="T1557" s="107" t="str">
        <f t="shared" si="6702"/>
        <v/>
      </c>
      <c r="U1557" s="107" t="str">
        <f t="shared" ref="U1557" si="6703">IFERROR((U1556-U1555)/U1556*100%,"")</f>
        <v/>
      </c>
      <c r="V1557" s="107" t="str">
        <f>IFERROR((V1554-V1556)/V1556*100%,"")</f>
        <v/>
      </c>
      <c r="W1557" s="107" t="str">
        <f>IFERROR((W1554-W1556)/W1556*100%,"")</f>
        <v/>
      </c>
      <c r="X1557" s="107" t="str">
        <f>IFERROR((X1554-X1556)/X1556*100%,"")</f>
        <v/>
      </c>
      <c r="Y1557" s="107" t="str">
        <f>IFERROR((Y1554-Y1556)/Y1556*100%,"")</f>
        <v/>
      </c>
      <c r="Z1557" s="107" t="str">
        <f t="shared" ref="Z1557" si="6704">IFERROR((Z1556-Z1555)/Z1556*100%,"")</f>
        <v/>
      </c>
      <c r="AA1557" s="107" t="str">
        <f>IFERROR((AA1556-AA1554)/AA1556*100%,"")</f>
        <v/>
      </c>
      <c r="AB1557" s="107" t="str">
        <f>IFERROR((AB1556-AB1554)/AB1556*100%,"")</f>
        <v/>
      </c>
      <c r="AC1557" s="194" t="str">
        <f t="shared" ref="AC1557" si="6705">IFERROR((AC1556-AC1555)/AC1556*100%,"")</f>
        <v/>
      </c>
      <c r="AD1557" s="194" t="str">
        <f t="shared" ref="AD1557" si="6706">IFERROR((AD1556-AD1555)/AD1556*100%,"")</f>
        <v/>
      </c>
      <c r="AE1557" s="194" t="str">
        <f t="shared" ref="AE1557" si="6707">IFERROR((AE1556-AE1555)/AE1556*100%,"")</f>
        <v/>
      </c>
      <c r="AF1557" s="194" t="str">
        <f t="shared" ref="AF1557" si="6708">IFERROR((AF1556-AF1555)/AF1556*100%,"")</f>
        <v/>
      </c>
      <c r="AG1557" s="194" t="str">
        <f t="shared" ref="AG1557" si="6709">IFERROR((AG1556-AG1555)/AG1556*100%,"")</f>
        <v/>
      </c>
      <c r="AH1557" s="194" t="str">
        <f t="shared" ref="AH1557" si="6710">IFERROR((AH1556-AH1555)/AH1556*100%,"")</f>
        <v/>
      </c>
      <c r="AI1557" s="194" t="str">
        <f t="shared" ref="AI1557" si="6711">IFERROR((AI1556-AI1555)/AI1556*100%,"")</f>
        <v/>
      </c>
      <c r="AJ1557" s="194" t="str">
        <f t="shared" ref="AJ1557" si="6712">IFERROR((AJ1556-AJ1555)/AJ1556*100%,"")</f>
        <v/>
      </c>
      <c r="AK1557" s="194" t="str">
        <f t="shared" ref="AK1557" si="6713">IFERROR((AK1556-AK1555)/AK1556*100%,"")</f>
        <v/>
      </c>
      <c r="AL1557" s="194" t="str">
        <f t="shared" ref="AL1557" si="6714">IFERROR((AL1556-AL1555)/AL1556*100%,"")</f>
        <v/>
      </c>
      <c r="AM1557" s="227" t="str">
        <f>IFERROR((AM1556-AM1554)/AM1556*100%,"")</f>
        <v/>
      </c>
    </row>
    <row r="1558" spans="1:39" customFormat="1" outlineLevel="1">
      <c r="A1558" t="str">
        <f>B1547&amp;C1558</f>
        <v>Surname, Forename7</v>
      </c>
      <c r="B1558" s="259"/>
      <c r="C1558" s="27">
        <v>7</v>
      </c>
      <c r="D1558" s="26" t="s">
        <v>22</v>
      </c>
      <c r="E1558" s="103"/>
      <c r="F1558" s="103"/>
      <c r="G1558" s="103"/>
      <c r="H1558" s="15"/>
      <c r="I1558" s="16"/>
      <c r="J1558" s="17"/>
      <c r="K1558" s="94"/>
      <c r="L1558" s="94"/>
      <c r="M1558" s="94"/>
      <c r="N1558" s="94"/>
      <c r="O1558" s="94"/>
      <c r="P1558" s="94"/>
      <c r="Q1558" s="17" t="str">
        <f>IF(SUM(K1558:P1558)=0,"",SUM(K1558:P1558))</f>
        <v/>
      </c>
      <c r="R1558" s="94"/>
      <c r="S1558" s="94"/>
      <c r="T1558" s="17" t="str">
        <f>IF(SUM(R1558:S1558)=0,"",SUM(R1558:S1558))</f>
        <v/>
      </c>
      <c r="U1558" s="17"/>
      <c r="V1558" s="94"/>
      <c r="W1558" s="17"/>
      <c r="X1558" s="94" t="str">
        <f>IFERROR(AVERAGE(V1558:W1558),"")</f>
        <v/>
      </c>
      <c r="Y1558" s="17"/>
      <c r="Z1558" s="17"/>
      <c r="AA1558" s="71"/>
      <c r="AB1558" s="17"/>
      <c r="AC1558" s="190" t="str">
        <f>IF(J1558="","",IF(J1558&lt;&gt;0,INT(25.4347*POWER((18-J1558),1.81)),0))</f>
        <v/>
      </c>
      <c r="AD1558" s="190" t="str">
        <f>IFERROR(IF(Q1558&lt;&gt;0,INT(0.14354*POWER(((10*Q1558)-220),1.4)),0),"")</f>
        <v/>
      </c>
      <c r="AE1558" s="190" t="str">
        <f>IFERROR(IF(T1558&lt;&gt;0,INT(51.39*POWER((T1558-1.5),1.05)),0),"")</f>
        <v/>
      </c>
      <c r="AF1558" s="190">
        <f>IF(U1558&lt;&gt;0,INT(0.8465*POWER(((100*U1558)-75),1.42)),0)</f>
        <v>0</v>
      </c>
      <c r="AG1558" s="190" t="str">
        <f>IFERROR(IF(X1558&lt;&gt;0,INT(1.53775*POWER((82-X1558),1.81)),0),"")</f>
        <v/>
      </c>
      <c r="AH1558" s="190" t="str">
        <f>IF(Y1558="","",IF(Y1558&lt;&gt;0,INT(5.74352*POWER((28.5-Y1558),1.92)),0))</f>
        <v/>
      </c>
      <c r="AI1558" s="190">
        <f>IF(Z1558&lt;&gt;0,INT(12.91*POWER((Z1558-4),1.1)),0)</f>
        <v>0</v>
      </c>
      <c r="AJ1558" s="190" t="str">
        <f>IF(AA1558="","",IF(AA1558&lt;&gt;0,INT(0.2797*POWER(((100*AA1558)),1.35)),0))</f>
        <v/>
      </c>
      <c r="AK1558" s="191" t="str">
        <f>IF(AB1558="","",IF(AB1558&lt;&gt;0,INT(100.14*POWER((AB1558-1),1.08)),0))</f>
        <v/>
      </c>
      <c r="AL1558" s="192">
        <f>COUNT(J1558,Q1558,T1558,X1558,Y1558,AA1558,AB1558)</f>
        <v>0</v>
      </c>
      <c r="AM1558" s="193" t="str">
        <f>IF(AL1558=0,"",SUM(AC1558:AK1558))</f>
        <v/>
      </c>
    </row>
    <row r="1559" spans="1:39" customFormat="1" outlineLevel="1">
      <c r="B1559" s="259"/>
      <c r="C1559" s="106" t="s">
        <v>65</v>
      </c>
      <c r="D1559" s="103"/>
      <c r="E1559" s="103"/>
      <c r="F1559" s="103"/>
      <c r="G1559" s="103"/>
      <c r="H1559" s="104"/>
      <c r="I1559" s="105"/>
      <c r="J1559" s="107" t="str">
        <f>IFERROR((J1556-J1558)/J1558*100%,"")</f>
        <v/>
      </c>
      <c r="K1559" s="107" t="str">
        <f t="shared" ref="K1559:T1559" si="6715">IFERROR((K1558-K1556)/K1558*100%,"")</f>
        <v/>
      </c>
      <c r="L1559" s="107" t="str">
        <f t="shared" si="6715"/>
        <v/>
      </c>
      <c r="M1559" s="107" t="str">
        <f t="shared" si="6715"/>
        <v/>
      </c>
      <c r="N1559" s="107" t="str">
        <f t="shared" si="6715"/>
        <v/>
      </c>
      <c r="O1559" s="107" t="str">
        <f t="shared" si="6715"/>
        <v/>
      </c>
      <c r="P1559" s="107" t="str">
        <f t="shared" si="6715"/>
        <v/>
      </c>
      <c r="Q1559" s="107" t="str">
        <f t="shared" si="6715"/>
        <v/>
      </c>
      <c r="R1559" s="107" t="str">
        <f t="shared" si="6715"/>
        <v/>
      </c>
      <c r="S1559" s="107" t="str">
        <f t="shared" si="6715"/>
        <v/>
      </c>
      <c r="T1559" s="107" t="str">
        <f t="shared" si="6715"/>
        <v/>
      </c>
      <c r="U1559" s="107" t="str">
        <f t="shared" ref="U1559" si="6716">IFERROR((U1558-U1557)/U1558*100%,"")</f>
        <v/>
      </c>
      <c r="V1559" s="107" t="str">
        <f>IFERROR((V1556-V1558)/V1558*100%,"")</f>
        <v/>
      </c>
      <c r="W1559" s="107" t="str">
        <f>IFERROR((W1556-W1558)/W1558*100%,"")</f>
        <v/>
      </c>
      <c r="X1559" s="107" t="str">
        <f>IFERROR((X1556-X1558)/X1558*100%,"")</f>
        <v/>
      </c>
      <c r="Y1559" s="107" t="str">
        <f>IFERROR((Y1556-Y1558)/Y1558*100%,"")</f>
        <v/>
      </c>
      <c r="Z1559" s="107" t="str">
        <f t="shared" ref="Z1559" si="6717">IFERROR((Z1558-Z1557)/Z1558*100%,"")</f>
        <v/>
      </c>
      <c r="AA1559" s="107" t="str">
        <f>IFERROR((AA1558-AA1556)/AA1558*100%,"")</f>
        <v/>
      </c>
      <c r="AB1559" s="107" t="str">
        <f>IFERROR((AB1558-AB1556)/AB1558*100%,"")</f>
        <v/>
      </c>
      <c r="AC1559" s="194" t="str">
        <f t="shared" ref="AC1559" si="6718">IFERROR((AC1558-AC1557)/AC1558*100%,"")</f>
        <v/>
      </c>
      <c r="AD1559" s="194" t="str">
        <f t="shared" ref="AD1559" si="6719">IFERROR((AD1558-AD1557)/AD1558*100%,"")</f>
        <v/>
      </c>
      <c r="AE1559" s="194" t="str">
        <f t="shared" ref="AE1559" si="6720">IFERROR((AE1558-AE1557)/AE1558*100%,"")</f>
        <v/>
      </c>
      <c r="AF1559" s="194" t="str">
        <f t="shared" ref="AF1559" si="6721">IFERROR((AF1558-AF1557)/AF1558*100%,"")</f>
        <v/>
      </c>
      <c r="AG1559" s="194" t="str">
        <f t="shared" ref="AG1559" si="6722">IFERROR((AG1558-AG1557)/AG1558*100%,"")</f>
        <v/>
      </c>
      <c r="AH1559" s="194" t="str">
        <f t="shared" ref="AH1559" si="6723">IFERROR((AH1558-AH1557)/AH1558*100%,"")</f>
        <v/>
      </c>
      <c r="AI1559" s="194" t="str">
        <f t="shared" ref="AI1559" si="6724">IFERROR((AI1558-AI1557)/AI1558*100%,"")</f>
        <v/>
      </c>
      <c r="AJ1559" s="194" t="str">
        <f t="shared" ref="AJ1559" si="6725">IFERROR((AJ1558-AJ1557)/AJ1558*100%,"")</f>
        <v/>
      </c>
      <c r="AK1559" s="194" t="str">
        <f t="shared" ref="AK1559" si="6726">IFERROR((AK1558-AK1557)/AK1558*100%,"")</f>
        <v/>
      </c>
      <c r="AL1559" s="194" t="str">
        <f t="shared" ref="AL1559" si="6727">IFERROR((AL1558-AL1557)/AL1558*100%,"")</f>
        <v/>
      </c>
      <c r="AM1559" s="227" t="str">
        <f>IFERROR((AM1558-AM1556)/AM1558*100%,"")</f>
        <v/>
      </c>
    </row>
    <row r="1560" spans="1:39" customFormat="1" outlineLevel="1">
      <c r="A1560" t="str">
        <f>B1547&amp;C1560</f>
        <v>Surname, Forename8</v>
      </c>
      <c r="B1560" s="259"/>
      <c r="C1560" s="27">
        <v>8</v>
      </c>
      <c r="D1560" s="26" t="s">
        <v>22</v>
      </c>
      <c r="E1560" s="103"/>
      <c r="F1560" s="103"/>
      <c r="G1560" s="103"/>
      <c r="H1560" s="15"/>
      <c r="I1560" s="16"/>
      <c r="J1560" s="17"/>
      <c r="K1560" s="94"/>
      <c r="L1560" s="94"/>
      <c r="M1560" s="94"/>
      <c r="N1560" s="94"/>
      <c r="O1560" s="94"/>
      <c r="P1560" s="94"/>
      <c r="Q1560" s="17" t="str">
        <f>IF(SUM(K1560:P1560)=0,"",SUM(K1560:P1560))</f>
        <v/>
      </c>
      <c r="R1560" s="94"/>
      <c r="S1560" s="94"/>
      <c r="T1560" s="17" t="str">
        <f>IF(SUM(R1560:S1560)=0,"",SUM(R1560:S1560))</f>
        <v/>
      </c>
      <c r="U1560" s="17"/>
      <c r="V1560" s="94"/>
      <c r="W1560" s="17"/>
      <c r="X1560" s="94" t="str">
        <f>IFERROR(AVERAGE(V1560:W1560),"")</f>
        <v/>
      </c>
      <c r="Y1560" s="17"/>
      <c r="Z1560" s="17"/>
      <c r="AA1560" s="71"/>
      <c r="AB1560" s="17"/>
      <c r="AC1560" s="190" t="str">
        <f>IF(J1560="","",IF(J1560&lt;&gt;0,INT(25.4347*POWER((18-J1560),1.81)),0))</f>
        <v/>
      </c>
      <c r="AD1560" s="190" t="str">
        <f>IFERROR(IF(Q1560&lt;&gt;0,INT(0.14354*POWER(((10*Q1560)-220),1.4)),0),"")</f>
        <v/>
      </c>
      <c r="AE1560" s="190" t="str">
        <f>IFERROR(IF(T1560&lt;&gt;0,INT(51.39*POWER((T1560-1.5),1.05)),0),"")</f>
        <v/>
      </c>
      <c r="AF1560" s="190">
        <f>IF(U1560&lt;&gt;0,INT(0.8465*POWER(((100*U1560)-75),1.42)),0)</f>
        <v>0</v>
      </c>
      <c r="AG1560" s="190" t="str">
        <f>IFERROR(IF(X1560&lt;&gt;0,INT(1.53775*POWER((82-X1560),1.81)),0),"")</f>
        <v/>
      </c>
      <c r="AH1560" s="190" t="str">
        <f>IF(Y1560="","",IF(Y1560&lt;&gt;0,INT(5.74352*POWER((28.5-Y1560),1.92)),0))</f>
        <v/>
      </c>
      <c r="AI1560" s="190">
        <f>IF(Z1560&lt;&gt;0,INT(12.91*POWER((Z1560-4),1.1)),0)</f>
        <v>0</v>
      </c>
      <c r="AJ1560" s="190" t="str">
        <f>IF(AA1560="","",IF(AA1560&lt;&gt;0,INT(0.2797*POWER(((100*AA1560)),1.35)),0))</f>
        <v/>
      </c>
      <c r="AK1560" s="191" t="str">
        <f>IF(AB1560="","",IF(AB1560&lt;&gt;0,INT(100.14*POWER((AB1560-1),1.08)),0))</f>
        <v/>
      </c>
      <c r="AL1560" s="192">
        <f>COUNT(J1560,Q1560,T1560,X1560,Y1560,AA1560,AB1560)</f>
        <v>0</v>
      </c>
      <c r="AM1560" s="193" t="str">
        <f>IF(AL1560=0,"",SUM(AC1560:AK1560))</f>
        <v/>
      </c>
    </row>
    <row r="1561" spans="1:39" customFormat="1" outlineLevel="1">
      <c r="B1561" s="259"/>
      <c r="C1561" s="106" t="s">
        <v>65</v>
      </c>
      <c r="D1561" s="103"/>
      <c r="E1561" s="103"/>
      <c r="F1561" s="103"/>
      <c r="G1561" s="103"/>
      <c r="H1561" s="104"/>
      <c r="I1561" s="105"/>
      <c r="J1561" s="107" t="str">
        <f>IFERROR((J1558-J1560)/J1560*100%,"")</f>
        <v/>
      </c>
      <c r="K1561" s="107" t="str">
        <f t="shared" ref="K1561:T1561" si="6728">IFERROR((K1560-K1558)/K1560*100%,"")</f>
        <v/>
      </c>
      <c r="L1561" s="107" t="str">
        <f t="shared" si="6728"/>
        <v/>
      </c>
      <c r="M1561" s="107" t="str">
        <f t="shared" si="6728"/>
        <v/>
      </c>
      <c r="N1561" s="107" t="str">
        <f t="shared" si="6728"/>
        <v/>
      </c>
      <c r="O1561" s="107" t="str">
        <f t="shared" si="6728"/>
        <v/>
      </c>
      <c r="P1561" s="107" t="str">
        <f t="shared" si="6728"/>
        <v/>
      </c>
      <c r="Q1561" s="107" t="str">
        <f t="shared" si="6728"/>
        <v/>
      </c>
      <c r="R1561" s="107" t="str">
        <f t="shared" si="6728"/>
        <v/>
      </c>
      <c r="S1561" s="107" t="str">
        <f t="shared" si="6728"/>
        <v/>
      </c>
      <c r="T1561" s="107" t="str">
        <f t="shared" si="6728"/>
        <v/>
      </c>
      <c r="U1561" s="107" t="str">
        <f t="shared" ref="U1561" si="6729">IFERROR((U1560-U1559)/U1560*100%,"")</f>
        <v/>
      </c>
      <c r="V1561" s="107" t="str">
        <f>IFERROR((V1558-V1560)/V1560*100%,"")</f>
        <v/>
      </c>
      <c r="W1561" s="107" t="str">
        <f>IFERROR((W1558-W1560)/W1560*100%,"")</f>
        <v/>
      </c>
      <c r="X1561" s="107" t="str">
        <f>IFERROR((X1558-X1560)/X1560*100%,"")</f>
        <v/>
      </c>
      <c r="Y1561" s="107" t="str">
        <f>IFERROR((Y1558-Y1560)/Y1560*100%,"")</f>
        <v/>
      </c>
      <c r="Z1561" s="107" t="str">
        <f t="shared" ref="Z1561" si="6730">IFERROR((Z1560-Z1559)/Z1560*100%,"")</f>
        <v/>
      </c>
      <c r="AA1561" s="107" t="str">
        <f>IFERROR((AA1560-AA1558)/AA1560*100%,"")</f>
        <v/>
      </c>
      <c r="AB1561" s="107" t="str">
        <f>IFERROR((AB1560-AB1558)/AB1560*100%,"")</f>
        <v/>
      </c>
      <c r="AC1561" s="194" t="str">
        <f t="shared" ref="AC1561" si="6731">IFERROR((AC1560-AC1559)/AC1560*100%,"")</f>
        <v/>
      </c>
      <c r="AD1561" s="194" t="str">
        <f t="shared" ref="AD1561" si="6732">IFERROR((AD1560-AD1559)/AD1560*100%,"")</f>
        <v/>
      </c>
      <c r="AE1561" s="194" t="str">
        <f t="shared" ref="AE1561" si="6733">IFERROR((AE1560-AE1559)/AE1560*100%,"")</f>
        <v/>
      </c>
      <c r="AF1561" s="194" t="str">
        <f t="shared" ref="AF1561" si="6734">IFERROR((AF1560-AF1559)/AF1560*100%,"")</f>
        <v/>
      </c>
      <c r="AG1561" s="194" t="str">
        <f t="shared" ref="AG1561" si="6735">IFERROR((AG1560-AG1559)/AG1560*100%,"")</f>
        <v/>
      </c>
      <c r="AH1561" s="194" t="str">
        <f t="shared" ref="AH1561" si="6736">IFERROR((AH1560-AH1559)/AH1560*100%,"")</f>
        <v/>
      </c>
      <c r="AI1561" s="194" t="str">
        <f t="shared" ref="AI1561" si="6737">IFERROR((AI1560-AI1559)/AI1560*100%,"")</f>
        <v/>
      </c>
      <c r="AJ1561" s="194" t="str">
        <f t="shared" ref="AJ1561" si="6738">IFERROR((AJ1560-AJ1559)/AJ1560*100%,"")</f>
        <v/>
      </c>
      <c r="AK1561" s="194" t="str">
        <f t="shared" ref="AK1561" si="6739">IFERROR((AK1560-AK1559)/AK1560*100%,"")</f>
        <v/>
      </c>
      <c r="AL1561" s="194" t="str">
        <f t="shared" ref="AL1561" si="6740">IFERROR((AL1560-AL1559)/AL1560*100%,"")</f>
        <v/>
      </c>
      <c r="AM1561" s="227" t="str">
        <f>IFERROR((AM1560-AM1558)/AM1560*100%,"")</f>
        <v/>
      </c>
    </row>
    <row r="1562" spans="1:39" customFormat="1" outlineLevel="1">
      <c r="A1562" t="str">
        <f>B1547&amp;C1562</f>
        <v>Surname, Forename9</v>
      </c>
      <c r="B1562" s="259"/>
      <c r="C1562" s="27">
        <v>9</v>
      </c>
      <c r="D1562" s="26" t="s">
        <v>22</v>
      </c>
      <c r="E1562" s="103"/>
      <c r="F1562" s="103"/>
      <c r="G1562" s="103"/>
      <c r="H1562" s="15"/>
      <c r="I1562" s="16"/>
      <c r="J1562" s="17"/>
      <c r="K1562" s="94"/>
      <c r="L1562" s="94"/>
      <c r="M1562" s="94"/>
      <c r="N1562" s="94"/>
      <c r="O1562" s="94"/>
      <c r="P1562" s="94"/>
      <c r="Q1562" s="17" t="str">
        <f>IF(SUM(K1562:P1562)=0,"",SUM(K1562:P1562))</f>
        <v/>
      </c>
      <c r="R1562" s="94"/>
      <c r="S1562" s="94"/>
      <c r="T1562" s="17" t="str">
        <f>IF(SUM(R1562:S1562)=0,"",SUM(R1562:S1562))</f>
        <v/>
      </c>
      <c r="U1562" s="17"/>
      <c r="V1562" s="94"/>
      <c r="W1562" s="17"/>
      <c r="X1562" s="94" t="str">
        <f>IFERROR(AVERAGE(V1562:W1562),"")</f>
        <v/>
      </c>
      <c r="Y1562" s="17"/>
      <c r="Z1562" s="17"/>
      <c r="AA1562" s="71"/>
      <c r="AB1562" s="17"/>
      <c r="AC1562" s="190" t="str">
        <f>IF(J1562="","",IF(J1562&lt;&gt;0,INT(25.4347*POWER((18-J1562),1.81)),0))</f>
        <v/>
      </c>
      <c r="AD1562" s="190" t="str">
        <f>IFERROR(IF(Q1562&lt;&gt;0,INT(0.14354*POWER(((10*Q1562)-220),1.4)),0),"")</f>
        <v/>
      </c>
      <c r="AE1562" s="190" t="str">
        <f>IFERROR(IF(T1562&lt;&gt;0,INT(51.39*POWER((T1562-1.5),1.05)),0),"")</f>
        <v/>
      </c>
      <c r="AF1562" s="190">
        <f>IF(U1562&lt;&gt;0,INT(0.8465*POWER(((100*U1562)-75),1.42)),0)</f>
        <v>0</v>
      </c>
      <c r="AG1562" s="190" t="str">
        <f>IFERROR(IF(X1562&lt;&gt;0,INT(1.53775*POWER((82-X1562),1.81)),0),"")</f>
        <v/>
      </c>
      <c r="AH1562" s="190" t="str">
        <f>IF(Y1562="","",IF(Y1562&lt;&gt;0,INT(5.74352*POWER((28.5-Y1562),1.92)),0))</f>
        <v/>
      </c>
      <c r="AI1562" s="190">
        <f>IF(Z1562&lt;&gt;0,INT(12.91*POWER((Z1562-4),1.1)),0)</f>
        <v>0</v>
      </c>
      <c r="AJ1562" s="190" t="str">
        <f>IF(AA1562="","",IF(AA1562&lt;&gt;0,INT(0.2797*POWER(((100*AA1562)),1.35)),0))</f>
        <v/>
      </c>
      <c r="AK1562" s="191" t="str">
        <f>IF(AB1562="","",IF(AB1562&lt;&gt;0,INT(100.14*POWER((AB1562-1),1.08)),0))</f>
        <v/>
      </c>
      <c r="AL1562" s="192">
        <f>COUNT(J1562,Q1562,T1562,X1562,Y1562,AA1562,AB1562)</f>
        <v>0</v>
      </c>
      <c r="AM1562" s="193" t="str">
        <f>IF(AL1562=0,"",SUM(AC1562:AK1562))</f>
        <v/>
      </c>
    </row>
    <row r="1563" spans="1:39" customFormat="1" outlineLevel="1">
      <c r="B1563" s="259"/>
      <c r="C1563" s="106" t="s">
        <v>65</v>
      </c>
      <c r="D1563" s="33"/>
      <c r="E1563" s="33"/>
      <c r="F1563" s="33"/>
      <c r="G1563" s="33"/>
      <c r="H1563" s="18"/>
      <c r="I1563" s="44"/>
      <c r="J1563" s="107" t="str">
        <f>IFERROR((J1560-J1562)/J1562*100%,"")</f>
        <v/>
      </c>
      <c r="K1563" s="107" t="str">
        <f t="shared" ref="K1563:T1563" si="6741">IFERROR((K1562-K1560)/K1562*100%,"")</f>
        <v/>
      </c>
      <c r="L1563" s="107" t="str">
        <f t="shared" si="6741"/>
        <v/>
      </c>
      <c r="M1563" s="107" t="str">
        <f t="shared" si="6741"/>
        <v/>
      </c>
      <c r="N1563" s="107" t="str">
        <f t="shared" si="6741"/>
        <v/>
      </c>
      <c r="O1563" s="107" t="str">
        <f t="shared" si="6741"/>
        <v/>
      </c>
      <c r="P1563" s="107" t="str">
        <f t="shared" si="6741"/>
        <v/>
      </c>
      <c r="Q1563" s="107" t="str">
        <f t="shared" si="6741"/>
        <v/>
      </c>
      <c r="R1563" s="107" t="str">
        <f t="shared" si="6741"/>
        <v/>
      </c>
      <c r="S1563" s="107" t="str">
        <f t="shared" si="6741"/>
        <v/>
      </c>
      <c r="T1563" s="107" t="str">
        <f t="shared" si="6741"/>
        <v/>
      </c>
      <c r="U1563" s="107" t="str">
        <f t="shared" ref="U1563" si="6742">IFERROR((U1562-U1561)/U1562*100%,"")</f>
        <v/>
      </c>
      <c r="V1563" s="107" t="str">
        <f>IFERROR((V1560-V1562)/V1562*100%,"")</f>
        <v/>
      </c>
      <c r="W1563" s="107" t="str">
        <f>IFERROR((W1560-W1562)/W1562*100%,"")</f>
        <v/>
      </c>
      <c r="X1563" s="107" t="str">
        <f>IFERROR((X1560-X1562)/X1562*100%,"")</f>
        <v/>
      </c>
      <c r="Y1563" s="107" t="str">
        <f>IFERROR((Y1560-Y1562)/Y1562*100%,"")</f>
        <v/>
      </c>
      <c r="Z1563" s="107" t="str">
        <f t="shared" ref="Z1563" si="6743">IFERROR((Z1562-Z1561)/Z1562*100%,"")</f>
        <v/>
      </c>
      <c r="AA1563" s="107" t="str">
        <f>IFERROR((AA1562-AA1560)/AA1562*100%,"")</f>
        <v/>
      </c>
      <c r="AB1563" s="107" t="str">
        <f>IFERROR((AB1562-AB1560)/AB1562*100%,"")</f>
        <v/>
      </c>
      <c r="AC1563" s="194" t="str">
        <f t="shared" ref="AC1563" si="6744">IFERROR((AC1562-AC1561)/AC1562*100%,"")</f>
        <v/>
      </c>
      <c r="AD1563" s="194" t="str">
        <f t="shared" ref="AD1563" si="6745">IFERROR((AD1562-AD1561)/AD1562*100%,"")</f>
        <v/>
      </c>
      <c r="AE1563" s="194" t="str">
        <f t="shared" ref="AE1563" si="6746">IFERROR((AE1562-AE1561)/AE1562*100%,"")</f>
        <v/>
      </c>
      <c r="AF1563" s="194" t="str">
        <f t="shared" ref="AF1563" si="6747">IFERROR((AF1562-AF1561)/AF1562*100%,"")</f>
        <v/>
      </c>
      <c r="AG1563" s="194" t="str">
        <f t="shared" ref="AG1563" si="6748">IFERROR((AG1562-AG1561)/AG1562*100%,"")</f>
        <v/>
      </c>
      <c r="AH1563" s="194" t="str">
        <f t="shared" ref="AH1563" si="6749">IFERROR((AH1562-AH1561)/AH1562*100%,"")</f>
        <v/>
      </c>
      <c r="AI1563" s="194" t="str">
        <f t="shared" ref="AI1563" si="6750">IFERROR((AI1562-AI1561)/AI1562*100%,"")</f>
        <v/>
      </c>
      <c r="AJ1563" s="194" t="str">
        <f t="shared" ref="AJ1563" si="6751">IFERROR((AJ1562-AJ1561)/AJ1562*100%,"")</f>
        <v/>
      </c>
      <c r="AK1563" s="194" t="str">
        <f t="shared" ref="AK1563" si="6752">IFERROR((AK1562-AK1561)/AK1562*100%,"")</f>
        <v/>
      </c>
      <c r="AL1563" s="194" t="str">
        <f t="shared" ref="AL1563" si="6753">IFERROR((AL1562-AL1561)/AL1562*100%,"")</f>
        <v/>
      </c>
      <c r="AM1563" s="227" t="str">
        <f>IFERROR((AM1562-AM1560)/AM1562*100%,"")</f>
        <v/>
      </c>
    </row>
    <row r="1564" spans="1:39" s="6" customFormat="1" outlineLevel="1">
      <c r="A1564" t="str">
        <f>B1547&amp;C1564</f>
        <v>Surname, Forename10</v>
      </c>
      <c r="B1564" s="259"/>
      <c r="C1564" s="32">
        <v>10</v>
      </c>
      <c r="D1564" s="33" t="s">
        <v>22</v>
      </c>
      <c r="E1564" s="33"/>
      <c r="F1564" s="33"/>
      <c r="G1564" s="33"/>
      <c r="H1564" s="18"/>
      <c r="I1564" s="44"/>
      <c r="J1564" s="34"/>
      <c r="K1564" s="34"/>
      <c r="L1564" s="34"/>
      <c r="M1564" s="34"/>
      <c r="N1564" s="34"/>
      <c r="O1564" s="34"/>
      <c r="P1564" s="34"/>
      <c r="Q1564" s="17" t="str">
        <f>IF(SUM(K1564:P1564)=0,"",SUM(K1564:P1564))</f>
        <v/>
      </c>
      <c r="R1564" s="94"/>
      <c r="S1564" s="94"/>
      <c r="T1564" s="17" t="str">
        <f>IF(SUM(R1564:S1564)=0,"",SUM(R1564:S1564))</f>
        <v/>
      </c>
      <c r="U1564" s="17"/>
      <c r="V1564" s="94"/>
      <c r="W1564" s="17"/>
      <c r="X1564" s="94" t="str">
        <f>IFERROR(AVERAGE(V1564:W1564),"")</f>
        <v/>
      </c>
      <c r="Y1564" s="17"/>
      <c r="Z1564" s="17"/>
      <c r="AA1564" s="71"/>
      <c r="AB1564" s="17"/>
      <c r="AC1564" s="190" t="str">
        <f>IF(J1564="","",IF(J1564&lt;&gt;0,INT(25.4347*POWER((18-J1564),1.81)),0))</f>
        <v/>
      </c>
      <c r="AD1564" s="190" t="str">
        <f>IFERROR(IF(Q1564&lt;&gt;0,INT(0.14354*POWER(((10*Q1564)-220),1.4)),0),"")</f>
        <v/>
      </c>
      <c r="AE1564" s="190" t="str">
        <f>IFERROR(IF(T1564&lt;&gt;0,INT(51.39*POWER((T1564-1.5),1.05)),0),"")</f>
        <v/>
      </c>
      <c r="AF1564" s="190">
        <f>IF(U1564&lt;&gt;0,INT(0.8465*POWER(((100*U1564)-75),1.42)),0)</f>
        <v>0</v>
      </c>
      <c r="AG1564" s="190" t="str">
        <f>IFERROR(IF(X1564&lt;&gt;0,INT(1.53775*POWER((82-X1564),1.81)),0),"")</f>
        <v/>
      </c>
      <c r="AH1564" s="190" t="str">
        <f>IF(Y1564="","",IF(Y1564&lt;&gt;0,INT(5.74352*POWER((28.5-Y1564),1.92)),0))</f>
        <v/>
      </c>
      <c r="AI1564" s="190">
        <f>IF(Z1564&lt;&gt;0,INT(12.91*POWER((Z1564-4),1.1)),0)</f>
        <v>0</v>
      </c>
      <c r="AJ1564" s="190" t="str">
        <f>IF(AA1564="","",IF(AA1564&lt;&gt;0,INT(0.2797*POWER(((100*AA1564)),1.35)),0))</f>
        <v/>
      </c>
      <c r="AK1564" s="191" t="str">
        <f>IF(AB1564="","",IF(AB1564&lt;&gt;0,INT(100.14*POWER((AB1564-1),1.08)),0))</f>
        <v/>
      </c>
      <c r="AL1564" s="192">
        <f>COUNT(J1564,Q1564,T1564,X1564,Y1564,AA1564,AB1564)</f>
        <v>0</v>
      </c>
      <c r="AM1564" s="193" t="str">
        <f>IF(AL1564=0,"",SUM(AC1564:AK1564))</f>
        <v/>
      </c>
    </row>
    <row r="1565" spans="1:39" s="6" customFormat="1" outlineLevel="1">
      <c r="A1565"/>
      <c r="B1565" s="260"/>
      <c r="C1565" s="106" t="s">
        <v>65</v>
      </c>
      <c r="D1565" s="33"/>
      <c r="E1565" s="33"/>
      <c r="F1565" s="33"/>
      <c r="G1565" s="33"/>
      <c r="H1565" s="18"/>
      <c r="I1565" s="44"/>
      <c r="J1565" s="107" t="str">
        <f>IFERROR((J1562-J1564)/J1564*100%,"")</f>
        <v/>
      </c>
      <c r="K1565" s="107" t="str">
        <f t="shared" ref="K1565:T1565" si="6754">IFERROR((K1564-K1562)/K1564*100%,"")</f>
        <v/>
      </c>
      <c r="L1565" s="107" t="str">
        <f t="shared" si="6754"/>
        <v/>
      </c>
      <c r="M1565" s="107" t="str">
        <f t="shared" si="6754"/>
        <v/>
      </c>
      <c r="N1565" s="107" t="str">
        <f t="shared" si="6754"/>
        <v/>
      </c>
      <c r="O1565" s="107" t="str">
        <f t="shared" si="6754"/>
        <v/>
      </c>
      <c r="P1565" s="107" t="str">
        <f t="shared" si="6754"/>
        <v/>
      </c>
      <c r="Q1565" s="107" t="str">
        <f t="shared" si="6754"/>
        <v/>
      </c>
      <c r="R1565" s="107" t="str">
        <f t="shared" si="6754"/>
        <v/>
      </c>
      <c r="S1565" s="107" t="str">
        <f t="shared" si="6754"/>
        <v/>
      </c>
      <c r="T1565" s="107" t="str">
        <f t="shared" si="6754"/>
        <v/>
      </c>
      <c r="U1565" s="107" t="str">
        <f t="shared" ref="U1565" si="6755">IFERROR((U1564-U1563)/U1564*100%,"")</f>
        <v/>
      </c>
      <c r="V1565" s="107" t="str">
        <f>IFERROR((V1562-V1564)/V1564*100%,"")</f>
        <v/>
      </c>
      <c r="W1565" s="107" t="str">
        <f>IFERROR((W1562-W1564)/W1564*100%,"")</f>
        <v/>
      </c>
      <c r="X1565" s="107" t="str">
        <f>IFERROR((X1562-X1564)/X1564*100%,"")</f>
        <v/>
      </c>
      <c r="Y1565" s="107" t="str">
        <f>IFERROR((Y1562-Y1564)/Y1564*100%,"")</f>
        <v/>
      </c>
      <c r="Z1565" s="107" t="str">
        <f t="shared" ref="Z1565" si="6756">IFERROR((Z1564-Z1563)/Z1564*100%,"")</f>
        <v/>
      </c>
      <c r="AA1565" s="107" t="str">
        <f>IFERROR((AA1564-AA1562)/AA1564*100%,"")</f>
        <v/>
      </c>
      <c r="AB1565" s="107" t="str">
        <f>IFERROR((AB1564-AB1562)/AB1564*100%,"")</f>
        <v/>
      </c>
      <c r="AC1565" s="194" t="str">
        <f t="shared" ref="AC1565" si="6757">IFERROR((AC1564-AC1563)/AC1564*100%,"")</f>
        <v/>
      </c>
      <c r="AD1565" s="194" t="str">
        <f t="shared" ref="AD1565" si="6758">IFERROR((AD1564-AD1563)/AD1564*100%,"")</f>
        <v/>
      </c>
      <c r="AE1565" s="194" t="str">
        <f t="shared" ref="AE1565" si="6759">IFERROR((AE1564-AE1563)/AE1564*100%,"")</f>
        <v/>
      </c>
      <c r="AF1565" s="194" t="str">
        <f t="shared" ref="AF1565" si="6760">IFERROR((AF1564-AF1563)/AF1564*100%,"")</f>
        <v/>
      </c>
      <c r="AG1565" s="194" t="str">
        <f t="shared" ref="AG1565" si="6761">IFERROR((AG1564-AG1563)/AG1564*100%,"")</f>
        <v/>
      </c>
      <c r="AH1565" s="194" t="str">
        <f t="shared" ref="AH1565" si="6762">IFERROR((AH1564-AH1563)/AH1564*100%,"")</f>
        <v/>
      </c>
      <c r="AI1565" s="194" t="str">
        <f t="shared" ref="AI1565" si="6763">IFERROR((AI1564-AI1563)/AI1564*100%,"")</f>
        <v/>
      </c>
      <c r="AJ1565" s="194" t="str">
        <f t="shared" ref="AJ1565" si="6764">IFERROR((AJ1564-AJ1563)/AJ1564*100%,"")</f>
        <v/>
      </c>
      <c r="AK1565" s="194" t="str">
        <f t="shared" ref="AK1565" si="6765">IFERROR((AK1564-AK1563)/AK1564*100%,"")</f>
        <v/>
      </c>
      <c r="AL1565" s="194" t="str">
        <f t="shared" ref="AL1565" si="6766">IFERROR((AL1564-AL1563)/AL1564*100%,"")</f>
        <v/>
      </c>
      <c r="AM1565" s="227" t="str">
        <f>IFERROR((AM1564-AM1562)/AM1564*100%,"")</f>
        <v/>
      </c>
    </row>
    <row r="1566" spans="1:39" s="45" customFormat="1" outlineLevel="1">
      <c r="B1566" s="115"/>
      <c r="C1566" s="32"/>
      <c r="D1566" s="33"/>
      <c r="E1566" s="33"/>
      <c r="F1566" s="33"/>
      <c r="G1566" s="33"/>
      <c r="H1566" s="18"/>
      <c r="I1566" s="44"/>
      <c r="J1566" s="34"/>
      <c r="K1566" s="34"/>
      <c r="L1566" s="34"/>
      <c r="M1566" s="34"/>
      <c r="N1566" s="34"/>
      <c r="O1566" s="34"/>
      <c r="P1566" s="34"/>
      <c r="Q1566" s="34"/>
      <c r="R1566" s="34"/>
      <c r="S1566" s="34"/>
      <c r="T1566" s="34"/>
      <c r="U1566" s="34"/>
      <c r="V1566" s="34"/>
      <c r="W1566" s="34"/>
      <c r="X1566" s="34"/>
      <c r="Y1566" s="34"/>
      <c r="Z1566" s="34"/>
      <c r="AA1566" s="34"/>
      <c r="AB1566" s="34"/>
      <c r="AC1566" s="195"/>
      <c r="AD1566" s="196"/>
      <c r="AE1566" s="196"/>
      <c r="AF1566" s="196"/>
      <c r="AG1566" s="196"/>
      <c r="AH1566" s="196"/>
      <c r="AI1566" s="196"/>
      <c r="AJ1566" s="196"/>
      <c r="AK1566" s="197"/>
      <c r="AL1566" s="196"/>
      <c r="AM1566" s="198"/>
    </row>
    <row r="1567" spans="1:39" s="6" customFormat="1" outlineLevel="1">
      <c r="B1567" s="116"/>
      <c r="C1567" s="35"/>
      <c r="D1567" s="36"/>
      <c r="E1567" s="36"/>
      <c r="F1567" s="36"/>
      <c r="G1567" s="36"/>
      <c r="H1567" s="37"/>
      <c r="I1567" s="38" t="s">
        <v>24</v>
      </c>
      <c r="J1567" s="21" t="e">
        <f>AVERAGE(J1547:J1548,J1550,J1552,J1554,J1556,J1558,J1560,J1562,J1564)</f>
        <v>#DIV/0!</v>
      </c>
      <c r="K1567" s="21" t="e">
        <f t="shared" ref="K1567:AB1567" si="6767">AVERAGE(K1547:K1548,K1550,K1552,K1554,K1556,K1558,K1560,K1562,K1564)</f>
        <v>#DIV/0!</v>
      </c>
      <c r="L1567" s="21" t="e">
        <f t="shared" si="6767"/>
        <v>#DIV/0!</v>
      </c>
      <c r="M1567" s="21" t="e">
        <f t="shared" si="6767"/>
        <v>#DIV/0!</v>
      </c>
      <c r="N1567" s="21" t="e">
        <f t="shared" si="6767"/>
        <v>#DIV/0!</v>
      </c>
      <c r="O1567" s="21" t="e">
        <f t="shared" si="6767"/>
        <v>#DIV/0!</v>
      </c>
      <c r="P1567" s="21" t="e">
        <f t="shared" si="6767"/>
        <v>#DIV/0!</v>
      </c>
      <c r="Q1567" s="21" t="e">
        <f t="shared" si="6767"/>
        <v>#DIV/0!</v>
      </c>
      <c r="R1567" s="21" t="e">
        <f t="shared" si="6767"/>
        <v>#DIV/0!</v>
      </c>
      <c r="S1567" s="21" t="e">
        <f t="shared" si="6767"/>
        <v>#DIV/0!</v>
      </c>
      <c r="T1567" s="21" t="e">
        <f t="shared" si="6767"/>
        <v>#DIV/0!</v>
      </c>
      <c r="U1567" s="21" t="e">
        <f t="shared" si="6767"/>
        <v>#DIV/0!</v>
      </c>
      <c r="V1567" s="21" t="e">
        <f t="shared" si="6767"/>
        <v>#DIV/0!</v>
      </c>
      <c r="W1567" s="21" t="e">
        <f t="shared" si="6767"/>
        <v>#DIV/0!</v>
      </c>
      <c r="X1567" s="21" t="e">
        <f t="shared" si="6767"/>
        <v>#DIV/0!</v>
      </c>
      <c r="Y1567" s="21" t="e">
        <f t="shared" si="6767"/>
        <v>#DIV/0!</v>
      </c>
      <c r="Z1567" s="21" t="e">
        <f t="shared" si="6767"/>
        <v>#DIV/0!</v>
      </c>
      <c r="AA1567" s="21" t="e">
        <f t="shared" si="6767"/>
        <v>#DIV/0!</v>
      </c>
      <c r="AB1567" s="21" t="e">
        <f t="shared" si="6767"/>
        <v>#DIV/0!</v>
      </c>
      <c r="AC1567" s="199"/>
      <c r="AD1567" s="200"/>
      <c r="AE1567" s="200"/>
      <c r="AF1567" s="200"/>
      <c r="AG1567" s="200"/>
      <c r="AH1567" s="200"/>
      <c r="AI1567" s="200"/>
      <c r="AJ1567" s="200"/>
      <c r="AK1567" s="201"/>
      <c r="AL1567" s="200"/>
      <c r="AM1567" s="202"/>
    </row>
    <row r="1568" spans="1:39" s="6" customFormat="1" outlineLevel="1">
      <c r="B1568" s="116"/>
      <c r="C1568" s="35"/>
      <c r="D1568" s="36"/>
      <c r="E1568" s="36"/>
      <c r="F1568" s="36"/>
      <c r="G1568" s="36"/>
      <c r="H1568" s="37"/>
      <c r="I1568" s="38" t="s">
        <v>26</v>
      </c>
      <c r="J1568" s="21">
        <f>MIN(J1547:J1548,J1550,J1552,J1554,J1556,J1558,J1560,J1562,J1564)</f>
        <v>0</v>
      </c>
      <c r="K1568" s="21">
        <f t="shared" ref="K1568:AB1568" si="6768">MIN(K1547:K1548,K1550,K1552,K1554,K1556,K1558,K1560,K1562,K1564)</f>
        <v>0</v>
      </c>
      <c r="L1568" s="21">
        <f t="shared" si="6768"/>
        <v>0</v>
      </c>
      <c r="M1568" s="21">
        <f t="shared" si="6768"/>
        <v>0</v>
      </c>
      <c r="N1568" s="21">
        <f t="shared" si="6768"/>
        <v>0</v>
      </c>
      <c r="O1568" s="21">
        <f t="shared" si="6768"/>
        <v>0</v>
      </c>
      <c r="P1568" s="21">
        <f t="shared" si="6768"/>
        <v>0</v>
      </c>
      <c r="Q1568" s="21">
        <f t="shared" si="6768"/>
        <v>0</v>
      </c>
      <c r="R1568" s="21">
        <f t="shared" si="6768"/>
        <v>0</v>
      </c>
      <c r="S1568" s="21">
        <f t="shared" si="6768"/>
        <v>0</v>
      </c>
      <c r="T1568" s="21">
        <f t="shared" si="6768"/>
        <v>0</v>
      </c>
      <c r="U1568" s="21">
        <f t="shared" si="6768"/>
        <v>0</v>
      </c>
      <c r="V1568" s="21">
        <f t="shared" si="6768"/>
        <v>0</v>
      </c>
      <c r="W1568" s="21">
        <f t="shared" si="6768"/>
        <v>0</v>
      </c>
      <c r="X1568" s="21">
        <f t="shared" si="6768"/>
        <v>0</v>
      </c>
      <c r="Y1568" s="21">
        <f t="shared" si="6768"/>
        <v>0</v>
      </c>
      <c r="Z1568" s="21">
        <f t="shared" si="6768"/>
        <v>0</v>
      </c>
      <c r="AA1568" s="21">
        <f t="shared" si="6768"/>
        <v>0</v>
      </c>
      <c r="AB1568" s="21">
        <f t="shared" si="6768"/>
        <v>0</v>
      </c>
      <c r="AC1568" s="199"/>
      <c r="AD1568" s="200"/>
      <c r="AE1568" s="200"/>
      <c r="AF1568" s="200"/>
      <c r="AG1568" s="200"/>
      <c r="AH1568" s="200"/>
      <c r="AI1568" s="200"/>
      <c r="AJ1568" s="200"/>
      <c r="AK1568" s="201"/>
      <c r="AL1568" s="200"/>
      <c r="AM1568" s="202"/>
    </row>
    <row r="1569" spans="1:39" s="6" customFormat="1" outlineLevel="1">
      <c r="B1569" s="116"/>
      <c r="C1569" s="35"/>
      <c r="D1569" s="36"/>
      <c r="E1569" s="36"/>
      <c r="F1569" s="36"/>
      <c r="G1569" s="36"/>
      <c r="H1569" s="37"/>
      <c r="I1569" s="38" t="s">
        <v>25</v>
      </c>
      <c r="J1569" s="21">
        <f>MAX(J1547:J1548,J1550,J1552,J1554,J1556,J1558,J1560,J1562,J1564)</f>
        <v>0</v>
      </c>
      <c r="K1569" s="21">
        <f t="shared" ref="K1569:AB1569" si="6769">MAX(K1547:K1548,K1550,K1552,K1554,K1556,K1558,K1560,K1562,K1564)</f>
        <v>0</v>
      </c>
      <c r="L1569" s="21">
        <f t="shared" si="6769"/>
        <v>0</v>
      </c>
      <c r="M1569" s="21">
        <f t="shared" si="6769"/>
        <v>0</v>
      </c>
      <c r="N1569" s="21">
        <f t="shared" si="6769"/>
        <v>0</v>
      </c>
      <c r="O1569" s="21">
        <f t="shared" si="6769"/>
        <v>0</v>
      </c>
      <c r="P1569" s="21">
        <f t="shared" si="6769"/>
        <v>0</v>
      </c>
      <c r="Q1569" s="21">
        <f t="shared" si="6769"/>
        <v>0</v>
      </c>
      <c r="R1569" s="21">
        <f t="shared" si="6769"/>
        <v>0</v>
      </c>
      <c r="S1569" s="21">
        <f t="shared" si="6769"/>
        <v>0</v>
      </c>
      <c r="T1569" s="21">
        <f t="shared" si="6769"/>
        <v>0</v>
      </c>
      <c r="U1569" s="21">
        <f t="shared" si="6769"/>
        <v>0</v>
      </c>
      <c r="V1569" s="21">
        <f t="shared" si="6769"/>
        <v>0</v>
      </c>
      <c r="W1569" s="21">
        <f t="shared" si="6769"/>
        <v>0</v>
      </c>
      <c r="X1569" s="21">
        <f t="shared" si="6769"/>
        <v>0</v>
      </c>
      <c r="Y1569" s="21">
        <f t="shared" si="6769"/>
        <v>0</v>
      </c>
      <c r="Z1569" s="21">
        <f t="shared" si="6769"/>
        <v>0</v>
      </c>
      <c r="AA1569" s="21">
        <f t="shared" si="6769"/>
        <v>0</v>
      </c>
      <c r="AB1569" s="21">
        <f t="shared" si="6769"/>
        <v>0</v>
      </c>
      <c r="AC1569" s="199"/>
      <c r="AD1569" s="200"/>
      <c r="AE1569" s="200"/>
      <c r="AF1569" s="200"/>
      <c r="AG1569" s="200"/>
      <c r="AH1569" s="200"/>
      <c r="AI1569" s="200"/>
      <c r="AJ1569" s="200"/>
      <c r="AK1569" s="201"/>
      <c r="AL1569" s="200"/>
      <c r="AM1569" s="202"/>
    </row>
    <row r="1570" spans="1:39" s="6" customFormat="1" outlineLevel="1">
      <c r="B1570" s="116"/>
      <c r="C1570" s="35"/>
      <c r="D1570" s="36"/>
      <c r="E1570" s="36"/>
      <c r="F1570" s="36"/>
      <c r="G1570" s="36"/>
      <c r="H1570" s="37"/>
      <c r="I1570" s="38"/>
      <c r="J1570" s="21"/>
      <c r="K1570" s="21"/>
      <c r="L1570" s="21"/>
      <c r="M1570" s="21"/>
      <c r="N1570" s="21"/>
      <c r="O1570" s="21"/>
      <c r="P1570" s="21"/>
      <c r="Q1570" s="21"/>
      <c r="R1570" s="21"/>
      <c r="S1570" s="21"/>
      <c r="T1570" s="21"/>
      <c r="U1570" s="21"/>
      <c r="V1570" s="21"/>
      <c r="W1570" s="21"/>
      <c r="X1570" s="21"/>
      <c r="Y1570" s="21"/>
      <c r="Z1570" s="21"/>
      <c r="AA1570" s="21"/>
      <c r="AB1570" s="21"/>
      <c r="AC1570" s="200"/>
      <c r="AD1570" s="200"/>
      <c r="AE1570" s="200"/>
      <c r="AF1570" s="200"/>
      <c r="AG1570" s="200"/>
      <c r="AH1570" s="200"/>
      <c r="AI1570" s="200"/>
      <c r="AJ1570" s="200"/>
      <c r="AK1570" s="200"/>
      <c r="AL1570" s="200"/>
      <c r="AM1570" s="202"/>
    </row>
    <row r="1571" spans="1:39" s="31" customFormat="1" ht="16.5" outlineLevel="1" thickBot="1">
      <c r="B1571" s="117"/>
      <c r="C1571" s="39"/>
      <c r="D1571" s="40"/>
      <c r="E1571" s="40"/>
      <c r="F1571" s="40"/>
      <c r="G1571" s="40"/>
      <c r="H1571" s="41"/>
      <c r="I1571" s="42"/>
      <c r="J1571" s="43"/>
      <c r="K1571" s="43"/>
      <c r="L1571" s="43"/>
      <c r="M1571" s="43"/>
      <c r="N1571" s="43"/>
      <c r="O1571" s="43"/>
      <c r="P1571" s="43"/>
      <c r="Q1571" s="43"/>
      <c r="R1571" s="43"/>
      <c r="S1571" s="43"/>
      <c r="T1571" s="43"/>
      <c r="U1571" s="43"/>
      <c r="V1571" s="43"/>
      <c r="W1571" s="43"/>
      <c r="X1571" s="43"/>
      <c r="Y1571" s="43"/>
      <c r="Z1571" s="43"/>
      <c r="AA1571" s="43"/>
      <c r="AB1571" s="43"/>
      <c r="AC1571" s="204"/>
      <c r="AD1571" s="204"/>
      <c r="AE1571" s="204"/>
      <c r="AF1571" s="204"/>
      <c r="AG1571" s="204"/>
      <c r="AH1571" s="204"/>
      <c r="AI1571" s="204"/>
      <c r="AJ1571" s="204"/>
      <c r="AK1571" s="204"/>
      <c r="AL1571" s="204"/>
      <c r="AM1571" s="205"/>
    </row>
    <row r="1572" spans="1:39" customFormat="1">
      <c r="B1572" s="118"/>
      <c r="C1572" s="28"/>
      <c r="D1572" s="19"/>
      <c r="E1572" s="19"/>
      <c r="F1572" s="19"/>
      <c r="G1572" s="19"/>
      <c r="H1572" s="29"/>
      <c r="I1572" s="20"/>
      <c r="J1572" s="30"/>
      <c r="K1572" s="30"/>
      <c r="L1572" s="30"/>
      <c r="M1572" s="30"/>
      <c r="N1572" s="30"/>
      <c r="O1572" s="30"/>
      <c r="P1572" s="30"/>
      <c r="Q1572" s="30"/>
      <c r="R1572" s="30"/>
      <c r="S1572" s="30"/>
      <c r="T1572" s="30"/>
      <c r="U1572" s="30"/>
      <c r="V1572" s="30"/>
      <c r="W1572" s="30"/>
      <c r="X1572" s="30"/>
      <c r="Y1572" s="30"/>
      <c r="Z1572" s="30"/>
      <c r="AA1572" s="30"/>
      <c r="AB1572" s="30"/>
      <c r="AC1572" s="206"/>
      <c r="AD1572" s="206"/>
      <c r="AE1572" s="206"/>
      <c r="AF1572" s="206"/>
      <c r="AG1572" s="206"/>
      <c r="AH1572" s="206"/>
      <c r="AI1572" s="206"/>
      <c r="AJ1572" s="206"/>
      <c r="AK1572" s="206"/>
      <c r="AL1572" s="206"/>
      <c r="AM1572" s="207"/>
    </row>
    <row r="1573" spans="1:39" customFormat="1" outlineLevel="1">
      <c r="B1573" s="114" t="s">
        <v>41</v>
      </c>
      <c r="C1573" s="28"/>
      <c r="D1573" s="19"/>
      <c r="E1573" s="19"/>
      <c r="F1573" s="19"/>
      <c r="G1573" s="19"/>
      <c r="H1573" s="29"/>
      <c r="I1573" s="20"/>
      <c r="J1573" s="30"/>
      <c r="K1573" s="30"/>
      <c r="L1573" s="30"/>
      <c r="M1573" s="30"/>
      <c r="N1573" s="30"/>
      <c r="O1573" s="30"/>
      <c r="P1573" s="30"/>
      <c r="Q1573" s="30"/>
      <c r="R1573" s="30"/>
      <c r="S1573" s="30"/>
      <c r="T1573" s="30"/>
      <c r="U1573" s="30"/>
      <c r="V1573" s="30"/>
      <c r="W1573" s="30"/>
      <c r="X1573" s="30"/>
      <c r="Y1573" s="30"/>
      <c r="Z1573" s="30"/>
      <c r="AA1573" s="30"/>
      <c r="AB1573" s="30"/>
      <c r="AC1573" s="206"/>
      <c r="AD1573" s="206"/>
      <c r="AE1573" s="206"/>
      <c r="AF1573" s="206"/>
      <c r="AG1573" s="206"/>
      <c r="AH1573" s="206"/>
      <c r="AI1573" s="206"/>
      <c r="AJ1573" s="206"/>
      <c r="AK1573" s="206"/>
      <c r="AL1573" s="206"/>
      <c r="AM1573" s="207"/>
    </row>
    <row r="1574" spans="1:39" customFormat="1" outlineLevel="1">
      <c r="A1574" t="str">
        <f>B1574&amp;C1574</f>
        <v>Surname, Forename1</v>
      </c>
      <c r="B1574" s="258" t="s">
        <v>28</v>
      </c>
      <c r="C1574" s="27">
        <v>1</v>
      </c>
      <c r="D1574" s="26" t="s">
        <v>22</v>
      </c>
      <c r="E1574" s="103"/>
      <c r="F1574" s="103"/>
      <c r="G1574" s="103"/>
      <c r="H1574" s="16"/>
      <c r="I1574" s="16"/>
      <c r="J1574" s="17"/>
      <c r="K1574" s="94"/>
      <c r="L1574" s="94"/>
      <c r="M1574" s="94"/>
      <c r="N1574" s="94"/>
      <c r="O1574" s="94"/>
      <c r="P1574" s="94"/>
      <c r="Q1574" s="17"/>
      <c r="R1574" s="94"/>
      <c r="S1574" s="94"/>
      <c r="T1574" s="17"/>
      <c r="U1574" s="17"/>
      <c r="V1574" s="94"/>
      <c r="W1574" s="17"/>
      <c r="X1574" s="94"/>
      <c r="Y1574" s="17"/>
      <c r="Z1574" s="17"/>
      <c r="AA1574" s="17"/>
      <c r="AB1574" s="17"/>
      <c r="AC1574" s="190">
        <f>IF(J1574&lt;&gt;0,INT(25.4347*POWER((18-J1574),1.81)),0)</f>
        <v>0</v>
      </c>
      <c r="AD1574" s="190">
        <f>IF(Q1574&lt;&gt;0,INT(0.14354*POWER(((10*Q1574)-220),1.4)),0)</f>
        <v>0</v>
      </c>
      <c r="AE1574" s="190">
        <f>IF(T1574&lt;&gt;0,INT(51.39*POWER((T1574-1.5),1.05)),0)</f>
        <v>0</v>
      </c>
      <c r="AF1574" s="190">
        <f>IF(U1574&lt;&gt;0,INT(0.8465*POWER(((100*U1574)-75),1.42)),0)</f>
        <v>0</v>
      </c>
      <c r="AG1574" s="190">
        <f>IF(X1574&lt;&gt;0,INT(1.53775*POWER((82-X1574),1.81)),0)</f>
        <v>0</v>
      </c>
      <c r="AH1574" s="190">
        <f>IF(Y1574&lt;&gt;0,INT(5.74352*POWER((28.5-Y1574),1.92)),0)</f>
        <v>0</v>
      </c>
      <c r="AI1574" s="190">
        <f>IF(Z1574&lt;&gt;0,INT(12.91*POWER((Z1574-4),1.1)),0)</f>
        <v>0</v>
      </c>
      <c r="AJ1574" s="190">
        <f>IF(AA1574&lt;&gt;0,INT(0.2797*POWER(((100*AA1574)),1.35)),0)</f>
        <v>0</v>
      </c>
      <c r="AK1574" s="191">
        <f>IF(AB1574&lt;&gt;0,INT(100.14*POWER((AB1574-1),1.08)),0)</f>
        <v>0</v>
      </c>
      <c r="AL1574" s="208">
        <v>7</v>
      </c>
      <c r="AM1574" s="193">
        <f>SUM(AC1574:AK1574)</f>
        <v>0</v>
      </c>
    </row>
    <row r="1575" spans="1:39" customFormat="1" outlineLevel="1">
      <c r="A1575" t="str">
        <f>B1574&amp;C1575</f>
        <v>Surname, Forename2</v>
      </c>
      <c r="B1575" s="259"/>
      <c r="C1575" s="27">
        <v>2</v>
      </c>
      <c r="D1575" s="26" t="s">
        <v>22</v>
      </c>
      <c r="E1575" s="103"/>
      <c r="F1575" s="103"/>
      <c r="G1575" s="103"/>
      <c r="H1575" s="15"/>
      <c r="I1575" s="16"/>
      <c r="J1575" s="17"/>
      <c r="K1575" s="94"/>
      <c r="L1575" s="94"/>
      <c r="M1575" s="94"/>
      <c r="N1575" s="94"/>
      <c r="O1575" s="94"/>
      <c r="P1575" s="94"/>
      <c r="Q1575" s="17" t="str">
        <f>IF(SUM(K1575:P1575)=0,"",SUM(K1575:P1575))</f>
        <v/>
      </c>
      <c r="R1575" s="94"/>
      <c r="S1575" s="94"/>
      <c r="T1575" s="17" t="str">
        <f>IF(SUM(R1575:S1575)=0,"",SUM(R1575:S1575))</f>
        <v/>
      </c>
      <c r="U1575" s="17"/>
      <c r="V1575" s="94"/>
      <c r="W1575" s="17"/>
      <c r="X1575" s="94" t="str">
        <f>IFERROR(AVERAGE(V1575:W1575),"")</f>
        <v/>
      </c>
      <c r="Y1575" s="17"/>
      <c r="Z1575" s="17"/>
      <c r="AA1575" s="71"/>
      <c r="AB1575" s="17"/>
      <c r="AC1575" s="190" t="str">
        <f>IF(J1575="","",IF(J1575&lt;&gt;0,INT(25.4347*POWER((18-J1575),1.81)),0))</f>
        <v/>
      </c>
      <c r="AD1575" s="190" t="str">
        <f>IFERROR(IF(Q1575&lt;&gt;0,INT(0.14354*POWER(((10*Q1575)-220),1.4)),0),"")</f>
        <v/>
      </c>
      <c r="AE1575" s="190" t="str">
        <f>IFERROR(IF(T1575&lt;&gt;0,INT(51.39*POWER((T1575-1.5),1.05)),0),"")</f>
        <v/>
      </c>
      <c r="AF1575" s="190">
        <f>IF(U1575&lt;&gt;0,INT(0.8465*POWER(((100*U1575)-75),1.42)),0)</f>
        <v>0</v>
      </c>
      <c r="AG1575" s="190" t="str">
        <f>IFERROR(IF(X1575&lt;&gt;0,INT(1.53775*POWER((82-X1575),1.81)),0),"")</f>
        <v/>
      </c>
      <c r="AH1575" s="190" t="str">
        <f>IF(Y1575="","",IF(Y1575&lt;&gt;0,INT(5.74352*POWER((28.5-Y1575),1.92)),0))</f>
        <v/>
      </c>
      <c r="AI1575" s="190">
        <f>IF(Z1575&lt;&gt;0,INT(12.91*POWER((Z1575-4),1.1)),0)</f>
        <v>0</v>
      </c>
      <c r="AJ1575" s="190" t="str">
        <f>IF(AA1575="","",IF(AA1575&lt;&gt;0,INT(0.2797*POWER(((100*AA1575)),1.35)),0))</f>
        <v/>
      </c>
      <c r="AK1575" s="191" t="str">
        <f>IF(AB1575="","",IF(AB1575&lt;&gt;0,INT(100.14*POWER((AB1575-1),1.08)),0))</f>
        <v/>
      </c>
      <c r="AL1575" s="192">
        <f>COUNT(J1575,Q1575,T1575,X1575,Y1575,AA1575,AB1575)</f>
        <v>0</v>
      </c>
      <c r="AM1575" s="193" t="str">
        <f>IF(AL1575=0,"",SUM(AC1575:AK1575))</f>
        <v/>
      </c>
    </row>
    <row r="1576" spans="1:39" customFormat="1" outlineLevel="1">
      <c r="B1576" s="259"/>
      <c r="C1576" s="106" t="s">
        <v>65</v>
      </c>
      <c r="D1576" s="103"/>
      <c r="E1576" s="103"/>
      <c r="F1576" s="103"/>
      <c r="G1576" s="103"/>
      <c r="H1576" s="104"/>
      <c r="I1576" s="105"/>
      <c r="J1576" s="107" t="str">
        <f>IFERROR((J1574-J1575)/J1575*100%,"")</f>
        <v/>
      </c>
      <c r="K1576" s="107" t="str">
        <f>IFERROR((K1575-K1574)/K1575*100%,"")</f>
        <v/>
      </c>
      <c r="L1576" s="107" t="str">
        <f t="shared" ref="L1576:S1576" si="6770">IFERROR((L1575-L1574)/L1575*100%,"")</f>
        <v/>
      </c>
      <c r="M1576" s="107" t="str">
        <f t="shared" si="6770"/>
        <v/>
      </c>
      <c r="N1576" s="107" t="str">
        <f t="shared" si="6770"/>
        <v/>
      </c>
      <c r="O1576" s="107" t="str">
        <f t="shared" si="6770"/>
        <v/>
      </c>
      <c r="P1576" s="107" t="str">
        <f t="shared" si="6770"/>
        <v/>
      </c>
      <c r="Q1576" s="107" t="str">
        <f t="shared" si="6770"/>
        <v/>
      </c>
      <c r="R1576" s="107" t="str">
        <f t="shared" si="6770"/>
        <v/>
      </c>
      <c r="S1576" s="107" t="str">
        <f t="shared" si="6770"/>
        <v/>
      </c>
      <c r="T1576" s="107" t="str">
        <f>IFERROR((T1575-T1574)/T1575*100%,"")</f>
        <v/>
      </c>
      <c r="U1576" s="107" t="str">
        <f t="shared" ref="U1576" si="6771">IFERROR((U1575-U1574)/U1575*100%,"")</f>
        <v/>
      </c>
      <c r="V1576" s="107" t="str">
        <f>IFERROR((V1574-V1575)/V1575*100%,"")</f>
        <v/>
      </c>
      <c r="W1576" s="107" t="str">
        <f>IFERROR((W1574-W1575)/W1575*100%,"")</f>
        <v/>
      </c>
      <c r="X1576" s="107" t="str">
        <f>IFERROR((X1574-X1575)/X1575*100%,"")</f>
        <v/>
      </c>
      <c r="Y1576" s="107" t="str">
        <f>IFERROR((Y1574-Y1575)/Y1575*100%,"")</f>
        <v/>
      </c>
      <c r="Z1576" s="107" t="str">
        <f t="shared" ref="Z1576:AB1576" si="6772">IFERROR((Z1575-Z1574)/Z1575*100%,"")</f>
        <v/>
      </c>
      <c r="AA1576" s="107" t="str">
        <f t="shared" si="6772"/>
        <v/>
      </c>
      <c r="AB1576" s="107" t="str">
        <f t="shared" si="6772"/>
        <v/>
      </c>
      <c r="AC1576" s="194" t="str">
        <f t="shared" ref="AC1576" si="6773">IFERROR((AC1575-AC1574)/AC1575*100%,"")</f>
        <v/>
      </c>
      <c r="AD1576" s="194" t="str">
        <f t="shared" ref="AD1576" si="6774">IFERROR((AD1575-AD1574)/AD1575*100%,"")</f>
        <v/>
      </c>
      <c r="AE1576" s="194" t="str">
        <f t="shared" ref="AE1576" si="6775">IFERROR((AE1575-AE1574)/AE1575*100%,"")</f>
        <v/>
      </c>
      <c r="AF1576" s="194" t="str">
        <f t="shared" ref="AF1576" si="6776">IFERROR((AF1575-AF1574)/AF1575*100%,"")</f>
        <v/>
      </c>
      <c r="AG1576" s="194" t="str">
        <f t="shared" ref="AG1576" si="6777">IFERROR((AG1575-AG1574)/AG1575*100%,"")</f>
        <v/>
      </c>
      <c r="AH1576" s="194" t="str">
        <f t="shared" ref="AH1576" si="6778">IFERROR((AH1575-AH1574)/AH1575*100%,"")</f>
        <v/>
      </c>
      <c r="AI1576" s="194" t="str">
        <f t="shared" ref="AI1576" si="6779">IFERROR((AI1575-AI1574)/AI1575*100%,"")</f>
        <v/>
      </c>
      <c r="AJ1576" s="194" t="str">
        <f t="shared" ref="AJ1576" si="6780">IFERROR((AJ1575-AJ1574)/AJ1575*100%,"")</f>
        <v/>
      </c>
      <c r="AK1576" s="194" t="str">
        <f t="shared" ref="AK1576" si="6781">IFERROR((AK1575-AK1574)/AK1575*100%,"")</f>
        <v/>
      </c>
      <c r="AL1576" s="194" t="str">
        <f t="shared" ref="AL1576:AM1576" si="6782">IFERROR((AL1575-AL1574)/AL1575*100%,"")</f>
        <v/>
      </c>
      <c r="AM1576" s="228" t="str">
        <f t="shared" si="6782"/>
        <v/>
      </c>
    </row>
    <row r="1577" spans="1:39" customFormat="1" outlineLevel="1">
      <c r="A1577" t="str">
        <f>B1574&amp;C1577</f>
        <v>Surname, Forename3</v>
      </c>
      <c r="B1577" s="259"/>
      <c r="C1577" s="27">
        <v>3</v>
      </c>
      <c r="D1577" s="26" t="s">
        <v>22</v>
      </c>
      <c r="E1577" s="103"/>
      <c r="F1577" s="103"/>
      <c r="G1577" s="103"/>
      <c r="H1577" s="15"/>
      <c r="I1577" s="16"/>
      <c r="J1577" s="17"/>
      <c r="K1577" s="94"/>
      <c r="L1577" s="94"/>
      <c r="M1577" s="94"/>
      <c r="N1577" s="94"/>
      <c r="O1577" s="94"/>
      <c r="P1577" s="94"/>
      <c r="Q1577" s="17" t="str">
        <f>IF(SUM(K1577:P1577)=0,"",SUM(K1577:P1577))</f>
        <v/>
      </c>
      <c r="R1577" s="94"/>
      <c r="S1577" s="94"/>
      <c r="T1577" s="17" t="str">
        <f>IF(SUM(R1577:S1577)=0,"",SUM(R1577:S1577))</f>
        <v/>
      </c>
      <c r="U1577" s="17"/>
      <c r="V1577" s="94"/>
      <c r="W1577" s="17"/>
      <c r="X1577" s="94" t="str">
        <f>IFERROR(AVERAGE(V1577:W1577),"")</f>
        <v/>
      </c>
      <c r="Y1577" s="17"/>
      <c r="Z1577" s="17"/>
      <c r="AA1577" s="71"/>
      <c r="AB1577" s="17"/>
      <c r="AC1577" s="190" t="str">
        <f>IF(J1577="","",IF(J1577&lt;&gt;0,INT(25.4347*POWER((18-J1577),1.81)),0))</f>
        <v/>
      </c>
      <c r="AD1577" s="190" t="str">
        <f>IFERROR(IF(Q1577&lt;&gt;0,INT(0.14354*POWER(((10*Q1577)-220),1.4)),0),"")</f>
        <v/>
      </c>
      <c r="AE1577" s="190" t="str">
        <f>IFERROR(IF(T1577&lt;&gt;0,INT(51.39*POWER((T1577-1.5),1.05)),0),"")</f>
        <v/>
      </c>
      <c r="AF1577" s="190">
        <f>IF(U1577&lt;&gt;0,INT(0.8465*POWER(((100*U1577)-75),1.42)),0)</f>
        <v>0</v>
      </c>
      <c r="AG1577" s="190" t="str">
        <f>IFERROR(IF(X1577&lt;&gt;0,INT(1.53775*POWER((82-X1577),1.81)),0),"")</f>
        <v/>
      </c>
      <c r="AH1577" s="190" t="str">
        <f>IF(Y1577="","",IF(Y1577&lt;&gt;0,INT(5.74352*POWER((28.5-Y1577),1.92)),0))</f>
        <v/>
      </c>
      <c r="AI1577" s="190">
        <f>IF(Z1577&lt;&gt;0,INT(12.91*POWER((Z1577-4),1.1)),0)</f>
        <v>0</v>
      </c>
      <c r="AJ1577" s="190" t="str">
        <f>IF(AA1577="","",IF(AA1577&lt;&gt;0,INT(0.2797*POWER(((100*AA1577)),1.35)),0))</f>
        <v/>
      </c>
      <c r="AK1577" s="191" t="str">
        <f>IF(AB1577="","",IF(AB1577&lt;&gt;0,INT(100.14*POWER((AB1577-1),1.08)),0))</f>
        <v/>
      </c>
      <c r="AL1577" s="192">
        <f>COUNT(J1577,Q1577,T1577,X1577,Y1577,AA1577,AB1577)</f>
        <v>0</v>
      </c>
      <c r="AM1577" s="193" t="str">
        <f>IF(AL1577=0,"",SUM(AC1577:AK1577))</f>
        <v/>
      </c>
    </row>
    <row r="1578" spans="1:39" customFormat="1" outlineLevel="1">
      <c r="B1578" s="259"/>
      <c r="C1578" s="106" t="s">
        <v>65</v>
      </c>
      <c r="D1578" s="103"/>
      <c r="E1578" s="103"/>
      <c r="F1578" s="103"/>
      <c r="G1578" s="103"/>
      <c r="H1578" s="104"/>
      <c r="I1578" s="105"/>
      <c r="J1578" s="107" t="str">
        <f>IFERROR((J1575-J1577)/J1577*100%,"")</f>
        <v/>
      </c>
      <c r="K1578" s="107" t="str">
        <f t="shared" ref="K1578:T1578" si="6783">IFERROR((K1577-K1575)/K1577*100%,"")</f>
        <v/>
      </c>
      <c r="L1578" s="107" t="str">
        <f t="shared" si="6783"/>
        <v/>
      </c>
      <c r="M1578" s="107" t="str">
        <f t="shared" si="6783"/>
        <v/>
      </c>
      <c r="N1578" s="107" t="str">
        <f t="shared" si="6783"/>
        <v/>
      </c>
      <c r="O1578" s="107" t="str">
        <f t="shared" si="6783"/>
        <v/>
      </c>
      <c r="P1578" s="107" t="str">
        <f t="shared" si="6783"/>
        <v/>
      </c>
      <c r="Q1578" s="107" t="str">
        <f t="shared" si="6783"/>
        <v/>
      </c>
      <c r="R1578" s="107" t="str">
        <f t="shared" si="6783"/>
        <v/>
      </c>
      <c r="S1578" s="107" t="str">
        <f t="shared" si="6783"/>
        <v/>
      </c>
      <c r="T1578" s="107" t="str">
        <f t="shared" si="6783"/>
        <v/>
      </c>
      <c r="U1578" s="107" t="str">
        <f t="shared" ref="U1578" si="6784">IFERROR((U1577-U1576)/U1577*100%,"")</f>
        <v/>
      </c>
      <c r="V1578" s="107" t="str">
        <f>IFERROR((V1575-V1577)/V1577*100%,"")</f>
        <v/>
      </c>
      <c r="W1578" s="107" t="str">
        <f>IFERROR((W1575-W1577)/W1577*100%,"")</f>
        <v/>
      </c>
      <c r="X1578" s="107" t="str">
        <f>IFERROR((X1575-X1577)/X1577*100%,"")</f>
        <v/>
      </c>
      <c r="Y1578" s="107" t="str">
        <f>IFERROR((Y1575-Y1577)/Y1577*100%,"")</f>
        <v/>
      </c>
      <c r="Z1578" s="107" t="str">
        <f t="shared" ref="Z1578" si="6785">IFERROR((Z1577-Z1576)/Z1577*100%,"")</f>
        <v/>
      </c>
      <c r="AA1578" s="107" t="str">
        <f>IFERROR((AA1577-AA1575)/AA1577*100%,"")</f>
        <v/>
      </c>
      <c r="AB1578" s="107" t="str">
        <f>IFERROR((AB1577-AB1575)/AB1577*100%,"")</f>
        <v/>
      </c>
      <c r="AC1578" s="194" t="str">
        <f t="shared" ref="AC1578" si="6786">IFERROR((AC1577-AC1576)/AC1577*100%,"")</f>
        <v/>
      </c>
      <c r="AD1578" s="194" t="str">
        <f t="shared" ref="AD1578" si="6787">IFERROR((AD1577-AD1576)/AD1577*100%,"")</f>
        <v/>
      </c>
      <c r="AE1578" s="194" t="str">
        <f t="shared" ref="AE1578" si="6788">IFERROR((AE1577-AE1576)/AE1577*100%,"")</f>
        <v/>
      </c>
      <c r="AF1578" s="194" t="str">
        <f t="shared" ref="AF1578" si="6789">IFERROR((AF1577-AF1576)/AF1577*100%,"")</f>
        <v/>
      </c>
      <c r="AG1578" s="194" t="str">
        <f t="shared" ref="AG1578" si="6790">IFERROR((AG1577-AG1576)/AG1577*100%,"")</f>
        <v/>
      </c>
      <c r="AH1578" s="194" t="str">
        <f t="shared" ref="AH1578" si="6791">IFERROR((AH1577-AH1576)/AH1577*100%,"")</f>
        <v/>
      </c>
      <c r="AI1578" s="194" t="str">
        <f t="shared" ref="AI1578" si="6792">IFERROR((AI1577-AI1576)/AI1577*100%,"")</f>
        <v/>
      </c>
      <c r="AJ1578" s="194" t="str">
        <f t="shared" ref="AJ1578" si="6793">IFERROR((AJ1577-AJ1576)/AJ1577*100%,"")</f>
        <v/>
      </c>
      <c r="AK1578" s="194" t="str">
        <f t="shared" ref="AK1578" si="6794">IFERROR((AK1577-AK1576)/AK1577*100%,"")</f>
        <v/>
      </c>
      <c r="AL1578" s="194" t="str">
        <f t="shared" ref="AL1578" si="6795">IFERROR((AL1577-AL1576)/AL1577*100%,"")</f>
        <v/>
      </c>
      <c r="AM1578" s="227" t="str">
        <f>IFERROR((AM1577-AM1575)/AM1577*100%,"")</f>
        <v/>
      </c>
    </row>
    <row r="1579" spans="1:39" customFormat="1" outlineLevel="1">
      <c r="A1579" t="str">
        <f>B1574&amp;C1579</f>
        <v>Surname, Forename4</v>
      </c>
      <c r="B1579" s="259"/>
      <c r="C1579" s="27">
        <v>4</v>
      </c>
      <c r="D1579" s="26" t="s">
        <v>22</v>
      </c>
      <c r="E1579" s="103"/>
      <c r="F1579" s="103"/>
      <c r="G1579" s="103"/>
      <c r="H1579" s="15"/>
      <c r="I1579" s="16"/>
      <c r="J1579" s="17"/>
      <c r="K1579" s="94"/>
      <c r="L1579" s="94"/>
      <c r="M1579" s="94"/>
      <c r="N1579" s="94"/>
      <c r="O1579" s="94"/>
      <c r="P1579" s="94"/>
      <c r="Q1579" s="17" t="str">
        <f>IF(SUM(K1579:P1579)=0,"",SUM(K1579:P1579))</f>
        <v/>
      </c>
      <c r="R1579" s="94"/>
      <c r="S1579" s="94"/>
      <c r="T1579" s="17" t="str">
        <f>IF(SUM(R1579:S1579)=0,"",SUM(R1579:S1579))</f>
        <v/>
      </c>
      <c r="U1579" s="17"/>
      <c r="V1579" s="94"/>
      <c r="W1579" s="17"/>
      <c r="X1579" s="94" t="str">
        <f>IFERROR(AVERAGE(V1579:W1579),"")</f>
        <v/>
      </c>
      <c r="Y1579" s="17"/>
      <c r="Z1579" s="17"/>
      <c r="AA1579" s="71"/>
      <c r="AB1579" s="17"/>
      <c r="AC1579" s="190" t="str">
        <f>IF(J1579="","",IF(J1579&lt;&gt;0,INT(25.4347*POWER((18-J1579),1.81)),0))</f>
        <v/>
      </c>
      <c r="AD1579" s="190" t="str">
        <f>IFERROR(IF(Q1579&lt;&gt;0,INT(0.14354*POWER(((10*Q1579)-220),1.4)),0),"")</f>
        <v/>
      </c>
      <c r="AE1579" s="190" t="str">
        <f>IFERROR(IF(T1579&lt;&gt;0,INT(51.39*POWER((T1579-1.5),1.05)),0),"")</f>
        <v/>
      </c>
      <c r="AF1579" s="190">
        <f>IF(U1579&lt;&gt;0,INT(0.8465*POWER(((100*U1579)-75),1.42)),0)</f>
        <v>0</v>
      </c>
      <c r="AG1579" s="190" t="str">
        <f>IFERROR(IF(X1579&lt;&gt;0,INT(1.53775*POWER((82-X1579),1.81)),0),"")</f>
        <v/>
      </c>
      <c r="AH1579" s="190" t="str">
        <f>IF(Y1579="","",IF(Y1579&lt;&gt;0,INT(5.74352*POWER((28.5-Y1579),1.92)),0))</f>
        <v/>
      </c>
      <c r="AI1579" s="190">
        <f>IF(Z1579&lt;&gt;0,INT(12.91*POWER((Z1579-4),1.1)),0)</f>
        <v>0</v>
      </c>
      <c r="AJ1579" s="190" t="str">
        <f>IF(AA1579="","",IF(AA1579&lt;&gt;0,INT(0.2797*POWER(((100*AA1579)),1.35)),0))</f>
        <v/>
      </c>
      <c r="AK1579" s="191" t="str">
        <f>IF(AB1579="","",IF(AB1579&lt;&gt;0,INT(100.14*POWER((AB1579-1),1.08)),0))</f>
        <v/>
      </c>
      <c r="AL1579" s="192">
        <f>COUNT(J1579,Q1579,T1579,X1579,Y1579,AA1579,AB1579)</f>
        <v>0</v>
      </c>
      <c r="AM1579" s="193" t="str">
        <f>IF(AL1579=0,"",SUM(AC1579:AK1579))</f>
        <v/>
      </c>
    </row>
    <row r="1580" spans="1:39" customFormat="1" outlineLevel="1">
      <c r="B1580" s="259"/>
      <c r="C1580" s="106" t="s">
        <v>65</v>
      </c>
      <c r="D1580" s="103"/>
      <c r="E1580" s="103"/>
      <c r="F1580" s="103"/>
      <c r="G1580" s="103"/>
      <c r="H1580" s="104"/>
      <c r="I1580" s="105"/>
      <c r="J1580" s="107" t="str">
        <f>IFERROR((J1577-J1579)/J1579*100%,"")</f>
        <v/>
      </c>
      <c r="K1580" s="107" t="str">
        <f t="shared" ref="K1580:T1580" si="6796">IFERROR((K1579-K1577)/K1579*100%,"")</f>
        <v/>
      </c>
      <c r="L1580" s="107" t="str">
        <f t="shared" si="6796"/>
        <v/>
      </c>
      <c r="M1580" s="107" t="str">
        <f t="shared" si="6796"/>
        <v/>
      </c>
      <c r="N1580" s="107" t="str">
        <f t="shared" si="6796"/>
        <v/>
      </c>
      <c r="O1580" s="107" t="str">
        <f t="shared" si="6796"/>
        <v/>
      </c>
      <c r="P1580" s="107" t="str">
        <f t="shared" si="6796"/>
        <v/>
      </c>
      <c r="Q1580" s="107" t="str">
        <f t="shared" si="6796"/>
        <v/>
      </c>
      <c r="R1580" s="107" t="str">
        <f t="shared" si="6796"/>
        <v/>
      </c>
      <c r="S1580" s="107" t="str">
        <f t="shared" si="6796"/>
        <v/>
      </c>
      <c r="T1580" s="107" t="str">
        <f t="shared" si="6796"/>
        <v/>
      </c>
      <c r="U1580" s="107" t="str">
        <f t="shared" ref="U1580" si="6797">IFERROR((U1579-U1578)/U1579*100%,"")</f>
        <v/>
      </c>
      <c r="V1580" s="107" t="str">
        <f>IFERROR((V1577-V1579)/V1579*100%,"")</f>
        <v/>
      </c>
      <c r="W1580" s="107" t="str">
        <f>IFERROR((W1577-W1579)/W1579*100%,"")</f>
        <v/>
      </c>
      <c r="X1580" s="107" t="str">
        <f>IFERROR((X1577-X1579)/X1579*100%,"")</f>
        <v/>
      </c>
      <c r="Y1580" s="107" t="str">
        <f>IFERROR((Y1577-Y1579)/Y1579*100%,"")</f>
        <v/>
      </c>
      <c r="Z1580" s="107" t="str">
        <f t="shared" ref="Z1580" si="6798">IFERROR((Z1579-Z1578)/Z1579*100%,"")</f>
        <v/>
      </c>
      <c r="AA1580" s="107" t="str">
        <f>IFERROR((AA1579-AA1577)/AA1579*100%,"")</f>
        <v/>
      </c>
      <c r="AB1580" s="107" t="str">
        <f>IFERROR((AB1579-AB1577)/AB1579*100%,"")</f>
        <v/>
      </c>
      <c r="AC1580" s="194" t="str">
        <f t="shared" ref="AC1580" si="6799">IFERROR((AC1579-AC1578)/AC1579*100%,"")</f>
        <v/>
      </c>
      <c r="AD1580" s="194" t="str">
        <f t="shared" ref="AD1580" si="6800">IFERROR((AD1579-AD1578)/AD1579*100%,"")</f>
        <v/>
      </c>
      <c r="AE1580" s="194" t="str">
        <f t="shared" ref="AE1580" si="6801">IFERROR((AE1579-AE1578)/AE1579*100%,"")</f>
        <v/>
      </c>
      <c r="AF1580" s="194" t="str">
        <f t="shared" ref="AF1580" si="6802">IFERROR((AF1579-AF1578)/AF1579*100%,"")</f>
        <v/>
      </c>
      <c r="AG1580" s="194" t="str">
        <f t="shared" ref="AG1580" si="6803">IFERROR((AG1579-AG1578)/AG1579*100%,"")</f>
        <v/>
      </c>
      <c r="AH1580" s="194" t="str">
        <f t="shared" ref="AH1580" si="6804">IFERROR((AH1579-AH1578)/AH1579*100%,"")</f>
        <v/>
      </c>
      <c r="AI1580" s="194" t="str">
        <f t="shared" ref="AI1580" si="6805">IFERROR((AI1579-AI1578)/AI1579*100%,"")</f>
        <v/>
      </c>
      <c r="AJ1580" s="194" t="str">
        <f t="shared" ref="AJ1580" si="6806">IFERROR((AJ1579-AJ1578)/AJ1579*100%,"")</f>
        <v/>
      </c>
      <c r="AK1580" s="194" t="str">
        <f t="shared" ref="AK1580" si="6807">IFERROR((AK1579-AK1578)/AK1579*100%,"")</f>
        <v/>
      </c>
      <c r="AL1580" s="194" t="str">
        <f t="shared" ref="AL1580" si="6808">IFERROR((AL1579-AL1578)/AL1579*100%,"")</f>
        <v/>
      </c>
      <c r="AM1580" s="227" t="str">
        <f>IFERROR((AM1579-AM1577)/AM1579*100%,"")</f>
        <v/>
      </c>
    </row>
    <row r="1581" spans="1:39" customFormat="1" outlineLevel="1">
      <c r="A1581" t="str">
        <f>B1574&amp;C1581</f>
        <v>Surname, Forename5</v>
      </c>
      <c r="B1581" s="259"/>
      <c r="C1581" s="27">
        <v>5</v>
      </c>
      <c r="D1581" s="26" t="s">
        <v>22</v>
      </c>
      <c r="E1581" s="103"/>
      <c r="F1581" s="103"/>
      <c r="G1581" s="103"/>
      <c r="H1581" s="15"/>
      <c r="I1581" s="16"/>
      <c r="J1581" s="17"/>
      <c r="K1581" s="94"/>
      <c r="L1581" s="94"/>
      <c r="M1581" s="94"/>
      <c r="N1581" s="94"/>
      <c r="O1581" s="94"/>
      <c r="P1581" s="94"/>
      <c r="Q1581" s="17" t="str">
        <f>IF(SUM(K1581:P1581)=0,"",SUM(K1581:P1581))</f>
        <v/>
      </c>
      <c r="R1581" s="94"/>
      <c r="S1581" s="94"/>
      <c r="T1581" s="17" t="str">
        <f>IF(SUM(R1581:S1581)=0,"",SUM(R1581:S1581))</f>
        <v/>
      </c>
      <c r="U1581" s="17"/>
      <c r="V1581" s="94"/>
      <c r="W1581" s="17"/>
      <c r="X1581" s="94" t="str">
        <f>IFERROR(AVERAGE(V1581:W1581),"")</f>
        <v/>
      </c>
      <c r="Y1581" s="17"/>
      <c r="Z1581" s="17"/>
      <c r="AA1581" s="71"/>
      <c r="AB1581" s="17"/>
      <c r="AC1581" s="190" t="str">
        <f>IF(J1581="","",IF(J1581&lt;&gt;0,INT(25.4347*POWER((18-J1581),1.81)),0))</f>
        <v/>
      </c>
      <c r="AD1581" s="190" t="str">
        <f>IFERROR(IF(Q1581&lt;&gt;0,INT(0.14354*POWER(((10*Q1581)-220),1.4)),0),"")</f>
        <v/>
      </c>
      <c r="AE1581" s="190" t="str">
        <f>IFERROR(IF(T1581&lt;&gt;0,INT(51.39*POWER((T1581-1.5),1.05)),0),"")</f>
        <v/>
      </c>
      <c r="AF1581" s="190">
        <f>IF(U1581&lt;&gt;0,INT(0.8465*POWER(((100*U1581)-75),1.42)),0)</f>
        <v>0</v>
      </c>
      <c r="AG1581" s="190" t="str">
        <f>IFERROR(IF(X1581&lt;&gt;0,INT(1.53775*POWER((82-X1581),1.81)),0),"")</f>
        <v/>
      </c>
      <c r="AH1581" s="190" t="str">
        <f>IF(Y1581="","",IF(Y1581&lt;&gt;0,INT(5.74352*POWER((28.5-Y1581),1.92)),0))</f>
        <v/>
      </c>
      <c r="AI1581" s="190">
        <f>IF(Z1581&lt;&gt;0,INT(12.91*POWER((Z1581-4),1.1)),0)</f>
        <v>0</v>
      </c>
      <c r="AJ1581" s="190" t="str">
        <f>IF(AA1581="","",IF(AA1581&lt;&gt;0,INT(0.2797*POWER(((100*AA1581)),1.35)),0))</f>
        <v/>
      </c>
      <c r="AK1581" s="191" t="str">
        <f>IF(AB1581="","",IF(AB1581&lt;&gt;0,INT(100.14*POWER((AB1581-1),1.08)),0))</f>
        <v/>
      </c>
      <c r="AL1581" s="192">
        <f>COUNT(J1581,Q1581,T1581,X1581,Y1581,AA1581,AB1581)</f>
        <v>0</v>
      </c>
      <c r="AM1581" s="193" t="str">
        <f>IF(AL1581=0,"",SUM(AC1581:AK1581))</f>
        <v/>
      </c>
    </row>
    <row r="1582" spans="1:39" customFormat="1" outlineLevel="1">
      <c r="B1582" s="259"/>
      <c r="C1582" s="106" t="s">
        <v>65</v>
      </c>
      <c r="D1582" s="103"/>
      <c r="E1582" s="103"/>
      <c r="F1582" s="103"/>
      <c r="G1582" s="103"/>
      <c r="H1582" s="104"/>
      <c r="I1582" s="105"/>
      <c r="J1582" s="107" t="str">
        <f>IFERROR((J1579-J1581)/J1581*100%,"")</f>
        <v/>
      </c>
      <c r="K1582" s="107" t="str">
        <f t="shared" ref="K1582:T1582" si="6809">IFERROR((K1581-K1579)/K1581*100%,"")</f>
        <v/>
      </c>
      <c r="L1582" s="107" t="str">
        <f t="shared" si="6809"/>
        <v/>
      </c>
      <c r="M1582" s="107" t="str">
        <f t="shared" si="6809"/>
        <v/>
      </c>
      <c r="N1582" s="107" t="str">
        <f t="shared" si="6809"/>
        <v/>
      </c>
      <c r="O1582" s="107" t="str">
        <f t="shared" si="6809"/>
        <v/>
      </c>
      <c r="P1582" s="107" t="str">
        <f t="shared" si="6809"/>
        <v/>
      </c>
      <c r="Q1582" s="107" t="str">
        <f t="shared" si="6809"/>
        <v/>
      </c>
      <c r="R1582" s="107" t="str">
        <f t="shared" si="6809"/>
        <v/>
      </c>
      <c r="S1582" s="107" t="str">
        <f t="shared" si="6809"/>
        <v/>
      </c>
      <c r="T1582" s="107" t="str">
        <f t="shared" si="6809"/>
        <v/>
      </c>
      <c r="U1582" s="107" t="str">
        <f t="shared" ref="U1582" si="6810">IFERROR((U1581-U1580)/U1581*100%,"")</f>
        <v/>
      </c>
      <c r="V1582" s="107" t="str">
        <f>IFERROR((V1579-V1581)/V1581*100%,"")</f>
        <v/>
      </c>
      <c r="W1582" s="107" t="str">
        <f>IFERROR((W1579-W1581)/W1581*100%,"")</f>
        <v/>
      </c>
      <c r="X1582" s="107" t="str">
        <f>IFERROR((X1579-X1581)/X1581*100%,"")</f>
        <v/>
      </c>
      <c r="Y1582" s="107" t="str">
        <f>IFERROR((Y1579-Y1581)/Y1581*100%,"")</f>
        <v/>
      </c>
      <c r="Z1582" s="107" t="str">
        <f t="shared" ref="Z1582" si="6811">IFERROR((Z1581-Z1580)/Z1581*100%,"")</f>
        <v/>
      </c>
      <c r="AA1582" s="107" t="str">
        <f>IFERROR((AA1581-AA1579)/AA1581*100%,"")</f>
        <v/>
      </c>
      <c r="AB1582" s="107" t="str">
        <f>IFERROR((AB1581-AB1579)/AB1581*100%,"")</f>
        <v/>
      </c>
      <c r="AC1582" s="194" t="str">
        <f t="shared" ref="AC1582" si="6812">IFERROR((AC1581-AC1580)/AC1581*100%,"")</f>
        <v/>
      </c>
      <c r="AD1582" s="194" t="str">
        <f t="shared" ref="AD1582" si="6813">IFERROR((AD1581-AD1580)/AD1581*100%,"")</f>
        <v/>
      </c>
      <c r="AE1582" s="194" t="str">
        <f t="shared" ref="AE1582" si="6814">IFERROR((AE1581-AE1580)/AE1581*100%,"")</f>
        <v/>
      </c>
      <c r="AF1582" s="194" t="str">
        <f t="shared" ref="AF1582" si="6815">IFERROR((AF1581-AF1580)/AF1581*100%,"")</f>
        <v/>
      </c>
      <c r="AG1582" s="194" t="str">
        <f t="shared" ref="AG1582" si="6816">IFERROR((AG1581-AG1580)/AG1581*100%,"")</f>
        <v/>
      </c>
      <c r="AH1582" s="194" t="str">
        <f t="shared" ref="AH1582" si="6817">IFERROR((AH1581-AH1580)/AH1581*100%,"")</f>
        <v/>
      </c>
      <c r="AI1582" s="194" t="str">
        <f t="shared" ref="AI1582" si="6818">IFERROR((AI1581-AI1580)/AI1581*100%,"")</f>
        <v/>
      </c>
      <c r="AJ1582" s="194" t="str">
        <f t="shared" ref="AJ1582" si="6819">IFERROR((AJ1581-AJ1580)/AJ1581*100%,"")</f>
        <v/>
      </c>
      <c r="AK1582" s="194" t="str">
        <f t="shared" ref="AK1582" si="6820">IFERROR((AK1581-AK1580)/AK1581*100%,"")</f>
        <v/>
      </c>
      <c r="AL1582" s="194" t="str">
        <f t="shared" ref="AL1582" si="6821">IFERROR((AL1581-AL1580)/AL1581*100%,"")</f>
        <v/>
      </c>
      <c r="AM1582" s="227" t="str">
        <f>IFERROR((AM1581-AM1579)/AM1581*100%,"")</f>
        <v/>
      </c>
    </row>
    <row r="1583" spans="1:39" customFormat="1" outlineLevel="1">
      <c r="A1583" t="str">
        <f>B1574&amp;C1583</f>
        <v>Surname, Forename6</v>
      </c>
      <c r="B1583" s="259"/>
      <c r="C1583" s="27">
        <v>6</v>
      </c>
      <c r="D1583" s="26" t="s">
        <v>22</v>
      </c>
      <c r="E1583" s="103"/>
      <c r="F1583" s="103"/>
      <c r="G1583" s="103"/>
      <c r="H1583" s="15"/>
      <c r="I1583" s="16"/>
      <c r="J1583" s="17"/>
      <c r="K1583" s="94"/>
      <c r="L1583" s="94"/>
      <c r="M1583" s="94"/>
      <c r="N1583" s="94"/>
      <c r="O1583" s="94"/>
      <c r="P1583" s="94"/>
      <c r="Q1583" s="17" t="str">
        <f>IF(SUM(K1583:P1583)=0,"",SUM(K1583:P1583))</f>
        <v/>
      </c>
      <c r="R1583" s="94"/>
      <c r="S1583" s="94"/>
      <c r="T1583" s="17" t="str">
        <f>IF(SUM(R1583:S1583)=0,"",SUM(R1583:S1583))</f>
        <v/>
      </c>
      <c r="U1583" s="17"/>
      <c r="V1583" s="94"/>
      <c r="W1583" s="17"/>
      <c r="X1583" s="94" t="str">
        <f>IFERROR(AVERAGE(V1583:W1583),"")</f>
        <v/>
      </c>
      <c r="Y1583" s="17"/>
      <c r="Z1583" s="17"/>
      <c r="AA1583" s="71"/>
      <c r="AB1583" s="17"/>
      <c r="AC1583" s="190" t="str">
        <f>IF(J1583="","",IF(J1583&lt;&gt;0,INT(25.4347*POWER((18-J1583),1.81)),0))</f>
        <v/>
      </c>
      <c r="AD1583" s="190" t="str">
        <f>IFERROR(IF(Q1583&lt;&gt;0,INT(0.14354*POWER(((10*Q1583)-220),1.4)),0),"")</f>
        <v/>
      </c>
      <c r="AE1583" s="190" t="str">
        <f>IFERROR(IF(T1583&lt;&gt;0,INT(51.39*POWER((T1583-1.5),1.05)),0),"")</f>
        <v/>
      </c>
      <c r="AF1583" s="190">
        <f>IF(U1583&lt;&gt;0,INT(0.8465*POWER(((100*U1583)-75),1.42)),0)</f>
        <v>0</v>
      </c>
      <c r="AG1583" s="190" t="str">
        <f>IFERROR(IF(X1583&lt;&gt;0,INT(1.53775*POWER((82-X1583),1.81)),0),"")</f>
        <v/>
      </c>
      <c r="AH1583" s="190" t="str">
        <f>IF(Y1583="","",IF(Y1583&lt;&gt;0,INT(5.74352*POWER((28.5-Y1583),1.92)),0))</f>
        <v/>
      </c>
      <c r="AI1583" s="190">
        <f>IF(Z1583&lt;&gt;0,INT(12.91*POWER((Z1583-4),1.1)),0)</f>
        <v>0</v>
      </c>
      <c r="AJ1583" s="190" t="str">
        <f>IF(AA1583="","",IF(AA1583&lt;&gt;0,INT(0.2797*POWER(((100*AA1583)),1.35)),0))</f>
        <v/>
      </c>
      <c r="AK1583" s="191" t="str">
        <f>IF(AB1583="","",IF(AB1583&lt;&gt;0,INT(100.14*POWER((AB1583-1),1.08)),0))</f>
        <v/>
      </c>
      <c r="AL1583" s="192">
        <f>COUNT(J1583,Q1583,T1583,X1583,Y1583,AA1583,AB1583)</f>
        <v>0</v>
      </c>
      <c r="AM1583" s="193" t="str">
        <f>IF(AL1583=0,"",SUM(AC1583:AK1583))</f>
        <v/>
      </c>
    </row>
    <row r="1584" spans="1:39" customFormat="1" outlineLevel="1">
      <c r="B1584" s="259"/>
      <c r="C1584" s="106" t="s">
        <v>65</v>
      </c>
      <c r="D1584" s="103"/>
      <c r="E1584" s="103"/>
      <c r="F1584" s="103"/>
      <c r="G1584" s="103"/>
      <c r="H1584" s="104"/>
      <c r="I1584" s="105"/>
      <c r="J1584" s="107" t="str">
        <f>IFERROR((J1581-J1583)/J1583*100%,"")</f>
        <v/>
      </c>
      <c r="K1584" s="107" t="str">
        <f t="shared" ref="K1584:T1584" si="6822">IFERROR((K1583-K1581)/K1583*100%,"")</f>
        <v/>
      </c>
      <c r="L1584" s="107" t="str">
        <f t="shared" si="6822"/>
        <v/>
      </c>
      <c r="M1584" s="107" t="str">
        <f t="shared" si="6822"/>
        <v/>
      </c>
      <c r="N1584" s="107" t="str">
        <f t="shared" si="6822"/>
        <v/>
      </c>
      <c r="O1584" s="107" t="str">
        <f t="shared" si="6822"/>
        <v/>
      </c>
      <c r="P1584" s="107" t="str">
        <f t="shared" si="6822"/>
        <v/>
      </c>
      <c r="Q1584" s="107" t="str">
        <f t="shared" si="6822"/>
        <v/>
      </c>
      <c r="R1584" s="107" t="str">
        <f t="shared" si="6822"/>
        <v/>
      </c>
      <c r="S1584" s="107" t="str">
        <f t="shared" si="6822"/>
        <v/>
      </c>
      <c r="T1584" s="107" t="str">
        <f t="shared" si="6822"/>
        <v/>
      </c>
      <c r="U1584" s="107" t="str">
        <f t="shared" ref="U1584" si="6823">IFERROR((U1583-U1582)/U1583*100%,"")</f>
        <v/>
      </c>
      <c r="V1584" s="107" t="str">
        <f>IFERROR((V1581-V1583)/V1583*100%,"")</f>
        <v/>
      </c>
      <c r="W1584" s="107" t="str">
        <f>IFERROR((W1581-W1583)/W1583*100%,"")</f>
        <v/>
      </c>
      <c r="X1584" s="107" t="str">
        <f>IFERROR((X1581-X1583)/X1583*100%,"")</f>
        <v/>
      </c>
      <c r="Y1584" s="107" t="str">
        <f>IFERROR((Y1581-Y1583)/Y1583*100%,"")</f>
        <v/>
      </c>
      <c r="Z1584" s="107" t="str">
        <f t="shared" ref="Z1584" si="6824">IFERROR((Z1583-Z1582)/Z1583*100%,"")</f>
        <v/>
      </c>
      <c r="AA1584" s="107" t="str">
        <f>IFERROR((AA1583-AA1581)/AA1583*100%,"")</f>
        <v/>
      </c>
      <c r="AB1584" s="107" t="str">
        <f>IFERROR((AB1583-AB1581)/AB1583*100%,"")</f>
        <v/>
      </c>
      <c r="AC1584" s="194" t="str">
        <f t="shared" ref="AC1584" si="6825">IFERROR((AC1583-AC1582)/AC1583*100%,"")</f>
        <v/>
      </c>
      <c r="AD1584" s="194" t="str">
        <f t="shared" ref="AD1584" si="6826">IFERROR((AD1583-AD1582)/AD1583*100%,"")</f>
        <v/>
      </c>
      <c r="AE1584" s="194" t="str">
        <f t="shared" ref="AE1584" si="6827">IFERROR((AE1583-AE1582)/AE1583*100%,"")</f>
        <v/>
      </c>
      <c r="AF1584" s="194" t="str">
        <f t="shared" ref="AF1584" si="6828">IFERROR((AF1583-AF1582)/AF1583*100%,"")</f>
        <v/>
      </c>
      <c r="AG1584" s="194" t="str">
        <f t="shared" ref="AG1584" si="6829">IFERROR((AG1583-AG1582)/AG1583*100%,"")</f>
        <v/>
      </c>
      <c r="AH1584" s="194" t="str">
        <f t="shared" ref="AH1584" si="6830">IFERROR((AH1583-AH1582)/AH1583*100%,"")</f>
        <v/>
      </c>
      <c r="AI1584" s="194" t="str">
        <f t="shared" ref="AI1584" si="6831">IFERROR((AI1583-AI1582)/AI1583*100%,"")</f>
        <v/>
      </c>
      <c r="AJ1584" s="194" t="str">
        <f t="shared" ref="AJ1584" si="6832">IFERROR((AJ1583-AJ1582)/AJ1583*100%,"")</f>
        <v/>
      </c>
      <c r="AK1584" s="194" t="str">
        <f t="shared" ref="AK1584" si="6833">IFERROR((AK1583-AK1582)/AK1583*100%,"")</f>
        <v/>
      </c>
      <c r="AL1584" s="194" t="str">
        <f t="shared" ref="AL1584" si="6834">IFERROR((AL1583-AL1582)/AL1583*100%,"")</f>
        <v/>
      </c>
      <c r="AM1584" s="227" t="str">
        <f>IFERROR((AM1583-AM1581)/AM1583*100%,"")</f>
        <v/>
      </c>
    </row>
    <row r="1585" spans="1:39" customFormat="1" outlineLevel="1">
      <c r="A1585" t="str">
        <f>B1574&amp;C1585</f>
        <v>Surname, Forename7</v>
      </c>
      <c r="B1585" s="259"/>
      <c r="C1585" s="27">
        <v>7</v>
      </c>
      <c r="D1585" s="26" t="s">
        <v>22</v>
      </c>
      <c r="E1585" s="103"/>
      <c r="F1585" s="103"/>
      <c r="G1585" s="103"/>
      <c r="H1585" s="15"/>
      <c r="I1585" s="16"/>
      <c r="J1585" s="17"/>
      <c r="K1585" s="94"/>
      <c r="L1585" s="94"/>
      <c r="M1585" s="94"/>
      <c r="N1585" s="94"/>
      <c r="O1585" s="94"/>
      <c r="P1585" s="94"/>
      <c r="Q1585" s="17" t="str">
        <f>IF(SUM(K1585:P1585)=0,"",SUM(K1585:P1585))</f>
        <v/>
      </c>
      <c r="R1585" s="94"/>
      <c r="S1585" s="94"/>
      <c r="T1585" s="17" t="str">
        <f>IF(SUM(R1585:S1585)=0,"",SUM(R1585:S1585))</f>
        <v/>
      </c>
      <c r="U1585" s="17"/>
      <c r="V1585" s="94"/>
      <c r="W1585" s="17"/>
      <c r="X1585" s="94" t="str">
        <f>IFERROR(AVERAGE(V1585:W1585),"")</f>
        <v/>
      </c>
      <c r="Y1585" s="17"/>
      <c r="Z1585" s="17"/>
      <c r="AA1585" s="71"/>
      <c r="AB1585" s="17"/>
      <c r="AC1585" s="190" t="str">
        <f>IF(J1585="","",IF(J1585&lt;&gt;0,INT(25.4347*POWER((18-J1585),1.81)),0))</f>
        <v/>
      </c>
      <c r="AD1585" s="190" t="str">
        <f>IFERROR(IF(Q1585&lt;&gt;0,INT(0.14354*POWER(((10*Q1585)-220),1.4)),0),"")</f>
        <v/>
      </c>
      <c r="AE1585" s="190" t="str">
        <f>IFERROR(IF(T1585&lt;&gt;0,INT(51.39*POWER((T1585-1.5),1.05)),0),"")</f>
        <v/>
      </c>
      <c r="AF1585" s="190">
        <f>IF(U1585&lt;&gt;0,INT(0.8465*POWER(((100*U1585)-75),1.42)),0)</f>
        <v>0</v>
      </c>
      <c r="AG1585" s="190" t="str">
        <f>IFERROR(IF(X1585&lt;&gt;0,INT(1.53775*POWER((82-X1585),1.81)),0),"")</f>
        <v/>
      </c>
      <c r="AH1585" s="190" t="str">
        <f>IF(Y1585="","",IF(Y1585&lt;&gt;0,INT(5.74352*POWER((28.5-Y1585),1.92)),0))</f>
        <v/>
      </c>
      <c r="AI1585" s="190">
        <f>IF(Z1585&lt;&gt;0,INT(12.91*POWER((Z1585-4),1.1)),0)</f>
        <v>0</v>
      </c>
      <c r="AJ1585" s="190" t="str">
        <f>IF(AA1585="","",IF(AA1585&lt;&gt;0,INT(0.2797*POWER(((100*AA1585)),1.35)),0))</f>
        <v/>
      </c>
      <c r="AK1585" s="191" t="str">
        <f>IF(AB1585="","",IF(AB1585&lt;&gt;0,INT(100.14*POWER((AB1585-1),1.08)),0))</f>
        <v/>
      </c>
      <c r="AL1585" s="192">
        <f>COUNT(J1585,Q1585,T1585,X1585,Y1585,AA1585,AB1585)</f>
        <v>0</v>
      </c>
      <c r="AM1585" s="193" t="str">
        <f>IF(AL1585=0,"",SUM(AC1585:AK1585))</f>
        <v/>
      </c>
    </row>
    <row r="1586" spans="1:39" customFormat="1" outlineLevel="1">
      <c r="B1586" s="259"/>
      <c r="C1586" s="106" t="s">
        <v>65</v>
      </c>
      <c r="D1586" s="103"/>
      <c r="E1586" s="103"/>
      <c r="F1586" s="103"/>
      <c r="G1586" s="103"/>
      <c r="H1586" s="104"/>
      <c r="I1586" s="105"/>
      <c r="J1586" s="107" t="str">
        <f>IFERROR((J1583-J1585)/J1585*100%,"")</f>
        <v/>
      </c>
      <c r="K1586" s="107" t="str">
        <f t="shared" ref="K1586:T1586" si="6835">IFERROR((K1585-K1583)/K1585*100%,"")</f>
        <v/>
      </c>
      <c r="L1586" s="107" t="str">
        <f t="shared" si="6835"/>
        <v/>
      </c>
      <c r="M1586" s="107" t="str">
        <f t="shared" si="6835"/>
        <v/>
      </c>
      <c r="N1586" s="107" t="str">
        <f t="shared" si="6835"/>
        <v/>
      </c>
      <c r="O1586" s="107" t="str">
        <f t="shared" si="6835"/>
        <v/>
      </c>
      <c r="P1586" s="107" t="str">
        <f t="shared" si="6835"/>
        <v/>
      </c>
      <c r="Q1586" s="107" t="str">
        <f t="shared" si="6835"/>
        <v/>
      </c>
      <c r="R1586" s="107" t="str">
        <f t="shared" si="6835"/>
        <v/>
      </c>
      <c r="S1586" s="107" t="str">
        <f t="shared" si="6835"/>
        <v/>
      </c>
      <c r="T1586" s="107" t="str">
        <f t="shared" si="6835"/>
        <v/>
      </c>
      <c r="U1586" s="107" t="str">
        <f t="shared" ref="U1586" si="6836">IFERROR((U1585-U1584)/U1585*100%,"")</f>
        <v/>
      </c>
      <c r="V1586" s="107" t="str">
        <f>IFERROR((V1583-V1585)/V1585*100%,"")</f>
        <v/>
      </c>
      <c r="W1586" s="107" t="str">
        <f>IFERROR((W1583-W1585)/W1585*100%,"")</f>
        <v/>
      </c>
      <c r="X1586" s="107" t="str">
        <f>IFERROR((X1583-X1585)/X1585*100%,"")</f>
        <v/>
      </c>
      <c r="Y1586" s="107" t="str">
        <f>IFERROR((Y1583-Y1585)/Y1585*100%,"")</f>
        <v/>
      </c>
      <c r="Z1586" s="107" t="str">
        <f t="shared" ref="Z1586" si="6837">IFERROR((Z1585-Z1584)/Z1585*100%,"")</f>
        <v/>
      </c>
      <c r="AA1586" s="107" t="str">
        <f>IFERROR((AA1585-AA1583)/AA1585*100%,"")</f>
        <v/>
      </c>
      <c r="AB1586" s="107" t="str">
        <f>IFERROR((AB1585-AB1583)/AB1585*100%,"")</f>
        <v/>
      </c>
      <c r="AC1586" s="194" t="str">
        <f t="shared" ref="AC1586" si="6838">IFERROR((AC1585-AC1584)/AC1585*100%,"")</f>
        <v/>
      </c>
      <c r="AD1586" s="194" t="str">
        <f t="shared" ref="AD1586" si="6839">IFERROR((AD1585-AD1584)/AD1585*100%,"")</f>
        <v/>
      </c>
      <c r="AE1586" s="194" t="str">
        <f t="shared" ref="AE1586" si="6840">IFERROR((AE1585-AE1584)/AE1585*100%,"")</f>
        <v/>
      </c>
      <c r="AF1586" s="194" t="str">
        <f t="shared" ref="AF1586" si="6841">IFERROR((AF1585-AF1584)/AF1585*100%,"")</f>
        <v/>
      </c>
      <c r="AG1586" s="194" t="str">
        <f t="shared" ref="AG1586" si="6842">IFERROR((AG1585-AG1584)/AG1585*100%,"")</f>
        <v/>
      </c>
      <c r="AH1586" s="194" t="str">
        <f t="shared" ref="AH1586" si="6843">IFERROR((AH1585-AH1584)/AH1585*100%,"")</f>
        <v/>
      </c>
      <c r="AI1586" s="194" t="str">
        <f t="shared" ref="AI1586" si="6844">IFERROR((AI1585-AI1584)/AI1585*100%,"")</f>
        <v/>
      </c>
      <c r="AJ1586" s="194" t="str">
        <f t="shared" ref="AJ1586" si="6845">IFERROR((AJ1585-AJ1584)/AJ1585*100%,"")</f>
        <v/>
      </c>
      <c r="AK1586" s="194" t="str">
        <f t="shared" ref="AK1586" si="6846">IFERROR((AK1585-AK1584)/AK1585*100%,"")</f>
        <v/>
      </c>
      <c r="AL1586" s="194" t="str">
        <f t="shared" ref="AL1586" si="6847">IFERROR((AL1585-AL1584)/AL1585*100%,"")</f>
        <v/>
      </c>
      <c r="AM1586" s="227" t="str">
        <f>IFERROR((AM1585-AM1583)/AM1585*100%,"")</f>
        <v/>
      </c>
    </row>
    <row r="1587" spans="1:39" customFormat="1" outlineLevel="1">
      <c r="A1587" t="str">
        <f>B1574&amp;C1587</f>
        <v>Surname, Forename8</v>
      </c>
      <c r="B1587" s="259"/>
      <c r="C1587" s="27">
        <v>8</v>
      </c>
      <c r="D1587" s="26" t="s">
        <v>22</v>
      </c>
      <c r="E1587" s="103"/>
      <c r="F1587" s="103"/>
      <c r="G1587" s="103"/>
      <c r="H1587" s="15"/>
      <c r="I1587" s="16"/>
      <c r="J1587" s="17"/>
      <c r="K1587" s="94"/>
      <c r="L1587" s="94"/>
      <c r="M1587" s="94"/>
      <c r="N1587" s="94"/>
      <c r="O1587" s="94"/>
      <c r="P1587" s="94"/>
      <c r="Q1587" s="17" t="str">
        <f>IF(SUM(K1587:P1587)=0,"",SUM(K1587:P1587))</f>
        <v/>
      </c>
      <c r="R1587" s="94"/>
      <c r="S1587" s="94"/>
      <c r="T1587" s="17" t="str">
        <f>IF(SUM(R1587:S1587)=0,"",SUM(R1587:S1587))</f>
        <v/>
      </c>
      <c r="U1587" s="17"/>
      <c r="V1587" s="94"/>
      <c r="W1587" s="17"/>
      <c r="X1587" s="94" t="str">
        <f>IFERROR(AVERAGE(V1587:W1587),"")</f>
        <v/>
      </c>
      <c r="Y1587" s="17"/>
      <c r="Z1587" s="17"/>
      <c r="AA1587" s="71"/>
      <c r="AB1587" s="17"/>
      <c r="AC1587" s="190" t="str">
        <f>IF(J1587="","",IF(J1587&lt;&gt;0,INT(25.4347*POWER((18-J1587),1.81)),0))</f>
        <v/>
      </c>
      <c r="AD1587" s="190" t="str">
        <f>IFERROR(IF(Q1587&lt;&gt;0,INT(0.14354*POWER(((10*Q1587)-220),1.4)),0),"")</f>
        <v/>
      </c>
      <c r="AE1587" s="190" t="str">
        <f>IFERROR(IF(T1587&lt;&gt;0,INT(51.39*POWER((T1587-1.5),1.05)),0),"")</f>
        <v/>
      </c>
      <c r="AF1587" s="190">
        <f>IF(U1587&lt;&gt;0,INT(0.8465*POWER(((100*U1587)-75),1.42)),0)</f>
        <v>0</v>
      </c>
      <c r="AG1587" s="190" t="str">
        <f>IFERROR(IF(X1587&lt;&gt;0,INT(1.53775*POWER((82-X1587),1.81)),0),"")</f>
        <v/>
      </c>
      <c r="AH1587" s="190" t="str">
        <f>IF(Y1587="","",IF(Y1587&lt;&gt;0,INT(5.74352*POWER((28.5-Y1587),1.92)),0))</f>
        <v/>
      </c>
      <c r="AI1587" s="190">
        <f>IF(Z1587&lt;&gt;0,INT(12.91*POWER((Z1587-4),1.1)),0)</f>
        <v>0</v>
      </c>
      <c r="AJ1587" s="190" t="str">
        <f>IF(AA1587="","",IF(AA1587&lt;&gt;0,INT(0.2797*POWER(((100*AA1587)),1.35)),0))</f>
        <v/>
      </c>
      <c r="AK1587" s="191" t="str">
        <f>IF(AB1587="","",IF(AB1587&lt;&gt;0,INT(100.14*POWER((AB1587-1),1.08)),0))</f>
        <v/>
      </c>
      <c r="AL1587" s="192">
        <f>COUNT(J1587,Q1587,T1587,X1587,Y1587,AA1587,AB1587)</f>
        <v>0</v>
      </c>
      <c r="AM1587" s="193" t="str">
        <f>IF(AL1587=0,"",SUM(AC1587:AK1587))</f>
        <v/>
      </c>
    </row>
    <row r="1588" spans="1:39" customFormat="1" outlineLevel="1">
      <c r="B1588" s="259"/>
      <c r="C1588" s="106" t="s">
        <v>65</v>
      </c>
      <c r="D1588" s="103"/>
      <c r="E1588" s="103"/>
      <c r="F1588" s="103"/>
      <c r="G1588" s="103"/>
      <c r="H1588" s="104"/>
      <c r="I1588" s="105"/>
      <c r="J1588" s="107" t="str">
        <f>IFERROR((J1585-J1587)/J1587*100%,"")</f>
        <v/>
      </c>
      <c r="K1588" s="107" t="str">
        <f t="shared" ref="K1588:T1588" si="6848">IFERROR((K1587-K1585)/K1587*100%,"")</f>
        <v/>
      </c>
      <c r="L1588" s="107" t="str">
        <f t="shared" si="6848"/>
        <v/>
      </c>
      <c r="M1588" s="107" t="str">
        <f t="shared" si="6848"/>
        <v/>
      </c>
      <c r="N1588" s="107" t="str">
        <f t="shared" si="6848"/>
        <v/>
      </c>
      <c r="O1588" s="107" t="str">
        <f t="shared" si="6848"/>
        <v/>
      </c>
      <c r="P1588" s="107" t="str">
        <f t="shared" si="6848"/>
        <v/>
      </c>
      <c r="Q1588" s="107" t="str">
        <f t="shared" si="6848"/>
        <v/>
      </c>
      <c r="R1588" s="107" t="str">
        <f t="shared" si="6848"/>
        <v/>
      </c>
      <c r="S1588" s="107" t="str">
        <f t="shared" si="6848"/>
        <v/>
      </c>
      <c r="T1588" s="107" t="str">
        <f t="shared" si="6848"/>
        <v/>
      </c>
      <c r="U1588" s="107" t="str">
        <f t="shared" ref="U1588" si="6849">IFERROR((U1587-U1586)/U1587*100%,"")</f>
        <v/>
      </c>
      <c r="V1588" s="107" t="str">
        <f>IFERROR((V1585-V1587)/V1587*100%,"")</f>
        <v/>
      </c>
      <c r="W1588" s="107" t="str">
        <f>IFERROR((W1585-W1587)/W1587*100%,"")</f>
        <v/>
      </c>
      <c r="X1588" s="107" t="str">
        <f>IFERROR((X1585-X1587)/X1587*100%,"")</f>
        <v/>
      </c>
      <c r="Y1588" s="107" t="str">
        <f>IFERROR((Y1585-Y1587)/Y1587*100%,"")</f>
        <v/>
      </c>
      <c r="Z1588" s="107" t="str">
        <f t="shared" ref="Z1588" si="6850">IFERROR((Z1587-Z1586)/Z1587*100%,"")</f>
        <v/>
      </c>
      <c r="AA1588" s="107" t="str">
        <f>IFERROR((AA1587-AA1585)/AA1587*100%,"")</f>
        <v/>
      </c>
      <c r="AB1588" s="107" t="str">
        <f>IFERROR((AB1587-AB1585)/AB1587*100%,"")</f>
        <v/>
      </c>
      <c r="AC1588" s="194" t="str">
        <f t="shared" ref="AC1588" si="6851">IFERROR((AC1587-AC1586)/AC1587*100%,"")</f>
        <v/>
      </c>
      <c r="AD1588" s="194" t="str">
        <f t="shared" ref="AD1588" si="6852">IFERROR((AD1587-AD1586)/AD1587*100%,"")</f>
        <v/>
      </c>
      <c r="AE1588" s="194" t="str">
        <f t="shared" ref="AE1588" si="6853">IFERROR((AE1587-AE1586)/AE1587*100%,"")</f>
        <v/>
      </c>
      <c r="AF1588" s="194" t="str">
        <f t="shared" ref="AF1588" si="6854">IFERROR((AF1587-AF1586)/AF1587*100%,"")</f>
        <v/>
      </c>
      <c r="AG1588" s="194" t="str">
        <f t="shared" ref="AG1588" si="6855">IFERROR((AG1587-AG1586)/AG1587*100%,"")</f>
        <v/>
      </c>
      <c r="AH1588" s="194" t="str">
        <f t="shared" ref="AH1588" si="6856">IFERROR((AH1587-AH1586)/AH1587*100%,"")</f>
        <v/>
      </c>
      <c r="AI1588" s="194" t="str">
        <f t="shared" ref="AI1588" si="6857">IFERROR((AI1587-AI1586)/AI1587*100%,"")</f>
        <v/>
      </c>
      <c r="AJ1588" s="194" t="str">
        <f t="shared" ref="AJ1588" si="6858">IFERROR((AJ1587-AJ1586)/AJ1587*100%,"")</f>
        <v/>
      </c>
      <c r="AK1588" s="194" t="str">
        <f t="shared" ref="AK1588" si="6859">IFERROR((AK1587-AK1586)/AK1587*100%,"")</f>
        <v/>
      </c>
      <c r="AL1588" s="194" t="str">
        <f t="shared" ref="AL1588" si="6860">IFERROR((AL1587-AL1586)/AL1587*100%,"")</f>
        <v/>
      </c>
      <c r="AM1588" s="227" t="str">
        <f>IFERROR((AM1587-AM1585)/AM1587*100%,"")</f>
        <v/>
      </c>
    </row>
    <row r="1589" spans="1:39" customFormat="1" outlineLevel="1">
      <c r="A1589" t="str">
        <f>B1574&amp;C1589</f>
        <v>Surname, Forename9</v>
      </c>
      <c r="B1589" s="259"/>
      <c r="C1589" s="27">
        <v>9</v>
      </c>
      <c r="D1589" s="26" t="s">
        <v>22</v>
      </c>
      <c r="E1589" s="103"/>
      <c r="F1589" s="103"/>
      <c r="G1589" s="103"/>
      <c r="H1589" s="15"/>
      <c r="I1589" s="16"/>
      <c r="J1589" s="17"/>
      <c r="K1589" s="94"/>
      <c r="L1589" s="94"/>
      <c r="M1589" s="94"/>
      <c r="N1589" s="94"/>
      <c r="O1589" s="94"/>
      <c r="P1589" s="94"/>
      <c r="Q1589" s="17" t="str">
        <f>IF(SUM(K1589:P1589)=0,"",SUM(K1589:P1589))</f>
        <v/>
      </c>
      <c r="R1589" s="94"/>
      <c r="S1589" s="94"/>
      <c r="T1589" s="17" t="str">
        <f>IF(SUM(R1589:S1589)=0,"",SUM(R1589:S1589))</f>
        <v/>
      </c>
      <c r="U1589" s="17"/>
      <c r="V1589" s="94"/>
      <c r="W1589" s="17"/>
      <c r="X1589" s="94" t="str">
        <f>IFERROR(AVERAGE(V1589:W1589),"")</f>
        <v/>
      </c>
      <c r="Y1589" s="17"/>
      <c r="Z1589" s="17"/>
      <c r="AA1589" s="71"/>
      <c r="AB1589" s="17"/>
      <c r="AC1589" s="190" t="str">
        <f>IF(J1589="","",IF(J1589&lt;&gt;0,INT(25.4347*POWER((18-J1589),1.81)),0))</f>
        <v/>
      </c>
      <c r="AD1589" s="190" t="str">
        <f>IFERROR(IF(Q1589&lt;&gt;0,INT(0.14354*POWER(((10*Q1589)-220),1.4)),0),"")</f>
        <v/>
      </c>
      <c r="AE1589" s="190" t="str">
        <f>IFERROR(IF(T1589&lt;&gt;0,INT(51.39*POWER((T1589-1.5),1.05)),0),"")</f>
        <v/>
      </c>
      <c r="AF1589" s="190">
        <f>IF(U1589&lt;&gt;0,INT(0.8465*POWER(((100*U1589)-75),1.42)),0)</f>
        <v>0</v>
      </c>
      <c r="AG1589" s="190" t="str">
        <f>IFERROR(IF(X1589&lt;&gt;0,INT(1.53775*POWER((82-X1589),1.81)),0),"")</f>
        <v/>
      </c>
      <c r="AH1589" s="190" t="str">
        <f>IF(Y1589="","",IF(Y1589&lt;&gt;0,INT(5.74352*POWER((28.5-Y1589),1.92)),0))</f>
        <v/>
      </c>
      <c r="AI1589" s="190">
        <f>IF(Z1589&lt;&gt;0,INT(12.91*POWER((Z1589-4),1.1)),0)</f>
        <v>0</v>
      </c>
      <c r="AJ1589" s="190" t="str">
        <f>IF(AA1589="","",IF(AA1589&lt;&gt;0,INT(0.2797*POWER(((100*AA1589)),1.35)),0))</f>
        <v/>
      </c>
      <c r="AK1589" s="191" t="str">
        <f>IF(AB1589="","",IF(AB1589&lt;&gt;0,INT(100.14*POWER((AB1589-1),1.08)),0))</f>
        <v/>
      </c>
      <c r="AL1589" s="192">
        <f>COUNT(J1589,Q1589,T1589,X1589,Y1589,AA1589,AB1589)</f>
        <v>0</v>
      </c>
      <c r="AM1589" s="193" t="str">
        <f>IF(AL1589=0,"",SUM(AC1589:AK1589))</f>
        <v/>
      </c>
    </row>
    <row r="1590" spans="1:39" customFormat="1" outlineLevel="1">
      <c r="B1590" s="259"/>
      <c r="C1590" s="106" t="s">
        <v>65</v>
      </c>
      <c r="D1590" s="33"/>
      <c r="E1590" s="33"/>
      <c r="F1590" s="33"/>
      <c r="G1590" s="33"/>
      <c r="H1590" s="18"/>
      <c r="I1590" s="44"/>
      <c r="J1590" s="107" t="str">
        <f>IFERROR((J1587-J1589)/J1589*100%,"")</f>
        <v/>
      </c>
      <c r="K1590" s="107" t="str">
        <f t="shared" ref="K1590:T1590" si="6861">IFERROR((K1589-K1587)/K1589*100%,"")</f>
        <v/>
      </c>
      <c r="L1590" s="107" t="str">
        <f t="shared" si="6861"/>
        <v/>
      </c>
      <c r="M1590" s="107" t="str">
        <f t="shared" si="6861"/>
        <v/>
      </c>
      <c r="N1590" s="107" t="str">
        <f t="shared" si="6861"/>
        <v/>
      </c>
      <c r="O1590" s="107" t="str">
        <f t="shared" si="6861"/>
        <v/>
      </c>
      <c r="P1590" s="107" t="str">
        <f t="shared" si="6861"/>
        <v/>
      </c>
      <c r="Q1590" s="107" t="str">
        <f t="shared" si="6861"/>
        <v/>
      </c>
      <c r="R1590" s="107" t="str">
        <f t="shared" si="6861"/>
        <v/>
      </c>
      <c r="S1590" s="107" t="str">
        <f t="shared" si="6861"/>
        <v/>
      </c>
      <c r="T1590" s="107" t="str">
        <f t="shared" si="6861"/>
        <v/>
      </c>
      <c r="U1590" s="107" t="str">
        <f t="shared" ref="U1590" si="6862">IFERROR((U1589-U1588)/U1589*100%,"")</f>
        <v/>
      </c>
      <c r="V1590" s="107" t="str">
        <f>IFERROR((V1587-V1589)/V1589*100%,"")</f>
        <v/>
      </c>
      <c r="W1590" s="107" t="str">
        <f>IFERROR((W1587-W1589)/W1589*100%,"")</f>
        <v/>
      </c>
      <c r="X1590" s="107" t="str">
        <f>IFERROR((X1587-X1589)/X1589*100%,"")</f>
        <v/>
      </c>
      <c r="Y1590" s="107" t="str">
        <f>IFERROR((Y1587-Y1589)/Y1589*100%,"")</f>
        <v/>
      </c>
      <c r="Z1590" s="107" t="str">
        <f t="shared" ref="Z1590" si="6863">IFERROR((Z1589-Z1588)/Z1589*100%,"")</f>
        <v/>
      </c>
      <c r="AA1590" s="107" t="str">
        <f>IFERROR((AA1589-AA1587)/AA1589*100%,"")</f>
        <v/>
      </c>
      <c r="AB1590" s="107" t="str">
        <f>IFERROR((AB1589-AB1587)/AB1589*100%,"")</f>
        <v/>
      </c>
      <c r="AC1590" s="194" t="str">
        <f t="shared" ref="AC1590" si="6864">IFERROR((AC1589-AC1588)/AC1589*100%,"")</f>
        <v/>
      </c>
      <c r="AD1590" s="194" t="str">
        <f t="shared" ref="AD1590" si="6865">IFERROR((AD1589-AD1588)/AD1589*100%,"")</f>
        <v/>
      </c>
      <c r="AE1590" s="194" t="str">
        <f t="shared" ref="AE1590" si="6866">IFERROR((AE1589-AE1588)/AE1589*100%,"")</f>
        <v/>
      </c>
      <c r="AF1590" s="194" t="str">
        <f t="shared" ref="AF1590" si="6867">IFERROR((AF1589-AF1588)/AF1589*100%,"")</f>
        <v/>
      </c>
      <c r="AG1590" s="194" t="str">
        <f t="shared" ref="AG1590" si="6868">IFERROR((AG1589-AG1588)/AG1589*100%,"")</f>
        <v/>
      </c>
      <c r="AH1590" s="194" t="str">
        <f t="shared" ref="AH1590" si="6869">IFERROR((AH1589-AH1588)/AH1589*100%,"")</f>
        <v/>
      </c>
      <c r="AI1590" s="194" t="str">
        <f t="shared" ref="AI1590" si="6870">IFERROR((AI1589-AI1588)/AI1589*100%,"")</f>
        <v/>
      </c>
      <c r="AJ1590" s="194" t="str">
        <f t="shared" ref="AJ1590" si="6871">IFERROR((AJ1589-AJ1588)/AJ1589*100%,"")</f>
        <v/>
      </c>
      <c r="AK1590" s="194" t="str">
        <f t="shared" ref="AK1590" si="6872">IFERROR((AK1589-AK1588)/AK1589*100%,"")</f>
        <v/>
      </c>
      <c r="AL1590" s="194" t="str">
        <f t="shared" ref="AL1590" si="6873">IFERROR((AL1589-AL1588)/AL1589*100%,"")</f>
        <v/>
      </c>
      <c r="AM1590" s="227" t="str">
        <f>IFERROR((AM1589-AM1587)/AM1589*100%,"")</f>
        <v/>
      </c>
    </row>
    <row r="1591" spans="1:39" s="6" customFormat="1" outlineLevel="1">
      <c r="A1591" t="str">
        <f>B1574&amp;C1591</f>
        <v>Surname, Forename10</v>
      </c>
      <c r="B1591" s="259"/>
      <c r="C1591" s="32">
        <v>10</v>
      </c>
      <c r="D1591" s="33" t="s">
        <v>22</v>
      </c>
      <c r="E1591" s="33"/>
      <c r="F1591" s="33"/>
      <c r="G1591" s="33"/>
      <c r="H1591" s="18"/>
      <c r="I1591" s="44"/>
      <c r="J1591" s="34"/>
      <c r="K1591" s="34"/>
      <c r="L1591" s="34"/>
      <c r="M1591" s="34"/>
      <c r="N1591" s="34"/>
      <c r="O1591" s="34"/>
      <c r="P1591" s="34"/>
      <c r="Q1591" s="17" t="str">
        <f>IF(SUM(K1591:P1591)=0,"",SUM(K1591:P1591))</f>
        <v/>
      </c>
      <c r="R1591" s="94"/>
      <c r="S1591" s="94"/>
      <c r="T1591" s="17" t="str">
        <f>IF(SUM(R1591:S1591)=0,"",SUM(R1591:S1591))</f>
        <v/>
      </c>
      <c r="U1591" s="17"/>
      <c r="V1591" s="94"/>
      <c r="W1591" s="17"/>
      <c r="X1591" s="94" t="str">
        <f>IFERROR(AVERAGE(V1591:W1591),"")</f>
        <v/>
      </c>
      <c r="Y1591" s="17"/>
      <c r="Z1591" s="17"/>
      <c r="AA1591" s="71"/>
      <c r="AB1591" s="17"/>
      <c r="AC1591" s="190" t="str">
        <f>IF(J1591="","",IF(J1591&lt;&gt;0,INT(25.4347*POWER((18-J1591),1.81)),0))</f>
        <v/>
      </c>
      <c r="AD1591" s="190" t="str">
        <f>IFERROR(IF(Q1591&lt;&gt;0,INT(0.14354*POWER(((10*Q1591)-220),1.4)),0),"")</f>
        <v/>
      </c>
      <c r="AE1591" s="190" t="str">
        <f>IFERROR(IF(T1591&lt;&gt;0,INT(51.39*POWER((T1591-1.5),1.05)),0),"")</f>
        <v/>
      </c>
      <c r="AF1591" s="190">
        <f>IF(U1591&lt;&gt;0,INT(0.8465*POWER(((100*U1591)-75),1.42)),0)</f>
        <v>0</v>
      </c>
      <c r="AG1591" s="190" t="str">
        <f>IFERROR(IF(X1591&lt;&gt;0,INT(1.53775*POWER((82-X1591),1.81)),0),"")</f>
        <v/>
      </c>
      <c r="AH1591" s="190" t="str">
        <f>IF(Y1591="","",IF(Y1591&lt;&gt;0,INT(5.74352*POWER((28.5-Y1591),1.92)),0))</f>
        <v/>
      </c>
      <c r="AI1591" s="190">
        <f>IF(Z1591&lt;&gt;0,INT(12.91*POWER((Z1591-4),1.1)),0)</f>
        <v>0</v>
      </c>
      <c r="AJ1591" s="190" t="str">
        <f>IF(AA1591="","",IF(AA1591&lt;&gt;0,INT(0.2797*POWER(((100*AA1591)),1.35)),0))</f>
        <v/>
      </c>
      <c r="AK1591" s="191" t="str">
        <f>IF(AB1591="","",IF(AB1591&lt;&gt;0,INT(100.14*POWER((AB1591-1),1.08)),0))</f>
        <v/>
      </c>
      <c r="AL1591" s="192">
        <f>COUNT(J1591,Q1591,T1591,X1591,Y1591,AA1591,AB1591)</f>
        <v>0</v>
      </c>
      <c r="AM1591" s="193" t="str">
        <f>IF(AL1591=0,"",SUM(AC1591:AK1591))</f>
        <v/>
      </c>
    </row>
    <row r="1592" spans="1:39" s="6" customFormat="1" outlineLevel="1">
      <c r="A1592"/>
      <c r="B1592" s="260"/>
      <c r="C1592" s="106" t="s">
        <v>65</v>
      </c>
      <c r="D1592" s="33"/>
      <c r="E1592" s="33"/>
      <c r="F1592" s="33"/>
      <c r="G1592" s="33"/>
      <c r="H1592" s="18"/>
      <c r="I1592" s="44"/>
      <c r="J1592" s="107" t="str">
        <f>IFERROR((J1589-J1591)/J1591*100%,"")</f>
        <v/>
      </c>
      <c r="K1592" s="107" t="str">
        <f t="shared" ref="K1592:T1592" si="6874">IFERROR((K1591-K1589)/K1591*100%,"")</f>
        <v/>
      </c>
      <c r="L1592" s="107" t="str">
        <f t="shared" si="6874"/>
        <v/>
      </c>
      <c r="M1592" s="107" t="str">
        <f t="shared" si="6874"/>
        <v/>
      </c>
      <c r="N1592" s="107" t="str">
        <f t="shared" si="6874"/>
        <v/>
      </c>
      <c r="O1592" s="107" t="str">
        <f t="shared" si="6874"/>
        <v/>
      </c>
      <c r="P1592" s="107" t="str">
        <f t="shared" si="6874"/>
        <v/>
      </c>
      <c r="Q1592" s="107" t="str">
        <f t="shared" si="6874"/>
        <v/>
      </c>
      <c r="R1592" s="107" t="str">
        <f t="shared" si="6874"/>
        <v/>
      </c>
      <c r="S1592" s="107" t="str">
        <f t="shared" si="6874"/>
        <v/>
      </c>
      <c r="T1592" s="107" t="str">
        <f t="shared" si="6874"/>
        <v/>
      </c>
      <c r="U1592" s="107" t="str">
        <f t="shared" ref="U1592" si="6875">IFERROR((U1591-U1590)/U1591*100%,"")</f>
        <v/>
      </c>
      <c r="V1592" s="107" t="str">
        <f>IFERROR((V1589-V1591)/V1591*100%,"")</f>
        <v/>
      </c>
      <c r="W1592" s="107" t="str">
        <f>IFERROR((W1589-W1591)/W1591*100%,"")</f>
        <v/>
      </c>
      <c r="X1592" s="107" t="str">
        <f>IFERROR((X1589-X1591)/X1591*100%,"")</f>
        <v/>
      </c>
      <c r="Y1592" s="107" t="str">
        <f>IFERROR((Y1589-Y1591)/Y1591*100%,"")</f>
        <v/>
      </c>
      <c r="Z1592" s="107" t="str">
        <f t="shared" ref="Z1592" si="6876">IFERROR((Z1591-Z1590)/Z1591*100%,"")</f>
        <v/>
      </c>
      <c r="AA1592" s="107" t="str">
        <f>IFERROR((AA1591-AA1589)/AA1591*100%,"")</f>
        <v/>
      </c>
      <c r="AB1592" s="107" t="str">
        <f>IFERROR((AB1591-AB1589)/AB1591*100%,"")</f>
        <v/>
      </c>
      <c r="AC1592" s="194" t="str">
        <f t="shared" ref="AC1592" si="6877">IFERROR((AC1591-AC1590)/AC1591*100%,"")</f>
        <v/>
      </c>
      <c r="AD1592" s="194" t="str">
        <f t="shared" ref="AD1592" si="6878">IFERROR((AD1591-AD1590)/AD1591*100%,"")</f>
        <v/>
      </c>
      <c r="AE1592" s="194" t="str">
        <f t="shared" ref="AE1592" si="6879">IFERROR((AE1591-AE1590)/AE1591*100%,"")</f>
        <v/>
      </c>
      <c r="AF1592" s="194" t="str">
        <f t="shared" ref="AF1592" si="6880">IFERROR((AF1591-AF1590)/AF1591*100%,"")</f>
        <v/>
      </c>
      <c r="AG1592" s="194" t="str">
        <f t="shared" ref="AG1592" si="6881">IFERROR((AG1591-AG1590)/AG1591*100%,"")</f>
        <v/>
      </c>
      <c r="AH1592" s="194" t="str">
        <f t="shared" ref="AH1592" si="6882">IFERROR((AH1591-AH1590)/AH1591*100%,"")</f>
        <v/>
      </c>
      <c r="AI1592" s="194" t="str">
        <f t="shared" ref="AI1592" si="6883">IFERROR((AI1591-AI1590)/AI1591*100%,"")</f>
        <v/>
      </c>
      <c r="AJ1592" s="194" t="str">
        <f t="shared" ref="AJ1592" si="6884">IFERROR((AJ1591-AJ1590)/AJ1591*100%,"")</f>
        <v/>
      </c>
      <c r="AK1592" s="194" t="str">
        <f t="shared" ref="AK1592" si="6885">IFERROR((AK1591-AK1590)/AK1591*100%,"")</f>
        <v/>
      </c>
      <c r="AL1592" s="194" t="str">
        <f t="shared" ref="AL1592" si="6886">IFERROR((AL1591-AL1590)/AL1591*100%,"")</f>
        <v/>
      </c>
      <c r="AM1592" s="227" t="str">
        <f>IFERROR((AM1591-AM1589)/AM1591*100%,"")</f>
        <v/>
      </c>
    </row>
    <row r="1593" spans="1:39" s="45" customFormat="1" outlineLevel="1">
      <c r="B1593" s="115"/>
      <c r="C1593" s="32"/>
      <c r="D1593" s="33"/>
      <c r="E1593" s="33"/>
      <c r="F1593" s="33"/>
      <c r="G1593" s="33"/>
      <c r="H1593" s="18"/>
      <c r="I1593" s="44"/>
      <c r="J1593" s="34"/>
      <c r="K1593" s="34"/>
      <c r="L1593" s="34"/>
      <c r="M1593" s="34"/>
      <c r="N1593" s="34"/>
      <c r="O1593" s="34"/>
      <c r="P1593" s="34"/>
      <c r="Q1593" s="34"/>
      <c r="R1593" s="34"/>
      <c r="S1593" s="34"/>
      <c r="T1593" s="34"/>
      <c r="U1593" s="34"/>
      <c r="V1593" s="34"/>
      <c r="W1593" s="34"/>
      <c r="X1593" s="34"/>
      <c r="Y1593" s="34"/>
      <c r="Z1593" s="34"/>
      <c r="AA1593" s="34"/>
      <c r="AB1593" s="34"/>
      <c r="AC1593" s="195"/>
      <c r="AD1593" s="196"/>
      <c r="AE1593" s="196"/>
      <c r="AF1593" s="196"/>
      <c r="AG1593" s="196"/>
      <c r="AH1593" s="196"/>
      <c r="AI1593" s="196"/>
      <c r="AJ1593" s="196"/>
      <c r="AK1593" s="197"/>
      <c r="AL1593" s="196"/>
      <c r="AM1593" s="198"/>
    </row>
    <row r="1594" spans="1:39" s="6" customFormat="1" outlineLevel="1">
      <c r="B1594" s="116"/>
      <c r="C1594" s="35"/>
      <c r="D1594" s="36"/>
      <c r="E1594" s="36"/>
      <c r="F1594" s="36"/>
      <c r="G1594" s="36"/>
      <c r="H1594" s="37"/>
      <c r="I1594" s="38" t="s">
        <v>24</v>
      </c>
      <c r="J1594" s="21" t="e">
        <f>AVERAGE(J1574:J1575,J1577,J1579,J1581,J1583,J1585,J1587,J1589,J1591)</f>
        <v>#DIV/0!</v>
      </c>
      <c r="K1594" s="21" t="e">
        <f t="shared" ref="K1594:AB1594" si="6887">AVERAGE(K1574:K1575,K1577,K1579,K1581,K1583,K1585,K1587,K1589,K1591)</f>
        <v>#DIV/0!</v>
      </c>
      <c r="L1594" s="21" t="e">
        <f t="shared" si="6887"/>
        <v>#DIV/0!</v>
      </c>
      <c r="M1594" s="21" t="e">
        <f t="shared" si="6887"/>
        <v>#DIV/0!</v>
      </c>
      <c r="N1594" s="21" t="e">
        <f t="shared" si="6887"/>
        <v>#DIV/0!</v>
      </c>
      <c r="O1594" s="21" t="e">
        <f t="shared" si="6887"/>
        <v>#DIV/0!</v>
      </c>
      <c r="P1594" s="21" t="e">
        <f t="shared" si="6887"/>
        <v>#DIV/0!</v>
      </c>
      <c r="Q1594" s="21" t="e">
        <f t="shared" si="6887"/>
        <v>#DIV/0!</v>
      </c>
      <c r="R1594" s="21" t="e">
        <f t="shared" si="6887"/>
        <v>#DIV/0!</v>
      </c>
      <c r="S1594" s="21" t="e">
        <f t="shared" si="6887"/>
        <v>#DIV/0!</v>
      </c>
      <c r="T1594" s="21" t="e">
        <f t="shared" si="6887"/>
        <v>#DIV/0!</v>
      </c>
      <c r="U1594" s="21" t="e">
        <f t="shared" si="6887"/>
        <v>#DIV/0!</v>
      </c>
      <c r="V1594" s="21" t="e">
        <f t="shared" si="6887"/>
        <v>#DIV/0!</v>
      </c>
      <c r="W1594" s="21" t="e">
        <f t="shared" si="6887"/>
        <v>#DIV/0!</v>
      </c>
      <c r="X1594" s="21" t="e">
        <f t="shared" si="6887"/>
        <v>#DIV/0!</v>
      </c>
      <c r="Y1594" s="21" t="e">
        <f t="shared" si="6887"/>
        <v>#DIV/0!</v>
      </c>
      <c r="Z1594" s="21" t="e">
        <f t="shared" si="6887"/>
        <v>#DIV/0!</v>
      </c>
      <c r="AA1594" s="21" t="e">
        <f t="shared" si="6887"/>
        <v>#DIV/0!</v>
      </c>
      <c r="AB1594" s="21" t="e">
        <f t="shared" si="6887"/>
        <v>#DIV/0!</v>
      </c>
      <c r="AC1594" s="199"/>
      <c r="AD1594" s="200"/>
      <c r="AE1594" s="200"/>
      <c r="AF1594" s="200"/>
      <c r="AG1594" s="200"/>
      <c r="AH1594" s="200"/>
      <c r="AI1594" s="200"/>
      <c r="AJ1594" s="200"/>
      <c r="AK1594" s="201"/>
      <c r="AL1594" s="200"/>
      <c r="AM1594" s="202"/>
    </row>
    <row r="1595" spans="1:39" s="6" customFormat="1" outlineLevel="1">
      <c r="B1595" s="116"/>
      <c r="C1595" s="35"/>
      <c r="D1595" s="36"/>
      <c r="E1595" s="36"/>
      <c r="F1595" s="36"/>
      <c r="G1595" s="36"/>
      <c r="H1595" s="37"/>
      <c r="I1595" s="38" t="s">
        <v>26</v>
      </c>
      <c r="J1595" s="21">
        <f>MIN(J1574:J1575,J1577,J1579,J1581,J1583,J1585,J1587,J1589,J1591)</f>
        <v>0</v>
      </c>
      <c r="K1595" s="21">
        <f t="shared" ref="K1595:AB1595" si="6888">MIN(K1574:K1575,K1577,K1579,K1581,K1583,K1585,K1587,K1589,K1591)</f>
        <v>0</v>
      </c>
      <c r="L1595" s="21">
        <f t="shared" si="6888"/>
        <v>0</v>
      </c>
      <c r="M1595" s="21">
        <f t="shared" si="6888"/>
        <v>0</v>
      </c>
      <c r="N1595" s="21">
        <f t="shared" si="6888"/>
        <v>0</v>
      </c>
      <c r="O1595" s="21">
        <f t="shared" si="6888"/>
        <v>0</v>
      </c>
      <c r="P1595" s="21">
        <f t="shared" si="6888"/>
        <v>0</v>
      </c>
      <c r="Q1595" s="21">
        <f t="shared" si="6888"/>
        <v>0</v>
      </c>
      <c r="R1595" s="21">
        <f t="shared" si="6888"/>
        <v>0</v>
      </c>
      <c r="S1595" s="21">
        <f t="shared" si="6888"/>
        <v>0</v>
      </c>
      <c r="T1595" s="21">
        <f t="shared" si="6888"/>
        <v>0</v>
      </c>
      <c r="U1595" s="21">
        <f t="shared" si="6888"/>
        <v>0</v>
      </c>
      <c r="V1595" s="21">
        <f t="shared" si="6888"/>
        <v>0</v>
      </c>
      <c r="W1595" s="21">
        <f t="shared" si="6888"/>
        <v>0</v>
      </c>
      <c r="X1595" s="21">
        <f t="shared" si="6888"/>
        <v>0</v>
      </c>
      <c r="Y1595" s="21">
        <f t="shared" si="6888"/>
        <v>0</v>
      </c>
      <c r="Z1595" s="21">
        <f t="shared" si="6888"/>
        <v>0</v>
      </c>
      <c r="AA1595" s="21">
        <f t="shared" si="6888"/>
        <v>0</v>
      </c>
      <c r="AB1595" s="21">
        <f t="shared" si="6888"/>
        <v>0</v>
      </c>
      <c r="AC1595" s="199"/>
      <c r="AD1595" s="200"/>
      <c r="AE1595" s="200"/>
      <c r="AF1595" s="200"/>
      <c r="AG1595" s="200"/>
      <c r="AH1595" s="200"/>
      <c r="AI1595" s="200"/>
      <c r="AJ1595" s="200"/>
      <c r="AK1595" s="201"/>
      <c r="AL1595" s="200"/>
      <c r="AM1595" s="202"/>
    </row>
    <row r="1596" spans="1:39" s="6" customFormat="1" outlineLevel="1">
      <c r="B1596" s="116"/>
      <c r="C1596" s="35"/>
      <c r="D1596" s="36"/>
      <c r="E1596" s="36"/>
      <c r="F1596" s="36"/>
      <c r="G1596" s="36"/>
      <c r="H1596" s="37"/>
      <c r="I1596" s="38" t="s">
        <v>25</v>
      </c>
      <c r="J1596" s="21">
        <f>MAX(J1574:J1575,J1577,J1579,J1581,J1583,J1585,J1587,J1589,J1591)</f>
        <v>0</v>
      </c>
      <c r="K1596" s="21">
        <f t="shared" ref="K1596:AB1596" si="6889">MAX(K1574:K1575,K1577,K1579,K1581,K1583,K1585,K1587,K1589,K1591)</f>
        <v>0</v>
      </c>
      <c r="L1596" s="21">
        <f t="shared" si="6889"/>
        <v>0</v>
      </c>
      <c r="M1596" s="21">
        <f t="shared" si="6889"/>
        <v>0</v>
      </c>
      <c r="N1596" s="21">
        <f t="shared" si="6889"/>
        <v>0</v>
      </c>
      <c r="O1596" s="21">
        <f t="shared" si="6889"/>
        <v>0</v>
      </c>
      <c r="P1596" s="21">
        <f t="shared" si="6889"/>
        <v>0</v>
      </c>
      <c r="Q1596" s="21">
        <f t="shared" si="6889"/>
        <v>0</v>
      </c>
      <c r="R1596" s="21">
        <f t="shared" si="6889"/>
        <v>0</v>
      </c>
      <c r="S1596" s="21">
        <f t="shared" si="6889"/>
        <v>0</v>
      </c>
      <c r="T1596" s="21">
        <f t="shared" si="6889"/>
        <v>0</v>
      </c>
      <c r="U1596" s="21">
        <f t="shared" si="6889"/>
        <v>0</v>
      </c>
      <c r="V1596" s="21">
        <f t="shared" si="6889"/>
        <v>0</v>
      </c>
      <c r="W1596" s="21">
        <f t="shared" si="6889"/>
        <v>0</v>
      </c>
      <c r="X1596" s="21">
        <f t="shared" si="6889"/>
        <v>0</v>
      </c>
      <c r="Y1596" s="21">
        <f t="shared" si="6889"/>
        <v>0</v>
      </c>
      <c r="Z1596" s="21">
        <f t="shared" si="6889"/>
        <v>0</v>
      </c>
      <c r="AA1596" s="21">
        <f t="shared" si="6889"/>
        <v>0</v>
      </c>
      <c r="AB1596" s="21">
        <f t="shared" si="6889"/>
        <v>0</v>
      </c>
      <c r="AC1596" s="199"/>
      <c r="AD1596" s="200"/>
      <c r="AE1596" s="200"/>
      <c r="AF1596" s="200"/>
      <c r="AG1596" s="200"/>
      <c r="AH1596" s="200"/>
      <c r="AI1596" s="200"/>
      <c r="AJ1596" s="200"/>
      <c r="AK1596" s="201"/>
      <c r="AL1596" s="200"/>
      <c r="AM1596" s="202"/>
    </row>
    <row r="1597" spans="1:39" s="6" customFormat="1" outlineLevel="1">
      <c r="B1597" s="116"/>
      <c r="C1597" s="35"/>
      <c r="D1597" s="36"/>
      <c r="E1597" s="36"/>
      <c r="F1597" s="36"/>
      <c r="G1597" s="36"/>
      <c r="H1597" s="37"/>
      <c r="I1597" s="38"/>
      <c r="J1597" s="21"/>
      <c r="K1597" s="21"/>
      <c r="L1597" s="21"/>
      <c r="M1597" s="21"/>
      <c r="N1597" s="21"/>
      <c r="O1597" s="21"/>
      <c r="P1597" s="21"/>
      <c r="Q1597" s="21"/>
      <c r="R1597" s="21"/>
      <c r="S1597" s="21"/>
      <c r="T1597" s="21"/>
      <c r="U1597" s="21"/>
      <c r="V1597" s="21"/>
      <c r="W1597" s="21"/>
      <c r="X1597" s="21"/>
      <c r="Y1597" s="21"/>
      <c r="Z1597" s="21"/>
      <c r="AA1597" s="21"/>
      <c r="AB1597" s="21"/>
      <c r="AC1597" s="200"/>
      <c r="AD1597" s="200"/>
      <c r="AE1597" s="200"/>
      <c r="AF1597" s="200"/>
      <c r="AG1597" s="200"/>
      <c r="AH1597" s="200"/>
      <c r="AI1597" s="200"/>
      <c r="AJ1597" s="200"/>
      <c r="AK1597" s="200"/>
      <c r="AL1597" s="200"/>
      <c r="AM1597" s="202"/>
    </row>
    <row r="1598" spans="1:39" s="31" customFormat="1" ht="16.5" outlineLevel="1" thickBot="1">
      <c r="B1598" s="117"/>
      <c r="C1598" s="39"/>
      <c r="D1598" s="40"/>
      <c r="E1598" s="40"/>
      <c r="F1598" s="40"/>
      <c r="G1598" s="40"/>
      <c r="H1598" s="41"/>
      <c r="I1598" s="42"/>
      <c r="J1598" s="43"/>
      <c r="K1598" s="43"/>
      <c r="L1598" s="43"/>
      <c r="M1598" s="43"/>
      <c r="N1598" s="43"/>
      <c r="O1598" s="43"/>
      <c r="P1598" s="43"/>
      <c r="Q1598" s="43"/>
      <c r="R1598" s="43"/>
      <c r="S1598" s="43"/>
      <c r="T1598" s="43"/>
      <c r="U1598" s="43"/>
      <c r="V1598" s="43"/>
      <c r="W1598" s="43"/>
      <c r="X1598" s="43"/>
      <c r="Y1598" s="43"/>
      <c r="Z1598" s="43"/>
      <c r="AA1598" s="43"/>
      <c r="AB1598" s="43"/>
      <c r="AC1598" s="204"/>
      <c r="AD1598" s="204"/>
      <c r="AE1598" s="204"/>
      <c r="AF1598" s="204"/>
      <c r="AG1598" s="204"/>
      <c r="AH1598" s="204"/>
      <c r="AI1598" s="204"/>
      <c r="AJ1598" s="204"/>
      <c r="AK1598" s="204"/>
      <c r="AL1598" s="204"/>
      <c r="AM1598" s="205"/>
    </row>
    <row r="1599" spans="1:39" customFormat="1">
      <c r="B1599" s="118"/>
      <c r="C1599" s="28"/>
      <c r="D1599" s="19"/>
      <c r="E1599" s="19"/>
      <c r="F1599" s="19"/>
      <c r="G1599" s="19"/>
      <c r="H1599" s="29"/>
      <c r="I1599" s="20"/>
      <c r="J1599" s="30"/>
      <c r="K1599" s="30"/>
      <c r="L1599" s="30"/>
      <c r="M1599" s="30"/>
      <c r="N1599" s="30"/>
      <c r="O1599" s="30"/>
      <c r="P1599" s="30"/>
      <c r="Q1599" s="30"/>
      <c r="R1599" s="30"/>
      <c r="S1599" s="30"/>
      <c r="T1599" s="30"/>
      <c r="U1599" s="30"/>
      <c r="V1599" s="30"/>
      <c r="W1599" s="30"/>
      <c r="X1599" s="30"/>
      <c r="Y1599" s="30"/>
      <c r="Z1599" s="30"/>
      <c r="AA1599" s="30"/>
      <c r="AB1599" s="30"/>
      <c r="AC1599" s="206"/>
      <c r="AD1599" s="206"/>
      <c r="AE1599" s="206"/>
      <c r="AF1599" s="206"/>
      <c r="AG1599" s="206"/>
      <c r="AH1599" s="206"/>
      <c r="AI1599" s="206"/>
      <c r="AJ1599" s="206"/>
      <c r="AK1599" s="206"/>
      <c r="AL1599" s="206"/>
      <c r="AM1599" s="207"/>
    </row>
    <row r="1600" spans="1:39" customFormat="1" outlineLevel="1">
      <c r="B1600" s="114" t="s">
        <v>41</v>
      </c>
      <c r="C1600" s="28"/>
      <c r="D1600" s="19"/>
      <c r="E1600" s="19"/>
      <c r="F1600" s="19"/>
      <c r="G1600" s="19"/>
      <c r="H1600" s="29"/>
      <c r="I1600" s="20"/>
      <c r="J1600" s="30"/>
      <c r="K1600" s="30"/>
      <c r="L1600" s="30"/>
      <c r="M1600" s="30"/>
      <c r="N1600" s="30"/>
      <c r="O1600" s="30"/>
      <c r="P1600" s="30"/>
      <c r="Q1600" s="30"/>
      <c r="R1600" s="30"/>
      <c r="S1600" s="30"/>
      <c r="T1600" s="30"/>
      <c r="U1600" s="30"/>
      <c r="V1600" s="30"/>
      <c r="W1600" s="30"/>
      <c r="X1600" s="30"/>
      <c r="Y1600" s="30"/>
      <c r="Z1600" s="30"/>
      <c r="AA1600" s="30"/>
      <c r="AB1600" s="30"/>
      <c r="AC1600" s="206"/>
      <c r="AD1600" s="206"/>
      <c r="AE1600" s="206"/>
      <c r="AF1600" s="206"/>
      <c r="AG1600" s="206"/>
      <c r="AH1600" s="206"/>
      <c r="AI1600" s="206"/>
      <c r="AJ1600" s="206"/>
      <c r="AK1600" s="206"/>
      <c r="AL1600" s="206"/>
      <c r="AM1600" s="207"/>
    </row>
    <row r="1601" spans="1:39" customFormat="1" outlineLevel="1">
      <c r="A1601" t="str">
        <f>B1601&amp;C1601</f>
        <v>Surname, Forename1</v>
      </c>
      <c r="B1601" s="255" t="s">
        <v>28</v>
      </c>
      <c r="C1601" s="27">
        <v>1</v>
      </c>
      <c r="D1601" s="26" t="s">
        <v>22</v>
      </c>
      <c r="E1601" s="103"/>
      <c r="F1601" s="103"/>
      <c r="G1601" s="225"/>
      <c r="H1601" s="16"/>
      <c r="I1601" s="16"/>
      <c r="J1601" s="17"/>
      <c r="K1601" s="94"/>
      <c r="L1601" s="94"/>
      <c r="M1601" s="94"/>
      <c r="N1601" s="94"/>
      <c r="O1601" s="94"/>
      <c r="P1601" s="94"/>
      <c r="Q1601" s="17"/>
      <c r="R1601" s="94"/>
      <c r="S1601" s="94"/>
      <c r="T1601" s="17"/>
      <c r="U1601" s="17"/>
      <c r="V1601" s="94"/>
      <c r="W1601" s="17"/>
      <c r="X1601" s="94"/>
      <c r="Y1601" s="17"/>
      <c r="Z1601" s="17"/>
      <c r="AA1601" s="17"/>
      <c r="AB1601" s="17"/>
      <c r="AC1601" s="190">
        <f>IF(J1601&lt;&gt;0,INT(25.4347*POWER((18-J1601),1.81)),0)</f>
        <v>0</v>
      </c>
      <c r="AD1601" s="190">
        <f>IF(Q1601&lt;&gt;0,INT(0.14354*POWER(((10*Q1601)-220),1.4)),0)</f>
        <v>0</v>
      </c>
      <c r="AE1601" s="190">
        <f>IF(T1601&lt;&gt;0,INT(51.39*POWER((T1601-1.5),1.05)),0)</f>
        <v>0</v>
      </c>
      <c r="AF1601" s="190">
        <f>IF(U1601&lt;&gt;0,INT(0.8465*POWER(((100*U1601)-75),1.42)),0)</f>
        <v>0</v>
      </c>
      <c r="AG1601" s="190">
        <f>IF(X1601&lt;&gt;0,INT(1.53775*POWER((82-X1601),1.81)),0)</f>
        <v>0</v>
      </c>
      <c r="AH1601" s="190">
        <f>IF(Y1601&lt;&gt;0,INT(5.74352*POWER((28.5-Y1601),1.92)),0)</f>
        <v>0</v>
      </c>
      <c r="AI1601" s="190">
        <f>IF(Z1601&lt;&gt;0,INT(12.91*POWER((Z1601-4),1.1)),0)</f>
        <v>0</v>
      </c>
      <c r="AJ1601" s="190">
        <f>IF(AA1601&lt;&gt;0,INT(0.2797*POWER(((100*AA1601)),1.35)),0)</f>
        <v>0</v>
      </c>
      <c r="AK1601" s="191">
        <f>IF(AB1601&lt;&gt;0,INT(100.14*POWER((AB1601-1),1.08)),0)</f>
        <v>0</v>
      </c>
      <c r="AL1601" s="208">
        <v>7</v>
      </c>
      <c r="AM1601" s="193">
        <f>SUM(AC1601:AK1601)</f>
        <v>0</v>
      </c>
    </row>
    <row r="1602" spans="1:39" customFormat="1" outlineLevel="1">
      <c r="A1602" t="str">
        <f>B1601&amp;C1602</f>
        <v>Surname, Forename2</v>
      </c>
      <c r="B1602" s="256"/>
      <c r="C1602" s="27">
        <v>2</v>
      </c>
      <c r="D1602" s="26" t="s">
        <v>22</v>
      </c>
      <c r="E1602" s="103"/>
      <c r="F1602" s="103"/>
      <c r="G1602" s="225"/>
      <c r="H1602" s="15"/>
      <c r="I1602" s="16"/>
      <c r="J1602" s="17"/>
      <c r="K1602" s="94"/>
      <c r="L1602" s="94"/>
      <c r="M1602" s="94"/>
      <c r="N1602" s="94"/>
      <c r="O1602" s="94"/>
      <c r="P1602" s="94"/>
      <c r="Q1602" s="17" t="str">
        <f>IF(SUM(K1602:P1602)=0,"",SUM(K1602:P1602))</f>
        <v/>
      </c>
      <c r="R1602" s="94"/>
      <c r="S1602" s="94"/>
      <c r="T1602" s="17" t="str">
        <f>IF(SUM(R1602:S1602)=0,"",SUM(R1602:S1602))</f>
        <v/>
      </c>
      <c r="U1602" s="17"/>
      <c r="V1602" s="94"/>
      <c r="W1602" s="17"/>
      <c r="X1602" s="94" t="str">
        <f>IFERROR(AVERAGE(V1602:W1602),"")</f>
        <v/>
      </c>
      <c r="Y1602" s="17"/>
      <c r="Z1602" s="17"/>
      <c r="AA1602" s="71"/>
      <c r="AB1602" s="17"/>
      <c r="AC1602" s="190" t="str">
        <f>IF(J1602="","",IF(J1602&lt;&gt;0,INT(25.4347*POWER((18-J1602),1.81)),0))</f>
        <v/>
      </c>
      <c r="AD1602" s="190" t="str">
        <f>IFERROR(IF(Q1602&lt;&gt;0,INT(0.14354*POWER(((10*Q1602)-220),1.4)),0),"")</f>
        <v/>
      </c>
      <c r="AE1602" s="190" t="str">
        <f>IFERROR(IF(T1602&lt;&gt;0,INT(51.39*POWER((T1602-1.5),1.05)),0),"")</f>
        <v/>
      </c>
      <c r="AF1602" s="190">
        <f>IF(U1602&lt;&gt;0,INT(0.8465*POWER(((100*U1602)-75),1.42)),0)</f>
        <v>0</v>
      </c>
      <c r="AG1602" s="190" t="str">
        <f>IFERROR(IF(X1602&lt;&gt;0,INT(1.53775*POWER((82-X1602),1.81)),0),"")</f>
        <v/>
      </c>
      <c r="AH1602" s="190" t="str">
        <f>IF(Y1602="","",IF(Y1602&lt;&gt;0,INT(5.74352*POWER((28.5-Y1602),1.92)),0))</f>
        <v/>
      </c>
      <c r="AI1602" s="190">
        <f>IF(Z1602&lt;&gt;0,INT(12.91*POWER((Z1602-4),1.1)),0)</f>
        <v>0</v>
      </c>
      <c r="AJ1602" s="190" t="str">
        <f>IF(AA1602="","",IF(AA1602&lt;&gt;0,INT(0.2797*POWER(((100*AA1602)),1.35)),0))</f>
        <v/>
      </c>
      <c r="AK1602" s="191" t="str">
        <f>IF(AB1602="","",IF(AB1602&lt;&gt;0,INT(100.14*POWER((AB1602-1),1.08)),0))</f>
        <v/>
      </c>
      <c r="AL1602" s="192">
        <f>COUNT(J1602,Q1602,T1602,X1602,Y1602,AA1602,AB1602)</f>
        <v>0</v>
      </c>
      <c r="AM1602" s="193" t="str">
        <f>IF(AL1602=0,"",SUM(AC1602:AK1602))</f>
        <v/>
      </c>
    </row>
    <row r="1603" spans="1:39" customFormat="1" outlineLevel="1">
      <c r="B1603" s="256"/>
      <c r="C1603" s="106" t="s">
        <v>65</v>
      </c>
      <c r="D1603" s="103"/>
      <c r="E1603" s="103"/>
      <c r="F1603" s="103"/>
      <c r="G1603" s="225"/>
      <c r="H1603" s="104"/>
      <c r="I1603" s="105"/>
      <c r="J1603" s="107" t="str">
        <f>IFERROR((J1601-J1602)/J1602*100%,"")</f>
        <v/>
      </c>
      <c r="K1603" s="107" t="str">
        <f>IFERROR((K1602-K1601)/K1602*100%,"")</f>
        <v/>
      </c>
      <c r="L1603" s="107" t="str">
        <f t="shared" ref="L1603:S1603" si="6890">IFERROR((L1602-L1601)/L1602*100%,"")</f>
        <v/>
      </c>
      <c r="M1603" s="107" t="str">
        <f t="shared" si="6890"/>
        <v/>
      </c>
      <c r="N1603" s="107" t="str">
        <f t="shared" si="6890"/>
        <v/>
      </c>
      <c r="O1603" s="107" t="str">
        <f t="shared" si="6890"/>
        <v/>
      </c>
      <c r="P1603" s="107" t="str">
        <f t="shared" si="6890"/>
        <v/>
      </c>
      <c r="Q1603" s="107" t="str">
        <f t="shared" si="6890"/>
        <v/>
      </c>
      <c r="R1603" s="107" t="str">
        <f t="shared" si="6890"/>
        <v/>
      </c>
      <c r="S1603" s="107" t="str">
        <f t="shared" si="6890"/>
        <v/>
      </c>
      <c r="T1603" s="107" t="str">
        <f>IFERROR((T1602-T1601)/T1602*100%,"")</f>
        <v/>
      </c>
      <c r="U1603" s="107" t="str">
        <f t="shared" ref="U1603" si="6891">IFERROR((U1602-U1601)/U1602*100%,"")</f>
        <v/>
      </c>
      <c r="V1603" s="107" t="str">
        <f>IFERROR((V1601-V1602)/V1602*100%,"")</f>
        <v/>
      </c>
      <c r="W1603" s="107" t="str">
        <f>IFERROR((W1601-W1602)/W1602*100%,"")</f>
        <v/>
      </c>
      <c r="X1603" s="107" t="str">
        <f>IFERROR((X1601-X1602)/X1602*100%,"")</f>
        <v/>
      </c>
      <c r="Y1603" s="107" t="str">
        <f>IFERROR((Y1601-Y1602)/Y1602*100%,"")</f>
        <v/>
      </c>
      <c r="Z1603" s="107" t="str">
        <f t="shared" ref="Z1603:AB1603" si="6892">IFERROR((Z1602-Z1601)/Z1602*100%,"")</f>
        <v/>
      </c>
      <c r="AA1603" s="107" t="str">
        <f t="shared" si="6892"/>
        <v/>
      </c>
      <c r="AB1603" s="107" t="str">
        <f t="shared" si="6892"/>
        <v/>
      </c>
      <c r="AC1603" s="194" t="str">
        <f t="shared" ref="AC1603" si="6893">IFERROR((AC1602-AC1601)/AC1602*100%,"")</f>
        <v/>
      </c>
      <c r="AD1603" s="194" t="str">
        <f t="shared" ref="AD1603" si="6894">IFERROR((AD1602-AD1601)/AD1602*100%,"")</f>
        <v/>
      </c>
      <c r="AE1603" s="194" t="str">
        <f t="shared" ref="AE1603" si="6895">IFERROR((AE1602-AE1601)/AE1602*100%,"")</f>
        <v/>
      </c>
      <c r="AF1603" s="194" t="str">
        <f t="shared" ref="AF1603" si="6896">IFERROR((AF1602-AF1601)/AF1602*100%,"")</f>
        <v/>
      </c>
      <c r="AG1603" s="194" t="str">
        <f t="shared" ref="AG1603" si="6897">IFERROR((AG1602-AG1601)/AG1602*100%,"")</f>
        <v/>
      </c>
      <c r="AH1603" s="194" t="str">
        <f t="shared" ref="AH1603" si="6898">IFERROR((AH1602-AH1601)/AH1602*100%,"")</f>
        <v/>
      </c>
      <c r="AI1603" s="194" t="str">
        <f t="shared" ref="AI1603" si="6899">IFERROR((AI1602-AI1601)/AI1602*100%,"")</f>
        <v/>
      </c>
      <c r="AJ1603" s="194" t="str">
        <f t="shared" ref="AJ1603" si="6900">IFERROR((AJ1602-AJ1601)/AJ1602*100%,"")</f>
        <v/>
      </c>
      <c r="AK1603" s="194" t="str">
        <f t="shared" ref="AK1603" si="6901">IFERROR((AK1602-AK1601)/AK1602*100%,"")</f>
        <v/>
      </c>
      <c r="AL1603" s="194" t="str">
        <f t="shared" ref="AL1603:AM1603" si="6902">IFERROR((AL1602-AL1601)/AL1602*100%,"")</f>
        <v/>
      </c>
      <c r="AM1603" s="228" t="str">
        <f t="shared" si="6902"/>
        <v/>
      </c>
    </row>
    <row r="1604" spans="1:39" customFormat="1" outlineLevel="1">
      <c r="A1604" t="str">
        <f>B1601&amp;C1604</f>
        <v>Surname, Forename3</v>
      </c>
      <c r="B1604" s="256"/>
      <c r="C1604" s="27">
        <v>3</v>
      </c>
      <c r="D1604" s="26" t="s">
        <v>22</v>
      </c>
      <c r="E1604" s="103"/>
      <c r="F1604" s="103"/>
      <c r="G1604" s="225"/>
      <c r="H1604" s="15"/>
      <c r="I1604" s="16"/>
      <c r="J1604" s="17"/>
      <c r="K1604" s="94"/>
      <c r="L1604" s="94"/>
      <c r="M1604" s="94"/>
      <c r="N1604" s="94"/>
      <c r="O1604" s="94"/>
      <c r="P1604" s="94"/>
      <c r="Q1604" s="17" t="str">
        <f>IF(SUM(K1604:P1604)=0,"",SUM(K1604:P1604))</f>
        <v/>
      </c>
      <c r="R1604" s="94"/>
      <c r="S1604" s="94"/>
      <c r="T1604" s="17" t="str">
        <f>IF(SUM(R1604:S1604)=0,"",SUM(R1604:S1604))</f>
        <v/>
      </c>
      <c r="U1604" s="17"/>
      <c r="V1604" s="94"/>
      <c r="W1604" s="17"/>
      <c r="X1604" s="94" t="str">
        <f>IFERROR(AVERAGE(V1604:W1604),"")</f>
        <v/>
      </c>
      <c r="Y1604" s="17"/>
      <c r="Z1604" s="17"/>
      <c r="AA1604" s="71"/>
      <c r="AB1604" s="17"/>
      <c r="AC1604" s="190" t="str">
        <f>IF(J1604="","",IF(J1604&lt;&gt;0,INT(25.4347*POWER((18-J1604),1.81)),0))</f>
        <v/>
      </c>
      <c r="AD1604" s="190" t="str">
        <f>IFERROR(IF(Q1604&lt;&gt;0,INT(0.14354*POWER(((10*Q1604)-220),1.4)),0),"")</f>
        <v/>
      </c>
      <c r="AE1604" s="190" t="str">
        <f>IFERROR(IF(T1604&lt;&gt;0,INT(51.39*POWER((T1604-1.5),1.05)),0),"")</f>
        <v/>
      </c>
      <c r="AF1604" s="190">
        <f>IF(U1604&lt;&gt;0,INT(0.8465*POWER(((100*U1604)-75),1.42)),0)</f>
        <v>0</v>
      </c>
      <c r="AG1604" s="190" t="str">
        <f>IFERROR(IF(X1604&lt;&gt;0,INT(1.53775*POWER((82-X1604),1.81)),0),"")</f>
        <v/>
      </c>
      <c r="AH1604" s="190" t="str">
        <f>IF(Y1604="","",IF(Y1604&lt;&gt;0,INT(5.74352*POWER((28.5-Y1604),1.92)),0))</f>
        <v/>
      </c>
      <c r="AI1604" s="190">
        <f>IF(Z1604&lt;&gt;0,INT(12.91*POWER((Z1604-4),1.1)),0)</f>
        <v>0</v>
      </c>
      <c r="AJ1604" s="190" t="str">
        <f>IF(AA1604="","",IF(AA1604&lt;&gt;0,INT(0.2797*POWER(((100*AA1604)),1.35)),0))</f>
        <v/>
      </c>
      <c r="AK1604" s="191" t="str">
        <f>IF(AB1604="","",IF(AB1604&lt;&gt;0,INT(100.14*POWER((AB1604-1),1.08)),0))</f>
        <v/>
      </c>
      <c r="AL1604" s="192">
        <f>COUNT(J1604,Q1604,T1604,X1604,Y1604,AA1604,AB1604)</f>
        <v>0</v>
      </c>
      <c r="AM1604" s="193" t="str">
        <f>IF(AL1604=0,"",SUM(AC1604:AK1604))</f>
        <v/>
      </c>
    </row>
    <row r="1605" spans="1:39" customFormat="1" outlineLevel="1">
      <c r="B1605" s="256"/>
      <c r="C1605" s="106" t="s">
        <v>65</v>
      </c>
      <c r="D1605" s="103"/>
      <c r="E1605" s="103"/>
      <c r="F1605" s="103"/>
      <c r="G1605" s="225"/>
      <c r="H1605" s="104"/>
      <c r="I1605" s="105"/>
      <c r="J1605" s="107" t="str">
        <f>IFERROR((J1602-J1604)/J1604*100%,"")</f>
        <v/>
      </c>
      <c r="K1605" s="107" t="str">
        <f t="shared" ref="K1605:T1605" si="6903">IFERROR((K1604-K1602)/K1604*100%,"")</f>
        <v/>
      </c>
      <c r="L1605" s="107" t="str">
        <f t="shared" si="6903"/>
        <v/>
      </c>
      <c r="M1605" s="107" t="str">
        <f t="shared" si="6903"/>
        <v/>
      </c>
      <c r="N1605" s="107" t="str">
        <f t="shared" si="6903"/>
        <v/>
      </c>
      <c r="O1605" s="107" t="str">
        <f t="shared" si="6903"/>
        <v/>
      </c>
      <c r="P1605" s="107" t="str">
        <f t="shared" si="6903"/>
        <v/>
      </c>
      <c r="Q1605" s="107" t="str">
        <f t="shared" si="6903"/>
        <v/>
      </c>
      <c r="R1605" s="107" t="str">
        <f t="shared" si="6903"/>
        <v/>
      </c>
      <c r="S1605" s="107" t="str">
        <f t="shared" si="6903"/>
        <v/>
      </c>
      <c r="T1605" s="107" t="str">
        <f t="shared" si="6903"/>
        <v/>
      </c>
      <c r="U1605" s="107" t="str">
        <f t="shared" ref="U1605" si="6904">IFERROR((U1604-U1603)/U1604*100%,"")</f>
        <v/>
      </c>
      <c r="V1605" s="107" t="str">
        <f>IFERROR((V1602-V1604)/V1604*100%,"")</f>
        <v/>
      </c>
      <c r="W1605" s="107" t="str">
        <f>IFERROR((W1602-W1604)/W1604*100%,"")</f>
        <v/>
      </c>
      <c r="X1605" s="107" t="str">
        <f>IFERROR((X1602-X1604)/X1604*100%,"")</f>
        <v/>
      </c>
      <c r="Y1605" s="107" t="str">
        <f>IFERROR((Y1602-Y1604)/Y1604*100%,"")</f>
        <v/>
      </c>
      <c r="Z1605" s="107" t="str">
        <f t="shared" ref="Z1605" si="6905">IFERROR((Z1604-Z1603)/Z1604*100%,"")</f>
        <v/>
      </c>
      <c r="AA1605" s="107" t="str">
        <f>IFERROR((AA1604-AA1602)/AA1604*100%,"")</f>
        <v/>
      </c>
      <c r="AB1605" s="107" t="str">
        <f>IFERROR((AB1604-AB1602)/AB1604*100%,"")</f>
        <v/>
      </c>
      <c r="AC1605" s="194" t="str">
        <f t="shared" ref="AC1605" si="6906">IFERROR((AC1604-AC1603)/AC1604*100%,"")</f>
        <v/>
      </c>
      <c r="AD1605" s="194" t="str">
        <f t="shared" ref="AD1605" si="6907">IFERROR((AD1604-AD1603)/AD1604*100%,"")</f>
        <v/>
      </c>
      <c r="AE1605" s="194" t="str">
        <f t="shared" ref="AE1605" si="6908">IFERROR((AE1604-AE1603)/AE1604*100%,"")</f>
        <v/>
      </c>
      <c r="AF1605" s="194" t="str">
        <f t="shared" ref="AF1605" si="6909">IFERROR((AF1604-AF1603)/AF1604*100%,"")</f>
        <v/>
      </c>
      <c r="AG1605" s="194" t="str">
        <f t="shared" ref="AG1605" si="6910">IFERROR((AG1604-AG1603)/AG1604*100%,"")</f>
        <v/>
      </c>
      <c r="AH1605" s="194" t="str">
        <f t="shared" ref="AH1605" si="6911">IFERROR((AH1604-AH1603)/AH1604*100%,"")</f>
        <v/>
      </c>
      <c r="AI1605" s="194" t="str">
        <f t="shared" ref="AI1605" si="6912">IFERROR((AI1604-AI1603)/AI1604*100%,"")</f>
        <v/>
      </c>
      <c r="AJ1605" s="194" t="str">
        <f t="shared" ref="AJ1605" si="6913">IFERROR((AJ1604-AJ1603)/AJ1604*100%,"")</f>
        <v/>
      </c>
      <c r="AK1605" s="194" t="str">
        <f t="shared" ref="AK1605" si="6914">IFERROR((AK1604-AK1603)/AK1604*100%,"")</f>
        <v/>
      </c>
      <c r="AL1605" s="194" t="str">
        <f t="shared" ref="AL1605" si="6915">IFERROR((AL1604-AL1603)/AL1604*100%,"")</f>
        <v/>
      </c>
      <c r="AM1605" s="227" t="str">
        <f>IFERROR((AM1604-AM1602)/AM1604*100%,"")</f>
        <v/>
      </c>
    </row>
    <row r="1606" spans="1:39" customFormat="1" outlineLevel="1">
      <c r="A1606" t="str">
        <f>B1601&amp;C1606</f>
        <v>Surname, Forename4</v>
      </c>
      <c r="B1606" s="256"/>
      <c r="C1606" s="27">
        <v>4</v>
      </c>
      <c r="D1606" s="26" t="s">
        <v>22</v>
      </c>
      <c r="E1606" s="103"/>
      <c r="F1606" s="103"/>
      <c r="G1606" s="225"/>
      <c r="H1606" s="15"/>
      <c r="I1606" s="16"/>
      <c r="J1606" s="17"/>
      <c r="K1606" s="94"/>
      <c r="L1606" s="94"/>
      <c r="M1606" s="94"/>
      <c r="N1606" s="94"/>
      <c r="O1606" s="94"/>
      <c r="P1606" s="94"/>
      <c r="Q1606" s="17" t="str">
        <f>IF(SUM(K1606:P1606)=0,"",SUM(K1606:P1606))</f>
        <v/>
      </c>
      <c r="R1606" s="94"/>
      <c r="S1606" s="94"/>
      <c r="T1606" s="17" t="str">
        <f>IF(SUM(R1606:S1606)=0,"",SUM(R1606:S1606))</f>
        <v/>
      </c>
      <c r="U1606" s="17"/>
      <c r="V1606" s="94"/>
      <c r="W1606" s="17"/>
      <c r="X1606" s="94" t="str">
        <f>IFERROR(AVERAGE(V1606:W1606),"")</f>
        <v/>
      </c>
      <c r="Y1606" s="17"/>
      <c r="Z1606" s="17"/>
      <c r="AA1606" s="71"/>
      <c r="AB1606" s="17"/>
      <c r="AC1606" s="190" t="str">
        <f>IF(J1606="","",IF(J1606&lt;&gt;0,INT(25.4347*POWER((18-J1606),1.81)),0))</f>
        <v/>
      </c>
      <c r="AD1606" s="190" t="str">
        <f>IFERROR(IF(Q1606&lt;&gt;0,INT(0.14354*POWER(((10*Q1606)-220),1.4)),0),"")</f>
        <v/>
      </c>
      <c r="AE1606" s="190" t="str">
        <f>IFERROR(IF(T1606&lt;&gt;0,INT(51.39*POWER((T1606-1.5),1.05)),0),"")</f>
        <v/>
      </c>
      <c r="AF1606" s="190">
        <f>IF(U1606&lt;&gt;0,INT(0.8465*POWER(((100*U1606)-75),1.42)),0)</f>
        <v>0</v>
      </c>
      <c r="AG1606" s="190" t="str">
        <f>IFERROR(IF(X1606&lt;&gt;0,INT(1.53775*POWER((82-X1606),1.81)),0),"")</f>
        <v/>
      </c>
      <c r="AH1606" s="190" t="str">
        <f>IF(Y1606="","",IF(Y1606&lt;&gt;0,INT(5.74352*POWER((28.5-Y1606),1.92)),0))</f>
        <v/>
      </c>
      <c r="AI1606" s="190">
        <f>IF(Z1606&lt;&gt;0,INT(12.91*POWER((Z1606-4),1.1)),0)</f>
        <v>0</v>
      </c>
      <c r="AJ1606" s="190" t="str">
        <f>IF(AA1606="","",IF(AA1606&lt;&gt;0,INT(0.2797*POWER(((100*AA1606)),1.35)),0))</f>
        <v/>
      </c>
      <c r="AK1606" s="191" t="str">
        <f>IF(AB1606="","",IF(AB1606&lt;&gt;0,INT(100.14*POWER((AB1606-1),1.08)),0))</f>
        <v/>
      </c>
      <c r="AL1606" s="192">
        <f>COUNT(J1606,Q1606,T1606,X1606,Y1606,AA1606,AB1606)</f>
        <v>0</v>
      </c>
      <c r="AM1606" s="193" t="str">
        <f>IF(AL1606=0,"",SUM(AC1606:AK1606))</f>
        <v/>
      </c>
    </row>
    <row r="1607" spans="1:39" customFormat="1" outlineLevel="1">
      <c r="B1607" s="256"/>
      <c r="C1607" s="106" t="s">
        <v>65</v>
      </c>
      <c r="D1607" s="103"/>
      <c r="E1607" s="103"/>
      <c r="F1607" s="103"/>
      <c r="G1607" s="225"/>
      <c r="H1607" s="104"/>
      <c r="I1607" s="105"/>
      <c r="J1607" s="107" t="str">
        <f>IFERROR((J1604-J1606)/J1606*100%,"")</f>
        <v/>
      </c>
      <c r="K1607" s="107" t="str">
        <f t="shared" ref="K1607:T1607" si="6916">IFERROR((K1606-K1604)/K1606*100%,"")</f>
        <v/>
      </c>
      <c r="L1607" s="107" t="str">
        <f t="shared" si="6916"/>
        <v/>
      </c>
      <c r="M1607" s="107" t="str">
        <f t="shared" si="6916"/>
        <v/>
      </c>
      <c r="N1607" s="107" t="str">
        <f t="shared" si="6916"/>
        <v/>
      </c>
      <c r="O1607" s="107" t="str">
        <f t="shared" si="6916"/>
        <v/>
      </c>
      <c r="P1607" s="107" t="str">
        <f t="shared" si="6916"/>
        <v/>
      </c>
      <c r="Q1607" s="107" t="str">
        <f t="shared" si="6916"/>
        <v/>
      </c>
      <c r="R1607" s="107" t="str">
        <f t="shared" si="6916"/>
        <v/>
      </c>
      <c r="S1607" s="107" t="str">
        <f t="shared" si="6916"/>
        <v/>
      </c>
      <c r="T1607" s="107" t="str">
        <f t="shared" si="6916"/>
        <v/>
      </c>
      <c r="U1607" s="107" t="str">
        <f t="shared" ref="U1607" si="6917">IFERROR((U1606-U1605)/U1606*100%,"")</f>
        <v/>
      </c>
      <c r="V1607" s="107" t="str">
        <f>IFERROR((V1604-V1606)/V1606*100%,"")</f>
        <v/>
      </c>
      <c r="W1607" s="107" t="str">
        <f>IFERROR((W1604-W1606)/W1606*100%,"")</f>
        <v/>
      </c>
      <c r="X1607" s="107" t="str">
        <f>IFERROR((X1604-X1606)/X1606*100%,"")</f>
        <v/>
      </c>
      <c r="Y1607" s="107" t="str">
        <f>IFERROR((Y1604-Y1606)/Y1606*100%,"")</f>
        <v/>
      </c>
      <c r="Z1607" s="107" t="str">
        <f t="shared" ref="Z1607" si="6918">IFERROR((Z1606-Z1605)/Z1606*100%,"")</f>
        <v/>
      </c>
      <c r="AA1607" s="107" t="str">
        <f>IFERROR((AA1606-AA1604)/AA1606*100%,"")</f>
        <v/>
      </c>
      <c r="AB1607" s="107" t="str">
        <f>IFERROR((AB1606-AB1604)/AB1606*100%,"")</f>
        <v/>
      </c>
      <c r="AC1607" s="194" t="str">
        <f t="shared" ref="AC1607" si="6919">IFERROR((AC1606-AC1605)/AC1606*100%,"")</f>
        <v/>
      </c>
      <c r="AD1607" s="194" t="str">
        <f t="shared" ref="AD1607" si="6920">IFERROR((AD1606-AD1605)/AD1606*100%,"")</f>
        <v/>
      </c>
      <c r="AE1607" s="194" t="str">
        <f t="shared" ref="AE1607" si="6921">IFERROR((AE1606-AE1605)/AE1606*100%,"")</f>
        <v/>
      </c>
      <c r="AF1607" s="194" t="str">
        <f t="shared" ref="AF1607" si="6922">IFERROR((AF1606-AF1605)/AF1606*100%,"")</f>
        <v/>
      </c>
      <c r="AG1607" s="194" t="str">
        <f t="shared" ref="AG1607" si="6923">IFERROR((AG1606-AG1605)/AG1606*100%,"")</f>
        <v/>
      </c>
      <c r="AH1607" s="194" t="str">
        <f t="shared" ref="AH1607" si="6924">IFERROR((AH1606-AH1605)/AH1606*100%,"")</f>
        <v/>
      </c>
      <c r="AI1607" s="194" t="str">
        <f t="shared" ref="AI1607" si="6925">IFERROR((AI1606-AI1605)/AI1606*100%,"")</f>
        <v/>
      </c>
      <c r="AJ1607" s="194" t="str">
        <f t="shared" ref="AJ1607" si="6926">IFERROR((AJ1606-AJ1605)/AJ1606*100%,"")</f>
        <v/>
      </c>
      <c r="AK1607" s="194" t="str">
        <f t="shared" ref="AK1607" si="6927">IFERROR((AK1606-AK1605)/AK1606*100%,"")</f>
        <v/>
      </c>
      <c r="AL1607" s="194" t="str">
        <f t="shared" ref="AL1607" si="6928">IFERROR((AL1606-AL1605)/AL1606*100%,"")</f>
        <v/>
      </c>
      <c r="AM1607" s="227" t="str">
        <f>IFERROR((AM1606-AM1604)/AM1606*100%,"")</f>
        <v/>
      </c>
    </row>
    <row r="1608" spans="1:39" customFormat="1" outlineLevel="1">
      <c r="A1608" t="str">
        <f>B1601&amp;C1608</f>
        <v>Surname, Forename5</v>
      </c>
      <c r="B1608" s="256"/>
      <c r="C1608" s="27">
        <v>5</v>
      </c>
      <c r="D1608" s="26" t="s">
        <v>22</v>
      </c>
      <c r="E1608" s="103"/>
      <c r="F1608" s="103"/>
      <c r="G1608" s="225"/>
      <c r="H1608" s="15"/>
      <c r="I1608" s="16"/>
      <c r="J1608" s="17"/>
      <c r="K1608" s="94"/>
      <c r="L1608" s="94"/>
      <c r="M1608" s="94"/>
      <c r="N1608" s="94"/>
      <c r="O1608" s="94"/>
      <c r="P1608" s="94"/>
      <c r="Q1608" s="17" t="str">
        <f>IF(SUM(K1608:P1608)=0,"",SUM(K1608:P1608))</f>
        <v/>
      </c>
      <c r="R1608" s="94"/>
      <c r="S1608" s="94"/>
      <c r="T1608" s="17" t="str">
        <f>IF(SUM(R1608:S1608)=0,"",SUM(R1608:S1608))</f>
        <v/>
      </c>
      <c r="U1608" s="17"/>
      <c r="V1608" s="94"/>
      <c r="W1608" s="17"/>
      <c r="X1608" s="94" t="str">
        <f>IFERROR(AVERAGE(V1608:W1608),"")</f>
        <v/>
      </c>
      <c r="Y1608" s="17"/>
      <c r="Z1608" s="17"/>
      <c r="AA1608" s="71"/>
      <c r="AB1608" s="17"/>
      <c r="AC1608" s="190" t="str">
        <f>IF(J1608="","",IF(J1608&lt;&gt;0,INT(25.4347*POWER((18-J1608),1.81)),0))</f>
        <v/>
      </c>
      <c r="AD1608" s="190" t="str">
        <f>IFERROR(IF(Q1608&lt;&gt;0,INT(0.14354*POWER(((10*Q1608)-220),1.4)),0),"")</f>
        <v/>
      </c>
      <c r="AE1608" s="190" t="str">
        <f>IFERROR(IF(T1608&lt;&gt;0,INT(51.39*POWER((T1608-1.5),1.05)),0),"")</f>
        <v/>
      </c>
      <c r="AF1608" s="190">
        <f>IF(U1608&lt;&gt;0,INT(0.8465*POWER(((100*U1608)-75),1.42)),0)</f>
        <v>0</v>
      </c>
      <c r="AG1608" s="190" t="str">
        <f>IFERROR(IF(X1608&lt;&gt;0,INT(1.53775*POWER((82-X1608),1.81)),0),"")</f>
        <v/>
      </c>
      <c r="AH1608" s="190" t="str">
        <f>IF(Y1608="","",IF(Y1608&lt;&gt;0,INT(5.74352*POWER((28.5-Y1608),1.92)),0))</f>
        <v/>
      </c>
      <c r="AI1608" s="190">
        <f>IF(Z1608&lt;&gt;0,INT(12.91*POWER((Z1608-4),1.1)),0)</f>
        <v>0</v>
      </c>
      <c r="AJ1608" s="190" t="str">
        <f>IF(AA1608="","",IF(AA1608&lt;&gt;0,INT(0.2797*POWER(((100*AA1608)),1.35)),0))</f>
        <v/>
      </c>
      <c r="AK1608" s="191" t="str">
        <f>IF(AB1608="","",IF(AB1608&lt;&gt;0,INT(100.14*POWER((AB1608-1),1.08)),0))</f>
        <v/>
      </c>
      <c r="AL1608" s="192">
        <f>COUNT(J1608,Q1608,T1608,X1608,Y1608,AA1608,AB1608)</f>
        <v>0</v>
      </c>
      <c r="AM1608" s="193" t="str">
        <f>IF(AL1608=0,"",SUM(AC1608:AK1608))</f>
        <v/>
      </c>
    </row>
    <row r="1609" spans="1:39" customFormat="1" outlineLevel="1">
      <c r="B1609" s="256"/>
      <c r="C1609" s="106" t="s">
        <v>65</v>
      </c>
      <c r="D1609" s="103"/>
      <c r="E1609" s="103"/>
      <c r="F1609" s="103"/>
      <c r="G1609" s="225"/>
      <c r="H1609" s="104"/>
      <c r="I1609" s="105"/>
      <c r="J1609" s="107" t="str">
        <f>IFERROR((J1606-J1608)/J1608*100%,"")</f>
        <v/>
      </c>
      <c r="K1609" s="107" t="str">
        <f t="shared" ref="K1609:T1609" si="6929">IFERROR((K1608-K1606)/K1608*100%,"")</f>
        <v/>
      </c>
      <c r="L1609" s="107" t="str">
        <f t="shared" si="6929"/>
        <v/>
      </c>
      <c r="M1609" s="107" t="str">
        <f t="shared" si="6929"/>
        <v/>
      </c>
      <c r="N1609" s="107" t="str">
        <f t="shared" si="6929"/>
        <v/>
      </c>
      <c r="O1609" s="107" t="str">
        <f t="shared" si="6929"/>
        <v/>
      </c>
      <c r="P1609" s="107" t="str">
        <f t="shared" si="6929"/>
        <v/>
      </c>
      <c r="Q1609" s="107" t="str">
        <f t="shared" si="6929"/>
        <v/>
      </c>
      <c r="R1609" s="107" t="str">
        <f t="shared" si="6929"/>
        <v/>
      </c>
      <c r="S1609" s="107" t="str">
        <f t="shared" si="6929"/>
        <v/>
      </c>
      <c r="T1609" s="107" t="str">
        <f t="shared" si="6929"/>
        <v/>
      </c>
      <c r="U1609" s="107" t="str">
        <f t="shared" ref="U1609" si="6930">IFERROR((U1608-U1607)/U1608*100%,"")</f>
        <v/>
      </c>
      <c r="V1609" s="107" t="str">
        <f>IFERROR((V1606-V1608)/V1608*100%,"")</f>
        <v/>
      </c>
      <c r="W1609" s="107" t="str">
        <f>IFERROR((W1606-W1608)/W1608*100%,"")</f>
        <v/>
      </c>
      <c r="X1609" s="107" t="str">
        <f>IFERROR((X1606-X1608)/X1608*100%,"")</f>
        <v/>
      </c>
      <c r="Y1609" s="107" t="str">
        <f>IFERROR((Y1606-Y1608)/Y1608*100%,"")</f>
        <v/>
      </c>
      <c r="Z1609" s="107" t="str">
        <f t="shared" ref="Z1609" si="6931">IFERROR((Z1608-Z1607)/Z1608*100%,"")</f>
        <v/>
      </c>
      <c r="AA1609" s="107" t="str">
        <f>IFERROR((AA1608-AA1606)/AA1608*100%,"")</f>
        <v/>
      </c>
      <c r="AB1609" s="107" t="str">
        <f>IFERROR((AB1608-AB1606)/AB1608*100%,"")</f>
        <v/>
      </c>
      <c r="AC1609" s="194" t="str">
        <f t="shared" ref="AC1609" si="6932">IFERROR((AC1608-AC1607)/AC1608*100%,"")</f>
        <v/>
      </c>
      <c r="AD1609" s="194" t="str">
        <f t="shared" ref="AD1609" si="6933">IFERROR((AD1608-AD1607)/AD1608*100%,"")</f>
        <v/>
      </c>
      <c r="AE1609" s="194" t="str">
        <f t="shared" ref="AE1609" si="6934">IFERROR((AE1608-AE1607)/AE1608*100%,"")</f>
        <v/>
      </c>
      <c r="AF1609" s="194" t="str">
        <f t="shared" ref="AF1609" si="6935">IFERROR((AF1608-AF1607)/AF1608*100%,"")</f>
        <v/>
      </c>
      <c r="AG1609" s="194" t="str">
        <f t="shared" ref="AG1609" si="6936">IFERROR((AG1608-AG1607)/AG1608*100%,"")</f>
        <v/>
      </c>
      <c r="AH1609" s="194" t="str">
        <f t="shared" ref="AH1609" si="6937">IFERROR((AH1608-AH1607)/AH1608*100%,"")</f>
        <v/>
      </c>
      <c r="AI1609" s="194" t="str">
        <f t="shared" ref="AI1609" si="6938">IFERROR((AI1608-AI1607)/AI1608*100%,"")</f>
        <v/>
      </c>
      <c r="AJ1609" s="194" t="str">
        <f t="shared" ref="AJ1609" si="6939">IFERROR((AJ1608-AJ1607)/AJ1608*100%,"")</f>
        <v/>
      </c>
      <c r="AK1609" s="194" t="str">
        <f t="shared" ref="AK1609" si="6940">IFERROR((AK1608-AK1607)/AK1608*100%,"")</f>
        <v/>
      </c>
      <c r="AL1609" s="194" t="str">
        <f t="shared" ref="AL1609" si="6941">IFERROR((AL1608-AL1607)/AL1608*100%,"")</f>
        <v/>
      </c>
      <c r="AM1609" s="227" t="str">
        <f>IFERROR((AM1608-AM1606)/AM1608*100%,"")</f>
        <v/>
      </c>
    </row>
    <row r="1610" spans="1:39" customFormat="1" outlineLevel="1">
      <c r="A1610" t="str">
        <f>B1601&amp;C1610</f>
        <v>Surname, Forename6</v>
      </c>
      <c r="B1610" s="256"/>
      <c r="C1610" s="27">
        <v>6</v>
      </c>
      <c r="D1610" s="26" t="s">
        <v>22</v>
      </c>
      <c r="E1610" s="103"/>
      <c r="F1610" s="103"/>
      <c r="G1610" s="225"/>
      <c r="H1610" s="15"/>
      <c r="I1610" s="16"/>
      <c r="J1610" s="17"/>
      <c r="K1610" s="94"/>
      <c r="L1610" s="94"/>
      <c r="M1610" s="94"/>
      <c r="N1610" s="94"/>
      <c r="O1610" s="94"/>
      <c r="P1610" s="94"/>
      <c r="Q1610" s="17" t="str">
        <f>IF(SUM(K1610:P1610)=0,"",SUM(K1610:P1610))</f>
        <v/>
      </c>
      <c r="R1610" s="94"/>
      <c r="S1610" s="94"/>
      <c r="T1610" s="17" t="str">
        <f>IF(SUM(R1610:S1610)=0,"",SUM(R1610:S1610))</f>
        <v/>
      </c>
      <c r="U1610" s="17"/>
      <c r="V1610" s="94"/>
      <c r="W1610" s="17"/>
      <c r="X1610" s="94" t="str">
        <f>IFERROR(AVERAGE(V1610:W1610),"")</f>
        <v/>
      </c>
      <c r="Y1610" s="17"/>
      <c r="Z1610" s="17"/>
      <c r="AA1610" s="71"/>
      <c r="AB1610" s="17"/>
      <c r="AC1610" s="190" t="str">
        <f>IF(J1610="","",IF(J1610&lt;&gt;0,INT(25.4347*POWER((18-J1610),1.81)),0))</f>
        <v/>
      </c>
      <c r="AD1610" s="190" t="str">
        <f>IFERROR(IF(Q1610&lt;&gt;0,INT(0.14354*POWER(((10*Q1610)-220),1.4)),0),"")</f>
        <v/>
      </c>
      <c r="AE1610" s="190" t="str">
        <f>IFERROR(IF(T1610&lt;&gt;0,INT(51.39*POWER((T1610-1.5),1.05)),0),"")</f>
        <v/>
      </c>
      <c r="AF1610" s="190">
        <f>IF(U1610&lt;&gt;0,INT(0.8465*POWER(((100*U1610)-75),1.42)),0)</f>
        <v>0</v>
      </c>
      <c r="AG1610" s="190" t="str">
        <f>IFERROR(IF(X1610&lt;&gt;0,INT(1.53775*POWER((82-X1610),1.81)),0),"")</f>
        <v/>
      </c>
      <c r="AH1610" s="190" t="str">
        <f>IF(Y1610="","",IF(Y1610&lt;&gt;0,INT(5.74352*POWER((28.5-Y1610),1.92)),0))</f>
        <v/>
      </c>
      <c r="AI1610" s="190">
        <f>IF(Z1610&lt;&gt;0,INT(12.91*POWER((Z1610-4),1.1)),0)</f>
        <v>0</v>
      </c>
      <c r="AJ1610" s="190" t="str">
        <f>IF(AA1610="","",IF(AA1610&lt;&gt;0,INT(0.2797*POWER(((100*AA1610)),1.35)),0))</f>
        <v/>
      </c>
      <c r="AK1610" s="191" t="str">
        <f>IF(AB1610="","",IF(AB1610&lt;&gt;0,INT(100.14*POWER((AB1610-1),1.08)),0))</f>
        <v/>
      </c>
      <c r="AL1610" s="192">
        <f>COUNT(J1610,Q1610,T1610,X1610,Y1610,AA1610,AB1610)</f>
        <v>0</v>
      </c>
      <c r="AM1610" s="193" t="str">
        <f>IF(AL1610=0,"",SUM(AC1610:AK1610))</f>
        <v/>
      </c>
    </row>
    <row r="1611" spans="1:39" customFormat="1" outlineLevel="1">
      <c r="B1611" s="256"/>
      <c r="C1611" s="106" t="s">
        <v>65</v>
      </c>
      <c r="D1611" s="103"/>
      <c r="E1611" s="103"/>
      <c r="F1611" s="103"/>
      <c r="G1611" s="225"/>
      <c r="H1611" s="104"/>
      <c r="I1611" s="105"/>
      <c r="J1611" s="107" t="str">
        <f>IFERROR((J1608-J1610)/J1610*100%,"")</f>
        <v/>
      </c>
      <c r="K1611" s="107" t="str">
        <f t="shared" ref="K1611:T1611" si="6942">IFERROR((K1610-K1608)/K1610*100%,"")</f>
        <v/>
      </c>
      <c r="L1611" s="107" t="str">
        <f t="shared" si="6942"/>
        <v/>
      </c>
      <c r="M1611" s="107" t="str">
        <f t="shared" si="6942"/>
        <v/>
      </c>
      <c r="N1611" s="107" t="str">
        <f t="shared" si="6942"/>
        <v/>
      </c>
      <c r="O1611" s="107" t="str">
        <f t="shared" si="6942"/>
        <v/>
      </c>
      <c r="P1611" s="107" t="str">
        <f t="shared" si="6942"/>
        <v/>
      </c>
      <c r="Q1611" s="107" t="str">
        <f t="shared" si="6942"/>
        <v/>
      </c>
      <c r="R1611" s="107" t="str">
        <f t="shared" si="6942"/>
        <v/>
      </c>
      <c r="S1611" s="107" t="str">
        <f t="shared" si="6942"/>
        <v/>
      </c>
      <c r="T1611" s="107" t="str">
        <f t="shared" si="6942"/>
        <v/>
      </c>
      <c r="U1611" s="107" t="str">
        <f t="shared" ref="U1611" si="6943">IFERROR((U1610-U1609)/U1610*100%,"")</f>
        <v/>
      </c>
      <c r="V1611" s="107" t="str">
        <f>IFERROR((V1608-V1610)/V1610*100%,"")</f>
        <v/>
      </c>
      <c r="W1611" s="107" t="str">
        <f>IFERROR((W1608-W1610)/W1610*100%,"")</f>
        <v/>
      </c>
      <c r="X1611" s="107" t="str">
        <f>IFERROR((X1608-X1610)/X1610*100%,"")</f>
        <v/>
      </c>
      <c r="Y1611" s="107" t="str">
        <f>IFERROR((Y1608-Y1610)/Y1610*100%,"")</f>
        <v/>
      </c>
      <c r="Z1611" s="107" t="str">
        <f t="shared" ref="Z1611" si="6944">IFERROR((Z1610-Z1609)/Z1610*100%,"")</f>
        <v/>
      </c>
      <c r="AA1611" s="107" t="str">
        <f>IFERROR((AA1610-AA1608)/AA1610*100%,"")</f>
        <v/>
      </c>
      <c r="AB1611" s="107" t="str">
        <f>IFERROR((AB1610-AB1608)/AB1610*100%,"")</f>
        <v/>
      </c>
      <c r="AC1611" s="194" t="str">
        <f t="shared" ref="AC1611" si="6945">IFERROR((AC1610-AC1609)/AC1610*100%,"")</f>
        <v/>
      </c>
      <c r="AD1611" s="194" t="str">
        <f t="shared" ref="AD1611" si="6946">IFERROR((AD1610-AD1609)/AD1610*100%,"")</f>
        <v/>
      </c>
      <c r="AE1611" s="194" t="str">
        <f t="shared" ref="AE1611" si="6947">IFERROR((AE1610-AE1609)/AE1610*100%,"")</f>
        <v/>
      </c>
      <c r="AF1611" s="194" t="str">
        <f t="shared" ref="AF1611" si="6948">IFERROR((AF1610-AF1609)/AF1610*100%,"")</f>
        <v/>
      </c>
      <c r="AG1611" s="194" t="str">
        <f t="shared" ref="AG1611" si="6949">IFERROR((AG1610-AG1609)/AG1610*100%,"")</f>
        <v/>
      </c>
      <c r="AH1611" s="194" t="str">
        <f t="shared" ref="AH1611" si="6950">IFERROR((AH1610-AH1609)/AH1610*100%,"")</f>
        <v/>
      </c>
      <c r="AI1611" s="194" t="str">
        <f t="shared" ref="AI1611" si="6951">IFERROR((AI1610-AI1609)/AI1610*100%,"")</f>
        <v/>
      </c>
      <c r="AJ1611" s="194" t="str">
        <f t="shared" ref="AJ1611" si="6952">IFERROR((AJ1610-AJ1609)/AJ1610*100%,"")</f>
        <v/>
      </c>
      <c r="AK1611" s="194" t="str">
        <f t="shared" ref="AK1611" si="6953">IFERROR((AK1610-AK1609)/AK1610*100%,"")</f>
        <v/>
      </c>
      <c r="AL1611" s="194" t="str">
        <f t="shared" ref="AL1611" si="6954">IFERROR((AL1610-AL1609)/AL1610*100%,"")</f>
        <v/>
      </c>
      <c r="AM1611" s="227" t="str">
        <f>IFERROR((AM1610-AM1608)/AM1610*100%,"")</f>
        <v/>
      </c>
    </row>
    <row r="1612" spans="1:39" customFormat="1" outlineLevel="1">
      <c r="A1612" t="str">
        <f>B1601&amp;C1612</f>
        <v>Surname, Forename7</v>
      </c>
      <c r="B1612" s="256"/>
      <c r="C1612" s="27">
        <v>7</v>
      </c>
      <c r="D1612" s="26" t="s">
        <v>22</v>
      </c>
      <c r="E1612" s="103"/>
      <c r="F1612" s="103"/>
      <c r="G1612" s="225"/>
      <c r="H1612" s="15"/>
      <c r="I1612" s="16"/>
      <c r="J1612" s="17"/>
      <c r="K1612" s="94"/>
      <c r="L1612" s="94"/>
      <c r="M1612" s="94"/>
      <c r="N1612" s="94"/>
      <c r="O1612" s="94"/>
      <c r="P1612" s="94"/>
      <c r="Q1612" s="17" t="str">
        <f>IF(SUM(K1612:P1612)=0,"",SUM(K1612:P1612))</f>
        <v/>
      </c>
      <c r="R1612" s="94"/>
      <c r="S1612" s="94"/>
      <c r="T1612" s="17" t="str">
        <f>IF(SUM(R1612:S1612)=0,"",SUM(R1612:S1612))</f>
        <v/>
      </c>
      <c r="U1612" s="17"/>
      <c r="V1612" s="94"/>
      <c r="W1612" s="17"/>
      <c r="X1612" s="94" t="str">
        <f>IFERROR(AVERAGE(V1612:W1612),"")</f>
        <v/>
      </c>
      <c r="Y1612" s="17"/>
      <c r="Z1612" s="17"/>
      <c r="AA1612" s="71"/>
      <c r="AB1612" s="17"/>
      <c r="AC1612" s="190" t="str">
        <f>IF(J1612="","",IF(J1612&lt;&gt;0,INT(25.4347*POWER((18-J1612),1.81)),0))</f>
        <v/>
      </c>
      <c r="AD1612" s="190" t="str">
        <f>IFERROR(IF(Q1612&lt;&gt;0,INT(0.14354*POWER(((10*Q1612)-220),1.4)),0),"")</f>
        <v/>
      </c>
      <c r="AE1612" s="190" t="str">
        <f>IFERROR(IF(T1612&lt;&gt;0,INT(51.39*POWER((T1612-1.5),1.05)),0),"")</f>
        <v/>
      </c>
      <c r="AF1612" s="190">
        <f>IF(U1612&lt;&gt;0,INT(0.8465*POWER(((100*U1612)-75),1.42)),0)</f>
        <v>0</v>
      </c>
      <c r="AG1612" s="190" t="str">
        <f>IFERROR(IF(X1612&lt;&gt;0,INT(1.53775*POWER((82-X1612),1.81)),0),"")</f>
        <v/>
      </c>
      <c r="AH1612" s="190" t="str">
        <f>IF(Y1612="","",IF(Y1612&lt;&gt;0,INT(5.74352*POWER((28.5-Y1612),1.92)),0))</f>
        <v/>
      </c>
      <c r="AI1612" s="190">
        <f>IF(Z1612&lt;&gt;0,INT(12.91*POWER((Z1612-4),1.1)),0)</f>
        <v>0</v>
      </c>
      <c r="AJ1612" s="190" t="str">
        <f>IF(AA1612="","",IF(AA1612&lt;&gt;0,INT(0.2797*POWER(((100*AA1612)),1.35)),0))</f>
        <v/>
      </c>
      <c r="AK1612" s="191" t="str">
        <f>IF(AB1612="","",IF(AB1612&lt;&gt;0,INT(100.14*POWER((AB1612-1),1.08)),0))</f>
        <v/>
      </c>
      <c r="AL1612" s="192">
        <f>COUNT(J1612,Q1612,T1612,X1612,Y1612,AA1612,AB1612)</f>
        <v>0</v>
      </c>
      <c r="AM1612" s="193" t="str">
        <f>IF(AL1612=0,"",SUM(AC1612:AK1612))</f>
        <v/>
      </c>
    </row>
    <row r="1613" spans="1:39" customFormat="1" outlineLevel="1">
      <c r="B1613" s="256"/>
      <c r="C1613" s="106" t="s">
        <v>65</v>
      </c>
      <c r="D1613" s="103"/>
      <c r="E1613" s="103"/>
      <c r="F1613" s="103"/>
      <c r="G1613" s="225"/>
      <c r="H1613" s="104"/>
      <c r="I1613" s="105"/>
      <c r="J1613" s="107" t="str">
        <f>IFERROR((J1610-J1612)/J1612*100%,"")</f>
        <v/>
      </c>
      <c r="K1613" s="107" t="str">
        <f t="shared" ref="K1613:T1613" si="6955">IFERROR((K1612-K1610)/K1612*100%,"")</f>
        <v/>
      </c>
      <c r="L1613" s="107" t="str">
        <f t="shared" si="6955"/>
        <v/>
      </c>
      <c r="M1613" s="107" t="str">
        <f t="shared" si="6955"/>
        <v/>
      </c>
      <c r="N1613" s="107" t="str">
        <f t="shared" si="6955"/>
        <v/>
      </c>
      <c r="O1613" s="107" t="str">
        <f t="shared" si="6955"/>
        <v/>
      </c>
      <c r="P1613" s="107" t="str">
        <f t="shared" si="6955"/>
        <v/>
      </c>
      <c r="Q1613" s="107" t="str">
        <f t="shared" si="6955"/>
        <v/>
      </c>
      <c r="R1613" s="107" t="str">
        <f t="shared" si="6955"/>
        <v/>
      </c>
      <c r="S1613" s="107" t="str">
        <f t="shared" si="6955"/>
        <v/>
      </c>
      <c r="T1613" s="107" t="str">
        <f t="shared" si="6955"/>
        <v/>
      </c>
      <c r="U1613" s="107" t="str">
        <f t="shared" ref="U1613" si="6956">IFERROR((U1612-U1611)/U1612*100%,"")</f>
        <v/>
      </c>
      <c r="V1613" s="107" t="str">
        <f>IFERROR((V1610-V1612)/V1612*100%,"")</f>
        <v/>
      </c>
      <c r="W1613" s="107" t="str">
        <f>IFERROR((W1610-W1612)/W1612*100%,"")</f>
        <v/>
      </c>
      <c r="X1613" s="107" t="str">
        <f>IFERROR((X1610-X1612)/X1612*100%,"")</f>
        <v/>
      </c>
      <c r="Y1613" s="107" t="str">
        <f>IFERROR((Y1610-Y1612)/Y1612*100%,"")</f>
        <v/>
      </c>
      <c r="Z1613" s="107" t="str">
        <f t="shared" ref="Z1613" si="6957">IFERROR((Z1612-Z1611)/Z1612*100%,"")</f>
        <v/>
      </c>
      <c r="AA1613" s="107" t="str">
        <f>IFERROR((AA1612-AA1610)/AA1612*100%,"")</f>
        <v/>
      </c>
      <c r="AB1613" s="107" t="str">
        <f>IFERROR((AB1612-AB1610)/AB1612*100%,"")</f>
        <v/>
      </c>
      <c r="AC1613" s="194" t="str">
        <f t="shared" ref="AC1613" si="6958">IFERROR((AC1612-AC1611)/AC1612*100%,"")</f>
        <v/>
      </c>
      <c r="AD1613" s="194" t="str">
        <f t="shared" ref="AD1613" si="6959">IFERROR((AD1612-AD1611)/AD1612*100%,"")</f>
        <v/>
      </c>
      <c r="AE1613" s="194" t="str">
        <f t="shared" ref="AE1613" si="6960">IFERROR((AE1612-AE1611)/AE1612*100%,"")</f>
        <v/>
      </c>
      <c r="AF1613" s="194" t="str">
        <f t="shared" ref="AF1613" si="6961">IFERROR((AF1612-AF1611)/AF1612*100%,"")</f>
        <v/>
      </c>
      <c r="AG1613" s="194" t="str">
        <f t="shared" ref="AG1613" si="6962">IFERROR((AG1612-AG1611)/AG1612*100%,"")</f>
        <v/>
      </c>
      <c r="AH1613" s="194" t="str">
        <f t="shared" ref="AH1613" si="6963">IFERROR((AH1612-AH1611)/AH1612*100%,"")</f>
        <v/>
      </c>
      <c r="AI1613" s="194" t="str">
        <f t="shared" ref="AI1613" si="6964">IFERROR((AI1612-AI1611)/AI1612*100%,"")</f>
        <v/>
      </c>
      <c r="AJ1613" s="194" t="str">
        <f t="shared" ref="AJ1613" si="6965">IFERROR((AJ1612-AJ1611)/AJ1612*100%,"")</f>
        <v/>
      </c>
      <c r="AK1613" s="194" t="str">
        <f t="shared" ref="AK1613" si="6966">IFERROR((AK1612-AK1611)/AK1612*100%,"")</f>
        <v/>
      </c>
      <c r="AL1613" s="194" t="str">
        <f t="shared" ref="AL1613" si="6967">IFERROR((AL1612-AL1611)/AL1612*100%,"")</f>
        <v/>
      </c>
      <c r="AM1613" s="227" t="str">
        <f>IFERROR((AM1612-AM1610)/AM1612*100%,"")</f>
        <v/>
      </c>
    </row>
    <row r="1614" spans="1:39" customFormat="1" outlineLevel="1">
      <c r="A1614" t="str">
        <f>B1601&amp;C1614</f>
        <v>Surname, Forename8</v>
      </c>
      <c r="B1614" s="256"/>
      <c r="C1614" s="27">
        <v>8</v>
      </c>
      <c r="D1614" s="26" t="s">
        <v>22</v>
      </c>
      <c r="E1614" s="103"/>
      <c r="F1614" s="103"/>
      <c r="G1614" s="225"/>
      <c r="H1614" s="15"/>
      <c r="I1614" s="16"/>
      <c r="J1614" s="17"/>
      <c r="K1614" s="94"/>
      <c r="L1614" s="94"/>
      <c r="M1614" s="94"/>
      <c r="N1614" s="94"/>
      <c r="O1614" s="94"/>
      <c r="P1614" s="94"/>
      <c r="Q1614" s="17" t="str">
        <f>IF(SUM(K1614:P1614)=0,"",SUM(K1614:P1614))</f>
        <v/>
      </c>
      <c r="R1614" s="94"/>
      <c r="S1614" s="94"/>
      <c r="T1614" s="17" t="str">
        <f>IF(SUM(R1614:S1614)=0,"",SUM(R1614:S1614))</f>
        <v/>
      </c>
      <c r="U1614" s="17"/>
      <c r="V1614" s="94"/>
      <c r="W1614" s="17"/>
      <c r="X1614" s="94" t="str">
        <f>IFERROR(AVERAGE(V1614:W1614),"")</f>
        <v/>
      </c>
      <c r="Y1614" s="17"/>
      <c r="Z1614" s="17"/>
      <c r="AA1614" s="71"/>
      <c r="AB1614" s="17"/>
      <c r="AC1614" s="190" t="str">
        <f>IF(J1614="","",IF(J1614&lt;&gt;0,INT(25.4347*POWER((18-J1614),1.81)),0))</f>
        <v/>
      </c>
      <c r="AD1614" s="190" t="str">
        <f>IFERROR(IF(Q1614&lt;&gt;0,INT(0.14354*POWER(((10*Q1614)-220),1.4)),0),"")</f>
        <v/>
      </c>
      <c r="AE1614" s="190" t="str">
        <f>IFERROR(IF(T1614&lt;&gt;0,INT(51.39*POWER((T1614-1.5),1.05)),0),"")</f>
        <v/>
      </c>
      <c r="AF1614" s="190">
        <f>IF(U1614&lt;&gt;0,INT(0.8465*POWER(((100*U1614)-75),1.42)),0)</f>
        <v>0</v>
      </c>
      <c r="AG1614" s="190" t="str">
        <f>IFERROR(IF(X1614&lt;&gt;0,INT(1.53775*POWER((82-X1614),1.81)),0),"")</f>
        <v/>
      </c>
      <c r="AH1614" s="190" t="str">
        <f>IF(Y1614="","",IF(Y1614&lt;&gt;0,INT(5.74352*POWER((28.5-Y1614),1.92)),0))</f>
        <v/>
      </c>
      <c r="AI1614" s="190">
        <f>IF(Z1614&lt;&gt;0,INT(12.91*POWER((Z1614-4),1.1)),0)</f>
        <v>0</v>
      </c>
      <c r="AJ1614" s="190" t="str">
        <f>IF(AA1614="","",IF(AA1614&lt;&gt;0,INT(0.2797*POWER(((100*AA1614)),1.35)),0))</f>
        <v/>
      </c>
      <c r="AK1614" s="191" t="str">
        <f>IF(AB1614="","",IF(AB1614&lt;&gt;0,INT(100.14*POWER((AB1614-1),1.08)),0))</f>
        <v/>
      </c>
      <c r="AL1614" s="192">
        <f>COUNT(J1614,Q1614,T1614,X1614,Y1614,AA1614,AB1614)</f>
        <v>0</v>
      </c>
      <c r="AM1614" s="193" t="str">
        <f>IF(AL1614=0,"",SUM(AC1614:AK1614))</f>
        <v/>
      </c>
    </row>
    <row r="1615" spans="1:39" customFormat="1" outlineLevel="1">
      <c r="B1615" s="256"/>
      <c r="C1615" s="106" t="s">
        <v>65</v>
      </c>
      <c r="D1615" s="103"/>
      <c r="E1615" s="103"/>
      <c r="F1615" s="103"/>
      <c r="G1615" s="225"/>
      <c r="H1615" s="104"/>
      <c r="I1615" s="105"/>
      <c r="J1615" s="107" t="str">
        <f>IFERROR((J1612-J1614)/J1614*100%,"")</f>
        <v/>
      </c>
      <c r="K1615" s="107" t="str">
        <f t="shared" ref="K1615:T1615" si="6968">IFERROR((K1614-K1612)/K1614*100%,"")</f>
        <v/>
      </c>
      <c r="L1615" s="107" t="str">
        <f t="shared" si="6968"/>
        <v/>
      </c>
      <c r="M1615" s="107" t="str">
        <f t="shared" si="6968"/>
        <v/>
      </c>
      <c r="N1615" s="107" t="str">
        <f t="shared" si="6968"/>
        <v/>
      </c>
      <c r="O1615" s="107" t="str">
        <f t="shared" si="6968"/>
        <v/>
      </c>
      <c r="P1615" s="107" t="str">
        <f t="shared" si="6968"/>
        <v/>
      </c>
      <c r="Q1615" s="107" t="str">
        <f t="shared" si="6968"/>
        <v/>
      </c>
      <c r="R1615" s="107" t="str">
        <f t="shared" si="6968"/>
        <v/>
      </c>
      <c r="S1615" s="107" t="str">
        <f t="shared" si="6968"/>
        <v/>
      </c>
      <c r="T1615" s="107" t="str">
        <f t="shared" si="6968"/>
        <v/>
      </c>
      <c r="U1615" s="107" t="str">
        <f t="shared" ref="U1615" si="6969">IFERROR((U1614-U1613)/U1614*100%,"")</f>
        <v/>
      </c>
      <c r="V1615" s="107" t="str">
        <f>IFERROR((V1612-V1614)/V1614*100%,"")</f>
        <v/>
      </c>
      <c r="W1615" s="107" t="str">
        <f>IFERROR((W1612-W1614)/W1614*100%,"")</f>
        <v/>
      </c>
      <c r="X1615" s="107" t="str">
        <f>IFERROR((X1612-X1614)/X1614*100%,"")</f>
        <v/>
      </c>
      <c r="Y1615" s="107" t="str">
        <f>IFERROR((Y1612-Y1614)/Y1614*100%,"")</f>
        <v/>
      </c>
      <c r="Z1615" s="107" t="str">
        <f t="shared" ref="Z1615" si="6970">IFERROR((Z1614-Z1613)/Z1614*100%,"")</f>
        <v/>
      </c>
      <c r="AA1615" s="107" t="str">
        <f>IFERROR((AA1614-AA1612)/AA1614*100%,"")</f>
        <v/>
      </c>
      <c r="AB1615" s="107" t="str">
        <f>IFERROR((AB1614-AB1612)/AB1614*100%,"")</f>
        <v/>
      </c>
      <c r="AC1615" s="194" t="str">
        <f t="shared" ref="AC1615" si="6971">IFERROR((AC1614-AC1613)/AC1614*100%,"")</f>
        <v/>
      </c>
      <c r="AD1615" s="194" t="str">
        <f t="shared" ref="AD1615" si="6972">IFERROR((AD1614-AD1613)/AD1614*100%,"")</f>
        <v/>
      </c>
      <c r="AE1615" s="194" t="str">
        <f t="shared" ref="AE1615" si="6973">IFERROR((AE1614-AE1613)/AE1614*100%,"")</f>
        <v/>
      </c>
      <c r="AF1615" s="194" t="str">
        <f t="shared" ref="AF1615" si="6974">IFERROR((AF1614-AF1613)/AF1614*100%,"")</f>
        <v/>
      </c>
      <c r="AG1615" s="194" t="str">
        <f t="shared" ref="AG1615" si="6975">IFERROR((AG1614-AG1613)/AG1614*100%,"")</f>
        <v/>
      </c>
      <c r="AH1615" s="194" t="str">
        <f t="shared" ref="AH1615" si="6976">IFERROR((AH1614-AH1613)/AH1614*100%,"")</f>
        <v/>
      </c>
      <c r="AI1615" s="194" t="str">
        <f t="shared" ref="AI1615" si="6977">IFERROR((AI1614-AI1613)/AI1614*100%,"")</f>
        <v/>
      </c>
      <c r="AJ1615" s="194" t="str">
        <f t="shared" ref="AJ1615" si="6978">IFERROR((AJ1614-AJ1613)/AJ1614*100%,"")</f>
        <v/>
      </c>
      <c r="AK1615" s="194" t="str">
        <f t="shared" ref="AK1615" si="6979">IFERROR((AK1614-AK1613)/AK1614*100%,"")</f>
        <v/>
      </c>
      <c r="AL1615" s="194" t="str">
        <f t="shared" ref="AL1615" si="6980">IFERROR((AL1614-AL1613)/AL1614*100%,"")</f>
        <v/>
      </c>
      <c r="AM1615" s="227" t="str">
        <f>IFERROR((AM1614-AM1612)/AM1614*100%,"")</f>
        <v/>
      </c>
    </row>
    <row r="1616" spans="1:39" customFormat="1" outlineLevel="1">
      <c r="A1616" t="str">
        <f>B1601&amp;C1616</f>
        <v>Surname, Forename9</v>
      </c>
      <c r="B1616" s="256"/>
      <c r="C1616" s="27">
        <v>9</v>
      </c>
      <c r="D1616" s="26" t="s">
        <v>22</v>
      </c>
      <c r="E1616" s="103"/>
      <c r="F1616" s="103"/>
      <c r="G1616" s="225"/>
      <c r="H1616" s="15"/>
      <c r="I1616" s="16"/>
      <c r="J1616" s="17"/>
      <c r="K1616" s="94"/>
      <c r="L1616" s="94"/>
      <c r="M1616" s="94"/>
      <c r="N1616" s="94"/>
      <c r="O1616" s="94"/>
      <c r="P1616" s="94"/>
      <c r="Q1616" s="17" t="str">
        <f>IF(SUM(K1616:P1616)=0,"",SUM(K1616:P1616))</f>
        <v/>
      </c>
      <c r="R1616" s="94"/>
      <c r="S1616" s="94"/>
      <c r="T1616" s="17" t="str">
        <f>IF(SUM(R1616:S1616)=0,"",SUM(R1616:S1616))</f>
        <v/>
      </c>
      <c r="U1616" s="17"/>
      <c r="V1616" s="94"/>
      <c r="W1616" s="17"/>
      <c r="X1616" s="94" t="str">
        <f>IFERROR(AVERAGE(V1616:W1616),"")</f>
        <v/>
      </c>
      <c r="Y1616" s="17"/>
      <c r="Z1616" s="17"/>
      <c r="AA1616" s="71"/>
      <c r="AB1616" s="17"/>
      <c r="AC1616" s="190" t="str">
        <f>IF(J1616="","",IF(J1616&lt;&gt;0,INT(25.4347*POWER((18-J1616),1.81)),0))</f>
        <v/>
      </c>
      <c r="AD1616" s="190" t="str">
        <f>IFERROR(IF(Q1616&lt;&gt;0,INT(0.14354*POWER(((10*Q1616)-220),1.4)),0),"")</f>
        <v/>
      </c>
      <c r="AE1616" s="190" t="str">
        <f>IFERROR(IF(T1616&lt;&gt;0,INT(51.39*POWER((T1616-1.5),1.05)),0),"")</f>
        <v/>
      </c>
      <c r="AF1616" s="190">
        <f>IF(U1616&lt;&gt;0,INT(0.8465*POWER(((100*U1616)-75),1.42)),0)</f>
        <v>0</v>
      </c>
      <c r="AG1616" s="190" t="str">
        <f>IFERROR(IF(X1616&lt;&gt;0,INT(1.53775*POWER((82-X1616),1.81)),0),"")</f>
        <v/>
      </c>
      <c r="AH1616" s="190" t="str">
        <f>IF(Y1616="","",IF(Y1616&lt;&gt;0,INT(5.74352*POWER((28.5-Y1616),1.92)),0))</f>
        <v/>
      </c>
      <c r="AI1616" s="190">
        <f>IF(Z1616&lt;&gt;0,INT(12.91*POWER((Z1616-4),1.1)),0)</f>
        <v>0</v>
      </c>
      <c r="AJ1616" s="190" t="str">
        <f>IF(AA1616="","",IF(AA1616&lt;&gt;0,INT(0.2797*POWER(((100*AA1616)),1.35)),0))</f>
        <v/>
      </c>
      <c r="AK1616" s="191" t="str">
        <f>IF(AB1616="","",IF(AB1616&lt;&gt;0,INT(100.14*POWER((AB1616-1),1.08)),0))</f>
        <v/>
      </c>
      <c r="AL1616" s="192">
        <f>COUNT(J1616,Q1616,T1616,X1616,Y1616,AA1616,AB1616)</f>
        <v>0</v>
      </c>
      <c r="AM1616" s="193" t="str">
        <f>IF(AL1616=0,"",SUM(AC1616:AK1616))</f>
        <v/>
      </c>
    </row>
    <row r="1617" spans="1:39" customFormat="1" outlineLevel="1">
      <c r="B1617" s="256"/>
      <c r="C1617" s="106" t="s">
        <v>65</v>
      </c>
      <c r="D1617" s="33"/>
      <c r="E1617" s="33"/>
      <c r="F1617" s="33"/>
      <c r="G1617" s="226"/>
      <c r="H1617" s="18"/>
      <c r="I1617" s="44"/>
      <c r="J1617" s="107" t="str">
        <f>IFERROR((J1614-J1616)/J1616*100%,"")</f>
        <v/>
      </c>
      <c r="K1617" s="107" t="str">
        <f t="shared" ref="K1617:T1617" si="6981">IFERROR((K1616-K1614)/K1616*100%,"")</f>
        <v/>
      </c>
      <c r="L1617" s="107" t="str">
        <f t="shared" si="6981"/>
        <v/>
      </c>
      <c r="M1617" s="107" t="str">
        <f t="shared" si="6981"/>
        <v/>
      </c>
      <c r="N1617" s="107" t="str">
        <f t="shared" si="6981"/>
        <v/>
      </c>
      <c r="O1617" s="107" t="str">
        <f t="shared" si="6981"/>
        <v/>
      </c>
      <c r="P1617" s="107" t="str">
        <f t="shared" si="6981"/>
        <v/>
      </c>
      <c r="Q1617" s="107" t="str">
        <f t="shared" si="6981"/>
        <v/>
      </c>
      <c r="R1617" s="107" t="str">
        <f t="shared" si="6981"/>
        <v/>
      </c>
      <c r="S1617" s="107" t="str">
        <f t="shared" si="6981"/>
        <v/>
      </c>
      <c r="T1617" s="107" t="str">
        <f t="shared" si="6981"/>
        <v/>
      </c>
      <c r="U1617" s="107" t="str">
        <f t="shared" ref="U1617" si="6982">IFERROR((U1616-U1615)/U1616*100%,"")</f>
        <v/>
      </c>
      <c r="V1617" s="107" t="str">
        <f>IFERROR((V1614-V1616)/V1616*100%,"")</f>
        <v/>
      </c>
      <c r="W1617" s="107" t="str">
        <f>IFERROR((W1614-W1616)/W1616*100%,"")</f>
        <v/>
      </c>
      <c r="X1617" s="107" t="str">
        <f>IFERROR((X1614-X1616)/X1616*100%,"")</f>
        <v/>
      </c>
      <c r="Y1617" s="107" t="str">
        <f>IFERROR((Y1614-Y1616)/Y1616*100%,"")</f>
        <v/>
      </c>
      <c r="Z1617" s="107" t="str">
        <f t="shared" ref="Z1617" si="6983">IFERROR((Z1616-Z1615)/Z1616*100%,"")</f>
        <v/>
      </c>
      <c r="AA1617" s="107" t="str">
        <f>IFERROR((AA1616-AA1614)/AA1616*100%,"")</f>
        <v/>
      </c>
      <c r="AB1617" s="107" t="str">
        <f>IFERROR((AB1616-AB1614)/AB1616*100%,"")</f>
        <v/>
      </c>
      <c r="AC1617" s="194" t="str">
        <f t="shared" ref="AC1617" si="6984">IFERROR((AC1616-AC1615)/AC1616*100%,"")</f>
        <v/>
      </c>
      <c r="AD1617" s="194" t="str">
        <f t="shared" ref="AD1617" si="6985">IFERROR((AD1616-AD1615)/AD1616*100%,"")</f>
        <v/>
      </c>
      <c r="AE1617" s="194" t="str">
        <f t="shared" ref="AE1617" si="6986">IFERROR((AE1616-AE1615)/AE1616*100%,"")</f>
        <v/>
      </c>
      <c r="AF1617" s="194" t="str">
        <f t="shared" ref="AF1617" si="6987">IFERROR((AF1616-AF1615)/AF1616*100%,"")</f>
        <v/>
      </c>
      <c r="AG1617" s="194" t="str">
        <f t="shared" ref="AG1617" si="6988">IFERROR((AG1616-AG1615)/AG1616*100%,"")</f>
        <v/>
      </c>
      <c r="AH1617" s="194" t="str">
        <f t="shared" ref="AH1617" si="6989">IFERROR((AH1616-AH1615)/AH1616*100%,"")</f>
        <v/>
      </c>
      <c r="AI1617" s="194" t="str">
        <f t="shared" ref="AI1617" si="6990">IFERROR((AI1616-AI1615)/AI1616*100%,"")</f>
        <v/>
      </c>
      <c r="AJ1617" s="194" t="str">
        <f t="shared" ref="AJ1617" si="6991">IFERROR((AJ1616-AJ1615)/AJ1616*100%,"")</f>
        <v/>
      </c>
      <c r="AK1617" s="194" t="str">
        <f t="shared" ref="AK1617" si="6992">IFERROR((AK1616-AK1615)/AK1616*100%,"")</f>
        <v/>
      </c>
      <c r="AL1617" s="194" t="str">
        <f t="shared" ref="AL1617" si="6993">IFERROR((AL1616-AL1615)/AL1616*100%,"")</f>
        <v/>
      </c>
      <c r="AM1617" s="227" t="str">
        <f>IFERROR((AM1616-AM1614)/AM1616*100%,"")</f>
        <v/>
      </c>
    </row>
    <row r="1618" spans="1:39" s="6" customFormat="1" outlineLevel="1">
      <c r="A1618" t="str">
        <f>B1601&amp;C1618</f>
        <v>Surname, Forename10</v>
      </c>
      <c r="B1618" s="256"/>
      <c r="C1618" s="32">
        <v>10</v>
      </c>
      <c r="D1618" s="33" t="s">
        <v>22</v>
      </c>
      <c r="E1618" s="33"/>
      <c r="F1618" s="33"/>
      <c r="G1618" s="226"/>
      <c r="H1618" s="18"/>
      <c r="I1618" s="44"/>
      <c r="J1618" s="34"/>
      <c r="K1618" s="34"/>
      <c r="L1618" s="34"/>
      <c r="M1618" s="34"/>
      <c r="N1618" s="34"/>
      <c r="O1618" s="34"/>
      <c r="P1618" s="34"/>
      <c r="Q1618" s="17" t="str">
        <f>IF(SUM(K1618:P1618)=0,"",SUM(K1618:P1618))</f>
        <v/>
      </c>
      <c r="R1618" s="94"/>
      <c r="S1618" s="94"/>
      <c r="T1618" s="17" t="str">
        <f>IF(SUM(R1618:S1618)=0,"",SUM(R1618:S1618))</f>
        <v/>
      </c>
      <c r="U1618" s="17"/>
      <c r="V1618" s="94"/>
      <c r="W1618" s="17"/>
      <c r="X1618" s="94" t="str">
        <f>IFERROR(AVERAGE(V1618:W1618),"")</f>
        <v/>
      </c>
      <c r="Y1618" s="17"/>
      <c r="Z1618" s="17"/>
      <c r="AA1618" s="71"/>
      <c r="AB1618" s="17"/>
      <c r="AC1618" s="190" t="str">
        <f>IF(J1618="","",IF(J1618&lt;&gt;0,INT(25.4347*POWER((18-J1618),1.81)),0))</f>
        <v/>
      </c>
      <c r="AD1618" s="190" t="str">
        <f>IFERROR(IF(Q1618&lt;&gt;0,INT(0.14354*POWER(((10*Q1618)-220),1.4)),0),"")</f>
        <v/>
      </c>
      <c r="AE1618" s="190" t="str">
        <f>IFERROR(IF(T1618&lt;&gt;0,INT(51.39*POWER((T1618-1.5),1.05)),0),"")</f>
        <v/>
      </c>
      <c r="AF1618" s="190">
        <f>IF(U1618&lt;&gt;0,INT(0.8465*POWER(((100*U1618)-75),1.42)),0)</f>
        <v>0</v>
      </c>
      <c r="AG1618" s="190" t="str">
        <f>IFERROR(IF(X1618&lt;&gt;0,INT(1.53775*POWER((82-X1618),1.81)),0),"")</f>
        <v/>
      </c>
      <c r="AH1618" s="190" t="str">
        <f>IF(Y1618="","",IF(Y1618&lt;&gt;0,INT(5.74352*POWER((28.5-Y1618),1.92)),0))</f>
        <v/>
      </c>
      <c r="AI1618" s="190">
        <f>IF(Z1618&lt;&gt;0,INT(12.91*POWER((Z1618-4),1.1)),0)</f>
        <v>0</v>
      </c>
      <c r="AJ1618" s="190" t="str">
        <f>IF(AA1618="","",IF(AA1618&lt;&gt;0,INT(0.2797*POWER(((100*AA1618)),1.35)),0))</f>
        <v/>
      </c>
      <c r="AK1618" s="191" t="str">
        <f>IF(AB1618="","",IF(AB1618&lt;&gt;0,INT(100.14*POWER((AB1618-1),1.08)),0))</f>
        <v/>
      </c>
      <c r="AL1618" s="192">
        <f>COUNT(J1618,Q1618,T1618,X1618,Y1618,AA1618,AB1618)</f>
        <v>0</v>
      </c>
      <c r="AM1618" s="193" t="str">
        <f>IF(AL1618=0,"",SUM(AC1618:AK1618))</f>
        <v/>
      </c>
    </row>
    <row r="1619" spans="1:39" s="6" customFormat="1" outlineLevel="1">
      <c r="A1619"/>
      <c r="B1619" s="257"/>
      <c r="C1619" s="106" t="s">
        <v>65</v>
      </c>
      <c r="D1619" s="33"/>
      <c r="E1619" s="33"/>
      <c r="F1619" s="33"/>
      <c r="G1619" s="226"/>
      <c r="H1619" s="18"/>
      <c r="I1619" s="44"/>
      <c r="J1619" s="107" t="str">
        <f>IFERROR((J1616-J1618)/J1618*100%,"")</f>
        <v/>
      </c>
      <c r="K1619" s="107" t="str">
        <f t="shared" ref="K1619:T1619" si="6994">IFERROR((K1618-K1616)/K1618*100%,"")</f>
        <v/>
      </c>
      <c r="L1619" s="107" t="str">
        <f t="shared" si="6994"/>
        <v/>
      </c>
      <c r="M1619" s="107" t="str">
        <f t="shared" si="6994"/>
        <v/>
      </c>
      <c r="N1619" s="107" t="str">
        <f t="shared" si="6994"/>
        <v/>
      </c>
      <c r="O1619" s="107" t="str">
        <f t="shared" si="6994"/>
        <v/>
      </c>
      <c r="P1619" s="107" t="str">
        <f t="shared" si="6994"/>
        <v/>
      </c>
      <c r="Q1619" s="107" t="str">
        <f t="shared" si="6994"/>
        <v/>
      </c>
      <c r="R1619" s="107" t="str">
        <f t="shared" si="6994"/>
        <v/>
      </c>
      <c r="S1619" s="107" t="str">
        <f t="shared" si="6994"/>
        <v/>
      </c>
      <c r="T1619" s="107" t="str">
        <f t="shared" si="6994"/>
        <v/>
      </c>
      <c r="U1619" s="107" t="str">
        <f t="shared" ref="U1619" si="6995">IFERROR((U1618-U1617)/U1618*100%,"")</f>
        <v/>
      </c>
      <c r="V1619" s="107" t="str">
        <f>IFERROR((V1616-V1618)/V1618*100%,"")</f>
        <v/>
      </c>
      <c r="W1619" s="107" t="str">
        <f>IFERROR((W1616-W1618)/W1618*100%,"")</f>
        <v/>
      </c>
      <c r="X1619" s="107" t="str">
        <f>IFERROR((X1616-X1618)/X1618*100%,"")</f>
        <v/>
      </c>
      <c r="Y1619" s="107" t="str">
        <f>IFERROR((Y1616-Y1618)/Y1618*100%,"")</f>
        <v/>
      </c>
      <c r="Z1619" s="107" t="str">
        <f t="shared" ref="Z1619" si="6996">IFERROR((Z1618-Z1617)/Z1618*100%,"")</f>
        <v/>
      </c>
      <c r="AA1619" s="107" t="str">
        <f>IFERROR((AA1618-AA1616)/AA1618*100%,"")</f>
        <v/>
      </c>
      <c r="AB1619" s="107" t="str">
        <f>IFERROR((AB1618-AB1616)/AB1618*100%,"")</f>
        <v/>
      </c>
      <c r="AC1619" s="194" t="str">
        <f t="shared" ref="AC1619" si="6997">IFERROR((AC1618-AC1617)/AC1618*100%,"")</f>
        <v/>
      </c>
      <c r="AD1619" s="194" t="str">
        <f t="shared" ref="AD1619" si="6998">IFERROR((AD1618-AD1617)/AD1618*100%,"")</f>
        <v/>
      </c>
      <c r="AE1619" s="194" t="str">
        <f t="shared" ref="AE1619" si="6999">IFERROR((AE1618-AE1617)/AE1618*100%,"")</f>
        <v/>
      </c>
      <c r="AF1619" s="194" t="str">
        <f t="shared" ref="AF1619" si="7000">IFERROR((AF1618-AF1617)/AF1618*100%,"")</f>
        <v/>
      </c>
      <c r="AG1619" s="194" t="str">
        <f t="shared" ref="AG1619" si="7001">IFERROR((AG1618-AG1617)/AG1618*100%,"")</f>
        <v/>
      </c>
      <c r="AH1619" s="194" t="str">
        <f t="shared" ref="AH1619" si="7002">IFERROR((AH1618-AH1617)/AH1618*100%,"")</f>
        <v/>
      </c>
      <c r="AI1619" s="194" t="str">
        <f t="shared" ref="AI1619" si="7003">IFERROR((AI1618-AI1617)/AI1618*100%,"")</f>
        <v/>
      </c>
      <c r="AJ1619" s="194" t="str">
        <f t="shared" ref="AJ1619" si="7004">IFERROR((AJ1618-AJ1617)/AJ1618*100%,"")</f>
        <v/>
      </c>
      <c r="AK1619" s="194" t="str">
        <f t="shared" ref="AK1619" si="7005">IFERROR((AK1618-AK1617)/AK1618*100%,"")</f>
        <v/>
      </c>
      <c r="AL1619" s="194" t="str">
        <f t="shared" ref="AL1619" si="7006">IFERROR((AL1618-AL1617)/AL1618*100%,"")</f>
        <v/>
      </c>
      <c r="AM1619" s="227" t="str">
        <f>IFERROR((AM1618-AM1616)/AM1618*100%,"")</f>
        <v/>
      </c>
    </row>
    <row r="1620" spans="1:39" s="45" customFormat="1" outlineLevel="1">
      <c r="B1620" s="115"/>
      <c r="C1620" s="32"/>
      <c r="D1620" s="33"/>
      <c r="E1620" s="33"/>
      <c r="F1620" s="33"/>
      <c r="G1620" s="33"/>
      <c r="H1620" s="18"/>
      <c r="I1620" s="44"/>
      <c r="J1620" s="34"/>
      <c r="K1620" s="34"/>
      <c r="L1620" s="34"/>
      <c r="M1620" s="34"/>
      <c r="N1620" s="34"/>
      <c r="O1620" s="34"/>
      <c r="P1620" s="34"/>
      <c r="Q1620" s="34"/>
      <c r="R1620" s="34"/>
      <c r="S1620" s="34"/>
      <c r="T1620" s="34"/>
      <c r="U1620" s="34"/>
      <c r="V1620" s="34"/>
      <c r="W1620" s="34"/>
      <c r="X1620" s="34"/>
      <c r="Y1620" s="34"/>
      <c r="Z1620" s="34"/>
      <c r="AA1620" s="34"/>
      <c r="AB1620" s="34"/>
      <c r="AC1620" s="195"/>
      <c r="AD1620" s="196"/>
      <c r="AE1620" s="196"/>
      <c r="AF1620" s="196"/>
      <c r="AG1620" s="196"/>
      <c r="AH1620" s="196"/>
      <c r="AI1620" s="196"/>
      <c r="AJ1620" s="196"/>
      <c r="AK1620" s="197"/>
      <c r="AL1620" s="196"/>
      <c r="AM1620" s="198"/>
    </row>
    <row r="1621" spans="1:39" s="6" customFormat="1" outlineLevel="1">
      <c r="B1621" s="116"/>
      <c r="C1621" s="35"/>
      <c r="D1621" s="36"/>
      <c r="E1621" s="36"/>
      <c r="F1621" s="36"/>
      <c r="G1621" s="36"/>
      <c r="H1621" s="37"/>
      <c r="I1621" s="38" t="s">
        <v>24</v>
      </c>
      <c r="J1621" s="21" t="e">
        <f>AVERAGE(J1601:J1602,J1604,J1606,J1608,J1610,J1612,J1614,J1616,J1618)</f>
        <v>#DIV/0!</v>
      </c>
      <c r="K1621" s="21" t="e">
        <f t="shared" ref="K1621:AB1621" si="7007">AVERAGE(K1601:K1602,K1604,K1606,K1608,K1610,K1612,K1614,K1616,K1618)</f>
        <v>#DIV/0!</v>
      </c>
      <c r="L1621" s="21" t="e">
        <f t="shared" si="7007"/>
        <v>#DIV/0!</v>
      </c>
      <c r="M1621" s="21" t="e">
        <f t="shared" si="7007"/>
        <v>#DIV/0!</v>
      </c>
      <c r="N1621" s="21" t="e">
        <f t="shared" si="7007"/>
        <v>#DIV/0!</v>
      </c>
      <c r="O1621" s="21" t="e">
        <f t="shared" si="7007"/>
        <v>#DIV/0!</v>
      </c>
      <c r="P1621" s="21" t="e">
        <f t="shared" si="7007"/>
        <v>#DIV/0!</v>
      </c>
      <c r="Q1621" s="21" t="e">
        <f t="shared" si="7007"/>
        <v>#DIV/0!</v>
      </c>
      <c r="R1621" s="21" t="e">
        <f t="shared" si="7007"/>
        <v>#DIV/0!</v>
      </c>
      <c r="S1621" s="21" t="e">
        <f t="shared" si="7007"/>
        <v>#DIV/0!</v>
      </c>
      <c r="T1621" s="21" t="e">
        <f t="shared" si="7007"/>
        <v>#DIV/0!</v>
      </c>
      <c r="U1621" s="21" t="e">
        <f t="shared" si="7007"/>
        <v>#DIV/0!</v>
      </c>
      <c r="V1621" s="21" t="e">
        <f t="shared" si="7007"/>
        <v>#DIV/0!</v>
      </c>
      <c r="W1621" s="21" t="e">
        <f t="shared" si="7007"/>
        <v>#DIV/0!</v>
      </c>
      <c r="X1621" s="21" t="e">
        <f t="shared" si="7007"/>
        <v>#DIV/0!</v>
      </c>
      <c r="Y1621" s="21" t="e">
        <f t="shared" si="7007"/>
        <v>#DIV/0!</v>
      </c>
      <c r="Z1621" s="21" t="e">
        <f t="shared" si="7007"/>
        <v>#DIV/0!</v>
      </c>
      <c r="AA1621" s="21" t="e">
        <f t="shared" si="7007"/>
        <v>#DIV/0!</v>
      </c>
      <c r="AB1621" s="21" t="e">
        <f t="shared" si="7007"/>
        <v>#DIV/0!</v>
      </c>
      <c r="AC1621" s="199"/>
      <c r="AD1621" s="200"/>
      <c r="AE1621" s="200"/>
      <c r="AF1621" s="200"/>
      <c r="AG1621" s="200"/>
      <c r="AH1621" s="200"/>
      <c r="AI1621" s="200"/>
      <c r="AJ1621" s="200"/>
      <c r="AK1621" s="201"/>
      <c r="AL1621" s="200"/>
      <c r="AM1621" s="202"/>
    </row>
    <row r="1622" spans="1:39" s="6" customFormat="1" outlineLevel="1">
      <c r="B1622" s="116"/>
      <c r="C1622" s="35"/>
      <c r="D1622" s="36"/>
      <c r="E1622" s="36"/>
      <c r="F1622" s="36"/>
      <c r="G1622" s="36"/>
      <c r="H1622" s="37"/>
      <c r="I1622" s="38" t="s">
        <v>26</v>
      </c>
      <c r="J1622" s="21">
        <f>MIN(J1601:J1602,J1604,J1606,J1608,J1610,J1612,J1614,J1616,J1618)</f>
        <v>0</v>
      </c>
      <c r="K1622" s="21">
        <f t="shared" ref="K1622:AB1622" si="7008">MIN(K1601:K1602,K1604,K1606,K1608,K1610,K1612,K1614,K1616,K1618)</f>
        <v>0</v>
      </c>
      <c r="L1622" s="21">
        <f t="shared" si="7008"/>
        <v>0</v>
      </c>
      <c r="M1622" s="21">
        <f t="shared" si="7008"/>
        <v>0</v>
      </c>
      <c r="N1622" s="21">
        <f t="shared" si="7008"/>
        <v>0</v>
      </c>
      <c r="O1622" s="21">
        <f t="shared" si="7008"/>
        <v>0</v>
      </c>
      <c r="P1622" s="21">
        <f t="shared" si="7008"/>
        <v>0</v>
      </c>
      <c r="Q1622" s="21">
        <f t="shared" si="7008"/>
        <v>0</v>
      </c>
      <c r="R1622" s="21">
        <f t="shared" si="7008"/>
        <v>0</v>
      </c>
      <c r="S1622" s="21">
        <f t="shared" si="7008"/>
        <v>0</v>
      </c>
      <c r="T1622" s="21">
        <f t="shared" si="7008"/>
        <v>0</v>
      </c>
      <c r="U1622" s="21">
        <f t="shared" si="7008"/>
        <v>0</v>
      </c>
      <c r="V1622" s="21">
        <f t="shared" si="7008"/>
        <v>0</v>
      </c>
      <c r="W1622" s="21">
        <f t="shared" si="7008"/>
        <v>0</v>
      </c>
      <c r="X1622" s="21">
        <f t="shared" si="7008"/>
        <v>0</v>
      </c>
      <c r="Y1622" s="21">
        <f t="shared" si="7008"/>
        <v>0</v>
      </c>
      <c r="Z1622" s="21">
        <f t="shared" si="7008"/>
        <v>0</v>
      </c>
      <c r="AA1622" s="21">
        <f t="shared" si="7008"/>
        <v>0</v>
      </c>
      <c r="AB1622" s="21">
        <f t="shared" si="7008"/>
        <v>0</v>
      </c>
      <c r="AC1622" s="199"/>
      <c r="AD1622" s="200"/>
      <c r="AE1622" s="200"/>
      <c r="AF1622" s="200"/>
      <c r="AG1622" s="200"/>
      <c r="AH1622" s="200"/>
      <c r="AI1622" s="200"/>
      <c r="AJ1622" s="200"/>
      <c r="AK1622" s="201"/>
      <c r="AL1622" s="200"/>
      <c r="AM1622" s="202"/>
    </row>
    <row r="1623" spans="1:39" s="6" customFormat="1" outlineLevel="1">
      <c r="B1623" s="116"/>
      <c r="C1623" s="35"/>
      <c r="D1623" s="36"/>
      <c r="E1623" s="36"/>
      <c r="F1623" s="36"/>
      <c r="G1623" s="36"/>
      <c r="H1623" s="37"/>
      <c r="I1623" s="38" t="s">
        <v>25</v>
      </c>
      <c r="J1623" s="21">
        <f>MAX(J1601:J1602,J1604,J1606,J1608,J1610,J1612,J1614,J1616,J1618)</f>
        <v>0</v>
      </c>
      <c r="K1623" s="21">
        <f t="shared" ref="K1623:AB1623" si="7009">MAX(K1601:K1602,K1604,K1606,K1608,K1610,K1612,K1614,K1616,K1618)</f>
        <v>0</v>
      </c>
      <c r="L1623" s="21">
        <f t="shared" si="7009"/>
        <v>0</v>
      </c>
      <c r="M1623" s="21">
        <f t="shared" si="7009"/>
        <v>0</v>
      </c>
      <c r="N1623" s="21">
        <f t="shared" si="7009"/>
        <v>0</v>
      </c>
      <c r="O1623" s="21">
        <f t="shared" si="7009"/>
        <v>0</v>
      </c>
      <c r="P1623" s="21">
        <f t="shared" si="7009"/>
        <v>0</v>
      </c>
      <c r="Q1623" s="21">
        <f t="shared" si="7009"/>
        <v>0</v>
      </c>
      <c r="R1623" s="21">
        <f t="shared" si="7009"/>
        <v>0</v>
      </c>
      <c r="S1623" s="21">
        <f t="shared" si="7009"/>
        <v>0</v>
      </c>
      <c r="T1623" s="21">
        <f t="shared" si="7009"/>
        <v>0</v>
      </c>
      <c r="U1623" s="21">
        <f t="shared" si="7009"/>
        <v>0</v>
      </c>
      <c r="V1623" s="21">
        <f t="shared" si="7009"/>
        <v>0</v>
      </c>
      <c r="W1623" s="21">
        <f t="shared" si="7009"/>
        <v>0</v>
      </c>
      <c r="X1623" s="21">
        <f t="shared" si="7009"/>
        <v>0</v>
      </c>
      <c r="Y1623" s="21">
        <f t="shared" si="7009"/>
        <v>0</v>
      </c>
      <c r="Z1623" s="21">
        <f t="shared" si="7009"/>
        <v>0</v>
      </c>
      <c r="AA1623" s="21">
        <f t="shared" si="7009"/>
        <v>0</v>
      </c>
      <c r="AB1623" s="21">
        <f t="shared" si="7009"/>
        <v>0</v>
      </c>
      <c r="AC1623" s="199"/>
      <c r="AD1623" s="200"/>
      <c r="AE1623" s="200"/>
      <c r="AF1623" s="200"/>
      <c r="AG1623" s="200"/>
      <c r="AH1623" s="200"/>
      <c r="AI1623" s="200"/>
      <c r="AJ1623" s="200"/>
      <c r="AK1623" s="201"/>
      <c r="AL1623" s="200"/>
      <c r="AM1623" s="202"/>
    </row>
    <row r="1624" spans="1:39" s="6" customFormat="1" outlineLevel="1">
      <c r="B1624" s="116"/>
      <c r="C1624" s="35"/>
      <c r="D1624" s="36"/>
      <c r="E1624" s="36"/>
      <c r="F1624" s="36"/>
      <c r="G1624" s="36"/>
      <c r="H1624" s="37"/>
      <c r="I1624" s="38"/>
      <c r="J1624" s="21"/>
      <c r="K1624" s="21"/>
      <c r="L1624" s="21"/>
      <c r="M1624" s="21"/>
      <c r="N1624" s="21"/>
      <c r="O1624" s="21"/>
      <c r="P1624" s="21"/>
      <c r="Q1624" s="21"/>
      <c r="R1624" s="21"/>
      <c r="S1624" s="21"/>
      <c r="T1624" s="21"/>
      <c r="U1624" s="21"/>
      <c r="V1624" s="21"/>
      <c r="W1624" s="21"/>
      <c r="X1624" s="21"/>
      <c r="Y1624" s="21"/>
      <c r="Z1624" s="21"/>
      <c r="AA1624" s="21"/>
      <c r="AB1624" s="21"/>
      <c r="AC1624" s="200"/>
      <c r="AD1624" s="200"/>
      <c r="AE1624" s="200"/>
      <c r="AF1624" s="200"/>
      <c r="AG1624" s="200"/>
      <c r="AH1624" s="200"/>
      <c r="AI1624" s="200"/>
      <c r="AJ1624" s="200"/>
      <c r="AK1624" s="200"/>
      <c r="AL1624" s="200"/>
      <c r="AM1624" s="202"/>
    </row>
    <row r="1625" spans="1:39" s="31" customFormat="1" ht="16.5" outlineLevel="1" thickBot="1">
      <c r="B1625" s="117"/>
      <c r="C1625" s="39"/>
      <c r="D1625" s="40"/>
      <c r="E1625" s="40"/>
      <c r="F1625" s="40"/>
      <c r="G1625" s="40"/>
      <c r="H1625" s="41"/>
      <c r="I1625" s="42"/>
      <c r="J1625" s="43"/>
      <c r="K1625" s="43"/>
      <c r="L1625" s="43"/>
      <c r="M1625" s="43"/>
      <c r="N1625" s="43"/>
      <c r="O1625" s="43"/>
      <c r="P1625" s="43"/>
      <c r="Q1625" s="43"/>
      <c r="R1625" s="43"/>
      <c r="S1625" s="43"/>
      <c r="T1625" s="43"/>
      <c r="U1625" s="43"/>
      <c r="V1625" s="43"/>
      <c r="W1625" s="43"/>
      <c r="X1625" s="43"/>
      <c r="Y1625" s="43"/>
      <c r="Z1625" s="43"/>
      <c r="AA1625" s="43"/>
      <c r="AB1625" s="43"/>
      <c r="AC1625" s="204"/>
      <c r="AD1625" s="204"/>
      <c r="AE1625" s="204"/>
      <c r="AF1625" s="204"/>
      <c r="AG1625" s="204"/>
      <c r="AH1625" s="204"/>
      <c r="AI1625" s="204"/>
      <c r="AJ1625" s="204"/>
      <c r="AK1625" s="204"/>
      <c r="AL1625" s="204"/>
      <c r="AM1625" s="205"/>
    </row>
    <row r="1626" spans="1:39" customFormat="1">
      <c r="B1626" s="118"/>
      <c r="C1626" s="28"/>
      <c r="D1626" s="19"/>
      <c r="E1626" s="19"/>
      <c r="F1626" s="19"/>
      <c r="G1626" s="19"/>
      <c r="H1626" s="29"/>
      <c r="I1626" s="20"/>
      <c r="J1626" s="30"/>
      <c r="K1626" s="30"/>
      <c r="L1626" s="30"/>
      <c r="M1626" s="30"/>
      <c r="N1626" s="30"/>
      <c r="O1626" s="30"/>
      <c r="P1626" s="30"/>
      <c r="Q1626" s="30"/>
      <c r="R1626" s="30"/>
      <c r="S1626" s="30"/>
      <c r="T1626" s="30"/>
      <c r="U1626" s="30"/>
      <c r="V1626" s="30"/>
      <c r="W1626" s="30"/>
      <c r="X1626" s="30"/>
      <c r="Y1626" s="30"/>
      <c r="Z1626" s="30"/>
      <c r="AA1626" s="30"/>
      <c r="AB1626" s="30"/>
      <c r="AC1626" s="206"/>
      <c r="AD1626" s="206"/>
      <c r="AE1626" s="206"/>
      <c r="AF1626" s="206"/>
      <c r="AG1626" s="206"/>
      <c r="AH1626" s="206"/>
      <c r="AI1626" s="206"/>
      <c r="AJ1626" s="206"/>
      <c r="AK1626" s="206"/>
      <c r="AL1626" s="206"/>
      <c r="AM1626" s="207"/>
    </row>
    <row r="1627" spans="1:39" customFormat="1" outlineLevel="1">
      <c r="B1627" s="114" t="s">
        <v>41</v>
      </c>
      <c r="C1627" s="28"/>
      <c r="D1627" s="19"/>
      <c r="E1627" s="19"/>
      <c r="F1627" s="19"/>
      <c r="G1627" s="19"/>
      <c r="H1627" s="29"/>
      <c r="I1627" s="20"/>
      <c r="J1627" s="30"/>
      <c r="K1627" s="30"/>
      <c r="L1627" s="30"/>
      <c r="M1627" s="30"/>
      <c r="N1627" s="30"/>
      <c r="O1627" s="30"/>
      <c r="P1627" s="30"/>
      <c r="Q1627" s="30"/>
      <c r="R1627" s="30"/>
      <c r="S1627" s="30"/>
      <c r="T1627" s="30"/>
      <c r="U1627" s="30"/>
      <c r="V1627" s="30"/>
      <c r="W1627" s="30"/>
      <c r="X1627" s="30"/>
      <c r="Y1627" s="30"/>
      <c r="Z1627" s="30"/>
      <c r="AA1627" s="30"/>
      <c r="AB1627" s="30"/>
      <c r="AC1627" s="206"/>
      <c r="AD1627" s="206"/>
      <c r="AE1627" s="206"/>
      <c r="AF1627" s="206"/>
      <c r="AG1627" s="206"/>
      <c r="AH1627" s="206"/>
      <c r="AI1627" s="206"/>
      <c r="AJ1627" s="206"/>
      <c r="AK1627" s="206"/>
      <c r="AL1627" s="206"/>
      <c r="AM1627" s="207"/>
    </row>
    <row r="1628" spans="1:39" customFormat="1" outlineLevel="1">
      <c r="A1628" t="str">
        <f>B1628&amp;C1628</f>
        <v>Surname, Forename1</v>
      </c>
      <c r="B1628" s="255" t="s">
        <v>28</v>
      </c>
      <c r="C1628" s="122">
        <v>1</v>
      </c>
      <c r="D1628" s="26" t="s">
        <v>22</v>
      </c>
      <c r="E1628" s="103"/>
      <c r="F1628" s="103"/>
      <c r="G1628" s="103"/>
      <c r="H1628" s="16"/>
      <c r="I1628" s="16"/>
      <c r="J1628" s="17"/>
      <c r="K1628" s="94"/>
      <c r="L1628" s="94"/>
      <c r="M1628" s="94"/>
      <c r="N1628" s="94"/>
      <c r="O1628" s="94"/>
      <c r="P1628" s="94"/>
      <c r="Q1628" s="17"/>
      <c r="R1628" s="94"/>
      <c r="S1628" s="94"/>
      <c r="T1628" s="17"/>
      <c r="U1628" s="17"/>
      <c r="V1628" s="94"/>
      <c r="W1628" s="17"/>
      <c r="X1628" s="94"/>
      <c r="Y1628" s="17"/>
      <c r="Z1628" s="17"/>
      <c r="AA1628" s="17"/>
      <c r="AB1628" s="17"/>
      <c r="AC1628" s="190">
        <f>IF(J1628&lt;&gt;0,INT(25.4347*POWER((18-J1628),1.81)),0)</f>
        <v>0</v>
      </c>
      <c r="AD1628" s="190">
        <f>IF(Q1628&lt;&gt;0,INT(0.14354*POWER(((10*Q1628)-220),1.4)),0)</f>
        <v>0</v>
      </c>
      <c r="AE1628" s="190">
        <f>IF(T1628&lt;&gt;0,INT(51.39*POWER((T1628-1.5),1.05)),0)</f>
        <v>0</v>
      </c>
      <c r="AF1628" s="190">
        <f>IF(U1628&lt;&gt;0,INT(0.8465*POWER(((100*U1628)-75),1.42)),0)</f>
        <v>0</v>
      </c>
      <c r="AG1628" s="190">
        <f>IF(X1628&lt;&gt;0,INT(1.53775*POWER((82-X1628),1.81)),0)</f>
        <v>0</v>
      </c>
      <c r="AH1628" s="190">
        <f>IF(Y1628&lt;&gt;0,INT(5.74352*POWER((28.5-Y1628),1.92)),0)</f>
        <v>0</v>
      </c>
      <c r="AI1628" s="190">
        <f>IF(Z1628&lt;&gt;0,INT(12.91*POWER((Z1628-4),1.1)),0)</f>
        <v>0</v>
      </c>
      <c r="AJ1628" s="190">
        <f>IF(AA1628&lt;&gt;0,INT(0.2797*POWER(((100*AA1628)),1.35)),0)</f>
        <v>0</v>
      </c>
      <c r="AK1628" s="191">
        <f>IF(AB1628&lt;&gt;0,INT(100.14*POWER((AB1628-1),1.08)),0)</f>
        <v>0</v>
      </c>
      <c r="AL1628" s="208">
        <v>7</v>
      </c>
      <c r="AM1628" s="193">
        <f>SUM(AC1628:AK1628)</f>
        <v>0</v>
      </c>
    </row>
    <row r="1629" spans="1:39" customFormat="1" outlineLevel="1">
      <c r="A1629" t="str">
        <f>B1628&amp;C1629</f>
        <v>Surname, Forename2</v>
      </c>
      <c r="B1629" s="256"/>
      <c r="C1629" s="123">
        <v>2</v>
      </c>
      <c r="D1629" s="26" t="s">
        <v>22</v>
      </c>
      <c r="E1629" s="103"/>
      <c r="F1629" s="103"/>
      <c r="G1629" s="103"/>
      <c r="H1629" s="15"/>
      <c r="I1629" s="16"/>
      <c r="J1629" s="17"/>
      <c r="K1629" s="94"/>
      <c r="L1629" s="94"/>
      <c r="M1629" s="94"/>
      <c r="N1629" s="94"/>
      <c r="O1629" s="94"/>
      <c r="P1629" s="94"/>
      <c r="Q1629" s="17" t="str">
        <f>IF(SUM(K1629:P1629)=0,"",SUM(K1629:P1629))</f>
        <v/>
      </c>
      <c r="R1629" s="94"/>
      <c r="S1629" s="94"/>
      <c r="T1629" s="17" t="str">
        <f>IF(SUM(R1629:S1629)=0,"",SUM(R1629:S1629))</f>
        <v/>
      </c>
      <c r="U1629" s="17"/>
      <c r="V1629" s="94"/>
      <c r="W1629" s="17"/>
      <c r="X1629" s="94" t="str">
        <f>IFERROR(AVERAGE(V1629:W1629),"")</f>
        <v/>
      </c>
      <c r="Y1629" s="17"/>
      <c r="Z1629" s="17"/>
      <c r="AA1629" s="71"/>
      <c r="AB1629" s="17"/>
      <c r="AC1629" s="190" t="str">
        <f>IF(J1629="","",IF(J1629&lt;&gt;0,INT(25.4347*POWER((18-J1629),1.81)),0))</f>
        <v/>
      </c>
      <c r="AD1629" s="190" t="str">
        <f>IFERROR(IF(Q1629&lt;&gt;0,INT(0.14354*POWER(((10*Q1629)-220),1.4)),0),"")</f>
        <v/>
      </c>
      <c r="AE1629" s="190" t="str">
        <f>IFERROR(IF(T1629&lt;&gt;0,INT(51.39*POWER((T1629-1.5),1.05)),0),"")</f>
        <v/>
      </c>
      <c r="AF1629" s="190">
        <f>IF(U1629&lt;&gt;0,INT(0.8465*POWER(((100*U1629)-75),1.42)),0)</f>
        <v>0</v>
      </c>
      <c r="AG1629" s="190" t="str">
        <f>IFERROR(IF(X1629&lt;&gt;0,INT(1.53775*POWER((82-X1629),1.81)),0),"")</f>
        <v/>
      </c>
      <c r="AH1629" s="190" t="str">
        <f>IF(Y1629="","",IF(Y1629&lt;&gt;0,INT(5.74352*POWER((28.5-Y1629),1.92)),0))</f>
        <v/>
      </c>
      <c r="AI1629" s="190">
        <f>IF(Z1629&lt;&gt;0,INT(12.91*POWER((Z1629-4),1.1)),0)</f>
        <v>0</v>
      </c>
      <c r="AJ1629" s="190" t="str">
        <f>IF(AA1629="","",IF(AA1629&lt;&gt;0,INT(0.2797*POWER(((100*AA1629)),1.35)),0))</f>
        <v/>
      </c>
      <c r="AK1629" s="191" t="str">
        <f>IF(AB1629="","",IF(AB1629&lt;&gt;0,INT(100.14*POWER((AB1629-1),1.08)),0))</f>
        <v/>
      </c>
      <c r="AL1629" s="192">
        <f>COUNT(J1629,Q1629,T1629,X1629,Y1629,AA1629,AB1629)</f>
        <v>0</v>
      </c>
      <c r="AM1629" s="193" t="str">
        <f>IF(AL1629=0,"",SUM(AC1629:AK1629))</f>
        <v/>
      </c>
    </row>
    <row r="1630" spans="1:39" customFormat="1" outlineLevel="1">
      <c r="B1630" s="256"/>
      <c r="C1630" s="124" t="s">
        <v>65</v>
      </c>
      <c r="D1630" s="103"/>
      <c r="E1630" s="103"/>
      <c r="F1630" s="103"/>
      <c r="G1630" s="103"/>
      <c r="H1630" s="104"/>
      <c r="I1630" s="105"/>
      <c r="J1630" s="107" t="str">
        <f>IFERROR((J1628-J1629)/J1629*100%,"")</f>
        <v/>
      </c>
      <c r="K1630" s="107" t="str">
        <f>IFERROR((K1629-K1628)/K1629*100%,"")</f>
        <v/>
      </c>
      <c r="L1630" s="107" t="str">
        <f t="shared" ref="L1630:S1630" si="7010">IFERROR((L1629-L1628)/L1629*100%,"")</f>
        <v/>
      </c>
      <c r="M1630" s="107" t="str">
        <f t="shared" si="7010"/>
        <v/>
      </c>
      <c r="N1630" s="107" t="str">
        <f t="shared" si="7010"/>
        <v/>
      </c>
      <c r="O1630" s="107" t="str">
        <f t="shared" si="7010"/>
        <v/>
      </c>
      <c r="P1630" s="107" t="str">
        <f t="shared" si="7010"/>
        <v/>
      </c>
      <c r="Q1630" s="107" t="str">
        <f t="shared" si="7010"/>
        <v/>
      </c>
      <c r="R1630" s="107" t="str">
        <f t="shared" si="7010"/>
        <v/>
      </c>
      <c r="S1630" s="107" t="str">
        <f t="shared" si="7010"/>
        <v/>
      </c>
      <c r="T1630" s="107" t="str">
        <f>IFERROR((T1629-T1628)/T1629*100%,"")</f>
        <v/>
      </c>
      <c r="U1630" s="107" t="str">
        <f t="shared" ref="U1630" si="7011">IFERROR((U1629-U1628)/U1629*100%,"")</f>
        <v/>
      </c>
      <c r="V1630" s="107" t="str">
        <f>IFERROR((V1628-V1629)/V1629*100%,"")</f>
        <v/>
      </c>
      <c r="W1630" s="107" t="str">
        <f>IFERROR((W1628-W1629)/W1629*100%,"")</f>
        <v/>
      </c>
      <c r="X1630" s="107" t="str">
        <f>IFERROR((X1628-X1629)/X1629*100%,"")</f>
        <v/>
      </c>
      <c r="Y1630" s="107" t="str">
        <f>IFERROR((Y1628-Y1629)/Y1629*100%,"")</f>
        <v/>
      </c>
      <c r="Z1630" s="107" t="str">
        <f t="shared" ref="Z1630:AB1630" si="7012">IFERROR((Z1629-Z1628)/Z1629*100%,"")</f>
        <v/>
      </c>
      <c r="AA1630" s="107" t="str">
        <f t="shared" si="7012"/>
        <v/>
      </c>
      <c r="AB1630" s="107" t="str">
        <f t="shared" si="7012"/>
        <v/>
      </c>
      <c r="AC1630" s="194" t="str">
        <f t="shared" ref="AC1630" si="7013">IFERROR((AC1629-AC1628)/AC1629*100%,"")</f>
        <v/>
      </c>
      <c r="AD1630" s="194" t="str">
        <f t="shared" ref="AD1630" si="7014">IFERROR((AD1629-AD1628)/AD1629*100%,"")</f>
        <v/>
      </c>
      <c r="AE1630" s="194" t="str">
        <f t="shared" ref="AE1630" si="7015">IFERROR((AE1629-AE1628)/AE1629*100%,"")</f>
        <v/>
      </c>
      <c r="AF1630" s="194" t="str">
        <f t="shared" ref="AF1630" si="7016">IFERROR((AF1629-AF1628)/AF1629*100%,"")</f>
        <v/>
      </c>
      <c r="AG1630" s="194" t="str">
        <f t="shared" ref="AG1630" si="7017">IFERROR((AG1629-AG1628)/AG1629*100%,"")</f>
        <v/>
      </c>
      <c r="AH1630" s="194" t="str">
        <f t="shared" ref="AH1630" si="7018">IFERROR((AH1629-AH1628)/AH1629*100%,"")</f>
        <v/>
      </c>
      <c r="AI1630" s="194" t="str">
        <f t="shared" ref="AI1630" si="7019">IFERROR((AI1629-AI1628)/AI1629*100%,"")</f>
        <v/>
      </c>
      <c r="AJ1630" s="194" t="str">
        <f t="shared" ref="AJ1630" si="7020">IFERROR((AJ1629-AJ1628)/AJ1629*100%,"")</f>
        <v/>
      </c>
      <c r="AK1630" s="194" t="str">
        <f t="shared" ref="AK1630" si="7021">IFERROR((AK1629-AK1628)/AK1629*100%,"")</f>
        <v/>
      </c>
      <c r="AL1630" s="194" t="str">
        <f t="shared" ref="AL1630:AM1630" si="7022">IFERROR((AL1629-AL1628)/AL1629*100%,"")</f>
        <v/>
      </c>
      <c r="AM1630" s="228" t="str">
        <f t="shared" si="7022"/>
        <v/>
      </c>
    </row>
    <row r="1631" spans="1:39" customFormat="1" outlineLevel="1">
      <c r="A1631" t="str">
        <f>B1628&amp;C1631</f>
        <v>Surname, Forename3</v>
      </c>
      <c r="B1631" s="256"/>
      <c r="C1631" s="123">
        <v>3</v>
      </c>
      <c r="D1631" s="26" t="s">
        <v>22</v>
      </c>
      <c r="E1631" s="103"/>
      <c r="F1631" s="103"/>
      <c r="G1631" s="103"/>
      <c r="H1631" s="15"/>
      <c r="I1631" s="16"/>
      <c r="J1631" s="17"/>
      <c r="K1631" s="94"/>
      <c r="L1631" s="94"/>
      <c r="M1631" s="94"/>
      <c r="N1631" s="94"/>
      <c r="O1631" s="94"/>
      <c r="P1631" s="94"/>
      <c r="Q1631" s="17" t="str">
        <f>IF(SUM(K1631:P1631)=0,"",SUM(K1631:P1631))</f>
        <v/>
      </c>
      <c r="R1631" s="94"/>
      <c r="S1631" s="94"/>
      <c r="T1631" s="17" t="str">
        <f>IF(SUM(R1631:S1631)=0,"",SUM(R1631:S1631))</f>
        <v/>
      </c>
      <c r="U1631" s="17"/>
      <c r="V1631" s="94"/>
      <c r="W1631" s="17"/>
      <c r="X1631" s="94" t="str">
        <f>IFERROR(AVERAGE(V1631:W1631),"")</f>
        <v/>
      </c>
      <c r="Y1631" s="17"/>
      <c r="Z1631" s="17"/>
      <c r="AA1631" s="71"/>
      <c r="AB1631" s="17"/>
      <c r="AC1631" s="190" t="str">
        <f>IF(J1631="","",IF(J1631&lt;&gt;0,INT(25.4347*POWER((18-J1631),1.81)),0))</f>
        <v/>
      </c>
      <c r="AD1631" s="190" t="str">
        <f>IFERROR(IF(Q1631&lt;&gt;0,INT(0.14354*POWER(((10*Q1631)-220),1.4)),0),"")</f>
        <v/>
      </c>
      <c r="AE1631" s="190" t="str">
        <f>IFERROR(IF(T1631&lt;&gt;0,INT(51.39*POWER((T1631-1.5),1.05)),0),"")</f>
        <v/>
      </c>
      <c r="AF1631" s="190">
        <f>IF(U1631&lt;&gt;0,INT(0.8465*POWER(((100*U1631)-75),1.42)),0)</f>
        <v>0</v>
      </c>
      <c r="AG1631" s="190" t="str">
        <f>IFERROR(IF(X1631&lt;&gt;0,INT(1.53775*POWER((82-X1631),1.81)),0),"")</f>
        <v/>
      </c>
      <c r="AH1631" s="190" t="str">
        <f>IF(Y1631="","",IF(Y1631&lt;&gt;0,INT(5.74352*POWER((28.5-Y1631),1.92)),0))</f>
        <v/>
      </c>
      <c r="AI1631" s="190">
        <f>IF(Z1631&lt;&gt;0,INT(12.91*POWER((Z1631-4),1.1)),0)</f>
        <v>0</v>
      </c>
      <c r="AJ1631" s="190" t="str">
        <f>IF(AA1631="","",IF(AA1631&lt;&gt;0,INT(0.2797*POWER(((100*AA1631)),1.35)),0))</f>
        <v/>
      </c>
      <c r="AK1631" s="191" t="str">
        <f>IF(AB1631="","",IF(AB1631&lt;&gt;0,INT(100.14*POWER((AB1631-1),1.08)),0))</f>
        <v/>
      </c>
      <c r="AL1631" s="192">
        <f>COUNT(J1631,Q1631,T1631,X1631,Y1631,AA1631,AB1631)</f>
        <v>0</v>
      </c>
      <c r="AM1631" s="193" t="str">
        <f>IF(AL1631=0,"",SUM(AC1631:AK1631))</f>
        <v/>
      </c>
    </row>
    <row r="1632" spans="1:39" customFormat="1" outlineLevel="1">
      <c r="B1632" s="256"/>
      <c r="C1632" s="124" t="s">
        <v>65</v>
      </c>
      <c r="D1632" s="103"/>
      <c r="E1632" s="103"/>
      <c r="F1632" s="103"/>
      <c r="G1632" s="103"/>
      <c r="H1632" s="104"/>
      <c r="I1632" s="105"/>
      <c r="J1632" s="107" t="str">
        <f>IFERROR((J1629-J1631)/J1631*100%,"")</f>
        <v/>
      </c>
      <c r="K1632" s="107" t="str">
        <f t="shared" ref="K1632:T1632" si="7023">IFERROR((K1631-K1629)/K1631*100%,"")</f>
        <v/>
      </c>
      <c r="L1632" s="107" t="str">
        <f t="shared" si="7023"/>
        <v/>
      </c>
      <c r="M1632" s="107" t="str">
        <f t="shared" si="7023"/>
        <v/>
      </c>
      <c r="N1632" s="107" t="str">
        <f t="shared" si="7023"/>
        <v/>
      </c>
      <c r="O1632" s="107" t="str">
        <f t="shared" si="7023"/>
        <v/>
      </c>
      <c r="P1632" s="107" t="str">
        <f t="shared" si="7023"/>
        <v/>
      </c>
      <c r="Q1632" s="107" t="str">
        <f t="shared" si="7023"/>
        <v/>
      </c>
      <c r="R1632" s="107" t="str">
        <f t="shared" si="7023"/>
        <v/>
      </c>
      <c r="S1632" s="107" t="str">
        <f t="shared" si="7023"/>
        <v/>
      </c>
      <c r="T1632" s="107" t="str">
        <f t="shared" si="7023"/>
        <v/>
      </c>
      <c r="U1632" s="107" t="str">
        <f t="shared" ref="U1632" si="7024">IFERROR((U1631-U1630)/U1631*100%,"")</f>
        <v/>
      </c>
      <c r="V1632" s="107" t="str">
        <f>IFERROR((V1629-V1631)/V1631*100%,"")</f>
        <v/>
      </c>
      <c r="W1632" s="107" t="str">
        <f>IFERROR((W1629-W1631)/W1631*100%,"")</f>
        <v/>
      </c>
      <c r="X1632" s="107" t="str">
        <f>IFERROR((X1629-X1631)/X1631*100%,"")</f>
        <v/>
      </c>
      <c r="Y1632" s="107" t="str">
        <f>IFERROR((Y1629-Y1631)/Y1631*100%,"")</f>
        <v/>
      </c>
      <c r="Z1632" s="107" t="str">
        <f t="shared" ref="Z1632" si="7025">IFERROR((Z1631-Z1630)/Z1631*100%,"")</f>
        <v/>
      </c>
      <c r="AA1632" s="107" t="str">
        <f>IFERROR((AA1631-AA1629)/AA1631*100%,"")</f>
        <v/>
      </c>
      <c r="AB1632" s="107" t="str">
        <f>IFERROR((AB1631-AB1629)/AB1631*100%,"")</f>
        <v/>
      </c>
      <c r="AC1632" s="194" t="str">
        <f t="shared" ref="AC1632" si="7026">IFERROR((AC1631-AC1630)/AC1631*100%,"")</f>
        <v/>
      </c>
      <c r="AD1632" s="194" t="str">
        <f t="shared" ref="AD1632" si="7027">IFERROR((AD1631-AD1630)/AD1631*100%,"")</f>
        <v/>
      </c>
      <c r="AE1632" s="194" t="str">
        <f t="shared" ref="AE1632" si="7028">IFERROR((AE1631-AE1630)/AE1631*100%,"")</f>
        <v/>
      </c>
      <c r="AF1632" s="194" t="str">
        <f t="shared" ref="AF1632" si="7029">IFERROR((AF1631-AF1630)/AF1631*100%,"")</f>
        <v/>
      </c>
      <c r="AG1632" s="194" t="str">
        <f t="shared" ref="AG1632" si="7030">IFERROR((AG1631-AG1630)/AG1631*100%,"")</f>
        <v/>
      </c>
      <c r="AH1632" s="194" t="str">
        <f t="shared" ref="AH1632" si="7031">IFERROR((AH1631-AH1630)/AH1631*100%,"")</f>
        <v/>
      </c>
      <c r="AI1632" s="194" t="str">
        <f t="shared" ref="AI1632" si="7032">IFERROR((AI1631-AI1630)/AI1631*100%,"")</f>
        <v/>
      </c>
      <c r="AJ1632" s="194" t="str">
        <f t="shared" ref="AJ1632" si="7033">IFERROR((AJ1631-AJ1630)/AJ1631*100%,"")</f>
        <v/>
      </c>
      <c r="AK1632" s="194" t="str">
        <f t="shared" ref="AK1632" si="7034">IFERROR((AK1631-AK1630)/AK1631*100%,"")</f>
        <v/>
      </c>
      <c r="AL1632" s="194" t="str">
        <f t="shared" ref="AL1632" si="7035">IFERROR((AL1631-AL1630)/AL1631*100%,"")</f>
        <v/>
      </c>
      <c r="AM1632" s="227" t="str">
        <f>IFERROR((AM1631-AM1629)/AM1631*100%,"")</f>
        <v/>
      </c>
    </row>
    <row r="1633" spans="1:39" customFormat="1" outlineLevel="1">
      <c r="A1633" t="str">
        <f>B1628&amp;C1633</f>
        <v>Surname, Forename4</v>
      </c>
      <c r="B1633" s="256"/>
      <c r="C1633" s="123">
        <v>4</v>
      </c>
      <c r="D1633" s="26" t="s">
        <v>22</v>
      </c>
      <c r="E1633" s="103"/>
      <c r="F1633" s="103"/>
      <c r="G1633" s="103"/>
      <c r="H1633" s="15"/>
      <c r="I1633" s="16"/>
      <c r="J1633" s="17"/>
      <c r="K1633" s="94"/>
      <c r="L1633" s="94"/>
      <c r="M1633" s="94"/>
      <c r="N1633" s="94"/>
      <c r="O1633" s="94"/>
      <c r="P1633" s="94"/>
      <c r="Q1633" s="17" t="str">
        <f>IF(SUM(K1633:P1633)=0,"",SUM(K1633:P1633))</f>
        <v/>
      </c>
      <c r="R1633" s="94"/>
      <c r="S1633" s="94"/>
      <c r="T1633" s="17" t="str">
        <f>IF(SUM(R1633:S1633)=0,"",SUM(R1633:S1633))</f>
        <v/>
      </c>
      <c r="U1633" s="17"/>
      <c r="V1633" s="94"/>
      <c r="W1633" s="17"/>
      <c r="X1633" s="94" t="str">
        <f>IFERROR(AVERAGE(V1633:W1633),"")</f>
        <v/>
      </c>
      <c r="Y1633" s="17"/>
      <c r="Z1633" s="17"/>
      <c r="AA1633" s="71"/>
      <c r="AB1633" s="17"/>
      <c r="AC1633" s="190" t="str">
        <f>IF(J1633="","",IF(J1633&lt;&gt;0,INT(25.4347*POWER((18-J1633),1.81)),0))</f>
        <v/>
      </c>
      <c r="AD1633" s="190" t="str">
        <f>IFERROR(IF(Q1633&lt;&gt;0,INT(0.14354*POWER(((10*Q1633)-220),1.4)),0),"")</f>
        <v/>
      </c>
      <c r="AE1633" s="190" t="str">
        <f>IFERROR(IF(T1633&lt;&gt;0,INT(51.39*POWER((T1633-1.5),1.05)),0),"")</f>
        <v/>
      </c>
      <c r="AF1633" s="190">
        <f>IF(U1633&lt;&gt;0,INT(0.8465*POWER(((100*U1633)-75),1.42)),0)</f>
        <v>0</v>
      </c>
      <c r="AG1633" s="190" t="str">
        <f>IFERROR(IF(X1633&lt;&gt;0,INT(1.53775*POWER((82-X1633),1.81)),0),"")</f>
        <v/>
      </c>
      <c r="AH1633" s="190" t="str">
        <f>IF(Y1633="","",IF(Y1633&lt;&gt;0,INT(5.74352*POWER((28.5-Y1633),1.92)),0))</f>
        <v/>
      </c>
      <c r="AI1633" s="190">
        <f>IF(Z1633&lt;&gt;0,INT(12.91*POWER((Z1633-4),1.1)),0)</f>
        <v>0</v>
      </c>
      <c r="AJ1633" s="190" t="str">
        <f>IF(AA1633="","",IF(AA1633&lt;&gt;0,INT(0.2797*POWER(((100*AA1633)),1.35)),0))</f>
        <v/>
      </c>
      <c r="AK1633" s="191" t="str">
        <f>IF(AB1633="","",IF(AB1633&lt;&gt;0,INT(100.14*POWER((AB1633-1),1.08)),0))</f>
        <v/>
      </c>
      <c r="AL1633" s="192">
        <f>COUNT(J1633,Q1633,T1633,X1633,Y1633,AA1633,AB1633)</f>
        <v>0</v>
      </c>
      <c r="AM1633" s="193" t="str">
        <f>IF(AL1633=0,"",SUM(AC1633:AK1633))</f>
        <v/>
      </c>
    </row>
    <row r="1634" spans="1:39" customFormat="1" outlineLevel="1">
      <c r="B1634" s="256"/>
      <c r="C1634" s="124" t="s">
        <v>65</v>
      </c>
      <c r="D1634" s="103"/>
      <c r="E1634" s="103"/>
      <c r="F1634" s="103"/>
      <c r="G1634" s="103"/>
      <c r="H1634" s="104"/>
      <c r="I1634" s="105"/>
      <c r="J1634" s="107" t="str">
        <f>IFERROR((J1631-J1633)/J1633*100%,"")</f>
        <v/>
      </c>
      <c r="K1634" s="107" t="str">
        <f t="shared" ref="K1634:T1634" si="7036">IFERROR((K1633-K1631)/K1633*100%,"")</f>
        <v/>
      </c>
      <c r="L1634" s="107" t="str">
        <f t="shared" si="7036"/>
        <v/>
      </c>
      <c r="M1634" s="107" t="str">
        <f t="shared" si="7036"/>
        <v/>
      </c>
      <c r="N1634" s="107" t="str">
        <f t="shared" si="7036"/>
        <v/>
      </c>
      <c r="O1634" s="107" t="str">
        <f t="shared" si="7036"/>
        <v/>
      </c>
      <c r="P1634" s="107" t="str">
        <f t="shared" si="7036"/>
        <v/>
      </c>
      <c r="Q1634" s="107" t="str">
        <f t="shared" si="7036"/>
        <v/>
      </c>
      <c r="R1634" s="107" t="str">
        <f t="shared" si="7036"/>
        <v/>
      </c>
      <c r="S1634" s="107" t="str">
        <f t="shared" si="7036"/>
        <v/>
      </c>
      <c r="T1634" s="107" t="str">
        <f t="shared" si="7036"/>
        <v/>
      </c>
      <c r="U1634" s="107" t="str">
        <f t="shared" ref="U1634" si="7037">IFERROR((U1633-U1632)/U1633*100%,"")</f>
        <v/>
      </c>
      <c r="V1634" s="107" t="str">
        <f>IFERROR((V1631-V1633)/V1633*100%,"")</f>
        <v/>
      </c>
      <c r="W1634" s="107" t="str">
        <f>IFERROR((W1631-W1633)/W1633*100%,"")</f>
        <v/>
      </c>
      <c r="X1634" s="107" t="str">
        <f>IFERROR((X1631-X1633)/X1633*100%,"")</f>
        <v/>
      </c>
      <c r="Y1634" s="107" t="str">
        <f>IFERROR((Y1631-Y1633)/Y1633*100%,"")</f>
        <v/>
      </c>
      <c r="Z1634" s="107" t="str">
        <f t="shared" ref="Z1634" si="7038">IFERROR((Z1633-Z1632)/Z1633*100%,"")</f>
        <v/>
      </c>
      <c r="AA1634" s="107" t="str">
        <f>IFERROR((AA1633-AA1631)/AA1633*100%,"")</f>
        <v/>
      </c>
      <c r="AB1634" s="107" t="str">
        <f>IFERROR((AB1633-AB1631)/AB1633*100%,"")</f>
        <v/>
      </c>
      <c r="AC1634" s="194" t="str">
        <f t="shared" ref="AC1634" si="7039">IFERROR((AC1633-AC1632)/AC1633*100%,"")</f>
        <v/>
      </c>
      <c r="AD1634" s="194" t="str">
        <f t="shared" ref="AD1634" si="7040">IFERROR((AD1633-AD1632)/AD1633*100%,"")</f>
        <v/>
      </c>
      <c r="AE1634" s="194" t="str">
        <f t="shared" ref="AE1634" si="7041">IFERROR((AE1633-AE1632)/AE1633*100%,"")</f>
        <v/>
      </c>
      <c r="AF1634" s="194" t="str">
        <f t="shared" ref="AF1634" si="7042">IFERROR((AF1633-AF1632)/AF1633*100%,"")</f>
        <v/>
      </c>
      <c r="AG1634" s="194" t="str">
        <f t="shared" ref="AG1634" si="7043">IFERROR((AG1633-AG1632)/AG1633*100%,"")</f>
        <v/>
      </c>
      <c r="AH1634" s="194" t="str">
        <f t="shared" ref="AH1634" si="7044">IFERROR((AH1633-AH1632)/AH1633*100%,"")</f>
        <v/>
      </c>
      <c r="AI1634" s="194" t="str">
        <f t="shared" ref="AI1634" si="7045">IFERROR((AI1633-AI1632)/AI1633*100%,"")</f>
        <v/>
      </c>
      <c r="AJ1634" s="194" t="str">
        <f t="shared" ref="AJ1634" si="7046">IFERROR((AJ1633-AJ1632)/AJ1633*100%,"")</f>
        <v/>
      </c>
      <c r="AK1634" s="194" t="str">
        <f t="shared" ref="AK1634" si="7047">IFERROR((AK1633-AK1632)/AK1633*100%,"")</f>
        <v/>
      </c>
      <c r="AL1634" s="194" t="str">
        <f t="shared" ref="AL1634" si="7048">IFERROR((AL1633-AL1632)/AL1633*100%,"")</f>
        <v/>
      </c>
      <c r="AM1634" s="227" t="str">
        <f>IFERROR((AM1633-AM1631)/AM1633*100%,"")</f>
        <v/>
      </c>
    </row>
    <row r="1635" spans="1:39" customFormat="1" outlineLevel="1">
      <c r="A1635" t="str">
        <f>B1628&amp;C1635</f>
        <v>Surname, Forename5</v>
      </c>
      <c r="B1635" s="256"/>
      <c r="C1635" s="123">
        <v>5</v>
      </c>
      <c r="D1635" s="26" t="s">
        <v>22</v>
      </c>
      <c r="E1635" s="103"/>
      <c r="F1635" s="103"/>
      <c r="G1635" s="103"/>
      <c r="H1635" s="15"/>
      <c r="I1635" s="16"/>
      <c r="J1635" s="17"/>
      <c r="K1635" s="94"/>
      <c r="L1635" s="94"/>
      <c r="M1635" s="94"/>
      <c r="N1635" s="94"/>
      <c r="O1635" s="94"/>
      <c r="P1635" s="94"/>
      <c r="Q1635" s="17" t="str">
        <f>IF(SUM(K1635:P1635)=0,"",SUM(K1635:P1635))</f>
        <v/>
      </c>
      <c r="R1635" s="94"/>
      <c r="S1635" s="94"/>
      <c r="T1635" s="17" t="str">
        <f>IF(SUM(R1635:S1635)=0,"",SUM(R1635:S1635))</f>
        <v/>
      </c>
      <c r="U1635" s="17"/>
      <c r="V1635" s="94"/>
      <c r="W1635" s="17"/>
      <c r="X1635" s="94" t="str">
        <f>IFERROR(AVERAGE(V1635:W1635),"")</f>
        <v/>
      </c>
      <c r="Y1635" s="17"/>
      <c r="Z1635" s="17"/>
      <c r="AA1635" s="71"/>
      <c r="AB1635" s="17"/>
      <c r="AC1635" s="190" t="str">
        <f>IF(J1635="","",IF(J1635&lt;&gt;0,INT(25.4347*POWER((18-J1635),1.81)),0))</f>
        <v/>
      </c>
      <c r="AD1635" s="190" t="str">
        <f>IFERROR(IF(Q1635&lt;&gt;0,INT(0.14354*POWER(((10*Q1635)-220),1.4)),0),"")</f>
        <v/>
      </c>
      <c r="AE1635" s="190" t="str">
        <f>IFERROR(IF(T1635&lt;&gt;0,INT(51.39*POWER((T1635-1.5),1.05)),0),"")</f>
        <v/>
      </c>
      <c r="AF1635" s="190">
        <f>IF(U1635&lt;&gt;0,INT(0.8465*POWER(((100*U1635)-75),1.42)),0)</f>
        <v>0</v>
      </c>
      <c r="AG1635" s="190" t="str">
        <f>IFERROR(IF(X1635&lt;&gt;0,INT(1.53775*POWER((82-X1635),1.81)),0),"")</f>
        <v/>
      </c>
      <c r="AH1635" s="190" t="str">
        <f>IF(Y1635="","",IF(Y1635&lt;&gt;0,INT(5.74352*POWER((28.5-Y1635),1.92)),0))</f>
        <v/>
      </c>
      <c r="AI1635" s="190">
        <f>IF(Z1635&lt;&gt;0,INT(12.91*POWER((Z1635-4),1.1)),0)</f>
        <v>0</v>
      </c>
      <c r="AJ1635" s="190" t="str">
        <f>IF(AA1635="","",IF(AA1635&lt;&gt;0,INT(0.2797*POWER(((100*AA1635)),1.35)),0))</f>
        <v/>
      </c>
      <c r="AK1635" s="191" t="str">
        <f>IF(AB1635="","",IF(AB1635&lt;&gt;0,INT(100.14*POWER((AB1635-1),1.08)),0))</f>
        <v/>
      </c>
      <c r="AL1635" s="192">
        <f>COUNT(J1635,Q1635,T1635,X1635,Y1635,AA1635,AB1635)</f>
        <v>0</v>
      </c>
      <c r="AM1635" s="193" t="str">
        <f>IF(AL1635=0,"",SUM(AC1635:AK1635))</f>
        <v/>
      </c>
    </row>
    <row r="1636" spans="1:39" customFormat="1" outlineLevel="1">
      <c r="B1636" s="256"/>
      <c r="C1636" s="124" t="s">
        <v>65</v>
      </c>
      <c r="D1636" s="103"/>
      <c r="E1636" s="103"/>
      <c r="F1636" s="103"/>
      <c r="G1636" s="103"/>
      <c r="H1636" s="104"/>
      <c r="I1636" s="105"/>
      <c r="J1636" s="107" t="str">
        <f>IFERROR((J1633-J1635)/J1635*100%,"")</f>
        <v/>
      </c>
      <c r="K1636" s="107" t="str">
        <f t="shared" ref="K1636:T1636" si="7049">IFERROR((K1635-K1633)/K1635*100%,"")</f>
        <v/>
      </c>
      <c r="L1636" s="107" t="str">
        <f t="shared" si="7049"/>
        <v/>
      </c>
      <c r="M1636" s="107" t="str">
        <f t="shared" si="7049"/>
        <v/>
      </c>
      <c r="N1636" s="107" t="str">
        <f t="shared" si="7049"/>
        <v/>
      </c>
      <c r="O1636" s="107" t="str">
        <f t="shared" si="7049"/>
        <v/>
      </c>
      <c r="P1636" s="107" t="str">
        <f t="shared" si="7049"/>
        <v/>
      </c>
      <c r="Q1636" s="107" t="str">
        <f t="shared" si="7049"/>
        <v/>
      </c>
      <c r="R1636" s="107" t="str">
        <f t="shared" si="7049"/>
        <v/>
      </c>
      <c r="S1636" s="107" t="str">
        <f t="shared" si="7049"/>
        <v/>
      </c>
      <c r="T1636" s="107" t="str">
        <f t="shared" si="7049"/>
        <v/>
      </c>
      <c r="U1636" s="107" t="str">
        <f t="shared" ref="U1636" si="7050">IFERROR((U1635-U1634)/U1635*100%,"")</f>
        <v/>
      </c>
      <c r="V1636" s="107" t="str">
        <f>IFERROR((V1633-V1635)/V1635*100%,"")</f>
        <v/>
      </c>
      <c r="W1636" s="107" t="str">
        <f>IFERROR((W1633-W1635)/W1635*100%,"")</f>
        <v/>
      </c>
      <c r="X1636" s="107" t="str">
        <f>IFERROR((X1633-X1635)/X1635*100%,"")</f>
        <v/>
      </c>
      <c r="Y1636" s="107" t="str">
        <f>IFERROR((Y1633-Y1635)/Y1635*100%,"")</f>
        <v/>
      </c>
      <c r="Z1636" s="107" t="str">
        <f t="shared" ref="Z1636" si="7051">IFERROR((Z1635-Z1634)/Z1635*100%,"")</f>
        <v/>
      </c>
      <c r="AA1636" s="107" t="str">
        <f>IFERROR((AA1635-AA1633)/AA1635*100%,"")</f>
        <v/>
      </c>
      <c r="AB1636" s="107" t="str">
        <f>IFERROR((AB1635-AB1633)/AB1635*100%,"")</f>
        <v/>
      </c>
      <c r="AC1636" s="194" t="str">
        <f t="shared" ref="AC1636" si="7052">IFERROR((AC1635-AC1634)/AC1635*100%,"")</f>
        <v/>
      </c>
      <c r="AD1636" s="194" t="str">
        <f t="shared" ref="AD1636" si="7053">IFERROR((AD1635-AD1634)/AD1635*100%,"")</f>
        <v/>
      </c>
      <c r="AE1636" s="194" t="str">
        <f t="shared" ref="AE1636" si="7054">IFERROR((AE1635-AE1634)/AE1635*100%,"")</f>
        <v/>
      </c>
      <c r="AF1636" s="194" t="str">
        <f t="shared" ref="AF1636" si="7055">IFERROR((AF1635-AF1634)/AF1635*100%,"")</f>
        <v/>
      </c>
      <c r="AG1636" s="194" t="str">
        <f t="shared" ref="AG1636" si="7056">IFERROR((AG1635-AG1634)/AG1635*100%,"")</f>
        <v/>
      </c>
      <c r="AH1636" s="194" t="str">
        <f t="shared" ref="AH1636" si="7057">IFERROR((AH1635-AH1634)/AH1635*100%,"")</f>
        <v/>
      </c>
      <c r="AI1636" s="194" t="str">
        <f t="shared" ref="AI1636" si="7058">IFERROR((AI1635-AI1634)/AI1635*100%,"")</f>
        <v/>
      </c>
      <c r="AJ1636" s="194" t="str">
        <f t="shared" ref="AJ1636" si="7059">IFERROR((AJ1635-AJ1634)/AJ1635*100%,"")</f>
        <v/>
      </c>
      <c r="AK1636" s="194" t="str">
        <f t="shared" ref="AK1636" si="7060">IFERROR((AK1635-AK1634)/AK1635*100%,"")</f>
        <v/>
      </c>
      <c r="AL1636" s="194" t="str">
        <f t="shared" ref="AL1636" si="7061">IFERROR((AL1635-AL1634)/AL1635*100%,"")</f>
        <v/>
      </c>
      <c r="AM1636" s="227" t="str">
        <f>IFERROR((AM1635-AM1633)/AM1635*100%,"")</f>
        <v/>
      </c>
    </row>
    <row r="1637" spans="1:39" customFormat="1" outlineLevel="1">
      <c r="A1637" t="str">
        <f>B1628&amp;C1637</f>
        <v>Surname, Forename6</v>
      </c>
      <c r="B1637" s="256"/>
      <c r="C1637" s="123">
        <v>6</v>
      </c>
      <c r="D1637" s="26" t="s">
        <v>22</v>
      </c>
      <c r="E1637" s="103"/>
      <c r="F1637" s="103"/>
      <c r="G1637" s="103"/>
      <c r="H1637" s="15"/>
      <c r="I1637" s="16"/>
      <c r="J1637" s="17"/>
      <c r="K1637" s="94"/>
      <c r="L1637" s="94"/>
      <c r="M1637" s="94"/>
      <c r="N1637" s="94"/>
      <c r="O1637" s="94"/>
      <c r="P1637" s="94"/>
      <c r="Q1637" s="17" t="str">
        <f>IF(SUM(K1637:P1637)=0,"",SUM(K1637:P1637))</f>
        <v/>
      </c>
      <c r="R1637" s="94"/>
      <c r="S1637" s="94"/>
      <c r="T1637" s="17" t="str">
        <f>IF(SUM(R1637:S1637)=0,"",SUM(R1637:S1637))</f>
        <v/>
      </c>
      <c r="U1637" s="17"/>
      <c r="V1637" s="94"/>
      <c r="W1637" s="17"/>
      <c r="X1637" s="94" t="str">
        <f>IFERROR(AVERAGE(V1637:W1637),"")</f>
        <v/>
      </c>
      <c r="Y1637" s="17"/>
      <c r="Z1637" s="17"/>
      <c r="AA1637" s="71"/>
      <c r="AB1637" s="17"/>
      <c r="AC1637" s="190" t="str">
        <f>IF(J1637="","",IF(J1637&lt;&gt;0,INT(25.4347*POWER((18-J1637),1.81)),0))</f>
        <v/>
      </c>
      <c r="AD1637" s="190" t="str">
        <f>IFERROR(IF(Q1637&lt;&gt;0,INT(0.14354*POWER(((10*Q1637)-220),1.4)),0),"")</f>
        <v/>
      </c>
      <c r="AE1637" s="190" t="str">
        <f>IFERROR(IF(T1637&lt;&gt;0,INT(51.39*POWER((T1637-1.5),1.05)),0),"")</f>
        <v/>
      </c>
      <c r="AF1637" s="190">
        <f>IF(U1637&lt;&gt;0,INT(0.8465*POWER(((100*U1637)-75),1.42)),0)</f>
        <v>0</v>
      </c>
      <c r="AG1637" s="190" t="str">
        <f>IFERROR(IF(X1637&lt;&gt;0,INT(1.53775*POWER((82-X1637),1.81)),0),"")</f>
        <v/>
      </c>
      <c r="AH1637" s="190" t="str">
        <f>IF(Y1637="","",IF(Y1637&lt;&gt;0,INT(5.74352*POWER((28.5-Y1637),1.92)),0))</f>
        <v/>
      </c>
      <c r="AI1637" s="190">
        <f>IF(Z1637&lt;&gt;0,INT(12.91*POWER((Z1637-4),1.1)),0)</f>
        <v>0</v>
      </c>
      <c r="AJ1637" s="190" t="str">
        <f>IF(AA1637="","",IF(AA1637&lt;&gt;0,INT(0.2797*POWER(((100*AA1637)),1.35)),0))</f>
        <v/>
      </c>
      <c r="AK1637" s="191" t="str">
        <f>IF(AB1637="","",IF(AB1637&lt;&gt;0,INT(100.14*POWER((AB1637-1),1.08)),0))</f>
        <v/>
      </c>
      <c r="AL1637" s="192">
        <f>COUNT(J1637,Q1637,T1637,X1637,Y1637,AA1637,AB1637)</f>
        <v>0</v>
      </c>
      <c r="AM1637" s="193" t="str">
        <f>IF(AL1637=0,"",SUM(AC1637:AK1637))</f>
        <v/>
      </c>
    </row>
    <row r="1638" spans="1:39" customFormat="1" outlineLevel="1">
      <c r="B1638" s="256"/>
      <c r="C1638" s="124" t="s">
        <v>65</v>
      </c>
      <c r="D1638" s="103"/>
      <c r="E1638" s="103"/>
      <c r="F1638" s="103"/>
      <c r="G1638" s="103"/>
      <c r="H1638" s="104"/>
      <c r="I1638" s="105"/>
      <c r="J1638" s="107" t="str">
        <f>IFERROR((J1635-J1637)/J1637*100%,"")</f>
        <v/>
      </c>
      <c r="K1638" s="107" t="str">
        <f t="shared" ref="K1638:T1638" si="7062">IFERROR((K1637-K1635)/K1637*100%,"")</f>
        <v/>
      </c>
      <c r="L1638" s="107" t="str">
        <f t="shared" si="7062"/>
        <v/>
      </c>
      <c r="M1638" s="107" t="str">
        <f t="shared" si="7062"/>
        <v/>
      </c>
      <c r="N1638" s="107" t="str">
        <f t="shared" si="7062"/>
        <v/>
      </c>
      <c r="O1638" s="107" t="str">
        <f t="shared" si="7062"/>
        <v/>
      </c>
      <c r="P1638" s="107" t="str">
        <f t="shared" si="7062"/>
        <v/>
      </c>
      <c r="Q1638" s="107" t="str">
        <f t="shared" si="7062"/>
        <v/>
      </c>
      <c r="R1638" s="107" t="str">
        <f t="shared" si="7062"/>
        <v/>
      </c>
      <c r="S1638" s="107" t="str">
        <f t="shared" si="7062"/>
        <v/>
      </c>
      <c r="T1638" s="107" t="str">
        <f t="shared" si="7062"/>
        <v/>
      </c>
      <c r="U1638" s="107" t="str">
        <f t="shared" ref="U1638" si="7063">IFERROR((U1637-U1636)/U1637*100%,"")</f>
        <v/>
      </c>
      <c r="V1638" s="107" t="str">
        <f>IFERROR((V1635-V1637)/V1637*100%,"")</f>
        <v/>
      </c>
      <c r="W1638" s="107" t="str">
        <f>IFERROR((W1635-W1637)/W1637*100%,"")</f>
        <v/>
      </c>
      <c r="X1638" s="107" t="str">
        <f>IFERROR((X1635-X1637)/X1637*100%,"")</f>
        <v/>
      </c>
      <c r="Y1638" s="107" t="str">
        <f>IFERROR((Y1635-Y1637)/Y1637*100%,"")</f>
        <v/>
      </c>
      <c r="Z1638" s="107" t="str">
        <f t="shared" ref="Z1638" si="7064">IFERROR((Z1637-Z1636)/Z1637*100%,"")</f>
        <v/>
      </c>
      <c r="AA1638" s="107" t="str">
        <f>IFERROR((AA1637-AA1635)/AA1637*100%,"")</f>
        <v/>
      </c>
      <c r="AB1638" s="107" t="str">
        <f>IFERROR((AB1637-AB1635)/AB1637*100%,"")</f>
        <v/>
      </c>
      <c r="AC1638" s="194" t="str">
        <f t="shared" ref="AC1638" si="7065">IFERROR((AC1637-AC1636)/AC1637*100%,"")</f>
        <v/>
      </c>
      <c r="AD1638" s="194" t="str">
        <f t="shared" ref="AD1638" si="7066">IFERROR((AD1637-AD1636)/AD1637*100%,"")</f>
        <v/>
      </c>
      <c r="AE1638" s="194" t="str">
        <f t="shared" ref="AE1638" si="7067">IFERROR((AE1637-AE1636)/AE1637*100%,"")</f>
        <v/>
      </c>
      <c r="AF1638" s="194" t="str">
        <f t="shared" ref="AF1638" si="7068">IFERROR((AF1637-AF1636)/AF1637*100%,"")</f>
        <v/>
      </c>
      <c r="AG1638" s="194" t="str">
        <f t="shared" ref="AG1638" si="7069">IFERROR((AG1637-AG1636)/AG1637*100%,"")</f>
        <v/>
      </c>
      <c r="AH1638" s="194" t="str">
        <f t="shared" ref="AH1638" si="7070">IFERROR((AH1637-AH1636)/AH1637*100%,"")</f>
        <v/>
      </c>
      <c r="AI1638" s="194" t="str">
        <f t="shared" ref="AI1638" si="7071">IFERROR((AI1637-AI1636)/AI1637*100%,"")</f>
        <v/>
      </c>
      <c r="AJ1638" s="194" t="str">
        <f t="shared" ref="AJ1638" si="7072">IFERROR((AJ1637-AJ1636)/AJ1637*100%,"")</f>
        <v/>
      </c>
      <c r="AK1638" s="194" t="str">
        <f t="shared" ref="AK1638" si="7073">IFERROR((AK1637-AK1636)/AK1637*100%,"")</f>
        <v/>
      </c>
      <c r="AL1638" s="194" t="str">
        <f t="shared" ref="AL1638" si="7074">IFERROR((AL1637-AL1636)/AL1637*100%,"")</f>
        <v/>
      </c>
      <c r="AM1638" s="227" t="str">
        <f>IFERROR((AM1637-AM1635)/AM1637*100%,"")</f>
        <v/>
      </c>
    </row>
    <row r="1639" spans="1:39" customFormat="1" outlineLevel="1">
      <c r="A1639" t="str">
        <f>B1628&amp;C1639</f>
        <v>Surname, Forename7</v>
      </c>
      <c r="B1639" s="256"/>
      <c r="C1639" s="123">
        <v>7</v>
      </c>
      <c r="D1639" s="26" t="s">
        <v>22</v>
      </c>
      <c r="E1639" s="103"/>
      <c r="F1639" s="103"/>
      <c r="G1639" s="103"/>
      <c r="H1639" s="15"/>
      <c r="I1639" s="16"/>
      <c r="J1639" s="17"/>
      <c r="K1639" s="94"/>
      <c r="L1639" s="94"/>
      <c r="M1639" s="94"/>
      <c r="N1639" s="94"/>
      <c r="O1639" s="94"/>
      <c r="P1639" s="94"/>
      <c r="Q1639" s="17" t="str">
        <f>IF(SUM(K1639:P1639)=0,"",SUM(K1639:P1639))</f>
        <v/>
      </c>
      <c r="R1639" s="94"/>
      <c r="S1639" s="94"/>
      <c r="T1639" s="17" t="str">
        <f>IF(SUM(R1639:S1639)=0,"",SUM(R1639:S1639))</f>
        <v/>
      </c>
      <c r="U1639" s="17"/>
      <c r="V1639" s="94"/>
      <c r="W1639" s="17"/>
      <c r="X1639" s="94" t="str">
        <f>IFERROR(AVERAGE(V1639:W1639),"")</f>
        <v/>
      </c>
      <c r="Y1639" s="17"/>
      <c r="Z1639" s="17"/>
      <c r="AA1639" s="71"/>
      <c r="AB1639" s="17"/>
      <c r="AC1639" s="190" t="str">
        <f>IF(J1639="","",IF(J1639&lt;&gt;0,INT(25.4347*POWER((18-J1639),1.81)),0))</f>
        <v/>
      </c>
      <c r="AD1639" s="190" t="str">
        <f>IFERROR(IF(Q1639&lt;&gt;0,INT(0.14354*POWER(((10*Q1639)-220),1.4)),0),"")</f>
        <v/>
      </c>
      <c r="AE1639" s="190" t="str">
        <f>IFERROR(IF(T1639&lt;&gt;0,INT(51.39*POWER((T1639-1.5),1.05)),0),"")</f>
        <v/>
      </c>
      <c r="AF1639" s="190">
        <f>IF(U1639&lt;&gt;0,INT(0.8465*POWER(((100*U1639)-75),1.42)),0)</f>
        <v>0</v>
      </c>
      <c r="AG1639" s="190" t="str">
        <f>IFERROR(IF(X1639&lt;&gt;0,INT(1.53775*POWER((82-X1639),1.81)),0),"")</f>
        <v/>
      </c>
      <c r="AH1639" s="190" t="str">
        <f>IF(Y1639="","",IF(Y1639&lt;&gt;0,INT(5.74352*POWER((28.5-Y1639),1.92)),0))</f>
        <v/>
      </c>
      <c r="AI1639" s="190">
        <f>IF(Z1639&lt;&gt;0,INT(12.91*POWER((Z1639-4),1.1)),0)</f>
        <v>0</v>
      </c>
      <c r="AJ1639" s="190" t="str">
        <f>IF(AA1639="","",IF(AA1639&lt;&gt;0,INT(0.2797*POWER(((100*AA1639)),1.35)),0))</f>
        <v/>
      </c>
      <c r="AK1639" s="191" t="str">
        <f>IF(AB1639="","",IF(AB1639&lt;&gt;0,INT(100.14*POWER((AB1639-1),1.08)),0))</f>
        <v/>
      </c>
      <c r="AL1639" s="192">
        <f>COUNT(J1639,Q1639,T1639,X1639,Y1639,AA1639,AB1639)</f>
        <v>0</v>
      </c>
      <c r="AM1639" s="193" t="str">
        <f>IF(AL1639=0,"",SUM(AC1639:AK1639))</f>
        <v/>
      </c>
    </row>
    <row r="1640" spans="1:39" customFormat="1" outlineLevel="1">
      <c r="B1640" s="256"/>
      <c r="C1640" s="124" t="s">
        <v>65</v>
      </c>
      <c r="D1640" s="103"/>
      <c r="E1640" s="103"/>
      <c r="F1640" s="103"/>
      <c r="G1640" s="103"/>
      <c r="H1640" s="104"/>
      <c r="I1640" s="105"/>
      <c r="J1640" s="107" t="str">
        <f>IFERROR((J1637-J1639)/J1639*100%,"")</f>
        <v/>
      </c>
      <c r="K1640" s="107" t="str">
        <f t="shared" ref="K1640:T1640" si="7075">IFERROR((K1639-K1637)/K1639*100%,"")</f>
        <v/>
      </c>
      <c r="L1640" s="107" t="str">
        <f t="shared" si="7075"/>
        <v/>
      </c>
      <c r="M1640" s="107" t="str">
        <f t="shared" si="7075"/>
        <v/>
      </c>
      <c r="N1640" s="107" t="str">
        <f t="shared" si="7075"/>
        <v/>
      </c>
      <c r="O1640" s="107" t="str">
        <f t="shared" si="7075"/>
        <v/>
      </c>
      <c r="P1640" s="107" t="str">
        <f t="shared" si="7075"/>
        <v/>
      </c>
      <c r="Q1640" s="107" t="str">
        <f t="shared" si="7075"/>
        <v/>
      </c>
      <c r="R1640" s="107" t="str">
        <f t="shared" si="7075"/>
        <v/>
      </c>
      <c r="S1640" s="107" t="str">
        <f t="shared" si="7075"/>
        <v/>
      </c>
      <c r="T1640" s="107" t="str">
        <f t="shared" si="7075"/>
        <v/>
      </c>
      <c r="U1640" s="107" t="str">
        <f t="shared" ref="U1640" si="7076">IFERROR((U1639-U1638)/U1639*100%,"")</f>
        <v/>
      </c>
      <c r="V1640" s="107" t="str">
        <f>IFERROR((V1637-V1639)/V1639*100%,"")</f>
        <v/>
      </c>
      <c r="W1640" s="107" t="str">
        <f>IFERROR((W1637-W1639)/W1639*100%,"")</f>
        <v/>
      </c>
      <c r="X1640" s="107" t="str">
        <f>IFERROR((X1637-X1639)/X1639*100%,"")</f>
        <v/>
      </c>
      <c r="Y1640" s="107" t="str">
        <f>IFERROR((Y1637-Y1639)/Y1639*100%,"")</f>
        <v/>
      </c>
      <c r="Z1640" s="107" t="str">
        <f t="shared" ref="Z1640" si="7077">IFERROR((Z1639-Z1638)/Z1639*100%,"")</f>
        <v/>
      </c>
      <c r="AA1640" s="107" t="str">
        <f>IFERROR((AA1639-AA1637)/AA1639*100%,"")</f>
        <v/>
      </c>
      <c r="AB1640" s="107" t="str">
        <f>IFERROR((AB1639-AB1637)/AB1639*100%,"")</f>
        <v/>
      </c>
      <c r="AC1640" s="194" t="str">
        <f t="shared" ref="AC1640" si="7078">IFERROR((AC1639-AC1638)/AC1639*100%,"")</f>
        <v/>
      </c>
      <c r="AD1640" s="194" t="str">
        <f t="shared" ref="AD1640" si="7079">IFERROR((AD1639-AD1638)/AD1639*100%,"")</f>
        <v/>
      </c>
      <c r="AE1640" s="194" t="str">
        <f t="shared" ref="AE1640" si="7080">IFERROR((AE1639-AE1638)/AE1639*100%,"")</f>
        <v/>
      </c>
      <c r="AF1640" s="194" t="str">
        <f t="shared" ref="AF1640" si="7081">IFERROR((AF1639-AF1638)/AF1639*100%,"")</f>
        <v/>
      </c>
      <c r="AG1640" s="194" t="str">
        <f t="shared" ref="AG1640" si="7082">IFERROR((AG1639-AG1638)/AG1639*100%,"")</f>
        <v/>
      </c>
      <c r="AH1640" s="194" t="str">
        <f t="shared" ref="AH1640" si="7083">IFERROR((AH1639-AH1638)/AH1639*100%,"")</f>
        <v/>
      </c>
      <c r="AI1640" s="194" t="str">
        <f t="shared" ref="AI1640" si="7084">IFERROR((AI1639-AI1638)/AI1639*100%,"")</f>
        <v/>
      </c>
      <c r="AJ1640" s="194" t="str">
        <f t="shared" ref="AJ1640" si="7085">IFERROR((AJ1639-AJ1638)/AJ1639*100%,"")</f>
        <v/>
      </c>
      <c r="AK1640" s="194" t="str">
        <f t="shared" ref="AK1640" si="7086">IFERROR((AK1639-AK1638)/AK1639*100%,"")</f>
        <v/>
      </c>
      <c r="AL1640" s="194" t="str">
        <f t="shared" ref="AL1640" si="7087">IFERROR((AL1639-AL1638)/AL1639*100%,"")</f>
        <v/>
      </c>
      <c r="AM1640" s="227" t="str">
        <f>IFERROR((AM1639-AM1637)/AM1639*100%,"")</f>
        <v/>
      </c>
    </row>
    <row r="1641" spans="1:39" customFormat="1" outlineLevel="1">
      <c r="A1641" t="str">
        <f>B1628&amp;C1641</f>
        <v>Surname, Forename8</v>
      </c>
      <c r="B1641" s="256"/>
      <c r="C1641" s="123">
        <v>8</v>
      </c>
      <c r="D1641" s="26" t="s">
        <v>22</v>
      </c>
      <c r="E1641" s="103"/>
      <c r="F1641" s="103"/>
      <c r="G1641" s="103"/>
      <c r="H1641" s="15"/>
      <c r="I1641" s="16"/>
      <c r="J1641" s="17"/>
      <c r="K1641" s="94"/>
      <c r="L1641" s="94"/>
      <c r="M1641" s="94"/>
      <c r="N1641" s="94"/>
      <c r="O1641" s="94"/>
      <c r="P1641" s="94"/>
      <c r="Q1641" s="17" t="str">
        <f>IF(SUM(K1641:P1641)=0,"",SUM(K1641:P1641))</f>
        <v/>
      </c>
      <c r="R1641" s="94"/>
      <c r="S1641" s="94"/>
      <c r="T1641" s="17" t="str">
        <f>IF(SUM(R1641:S1641)=0,"",SUM(R1641:S1641))</f>
        <v/>
      </c>
      <c r="U1641" s="17"/>
      <c r="V1641" s="94"/>
      <c r="W1641" s="17"/>
      <c r="X1641" s="94" t="str">
        <f>IFERROR(AVERAGE(V1641:W1641),"")</f>
        <v/>
      </c>
      <c r="Y1641" s="17"/>
      <c r="Z1641" s="17"/>
      <c r="AA1641" s="71"/>
      <c r="AB1641" s="17"/>
      <c r="AC1641" s="190" t="str">
        <f>IF(J1641="","",IF(J1641&lt;&gt;0,INT(25.4347*POWER((18-J1641),1.81)),0))</f>
        <v/>
      </c>
      <c r="AD1641" s="190" t="str">
        <f>IFERROR(IF(Q1641&lt;&gt;0,INT(0.14354*POWER(((10*Q1641)-220),1.4)),0),"")</f>
        <v/>
      </c>
      <c r="AE1641" s="190" t="str">
        <f>IFERROR(IF(T1641&lt;&gt;0,INT(51.39*POWER((T1641-1.5),1.05)),0),"")</f>
        <v/>
      </c>
      <c r="AF1641" s="190">
        <f>IF(U1641&lt;&gt;0,INT(0.8465*POWER(((100*U1641)-75),1.42)),0)</f>
        <v>0</v>
      </c>
      <c r="AG1641" s="190" t="str">
        <f>IFERROR(IF(X1641&lt;&gt;0,INT(1.53775*POWER((82-X1641),1.81)),0),"")</f>
        <v/>
      </c>
      <c r="AH1641" s="190" t="str">
        <f>IF(Y1641="","",IF(Y1641&lt;&gt;0,INT(5.74352*POWER((28.5-Y1641),1.92)),0))</f>
        <v/>
      </c>
      <c r="AI1641" s="190">
        <f>IF(Z1641&lt;&gt;0,INT(12.91*POWER((Z1641-4),1.1)),0)</f>
        <v>0</v>
      </c>
      <c r="AJ1641" s="190" t="str">
        <f>IF(AA1641="","",IF(AA1641&lt;&gt;0,INT(0.2797*POWER(((100*AA1641)),1.35)),0))</f>
        <v/>
      </c>
      <c r="AK1641" s="191" t="str">
        <f>IF(AB1641="","",IF(AB1641&lt;&gt;0,INT(100.14*POWER((AB1641-1),1.08)),0))</f>
        <v/>
      </c>
      <c r="AL1641" s="192">
        <f>COUNT(J1641,Q1641,T1641,X1641,Y1641,AA1641,AB1641)</f>
        <v>0</v>
      </c>
      <c r="AM1641" s="193" t="str">
        <f>IF(AL1641=0,"",SUM(AC1641:AK1641))</f>
        <v/>
      </c>
    </row>
    <row r="1642" spans="1:39" customFormat="1" outlineLevel="1">
      <c r="B1642" s="256"/>
      <c r="C1642" s="124" t="s">
        <v>65</v>
      </c>
      <c r="D1642" s="103"/>
      <c r="E1642" s="103"/>
      <c r="F1642" s="103"/>
      <c r="G1642" s="103"/>
      <c r="H1642" s="104"/>
      <c r="I1642" s="105"/>
      <c r="J1642" s="107" t="str">
        <f>IFERROR((J1639-J1641)/J1641*100%,"")</f>
        <v/>
      </c>
      <c r="K1642" s="107" t="str">
        <f t="shared" ref="K1642:T1642" si="7088">IFERROR((K1641-K1639)/K1641*100%,"")</f>
        <v/>
      </c>
      <c r="L1642" s="107" t="str">
        <f t="shared" si="7088"/>
        <v/>
      </c>
      <c r="M1642" s="107" t="str">
        <f t="shared" si="7088"/>
        <v/>
      </c>
      <c r="N1642" s="107" t="str">
        <f t="shared" si="7088"/>
        <v/>
      </c>
      <c r="O1642" s="107" t="str">
        <f t="shared" si="7088"/>
        <v/>
      </c>
      <c r="P1642" s="107" t="str">
        <f t="shared" si="7088"/>
        <v/>
      </c>
      <c r="Q1642" s="107" t="str">
        <f t="shared" si="7088"/>
        <v/>
      </c>
      <c r="R1642" s="107" t="str">
        <f t="shared" si="7088"/>
        <v/>
      </c>
      <c r="S1642" s="107" t="str">
        <f t="shared" si="7088"/>
        <v/>
      </c>
      <c r="T1642" s="107" t="str">
        <f t="shared" si="7088"/>
        <v/>
      </c>
      <c r="U1642" s="107" t="str">
        <f t="shared" ref="U1642" si="7089">IFERROR((U1641-U1640)/U1641*100%,"")</f>
        <v/>
      </c>
      <c r="V1642" s="107" t="str">
        <f>IFERROR((V1639-V1641)/V1641*100%,"")</f>
        <v/>
      </c>
      <c r="W1642" s="107" t="str">
        <f>IFERROR((W1639-W1641)/W1641*100%,"")</f>
        <v/>
      </c>
      <c r="X1642" s="107" t="str">
        <f>IFERROR((X1639-X1641)/X1641*100%,"")</f>
        <v/>
      </c>
      <c r="Y1642" s="107" t="str">
        <f>IFERROR((Y1639-Y1641)/Y1641*100%,"")</f>
        <v/>
      </c>
      <c r="Z1642" s="107" t="str">
        <f t="shared" ref="Z1642" si="7090">IFERROR((Z1641-Z1640)/Z1641*100%,"")</f>
        <v/>
      </c>
      <c r="AA1642" s="107" t="str">
        <f>IFERROR((AA1641-AA1639)/AA1641*100%,"")</f>
        <v/>
      </c>
      <c r="AB1642" s="107" t="str">
        <f>IFERROR((AB1641-AB1639)/AB1641*100%,"")</f>
        <v/>
      </c>
      <c r="AC1642" s="194" t="str">
        <f t="shared" ref="AC1642" si="7091">IFERROR((AC1641-AC1640)/AC1641*100%,"")</f>
        <v/>
      </c>
      <c r="AD1642" s="194" t="str">
        <f t="shared" ref="AD1642" si="7092">IFERROR((AD1641-AD1640)/AD1641*100%,"")</f>
        <v/>
      </c>
      <c r="AE1642" s="194" t="str">
        <f t="shared" ref="AE1642" si="7093">IFERROR((AE1641-AE1640)/AE1641*100%,"")</f>
        <v/>
      </c>
      <c r="AF1642" s="194" t="str">
        <f t="shared" ref="AF1642" si="7094">IFERROR((AF1641-AF1640)/AF1641*100%,"")</f>
        <v/>
      </c>
      <c r="AG1642" s="194" t="str">
        <f t="shared" ref="AG1642" si="7095">IFERROR((AG1641-AG1640)/AG1641*100%,"")</f>
        <v/>
      </c>
      <c r="AH1642" s="194" t="str">
        <f t="shared" ref="AH1642" si="7096">IFERROR((AH1641-AH1640)/AH1641*100%,"")</f>
        <v/>
      </c>
      <c r="AI1642" s="194" t="str">
        <f t="shared" ref="AI1642" si="7097">IFERROR((AI1641-AI1640)/AI1641*100%,"")</f>
        <v/>
      </c>
      <c r="AJ1642" s="194" t="str">
        <f t="shared" ref="AJ1642" si="7098">IFERROR((AJ1641-AJ1640)/AJ1641*100%,"")</f>
        <v/>
      </c>
      <c r="AK1642" s="194" t="str">
        <f t="shared" ref="AK1642" si="7099">IFERROR((AK1641-AK1640)/AK1641*100%,"")</f>
        <v/>
      </c>
      <c r="AL1642" s="194" t="str">
        <f t="shared" ref="AL1642" si="7100">IFERROR((AL1641-AL1640)/AL1641*100%,"")</f>
        <v/>
      </c>
      <c r="AM1642" s="227" t="str">
        <f>IFERROR((AM1641-AM1639)/AM1641*100%,"")</f>
        <v/>
      </c>
    </row>
    <row r="1643" spans="1:39" customFormat="1" outlineLevel="1">
      <c r="A1643" t="str">
        <f>B1628&amp;C1643</f>
        <v>Surname, Forename9</v>
      </c>
      <c r="B1643" s="256"/>
      <c r="C1643" s="123">
        <v>9</v>
      </c>
      <c r="D1643" s="26" t="s">
        <v>22</v>
      </c>
      <c r="E1643" s="103"/>
      <c r="F1643" s="103"/>
      <c r="G1643" s="103"/>
      <c r="H1643" s="15"/>
      <c r="I1643" s="16"/>
      <c r="J1643" s="17"/>
      <c r="K1643" s="94"/>
      <c r="L1643" s="94"/>
      <c r="M1643" s="94"/>
      <c r="N1643" s="94"/>
      <c r="O1643" s="94"/>
      <c r="P1643" s="94"/>
      <c r="Q1643" s="17" t="str">
        <f>IF(SUM(K1643:P1643)=0,"",SUM(K1643:P1643))</f>
        <v/>
      </c>
      <c r="R1643" s="94"/>
      <c r="S1643" s="94"/>
      <c r="T1643" s="17" t="str">
        <f>IF(SUM(R1643:S1643)=0,"",SUM(R1643:S1643))</f>
        <v/>
      </c>
      <c r="U1643" s="17"/>
      <c r="V1643" s="94"/>
      <c r="W1643" s="17"/>
      <c r="X1643" s="94" t="str">
        <f>IFERROR(AVERAGE(V1643:W1643),"")</f>
        <v/>
      </c>
      <c r="Y1643" s="17"/>
      <c r="Z1643" s="17"/>
      <c r="AA1643" s="71"/>
      <c r="AB1643" s="17"/>
      <c r="AC1643" s="190" t="str">
        <f>IF(J1643="","",IF(J1643&lt;&gt;0,INT(25.4347*POWER((18-J1643),1.81)),0))</f>
        <v/>
      </c>
      <c r="AD1643" s="190" t="str">
        <f>IFERROR(IF(Q1643&lt;&gt;0,INT(0.14354*POWER(((10*Q1643)-220),1.4)),0),"")</f>
        <v/>
      </c>
      <c r="AE1643" s="190" t="str">
        <f>IFERROR(IF(T1643&lt;&gt;0,INT(51.39*POWER((T1643-1.5),1.05)),0),"")</f>
        <v/>
      </c>
      <c r="AF1643" s="190">
        <f>IF(U1643&lt;&gt;0,INT(0.8465*POWER(((100*U1643)-75),1.42)),0)</f>
        <v>0</v>
      </c>
      <c r="AG1643" s="190" t="str">
        <f>IFERROR(IF(X1643&lt;&gt;0,INT(1.53775*POWER((82-X1643),1.81)),0),"")</f>
        <v/>
      </c>
      <c r="AH1643" s="190" t="str">
        <f>IF(Y1643="","",IF(Y1643&lt;&gt;0,INT(5.74352*POWER((28.5-Y1643),1.92)),0))</f>
        <v/>
      </c>
      <c r="AI1643" s="190">
        <f>IF(Z1643&lt;&gt;0,INT(12.91*POWER((Z1643-4),1.1)),0)</f>
        <v>0</v>
      </c>
      <c r="AJ1643" s="190" t="str">
        <f>IF(AA1643="","",IF(AA1643&lt;&gt;0,INT(0.2797*POWER(((100*AA1643)),1.35)),0))</f>
        <v/>
      </c>
      <c r="AK1643" s="191" t="str">
        <f>IF(AB1643="","",IF(AB1643&lt;&gt;0,INT(100.14*POWER((AB1643-1),1.08)),0))</f>
        <v/>
      </c>
      <c r="AL1643" s="192">
        <f>COUNT(J1643,Q1643,T1643,X1643,Y1643,AA1643,AB1643)</f>
        <v>0</v>
      </c>
      <c r="AM1643" s="193" t="str">
        <f>IF(AL1643=0,"",SUM(AC1643:AK1643))</f>
        <v/>
      </c>
    </row>
    <row r="1644" spans="1:39" customFormat="1" outlineLevel="1">
      <c r="B1644" s="256"/>
      <c r="C1644" s="124" t="s">
        <v>65</v>
      </c>
      <c r="D1644" s="33"/>
      <c r="E1644" s="33"/>
      <c r="F1644" s="33"/>
      <c r="G1644" s="33"/>
      <c r="H1644" s="18"/>
      <c r="I1644" s="44"/>
      <c r="J1644" s="107" t="str">
        <f>IFERROR((J1641-J1643)/J1643*100%,"")</f>
        <v/>
      </c>
      <c r="K1644" s="107" t="str">
        <f t="shared" ref="K1644:T1644" si="7101">IFERROR((K1643-K1641)/K1643*100%,"")</f>
        <v/>
      </c>
      <c r="L1644" s="107" t="str">
        <f t="shared" si="7101"/>
        <v/>
      </c>
      <c r="M1644" s="107" t="str">
        <f t="shared" si="7101"/>
        <v/>
      </c>
      <c r="N1644" s="107" t="str">
        <f t="shared" si="7101"/>
        <v/>
      </c>
      <c r="O1644" s="107" t="str">
        <f t="shared" si="7101"/>
        <v/>
      </c>
      <c r="P1644" s="107" t="str">
        <f t="shared" si="7101"/>
        <v/>
      </c>
      <c r="Q1644" s="107" t="str">
        <f t="shared" si="7101"/>
        <v/>
      </c>
      <c r="R1644" s="107" t="str">
        <f t="shared" si="7101"/>
        <v/>
      </c>
      <c r="S1644" s="107" t="str">
        <f t="shared" si="7101"/>
        <v/>
      </c>
      <c r="T1644" s="107" t="str">
        <f t="shared" si="7101"/>
        <v/>
      </c>
      <c r="U1644" s="107" t="str">
        <f t="shared" ref="U1644" si="7102">IFERROR((U1643-U1642)/U1643*100%,"")</f>
        <v/>
      </c>
      <c r="V1644" s="107" t="str">
        <f>IFERROR((V1641-V1643)/V1643*100%,"")</f>
        <v/>
      </c>
      <c r="W1644" s="107" t="str">
        <f>IFERROR((W1641-W1643)/W1643*100%,"")</f>
        <v/>
      </c>
      <c r="X1644" s="107" t="str">
        <f>IFERROR((X1641-X1643)/X1643*100%,"")</f>
        <v/>
      </c>
      <c r="Y1644" s="107" t="str">
        <f>IFERROR((Y1641-Y1643)/Y1643*100%,"")</f>
        <v/>
      </c>
      <c r="Z1644" s="107" t="str">
        <f t="shared" ref="Z1644" si="7103">IFERROR((Z1643-Z1642)/Z1643*100%,"")</f>
        <v/>
      </c>
      <c r="AA1644" s="107" t="str">
        <f>IFERROR((AA1643-AA1641)/AA1643*100%,"")</f>
        <v/>
      </c>
      <c r="AB1644" s="107" t="str">
        <f>IFERROR((AB1643-AB1641)/AB1643*100%,"")</f>
        <v/>
      </c>
      <c r="AC1644" s="194" t="str">
        <f t="shared" ref="AC1644" si="7104">IFERROR((AC1643-AC1642)/AC1643*100%,"")</f>
        <v/>
      </c>
      <c r="AD1644" s="194" t="str">
        <f t="shared" ref="AD1644" si="7105">IFERROR((AD1643-AD1642)/AD1643*100%,"")</f>
        <v/>
      </c>
      <c r="AE1644" s="194" t="str">
        <f t="shared" ref="AE1644" si="7106">IFERROR((AE1643-AE1642)/AE1643*100%,"")</f>
        <v/>
      </c>
      <c r="AF1644" s="194" t="str">
        <f t="shared" ref="AF1644" si="7107">IFERROR((AF1643-AF1642)/AF1643*100%,"")</f>
        <v/>
      </c>
      <c r="AG1644" s="194" t="str">
        <f t="shared" ref="AG1644" si="7108">IFERROR((AG1643-AG1642)/AG1643*100%,"")</f>
        <v/>
      </c>
      <c r="AH1644" s="194" t="str">
        <f t="shared" ref="AH1644" si="7109">IFERROR((AH1643-AH1642)/AH1643*100%,"")</f>
        <v/>
      </c>
      <c r="AI1644" s="194" t="str">
        <f t="shared" ref="AI1644" si="7110">IFERROR((AI1643-AI1642)/AI1643*100%,"")</f>
        <v/>
      </c>
      <c r="AJ1644" s="194" t="str">
        <f t="shared" ref="AJ1644" si="7111">IFERROR((AJ1643-AJ1642)/AJ1643*100%,"")</f>
        <v/>
      </c>
      <c r="AK1644" s="194" t="str">
        <f t="shared" ref="AK1644" si="7112">IFERROR((AK1643-AK1642)/AK1643*100%,"")</f>
        <v/>
      </c>
      <c r="AL1644" s="194" t="str">
        <f t="shared" ref="AL1644" si="7113">IFERROR((AL1643-AL1642)/AL1643*100%,"")</f>
        <v/>
      </c>
      <c r="AM1644" s="227" t="str">
        <f>IFERROR((AM1643-AM1641)/AM1643*100%,"")</f>
        <v/>
      </c>
    </row>
    <row r="1645" spans="1:39" s="6" customFormat="1" outlineLevel="1">
      <c r="A1645" t="str">
        <f>B1628&amp;C1645</f>
        <v>Surname, Forename10</v>
      </c>
      <c r="B1645" s="256"/>
      <c r="C1645" s="125">
        <v>10</v>
      </c>
      <c r="D1645" s="33" t="s">
        <v>22</v>
      </c>
      <c r="E1645" s="33"/>
      <c r="F1645" s="33"/>
      <c r="G1645" s="33"/>
      <c r="H1645" s="18"/>
      <c r="I1645" s="44"/>
      <c r="J1645" s="34"/>
      <c r="K1645" s="34"/>
      <c r="L1645" s="34"/>
      <c r="M1645" s="34"/>
      <c r="N1645" s="34"/>
      <c r="O1645" s="34"/>
      <c r="P1645" s="34"/>
      <c r="Q1645" s="17" t="str">
        <f>IF(SUM(K1645:P1645)=0,"",SUM(K1645:P1645))</f>
        <v/>
      </c>
      <c r="R1645" s="94"/>
      <c r="S1645" s="94"/>
      <c r="T1645" s="17" t="str">
        <f>IF(SUM(R1645:S1645)=0,"",SUM(R1645:S1645))</f>
        <v/>
      </c>
      <c r="U1645" s="17"/>
      <c r="V1645" s="94"/>
      <c r="W1645" s="17"/>
      <c r="X1645" s="94" t="str">
        <f>IFERROR(AVERAGE(V1645:W1645),"")</f>
        <v/>
      </c>
      <c r="Y1645" s="17"/>
      <c r="Z1645" s="17"/>
      <c r="AA1645" s="71"/>
      <c r="AB1645" s="17"/>
      <c r="AC1645" s="190" t="str">
        <f>IF(J1645="","",IF(J1645&lt;&gt;0,INT(25.4347*POWER((18-J1645),1.81)),0))</f>
        <v/>
      </c>
      <c r="AD1645" s="190" t="str">
        <f>IFERROR(IF(Q1645&lt;&gt;0,INT(0.14354*POWER(((10*Q1645)-220),1.4)),0),"")</f>
        <v/>
      </c>
      <c r="AE1645" s="190" t="str">
        <f>IFERROR(IF(T1645&lt;&gt;0,INT(51.39*POWER((T1645-1.5),1.05)),0),"")</f>
        <v/>
      </c>
      <c r="AF1645" s="190">
        <f>IF(U1645&lt;&gt;0,INT(0.8465*POWER(((100*U1645)-75),1.42)),0)</f>
        <v>0</v>
      </c>
      <c r="AG1645" s="190" t="str">
        <f>IFERROR(IF(X1645&lt;&gt;0,INT(1.53775*POWER((82-X1645),1.81)),0),"")</f>
        <v/>
      </c>
      <c r="AH1645" s="190" t="str">
        <f>IF(Y1645="","",IF(Y1645&lt;&gt;0,INT(5.74352*POWER((28.5-Y1645),1.92)),0))</f>
        <v/>
      </c>
      <c r="AI1645" s="190">
        <f>IF(Z1645&lt;&gt;0,INT(12.91*POWER((Z1645-4),1.1)),0)</f>
        <v>0</v>
      </c>
      <c r="AJ1645" s="190" t="str">
        <f>IF(AA1645="","",IF(AA1645&lt;&gt;0,INT(0.2797*POWER(((100*AA1645)),1.35)),0))</f>
        <v/>
      </c>
      <c r="AK1645" s="191" t="str">
        <f>IF(AB1645="","",IF(AB1645&lt;&gt;0,INT(100.14*POWER((AB1645-1),1.08)),0))</f>
        <v/>
      </c>
      <c r="AL1645" s="192">
        <f>COUNT(J1645,Q1645,T1645,X1645,Y1645,AA1645,AB1645)</f>
        <v>0</v>
      </c>
      <c r="AM1645" s="193" t="str">
        <f>IF(AL1645=0,"",SUM(AC1645:AK1645))</f>
        <v/>
      </c>
    </row>
    <row r="1646" spans="1:39" s="6" customFormat="1" outlineLevel="1">
      <c r="A1646"/>
      <c r="B1646" s="257"/>
      <c r="C1646" s="126" t="s">
        <v>65</v>
      </c>
      <c r="D1646" s="33"/>
      <c r="E1646" s="33"/>
      <c r="F1646" s="33"/>
      <c r="G1646" s="33"/>
      <c r="H1646" s="18"/>
      <c r="I1646" s="44"/>
      <c r="J1646" s="107" t="str">
        <f>IFERROR((J1643-J1645)/J1645*100%,"")</f>
        <v/>
      </c>
      <c r="K1646" s="107" t="str">
        <f t="shared" ref="K1646:T1646" si="7114">IFERROR((K1645-K1643)/K1645*100%,"")</f>
        <v/>
      </c>
      <c r="L1646" s="107" t="str">
        <f t="shared" si="7114"/>
        <v/>
      </c>
      <c r="M1646" s="107" t="str">
        <f t="shared" si="7114"/>
        <v/>
      </c>
      <c r="N1646" s="107" t="str">
        <f t="shared" si="7114"/>
        <v/>
      </c>
      <c r="O1646" s="107" t="str">
        <f t="shared" si="7114"/>
        <v/>
      </c>
      <c r="P1646" s="107" t="str">
        <f t="shared" si="7114"/>
        <v/>
      </c>
      <c r="Q1646" s="107" t="str">
        <f t="shared" si="7114"/>
        <v/>
      </c>
      <c r="R1646" s="107" t="str">
        <f t="shared" si="7114"/>
        <v/>
      </c>
      <c r="S1646" s="107" t="str">
        <f t="shared" si="7114"/>
        <v/>
      </c>
      <c r="T1646" s="107" t="str">
        <f t="shared" si="7114"/>
        <v/>
      </c>
      <c r="U1646" s="107" t="str">
        <f t="shared" ref="U1646" si="7115">IFERROR((U1645-U1644)/U1645*100%,"")</f>
        <v/>
      </c>
      <c r="V1646" s="107" t="str">
        <f>IFERROR((V1643-V1645)/V1645*100%,"")</f>
        <v/>
      </c>
      <c r="W1646" s="107" t="str">
        <f>IFERROR((W1643-W1645)/W1645*100%,"")</f>
        <v/>
      </c>
      <c r="X1646" s="107" t="str">
        <f>IFERROR((X1643-X1645)/X1645*100%,"")</f>
        <v/>
      </c>
      <c r="Y1646" s="107" t="str">
        <f>IFERROR((Y1643-Y1645)/Y1645*100%,"")</f>
        <v/>
      </c>
      <c r="Z1646" s="107" t="str">
        <f t="shared" ref="Z1646" si="7116">IFERROR((Z1645-Z1644)/Z1645*100%,"")</f>
        <v/>
      </c>
      <c r="AA1646" s="107" t="str">
        <f>IFERROR((AA1645-AA1643)/AA1645*100%,"")</f>
        <v/>
      </c>
      <c r="AB1646" s="107" t="str">
        <f>IFERROR((AB1645-AB1643)/AB1645*100%,"")</f>
        <v/>
      </c>
      <c r="AC1646" s="194" t="str">
        <f t="shared" ref="AC1646" si="7117">IFERROR((AC1645-AC1644)/AC1645*100%,"")</f>
        <v/>
      </c>
      <c r="AD1646" s="194" t="str">
        <f t="shared" ref="AD1646" si="7118">IFERROR((AD1645-AD1644)/AD1645*100%,"")</f>
        <v/>
      </c>
      <c r="AE1646" s="194" t="str">
        <f t="shared" ref="AE1646" si="7119">IFERROR((AE1645-AE1644)/AE1645*100%,"")</f>
        <v/>
      </c>
      <c r="AF1646" s="194" t="str">
        <f t="shared" ref="AF1646" si="7120">IFERROR((AF1645-AF1644)/AF1645*100%,"")</f>
        <v/>
      </c>
      <c r="AG1646" s="194" t="str">
        <f t="shared" ref="AG1646" si="7121">IFERROR((AG1645-AG1644)/AG1645*100%,"")</f>
        <v/>
      </c>
      <c r="AH1646" s="194" t="str">
        <f t="shared" ref="AH1646" si="7122">IFERROR((AH1645-AH1644)/AH1645*100%,"")</f>
        <v/>
      </c>
      <c r="AI1646" s="194" t="str">
        <f t="shared" ref="AI1646" si="7123">IFERROR((AI1645-AI1644)/AI1645*100%,"")</f>
        <v/>
      </c>
      <c r="AJ1646" s="194" t="str">
        <f t="shared" ref="AJ1646" si="7124">IFERROR((AJ1645-AJ1644)/AJ1645*100%,"")</f>
        <v/>
      </c>
      <c r="AK1646" s="194" t="str">
        <f t="shared" ref="AK1646" si="7125">IFERROR((AK1645-AK1644)/AK1645*100%,"")</f>
        <v/>
      </c>
      <c r="AL1646" s="194" t="str">
        <f t="shared" ref="AL1646" si="7126">IFERROR((AL1645-AL1644)/AL1645*100%,"")</f>
        <v/>
      </c>
      <c r="AM1646" s="227" t="str">
        <f>IFERROR((AM1645-AM1643)/AM1645*100%,"")</f>
        <v/>
      </c>
    </row>
    <row r="1647" spans="1:39" s="45" customFormat="1" outlineLevel="1">
      <c r="B1647" s="115"/>
      <c r="C1647" s="32"/>
      <c r="D1647" s="33"/>
      <c r="E1647" s="33"/>
      <c r="F1647" s="33"/>
      <c r="G1647" s="33"/>
      <c r="H1647" s="18"/>
      <c r="I1647" s="44"/>
      <c r="J1647" s="34"/>
      <c r="K1647" s="34"/>
      <c r="L1647" s="34"/>
      <c r="M1647" s="34"/>
      <c r="N1647" s="34"/>
      <c r="O1647" s="34"/>
      <c r="P1647" s="34"/>
      <c r="Q1647" s="34"/>
      <c r="R1647" s="34"/>
      <c r="S1647" s="34"/>
      <c r="T1647" s="34"/>
      <c r="U1647" s="34"/>
      <c r="V1647" s="34"/>
      <c r="W1647" s="34"/>
      <c r="X1647" s="34"/>
      <c r="Y1647" s="34"/>
      <c r="Z1647" s="34"/>
      <c r="AA1647" s="34"/>
      <c r="AB1647" s="34"/>
      <c r="AC1647" s="195"/>
      <c r="AD1647" s="196"/>
      <c r="AE1647" s="196"/>
      <c r="AF1647" s="196"/>
      <c r="AG1647" s="196"/>
      <c r="AH1647" s="196"/>
      <c r="AI1647" s="196"/>
      <c r="AJ1647" s="196"/>
      <c r="AK1647" s="197"/>
      <c r="AL1647" s="196"/>
      <c r="AM1647" s="198"/>
    </row>
    <row r="1648" spans="1:39" s="6" customFormat="1" outlineLevel="1">
      <c r="B1648" s="116"/>
      <c r="C1648" s="35"/>
      <c r="D1648" s="36"/>
      <c r="E1648" s="36"/>
      <c r="F1648" s="36"/>
      <c r="G1648" s="36"/>
      <c r="H1648" s="37"/>
      <c r="I1648" s="38" t="s">
        <v>24</v>
      </c>
      <c r="J1648" s="21" t="e">
        <f>AVERAGE(J1628:J1629,J1631,J1633,J1635,J1637,J1639,J1641,J1643,J1645)</f>
        <v>#DIV/0!</v>
      </c>
      <c r="K1648" s="21" t="e">
        <f t="shared" ref="K1648:AB1648" si="7127">AVERAGE(K1628:K1629,K1631,K1633,K1635,K1637,K1639,K1641,K1643,K1645)</f>
        <v>#DIV/0!</v>
      </c>
      <c r="L1648" s="21" t="e">
        <f t="shared" si="7127"/>
        <v>#DIV/0!</v>
      </c>
      <c r="M1648" s="21" t="e">
        <f t="shared" si="7127"/>
        <v>#DIV/0!</v>
      </c>
      <c r="N1648" s="21" t="e">
        <f t="shared" si="7127"/>
        <v>#DIV/0!</v>
      </c>
      <c r="O1648" s="21" t="e">
        <f t="shared" si="7127"/>
        <v>#DIV/0!</v>
      </c>
      <c r="P1648" s="21" t="e">
        <f t="shared" si="7127"/>
        <v>#DIV/0!</v>
      </c>
      <c r="Q1648" s="21" t="e">
        <f t="shared" si="7127"/>
        <v>#DIV/0!</v>
      </c>
      <c r="R1648" s="21" t="e">
        <f t="shared" si="7127"/>
        <v>#DIV/0!</v>
      </c>
      <c r="S1648" s="21" t="e">
        <f t="shared" si="7127"/>
        <v>#DIV/0!</v>
      </c>
      <c r="T1648" s="21" t="e">
        <f t="shared" si="7127"/>
        <v>#DIV/0!</v>
      </c>
      <c r="U1648" s="21" t="e">
        <f t="shared" si="7127"/>
        <v>#DIV/0!</v>
      </c>
      <c r="V1648" s="21" t="e">
        <f t="shared" si="7127"/>
        <v>#DIV/0!</v>
      </c>
      <c r="W1648" s="21" t="e">
        <f t="shared" si="7127"/>
        <v>#DIV/0!</v>
      </c>
      <c r="X1648" s="21" t="e">
        <f t="shared" si="7127"/>
        <v>#DIV/0!</v>
      </c>
      <c r="Y1648" s="21" t="e">
        <f t="shared" si="7127"/>
        <v>#DIV/0!</v>
      </c>
      <c r="Z1648" s="21" t="e">
        <f t="shared" si="7127"/>
        <v>#DIV/0!</v>
      </c>
      <c r="AA1648" s="21" t="e">
        <f t="shared" si="7127"/>
        <v>#DIV/0!</v>
      </c>
      <c r="AB1648" s="21" t="e">
        <f t="shared" si="7127"/>
        <v>#DIV/0!</v>
      </c>
      <c r="AC1648" s="199"/>
      <c r="AD1648" s="200"/>
      <c r="AE1648" s="200"/>
      <c r="AF1648" s="200"/>
      <c r="AG1648" s="200"/>
      <c r="AH1648" s="200"/>
      <c r="AI1648" s="200"/>
      <c r="AJ1648" s="200"/>
      <c r="AK1648" s="201"/>
      <c r="AL1648" s="200"/>
      <c r="AM1648" s="202"/>
    </row>
    <row r="1649" spans="1:39" s="6" customFormat="1" outlineLevel="1">
      <c r="B1649" s="116"/>
      <c r="C1649" s="35"/>
      <c r="D1649" s="36"/>
      <c r="E1649" s="36"/>
      <c r="F1649" s="36"/>
      <c r="G1649" s="36"/>
      <c r="H1649" s="37"/>
      <c r="I1649" s="38" t="s">
        <v>26</v>
      </c>
      <c r="J1649" s="21">
        <f>MIN(J1628:J1629,J1631,J1633,J1635,J1637,J1639,J1641,J1643,J1645)</f>
        <v>0</v>
      </c>
      <c r="K1649" s="21">
        <f t="shared" ref="K1649:AB1649" si="7128">MIN(K1628:K1629,K1631,K1633,K1635,K1637,K1639,K1641,K1643,K1645)</f>
        <v>0</v>
      </c>
      <c r="L1649" s="21">
        <f t="shared" si="7128"/>
        <v>0</v>
      </c>
      <c r="M1649" s="21">
        <f t="shared" si="7128"/>
        <v>0</v>
      </c>
      <c r="N1649" s="21">
        <f t="shared" si="7128"/>
        <v>0</v>
      </c>
      <c r="O1649" s="21">
        <f t="shared" si="7128"/>
        <v>0</v>
      </c>
      <c r="P1649" s="21">
        <f t="shared" si="7128"/>
        <v>0</v>
      </c>
      <c r="Q1649" s="21">
        <f t="shared" si="7128"/>
        <v>0</v>
      </c>
      <c r="R1649" s="21">
        <f t="shared" si="7128"/>
        <v>0</v>
      </c>
      <c r="S1649" s="21">
        <f t="shared" si="7128"/>
        <v>0</v>
      </c>
      <c r="T1649" s="21">
        <f t="shared" si="7128"/>
        <v>0</v>
      </c>
      <c r="U1649" s="21">
        <f t="shared" si="7128"/>
        <v>0</v>
      </c>
      <c r="V1649" s="21">
        <f t="shared" si="7128"/>
        <v>0</v>
      </c>
      <c r="W1649" s="21">
        <f t="shared" si="7128"/>
        <v>0</v>
      </c>
      <c r="X1649" s="21">
        <f t="shared" si="7128"/>
        <v>0</v>
      </c>
      <c r="Y1649" s="21">
        <f t="shared" si="7128"/>
        <v>0</v>
      </c>
      <c r="Z1649" s="21">
        <f t="shared" si="7128"/>
        <v>0</v>
      </c>
      <c r="AA1649" s="21">
        <f t="shared" si="7128"/>
        <v>0</v>
      </c>
      <c r="AB1649" s="21">
        <f t="shared" si="7128"/>
        <v>0</v>
      </c>
      <c r="AC1649" s="199"/>
      <c r="AD1649" s="200"/>
      <c r="AE1649" s="200"/>
      <c r="AF1649" s="200"/>
      <c r="AG1649" s="200"/>
      <c r="AH1649" s="200"/>
      <c r="AI1649" s="200"/>
      <c r="AJ1649" s="200"/>
      <c r="AK1649" s="201"/>
      <c r="AL1649" s="200"/>
      <c r="AM1649" s="202"/>
    </row>
    <row r="1650" spans="1:39" s="6" customFormat="1" outlineLevel="1">
      <c r="B1650" s="116"/>
      <c r="C1650" s="35"/>
      <c r="D1650" s="36"/>
      <c r="E1650" s="36"/>
      <c r="F1650" s="36"/>
      <c r="G1650" s="36"/>
      <c r="H1650" s="37"/>
      <c r="I1650" s="38" t="s">
        <v>25</v>
      </c>
      <c r="J1650" s="21">
        <f>MAX(J1628:J1629,J1631,J1633,J1635,J1637,J1639,J1641,J1643,J1645)</f>
        <v>0</v>
      </c>
      <c r="K1650" s="21">
        <f t="shared" ref="K1650:AB1650" si="7129">MAX(K1628:K1629,K1631,K1633,K1635,K1637,K1639,K1641,K1643,K1645)</f>
        <v>0</v>
      </c>
      <c r="L1650" s="21">
        <f t="shared" si="7129"/>
        <v>0</v>
      </c>
      <c r="M1650" s="21">
        <f t="shared" si="7129"/>
        <v>0</v>
      </c>
      <c r="N1650" s="21">
        <f t="shared" si="7129"/>
        <v>0</v>
      </c>
      <c r="O1650" s="21">
        <f t="shared" si="7129"/>
        <v>0</v>
      </c>
      <c r="P1650" s="21">
        <f t="shared" si="7129"/>
        <v>0</v>
      </c>
      <c r="Q1650" s="21">
        <f t="shared" si="7129"/>
        <v>0</v>
      </c>
      <c r="R1650" s="21">
        <f t="shared" si="7129"/>
        <v>0</v>
      </c>
      <c r="S1650" s="21">
        <f t="shared" si="7129"/>
        <v>0</v>
      </c>
      <c r="T1650" s="21">
        <f t="shared" si="7129"/>
        <v>0</v>
      </c>
      <c r="U1650" s="21">
        <f t="shared" si="7129"/>
        <v>0</v>
      </c>
      <c r="V1650" s="21">
        <f t="shared" si="7129"/>
        <v>0</v>
      </c>
      <c r="W1650" s="21">
        <f t="shared" si="7129"/>
        <v>0</v>
      </c>
      <c r="X1650" s="21">
        <f t="shared" si="7129"/>
        <v>0</v>
      </c>
      <c r="Y1650" s="21">
        <f t="shared" si="7129"/>
        <v>0</v>
      </c>
      <c r="Z1650" s="21">
        <f t="shared" si="7129"/>
        <v>0</v>
      </c>
      <c r="AA1650" s="21">
        <f t="shared" si="7129"/>
        <v>0</v>
      </c>
      <c r="AB1650" s="21">
        <f t="shared" si="7129"/>
        <v>0</v>
      </c>
      <c r="AC1650" s="199"/>
      <c r="AD1650" s="200"/>
      <c r="AE1650" s="200"/>
      <c r="AF1650" s="200"/>
      <c r="AG1650" s="200"/>
      <c r="AH1650" s="200"/>
      <c r="AI1650" s="200"/>
      <c r="AJ1650" s="200"/>
      <c r="AK1650" s="201"/>
      <c r="AL1650" s="200"/>
      <c r="AM1650" s="202"/>
    </row>
    <row r="1651" spans="1:39" s="6" customFormat="1" outlineLevel="1">
      <c r="B1651" s="116"/>
      <c r="C1651" s="35"/>
      <c r="D1651" s="36"/>
      <c r="E1651" s="36"/>
      <c r="F1651" s="36"/>
      <c r="G1651" s="36"/>
      <c r="H1651" s="37"/>
      <c r="I1651" s="38"/>
      <c r="J1651" s="21"/>
      <c r="K1651" s="21"/>
      <c r="L1651" s="21"/>
      <c r="M1651" s="21"/>
      <c r="N1651" s="21"/>
      <c r="O1651" s="21"/>
      <c r="P1651" s="21"/>
      <c r="Q1651" s="21"/>
      <c r="R1651" s="21"/>
      <c r="S1651" s="21"/>
      <c r="T1651" s="21"/>
      <c r="U1651" s="21"/>
      <c r="V1651" s="21"/>
      <c r="W1651" s="21"/>
      <c r="X1651" s="21"/>
      <c r="Y1651" s="21"/>
      <c r="Z1651" s="21"/>
      <c r="AA1651" s="21"/>
      <c r="AB1651" s="21"/>
      <c r="AC1651" s="200"/>
      <c r="AD1651" s="200"/>
      <c r="AE1651" s="200"/>
      <c r="AF1651" s="200"/>
      <c r="AG1651" s="200"/>
      <c r="AH1651" s="200"/>
      <c r="AI1651" s="200"/>
      <c r="AJ1651" s="200"/>
      <c r="AK1651" s="200"/>
      <c r="AL1651" s="200"/>
      <c r="AM1651" s="202"/>
    </row>
    <row r="1652" spans="1:39" s="31" customFormat="1" ht="16.5" outlineLevel="1" thickBot="1">
      <c r="B1652" s="117"/>
      <c r="C1652" s="39"/>
      <c r="D1652" s="40"/>
      <c r="E1652" s="40"/>
      <c r="F1652" s="40"/>
      <c r="G1652" s="40"/>
      <c r="H1652" s="41"/>
      <c r="I1652" s="42"/>
      <c r="J1652" s="43"/>
      <c r="K1652" s="43"/>
      <c r="L1652" s="43"/>
      <c r="M1652" s="43"/>
      <c r="N1652" s="43"/>
      <c r="O1652" s="43"/>
      <c r="P1652" s="43"/>
      <c r="Q1652" s="43"/>
      <c r="R1652" s="43"/>
      <c r="S1652" s="43"/>
      <c r="T1652" s="43"/>
      <c r="U1652" s="43"/>
      <c r="V1652" s="43"/>
      <c r="W1652" s="43"/>
      <c r="X1652" s="43"/>
      <c r="Y1652" s="43"/>
      <c r="Z1652" s="43"/>
      <c r="AA1652" s="43"/>
      <c r="AB1652" s="43"/>
      <c r="AC1652" s="204"/>
      <c r="AD1652" s="204"/>
      <c r="AE1652" s="204"/>
      <c r="AF1652" s="204"/>
      <c r="AG1652" s="204"/>
      <c r="AH1652" s="204"/>
      <c r="AI1652" s="204"/>
      <c r="AJ1652" s="204"/>
      <c r="AK1652" s="204"/>
      <c r="AL1652" s="204"/>
      <c r="AM1652" s="205"/>
    </row>
    <row r="1653" spans="1:39" customFormat="1">
      <c r="B1653" s="118"/>
      <c r="C1653" s="28"/>
      <c r="D1653" s="19"/>
      <c r="E1653" s="19"/>
      <c r="F1653" s="19"/>
      <c r="G1653" s="19"/>
      <c r="H1653" s="29"/>
      <c r="I1653" s="20"/>
      <c r="J1653" s="30"/>
      <c r="K1653" s="30"/>
      <c r="L1653" s="30"/>
      <c r="M1653" s="30"/>
      <c r="N1653" s="30"/>
      <c r="O1653" s="30"/>
      <c r="P1653" s="30"/>
      <c r="Q1653" s="30"/>
      <c r="R1653" s="30"/>
      <c r="S1653" s="30"/>
      <c r="T1653" s="30"/>
      <c r="U1653" s="30"/>
      <c r="V1653" s="30"/>
      <c r="W1653" s="30"/>
      <c r="X1653" s="30"/>
      <c r="Y1653" s="30"/>
      <c r="Z1653" s="30"/>
      <c r="AA1653" s="30"/>
      <c r="AB1653" s="30"/>
      <c r="AC1653" s="206"/>
      <c r="AD1653" s="206"/>
      <c r="AE1653" s="206"/>
      <c r="AF1653" s="206"/>
      <c r="AG1653" s="206"/>
      <c r="AH1653" s="206"/>
      <c r="AI1653" s="206"/>
      <c r="AJ1653" s="206"/>
      <c r="AK1653" s="206"/>
      <c r="AL1653" s="206"/>
      <c r="AM1653" s="207"/>
    </row>
    <row r="1654" spans="1:39" customFormat="1" outlineLevel="1">
      <c r="B1654" s="114" t="s">
        <v>41</v>
      </c>
      <c r="C1654" s="28"/>
      <c r="D1654" s="19"/>
      <c r="E1654" s="19"/>
      <c r="F1654" s="19"/>
      <c r="G1654" s="19"/>
      <c r="H1654" s="29"/>
      <c r="I1654" s="20"/>
      <c r="J1654" s="30"/>
      <c r="K1654" s="30"/>
      <c r="L1654" s="30"/>
      <c r="M1654" s="30"/>
      <c r="N1654" s="30"/>
      <c r="O1654" s="30"/>
      <c r="P1654" s="30"/>
      <c r="Q1654" s="30"/>
      <c r="R1654" s="30"/>
      <c r="S1654" s="30"/>
      <c r="T1654" s="30"/>
      <c r="U1654" s="30"/>
      <c r="V1654" s="30"/>
      <c r="W1654" s="30"/>
      <c r="X1654" s="30"/>
      <c r="Y1654" s="30"/>
      <c r="Z1654" s="30"/>
      <c r="AA1654" s="30"/>
      <c r="AB1654" s="30"/>
      <c r="AC1654" s="206"/>
      <c r="AD1654" s="206"/>
      <c r="AE1654" s="206"/>
      <c r="AF1654" s="206"/>
      <c r="AG1654" s="206"/>
      <c r="AH1654" s="206"/>
      <c r="AI1654" s="206"/>
      <c r="AJ1654" s="206"/>
      <c r="AK1654" s="206"/>
      <c r="AL1654" s="206"/>
      <c r="AM1654" s="207"/>
    </row>
    <row r="1655" spans="1:39" customFormat="1" outlineLevel="1">
      <c r="A1655" t="str">
        <f>B1655&amp;C1655</f>
        <v>Surname, Forename1</v>
      </c>
      <c r="B1655" s="255" t="s">
        <v>28</v>
      </c>
      <c r="C1655" s="122">
        <v>1</v>
      </c>
      <c r="D1655" s="26" t="s">
        <v>22</v>
      </c>
      <c r="E1655" s="103"/>
      <c r="F1655" s="103"/>
      <c r="G1655" s="103"/>
      <c r="H1655" s="16"/>
      <c r="I1655" s="16"/>
      <c r="J1655" s="17"/>
      <c r="K1655" s="94"/>
      <c r="L1655" s="94"/>
      <c r="M1655" s="94"/>
      <c r="N1655" s="94"/>
      <c r="O1655" s="94"/>
      <c r="P1655" s="94"/>
      <c r="Q1655" s="17"/>
      <c r="R1655" s="94"/>
      <c r="S1655" s="94"/>
      <c r="T1655" s="17"/>
      <c r="U1655" s="17"/>
      <c r="V1655" s="94"/>
      <c r="W1655" s="17"/>
      <c r="X1655" s="94"/>
      <c r="Y1655" s="17"/>
      <c r="Z1655" s="17"/>
      <c r="AA1655" s="17"/>
      <c r="AB1655" s="17"/>
      <c r="AC1655" s="190">
        <f>IF(J1655&lt;&gt;0,INT(25.4347*POWER((18-J1655),1.81)),0)</f>
        <v>0</v>
      </c>
      <c r="AD1655" s="190">
        <f>IF(Q1655&lt;&gt;0,INT(0.14354*POWER(((10*Q1655)-220),1.4)),0)</f>
        <v>0</v>
      </c>
      <c r="AE1655" s="190">
        <f>IF(T1655&lt;&gt;0,INT(51.39*POWER((T1655-1.5),1.05)),0)</f>
        <v>0</v>
      </c>
      <c r="AF1655" s="190">
        <f>IF(U1655&lt;&gt;0,INT(0.8465*POWER(((100*U1655)-75),1.42)),0)</f>
        <v>0</v>
      </c>
      <c r="AG1655" s="190">
        <f>IF(X1655&lt;&gt;0,INT(1.53775*POWER((82-X1655),1.81)),0)</f>
        <v>0</v>
      </c>
      <c r="AH1655" s="190">
        <f>IF(Y1655&lt;&gt;0,INT(5.74352*POWER((28.5-Y1655),1.92)),0)</f>
        <v>0</v>
      </c>
      <c r="AI1655" s="190">
        <f>IF(Z1655&lt;&gt;0,INT(12.91*POWER((Z1655-4),1.1)),0)</f>
        <v>0</v>
      </c>
      <c r="AJ1655" s="190">
        <f>IF(AA1655&lt;&gt;0,INT(0.2797*POWER(((100*AA1655)),1.35)),0)</f>
        <v>0</v>
      </c>
      <c r="AK1655" s="191">
        <f>IF(AB1655&lt;&gt;0,INT(100.14*POWER((AB1655-1),1.08)),0)</f>
        <v>0</v>
      </c>
      <c r="AL1655" s="208">
        <v>7</v>
      </c>
      <c r="AM1655" s="193">
        <f>SUM(AC1655:AK1655)</f>
        <v>0</v>
      </c>
    </row>
    <row r="1656" spans="1:39" customFormat="1" outlineLevel="1">
      <c r="A1656" t="str">
        <f>B1655&amp;C1656</f>
        <v>Surname, Forename2</v>
      </c>
      <c r="B1656" s="256"/>
      <c r="C1656" s="123">
        <v>2</v>
      </c>
      <c r="D1656" s="26" t="s">
        <v>22</v>
      </c>
      <c r="E1656" s="103"/>
      <c r="F1656" s="103"/>
      <c r="G1656" s="103"/>
      <c r="H1656" s="15"/>
      <c r="I1656" s="16"/>
      <c r="J1656" s="17"/>
      <c r="K1656" s="94"/>
      <c r="L1656" s="94"/>
      <c r="M1656" s="94"/>
      <c r="N1656" s="94"/>
      <c r="O1656" s="94"/>
      <c r="P1656" s="94"/>
      <c r="Q1656" s="17" t="str">
        <f>IF(SUM(K1656:P1656)=0,"",SUM(K1656:P1656))</f>
        <v/>
      </c>
      <c r="R1656" s="94"/>
      <c r="S1656" s="94"/>
      <c r="T1656" s="17" t="str">
        <f>IF(SUM(R1656:S1656)=0,"",SUM(R1656:S1656))</f>
        <v/>
      </c>
      <c r="U1656" s="17"/>
      <c r="V1656" s="94"/>
      <c r="W1656" s="17"/>
      <c r="X1656" s="94" t="str">
        <f>IFERROR(AVERAGE(V1656:W1656),"")</f>
        <v/>
      </c>
      <c r="Y1656" s="17"/>
      <c r="Z1656" s="17"/>
      <c r="AA1656" s="71"/>
      <c r="AB1656" s="17"/>
      <c r="AC1656" s="190" t="str">
        <f>IF(J1656="","",IF(J1656&lt;&gt;0,INT(25.4347*POWER((18-J1656),1.81)),0))</f>
        <v/>
      </c>
      <c r="AD1656" s="190" t="str">
        <f>IFERROR(IF(Q1656&lt;&gt;0,INT(0.14354*POWER(((10*Q1656)-220),1.4)),0),"")</f>
        <v/>
      </c>
      <c r="AE1656" s="190" t="str">
        <f>IFERROR(IF(T1656&lt;&gt;0,INT(51.39*POWER((T1656-1.5),1.05)),0),"")</f>
        <v/>
      </c>
      <c r="AF1656" s="190">
        <f>IF(U1656&lt;&gt;0,INT(0.8465*POWER(((100*U1656)-75),1.42)),0)</f>
        <v>0</v>
      </c>
      <c r="AG1656" s="190" t="str">
        <f>IFERROR(IF(X1656&lt;&gt;0,INT(1.53775*POWER((82-X1656),1.81)),0),"")</f>
        <v/>
      </c>
      <c r="AH1656" s="190" t="str">
        <f>IF(Y1656="","",IF(Y1656&lt;&gt;0,INT(5.74352*POWER((28.5-Y1656),1.92)),0))</f>
        <v/>
      </c>
      <c r="AI1656" s="190">
        <f>IF(Z1656&lt;&gt;0,INT(12.91*POWER((Z1656-4),1.1)),0)</f>
        <v>0</v>
      </c>
      <c r="AJ1656" s="190" t="str">
        <f>IF(AA1656="","",IF(AA1656&lt;&gt;0,INT(0.2797*POWER(((100*AA1656)),1.35)),0))</f>
        <v/>
      </c>
      <c r="AK1656" s="191" t="str">
        <f>IF(AB1656="","",IF(AB1656&lt;&gt;0,INT(100.14*POWER((AB1656-1),1.08)),0))</f>
        <v/>
      </c>
      <c r="AL1656" s="192">
        <f>COUNT(J1656,Q1656,T1656,X1656,Y1656,AA1656,AB1656)</f>
        <v>0</v>
      </c>
      <c r="AM1656" s="193" t="str">
        <f>IF(AL1656=0,"",SUM(AC1656:AK1656))</f>
        <v/>
      </c>
    </row>
    <row r="1657" spans="1:39" customFormat="1" outlineLevel="1">
      <c r="B1657" s="256"/>
      <c r="C1657" s="124" t="s">
        <v>65</v>
      </c>
      <c r="D1657" s="103"/>
      <c r="E1657" s="103"/>
      <c r="F1657" s="103"/>
      <c r="G1657" s="103"/>
      <c r="H1657" s="104"/>
      <c r="I1657" s="105"/>
      <c r="J1657" s="107" t="str">
        <f>IFERROR((J1655-J1656)/J1656*100%,"")</f>
        <v/>
      </c>
      <c r="K1657" s="107" t="str">
        <f>IFERROR((K1656-K1655)/K1656*100%,"")</f>
        <v/>
      </c>
      <c r="L1657" s="107" t="str">
        <f t="shared" ref="L1657:S1657" si="7130">IFERROR((L1656-L1655)/L1656*100%,"")</f>
        <v/>
      </c>
      <c r="M1657" s="107" t="str">
        <f t="shared" si="7130"/>
        <v/>
      </c>
      <c r="N1657" s="107" t="str">
        <f t="shared" si="7130"/>
        <v/>
      </c>
      <c r="O1657" s="107" t="str">
        <f t="shared" si="7130"/>
        <v/>
      </c>
      <c r="P1657" s="107" t="str">
        <f t="shared" si="7130"/>
        <v/>
      </c>
      <c r="Q1657" s="107" t="str">
        <f t="shared" si="7130"/>
        <v/>
      </c>
      <c r="R1657" s="107" t="str">
        <f t="shared" si="7130"/>
        <v/>
      </c>
      <c r="S1657" s="107" t="str">
        <f t="shared" si="7130"/>
        <v/>
      </c>
      <c r="T1657" s="107" t="str">
        <f>IFERROR((T1656-T1655)/T1656*100%,"")</f>
        <v/>
      </c>
      <c r="U1657" s="107" t="str">
        <f t="shared" ref="U1657" si="7131">IFERROR((U1656-U1655)/U1656*100%,"")</f>
        <v/>
      </c>
      <c r="V1657" s="107" t="str">
        <f>IFERROR((V1655-V1656)/V1656*100%,"")</f>
        <v/>
      </c>
      <c r="W1657" s="107" t="str">
        <f>IFERROR((W1655-W1656)/W1656*100%,"")</f>
        <v/>
      </c>
      <c r="X1657" s="107" t="str">
        <f>IFERROR((X1655-X1656)/X1656*100%,"")</f>
        <v/>
      </c>
      <c r="Y1657" s="107" t="str">
        <f>IFERROR((Y1655-Y1656)/Y1656*100%,"")</f>
        <v/>
      </c>
      <c r="Z1657" s="107" t="str">
        <f t="shared" ref="Z1657:AB1657" si="7132">IFERROR((Z1656-Z1655)/Z1656*100%,"")</f>
        <v/>
      </c>
      <c r="AA1657" s="107" t="str">
        <f t="shared" si="7132"/>
        <v/>
      </c>
      <c r="AB1657" s="107" t="str">
        <f t="shared" si="7132"/>
        <v/>
      </c>
      <c r="AC1657" s="194" t="str">
        <f t="shared" ref="AC1657" si="7133">IFERROR((AC1656-AC1655)/AC1656*100%,"")</f>
        <v/>
      </c>
      <c r="AD1657" s="194" t="str">
        <f t="shared" ref="AD1657" si="7134">IFERROR((AD1656-AD1655)/AD1656*100%,"")</f>
        <v/>
      </c>
      <c r="AE1657" s="194" t="str">
        <f t="shared" ref="AE1657" si="7135">IFERROR((AE1656-AE1655)/AE1656*100%,"")</f>
        <v/>
      </c>
      <c r="AF1657" s="194" t="str">
        <f t="shared" ref="AF1657" si="7136">IFERROR((AF1656-AF1655)/AF1656*100%,"")</f>
        <v/>
      </c>
      <c r="AG1657" s="194" t="str">
        <f t="shared" ref="AG1657" si="7137">IFERROR((AG1656-AG1655)/AG1656*100%,"")</f>
        <v/>
      </c>
      <c r="AH1657" s="194" t="str">
        <f t="shared" ref="AH1657" si="7138">IFERROR((AH1656-AH1655)/AH1656*100%,"")</f>
        <v/>
      </c>
      <c r="AI1657" s="194" t="str">
        <f t="shared" ref="AI1657" si="7139">IFERROR((AI1656-AI1655)/AI1656*100%,"")</f>
        <v/>
      </c>
      <c r="AJ1657" s="194" t="str">
        <f t="shared" ref="AJ1657" si="7140">IFERROR((AJ1656-AJ1655)/AJ1656*100%,"")</f>
        <v/>
      </c>
      <c r="AK1657" s="194" t="str">
        <f t="shared" ref="AK1657" si="7141">IFERROR((AK1656-AK1655)/AK1656*100%,"")</f>
        <v/>
      </c>
      <c r="AL1657" s="194" t="str">
        <f t="shared" ref="AL1657:AM1657" si="7142">IFERROR((AL1656-AL1655)/AL1656*100%,"")</f>
        <v/>
      </c>
      <c r="AM1657" s="228" t="str">
        <f t="shared" si="7142"/>
        <v/>
      </c>
    </row>
    <row r="1658" spans="1:39" customFormat="1" outlineLevel="1">
      <c r="A1658" t="str">
        <f>B1655&amp;C1658</f>
        <v>Surname, Forename3</v>
      </c>
      <c r="B1658" s="256"/>
      <c r="C1658" s="123">
        <v>3</v>
      </c>
      <c r="D1658" s="26" t="s">
        <v>22</v>
      </c>
      <c r="E1658" s="103"/>
      <c r="F1658" s="103"/>
      <c r="G1658" s="103"/>
      <c r="H1658" s="15"/>
      <c r="I1658" s="16"/>
      <c r="J1658" s="17"/>
      <c r="K1658" s="94"/>
      <c r="L1658" s="94"/>
      <c r="M1658" s="94"/>
      <c r="N1658" s="94"/>
      <c r="O1658" s="94"/>
      <c r="P1658" s="94"/>
      <c r="Q1658" s="17" t="str">
        <f>IF(SUM(K1658:P1658)=0,"",SUM(K1658:P1658))</f>
        <v/>
      </c>
      <c r="R1658" s="94"/>
      <c r="S1658" s="94"/>
      <c r="T1658" s="17" t="str">
        <f>IF(SUM(R1658:S1658)=0,"",SUM(R1658:S1658))</f>
        <v/>
      </c>
      <c r="U1658" s="17"/>
      <c r="V1658" s="94"/>
      <c r="W1658" s="17"/>
      <c r="X1658" s="94" t="str">
        <f>IFERROR(AVERAGE(V1658:W1658),"")</f>
        <v/>
      </c>
      <c r="Y1658" s="17"/>
      <c r="Z1658" s="17"/>
      <c r="AA1658" s="71"/>
      <c r="AB1658" s="17"/>
      <c r="AC1658" s="190" t="str">
        <f>IF(J1658="","",IF(J1658&lt;&gt;0,INT(25.4347*POWER((18-J1658),1.81)),0))</f>
        <v/>
      </c>
      <c r="AD1658" s="190" t="str">
        <f>IFERROR(IF(Q1658&lt;&gt;0,INT(0.14354*POWER(((10*Q1658)-220),1.4)),0),"")</f>
        <v/>
      </c>
      <c r="AE1658" s="190" t="str">
        <f>IFERROR(IF(T1658&lt;&gt;0,INT(51.39*POWER((T1658-1.5),1.05)),0),"")</f>
        <v/>
      </c>
      <c r="AF1658" s="190">
        <f>IF(U1658&lt;&gt;0,INT(0.8465*POWER(((100*U1658)-75),1.42)),0)</f>
        <v>0</v>
      </c>
      <c r="AG1658" s="190" t="str">
        <f>IFERROR(IF(X1658&lt;&gt;0,INT(1.53775*POWER((82-X1658),1.81)),0),"")</f>
        <v/>
      </c>
      <c r="AH1658" s="190" t="str">
        <f>IF(Y1658="","",IF(Y1658&lt;&gt;0,INT(5.74352*POWER((28.5-Y1658),1.92)),0))</f>
        <v/>
      </c>
      <c r="AI1658" s="190">
        <f>IF(Z1658&lt;&gt;0,INT(12.91*POWER((Z1658-4),1.1)),0)</f>
        <v>0</v>
      </c>
      <c r="AJ1658" s="190" t="str">
        <f>IF(AA1658="","",IF(AA1658&lt;&gt;0,INT(0.2797*POWER(((100*AA1658)),1.35)),0))</f>
        <v/>
      </c>
      <c r="AK1658" s="191" t="str">
        <f>IF(AB1658="","",IF(AB1658&lt;&gt;0,INT(100.14*POWER((AB1658-1),1.08)),0))</f>
        <v/>
      </c>
      <c r="AL1658" s="192">
        <f>COUNT(J1658,Q1658,T1658,X1658,Y1658,AA1658,AB1658)</f>
        <v>0</v>
      </c>
      <c r="AM1658" s="193" t="str">
        <f>IF(AL1658=0,"",SUM(AC1658:AK1658))</f>
        <v/>
      </c>
    </row>
    <row r="1659" spans="1:39" customFormat="1" outlineLevel="1">
      <c r="B1659" s="256"/>
      <c r="C1659" s="124" t="s">
        <v>65</v>
      </c>
      <c r="D1659" s="103"/>
      <c r="E1659" s="103"/>
      <c r="F1659" s="103"/>
      <c r="G1659" s="103"/>
      <c r="H1659" s="104"/>
      <c r="I1659" s="105"/>
      <c r="J1659" s="107" t="str">
        <f>IFERROR((J1656-J1658)/J1658*100%,"")</f>
        <v/>
      </c>
      <c r="K1659" s="107" t="str">
        <f t="shared" ref="K1659:T1659" si="7143">IFERROR((K1658-K1656)/K1658*100%,"")</f>
        <v/>
      </c>
      <c r="L1659" s="107" t="str">
        <f t="shared" si="7143"/>
        <v/>
      </c>
      <c r="M1659" s="107" t="str">
        <f t="shared" si="7143"/>
        <v/>
      </c>
      <c r="N1659" s="107" t="str">
        <f t="shared" si="7143"/>
        <v/>
      </c>
      <c r="O1659" s="107" t="str">
        <f t="shared" si="7143"/>
        <v/>
      </c>
      <c r="P1659" s="107" t="str">
        <f t="shared" si="7143"/>
        <v/>
      </c>
      <c r="Q1659" s="107" t="str">
        <f t="shared" si="7143"/>
        <v/>
      </c>
      <c r="R1659" s="107" t="str">
        <f t="shared" si="7143"/>
        <v/>
      </c>
      <c r="S1659" s="107" t="str">
        <f t="shared" si="7143"/>
        <v/>
      </c>
      <c r="T1659" s="107" t="str">
        <f t="shared" si="7143"/>
        <v/>
      </c>
      <c r="U1659" s="107" t="str">
        <f t="shared" ref="U1659" si="7144">IFERROR((U1658-U1657)/U1658*100%,"")</f>
        <v/>
      </c>
      <c r="V1659" s="107" t="str">
        <f>IFERROR((V1656-V1658)/V1658*100%,"")</f>
        <v/>
      </c>
      <c r="W1659" s="107" t="str">
        <f>IFERROR((W1656-W1658)/W1658*100%,"")</f>
        <v/>
      </c>
      <c r="X1659" s="107" t="str">
        <f>IFERROR((X1656-X1658)/X1658*100%,"")</f>
        <v/>
      </c>
      <c r="Y1659" s="107" t="str">
        <f>IFERROR((Y1656-Y1658)/Y1658*100%,"")</f>
        <v/>
      </c>
      <c r="Z1659" s="107" t="str">
        <f t="shared" ref="Z1659" si="7145">IFERROR((Z1658-Z1657)/Z1658*100%,"")</f>
        <v/>
      </c>
      <c r="AA1659" s="107" t="str">
        <f>IFERROR((AA1658-AA1656)/AA1658*100%,"")</f>
        <v/>
      </c>
      <c r="AB1659" s="107" t="str">
        <f>IFERROR((AB1658-AB1656)/AB1658*100%,"")</f>
        <v/>
      </c>
      <c r="AC1659" s="194" t="str">
        <f t="shared" ref="AC1659" si="7146">IFERROR((AC1658-AC1657)/AC1658*100%,"")</f>
        <v/>
      </c>
      <c r="AD1659" s="194" t="str">
        <f t="shared" ref="AD1659" si="7147">IFERROR((AD1658-AD1657)/AD1658*100%,"")</f>
        <v/>
      </c>
      <c r="AE1659" s="194" t="str">
        <f t="shared" ref="AE1659" si="7148">IFERROR((AE1658-AE1657)/AE1658*100%,"")</f>
        <v/>
      </c>
      <c r="AF1659" s="194" t="str">
        <f t="shared" ref="AF1659" si="7149">IFERROR((AF1658-AF1657)/AF1658*100%,"")</f>
        <v/>
      </c>
      <c r="AG1659" s="194" t="str">
        <f t="shared" ref="AG1659" si="7150">IFERROR((AG1658-AG1657)/AG1658*100%,"")</f>
        <v/>
      </c>
      <c r="AH1659" s="194" t="str">
        <f t="shared" ref="AH1659" si="7151">IFERROR((AH1658-AH1657)/AH1658*100%,"")</f>
        <v/>
      </c>
      <c r="AI1659" s="194" t="str">
        <f t="shared" ref="AI1659" si="7152">IFERROR((AI1658-AI1657)/AI1658*100%,"")</f>
        <v/>
      </c>
      <c r="AJ1659" s="194" t="str">
        <f t="shared" ref="AJ1659" si="7153">IFERROR((AJ1658-AJ1657)/AJ1658*100%,"")</f>
        <v/>
      </c>
      <c r="AK1659" s="194" t="str">
        <f t="shared" ref="AK1659" si="7154">IFERROR((AK1658-AK1657)/AK1658*100%,"")</f>
        <v/>
      </c>
      <c r="AL1659" s="194" t="str">
        <f t="shared" ref="AL1659" si="7155">IFERROR((AL1658-AL1657)/AL1658*100%,"")</f>
        <v/>
      </c>
      <c r="AM1659" s="227" t="str">
        <f>IFERROR((AM1658-AM1656)/AM1658*100%,"")</f>
        <v/>
      </c>
    </row>
    <row r="1660" spans="1:39" customFormat="1" outlineLevel="1">
      <c r="A1660" t="str">
        <f>B1655&amp;C1660</f>
        <v>Surname, Forename4</v>
      </c>
      <c r="B1660" s="256"/>
      <c r="C1660" s="123">
        <v>4</v>
      </c>
      <c r="D1660" s="26" t="s">
        <v>22</v>
      </c>
      <c r="E1660" s="103"/>
      <c r="F1660" s="103"/>
      <c r="G1660" s="103"/>
      <c r="H1660" s="15"/>
      <c r="I1660" s="16"/>
      <c r="J1660" s="17"/>
      <c r="K1660" s="94"/>
      <c r="L1660" s="94"/>
      <c r="M1660" s="94"/>
      <c r="N1660" s="94"/>
      <c r="O1660" s="94"/>
      <c r="P1660" s="94"/>
      <c r="Q1660" s="17" t="str">
        <f>IF(SUM(K1660:P1660)=0,"",SUM(K1660:P1660))</f>
        <v/>
      </c>
      <c r="R1660" s="94"/>
      <c r="S1660" s="94"/>
      <c r="T1660" s="17" t="str">
        <f>IF(SUM(R1660:S1660)=0,"",SUM(R1660:S1660))</f>
        <v/>
      </c>
      <c r="U1660" s="17"/>
      <c r="V1660" s="94"/>
      <c r="W1660" s="17"/>
      <c r="X1660" s="94" t="str">
        <f>IFERROR(AVERAGE(V1660:W1660),"")</f>
        <v/>
      </c>
      <c r="Y1660" s="17"/>
      <c r="Z1660" s="17"/>
      <c r="AA1660" s="71"/>
      <c r="AB1660" s="17"/>
      <c r="AC1660" s="190" t="str">
        <f>IF(J1660="","",IF(J1660&lt;&gt;0,INT(25.4347*POWER((18-J1660),1.81)),0))</f>
        <v/>
      </c>
      <c r="AD1660" s="190" t="str">
        <f>IFERROR(IF(Q1660&lt;&gt;0,INT(0.14354*POWER(((10*Q1660)-220),1.4)),0),"")</f>
        <v/>
      </c>
      <c r="AE1660" s="190" t="str">
        <f>IFERROR(IF(T1660&lt;&gt;0,INT(51.39*POWER((T1660-1.5),1.05)),0),"")</f>
        <v/>
      </c>
      <c r="AF1660" s="190">
        <f>IF(U1660&lt;&gt;0,INT(0.8465*POWER(((100*U1660)-75),1.42)),0)</f>
        <v>0</v>
      </c>
      <c r="AG1660" s="190" t="str">
        <f>IFERROR(IF(X1660&lt;&gt;0,INT(1.53775*POWER((82-X1660),1.81)),0),"")</f>
        <v/>
      </c>
      <c r="AH1660" s="190" t="str">
        <f>IF(Y1660="","",IF(Y1660&lt;&gt;0,INT(5.74352*POWER((28.5-Y1660),1.92)),0))</f>
        <v/>
      </c>
      <c r="AI1660" s="190">
        <f>IF(Z1660&lt;&gt;0,INT(12.91*POWER((Z1660-4),1.1)),0)</f>
        <v>0</v>
      </c>
      <c r="AJ1660" s="190" t="str">
        <f>IF(AA1660="","",IF(AA1660&lt;&gt;0,INT(0.2797*POWER(((100*AA1660)),1.35)),0))</f>
        <v/>
      </c>
      <c r="AK1660" s="191" t="str">
        <f>IF(AB1660="","",IF(AB1660&lt;&gt;0,INT(100.14*POWER((AB1660-1),1.08)),0))</f>
        <v/>
      </c>
      <c r="AL1660" s="192">
        <f>COUNT(J1660,Q1660,T1660,X1660,Y1660,AA1660,AB1660)</f>
        <v>0</v>
      </c>
      <c r="AM1660" s="193" t="str">
        <f>IF(AL1660=0,"",SUM(AC1660:AK1660))</f>
        <v/>
      </c>
    </row>
    <row r="1661" spans="1:39" customFormat="1" outlineLevel="1">
      <c r="B1661" s="256"/>
      <c r="C1661" s="124" t="s">
        <v>65</v>
      </c>
      <c r="D1661" s="103"/>
      <c r="E1661" s="103"/>
      <c r="F1661" s="103"/>
      <c r="G1661" s="103"/>
      <c r="H1661" s="104"/>
      <c r="I1661" s="105"/>
      <c r="J1661" s="107" t="str">
        <f>IFERROR((J1658-J1660)/J1660*100%,"")</f>
        <v/>
      </c>
      <c r="K1661" s="107" t="str">
        <f t="shared" ref="K1661:T1661" si="7156">IFERROR((K1660-K1658)/K1660*100%,"")</f>
        <v/>
      </c>
      <c r="L1661" s="107" t="str">
        <f t="shared" si="7156"/>
        <v/>
      </c>
      <c r="M1661" s="107" t="str">
        <f t="shared" si="7156"/>
        <v/>
      </c>
      <c r="N1661" s="107" t="str">
        <f t="shared" si="7156"/>
        <v/>
      </c>
      <c r="O1661" s="107" t="str">
        <f t="shared" si="7156"/>
        <v/>
      </c>
      <c r="P1661" s="107" t="str">
        <f t="shared" si="7156"/>
        <v/>
      </c>
      <c r="Q1661" s="107" t="str">
        <f t="shared" si="7156"/>
        <v/>
      </c>
      <c r="R1661" s="107" t="str">
        <f t="shared" si="7156"/>
        <v/>
      </c>
      <c r="S1661" s="107" t="str">
        <f t="shared" si="7156"/>
        <v/>
      </c>
      <c r="T1661" s="107" t="str">
        <f t="shared" si="7156"/>
        <v/>
      </c>
      <c r="U1661" s="107" t="str">
        <f t="shared" ref="U1661" si="7157">IFERROR((U1660-U1659)/U1660*100%,"")</f>
        <v/>
      </c>
      <c r="V1661" s="107" t="str">
        <f>IFERROR((V1658-V1660)/V1660*100%,"")</f>
        <v/>
      </c>
      <c r="W1661" s="107" t="str">
        <f>IFERROR((W1658-W1660)/W1660*100%,"")</f>
        <v/>
      </c>
      <c r="X1661" s="107" t="str">
        <f>IFERROR((X1658-X1660)/X1660*100%,"")</f>
        <v/>
      </c>
      <c r="Y1661" s="107" t="str">
        <f>IFERROR((Y1658-Y1660)/Y1660*100%,"")</f>
        <v/>
      </c>
      <c r="Z1661" s="107" t="str">
        <f t="shared" ref="Z1661" si="7158">IFERROR((Z1660-Z1659)/Z1660*100%,"")</f>
        <v/>
      </c>
      <c r="AA1661" s="107" t="str">
        <f>IFERROR((AA1660-AA1658)/AA1660*100%,"")</f>
        <v/>
      </c>
      <c r="AB1661" s="107" t="str">
        <f>IFERROR((AB1660-AB1658)/AB1660*100%,"")</f>
        <v/>
      </c>
      <c r="AC1661" s="194" t="str">
        <f t="shared" ref="AC1661" si="7159">IFERROR((AC1660-AC1659)/AC1660*100%,"")</f>
        <v/>
      </c>
      <c r="AD1661" s="194" t="str">
        <f t="shared" ref="AD1661" si="7160">IFERROR((AD1660-AD1659)/AD1660*100%,"")</f>
        <v/>
      </c>
      <c r="AE1661" s="194" t="str">
        <f t="shared" ref="AE1661" si="7161">IFERROR((AE1660-AE1659)/AE1660*100%,"")</f>
        <v/>
      </c>
      <c r="AF1661" s="194" t="str">
        <f t="shared" ref="AF1661" si="7162">IFERROR((AF1660-AF1659)/AF1660*100%,"")</f>
        <v/>
      </c>
      <c r="AG1661" s="194" t="str">
        <f t="shared" ref="AG1661" si="7163">IFERROR((AG1660-AG1659)/AG1660*100%,"")</f>
        <v/>
      </c>
      <c r="AH1661" s="194" t="str">
        <f t="shared" ref="AH1661" si="7164">IFERROR((AH1660-AH1659)/AH1660*100%,"")</f>
        <v/>
      </c>
      <c r="AI1661" s="194" t="str">
        <f t="shared" ref="AI1661" si="7165">IFERROR((AI1660-AI1659)/AI1660*100%,"")</f>
        <v/>
      </c>
      <c r="AJ1661" s="194" t="str">
        <f t="shared" ref="AJ1661" si="7166">IFERROR((AJ1660-AJ1659)/AJ1660*100%,"")</f>
        <v/>
      </c>
      <c r="AK1661" s="194" t="str">
        <f t="shared" ref="AK1661" si="7167">IFERROR((AK1660-AK1659)/AK1660*100%,"")</f>
        <v/>
      </c>
      <c r="AL1661" s="194" t="str">
        <f t="shared" ref="AL1661" si="7168">IFERROR((AL1660-AL1659)/AL1660*100%,"")</f>
        <v/>
      </c>
      <c r="AM1661" s="227" t="str">
        <f>IFERROR((AM1660-AM1658)/AM1660*100%,"")</f>
        <v/>
      </c>
    </row>
    <row r="1662" spans="1:39" customFormat="1" outlineLevel="1">
      <c r="A1662" t="str">
        <f>B1655&amp;C1662</f>
        <v>Surname, Forename5</v>
      </c>
      <c r="B1662" s="256"/>
      <c r="C1662" s="123">
        <v>5</v>
      </c>
      <c r="D1662" s="26" t="s">
        <v>22</v>
      </c>
      <c r="E1662" s="103"/>
      <c r="F1662" s="103"/>
      <c r="G1662" s="103"/>
      <c r="H1662" s="15"/>
      <c r="I1662" s="16"/>
      <c r="J1662" s="17"/>
      <c r="K1662" s="94"/>
      <c r="L1662" s="94"/>
      <c r="M1662" s="94"/>
      <c r="N1662" s="94"/>
      <c r="O1662" s="94"/>
      <c r="P1662" s="94"/>
      <c r="Q1662" s="17" t="str">
        <f>IF(SUM(K1662:P1662)=0,"",SUM(K1662:P1662))</f>
        <v/>
      </c>
      <c r="R1662" s="94"/>
      <c r="S1662" s="94"/>
      <c r="T1662" s="17" t="str">
        <f>IF(SUM(R1662:S1662)=0,"",SUM(R1662:S1662))</f>
        <v/>
      </c>
      <c r="U1662" s="17"/>
      <c r="V1662" s="94"/>
      <c r="W1662" s="17"/>
      <c r="X1662" s="94" t="str">
        <f>IFERROR(AVERAGE(V1662:W1662),"")</f>
        <v/>
      </c>
      <c r="Y1662" s="17"/>
      <c r="Z1662" s="17"/>
      <c r="AA1662" s="71"/>
      <c r="AB1662" s="17"/>
      <c r="AC1662" s="190" t="str">
        <f>IF(J1662="","",IF(J1662&lt;&gt;0,INT(25.4347*POWER((18-J1662),1.81)),0))</f>
        <v/>
      </c>
      <c r="AD1662" s="190" t="str">
        <f>IFERROR(IF(Q1662&lt;&gt;0,INT(0.14354*POWER(((10*Q1662)-220),1.4)),0),"")</f>
        <v/>
      </c>
      <c r="AE1662" s="190" t="str">
        <f>IFERROR(IF(T1662&lt;&gt;0,INT(51.39*POWER((T1662-1.5),1.05)),0),"")</f>
        <v/>
      </c>
      <c r="AF1662" s="190">
        <f>IF(U1662&lt;&gt;0,INT(0.8465*POWER(((100*U1662)-75),1.42)),0)</f>
        <v>0</v>
      </c>
      <c r="AG1662" s="190" t="str">
        <f>IFERROR(IF(X1662&lt;&gt;0,INT(1.53775*POWER((82-X1662),1.81)),0),"")</f>
        <v/>
      </c>
      <c r="AH1662" s="190" t="str">
        <f>IF(Y1662="","",IF(Y1662&lt;&gt;0,INT(5.74352*POWER((28.5-Y1662),1.92)),0))</f>
        <v/>
      </c>
      <c r="AI1662" s="190">
        <f>IF(Z1662&lt;&gt;0,INT(12.91*POWER((Z1662-4),1.1)),0)</f>
        <v>0</v>
      </c>
      <c r="AJ1662" s="190" t="str">
        <f>IF(AA1662="","",IF(AA1662&lt;&gt;0,INT(0.2797*POWER(((100*AA1662)),1.35)),0))</f>
        <v/>
      </c>
      <c r="AK1662" s="191" t="str">
        <f>IF(AB1662="","",IF(AB1662&lt;&gt;0,INT(100.14*POWER((AB1662-1),1.08)),0))</f>
        <v/>
      </c>
      <c r="AL1662" s="192">
        <f>COUNT(J1662,Q1662,T1662,X1662,Y1662,AA1662,AB1662)</f>
        <v>0</v>
      </c>
      <c r="AM1662" s="193" t="str">
        <f>IF(AL1662=0,"",SUM(AC1662:AK1662))</f>
        <v/>
      </c>
    </row>
    <row r="1663" spans="1:39" customFormat="1" outlineLevel="1">
      <c r="B1663" s="256"/>
      <c r="C1663" s="124" t="s">
        <v>65</v>
      </c>
      <c r="D1663" s="103"/>
      <c r="E1663" s="103"/>
      <c r="F1663" s="103"/>
      <c r="G1663" s="103"/>
      <c r="H1663" s="104"/>
      <c r="I1663" s="105"/>
      <c r="J1663" s="107" t="str">
        <f>IFERROR((J1660-J1662)/J1662*100%,"")</f>
        <v/>
      </c>
      <c r="K1663" s="107" t="str">
        <f t="shared" ref="K1663:T1663" si="7169">IFERROR((K1662-K1660)/K1662*100%,"")</f>
        <v/>
      </c>
      <c r="L1663" s="107" t="str">
        <f t="shared" si="7169"/>
        <v/>
      </c>
      <c r="M1663" s="107" t="str">
        <f t="shared" si="7169"/>
        <v/>
      </c>
      <c r="N1663" s="107" t="str">
        <f t="shared" si="7169"/>
        <v/>
      </c>
      <c r="O1663" s="107" t="str">
        <f t="shared" si="7169"/>
        <v/>
      </c>
      <c r="P1663" s="107" t="str">
        <f t="shared" si="7169"/>
        <v/>
      </c>
      <c r="Q1663" s="107" t="str">
        <f t="shared" si="7169"/>
        <v/>
      </c>
      <c r="R1663" s="107" t="str">
        <f t="shared" si="7169"/>
        <v/>
      </c>
      <c r="S1663" s="107" t="str">
        <f t="shared" si="7169"/>
        <v/>
      </c>
      <c r="T1663" s="107" t="str">
        <f t="shared" si="7169"/>
        <v/>
      </c>
      <c r="U1663" s="107" t="str">
        <f t="shared" ref="U1663" si="7170">IFERROR((U1662-U1661)/U1662*100%,"")</f>
        <v/>
      </c>
      <c r="V1663" s="107" t="str">
        <f>IFERROR((V1660-V1662)/V1662*100%,"")</f>
        <v/>
      </c>
      <c r="W1663" s="107" t="str">
        <f>IFERROR((W1660-W1662)/W1662*100%,"")</f>
        <v/>
      </c>
      <c r="X1663" s="107" t="str">
        <f>IFERROR((X1660-X1662)/X1662*100%,"")</f>
        <v/>
      </c>
      <c r="Y1663" s="107" t="str">
        <f>IFERROR((Y1660-Y1662)/Y1662*100%,"")</f>
        <v/>
      </c>
      <c r="Z1663" s="107" t="str">
        <f t="shared" ref="Z1663" si="7171">IFERROR((Z1662-Z1661)/Z1662*100%,"")</f>
        <v/>
      </c>
      <c r="AA1663" s="107" t="str">
        <f>IFERROR((AA1662-AA1660)/AA1662*100%,"")</f>
        <v/>
      </c>
      <c r="AB1663" s="107" t="str">
        <f>IFERROR((AB1662-AB1660)/AB1662*100%,"")</f>
        <v/>
      </c>
      <c r="AC1663" s="194" t="str">
        <f t="shared" ref="AC1663" si="7172">IFERROR((AC1662-AC1661)/AC1662*100%,"")</f>
        <v/>
      </c>
      <c r="AD1663" s="194" t="str">
        <f t="shared" ref="AD1663" si="7173">IFERROR((AD1662-AD1661)/AD1662*100%,"")</f>
        <v/>
      </c>
      <c r="AE1663" s="194" t="str">
        <f t="shared" ref="AE1663" si="7174">IFERROR((AE1662-AE1661)/AE1662*100%,"")</f>
        <v/>
      </c>
      <c r="AF1663" s="194" t="str">
        <f t="shared" ref="AF1663" si="7175">IFERROR((AF1662-AF1661)/AF1662*100%,"")</f>
        <v/>
      </c>
      <c r="AG1663" s="194" t="str">
        <f t="shared" ref="AG1663" si="7176">IFERROR((AG1662-AG1661)/AG1662*100%,"")</f>
        <v/>
      </c>
      <c r="AH1663" s="194" t="str">
        <f t="shared" ref="AH1663" si="7177">IFERROR((AH1662-AH1661)/AH1662*100%,"")</f>
        <v/>
      </c>
      <c r="AI1663" s="194" t="str">
        <f t="shared" ref="AI1663" si="7178">IFERROR((AI1662-AI1661)/AI1662*100%,"")</f>
        <v/>
      </c>
      <c r="AJ1663" s="194" t="str">
        <f t="shared" ref="AJ1663" si="7179">IFERROR((AJ1662-AJ1661)/AJ1662*100%,"")</f>
        <v/>
      </c>
      <c r="AK1663" s="194" t="str">
        <f t="shared" ref="AK1663" si="7180">IFERROR((AK1662-AK1661)/AK1662*100%,"")</f>
        <v/>
      </c>
      <c r="AL1663" s="194" t="str">
        <f t="shared" ref="AL1663" si="7181">IFERROR((AL1662-AL1661)/AL1662*100%,"")</f>
        <v/>
      </c>
      <c r="AM1663" s="227" t="str">
        <f>IFERROR((AM1662-AM1660)/AM1662*100%,"")</f>
        <v/>
      </c>
    </row>
    <row r="1664" spans="1:39" customFormat="1" outlineLevel="1">
      <c r="A1664" t="str">
        <f>B1655&amp;C1664</f>
        <v>Surname, Forename6</v>
      </c>
      <c r="B1664" s="256"/>
      <c r="C1664" s="123">
        <v>6</v>
      </c>
      <c r="D1664" s="26" t="s">
        <v>22</v>
      </c>
      <c r="E1664" s="103"/>
      <c r="F1664" s="103"/>
      <c r="G1664" s="103"/>
      <c r="H1664" s="15"/>
      <c r="I1664" s="16"/>
      <c r="J1664" s="17"/>
      <c r="K1664" s="94"/>
      <c r="L1664" s="94"/>
      <c r="M1664" s="94"/>
      <c r="N1664" s="94"/>
      <c r="O1664" s="94"/>
      <c r="P1664" s="94"/>
      <c r="Q1664" s="17" t="str">
        <f>IF(SUM(K1664:P1664)=0,"",SUM(K1664:P1664))</f>
        <v/>
      </c>
      <c r="R1664" s="94"/>
      <c r="S1664" s="94"/>
      <c r="T1664" s="17" t="str">
        <f>IF(SUM(R1664:S1664)=0,"",SUM(R1664:S1664))</f>
        <v/>
      </c>
      <c r="U1664" s="17"/>
      <c r="V1664" s="94"/>
      <c r="W1664" s="17"/>
      <c r="X1664" s="94" t="str">
        <f>IFERROR(AVERAGE(V1664:W1664),"")</f>
        <v/>
      </c>
      <c r="Y1664" s="17"/>
      <c r="Z1664" s="17"/>
      <c r="AA1664" s="71"/>
      <c r="AB1664" s="17"/>
      <c r="AC1664" s="190" t="str">
        <f>IF(J1664="","",IF(J1664&lt;&gt;0,INT(25.4347*POWER((18-J1664),1.81)),0))</f>
        <v/>
      </c>
      <c r="AD1664" s="190" t="str">
        <f>IFERROR(IF(Q1664&lt;&gt;0,INT(0.14354*POWER(((10*Q1664)-220),1.4)),0),"")</f>
        <v/>
      </c>
      <c r="AE1664" s="190" t="str">
        <f>IFERROR(IF(T1664&lt;&gt;0,INT(51.39*POWER((T1664-1.5),1.05)),0),"")</f>
        <v/>
      </c>
      <c r="AF1664" s="190">
        <f>IF(U1664&lt;&gt;0,INT(0.8465*POWER(((100*U1664)-75),1.42)),0)</f>
        <v>0</v>
      </c>
      <c r="AG1664" s="190" t="str">
        <f>IFERROR(IF(X1664&lt;&gt;0,INT(1.53775*POWER((82-X1664),1.81)),0),"")</f>
        <v/>
      </c>
      <c r="AH1664" s="190" t="str">
        <f>IF(Y1664="","",IF(Y1664&lt;&gt;0,INT(5.74352*POWER((28.5-Y1664),1.92)),0))</f>
        <v/>
      </c>
      <c r="AI1664" s="190">
        <f>IF(Z1664&lt;&gt;0,INT(12.91*POWER((Z1664-4),1.1)),0)</f>
        <v>0</v>
      </c>
      <c r="AJ1664" s="190" t="str">
        <f>IF(AA1664="","",IF(AA1664&lt;&gt;0,INT(0.2797*POWER(((100*AA1664)),1.35)),0))</f>
        <v/>
      </c>
      <c r="AK1664" s="191" t="str">
        <f>IF(AB1664="","",IF(AB1664&lt;&gt;0,INT(100.14*POWER((AB1664-1),1.08)),0))</f>
        <v/>
      </c>
      <c r="AL1664" s="192">
        <f>COUNT(J1664,Q1664,T1664,X1664,Y1664,AA1664,AB1664)</f>
        <v>0</v>
      </c>
      <c r="AM1664" s="193" t="str">
        <f>IF(AL1664=0,"",SUM(AC1664:AK1664))</f>
        <v/>
      </c>
    </row>
    <row r="1665" spans="1:39" customFormat="1" outlineLevel="1">
      <c r="B1665" s="256"/>
      <c r="C1665" s="124" t="s">
        <v>65</v>
      </c>
      <c r="D1665" s="103"/>
      <c r="E1665" s="103"/>
      <c r="F1665" s="103"/>
      <c r="G1665" s="103"/>
      <c r="H1665" s="104"/>
      <c r="I1665" s="105"/>
      <c r="J1665" s="107" t="str">
        <f>IFERROR((J1662-J1664)/J1664*100%,"")</f>
        <v/>
      </c>
      <c r="K1665" s="107" t="str">
        <f t="shared" ref="K1665:T1665" si="7182">IFERROR((K1664-K1662)/K1664*100%,"")</f>
        <v/>
      </c>
      <c r="L1665" s="107" t="str">
        <f t="shared" si="7182"/>
        <v/>
      </c>
      <c r="M1665" s="107" t="str">
        <f t="shared" si="7182"/>
        <v/>
      </c>
      <c r="N1665" s="107" t="str">
        <f t="shared" si="7182"/>
        <v/>
      </c>
      <c r="O1665" s="107" t="str">
        <f t="shared" si="7182"/>
        <v/>
      </c>
      <c r="P1665" s="107" t="str">
        <f t="shared" si="7182"/>
        <v/>
      </c>
      <c r="Q1665" s="107" t="str">
        <f t="shared" si="7182"/>
        <v/>
      </c>
      <c r="R1665" s="107" t="str">
        <f t="shared" si="7182"/>
        <v/>
      </c>
      <c r="S1665" s="107" t="str">
        <f t="shared" si="7182"/>
        <v/>
      </c>
      <c r="T1665" s="107" t="str">
        <f t="shared" si="7182"/>
        <v/>
      </c>
      <c r="U1665" s="107" t="str">
        <f t="shared" ref="U1665" si="7183">IFERROR((U1664-U1663)/U1664*100%,"")</f>
        <v/>
      </c>
      <c r="V1665" s="107" t="str">
        <f>IFERROR((V1662-V1664)/V1664*100%,"")</f>
        <v/>
      </c>
      <c r="W1665" s="107" t="str">
        <f>IFERROR((W1662-W1664)/W1664*100%,"")</f>
        <v/>
      </c>
      <c r="X1665" s="107" t="str">
        <f>IFERROR((X1662-X1664)/X1664*100%,"")</f>
        <v/>
      </c>
      <c r="Y1665" s="107" t="str">
        <f>IFERROR((Y1662-Y1664)/Y1664*100%,"")</f>
        <v/>
      </c>
      <c r="Z1665" s="107" t="str">
        <f t="shared" ref="Z1665" si="7184">IFERROR((Z1664-Z1663)/Z1664*100%,"")</f>
        <v/>
      </c>
      <c r="AA1665" s="107" t="str">
        <f>IFERROR((AA1664-AA1662)/AA1664*100%,"")</f>
        <v/>
      </c>
      <c r="AB1665" s="107" t="str">
        <f>IFERROR((AB1664-AB1662)/AB1664*100%,"")</f>
        <v/>
      </c>
      <c r="AC1665" s="194" t="str">
        <f t="shared" ref="AC1665" si="7185">IFERROR((AC1664-AC1663)/AC1664*100%,"")</f>
        <v/>
      </c>
      <c r="AD1665" s="194" t="str">
        <f t="shared" ref="AD1665" si="7186">IFERROR((AD1664-AD1663)/AD1664*100%,"")</f>
        <v/>
      </c>
      <c r="AE1665" s="194" t="str">
        <f t="shared" ref="AE1665" si="7187">IFERROR((AE1664-AE1663)/AE1664*100%,"")</f>
        <v/>
      </c>
      <c r="AF1665" s="194" t="str">
        <f t="shared" ref="AF1665" si="7188">IFERROR((AF1664-AF1663)/AF1664*100%,"")</f>
        <v/>
      </c>
      <c r="AG1665" s="194" t="str">
        <f t="shared" ref="AG1665" si="7189">IFERROR((AG1664-AG1663)/AG1664*100%,"")</f>
        <v/>
      </c>
      <c r="AH1665" s="194" t="str">
        <f t="shared" ref="AH1665" si="7190">IFERROR((AH1664-AH1663)/AH1664*100%,"")</f>
        <v/>
      </c>
      <c r="AI1665" s="194" t="str">
        <f t="shared" ref="AI1665" si="7191">IFERROR((AI1664-AI1663)/AI1664*100%,"")</f>
        <v/>
      </c>
      <c r="AJ1665" s="194" t="str">
        <f t="shared" ref="AJ1665" si="7192">IFERROR((AJ1664-AJ1663)/AJ1664*100%,"")</f>
        <v/>
      </c>
      <c r="AK1665" s="194" t="str">
        <f t="shared" ref="AK1665" si="7193">IFERROR((AK1664-AK1663)/AK1664*100%,"")</f>
        <v/>
      </c>
      <c r="AL1665" s="194" t="str">
        <f t="shared" ref="AL1665" si="7194">IFERROR((AL1664-AL1663)/AL1664*100%,"")</f>
        <v/>
      </c>
      <c r="AM1665" s="227" t="str">
        <f>IFERROR((AM1664-AM1662)/AM1664*100%,"")</f>
        <v/>
      </c>
    </row>
    <row r="1666" spans="1:39" customFormat="1" outlineLevel="1">
      <c r="A1666" t="str">
        <f>B1655&amp;C1666</f>
        <v>Surname, Forename7</v>
      </c>
      <c r="B1666" s="256"/>
      <c r="C1666" s="123">
        <v>7</v>
      </c>
      <c r="D1666" s="26" t="s">
        <v>22</v>
      </c>
      <c r="E1666" s="103"/>
      <c r="F1666" s="103"/>
      <c r="G1666" s="103"/>
      <c r="H1666" s="15"/>
      <c r="I1666" s="16"/>
      <c r="J1666" s="17"/>
      <c r="K1666" s="94"/>
      <c r="L1666" s="94"/>
      <c r="M1666" s="94"/>
      <c r="N1666" s="94"/>
      <c r="O1666" s="94"/>
      <c r="P1666" s="94"/>
      <c r="Q1666" s="17" t="str">
        <f>IF(SUM(K1666:P1666)=0,"",SUM(K1666:P1666))</f>
        <v/>
      </c>
      <c r="R1666" s="94"/>
      <c r="S1666" s="94"/>
      <c r="T1666" s="17" t="str">
        <f>IF(SUM(R1666:S1666)=0,"",SUM(R1666:S1666))</f>
        <v/>
      </c>
      <c r="U1666" s="17"/>
      <c r="V1666" s="94"/>
      <c r="W1666" s="17"/>
      <c r="X1666" s="94" t="str">
        <f>IFERROR(AVERAGE(V1666:W1666),"")</f>
        <v/>
      </c>
      <c r="Y1666" s="17"/>
      <c r="Z1666" s="17"/>
      <c r="AA1666" s="71"/>
      <c r="AB1666" s="17"/>
      <c r="AC1666" s="190" t="str">
        <f>IF(J1666="","",IF(J1666&lt;&gt;0,INT(25.4347*POWER((18-J1666),1.81)),0))</f>
        <v/>
      </c>
      <c r="AD1666" s="190" t="str">
        <f>IFERROR(IF(Q1666&lt;&gt;0,INT(0.14354*POWER(((10*Q1666)-220),1.4)),0),"")</f>
        <v/>
      </c>
      <c r="AE1666" s="190" t="str">
        <f>IFERROR(IF(T1666&lt;&gt;0,INT(51.39*POWER((T1666-1.5),1.05)),0),"")</f>
        <v/>
      </c>
      <c r="AF1666" s="190">
        <f>IF(U1666&lt;&gt;0,INT(0.8465*POWER(((100*U1666)-75),1.42)),0)</f>
        <v>0</v>
      </c>
      <c r="AG1666" s="190" t="str">
        <f>IFERROR(IF(X1666&lt;&gt;0,INT(1.53775*POWER((82-X1666),1.81)),0),"")</f>
        <v/>
      </c>
      <c r="AH1666" s="190" t="str">
        <f>IF(Y1666="","",IF(Y1666&lt;&gt;0,INT(5.74352*POWER((28.5-Y1666),1.92)),0))</f>
        <v/>
      </c>
      <c r="AI1666" s="190">
        <f>IF(Z1666&lt;&gt;0,INT(12.91*POWER((Z1666-4),1.1)),0)</f>
        <v>0</v>
      </c>
      <c r="AJ1666" s="190" t="str">
        <f>IF(AA1666="","",IF(AA1666&lt;&gt;0,INT(0.2797*POWER(((100*AA1666)),1.35)),0))</f>
        <v/>
      </c>
      <c r="AK1666" s="191" t="str">
        <f>IF(AB1666="","",IF(AB1666&lt;&gt;0,INT(100.14*POWER((AB1666-1),1.08)),0))</f>
        <v/>
      </c>
      <c r="AL1666" s="192">
        <f>COUNT(J1666,Q1666,T1666,X1666,Y1666,AA1666,AB1666)</f>
        <v>0</v>
      </c>
      <c r="AM1666" s="193" t="str">
        <f>IF(AL1666=0,"",SUM(AC1666:AK1666))</f>
        <v/>
      </c>
    </row>
    <row r="1667" spans="1:39" customFormat="1" outlineLevel="1">
      <c r="B1667" s="256"/>
      <c r="C1667" s="124" t="s">
        <v>65</v>
      </c>
      <c r="D1667" s="103"/>
      <c r="E1667" s="103"/>
      <c r="F1667" s="103"/>
      <c r="G1667" s="103"/>
      <c r="H1667" s="104"/>
      <c r="I1667" s="105"/>
      <c r="J1667" s="107" t="str">
        <f>IFERROR((J1664-J1666)/J1666*100%,"")</f>
        <v/>
      </c>
      <c r="K1667" s="107" t="str">
        <f t="shared" ref="K1667:T1667" si="7195">IFERROR((K1666-K1664)/K1666*100%,"")</f>
        <v/>
      </c>
      <c r="L1667" s="107" t="str">
        <f t="shared" si="7195"/>
        <v/>
      </c>
      <c r="M1667" s="107" t="str">
        <f t="shared" si="7195"/>
        <v/>
      </c>
      <c r="N1667" s="107" t="str">
        <f t="shared" si="7195"/>
        <v/>
      </c>
      <c r="O1667" s="107" t="str">
        <f t="shared" si="7195"/>
        <v/>
      </c>
      <c r="P1667" s="107" t="str">
        <f t="shared" si="7195"/>
        <v/>
      </c>
      <c r="Q1667" s="107" t="str">
        <f t="shared" si="7195"/>
        <v/>
      </c>
      <c r="R1667" s="107" t="str">
        <f t="shared" si="7195"/>
        <v/>
      </c>
      <c r="S1667" s="107" t="str">
        <f t="shared" si="7195"/>
        <v/>
      </c>
      <c r="T1667" s="107" t="str">
        <f t="shared" si="7195"/>
        <v/>
      </c>
      <c r="U1667" s="107" t="str">
        <f t="shared" ref="U1667" si="7196">IFERROR((U1666-U1665)/U1666*100%,"")</f>
        <v/>
      </c>
      <c r="V1667" s="107" t="str">
        <f>IFERROR((V1664-V1666)/V1666*100%,"")</f>
        <v/>
      </c>
      <c r="W1667" s="107" t="str">
        <f>IFERROR((W1664-W1666)/W1666*100%,"")</f>
        <v/>
      </c>
      <c r="X1667" s="107" t="str">
        <f>IFERROR((X1664-X1666)/X1666*100%,"")</f>
        <v/>
      </c>
      <c r="Y1667" s="107" t="str">
        <f>IFERROR((Y1664-Y1666)/Y1666*100%,"")</f>
        <v/>
      </c>
      <c r="Z1667" s="107" t="str">
        <f t="shared" ref="Z1667" si="7197">IFERROR((Z1666-Z1665)/Z1666*100%,"")</f>
        <v/>
      </c>
      <c r="AA1667" s="107" t="str">
        <f>IFERROR((AA1666-AA1664)/AA1666*100%,"")</f>
        <v/>
      </c>
      <c r="AB1667" s="107" t="str">
        <f>IFERROR((AB1666-AB1664)/AB1666*100%,"")</f>
        <v/>
      </c>
      <c r="AC1667" s="194" t="str">
        <f t="shared" ref="AC1667" si="7198">IFERROR((AC1666-AC1665)/AC1666*100%,"")</f>
        <v/>
      </c>
      <c r="AD1667" s="194" t="str">
        <f t="shared" ref="AD1667" si="7199">IFERROR((AD1666-AD1665)/AD1666*100%,"")</f>
        <v/>
      </c>
      <c r="AE1667" s="194" t="str">
        <f t="shared" ref="AE1667" si="7200">IFERROR((AE1666-AE1665)/AE1666*100%,"")</f>
        <v/>
      </c>
      <c r="AF1667" s="194" t="str">
        <f t="shared" ref="AF1667" si="7201">IFERROR((AF1666-AF1665)/AF1666*100%,"")</f>
        <v/>
      </c>
      <c r="AG1667" s="194" t="str">
        <f t="shared" ref="AG1667" si="7202">IFERROR((AG1666-AG1665)/AG1666*100%,"")</f>
        <v/>
      </c>
      <c r="AH1667" s="194" t="str">
        <f t="shared" ref="AH1667" si="7203">IFERROR((AH1666-AH1665)/AH1666*100%,"")</f>
        <v/>
      </c>
      <c r="AI1667" s="194" t="str">
        <f t="shared" ref="AI1667" si="7204">IFERROR((AI1666-AI1665)/AI1666*100%,"")</f>
        <v/>
      </c>
      <c r="AJ1667" s="194" t="str">
        <f t="shared" ref="AJ1667" si="7205">IFERROR((AJ1666-AJ1665)/AJ1666*100%,"")</f>
        <v/>
      </c>
      <c r="AK1667" s="194" t="str">
        <f t="shared" ref="AK1667" si="7206">IFERROR((AK1666-AK1665)/AK1666*100%,"")</f>
        <v/>
      </c>
      <c r="AL1667" s="194" t="str">
        <f t="shared" ref="AL1667" si="7207">IFERROR((AL1666-AL1665)/AL1666*100%,"")</f>
        <v/>
      </c>
      <c r="AM1667" s="227" t="str">
        <f>IFERROR((AM1666-AM1664)/AM1666*100%,"")</f>
        <v/>
      </c>
    </row>
    <row r="1668" spans="1:39" customFormat="1" outlineLevel="1">
      <c r="A1668" t="str">
        <f>B1655&amp;C1668</f>
        <v>Surname, Forename8</v>
      </c>
      <c r="B1668" s="256"/>
      <c r="C1668" s="123">
        <v>8</v>
      </c>
      <c r="D1668" s="26" t="s">
        <v>22</v>
      </c>
      <c r="E1668" s="103"/>
      <c r="F1668" s="103"/>
      <c r="G1668" s="103"/>
      <c r="H1668" s="15"/>
      <c r="I1668" s="16"/>
      <c r="J1668" s="17"/>
      <c r="K1668" s="94"/>
      <c r="L1668" s="94"/>
      <c r="M1668" s="94"/>
      <c r="N1668" s="94"/>
      <c r="O1668" s="94"/>
      <c r="P1668" s="94"/>
      <c r="Q1668" s="17" t="str">
        <f>IF(SUM(K1668:P1668)=0,"",SUM(K1668:P1668))</f>
        <v/>
      </c>
      <c r="R1668" s="94"/>
      <c r="S1668" s="94"/>
      <c r="T1668" s="17" t="str">
        <f>IF(SUM(R1668:S1668)=0,"",SUM(R1668:S1668))</f>
        <v/>
      </c>
      <c r="U1668" s="17"/>
      <c r="V1668" s="94"/>
      <c r="W1668" s="17"/>
      <c r="X1668" s="94" t="str">
        <f>IFERROR(AVERAGE(V1668:W1668),"")</f>
        <v/>
      </c>
      <c r="Y1668" s="17"/>
      <c r="Z1668" s="17"/>
      <c r="AA1668" s="71"/>
      <c r="AB1668" s="17"/>
      <c r="AC1668" s="190" t="str">
        <f>IF(J1668="","",IF(J1668&lt;&gt;0,INT(25.4347*POWER((18-J1668),1.81)),0))</f>
        <v/>
      </c>
      <c r="AD1668" s="190" t="str">
        <f>IFERROR(IF(Q1668&lt;&gt;0,INT(0.14354*POWER(((10*Q1668)-220),1.4)),0),"")</f>
        <v/>
      </c>
      <c r="AE1668" s="190" t="str">
        <f>IFERROR(IF(T1668&lt;&gt;0,INT(51.39*POWER((T1668-1.5),1.05)),0),"")</f>
        <v/>
      </c>
      <c r="AF1668" s="190">
        <f>IF(U1668&lt;&gt;0,INT(0.8465*POWER(((100*U1668)-75),1.42)),0)</f>
        <v>0</v>
      </c>
      <c r="AG1668" s="190" t="str">
        <f>IFERROR(IF(X1668&lt;&gt;0,INT(1.53775*POWER((82-X1668),1.81)),0),"")</f>
        <v/>
      </c>
      <c r="AH1668" s="190" t="str">
        <f>IF(Y1668="","",IF(Y1668&lt;&gt;0,INT(5.74352*POWER((28.5-Y1668),1.92)),0))</f>
        <v/>
      </c>
      <c r="AI1668" s="190">
        <f>IF(Z1668&lt;&gt;0,INT(12.91*POWER((Z1668-4),1.1)),0)</f>
        <v>0</v>
      </c>
      <c r="AJ1668" s="190" t="str">
        <f>IF(AA1668="","",IF(AA1668&lt;&gt;0,INT(0.2797*POWER(((100*AA1668)),1.35)),0))</f>
        <v/>
      </c>
      <c r="AK1668" s="191" t="str">
        <f>IF(AB1668="","",IF(AB1668&lt;&gt;0,INT(100.14*POWER((AB1668-1),1.08)),0))</f>
        <v/>
      </c>
      <c r="AL1668" s="192">
        <f>COUNT(J1668,Q1668,T1668,X1668,Y1668,AA1668,AB1668)</f>
        <v>0</v>
      </c>
      <c r="AM1668" s="193" t="str">
        <f>IF(AL1668=0,"",SUM(AC1668:AK1668))</f>
        <v/>
      </c>
    </row>
    <row r="1669" spans="1:39" customFormat="1" outlineLevel="1">
      <c r="B1669" s="256"/>
      <c r="C1669" s="124" t="s">
        <v>65</v>
      </c>
      <c r="D1669" s="103"/>
      <c r="E1669" s="103"/>
      <c r="F1669" s="103"/>
      <c r="G1669" s="103"/>
      <c r="H1669" s="104"/>
      <c r="I1669" s="105"/>
      <c r="J1669" s="107" t="str">
        <f>IFERROR((J1666-J1668)/J1668*100%,"")</f>
        <v/>
      </c>
      <c r="K1669" s="107" t="str">
        <f t="shared" ref="K1669:T1669" si="7208">IFERROR((K1668-K1666)/K1668*100%,"")</f>
        <v/>
      </c>
      <c r="L1669" s="107" t="str">
        <f t="shared" si="7208"/>
        <v/>
      </c>
      <c r="M1669" s="107" t="str">
        <f t="shared" si="7208"/>
        <v/>
      </c>
      <c r="N1669" s="107" t="str">
        <f t="shared" si="7208"/>
        <v/>
      </c>
      <c r="O1669" s="107" t="str">
        <f t="shared" si="7208"/>
        <v/>
      </c>
      <c r="P1669" s="107" t="str">
        <f t="shared" si="7208"/>
        <v/>
      </c>
      <c r="Q1669" s="107" t="str">
        <f t="shared" si="7208"/>
        <v/>
      </c>
      <c r="R1669" s="107" t="str">
        <f t="shared" si="7208"/>
        <v/>
      </c>
      <c r="S1669" s="107" t="str">
        <f t="shared" si="7208"/>
        <v/>
      </c>
      <c r="T1669" s="107" t="str">
        <f t="shared" si="7208"/>
        <v/>
      </c>
      <c r="U1669" s="107" t="str">
        <f t="shared" ref="U1669" si="7209">IFERROR((U1668-U1667)/U1668*100%,"")</f>
        <v/>
      </c>
      <c r="V1669" s="107" t="str">
        <f>IFERROR((V1666-V1668)/V1668*100%,"")</f>
        <v/>
      </c>
      <c r="W1669" s="107" t="str">
        <f>IFERROR((W1666-W1668)/W1668*100%,"")</f>
        <v/>
      </c>
      <c r="X1669" s="107" t="str">
        <f>IFERROR((X1666-X1668)/X1668*100%,"")</f>
        <v/>
      </c>
      <c r="Y1669" s="107" t="str">
        <f>IFERROR((Y1666-Y1668)/Y1668*100%,"")</f>
        <v/>
      </c>
      <c r="Z1669" s="107" t="str">
        <f t="shared" ref="Z1669" si="7210">IFERROR((Z1668-Z1667)/Z1668*100%,"")</f>
        <v/>
      </c>
      <c r="AA1669" s="107" t="str">
        <f>IFERROR((AA1668-AA1666)/AA1668*100%,"")</f>
        <v/>
      </c>
      <c r="AB1669" s="107" t="str">
        <f>IFERROR((AB1668-AB1666)/AB1668*100%,"")</f>
        <v/>
      </c>
      <c r="AC1669" s="194" t="str">
        <f t="shared" ref="AC1669" si="7211">IFERROR((AC1668-AC1667)/AC1668*100%,"")</f>
        <v/>
      </c>
      <c r="AD1669" s="194" t="str">
        <f t="shared" ref="AD1669" si="7212">IFERROR((AD1668-AD1667)/AD1668*100%,"")</f>
        <v/>
      </c>
      <c r="AE1669" s="194" t="str">
        <f t="shared" ref="AE1669" si="7213">IFERROR((AE1668-AE1667)/AE1668*100%,"")</f>
        <v/>
      </c>
      <c r="AF1669" s="194" t="str">
        <f t="shared" ref="AF1669" si="7214">IFERROR((AF1668-AF1667)/AF1668*100%,"")</f>
        <v/>
      </c>
      <c r="AG1669" s="194" t="str">
        <f t="shared" ref="AG1669" si="7215">IFERROR((AG1668-AG1667)/AG1668*100%,"")</f>
        <v/>
      </c>
      <c r="AH1669" s="194" t="str">
        <f t="shared" ref="AH1669" si="7216">IFERROR((AH1668-AH1667)/AH1668*100%,"")</f>
        <v/>
      </c>
      <c r="AI1669" s="194" t="str">
        <f t="shared" ref="AI1669" si="7217">IFERROR((AI1668-AI1667)/AI1668*100%,"")</f>
        <v/>
      </c>
      <c r="AJ1669" s="194" t="str">
        <f t="shared" ref="AJ1669" si="7218">IFERROR((AJ1668-AJ1667)/AJ1668*100%,"")</f>
        <v/>
      </c>
      <c r="AK1669" s="194" t="str">
        <f t="shared" ref="AK1669" si="7219">IFERROR((AK1668-AK1667)/AK1668*100%,"")</f>
        <v/>
      </c>
      <c r="AL1669" s="194" t="str">
        <f t="shared" ref="AL1669" si="7220">IFERROR((AL1668-AL1667)/AL1668*100%,"")</f>
        <v/>
      </c>
      <c r="AM1669" s="227" t="str">
        <f>IFERROR((AM1668-AM1666)/AM1668*100%,"")</f>
        <v/>
      </c>
    </row>
    <row r="1670" spans="1:39" customFormat="1" outlineLevel="1">
      <c r="A1670" t="str">
        <f>B1655&amp;C1670</f>
        <v>Surname, Forename9</v>
      </c>
      <c r="B1670" s="256"/>
      <c r="C1670" s="123">
        <v>9</v>
      </c>
      <c r="D1670" s="26" t="s">
        <v>22</v>
      </c>
      <c r="E1670" s="103"/>
      <c r="F1670" s="103"/>
      <c r="G1670" s="103"/>
      <c r="H1670" s="15"/>
      <c r="I1670" s="16"/>
      <c r="J1670" s="17"/>
      <c r="K1670" s="94"/>
      <c r="L1670" s="94"/>
      <c r="M1670" s="94"/>
      <c r="N1670" s="94"/>
      <c r="O1670" s="94"/>
      <c r="P1670" s="94"/>
      <c r="Q1670" s="17" t="str">
        <f>IF(SUM(K1670:P1670)=0,"",SUM(K1670:P1670))</f>
        <v/>
      </c>
      <c r="R1670" s="94"/>
      <c r="S1670" s="94"/>
      <c r="T1670" s="17" t="str">
        <f>IF(SUM(R1670:S1670)=0,"",SUM(R1670:S1670))</f>
        <v/>
      </c>
      <c r="U1670" s="17"/>
      <c r="V1670" s="94"/>
      <c r="W1670" s="17"/>
      <c r="X1670" s="94" t="str">
        <f>IFERROR(AVERAGE(V1670:W1670),"")</f>
        <v/>
      </c>
      <c r="Y1670" s="17"/>
      <c r="Z1670" s="17"/>
      <c r="AA1670" s="71"/>
      <c r="AB1670" s="17"/>
      <c r="AC1670" s="190" t="str">
        <f>IF(J1670="","",IF(J1670&lt;&gt;0,INT(25.4347*POWER((18-J1670),1.81)),0))</f>
        <v/>
      </c>
      <c r="AD1670" s="190" t="str">
        <f>IFERROR(IF(Q1670&lt;&gt;0,INT(0.14354*POWER(((10*Q1670)-220),1.4)),0),"")</f>
        <v/>
      </c>
      <c r="AE1670" s="190" t="str">
        <f>IFERROR(IF(T1670&lt;&gt;0,INT(51.39*POWER((T1670-1.5),1.05)),0),"")</f>
        <v/>
      </c>
      <c r="AF1670" s="190">
        <f>IF(U1670&lt;&gt;0,INT(0.8465*POWER(((100*U1670)-75),1.42)),0)</f>
        <v>0</v>
      </c>
      <c r="AG1670" s="190" t="str">
        <f>IFERROR(IF(X1670&lt;&gt;0,INT(1.53775*POWER((82-X1670),1.81)),0),"")</f>
        <v/>
      </c>
      <c r="AH1670" s="190" t="str">
        <f>IF(Y1670="","",IF(Y1670&lt;&gt;0,INT(5.74352*POWER((28.5-Y1670),1.92)),0))</f>
        <v/>
      </c>
      <c r="AI1670" s="190">
        <f>IF(Z1670&lt;&gt;0,INT(12.91*POWER((Z1670-4),1.1)),0)</f>
        <v>0</v>
      </c>
      <c r="AJ1670" s="190" t="str">
        <f>IF(AA1670="","",IF(AA1670&lt;&gt;0,INT(0.2797*POWER(((100*AA1670)),1.35)),0))</f>
        <v/>
      </c>
      <c r="AK1670" s="191" t="str">
        <f>IF(AB1670="","",IF(AB1670&lt;&gt;0,INT(100.14*POWER((AB1670-1),1.08)),0))</f>
        <v/>
      </c>
      <c r="AL1670" s="192">
        <f>COUNT(J1670,Q1670,T1670,X1670,Y1670,AA1670,AB1670)</f>
        <v>0</v>
      </c>
      <c r="AM1670" s="193" t="str">
        <f>IF(AL1670=0,"",SUM(AC1670:AK1670))</f>
        <v/>
      </c>
    </row>
    <row r="1671" spans="1:39" customFormat="1" outlineLevel="1">
      <c r="B1671" s="256"/>
      <c r="C1671" s="124" t="s">
        <v>65</v>
      </c>
      <c r="D1671" s="33"/>
      <c r="E1671" s="33"/>
      <c r="F1671" s="33"/>
      <c r="G1671" s="33"/>
      <c r="H1671" s="18"/>
      <c r="I1671" s="44"/>
      <c r="J1671" s="107" t="str">
        <f>IFERROR((J1668-J1670)/J1670*100%,"")</f>
        <v/>
      </c>
      <c r="K1671" s="107" t="str">
        <f t="shared" ref="K1671:T1671" si="7221">IFERROR((K1670-K1668)/K1670*100%,"")</f>
        <v/>
      </c>
      <c r="L1671" s="107" t="str">
        <f t="shared" si="7221"/>
        <v/>
      </c>
      <c r="M1671" s="107" t="str">
        <f t="shared" si="7221"/>
        <v/>
      </c>
      <c r="N1671" s="107" t="str">
        <f t="shared" si="7221"/>
        <v/>
      </c>
      <c r="O1671" s="107" t="str">
        <f t="shared" si="7221"/>
        <v/>
      </c>
      <c r="P1671" s="107" t="str">
        <f t="shared" si="7221"/>
        <v/>
      </c>
      <c r="Q1671" s="107" t="str">
        <f t="shared" si="7221"/>
        <v/>
      </c>
      <c r="R1671" s="107" t="str">
        <f t="shared" si="7221"/>
        <v/>
      </c>
      <c r="S1671" s="107" t="str">
        <f t="shared" si="7221"/>
        <v/>
      </c>
      <c r="T1671" s="107" t="str">
        <f t="shared" si="7221"/>
        <v/>
      </c>
      <c r="U1671" s="107" t="str">
        <f t="shared" ref="U1671" si="7222">IFERROR((U1670-U1669)/U1670*100%,"")</f>
        <v/>
      </c>
      <c r="V1671" s="107" t="str">
        <f>IFERROR((V1668-V1670)/V1670*100%,"")</f>
        <v/>
      </c>
      <c r="W1671" s="107" t="str">
        <f>IFERROR((W1668-W1670)/W1670*100%,"")</f>
        <v/>
      </c>
      <c r="X1671" s="107" t="str">
        <f>IFERROR((X1668-X1670)/X1670*100%,"")</f>
        <v/>
      </c>
      <c r="Y1671" s="107" t="str">
        <f>IFERROR((Y1668-Y1670)/Y1670*100%,"")</f>
        <v/>
      </c>
      <c r="Z1671" s="107" t="str">
        <f t="shared" ref="Z1671" si="7223">IFERROR((Z1670-Z1669)/Z1670*100%,"")</f>
        <v/>
      </c>
      <c r="AA1671" s="107" t="str">
        <f>IFERROR((AA1670-AA1668)/AA1670*100%,"")</f>
        <v/>
      </c>
      <c r="AB1671" s="107" t="str">
        <f>IFERROR((AB1670-AB1668)/AB1670*100%,"")</f>
        <v/>
      </c>
      <c r="AC1671" s="194" t="str">
        <f t="shared" ref="AC1671" si="7224">IFERROR((AC1670-AC1669)/AC1670*100%,"")</f>
        <v/>
      </c>
      <c r="AD1671" s="194" t="str">
        <f t="shared" ref="AD1671" si="7225">IFERROR((AD1670-AD1669)/AD1670*100%,"")</f>
        <v/>
      </c>
      <c r="AE1671" s="194" t="str">
        <f t="shared" ref="AE1671" si="7226">IFERROR((AE1670-AE1669)/AE1670*100%,"")</f>
        <v/>
      </c>
      <c r="AF1671" s="194" t="str">
        <f t="shared" ref="AF1671" si="7227">IFERROR((AF1670-AF1669)/AF1670*100%,"")</f>
        <v/>
      </c>
      <c r="AG1671" s="194" t="str">
        <f t="shared" ref="AG1671" si="7228">IFERROR((AG1670-AG1669)/AG1670*100%,"")</f>
        <v/>
      </c>
      <c r="AH1671" s="194" t="str">
        <f t="shared" ref="AH1671" si="7229">IFERROR((AH1670-AH1669)/AH1670*100%,"")</f>
        <v/>
      </c>
      <c r="AI1671" s="194" t="str">
        <f t="shared" ref="AI1671" si="7230">IFERROR((AI1670-AI1669)/AI1670*100%,"")</f>
        <v/>
      </c>
      <c r="AJ1671" s="194" t="str">
        <f t="shared" ref="AJ1671" si="7231">IFERROR((AJ1670-AJ1669)/AJ1670*100%,"")</f>
        <v/>
      </c>
      <c r="AK1671" s="194" t="str">
        <f t="shared" ref="AK1671" si="7232">IFERROR((AK1670-AK1669)/AK1670*100%,"")</f>
        <v/>
      </c>
      <c r="AL1671" s="194" t="str">
        <f t="shared" ref="AL1671" si="7233">IFERROR((AL1670-AL1669)/AL1670*100%,"")</f>
        <v/>
      </c>
      <c r="AM1671" s="227" t="str">
        <f>IFERROR((AM1670-AM1668)/AM1670*100%,"")</f>
        <v/>
      </c>
    </row>
    <row r="1672" spans="1:39" s="6" customFormat="1" outlineLevel="1">
      <c r="A1672" t="str">
        <f>B1655&amp;C1672</f>
        <v>Surname, Forename10</v>
      </c>
      <c r="B1672" s="256"/>
      <c r="C1672" s="125">
        <v>10</v>
      </c>
      <c r="D1672" s="33" t="s">
        <v>22</v>
      </c>
      <c r="E1672" s="33"/>
      <c r="F1672" s="33"/>
      <c r="G1672" s="33"/>
      <c r="H1672" s="18"/>
      <c r="I1672" s="44"/>
      <c r="J1672" s="34"/>
      <c r="K1672" s="34"/>
      <c r="L1672" s="34"/>
      <c r="M1672" s="34"/>
      <c r="N1672" s="34"/>
      <c r="O1672" s="34"/>
      <c r="P1672" s="34"/>
      <c r="Q1672" s="17" t="str">
        <f>IF(SUM(K1672:P1672)=0,"",SUM(K1672:P1672))</f>
        <v/>
      </c>
      <c r="R1672" s="94"/>
      <c r="S1672" s="94"/>
      <c r="T1672" s="17" t="str">
        <f>IF(SUM(R1672:S1672)=0,"",SUM(R1672:S1672))</f>
        <v/>
      </c>
      <c r="U1672" s="17"/>
      <c r="V1672" s="94"/>
      <c r="W1672" s="17"/>
      <c r="X1672" s="94" t="str">
        <f>IFERROR(AVERAGE(V1672:W1672),"")</f>
        <v/>
      </c>
      <c r="Y1672" s="17"/>
      <c r="Z1672" s="17"/>
      <c r="AA1672" s="71"/>
      <c r="AB1672" s="17"/>
      <c r="AC1672" s="190" t="str">
        <f>IF(J1672="","",IF(J1672&lt;&gt;0,INT(25.4347*POWER((18-J1672),1.81)),0))</f>
        <v/>
      </c>
      <c r="AD1672" s="190" t="str">
        <f>IFERROR(IF(Q1672&lt;&gt;0,INT(0.14354*POWER(((10*Q1672)-220),1.4)),0),"")</f>
        <v/>
      </c>
      <c r="AE1672" s="190" t="str">
        <f>IFERROR(IF(T1672&lt;&gt;0,INT(51.39*POWER((T1672-1.5),1.05)),0),"")</f>
        <v/>
      </c>
      <c r="AF1672" s="190">
        <f>IF(U1672&lt;&gt;0,INT(0.8465*POWER(((100*U1672)-75),1.42)),0)</f>
        <v>0</v>
      </c>
      <c r="AG1672" s="190" t="str">
        <f>IFERROR(IF(X1672&lt;&gt;0,INT(1.53775*POWER((82-X1672),1.81)),0),"")</f>
        <v/>
      </c>
      <c r="AH1672" s="190" t="str">
        <f>IF(Y1672="","",IF(Y1672&lt;&gt;0,INT(5.74352*POWER((28.5-Y1672),1.92)),0))</f>
        <v/>
      </c>
      <c r="AI1672" s="190">
        <f>IF(Z1672&lt;&gt;0,INT(12.91*POWER((Z1672-4),1.1)),0)</f>
        <v>0</v>
      </c>
      <c r="AJ1672" s="190" t="str">
        <f>IF(AA1672="","",IF(AA1672&lt;&gt;0,INT(0.2797*POWER(((100*AA1672)),1.35)),0))</f>
        <v/>
      </c>
      <c r="AK1672" s="191" t="str">
        <f>IF(AB1672="","",IF(AB1672&lt;&gt;0,INT(100.14*POWER((AB1672-1),1.08)),0))</f>
        <v/>
      </c>
      <c r="AL1672" s="192">
        <f>COUNT(J1672,Q1672,T1672,X1672,Y1672,AA1672,AB1672)</f>
        <v>0</v>
      </c>
      <c r="AM1672" s="193" t="str">
        <f>IF(AL1672=0,"",SUM(AC1672:AK1672))</f>
        <v/>
      </c>
    </row>
    <row r="1673" spans="1:39" s="6" customFormat="1" outlineLevel="1">
      <c r="A1673"/>
      <c r="B1673" s="257"/>
      <c r="C1673" s="126" t="s">
        <v>65</v>
      </c>
      <c r="D1673" s="33"/>
      <c r="E1673" s="33"/>
      <c r="F1673" s="33"/>
      <c r="G1673" s="33"/>
      <c r="H1673" s="18"/>
      <c r="I1673" s="44"/>
      <c r="J1673" s="107" t="str">
        <f>IFERROR((J1670-J1672)/J1672*100%,"")</f>
        <v/>
      </c>
      <c r="K1673" s="107" t="str">
        <f t="shared" ref="K1673:T1673" si="7234">IFERROR((K1672-K1670)/K1672*100%,"")</f>
        <v/>
      </c>
      <c r="L1673" s="107" t="str">
        <f t="shared" si="7234"/>
        <v/>
      </c>
      <c r="M1673" s="107" t="str">
        <f t="shared" si="7234"/>
        <v/>
      </c>
      <c r="N1673" s="107" t="str">
        <f t="shared" si="7234"/>
        <v/>
      </c>
      <c r="O1673" s="107" t="str">
        <f t="shared" si="7234"/>
        <v/>
      </c>
      <c r="P1673" s="107" t="str">
        <f t="shared" si="7234"/>
        <v/>
      </c>
      <c r="Q1673" s="107" t="str">
        <f t="shared" si="7234"/>
        <v/>
      </c>
      <c r="R1673" s="107" t="str">
        <f t="shared" si="7234"/>
        <v/>
      </c>
      <c r="S1673" s="107" t="str">
        <f t="shared" si="7234"/>
        <v/>
      </c>
      <c r="T1673" s="107" t="str">
        <f t="shared" si="7234"/>
        <v/>
      </c>
      <c r="U1673" s="107" t="str">
        <f t="shared" ref="U1673" si="7235">IFERROR((U1672-U1671)/U1672*100%,"")</f>
        <v/>
      </c>
      <c r="V1673" s="107" t="str">
        <f>IFERROR((V1670-V1672)/V1672*100%,"")</f>
        <v/>
      </c>
      <c r="W1673" s="107" t="str">
        <f>IFERROR((W1670-W1672)/W1672*100%,"")</f>
        <v/>
      </c>
      <c r="X1673" s="107" t="str">
        <f>IFERROR((X1670-X1672)/X1672*100%,"")</f>
        <v/>
      </c>
      <c r="Y1673" s="107" t="str">
        <f>IFERROR((Y1670-Y1672)/Y1672*100%,"")</f>
        <v/>
      </c>
      <c r="Z1673" s="107" t="str">
        <f t="shared" ref="Z1673" si="7236">IFERROR((Z1672-Z1671)/Z1672*100%,"")</f>
        <v/>
      </c>
      <c r="AA1673" s="107" t="str">
        <f>IFERROR((AA1672-AA1670)/AA1672*100%,"")</f>
        <v/>
      </c>
      <c r="AB1673" s="107" t="str">
        <f>IFERROR((AB1672-AB1670)/AB1672*100%,"")</f>
        <v/>
      </c>
      <c r="AC1673" s="194" t="str">
        <f t="shared" ref="AC1673" si="7237">IFERROR((AC1672-AC1671)/AC1672*100%,"")</f>
        <v/>
      </c>
      <c r="AD1673" s="194" t="str">
        <f t="shared" ref="AD1673" si="7238">IFERROR((AD1672-AD1671)/AD1672*100%,"")</f>
        <v/>
      </c>
      <c r="AE1673" s="194" t="str">
        <f t="shared" ref="AE1673" si="7239">IFERROR((AE1672-AE1671)/AE1672*100%,"")</f>
        <v/>
      </c>
      <c r="AF1673" s="194" t="str">
        <f t="shared" ref="AF1673" si="7240">IFERROR((AF1672-AF1671)/AF1672*100%,"")</f>
        <v/>
      </c>
      <c r="AG1673" s="194" t="str">
        <f t="shared" ref="AG1673" si="7241">IFERROR((AG1672-AG1671)/AG1672*100%,"")</f>
        <v/>
      </c>
      <c r="AH1673" s="194" t="str">
        <f t="shared" ref="AH1673" si="7242">IFERROR((AH1672-AH1671)/AH1672*100%,"")</f>
        <v/>
      </c>
      <c r="AI1673" s="194" t="str">
        <f t="shared" ref="AI1673" si="7243">IFERROR((AI1672-AI1671)/AI1672*100%,"")</f>
        <v/>
      </c>
      <c r="AJ1673" s="194" t="str">
        <f t="shared" ref="AJ1673" si="7244">IFERROR((AJ1672-AJ1671)/AJ1672*100%,"")</f>
        <v/>
      </c>
      <c r="AK1673" s="194" t="str">
        <f t="shared" ref="AK1673" si="7245">IFERROR((AK1672-AK1671)/AK1672*100%,"")</f>
        <v/>
      </c>
      <c r="AL1673" s="194" t="str">
        <f t="shared" ref="AL1673" si="7246">IFERROR((AL1672-AL1671)/AL1672*100%,"")</f>
        <v/>
      </c>
      <c r="AM1673" s="227" t="str">
        <f>IFERROR((AM1672-AM1670)/AM1672*100%,"")</f>
        <v/>
      </c>
    </row>
    <row r="1674" spans="1:39" s="45" customFormat="1" outlineLevel="1">
      <c r="B1674" s="115"/>
      <c r="C1674" s="32"/>
      <c r="D1674" s="33"/>
      <c r="E1674" s="33"/>
      <c r="F1674" s="33"/>
      <c r="G1674" s="33"/>
      <c r="H1674" s="18"/>
      <c r="I1674" s="44"/>
      <c r="J1674" s="34"/>
      <c r="K1674" s="34"/>
      <c r="L1674" s="34"/>
      <c r="M1674" s="34"/>
      <c r="N1674" s="34"/>
      <c r="O1674" s="34"/>
      <c r="P1674" s="34"/>
      <c r="Q1674" s="34"/>
      <c r="R1674" s="34"/>
      <c r="S1674" s="34"/>
      <c r="T1674" s="34"/>
      <c r="U1674" s="34"/>
      <c r="V1674" s="34"/>
      <c r="W1674" s="34"/>
      <c r="X1674" s="34"/>
      <c r="Y1674" s="34"/>
      <c r="Z1674" s="34"/>
      <c r="AA1674" s="34"/>
      <c r="AB1674" s="34"/>
      <c r="AC1674" s="195"/>
      <c r="AD1674" s="196"/>
      <c r="AE1674" s="196"/>
      <c r="AF1674" s="196"/>
      <c r="AG1674" s="196"/>
      <c r="AH1674" s="196"/>
      <c r="AI1674" s="196"/>
      <c r="AJ1674" s="196"/>
      <c r="AK1674" s="197"/>
      <c r="AL1674" s="196"/>
      <c r="AM1674" s="198"/>
    </row>
    <row r="1675" spans="1:39" s="6" customFormat="1" outlineLevel="1">
      <c r="B1675" s="116"/>
      <c r="C1675" s="35"/>
      <c r="D1675" s="36"/>
      <c r="E1675" s="36"/>
      <c r="F1675" s="36"/>
      <c r="G1675" s="36"/>
      <c r="H1675" s="37"/>
      <c r="I1675" s="38" t="s">
        <v>24</v>
      </c>
      <c r="J1675" s="21" t="e">
        <f>AVERAGE(J1655:J1656,J1658,J1660,J1662,J1664,J1666,J1668,J1670,J1672)</f>
        <v>#DIV/0!</v>
      </c>
      <c r="K1675" s="21" t="e">
        <f t="shared" ref="K1675:AB1675" si="7247">AVERAGE(K1655:K1656,K1658,K1660,K1662,K1664,K1666,K1668,K1670,K1672)</f>
        <v>#DIV/0!</v>
      </c>
      <c r="L1675" s="21" t="e">
        <f t="shared" si="7247"/>
        <v>#DIV/0!</v>
      </c>
      <c r="M1675" s="21" t="e">
        <f t="shared" si="7247"/>
        <v>#DIV/0!</v>
      </c>
      <c r="N1675" s="21" t="e">
        <f t="shared" si="7247"/>
        <v>#DIV/0!</v>
      </c>
      <c r="O1675" s="21" t="e">
        <f t="shared" si="7247"/>
        <v>#DIV/0!</v>
      </c>
      <c r="P1675" s="21" t="e">
        <f t="shared" si="7247"/>
        <v>#DIV/0!</v>
      </c>
      <c r="Q1675" s="21" t="e">
        <f t="shared" si="7247"/>
        <v>#DIV/0!</v>
      </c>
      <c r="R1675" s="21" t="e">
        <f t="shared" si="7247"/>
        <v>#DIV/0!</v>
      </c>
      <c r="S1675" s="21" t="e">
        <f t="shared" si="7247"/>
        <v>#DIV/0!</v>
      </c>
      <c r="T1675" s="21" t="e">
        <f t="shared" si="7247"/>
        <v>#DIV/0!</v>
      </c>
      <c r="U1675" s="21" t="e">
        <f t="shared" si="7247"/>
        <v>#DIV/0!</v>
      </c>
      <c r="V1675" s="21" t="e">
        <f t="shared" si="7247"/>
        <v>#DIV/0!</v>
      </c>
      <c r="W1675" s="21" t="e">
        <f t="shared" si="7247"/>
        <v>#DIV/0!</v>
      </c>
      <c r="X1675" s="21" t="e">
        <f t="shared" si="7247"/>
        <v>#DIV/0!</v>
      </c>
      <c r="Y1675" s="21" t="e">
        <f t="shared" si="7247"/>
        <v>#DIV/0!</v>
      </c>
      <c r="Z1675" s="21" t="e">
        <f t="shared" si="7247"/>
        <v>#DIV/0!</v>
      </c>
      <c r="AA1675" s="21" t="e">
        <f t="shared" si="7247"/>
        <v>#DIV/0!</v>
      </c>
      <c r="AB1675" s="21" t="e">
        <f t="shared" si="7247"/>
        <v>#DIV/0!</v>
      </c>
      <c r="AC1675" s="199"/>
      <c r="AD1675" s="200"/>
      <c r="AE1675" s="200"/>
      <c r="AF1675" s="200"/>
      <c r="AG1675" s="200"/>
      <c r="AH1675" s="200"/>
      <c r="AI1675" s="200"/>
      <c r="AJ1675" s="200"/>
      <c r="AK1675" s="201"/>
      <c r="AL1675" s="200"/>
      <c r="AM1675" s="202"/>
    </row>
    <row r="1676" spans="1:39" s="6" customFormat="1" outlineLevel="1">
      <c r="B1676" s="116"/>
      <c r="C1676" s="35"/>
      <c r="D1676" s="36"/>
      <c r="E1676" s="36"/>
      <c r="F1676" s="36"/>
      <c r="G1676" s="36"/>
      <c r="H1676" s="37"/>
      <c r="I1676" s="38" t="s">
        <v>26</v>
      </c>
      <c r="J1676" s="21">
        <f>MIN(J1655:J1656,J1658,J1660,J1662,J1664,J1666,J1668,J1670,J1672)</f>
        <v>0</v>
      </c>
      <c r="K1676" s="21">
        <f t="shared" ref="K1676:AB1676" si="7248">MIN(K1655:K1656,K1658,K1660,K1662,K1664,K1666,K1668,K1670,K1672)</f>
        <v>0</v>
      </c>
      <c r="L1676" s="21">
        <f t="shared" si="7248"/>
        <v>0</v>
      </c>
      <c r="M1676" s="21">
        <f t="shared" si="7248"/>
        <v>0</v>
      </c>
      <c r="N1676" s="21">
        <f t="shared" si="7248"/>
        <v>0</v>
      </c>
      <c r="O1676" s="21">
        <f t="shared" si="7248"/>
        <v>0</v>
      </c>
      <c r="P1676" s="21">
        <f t="shared" si="7248"/>
        <v>0</v>
      </c>
      <c r="Q1676" s="21">
        <f t="shared" si="7248"/>
        <v>0</v>
      </c>
      <c r="R1676" s="21">
        <f t="shared" si="7248"/>
        <v>0</v>
      </c>
      <c r="S1676" s="21">
        <f t="shared" si="7248"/>
        <v>0</v>
      </c>
      <c r="T1676" s="21">
        <f t="shared" si="7248"/>
        <v>0</v>
      </c>
      <c r="U1676" s="21">
        <f t="shared" si="7248"/>
        <v>0</v>
      </c>
      <c r="V1676" s="21">
        <f t="shared" si="7248"/>
        <v>0</v>
      </c>
      <c r="W1676" s="21">
        <f t="shared" si="7248"/>
        <v>0</v>
      </c>
      <c r="X1676" s="21">
        <f t="shared" si="7248"/>
        <v>0</v>
      </c>
      <c r="Y1676" s="21">
        <f t="shared" si="7248"/>
        <v>0</v>
      </c>
      <c r="Z1676" s="21">
        <f t="shared" si="7248"/>
        <v>0</v>
      </c>
      <c r="AA1676" s="21">
        <f t="shared" si="7248"/>
        <v>0</v>
      </c>
      <c r="AB1676" s="21">
        <f t="shared" si="7248"/>
        <v>0</v>
      </c>
      <c r="AC1676" s="199"/>
      <c r="AD1676" s="200"/>
      <c r="AE1676" s="200"/>
      <c r="AF1676" s="200"/>
      <c r="AG1676" s="200"/>
      <c r="AH1676" s="200"/>
      <c r="AI1676" s="200"/>
      <c r="AJ1676" s="200"/>
      <c r="AK1676" s="201"/>
      <c r="AL1676" s="200"/>
      <c r="AM1676" s="202"/>
    </row>
    <row r="1677" spans="1:39" s="6" customFormat="1" outlineLevel="1">
      <c r="B1677" s="116"/>
      <c r="C1677" s="35"/>
      <c r="D1677" s="36"/>
      <c r="E1677" s="36"/>
      <c r="F1677" s="36"/>
      <c r="G1677" s="36"/>
      <c r="H1677" s="37"/>
      <c r="I1677" s="38" t="s">
        <v>25</v>
      </c>
      <c r="J1677" s="21">
        <f>MAX(J1655:J1656,J1658,J1660,J1662,J1664,J1666,J1668,J1670,J1672)</f>
        <v>0</v>
      </c>
      <c r="K1677" s="21">
        <f t="shared" ref="K1677:AB1677" si="7249">MAX(K1655:K1656,K1658,K1660,K1662,K1664,K1666,K1668,K1670,K1672)</f>
        <v>0</v>
      </c>
      <c r="L1677" s="21">
        <f t="shared" si="7249"/>
        <v>0</v>
      </c>
      <c r="M1677" s="21">
        <f t="shared" si="7249"/>
        <v>0</v>
      </c>
      <c r="N1677" s="21">
        <f t="shared" si="7249"/>
        <v>0</v>
      </c>
      <c r="O1677" s="21">
        <f t="shared" si="7249"/>
        <v>0</v>
      </c>
      <c r="P1677" s="21">
        <f t="shared" si="7249"/>
        <v>0</v>
      </c>
      <c r="Q1677" s="21">
        <f t="shared" si="7249"/>
        <v>0</v>
      </c>
      <c r="R1677" s="21">
        <f t="shared" si="7249"/>
        <v>0</v>
      </c>
      <c r="S1677" s="21">
        <f t="shared" si="7249"/>
        <v>0</v>
      </c>
      <c r="T1677" s="21">
        <f t="shared" si="7249"/>
        <v>0</v>
      </c>
      <c r="U1677" s="21">
        <f t="shared" si="7249"/>
        <v>0</v>
      </c>
      <c r="V1677" s="21">
        <f t="shared" si="7249"/>
        <v>0</v>
      </c>
      <c r="W1677" s="21">
        <f t="shared" si="7249"/>
        <v>0</v>
      </c>
      <c r="X1677" s="21">
        <f t="shared" si="7249"/>
        <v>0</v>
      </c>
      <c r="Y1677" s="21">
        <f t="shared" si="7249"/>
        <v>0</v>
      </c>
      <c r="Z1677" s="21">
        <f t="shared" si="7249"/>
        <v>0</v>
      </c>
      <c r="AA1677" s="21">
        <f t="shared" si="7249"/>
        <v>0</v>
      </c>
      <c r="AB1677" s="21">
        <f t="shared" si="7249"/>
        <v>0</v>
      </c>
      <c r="AC1677" s="199"/>
      <c r="AD1677" s="200"/>
      <c r="AE1677" s="200"/>
      <c r="AF1677" s="200"/>
      <c r="AG1677" s="200"/>
      <c r="AH1677" s="200"/>
      <c r="AI1677" s="200"/>
      <c r="AJ1677" s="200"/>
      <c r="AK1677" s="201"/>
      <c r="AL1677" s="200"/>
      <c r="AM1677" s="202"/>
    </row>
    <row r="1678" spans="1:39" s="6" customFormat="1" outlineLevel="1">
      <c r="B1678" s="116"/>
      <c r="C1678" s="35"/>
      <c r="D1678" s="36"/>
      <c r="E1678" s="36"/>
      <c r="F1678" s="36"/>
      <c r="G1678" s="36"/>
      <c r="H1678" s="37"/>
      <c r="I1678" s="38"/>
      <c r="J1678" s="21"/>
      <c r="K1678" s="21"/>
      <c r="L1678" s="21"/>
      <c r="M1678" s="21"/>
      <c r="N1678" s="21"/>
      <c r="O1678" s="21"/>
      <c r="P1678" s="21"/>
      <c r="Q1678" s="21"/>
      <c r="R1678" s="21"/>
      <c r="S1678" s="21"/>
      <c r="T1678" s="21"/>
      <c r="U1678" s="21"/>
      <c r="V1678" s="21"/>
      <c r="W1678" s="21"/>
      <c r="X1678" s="21"/>
      <c r="Y1678" s="21"/>
      <c r="Z1678" s="21"/>
      <c r="AA1678" s="21"/>
      <c r="AB1678" s="21"/>
      <c r="AC1678" s="200"/>
      <c r="AD1678" s="200"/>
      <c r="AE1678" s="200"/>
      <c r="AF1678" s="200"/>
      <c r="AG1678" s="200"/>
      <c r="AH1678" s="200"/>
      <c r="AI1678" s="200"/>
      <c r="AJ1678" s="200"/>
      <c r="AK1678" s="200"/>
      <c r="AL1678" s="200"/>
      <c r="AM1678" s="202"/>
    </row>
    <row r="1679" spans="1:39" s="31" customFormat="1" ht="16.5" outlineLevel="1" thickBot="1">
      <c r="B1679" s="117"/>
      <c r="C1679" s="39"/>
      <c r="D1679" s="40"/>
      <c r="E1679" s="40"/>
      <c r="F1679" s="40"/>
      <c r="G1679" s="40"/>
      <c r="H1679" s="41"/>
      <c r="I1679" s="42"/>
      <c r="J1679" s="43"/>
      <c r="K1679" s="43"/>
      <c r="L1679" s="43"/>
      <c r="M1679" s="43"/>
      <c r="N1679" s="43"/>
      <c r="O1679" s="43"/>
      <c r="P1679" s="43"/>
      <c r="Q1679" s="43"/>
      <c r="R1679" s="43"/>
      <c r="S1679" s="43"/>
      <c r="T1679" s="43"/>
      <c r="U1679" s="43"/>
      <c r="V1679" s="43"/>
      <c r="W1679" s="43"/>
      <c r="X1679" s="43"/>
      <c r="Y1679" s="43"/>
      <c r="Z1679" s="43"/>
      <c r="AA1679" s="43"/>
      <c r="AB1679" s="43"/>
      <c r="AC1679" s="204"/>
      <c r="AD1679" s="204"/>
      <c r="AE1679" s="204"/>
      <c r="AF1679" s="204"/>
      <c r="AG1679" s="204"/>
      <c r="AH1679" s="204"/>
      <c r="AI1679" s="204"/>
      <c r="AJ1679" s="204"/>
      <c r="AK1679" s="204"/>
      <c r="AL1679" s="204"/>
      <c r="AM1679" s="205"/>
    </row>
    <row r="1680" spans="1:39" customFormat="1">
      <c r="B1680" s="118"/>
      <c r="C1680" s="28"/>
      <c r="D1680" s="19"/>
      <c r="E1680" s="19"/>
      <c r="F1680" s="19"/>
      <c r="G1680" s="19"/>
      <c r="H1680" s="29"/>
      <c r="I1680" s="20"/>
      <c r="J1680" s="30"/>
      <c r="K1680" s="30"/>
      <c r="L1680" s="30"/>
      <c r="M1680" s="30"/>
      <c r="N1680" s="30"/>
      <c r="O1680" s="30"/>
      <c r="P1680" s="30"/>
      <c r="Q1680" s="30"/>
      <c r="R1680" s="30"/>
      <c r="S1680" s="30"/>
      <c r="T1680" s="30"/>
      <c r="U1680" s="30"/>
      <c r="V1680" s="30"/>
      <c r="W1680" s="30"/>
      <c r="X1680" s="30"/>
      <c r="Y1680" s="30"/>
      <c r="Z1680" s="30"/>
      <c r="AA1680" s="30"/>
      <c r="AB1680" s="30"/>
      <c r="AC1680" s="206"/>
      <c r="AD1680" s="206"/>
      <c r="AE1680" s="206"/>
      <c r="AF1680" s="206"/>
      <c r="AG1680" s="206"/>
      <c r="AH1680" s="206"/>
      <c r="AI1680" s="206"/>
      <c r="AJ1680" s="206"/>
      <c r="AK1680" s="206"/>
      <c r="AL1680" s="206"/>
      <c r="AM1680" s="207"/>
    </row>
    <row r="1681" spans="1:39" customFormat="1" outlineLevel="1">
      <c r="B1681" s="114" t="s">
        <v>41</v>
      </c>
      <c r="C1681" s="28"/>
      <c r="D1681" s="19"/>
      <c r="E1681" s="19"/>
      <c r="F1681" s="19"/>
      <c r="G1681" s="19"/>
      <c r="H1681" s="29"/>
      <c r="I1681" s="20"/>
      <c r="J1681" s="30"/>
      <c r="K1681" s="30"/>
      <c r="L1681" s="30"/>
      <c r="M1681" s="30"/>
      <c r="N1681" s="30"/>
      <c r="O1681" s="30"/>
      <c r="P1681" s="30"/>
      <c r="Q1681" s="30"/>
      <c r="R1681" s="30"/>
      <c r="S1681" s="30"/>
      <c r="T1681" s="30"/>
      <c r="U1681" s="30"/>
      <c r="V1681" s="30"/>
      <c r="W1681" s="30"/>
      <c r="X1681" s="30"/>
      <c r="Y1681" s="30"/>
      <c r="Z1681" s="30"/>
      <c r="AA1681" s="30"/>
      <c r="AB1681" s="30"/>
      <c r="AC1681" s="206"/>
      <c r="AD1681" s="206"/>
      <c r="AE1681" s="206"/>
      <c r="AF1681" s="206"/>
      <c r="AG1681" s="206"/>
      <c r="AH1681" s="206"/>
      <c r="AI1681" s="206"/>
      <c r="AJ1681" s="206"/>
      <c r="AK1681" s="206"/>
      <c r="AL1681" s="206"/>
      <c r="AM1681" s="207"/>
    </row>
    <row r="1682" spans="1:39" customFormat="1" outlineLevel="1">
      <c r="A1682" t="str">
        <f>B1682&amp;C1682</f>
        <v>Surname, Forename1</v>
      </c>
      <c r="B1682" s="255" t="s">
        <v>28</v>
      </c>
      <c r="C1682" s="122">
        <v>1</v>
      </c>
      <c r="D1682" s="26" t="s">
        <v>22</v>
      </c>
      <c r="E1682" s="103"/>
      <c r="F1682" s="103"/>
      <c r="G1682" s="103"/>
      <c r="H1682" s="16"/>
      <c r="I1682" s="16"/>
      <c r="J1682" s="17"/>
      <c r="K1682" s="94"/>
      <c r="L1682" s="94"/>
      <c r="M1682" s="94"/>
      <c r="N1682" s="94"/>
      <c r="O1682" s="94"/>
      <c r="P1682" s="94"/>
      <c r="Q1682" s="17"/>
      <c r="R1682" s="94"/>
      <c r="S1682" s="94"/>
      <c r="T1682" s="17"/>
      <c r="U1682" s="17"/>
      <c r="V1682" s="94"/>
      <c r="W1682" s="17"/>
      <c r="X1682" s="94"/>
      <c r="Y1682" s="17"/>
      <c r="Z1682" s="17"/>
      <c r="AA1682" s="17"/>
      <c r="AB1682" s="17"/>
      <c r="AC1682" s="190">
        <f>IF(J1682&lt;&gt;0,INT(25.4347*POWER((18-J1682),1.81)),0)</f>
        <v>0</v>
      </c>
      <c r="AD1682" s="190">
        <f>IF(Q1682&lt;&gt;0,INT(0.14354*POWER(((10*Q1682)-220),1.4)),0)</f>
        <v>0</v>
      </c>
      <c r="AE1682" s="190">
        <f>IF(T1682&lt;&gt;0,INT(51.39*POWER((T1682-1.5),1.05)),0)</f>
        <v>0</v>
      </c>
      <c r="AF1682" s="190">
        <f>IF(U1682&lt;&gt;0,INT(0.8465*POWER(((100*U1682)-75),1.42)),0)</f>
        <v>0</v>
      </c>
      <c r="AG1682" s="190">
        <f>IF(X1682&lt;&gt;0,INT(1.53775*POWER((82-X1682),1.81)),0)</f>
        <v>0</v>
      </c>
      <c r="AH1682" s="190">
        <f>IF(Y1682&lt;&gt;0,INT(5.74352*POWER((28.5-Y1682),1.92)),0)</f>
        <v>0</v>
      </c>
      <c r="AI1682" s="190">
        <f>IF(Z1682&lt;&gt;0,INT(12.91*POWER((Z1682-4),1.1)),0)</f>
        <v>0</v>
      </c>
      <c r="AJ1682" s="190">
        <f>IF(AA1682&lt;&gt;0,INT(0.2797*POWER(((100*AA1682)),1.35)),0)</f>
        <v>0</v>
      </c>
      <c r="AK1682" s="191">
        <f>IF(AB1682&lt;&gt;0,INT(100.14*POWER((AB1682-1),1.08)),0)</f>
        <v>0</v>
      </c>
      <c r="AL1682" s="208">
        <v>7</v>
      </c>
      <c r="AM1682" s="193">
        <f>SUM(AC1682:AK1682)</f>
        <v>0</v>
      </c>
    </row>
    <row r="1683" spans="1:39" customFormat="1" outlineLevel="1">
      <c r="A1683" t="str">
        <f>B1682&amp;C1683</f>
        <v>Surname, Forename2</v>
      </c>
      <c r="B1683" s="256"/>
      <c r="C1683" s="123">
        <v>2</v>
      </c>
      <c r="D1683" s="26" t="s">
        <v>22</v>
      </c>
      <c r="E1683" s="103"/>
      <c r="F1683" s="103"/>
      <c r="G1683" s="103"/>
      <c r="H1683" s="15"/>
      <c r="I1683" s="16"/>
      <c r="J1683" s="17"/>
      <c r="K1683" s="94"/>
      <c r="L1683" s="94"/>
      <c r="M1683" s="94"/>
      <c r="N1683" s="94"/>
      <c r="O1683" s="94"/>
      <c r="P1683" s="94"/>
      <c r="Q1683" s="17" t="str">
        <f>IF(SUM(K1683:P1683)=0,"",SUM(K1683:P1683))</f>
        <v/>
      </c>
      <c r="R1683" s="94"/>
      <c r="S1683" s="94"/>
      <c r="T1683" s="17" t="str">
        <f>IF(SUM(R1683:S1683)=0,"",SUM(R1683:S1683))</f>
        <v/>
      </c>
      <c r="U1683" s="17"/>
      <c r="V1683" s="94"/>
      <c r="W1683" s="17"/>
      <c r="X1683" s="94" t="str">
        <f>IFERROR(AVERAGE(V1683:W1683),"")</f>
        <v/>
      </c>
      <c r="Y1683" s="17"/>
      <c r="Z1683" s="17"/>
      <c r="AA1683" s="71"/>
      <c r="AB1683" s="17"/>
      <c r="AC1683" s="190" t="str">
        <f>IF(J1683="","",IF(J1683&lt;&gt;0,INT(25.4347*POWER((18-J1683),1.81)),0))</f>
        <v/>
      </c>
      <c r="AD1683" s="190" t="str">
        <f>IFERROR(IF(Q1683&lt;&gt;0,INT(0.14354*POWER(((10*Q1683)-220),1.4)),0),"")</f>
        <v/>
      </c>
      <c r="AE1683" s="190" t="str">
        <f>IFERROR(IF(T1683&lt;&gt;0,INT(51.39*POWER((T1683-1.5),1.05)),0),"")</f>
        <v/>
      </c>
      <c r="AF1683" s="190">
        <f>IF(U1683&lt;&gt;0,INT(0.8465*POWER(((100*U1683)-75),1.42)),0)</f>
        <v>0</v>
      </c>
      <c r="AG1683" s="190" t="str">
        <f>IFERROR(IF(X1683&lt;&gt;0,INT(1.53775*POWER((82-X1683),1.81)),0),"")</f>
        <v/>
      </c>
      <c r="AH1683" s="190" t="str">
        <f>IF(Y1683="","",IF(Y1683&lt;&gt;0,INT(5.74352*POWER((28.5-Y1683),1.92)),0))</f>
        <v/>
      </c>
      <c r="AI1683" s="190">
        <f>IF(Z1683&lt;&gt;0,INT(12.91*POWER((Z1683-4),1.1)),0)</f>
        <v>0</v>
      </c>
      <c r="AJ1683" s="190" t="str">
        <f>IF(AA1683="","",IF(AA1683&lt;&gt;0,INT(0.2797*POWER(((100*AA1683)),1.35)),0))</f>
        <v/>
      </c>
      <c r="AK1683" s="191" t="str">
        <f>IF(AB1683="","",IF(AB1683&lt;&gt;0,INT(100.14*POWER((AB1683-1),1.08)),0))</f>
        <v/>
      </c>
      <c r="AL1683" s="192">
        <f>COUNT(J1683,Q1683,T1683,X1683,Y1683,AA1683,AB1683)</f>
        <v>0</v>
      </c>
      <c r="AM1683" s="193" t="str">
        <f>IF(AL1683=0,"",SUM(AC1683:AK1683))</f>
        <v/>
      </c>
    </row>
    <row r="1684" spans="1:39" customFormat="1" outlineLevel="1">
      <c r="B1684" s="256"/>
      <c r="C1684" s="124" t="s">
        <v>65</v>
      </c>
      <c r="D1684" s="103"/>
      <c r="E1684" s="103"/>
      <c r="F1684" s="103"/>
      <c r="G1684" s="103"/>
      <c r="H1684" s="104"/>
      <c r="I1684" s="105"/>
      <c r="J1684" s="107" t="str">
        <f>IFERROR((J1682-J1683)/J1683*100%,"")</f>
        <v/>
      </c>
      <c r="K1684" s="107" t="str">
        <f>IFERROR((K1683-K1682)/K1683*100%,"")</f>
        <v/>
      </c>
      <c r="L1684" s="107" t="str">
        <f t="shared" ref="L1684:S1684" si="7250">IFERROR((L1683-L1682)/L1683*100%,"")</f>
        <v/>
      </c>
      <c r="M1684" s="107" t="str">
        <f t="shared" si="7250"/>
        <v/>
      </c>
      <c r="N1684" s="107" t="str">
        <f t="shared" si="7250"/>
        <v/>
      </c>
      <c r="O1684" s="107" t="str">
        <f t="shared" si="7250"/>
        <v/>
      </c>
      <c r="P1684" s="107" t="str">
        <f t="shared" si="7250"/>
        <v/>
      </c>
      <c r="Q1684" s="107" t="str">
        <f t="shared" si="7250"/>
        <v/>
      </c>
      <c r="R1684" s="107" t="str">
        <f t="shared" si="7250"/>
        <v/>
      </c>
      <c r="S1684" s="107" t="str">
        <f t="shared" si="7250"/>
        <v/>
      </c>
      <c r="T1684" s="107" t="str">
        <f>IFERROR((T1683-T1682)/T1683*100%,"")</f>
        <v/>
      </c>
      <c r="U1684" s="107" t="str">
        <f t="shared" ref="U1684" si="7251">IFERROR((U1683-U1682)/U1683*100%,"")</f>
        <v/>
      </c>
      <c r="V1684" s="107" t="str">
        <f>IFERROR((V1682-V1683)/V1683*100%,"")</f>
        <v/>
      </c>
      <c r="W1684" s="107" t="str">
        <f>IFERROR((W1682-W1683)/W1683*100%,"")</f>
        <v/>
      </c>
      <c r="X1684" s="107" t="str">
        <f>IFERROR((X1682-X1683)/X1683*100%,"")</f>
        <v/>
      </c>
      <c r="Y1684" s="107" t="str">
        <f>IFERROR((Y1682-Y1683)/Y1683*100%,"")</f>
        <v/>
      </c>
      <c r="Z1684" s="107" t="str">
        <f t="shared" ref="Z1684:AB1684" si="7252">IFERROR((Z1683-Z1682)/Z1683*100%,"")</f>
        <v/>
      </c>
      <c r="AA1684" s="107" t="str">
        <f t="shared" si="7252"/>
        <v/>
      </c>
      <c r="AB1684" s="107" t="str">
        <f t="shared" si="7252"/>
        <v/>
      </c>
      <c r="AC1684" s="194" t="str">
        <f t="shared" ref="AC1684" si="7253">IFERROR((AC1683-AC1682)/AC1683*100%,"")</f>
        <v/>
      </c>
      <c r="AD1684" s="194" t="str">
        <f t="shared" ref="AD1684" si="7254">IFERROR((AD1683-AD1682)/AD1683*100%,"")</f>
        <v/>
      </c>
      <c r="AE1684" s="194" t="str">
        <f t="shared" ref="AE1684" si="7255">IFERROR((AE1683-AE1682)/AE1683*100%,"")</f>
        <v/>
      </c>
      <c r="AF1684" s="194" t="str">
        <f t="shared" ref="AF1684" si="7256">IFERROR((AF1683-AF1682)/AF1683*100%,"")</f>
        <v/>
      </c>
      <c r="AG1684" s="194" t="str">
        <f t="shared" ref="AG1684" si="7257">IFERROR((AG1683-AG1682)/AG1683*100%,"")</f>
        <v/>
      </c>
      <c r="AH1684" s="194" t="str">
        <f t="shared" ref="AH1684" si="7258">IFERROR((AH1683-AH1682)/AH1683*100%,"")</f>
        <v/>
      </c>
      <c r="AI1684" s="194" t="str">
        <f t="shared" ref="AI1684" si="7259">IFERROR((AI1683-AI1682)/AI1683*100%,"")</f>
        <v/>
      </c>
      <c r="AJ1684" s="194" t="str">
        <f t="shared" ref="AJ1684" si="7260">IFERROR((AJ1683-AJ1682)/AJ1683*100%,"")</f>
        <v/>
      </c>
      <c r="AK1684" s="194" t="str">
        <f t="shared" ref="AK1684" si="7261">IFERROR((AK1683-AK1682)/AK1683*100%,"")</f>
        <v/>
      </c>
      <c r="AL1684" s="194" t="str">
        <f t="shared" ref="AL1684:AM1684" si="7262">IFERROR((AL1683-AL1682)/AL1683*100%,"")</f>
        <v/>
      </c>
      <c r="AM1684" s="228" t="str">
        <f t="shared" si="7262"/>
        <v/>
      </c>
    </row>
    <row r="1685" spans="1:39" customFormat="1" outlineLevel="1">
      <c r="A1685" t="str">
        <f>B1682&amp;C1685</f>
        <v>Surname, Forename3</v>
      </c>
      <c r="B1685" s="256"/>
      <c r="C1685" s="123">
        <v>3</v>
      </c>
      <c r="D1685" s="26" t="s">
        <v>22</v>
      </c>
      <c r="E1685" s="103"/>
      <c r="F1685" s="103"/>
      <c r="G1685" s="103"/>
      <c r="H1685" s="15"/>
      <c r="I1685" s="16"/>
      <c r="J1685" s="17"/>
      <c r="K1685" s="94"/>
      <c r="L1685" s="94"/>
      <c r="M1685" s="94"/>
      <c r="N1685" s="94"/>
      <c r="O1685" s="94"/>
      <c r="P1685" s="94"/>
      <c r="Q1685" s="17" t="str">
        <f>IF(SUM(K1685:P1685)=0,"",SUM(K1685:P1685))</f>
        <v/>
      </c>
      <c r="R1685" s="94"/>
      <c r="S1685" s="94"/>
      <c r="T1685" s="17" t="str">
        <f>IF(SUM(R1685:S1685)=0,"",SUM(R1685:S1685))</f>
        <v/>
      </c>
      <c r="U1685" s="17"/>
      <c r="V1685" s="94"/>
      <c r="W1685" s="17"/>
      <c r="X1685" s="94" t="str">
        <f>IFERROR(AVERAGE(V1685:W1685),"")</f>
        <v/>
      </c>
      <c r="Y1685" s="17"/>
      <c r="Z1685" s="17"/>
      <c r="AA1685" s="71"/>
      <c r="AB1685" s="17"/>
      <c r="AC1685" s="190" t="str">
        <f>IF(J1685="","",IF(J1685&lt;&gt;0,INT(25.4347*POWER((18-J1685),1.81)),0))</f>
        <v/>
      </c>
      <c r="AD1685" s="190" t="str">
        <f>IFERROR(IF(Q1685&lt;&gt;0,INT(0.14354*POWER(((10*Q1685)-220),1.4)),0),"")</f>
        <v/>
      </c>
      <c r="AE1685" s="190" t="str">
        <f>IFERROR(IF(T1685&lt;&gt;0,INT(51.39*POWER((T1685-1.5),1.05)),0),"")</f>
        <v/>
      </c>
      <c r="AF1685" s="190">
        <f>IF(U1685&lt;&gt;0,INT(0.8465*POWER(((100*U1685)-75),1.42)),0)</f>
        <v>0</v>
      </c>
      <c r="AG1685" s="190" t="str">
        <f>IFERROR(IF(X1685&lt;&gt;0,INT(1.53775*POWER((82-X1685),1.81)),0),"")</f>
        <v/>
      </c>
      <c r="AH1685" s="190" t="str">
        <f>IF(Y1685="","",IF(Y1685&lt;&gt;0,INT(5.74352*POWER((28.5-Y1685),1.92)),0))</f>
        <v/>
      </c>
      <c r="AI1685" s="190">
        <f>IF(Z1685&lt;&gt;0,INT(12.91*POWER((Z1685-4),1.1)),0)</f>
        <v>0</v>
      </c>
      <c r="AJ1685" s="190" t="str">
        <f>IF(AA1685="","",IF(AA1685&lt;&gt;0,INT(0.2797*POWER(((100*AA1685)),1.35)),0))</f>
        <v/>
      </c>
      <c r="AK1685" s="191" t="str">
        <f>IF(AB1685="","",IF(AB1685&lt;&gt;0,INT(100.14*POWER((AB1685-1),1.08)),0))</f>
        <v/>
      </c>
      <c r="AL1685" s="192">
        <f>COUNT(J1685,Q1685,T1685,X1685,Y1685,AA1685,AB1685)</f>
        <v>0</v>
      </c>
      <c r="AM1685" s="193" t="str">
        <f>IF(AL1685=0,"",SUM(AC1685:AK1685))</f>
        <v/>
      </c>
    </row>
    <row r="1686" spans="1:39" customFormat="1" outlineLevel="1">
      <c r="B1686" s="256"/>
      <c r="C1686" s="124" t="s">
        <v>65</v>
      </c>
      <c r="D1686" s="103"/>
      <c r="E1686" s="103"/>
      <c r="F1686" s="103"/>
      <c r="G1686" s="103"/>
      <c r="H1686" s="104"/>
      <c r="I1686" s="105"/>
      <c r="J1686" s="107" t="str">
        <f>IFERROR((J1683-J1685)/J1685*100%,"")</f>
        <v/>
      </c>
      <c r="K1686" s="107" t="str">
        <f t="shared" ref="K1686:T1686" si="7263">IFERROR((K1685-K1683)/K1685*100%,"")</f>
        <v/>
      </c>
      <c r="L1686" s="107" t="str">
        <f t="shared" si="7263"/>
        <v/>
      </c>
      <c r="M1686" s="107" t="str">
        <f t="shared" si="7263"/>
        <v/>
      </c>
      <c r="N1686" s="107" t="str">
        <f t="shared" si="7263"/>
        <v/>
      </c>
      <c r="O1686" s="107" t="str">
        <f t="shared" si="7263"/>
        <v/>
      </c>
      <c r="P1686" s="107" t="str">
        <f t="shared" si="7263"/>
        <v/>
      </c>
      <c r="Q1686" s="107" t="str">
        <f t="shared" si="7263"/>
        <v/>
      </c>
      <c r="R1686" s="107" t="str">
        <f t="shared" si="7263"/>
        <v/>
      </c>
      <c r="S1686" s="107" t="str">
        <f t="shared" si="7263"/>
        <v/>
      </c>
      <c r="T1686" s="107" t="str">
        <f t="shared" si="7263"/>
        <v/>
      </c>
      <c r="U1686" s="107" t="str">
        <f t="shared" ref="U1686" si="7264">IFERROR((U1685-U1684)/U1685*100%,"")</f>
        <v/>
      </c>
      <c r="V1686" s="107" t="str">
        <f>IFERROR((V1683-V1685)/V1685*100%,"")</f>
        <v/>
      </c>
      <c r="W1686" s="107" t="str">
        <f>IFERROR((W1683-W1685)/W1685*100%,"")</f>
        <v/>
      </c>
      <c r="X1686" s="107" t="str">
        <f>IFERROR((X1683-X1685)/X1685*100%,"")</f>
        <v/>
      </c>
      <c r="Y1686" s="107" t="str">
        <f>IFERROR((Y1683-Y1685)/Y1685*100%,"")</f>
        <v/>
      </c>
      <c r="Z1686" s="107" t="str">
        <f t="shared" ref="Z1686" si="7265">IFERROR((Z1685-Z1684)/Z1685*100%,"")</f>
        <v/>
      </c>
      <c r="AA1686" s="107" t="str">
        <f>IFERROR((AA1685-AA1683)/AA1685*100%,"")</f>
        <v/>
      </c>
      <c r="AB1686" s="107" t="str">
        <f>IFERROR((AB1685-AB1683)/AB1685*100%,"")</f>
        <v/>
      </c>
      <c r="AC1686" s="194" t="str">
        <f t="shared" ref="AC1686" si="7266">IFERROR((AC1685-AC1684)/AC1685*100%,"")</f>
        <v/>
      </c>
      <c r="AD1686" s="194" t="str">
        <f t="shared" ref="AD1686" si="7267">IFERROR((AD1685-AD1684)/AD1685*100%,"")</f>
        <v/>
      </c>
      <c r="AE1686" s="194" t="str">
        <f t="shared" ref="AE1686" si="7268">IFERROR((AE1685-AE1684)/AE1685*100%,"")</f>
        <v/>
      </c>
      <c r="AF1686" s="194" t="str">
        <f t="shared" ref="AF1686" si="7269">IFERROR((AF1685-AF1684)/AF1685*100%,"")</f>
        <v/>
      </c>
      <c r="AG1686" s="194" t="str">
        <f t="shared" ref="AG1686" si="7270">IFERROR((AG1685-AG1684)/AG1685*100%,"")</f>
        <v/>
      </c>
      <c r="AH1686" s="194" t="str">
        <f t="shared" ref="AH1686" si="7271">IFERROR((AH1685-AH1684)/AH1685*100%,"")</f>
        <v/>
      </c>
      <c r="AI1686" s="194" t="str">
        <f t="shared" ref="AI1686" si="7272">IFERROR((AI1685-AI1684)/AI1685*100%,"")</f>
        <v/>
      </c>
      <c r="AJ1686" s="194" t="str">
        <f t="shared" ref="AJ1686" si="7273">IFERROR((AJ1685-AJ1684)/AJ1685*100%,"")</f>
        <v/>
      </c>
      <c r="AK1686" s="194" t="str">
        <f t="shared" ref="AK1686" si="7274">IFERROR((AK1685-AK1684)/AK1685*100%,"")</f>
        <v/>
      </c>
      <c r="AL1686" s="194" t="str">
        <f t="shared" ref="AL1686" si="7275">IFERROR((AL1685-AL1684)/AL1685*100%,"")</f>
        <v/>
      </c>
      <c r="AM1686" s="227" t="str">
        <f>IFERROR((AM1685-AM1683)/AM1685*100%,"")</f>
        <v/>
      </c>
    </row>
    <row r="1687" spans="1:39" customFormat="1" outlineLevel="1">
      <c r="A1687" t="str">
        <f>B1682&amp;C1687</f>
        <v>Surname, Forename4</v>
      </c>
      <c r="B1687" s="256"/>
      <c r="C1687" s="123">
        <v>4</v>
      </c>
      <c r="D1687" s="26" t="s">
        <v>22</v>
      </c>
      <c r="E1687" s="103"/>
      <c r="F1687" s="103"/>
      <c r="G1687" s="103"/>
      <c r="H1687" s="15"/>
      <c r="I1687" s="16"/>
      <c r="J1687" s="17"/>
      <c r="K1687" s="94"/>
      <c r="L1687" s="94"/>
      <c r="M1687" s="94"/>
      <c r="N1687" s="94"/>
      <c r="O1687" s="94"/>
      <c r="P1687" s="94"/>
      <c r="Q1687" s="17" t="str">
        <f>IF(SUM(K1687:P1687)=0,"",SUM(K1687:P1687))</f>
        <v/>
      </c>
      <c r="R1687" s="94"/>
      <c r="S1687" s="94"/>
      <c r="T1687" s="17" t="str">
        <f>IF(SUM(R1687:S1687)=0,"",SUM(R1687:S1687))</f>
        <v/>
      </c>
      <c r="U1687" s="17"/>
      <c r="V1687" s="94"/>
      <c r="W1687" s="17"/>
      <c r="X1687" s="94" t="str">
        <f>IFERROR(AVERAGE(V1687:W1687),"")</f>
        <v/>
      </c>
      <c r="Y1687" s="17"/>
      <c r="Z1687" s="17"/>
      <c r="AA1687" s="71"/>
      <c r="AB1687" s="17"/>
      <c r="AC1687" s="190" t="str">
        <f>IF(J1687="","",IF(J1687&lt;&gt;0,INT(25.4347*POWER((18-J1687),1.81)),0))</f>
        <v/>
      </c>
      <c r="AD1687" s="190" t="str">
        <f>IFERROR(IF(Q1687&lt;&gt;0,INT(0.14354*POWER(((10*Q1687)-220),1.4)),0),"")</f>
        <v/>
      </c>
      <c r="AE1687" s="190" t="str">
        <f>IFERROR(IF(T1687&lt;&gt;0,INT(51.39*POWER((T1687-1.5),1.05)),0),"")</f>
        <v/>
      </c>
      <c r="AF1687" s="190">
        <f>IF(U1687&lt;&gt;0,INT(0.8465*POWER(((100*U1687)-75),1.42)),0)</f>
        <v>0</v>
      </c>
      <c r="AG1687" s="190" t="str">
        <f>IFERROR(IF(X1687&lt;&gt;0,INT(1.53775*POWER((82-X1687),1.81)),0),"")</f>
        <v/>
      </c>
      <c r="AH1687" s="190" t="str">
        <f>IF(Y1687="","",IF(Y1687&lt;&gt;0,INT(5.74352*POWER((28.5-Y1687),1.92)),0))</f>
        <v/>
      </c>
      <c r="AI1687" s="190">
        <f>IF(Z1687&lt;&gt;0,INT(12.91*POWER((Z1687-4),1.1)),0)</f>
        <v>0</v>
      </c>
      <c r="AJ1687" s="190" t="str">
        <f>IF(AA1687="","",IF(AA1687&lt;&gt;0,INT(0.2797*POWER(((100*AA1687)),1.35)),0))</f>
        <v/>
      </c>
      <c r="AK1687" s="191" t="str">
        <f>IF(AB1687="","",IF(AB1687&lt;&gt;0,INT(100.14*POWER((AB1687-1),1.08)),0))</f>
        <v/>
      </c>
      <c r="AL1687" s="192">
        <f>COUNT(J1687,Q1687,T1687,X1687,Y1687,AA1687,AB1687)</f>
        <v>0</v>
      </c>
      <c r="AM1687" s="193" t="str">
        <f>IF(AL1687=0,"",SUM(AC1687:AK1687))</f>
        <v/>
      </c>
    </row>
    <row r="1688" spans="1:39" customFormat="1" outlineLevel="1">
      <c r="B1688" s="256"/>
      <c r="C1688" s="124" t="s">
        <v>65</v>
      </c>
      <c r="D1688" s="103"/>
      <c r="E1688" s="103"/>
      <c r="F1688" s="103"/>
      <c r="G1688" s="103"/>
      <c r="H1688" s="104"/>
      <c r="I1688" s="105"/>
      <c r="J1688" s="107" t="str">
        <f>IFERROR((J1685-J1687)/J1687*100%,"")</f>
        <v/>
      </c>
      <c r="K1688" s="107" t="str">
        <f t="shared" ref="K1688:T1688" si="7276">IFERROR((K1687-K1685)/K1687*100%,"")</f>
        <v/>
      </c>
      <c r="L1688" s="107" t="str">
        <f t="shared" si="7276"/>
        <v/>
      </c>
      <c r="M1688" s="107" t="str">
        <f t="shared" si="7276"/>
        <v/>
      </c>
      <c r="N1688" s="107" t="str">
        <f t="shared" si="7276"/>
        <v/>
      </c>
      <c r="O1688" s="107" t="str">
        <f t="shared" si="7276"/>
        <v/>
      </c>
      <c r="P1688" s="107" t="str">
        <f t="shared" si="7276"/>
        <v/>
      </c>
      <c r="Q1688" s="107" t="str">
        <f t="shared" si="7276"/>
        <v/>
      </c>
      <c r="R1688" s="107" t="str">
        <f t="shared" si="7276"/>
        <v/>
      </c>
      <c r="S1688" s="107" t="str">
        <f t="shared" si="7276"/>
        <v/>
      </c>
      <c r="T1688" s="107" t="str">
        <f t="shared" si="7276"/>
        <v/>
      </c>
      <c r="U1688" s="107" t="str">
        <f t="shared" ref="U1688" si="7277">IFERROR((U1687-U1686)/U1687*100%,"")</f>
        <v/>
      </c>
      <c r="V1688" s="107" t="str">
        <f>IFERROR((V1685-V1687)/V1687*100%,"")</f>
        <v/>
      </c>
      <c r="W1688" s="107" t="str">
        <f>IFERROR((W1685-W1687)/W1687*100%,"")</f>
        <v/>
      </c>
      <c r="X1688" s="107" t="str">
        <f>IFERROR((X1685-X1687)/X1687*100%,"")</f>
        <v/>
      </c>
      <c r="Y1688" s="107" t="str">
        <f>IFERROR((Y1685-Y1687)/Y1687*100%,"")</f>
        <v/>
      </c>
      <c r="Z1688" s="107" t="str">
        <f t="shared" ref="Z1688" si="7278">IFERROR((Z1687-Z1686)/Z1687*100%,"")</f>
        <v/>
      </c>
      <c r="AA1688" s="107" t="str">
        <f>IFERROR((AA1687-AA1685)/AA1687*100%,"")</f>
        <v/>
      </c>
      <c r="AB1688" s="107" t="str">
        <f>IFERROR((AB1687-AB1685)/AB1687*100%,"")</f>
        <v/>
      </c>
      <c r="AC1688" s="194" t="str">
        <f t="shared" ref="AC1688" si="7279">IFERROR((AC1687-AC1686)/AC1687*100%,"")</f>
        <v/>
      </c>
      <c r="AD1688" s="194" t="str">
        <f t="shared" ref="AD1688" si="7280">IFERROR((AD1687-AD1686)/AD1687*100%,"")</f>
        <v/>
      </c>
      <c r="AE1688" s="194" t="str">
        <f t="shared" ref="AE1688" si="7281">IFERROR((AE1687-AE1686)/AE1687*100%,"")</f>
        <v/>
      </c>
      <c r="AF1688" s="194" t="str">
        <f t="shared" ref="AF1688" si="7282">IFERROR((AF1687-AF1686)/AF1687*100%,"")</f>
        <v/>
      </c>
      <c r="AG1688" s="194" t="str">
        <f t="shared" ref="AG1688" si="7283">IFERROR((AG1687-AG1686)/AG1687*100%,"")</f>
        <v/>
      </c>
      <c r="AH1688" s="194" t="str">
        <f t="shared" ref="AH1688" si="7284">IFERROR((AH1687-AH1686)/AH1687*100%,"")</f>
        <v/>
      </c>
      <c r="AI1688" s="194" t="str">
        <f t="shared" ref="AI1688" si="7285">IFERROR((AI1687-AI1686)/AI1687*100%,"")</f>
        <v/>
      </c>
      <c r="AJ1688" s="194" t="str">
        <f t="shared" ref="AJ1688" si="7286">IFERROR((AJ1687-AJ1686)/AJ1687*100%,"")</f>
        <v/>
      </c>
      <c r="AK1688" s="194" t="str">
        <f t="shared" ref="AK1688" si="7287">IFERROR((AK1687-AK1686)/AK1687*100%,"")</f>
        <v/>
      </c>
      <c r="AL1688" s="194" t="str">
        <f t="shared" ref="AL1688" si="7288">IFERROR((AL1687-AL1686)/AL1687*100%,"")</f>
        <v/>
      </c>
      <c r="AM1688" s="227" t="str">
        <f>IFERROR((AM1687-AM1685)/AM1687*100%,"")</f>
        <v/>
      </c>
    </row>
    <row r="1689" spans="1:39" customFormat="1" outlineLevel="1">
      <c r="A1689" t="str">
        <f>B1682&amp;C1689</f>
        <v>Surname, Forename5</v>
      </c>
      <c r="B1689" s="256"/>
      <c r="C1689" s="123">
        <v>5</v>
      </c>
      <c r="D1689" s="26" t="s">
        <v>22</v>
      </c>
      <c r="E1689" s="103"/>
      <c r="F1689" s="103"/>
      <c r="G1689" s="103"/>
      <c r="H1689" s="15"/>
      <c r="I1689" s="16"/>
      <c r="J1689" s="17"/>
      <c r="K1689" s="94"/>
      <c r="L1689" s="94"/>
      <c r="M1689" s="94"/>
      <c r="N1689" s="94"/>
      <c r="O1689" s="94"/>
      <c r="P1689" s="94"/>
      <c r="Q1689" s="17" t="str">
        <f>IF(SUM(K1689:P1689)=0,"",SUM(K1689:P1689))</f>
        <v/>
      </c>
      <c r="R1689" s="94"/>
      <c r="S1689" s="94"/>
      <c r="T1689" s="17" t="str">
        <f>IF(SUM(R1689:S1689)=0,"",SUM(R1689:S1689))</f>
        <v/>
      </c>
      <c r="U1689" s="17"/>
      <c r="V1689" s="94"/>
      <c r="W1689" s="17"/>
      <c r="X1689" s="94" t="str">
        <f>IFERROR(AVERAGE(V1689:W1689),"")</f>
        <v/>
      </c>
      <c r="Y1689" s="17"/>
      <c r="Z1689" s="17"/>
      <c r="AA1689" s="71"/>
      <c r="AB1689" s="17"/>
      <c r="AC1689" s="190" t="str">
        <f>IF(J1689="","",IF(J1689&lt;&gt;0,INT(25.4347*POWER((18-J1689),1.81)),0))</f>
        <v/>
      </c>
      <c r="AD1689" s="190" t="str">
        <f>IFERROR(IF(Q1689&lt;&gt;0,INT(0.14354*POWER(((10*Q1689)-220),1.4)),0),"")</f>
        <v/>
      </c>
      <c r="AE1689" s="190" t="str">
        <f>IFERROR(IF(T1689&lt;&gt;0,INT(51.39*POWER((T1689-1.5),1.05)),0),"")</f>
        <v/>
      </c>
      <c r="AF1689" s="190">
        <f>IF(U1689&lt;&gt;0,INT(0.8465*POWER(((100*U1689)-75),1.42)),0)</f>
        <v>0</v>
      </c>
      <c r="AG1689" s="190" t="str">
        <f>IFERROR(IF(X1689&lt;&gt;0,INT(1.53775*POWER((82-X1689),1.81)),0),"")</f>
        <v/>
      </c>
      <c r="AH1689" s="190" t="str">
        <f>IF(Y1689="","",IF(Y1689&lt;&gt;0,INT(5.74352*POWER((28.5-Y1689),1.92)),0))</f>
        <v/>
      </c>
      <c r="AI1689" s="190">
        <f>IF(Z1689&lt;&gt;0,INT(12.91*POWER((Z1689-4),1.1)),0)</f>
        <v>0</v>
      </c>
      <c r="AJ1689" s="190" t="str">
        <f>IF(AA1689="","",IF(AA1689&lt;&gt;0,INT(0.2797*POWER(((100*AA1689)),1.35)),0))</f>
        <v/>
      </c>
      <c r="AK1689" s="191" t="str">
        <f>IF(AB1689="","",IF(AB1689&lt;&gt;0,INT(100.14*POWER((AB1689-1),1.08)),0))</f>
        <v/>
      </c>
      <c r="AL1689" s="192">
        <f>COUNT(J1689,Q1689,T1689,X1689,Y1689,AA1689,AB1689)</f>
        <v>0</v>
      </c>
      <c r="AM1689" s="193" t="str">
        <f>IF(AL1689=0,"",SUM(AC1689:AK1689))</f>
        <v/>
      </c>
    </row>
    <row r="1690" spans="1:39" customFormat="1" outlineLevel="1">
      <c r="B1690" s="256"/>
      <c r="C1690" s="124" t="s">
        <v>65</v>
      </c>
      <c r="D1690" s="103"/>
      <c r="E1690" s="103"/>
      <c r="F1690" s="103"/>
      <c r="G1690" s="103"/>
      <c r="H1690" s="104"/>
      <c r="I1690" s="105"/>
      <c r="J1690" s="107" t="str">
        <f>IFERROR((J1687-J1689)/J1689*100%,"")</f>
        <v/>
      </c>
      <c r="K1690" s="107" t="str">
        <f t="shared" ref="K1690:T1690" si="7289">IFERROR((K1689-K1687)/K1689*100%,"")</f>
        <v/>
      </c>
      <c r="L1690" s="107" t="str">
        <f t="shared" si="7289"/>
        <v/>
      </c>
      <c r="M1690" s="107" t="str">
        <f t="shared" si="7289"/>
        <v/>
      </c>
      <c r="N1690" s="107" t="str">
        <f t="shared" si="7289"/>
        <v/>
      </c>
      <c r="O1690" s="107" t="str">
        <f t="shared" si="7289"/>
        <v/>
      </c>
      <c r="P1690" s="107" t="str">
        <f t="shared" si="7289"/>
        <v/>
      </c>
      <c r="Q1690" s="107" t="str">
        <f t="shared" si="7289"/>
        <v/>
      </c>
      <c r="R1690" s="107" t="str">
        <f t="shared" si="7289"/>
        <v/>
      </c>
      <c r="S1690" s="107" t="str">
        <f t="shared" si="7289"/>
        <v/>
      </c>
      <c r="T1690" s="107" t="str">
        <f t="shared" si="7289"/>
        <v/>
      </c>
      <c r="U1690" s="107" t="str">
        <f t="shared" ref="U1690" si="7290">IFERROR((U1689-U1688)/U1689*100%,"")</f>
        <v/>
      </c>
      <c r="V1690" s="107" t="str">
        <f>IFERROR((V1687-V1689)/V1689*100%,"")</f>
        <v/>
      </c>
      <c r="W1690" s="107" t="str">
        <f>IFERROR((W1687-W1689)/W1689*100%,"")</f>
        <v/>
      </c>
      <c r="X1690" s="107" t="str">
        <f>IFERROR((X1687-X1689)/X1689*100%,"")</f>
        <v/>
      </c>
      <c r="Y1690" s="107" t="str">
        <f>IFERROR((Y1687-Y1689)/Y1689*100%,"")</f>
        <v/>
      </c>
      <c r="Z1690" s="107" t="str">
        <f t="shared" ref="Z1690" si="7291">IFERROR((Z1689-Z1688)/Z1689*100%,"")</f>
        <v/>
      </c>
      <c r="AA1690" s="107" t="str">
        <f>IFERROR((AA1689-AA1687)/AA1689*100%,"")</f>
        <v/>
      </c>
      <c r="AB1690" s="107" t="str">
        <f>IFERROR((AB1689-AB1687)/AB1689*100%,"")</f>
        <v/>
      </c>
      <c r="AC1690" s="194" t="str">
        <f t="shared" ref="AC1690" si="7292">IFERROR((AC1689-AC1688)/AC1689*100%,"")</f>
        <v/>
      </c>
      <c r="AD1690" s="194" t="str">
        <f t="shared" ref="AD1690" si="7293">IFERROR((AD1689-AD1688)/AD1689*100%,"")</f>
        <v/>
      </c>
      <c r="AE1690" s="194" t="str">
        <f t="shared" ref="AE1690" si="7294">IFERROR((AE1689-AE1688)/AE1689*100%,"")</f>
        <v/>
      </c>
      <c r="AF1690" s="194" t="str">
        <f t="shared" ref="AF1690" si="7295">IFERROR((AF1689-AF1688)/AF1689*100%,"")</f>
        <v/>
      </c>
      <c r="AG1690" s="194" t="str">
        <f t="shared" ref="AG1690" si="7296">IFERROR((AG1689-AG1688)/AG1689*100%,"")</f>
        <v/>
      </c>
      <c r="AH1690" s="194" t="str">
        <f t="shared" ref="AH1690" si="7297">IFERROR((AH1689-AH1688)/AH1689*100%,"")</f>
        <v/>
      </c>
      <c r="AI1690" s="194" t="str">
        <f t="shared" ref="AI1690" si="7298">IFERROR((AI1689-AI1688)/AI1689*100%,"")</f>
        <v/>
      </c>
      <c r="AJ1690" s="194" t="str">
        <f t="shared" ref="AJ1690" si="7299">IFERROR((AJ1689-AJ1688)/AJ1689*100%,"")</f>
        <v/>
      </c>
      <c r="AK1690" s="194" t="str">
        <f t="shared" ref="AK1690" si="7300">IFERROR((AK1689-AK1688)/AK1689*100%,"")</f>
        <v/>
      </c>
      <c r="AL1690" s="194" t="str">
        <f t="shared" ref="AL1690" si="7301">IFERROR((AL1689-AL1688)/AL1689*100%,"")</f>
        <v/>
      </c>
      <c r="AM1690" s="227" t="str">
        <f>IFERROR((AM1689-AM1687)/AM1689*100%,"")</f>
        <v/>
      </c>
    </row>
    <row r="1691" spans="1:39" customFormat="1" outlineLevel="1">
      <c r="A1691" t="str">
        <f>B1682&amp;C1691</f>
        <v>Surname, Forename6</v>
      </c>
      <c r="B1691" s="256"/>
      <c r="C1691" s="123">
        <v>6</v>
      </c>
      <c r="D1691" s="26" t="s">
        <v>22</v>
      </c>
      <c r="E1691" s="103"/>
      <c r="F1691" s="103"/>
      <c r="G1691" s="103"/>
      <c r="H1691" s="15"/>
      <c r="I1691" s="16"/>
      <c r="J1691" s="17"/>
      <c r="K1691" s="94"/>
      <c r="L1691" s="94"/>
      <c r="M1691" s="94"/>
      <c r="N1691" s="94"/>
      <c r="O1691" s="94"/>
      <c r="P1691" s="94"/>
      <c r="Q1691" s="17" t="str">
        <f>IF(SUM(K1691:P1691)=0,"",SUM(K1691:P1691))</f>
        <v/>
      </c>
      <c r="R1691" s="94"/>
      <c r="S1691" s="94"/>
      <c r="T1691" s="17" t="str">
        <f>IF(SUM(R1691:S1691)=0,"",SUM(R1691:S1691))</f>
        <v/>
      </c>
      <c r="U1691" s="17"/>
      <c r="V1691" s="94"/>
      <c r="W1691" s="17"/>
      <c r="X1691" s="94" t="str">
        <f>IFERROR(AVERAGE(V1691:W1691),"")</f>
        <v/>
      </c>
      <c r="Y1691" s="17"/>
      <c r="Z1691" s="17"/>
      <c r="AA1691" s="71"/>
      <c r="AB1691" s="17"/>
      <c r="AC1691" s="190" t="str">
        <f>IF(J1691="","",IF(J1691&lt;&gt;0,INT(25.4347*POWER((18-J1691),1.81)),0))</f>
        <v/>
      </c>
      <c r="AD1691" s="190" t="str">
        <f>IFERROR(IF(Q1691&lt;&gt;0,INT(0.14354*POWER(((10*Q1691)-220),1.4)),0),"")</f>
        <v/>
      </c>
      <c r="AE1691" s="190" t="str">
        <f>IFERROR(IF(T1691&lt;&gt;0,INT(51.39*POWER((T1691-1.5),1.05)),0),"")</f>
        <v/>
      </c>
      <c r="AF1691" s="190">
        <f>IF(U1691&lt;&gt;0,INT(0.8465*POWER(((100*U1691)-75),1.42)),0)</f>
        <v>0</v>
      </c>
      <c r="AG1691" s="190" t="str">
        <f>IFERROR(IF(X1691&lt;&gt;0,INT(1.53775*POWER((82-X1691),1.81)),0),"")</f>
        <v/>
      </c>
      <c r="AH1691" s="190" t="str">
        <f>IF(Y1691="","",IF(Y1691&lt;&gt;0,INT(5.74352*POWER((28.5-Y1691),1.92)),0))</f>
        <v/>
      </c>
      <c r="AI1691" s="190">
        <f>IF(Z1691&lt;&gt;0,INT(12.91*POWER((Z1691-4),1.1)),0)</f>
        <v>0</v>
      </c>
      <c r="AJ1691" s="190" t="str">
        <f>IF(AA1691="","",IF(AA1691&lt;&gt;0,INT(0.2797*POWER(((100*AA1691)),1.35)),0))</f>
        <v/>
      </c>
      <c r="AK1691" s="191" t="str">
        <f>IF(AB1691="","",IF(AB1691&lt;&gt;0,INT(100.14*POWER((AB1691-1),1.08)),0))</f>
        <v/>
      </c>
      <c r="AL1691" s="192">
        <f>COUNT(J1691,Q1691,T1691,X1691,Y1691,AA1691,AB1691)</f>
        <v>0</v>
      </c>
      <c r="AM1691" s="193" t="str">
        <f>IF(AL1691=0,"",SUM(AC1691:AK1691))</f>
        <v/>
      </c>
    </row>
    <row r="1692" spans="1:39" customFormat="1" outlineLevel="1">
      <c r="B1692" s="256"/>
      <c r="C1692" s="124" t="s">
        <v>65</v>
      </c>
      <c r="D1692" s="103"/>
      <c r="E1692" s="103"/>
      <c r="F1692" s="103"/>
      <c r="G1692" s="103"/>
      <c r="H1692" s="104"/>
      <c r="I1692" s="105"/>
      <c r="J1692" s="107" t="str">
        <f>IFERROR((J1689-J1691)/J1691*100%,"")</f>
        <v/>
      </c>
      <c r="K1692" s="107" t="str">
        <f t="shared" ref="K1692:T1692" si="7302">IFERROR((K1691-K1689)/K1691*100%,"")</f>
        <v/>
      </c>
      <c r="L1692" s="107" t="str">
        <f t="shared" si="7302"/>
        <v/>
      </c>
      <c r="M1692" s="107" t="str">
        <f t="shared" si="7302"/>
        <v/>
      </c>
      <c r="N1692" s="107" t="str">
        <f t="shared" si="7302"/>
        <v/>
      </c>
      <c r="O1692" s="107" t="str">
        <f t="shared" si="7302"/>
        <v/>
      </c>
      <c r="P1692" s="107" t="str">
        <f t="shared" si="7302"/>
        <v/>
      </c>
      <c r="Q1692" s="107" t="str">
        <f t="shared" si="7302"/>
        <v/>
      </c>
      <c r="R1692" s="107" t="str">
        <f t="shared" si="7302"/>
        <v/>
      </c>
      <c r="S1692" s="107" t="str">
        <f t="shared" si="7302"/>
        <v/>
      </c>
      <c r="T1692" s="107" t="str">
        <f t="shared" si="7302"/>
        <v/>
      </c>
      <c r="U1692" s="107" t="str">
        <f t="shared" ref="U1692" si="7303">IFERROR((U1691-U1690)/U1691*100%,"")</f>
        <v/>
      </c>
      <c r="V1692" s="107" t="str">
        <f>IFERROR((V1689-V1691)/V1691*100%,"")</f>
        <v/>
      </c>
      <c r="W1692" s="107" t="str">
        <f>IFERROR((W1689-W1691)/W1691*100%,"")</f>
        <v/>
      </c>
      <c r="X1692" s="107" t="str">
        <f>IFERROR((X1689-X1691)/X1691*100%,"")</f>
        <v/>
      </c>
      <c r="Y1692" s="107" t="str">
        <f>IFERROR((Y1689-Y1691)/Y1691*100%,"")</f>
        <v/>
      </c>
      <c r="Z1692" s="107" t="str">
        <f t="shared" ref="Z1692" si="7304">IFERROR((Z1691-Z1690)/Z1691*100%,"")</f>
        <v/>
      </c>
      <c r="AA1692" s="107" t="str">
        <f>IFERROR((AA1691-AA1689)/AA1691*100%,"")</f>
        <v/>
      </c>
      <c r="AB1692" s="107" t="str">
        <f>IFERROR((AB1691-AB1689)/AB1691*100%,"")</f>
        <v/>
      </c>
      <c r="AC1692" s="194" t="str">
        <f t="shared" ref="AC1692" si="7305">IFERROR((AC1691-AC1690)/AC1691*100%,"")</f>
        <v/>
      </c>
      <c r="AD1692" s="194" t="str">
        <f t="shared" ref="AD1692" si="7306">IFERROR((AD1691-AD1690)/AD1691*100%,"")</f>
        <v/>
      </c>
      <c r="AE1692" s="194" t="str">
        <f t="shared" ref="AE1692" si="7307">IFERROR((AE1691-AE1690)/AE1691*100%,"")</f>
        <v/>
      </c>
      <c r="AF1692" s="194" t="str">
        <f t="shared" ref="AF1692" si="7308">IFERROR((AF1691-AF1690)/AF1691*100%,"")</f>
        <v/>
      </c>
      <c r="AG1692" s="194" t="str">
        <f t="shared" ref="AG1692" si="7309">IFERROR((AG1691-AG1690)/AG1691*100%,"")</f>
        <v/>
      </c>
      <c r="AH1692" s="194" t="str">
        <f t="shared" ref="AH1692" si="7310">IFERROR((AH1691-AH1690)/AH1691*100%,"")</f>
        <v/>
      </c>
      <c r="AI1692" s="194" t="str">
        <f t="shared" ref="AI1692" si="7311">IFERROR((AI1691-AI1690)/AI1691*100%,"")</f>
        <v/>
      </c>
      <c r="AJ1692" s="194" t="str">
        <f t="shared" ref="AJ1692" si="7312">IFERROR((AJ1691-AJ1690)/AJ1691*100%,"")</f>
        <v/>
      </c>
      <c r="AK1692" s="194" t="str">
        <f t="shared" ref="AK1692" si="7313">IFERROR((AK1691-AK1690)/AK1691*100%,"")</f>
        <v/>
      </c>
      <c r="AL1692" s="194" t="str">
        <f t="shared" ref="AL1692" si="7314">IFERROR((AL1691-AL1690)/AL1691*100%,"")</f>
        <v/>
      </c>
      <c r="AM1692" s="227" t="str">
        <f>IFERROR((AM1691-AM1689)/AM1691*100%,"")</f>
        <v/>
      </c>
    </row>
    <row r="1693" spans="1:39" customFormat="1" outlineLevel="1">
      <c r="A1693" t="str">
        <f>B1682&amp;C1693</f>
        <v>Surname, Forename7</v>
      </c>
      <c r="B1693" s="256"/>
      <c r="C1693" s="123">
        <v>7</v>
      </c>
      <c r="D1693" s="26" t="s">
        <v>22</v>
      </c>
      <c r="E1693" s="103"/>
      <c r="F1693" s="103"/>
      <c r="G1693" s="103"/>
      <c r="H1693" s="15"/>
      <c r="I1693" s="16"/>
      <c r="J1693" s="17"/>
      <c r="K1693" s="94"/>
      <c r="L1693" s="94"/>
      <c r="M1693" s="94"/>
      <c r="N1693" s="94"/>
      <c r="O1693" s="94"/>
      <c r="P1693" s="94"/>
      <c r="Q1693" s="17" t="str">
        <f>IF(SUM(K1693:P1693)=0,"",SUM(K1693:P1693))</f>
        <v/>
      </c>
      <c r="R1693" s="94"/>
      <c r="S1693" s="94"/>
      <c r="T1693" s="17" t="str">
        <f>IF(SUM(R1693:S1693)=0,"",SUM(R1693:S1693))</f>
        <v/>
      </c>
      <c r="U1693" s="17"/>
      <c r="V1693" s="94"/>
      <c r="W1693" s="17"/>
      <c r="X1693" s="94" t="str">
        <f>IFERROR(AVERAGE(V1693:W1693),"")</f>
        <v/>
      </c>
      <c r="Y1693" s="17"/>
      <c r="Z1693" s="17"/>
      <c r="AA1693" s="71"/>
      <c r="AB1693" s="17"/>
      <c r="AC1693" s="190" t="str">
        <f>IF(J1693="","",IF(J1693&lt;&gt;0,INT(25.4347*POWER((18-J1693),1.81)),0))</f>
        <v/>
      </c>
      <c r="AD1693" s="190" t="str">
        <f>IFERROR(IF(Q1693&lt;&gt;0,INT(0.14354*POWER(((10*Q1693)-220),1.4)),0),"")</f>
        <v/>
      </c>
      <c r="AE1693" s="190" t="str">
        <f>IFERROR(IF(T1693&lt;&gt;0,INT(51.39*POWER((T1693-1.5),1.05)),0),"")</f>
        <v/>
      </c>
      <c r="AF1693" s="190">
        <f>IF(U1693&lt;&gt;0,INT(0.8465*POWER(((100*U1693)-75),1.42)),0)</f>
        <v>0</v>
      </c>
      <c r="AG1693" s="190" t="str">
        <f>IFERROR(IF(X1693&lt;&gt;0,INT(1.53775*POWER((82-X1693),1.81)),0),"")</f>
        <v/>
      </c>
      <c r="AH1693" s="190" t="str">
        <f>IF(Y1693="","",IF(Y1693&lt;&gt;0,INT(5.74352*POWER((28.5-Y1693),1.92)),0))</f>
        <v/>
      </c>
      <c r="AI1693" s="190">
        <f>IF(Z1693&lt;&gt;0,INT(12.91*POWER((Z1693-4),1.1)),0)</f>
        <v>0</v>
      </c>
      <c r="AJ1693" s="190" t="str">
        <f>IF(AA1693="","",IF(AA1693&lt;&gt;0,INT(0.2797*POWER(((100*AA1693)),1.35)),0))</f>
        <v/>
      </c>
      <c r="AK1693" s="191" t="str">
        <f>IF(AB1693="","",IF(AB1693&lt;&gt;0,INT(100.14*POWER((AB1693-1),1.08)),0))</f>
        <v/>
      </c>
      <c r="AL1693" s="192">
        <f>COUNT(J1693,Q1693,T1693,X1693,Y1693,AA1693,AB1693)</f>
        <v>0</v>
      </c>
      <c r="AM1693" s="193" t="str">
        <f>IF(AL1693=0,"",SUM(AC1693:AK1693))</f>
        <v/>
      </c>
    </row>
    <row r="1694" spans="1:39" customFormat="1" outlineLevel="1">
      <c r="B1694" s="256"/>
      <c r="C1694" s="124" t="s">
        <v>65</v>
      </c>
      <c r="D1694" s="103"/>
      <c r="E1694" s="103"/>
      <c r="F1694" s="103"/>
      <c r="G1694" s="103"/>
      <c r="H1694" s="104"/>
      <c r="I1694" s="105"/>
      <c r="J1694" s="107" t="str">
        <f>IFERROR((J1691-J1693)/J1693*100%,"")</f>
        <v/>
      </c>
      <c r="K1694" s="107" t="str">
        <f t="shared" ref="K1694:T1694" si="7315">IFERROR((K1693-K1691)/K1693*100%,"")</f>
        <v/>
      </c>
      <c r="L1694" s="107" t="str">
        <f t="shared" si="7315"/>
        <v/>
      </c>
      <c r="M1694" s="107" t="str">
        <f t="shared" si="7315"/>
        <v/>
      </c>
      <c r="N1694" s="107" t="str">
        <f t="shared" si="7315"/>
        <v/>
      </c>
      <c r="O1694" s="107" t="str">
        <f t="shared" si="7315"/>
        <v/>
      </c>
      <c r="P1694" s="107" t="str">
        <f t="shared" si="7315"/>
        <v/>
      </c>
      <c r="Q1694" s="107" t="str">
        <f t="shared" si="7315"/>
        <v/>
      </c>
      <c r="R1694" s="107" t="str">
        <f t="shared" si="7315"/>
        <v/>
      </c>
      <c r="S1694" s="107" t="str">
        <f t="shared" si="7315"/>
        <v/>
      </c>
      <c r="T1694" s="107" t="str">
        <f t="shared" si="7315"/>
        <v/>
      </c>
      <c r="U1694" s="107" t="str">
        <f t="shared" ref="U1694" si="7316">IFERROR((U1693-U1692)/U1693*100%,"")</f>
        <v/>
      </c>
      <c r="V1694" s="107" t="str">
        <f>IFERROR((V1691-V1693)/V1693*100%,"")</f>
        <v/>
      </c>
      <c r="W1694" s="107" t="str">
        <f>IFERROR((W1691-W1693)/W1693*100%,"")</f>
        <v/>
      </c>
      <c r="X1694" s="107" t="str">
        <f>IFERROR((X1691-X1693)/X1693*100%,"")</f>
        <v/>
      </c>
      <c r="Y1694" s="107" t="str">
        <f>IFERROR((Y1691-Y1693)/Y1693*100%,"")</f>
        <v/>
      </c>
      <c r="Z1694" s="107" t="str">
        <f t="shared" ref="Z1694" si="7317">IFERROR((Z1693-Z1692)/Z1693*100%,"")</f>
        <v/>
      </c>
      <c r="AA1694" s="107" t="str">
        <f>IFERROR((AA1693-AA1691)/AA1693*100%,"")</f>
        <v/>
      </c>
      <c r="AB1694" s="107" t="str">
        <f>IFERROR((AB1693-AB1691)/AB1693*100%,"")</f>
        <v/>
      </c>
      <c r="AC1694" s="194" t="str">
        <f t="shared" ref="AC1694" si="7318">IFERROR((AC1693-AC1692)/AC1693*100%,"")</f>
        <v/>
      </c>
      <c r="AD1694" s="194" t="str">
        <f t="shared" ref="AD1694" si="7319">IFERROR((AD1693-AD1692)/AD1693*100%,"")</f>
        <v/>
      </c>
      <c r="AE1694" s="194" t="str">
        <f t="shared" ref="AE1694" si="7320">IFERROR((AE1693-AE1692)/AE1693*100%,"")</f>
        <v/>
      </c>
      <c r="AF1694" s="194" t="str">
        <f t="shared" ref="AF1694" si="7321">IFERROR((AF1693-AF1692)/AF1693*100%,"")</f>
        <v/>
      </c>
      <c r="AG1694" s="194" t="str">
        <f t="shared" ref="AG1694" si="7322">IFERROR((AG1693-AG1692)/AG1693*100%,"")</f>
        <v/>
      </c>
      <c r="AH1694" s="194" t="str">
        <f t="shared" ref="AH1694" si="7323">IFERROR((AH1693-AH1692)/AH1693*100%,"")</f>
        <v/>
      </c>
      <c r="AI1694" s="194" t="str">
        <f t="shared" ref="AI1694" si="7324">IFERROR((AI1693-AI1692)/AI1693*100%,"")</f>
        <v/>
      </c>
      <c r="AJ1694" s="194" t="str">
        <f t="shared" ref="AJ1694" si="7325">IFERROR((AJ1693-AJ1692)/AJ1693*100%,"")</f>
        <v/>
      </c>
      <c r="AK1694" s="194" t="str">
        <f t="shared" ref="AK1694" si="7326">IFERROR((AK1693-AK1692)/AK1693*100%,"")</f>
        <v/>
      </c>
      <c r="AL1694" s="194" t="str">
        <f t="shared" ref="AL1694" si="7327">IFERROR((AL1693-AL1692)/AL1693*100%,"")</f>
        <v/>
      </c>
      <c r="AM1694" s="227" t="str">
        <f>IFERROR((AM1693-AM1691)/AM1693*100%,"")</f>
        <v/>
      </c>
    </row>
    <row r="1695" spans="1:39" customFormat="1" outlineLevel="1">
      <c r="A1695" t="str">
        <f>B1682&amp;C1695</f>
        <v>Surname, Forename8</v>
      </c>
      <c r="B1695" s="256"/>
      <c r="C1695" s="123">
        <v>8</v>
      </c>
      <c r="D1695" s="26" t="s">
        <v>22</v>
      </c>
      <c r="E1695" s="103"/>
      <c r="F1695" s="103"/>
      <c r="G1695" s="103"/>
      <c r="H1695" s="15"/>
      <c r="I1695" s="16"/>
      <c r="J1695" s="17"/>
      <c r="K1695" s="94"/>
      <c r="L1695" s="94"/>
      <c r="M1695" s="94"/>
      <c r="N1695" s="94"/>
      <c r="O1695" s="94"/>
      <c r="P1695" s="94"/>
      <c r="Q1695" s="17" t="str">
        <f>IF(SUM(K1695:P1695)=0,"",SUM(K1695:P1695))</f>
        <v/>
      </c>
      <c r="R1695" s="94"/>
      <c r="S1695" s="94"/>
      <c r="T1695" s="17" t="str">
        <f>IF(SUM(R1695:S1695)=0,"",SUM(R1695:S1695))</f>
        <v/>
      </c>
      <c r="U1695" s="17"/>
      <c r="V1695" s="94"/>
      <c r="W1695" s="17"/>
      <c r="X1695" s="94" t="str">
        <f>IFERROR(AVERAGE(V1695:W1695),"")</f>
        <v/>
      </c>
      <c r="Y1695" s="17"/>
      <c r="Z1695" s="17"/>
      <c r="AA1695" s="71"/>
      <c r="AB1695" s="17"/>
      <c r="AC1695" s="190" t="str">
        <f>IF(J1695="","",IF(J1695&lt;&gt;0,INT(25.4347*POWER((18-J1695),1.81)),0))</f>
        <v/>
      </c>
      <c r="AD1695" s="190" t="str">
        <f>IFERROR(IF(Q1695&lt;&gt;0,INT(0.14354*POWER(((10*Q1695)-220),1.4)),0),"")</f>
        <v/>
      </c>
      <c r="AE1695" s="190" t="str">
        <f>IFERROR(IF(T1695&lt;&gt;0,INT(51.39*POWER((T1695-1.5),1.05)),0),"")</f>
        <v/>
      </c>
      <c r="AF1695" s="190">
        <f>IF(U1695&lt;&gt;0,INT(0.8465*POWER(((100*U1695)-75),1.42)),0)</f>
        <v>0</v>
      </c>
      <c r="AG1695" s="190" t="str">
        <f>IFERROR(IF(X1695&lt;&gt;0,INT(1.53775*POWER((82-X1695),1.81)),0),"")</f>
        <v/>
      </c>
      <c r="AH1695" s="190" t="str">
        <f>IF(Y1695="","",IF(Y1695&lt;&gt;0,INT(5.74352*POWER((28.5-Y1695),1.92)),0))</f>
        <v/>
      </c>
      <c r="AI1695" s="190">
        <f>IF(Z1695&lt;&gt;0,INT(12.91*POWER((Z1695-4),1.1)),0)</f>
        <v>0</v>
      </c>
      <c r="AJ1695" s="190" t="str">
        <f>IF(AA1695="","",IF(AA1695&lt;&gt;0,INT(0.2797*POWER(((100*AA1695)),1.35)),0))</f>
        <v/>
      </c>
      <c r="AK1695" s="191" t="str">
        <f>IF(AB1695="","",IF(AB1695&lt;&gt;0,INT(100.14*POWER((AB1695-1),1.08)),0))</f>
        <v/>
      </c>
      <c r="AL1695" s="192">
        <f>COUNT(J1695,Q1695,T1695,X1695,Y1695,AA1695,AB1695)</f>
        <v>0</v>
      </c>
      <c r="AM1695" s="193" t="str">
        <f>IF(AL1695=0,"",SUM(AC1695:AK1695))</f>
        <v/>
      </c>
    </row>
    <row r="1696" spans="1:39" customFormat="1" outlineLevel="1">
      <c r="B1696" s="256"/>
      <c r="C1696" s="124" t="s">
        <v>65</v>
      </c>
      <c r="D1696" s="103"/>
      <c r="E1696" s="103"/>
      <c r="F1696" s="103"/>
      <c r="G1696" s="103"/>
      <c r="H1696" s="104"/>
      <c r="I1696" s="105"/>
      <c r="J1696" s="107" t="str">
        <f>IFERROR((J1693-J1695)/J1695*100%,"")</f>
        <v/>
      </c>
      <c r="K1696" s="107" t="str">
        <f t="shared" ref="K1696:T1696" si="7328">IFERROR((K1695-K1693)/K1695*100%,"")</f>
        <v/>
      </c>
      <c r="L1696" s="107" t="str">
        <f t="shared" si="7328"/>
        <v/>
      </c>
      <c r="M1696" s="107" t="str">
        <f t="shared" si="7328"/>
        <v/>
      </c>
      <c r="N1696" s="107" t="str">
        <f t="shared" si="7328"/>
        <v/>
      </c>
      <c r="O1696" s="107" t="str">
        <f t="shared" si="7328"/>
        <v/>
      </c>
      <c r="P1696" s="107" t="str">
        <f t="shared" si="7328"/>
        <v/>
      </c>
      <c r="Q1696" s="107" t="str">
        <f t="shared" si="7328"/>
        <v/>
      </c>
      <c r="R1696" s="107" t="str">
        <f t="shared" si="7328"/>
        <v/>
      </c>
      <c r="S1696" s="107" t="str">
        <f t="shared" si="7328"/>
        <v/>
      </c>
      <c r="T1696" s="107" t="str">
        <f t="shared" si="7328"/>
        <v/>
      </c>
      <c r="U1696" s="107" t="str">
        <f t="shared" ref="U1696" si="7329">IFERROR((U1695-U1694)/U1695*100%,"")</f>
        <v/>
      </c>
      <c r="V1696" s="107" t="str">
        <f>IFERROR((V1693-V1695)/V1695*100%,"")</f>
        <v/>
      </c>
      <c r="W1696" s="107" t="str">
        <f>IFERROR((W1693-W1695)/W1695*100%,"")</f>
        <v/>
      </c>
      <c r="X1696" s="107" t="str">
        <f>IFERROR((X1693-X1695)/X1695*100%,"")</f>
        <v/>
      </c>
      <c r="Y1696" s="107" t="str">
        <f>IFERROR((Y1693-Y1695)/Y1695*100%,"")</f>
        <v/>
      </c>
      <c r="Z1696" s="107" t="str">
        <f t="shared" ref="Z1696" si="7330">IFERROR((Z1695-Z1694)/Z1695*100%,"")</f>
        <v/>
      </c>
      <c r="AA1696" s="107" t="str">
        <f>IFERROR((AA1695-AA1693)/AA1695*100%,"")</f>
        <v/>
      </c>
      <c r="AB1696" s="107" t="str">
        <f>IFERROR((AB1695-AB1693)/AB1695*100%,"")</f>
        <v/>
      </c>
      <c r="AC1696" s="194" t="str">
        <f t="shared" ref="AC1696" si="7331">IFERROR((AC1695-AC1694)/AC1695*100%,"")</f>
        <v/>
      </c>
      <c r="AD1696" s="194" t="str">
        <f t="shared" ref="AD1696" si="7332">IFERROR((AD1695-AD1694)/AD1695*100%,"")</f>
        <v/>
      </c>
      <c r="AE1696" s="194" t="str">
        <f t="shared" ref="AE1696" si="7333">IFERROR((AE1695-AE1694)/AE1695*100%,"")</f>
        <v/>
      </c>
      <c r="AF1696" s="194" t="str">
        <f t="shared" ref="AF1696" si="7334">IFERROR((AF1695-AF1694)/AF1695*100%,"")</f>
        <v/>
      </c>
      <c r="AG1696" s="194" t="str">
        <f t="shared" ref="AG1696" si="7335">IFERROR((AG1695-AG1694)/AG1695*100%,"")</f>
        <v/>
      </c>
      <c r="AH1696" s="194" t="str">
        <f t="shared" ref="AH1696" si="7336">IFERROR((AH1695-AH1694)/AH1695*100%,"")</f>
        <v/>
      </c>
      <c r="AI1696" s="194" t="str">
        <f t="shared" ref="AI1696" si="7337">IFERROR((AI1695-AI1694)/AI1695*100%,"")</f>
        <v/>
      </c>
      <c r="AJ1696" s="194" t="str">
        <f t="shared" ref="AJ1696" si="7338">IFERROR((AJ1695-AJ1694)/AJ1695*100%,"")</f>
        <v/>
      </c>
      <c r="AK1696" s="194" t="str">
        <f t="shared" ref="AK1696" si="7339">IFERROR((AK1695-AK1694)/AK1695*100%,"")</f>
        <v/>
      </c>
      <c r="AL1696" s="194" t="str">
        <f t="shared" ref="AL1696" si="7340">IFERROR((AL1695-AL1694)/AL1695*100%,"")</f>
        <v/>
      </c>
      <c r="AM1696" s="227" t="str">
        <f>IFERROR((AM1695-AM1693)/AM1695*100%,"")</f>
        <v/>
      </c>
    </row>
    <row r="1697" spans="1:39" customFormat="1" outlineLevel="1">
      <c r="A1697" t="str">
        <f>B1682&amp;C1697</f>
        <v>Surname, Forename9</v>
      </c>
      <c r="B1697" s="256"/>
      <c r="C1697" s="123">
        <v>9</v>
      </c>
      <c r="D1697" s="26" t="s">
        <v>22</v>
      </c>
      <c r="E1697" s="103"/>
      <c r="F1697" s="103"/>
      <c r="G1697" s="103"/>
      <c r="H1697" s="15"/>
      <c r="I1697" s="16"/>
      <c r="J1697" s="17"/>
      <c r="K1697" s="94"/>
      <c r="L1697" s="94"/>
      <c r="M1697" s="94"/>
      <c r="N1697" s="94"/>
      <c r="O1697" s="94"/>
      <c r="P1697" s="94"/>
      <c r="Q1697" s="17" t="str">
        <f>IF(SUM(K1697:P1697)=0,"",SUM(K1697:P1697))</f>
        <v/>
      </c>
      <c r="R1697" s="94"/>
      <c r="S1697" s="94"/>
      <c r="T1697" s="17" t="str">
        <f>IF(SUM(R1697:S1697)=0,"",SUM(R1697:S1697))</f>
        <v/>
      </c>
      <c r="U1697" s="17"/>
      <c r="V1697" s="94"/>
      <c r="W1697" s="17"/>
      <c r="X1697" s="94" t="str">
        <f>IFERROR(AVERAGE(V1697:W1697),"")</f>
        <v/>
      </c>
      <c r="Y1697" s="17"/>
      <c r="Z1697" s="17"/>
      <c r="AA1697" s="71"/>
      <c r="AB1697" s="17"/>
      <c r="AC1697" s="190" t="str">
        <f>IF(J1697="","",IF(J1697&lt;&gt;0,INT(25.4347*POWER((18-J1697),1.81)),0))</f>
        <v/>
      </c>
      <c r="AD1697" s="190" t="str">
        <f>IFERROR(IF(Q1697&lt;&gt;0,INT(0.14354*POWER(((10*Q1697)-220),1.4)),0),"")</f>
        <v/>
      </c>
      <c r="AE1697" s="190" t="str">
        <f>IFERROR(IF(T1697&lt;&gt;0,INT(51.39*POWER((T1697-1.5),1.05)),0),"")</f>
        <v/>
      </c>
      <c r="AF1697" s="190">
        <f>IF(U1697&lt;&gt;0,INT(0.8465*POWER(((100*U1697)-75),1.42)),0)</f>
        <v>0</v>
      </c>
      <c r="AG1697" s="190" t="str">
        <f>IFERROR(IF(X1697&lt;&gt;0,INT(1.53775*POWER((82-X1697),1.81)),0),"")</f>
        <v/>
      </c>
      <c r="AH1697" s="190" t="str">
        <f>IF(Y1697="","",IF(Y1697&lt;&gt;0,INT(5.74352*POWER((28.5-Y1697),1.92)),0))</f>
        <v/>
      </c>
      <c r="AI1697" s="190">
        <f>IF(Z1697&lt;&gt;0,INT(12.91*POWER((Z1697-4),1.1)),0)</f>
        <v>0</v>
      </c>
      <c r="AJ1697" s="190" t="str">
        <f>IF(AA1697="","",IF(AA1697&lt;&gt;0,INT(0.2797*POWER(((100*AA1697)),1.35)),0))</f>
        <v/>
      </c>
      <c r="AK1697" s="191" t="str">
        <f>IF(AB1697="","",IF(AB1697&lt;&gt;0,INT(100.14*POWER((AB1697-1),1.08)),0))</f>
        <v/>
      </c>
      <c r="AL1697" s="192">
        <f>COUNT(J1697,Q1697,T1697,X1697,Y1697,AA1697,AB1697)</f>
        <v>0</v>
      </c>
      <c r="AM1697" s="193" t="str">
        <f>IF(AL1697=0,"",SUM(AC1697:AK1697))</f>
        <v/>
      </c>
    </row>
    <row r="1698" spans="1:39" customFormat="1" outlineLevel="1">
      <c r="B1698" s="256"/>
      <c r="C1698" s="124" t="s">
        <v>65</v>
      </c>
      <c r="D1698" s="33"/>
      <c r="E1698" s="33"/>
      <c r="F1698" s="33"/>
      <c r="G1698" s="33"/>
      <c r="H1698" s="18"/>
      <c r="I1698" s="44"/>
      <c r="J1698" s="107" t="str">
        <f>IFERROR((J1695-J1697)/J1697*100%,"")</f>
        <v/>
      </c>
      <c r="K1698" s="107" t="str">
        <f t="shared" ref="K1698:T1698" si="7341">IFERROR((K1697-K1695)/K1697*100%,"")</f>
        <v/>
      </c>
      <c r="L1698" s="107" t="str">
        <f t="shared" si="7341"/>
        <v/>
      </c>
      <c r="M1698" s="107" t="str">
        <f t="shared" si="7341"/>
        <v/>
      </c>
      <c r="N1698" s="107" t="str">
        <f t="shared" si="7341"/>
        <v/>
      </c>
      <c r="O1698" s="107" t="str">
        <f t="shared" si="7341"/>
        <v/>
      </c>
      <c r="P1698" s="107" t="str">
        <f t="shared" si="7341"/>
        <v/>
      </c>
      <c r="Q1698" s="107" t="str">
        <f t="shared" si="7341"/>
        <v/>
      </c>
      <c r="R1698" s="107" t="str">
        <f t="shared" si="7341"/>
        <v/>
      </c>
      <c r="S1698" s="107" t="str">
        <f t="shared" si="7341"/>
        <v/>
      </c>
      <c r="T1698" s="107" t="str">
        <f t="shared" si="7341"/>
        <v/>
      </c>
      <c r="U1698" s="107" t="str">
        <f t="shared" ref="U1698" si="7342">IFERROR((U1697-U1696)/U1697*100%,"")</f>
        <v/>
      </c>
      <c r="V1698" s="107" t="str">
        <f>IFERROR((V1695-V1697)/V1697*100%,"")</f>
        <v/>
      </c>
      <c r="W1698" s="107" t="str">
        <f>IFERROR((W1695-W1697)/W1697*100%,"")</f>
        <v/>
      </c>
      <c r="X1698" s="107" t="str">
        <f>IFERROR((X1695-X1697)/X1697*100%,"")</f>
        <v/>
      </c>
      <c r="Y1698" s="107" t="str">
        <f>IFERROR((Y1695-Y1697)/Y1697*100%,"")</f>
        <v/>
      </c>
      <c r="Z1698" s="107" t="str">
        <f t="shared" ref="Z1698" si="7343">IFERROR((Z1697-Z1696)/Z1697*100%,"")</f>
        <v/>
      </c>
      <c r="AA1698" s="107" t="str">
        <f>IFERROR((AA1697-AA1695)/AA1697*100%,"")</f>
        <v/>
      </c>
      <c r="AB1698" s="107" t="str">
        <f>IFERROR((AB1697-AB1695)/AB1697*100%,"")</f>
        <v/>
      </c>
      <c r="AC1698" s="194" t="str">
        <f t="shared" ref="AC1698" si="7344">IFERROR((AC1697-AC1696)/AC1697*100%,"")</f>
        <v/>
      </c>
      <c r="AD1698" s="194" t="str">
        <f t="shared" ref="AD1698" si="7345">IFERROR((AD1697-AD1696)/AD1697*100%,"")</f>
        <v/>
      </c>
      <c r="AE1698" s="194" t="str">
        <f t="shared" ref="AE1698" si="7346">IFERROR((AE1697-AE1696)/AE1697*100%,"")</f>
        <v/>
      </c>
      <c r="AF1698" s="194" t="str">
        <f t="shared" ref="AF1698" si="7347">IFERROR((AF1697-AF1696)/AF1697*100%,"")</f>
        <v/>
      </c>
      <c r="AG1698" s="194" t="str">
        <f t="shared" ref="AG1698" si="7348">IFERROR((AG1697-AG1696)/AG1697*100%,"")</f>
        <v/>
      </c>
      <c r="AH1698" s="194" t="str">
        <f t="shared" ref="AH1698" si="7349">IFERROR((AH1697-AH1696)/AH1697*100%,"")</f>
        <v/>
      </c>
      <c r="AI1698" s="194" t="str">
        <f t="shared" ref="AI1698" si="7350">IFERROR((AI1697-AI1696)/AI1697*100%,"")</f>
        <v/>
      </c>
      <c r="AJ1698" s="194" t="str">
        <f t="shared" ref="AJ1698" si="7351">IFERROR((AJ1697-AJ1696)/AJ1697*100%,"")</f>
        <v/>
      </c>
      <c r="AK1698" s="194" t="str">
        <f t="shared" ref="AK1698" si="7352">IFERROR((AK1697-AK1696)/AK1697*100%,"")</f>
        <v/>
      </c>
      <c r="AL1698" s="194" t="str">
        <f t="shared" ref="AL1698" si="7353">IFERROR((AL1697-AL1696)/AL1697*100%,"")</f>
        <v/>
      </c>
      <c r="AM1698" s="227" t="str">
        <f>IFERROR((AM1697-AM1695)/AM1697*100%,"")</f>
        <v/>
      </c>
    </row>
    <row r="1699" spans="1:39" s="6" customFormat="1" outlineLevel="1">
      <c r="A1699" t="str">
        <f>B1682&amp;C1699</f>
        <v>Surname, Forename10</v>
      </c>
      <c r="B1699" s="256"/>
      <c r="C1699" s="125">
        <v>10</v>
      </c>
      <c r="D1699" s="33" t="s">
        <v>22</v>
      </c>
      <c r="E1699" s="33"/>
      <c r="F1699" s="33"/>
      <c r="G1699" s="33"/>
      <c r="H1699" s="18"/>
      <c r="I1699" s="44"/>
      <c r="J1699" s="34"/>
      <c r="K1699" s="34"/>
      <c r="L1699" s="34"/>
      <c r="M1699" s="34"/>
      <c r="N1699" s="34"/>
      <c r="O1699" s="34"/>
      <c r="P1699" s="34"/>
      <c r="Q1699" s="17" t="str">
        <f>IF(SUM(K1699:P1699)=0,"",SUM(K1699:P1699))</f>
        <v/>
      </c>
      <c r="R1699" s="94"/>
      <c r="S1699" s="94"/>
      <c r="T1699" s="17" t="str">
        <f>IF(SUM(R1699:S1699)=0,"",SUM(R1699:S1699))</f>
        <v/>
      </c>
      <c r="U1699" s="17"/>
      <c r="V1699" s="94"/>
      <c r="W1699" s="17"/>
      <c r="X1699" s="94" t="str">
        <f>IFERROR(AVERAGE(V1699:W1699),"")</f>
        <v/>
      </c>
      <c r="Y1699" s="17"/>
      <c r="Z1699" s="17"/>
      <c r="AA1699" s="71"/>
      <c r="AB1699" s="17"/>
      <c r="AC1699" s="190" t="str">
        <f>IF(J1699="","",IF(J1699&lt;&gt;0,INT(25.4347*POWER((18-J1699),1.81)),0))</f>
        <v/>
      </c>
      <c r="AD1699" s="190" t="str">
        <f>IFERROR(IF(Q1699&lt;&gt;0,INT(0.14354*POWER(((10*Q1699)-220),1.4)),0),"")</f>
        <v/>
      </c>
      <c r="AE1699" s="190" t="str">
        <f>IFERROR(IF(T1699&lt;&gt;0,INT(51.39*POWER((T1699-1.5),1.05)),0),"")</f>
        <v/>
      </c>
      <c r="AF1699" s="190">
        <f>IF(U1699&lt;&gt;0,INT(0.8465*POWER(((100*U1699)-75),1.42)),0)</f>
        <v>0</v>
      </c>
      <c r="AG1699" s="190" t="str">
        <f>IFERROR(IF(X1699&lt;&gt;0,INT(1.53775*POWER((82-X1699),1.81)),0),"")</f>
        <v/>
      </c>
      <c r="AH1699" s="190" t="str">
        <f>IF(Y1699="","",IF(Y1699&lt;&gt;0,INT(5.74352*POWER((28.5-Y1699),1.92)),0))</f>
        <v/>
      </c>
      <c r="AI1699" s="190">
        <f>IF(Z1699&lt;&gt;0,INT(12.91*POWER((Z1699-4),1.1)),0)</f>
        <v>0</v>
      </c>
      <c r="AJ1699" s="190" t="str">
        <f>IF(AA1699="","",IF(AA1699&lt;&gt;0,INT(0.2797*POWER(((100*AA1699)),1.35)),0))</f>
        <v/>
      </c>
      <c r="AK1699" s="191" t="str">
        <f>IF(AB1699="","",IF(AB1699&lt;&gt;0,INT(100.14*POWER((AB1699-1),1.08)),0))</f>
        <v/>
      </c>
      <c r="AL1699" s="192">
        <f>COUNT(J1699,Q1699,T1699,X1699,Y1699,AA1699,AB1699)</f>
        <v>0</v>
      </c>
      <c r="AM1699" s="193" t="str">
        <f>IF(AL1699=0,"",SUM(AC1699:AK1699))</f>
        <v/>
      </c>
    </row>
    <row r="1700" spans="1:39" s="6" customFormat="1" outlineLevel="1">
      <c r="A1700"/>
      <c r="B1700" s="257"/>
      <c r="C1700" s="126" t="s">
        <v>65</v>
      </c>
      <c r="D1700" s="33"/>
      <c r="E1700" s="33"/>
      <c r="F1700" s="33"/>
      <c r="G1700" s="33"/>
      <c r="H1700" s="18"/>
      <c r="I1700" s="44"/>
      <c r="J1700" s="107" t="str">
        <f>IFERROR((J1697-J1699)/J1699*100%,"")</f>
        <v/>
      </c>
      <c r="K1700" s="107" t="str">
        <f t="shared" ref="K1700:T1700" si="7354">IFERROR((K1699-K1697)/K1699*100%,"")</f>
        <v/>
      </c>
      <c r="L1700" s="107" t="str">
        <f t="shared" si="7354"/>
        <v/>
      </c>
      <c r="M1700" s="107" t="str">
        <f t="shared" si="7354"/>
        <v/>
      </c>
      <c r="N1700" s="107" t="str">
        <f t="shared" si="7354"/>
        <v/>
      </c>
      <c r="O1700" s="107" t="str">
        <f t="shared" si="7354"/>
        <v/>
      </c>
      <c r="P1700" s="107" t="str">
        <f t="shared" si="7354"/>
        <v/>
      </c>
      <c r="Q1700" s="107" t="str">
        <f t="shared" si="7354"/>
        <v/>
      </c>
      <c r="R1700" s="107" t="str">
        <f t="shared" si="7354"/>
        <v/>
      </c>
      <c r="S1700" s="107" t="str">
        <f t="shared" si="7354"/>
        <v/>
      </c>
      <c r="T1700" s="107" t="str">
        <f t="shared" si="7354"/>
        <v/>
      </c>
      <c r="U1700" s="107" t="str">
        <f t="shared" ref="U1700" si="7355">IFERROR((U1699-U1698)/U1699*100%,"")</f>
        <v/>
      </c>
      <c r="V1700" s="107" t="str">
        <f>IFERROR((V1697-V1699)/V1699*100%,"")</f>
        <v/>
      </c>
      <c r="W1700" s="107" t="str">
        <f>IFERROR((W1697-W1699)/W1699*100%,"")</f>
        <v/>
      </c>
      <c r="X1700" s="107" t="str">
        <f>IFERROR((X1697-X1699)/X1699*100%,"")</f>
        <v/>
      </c>
      <c r="Y1700" s="107" t="str">
        <f>IFERROR((Y1697-Y1699)/Y1699*100%,"")</f>
        <v/>
      </c>
      <c r="Z1700" s="107" t="str">
        <f t="shared" ref="Z1700" si="7356">IFERROR((Z1699-Z1698)/Z1699*100%,"")</f>
        <v/>
      </c>
      <c r="AA1700" s="107" t="str">
        <f>IFERROR((AA1699-AA1697)/AA1699*100%,"")</f>
        <v/>
      </c>
      <c r="AB1700" s="107" t="str">
        <f>IFERROR((AB1699-AB1697)/AB1699*100%,"")</f>
        <v/>
      </c>
      <c r="AC1700" s="194" t="str">
        <f t="shared" ref="AC1700" si="7357">IFERROR((AC1699-AC1698)/AC1699*100%,"")</f>
        <v/>
      </c>
      <c r="AD1700" s="194" t="str">
        <f t="shared" ref="AD1700" si="7358">IFERROR((AD1699-AD1698)/AD1699*100%,"")</f>
        <v/>
      </c>
      <c r="AE1700" s="194" t="str">
        <f t="shared" ref="AE1700" si="7359">IFERROR((AE1699-AE1698)/AE1699*100%,"")</f>
        <v/>
      </c>
      <c r="AF1700" s="194" t="str">
        <f t="shared" ref="AF1700" si="7360">IFERROR((AF1699-AF1698)/AF1699*100%,"")</f>
        <v/>
      </c>
      <c r="AG1700" s="194" t="str">
        <f t="shared" ref="AG1700" si="7361">IFERROR((AG1699-AG1698)/AG1699*100%,"")</f>
        <v/>
      </c>
      <c r="AH1700" s="194" t="str">
        <f t="shared" ref="AH1700" si="7362">IFERROR((AH1699-AH1698)/AH1699*100%,"")</f>
        <v/>
      </c>
      <c r="AI1700" s="194" t="str">
        <f t="shared" ref="AI1700" si="7363">IFERROR((AI1699-AI1698)/AI1699*100%,"")</f>
        <v/>
      </c>
      <c r="AJ1700" s="194" t="str">
        <f t="shared" ref="AJ1700" si="7364">IFERROR((AJ1699-AJ1698)/AJ1699*100%,"")</f>
        <v/>
      </c>
      <c r="AK1700" s="194" t="str">
        <f t="shared" ref="AK1700" si="7365">IFERROR((AK1699-AK1698)/AK1699*100%,"")</f>
        <v/>
      </c>
      <c r="AL1700" s="194" t="str">
        <f t="shared" ref="AL1700" si="7366">IFERROR((AL1699-AL1698)/AL1699*100%,"")</f>
        <v/>
      </c>
      <c r="AM1700" s="227" t="str">
        <f>IFERROR((AM1699-AM1697)/AM1699*100%,"")</f>
        <v/>
      </c>
    </row>
    <row r="1701" spans="1:39" s="45" customFormat="1" outlineLevel="1">
      <c r="B1701" s="115"/>
      <c r="C1701" s="32"/>
      <c r="D1701" s="33"/>
      <c r="E1701" s="33"/>
      <c r="F1701" s="33"/>
      <c r="G1701" s="33"/>
      <c r="H1701" s="18"/>
      <c r="I1701" s="44"/>
      <c r="J1701" s="34"/>
      <c r="K1701" s="34"/>
      <c r="L1701" s="34"/>
      <c r="M1701" s="34"/>
      <c r="N1701" s="34"/>
      <c r="O1701" s="34"/>
      <c r="P1701" s="34"/>
      <c r="Q1701" s="34"/>
      <c r="R1701" s="34"/>
      <c r="S1701" s="34"/>
      <c r="T1701" s="34"/>
      <c r="U1701" s="34"/>
      <c r="V1701" s="34"/>
      <c r="W1701" s="34"/>
      <c r="X1701" s="34"/>
      <c r="Y1701" s="34"/>
      <c r="Z1701" s="34"/>
      <c r="AA1701" s="34"/>
      <c r="AB1701" s="34"/>
      <c r="AC1701" s="195"/>
      <c r="AD1701" s="196"/>
      <c r="AE1701" s="196"/>
      <c r="AF1701" s="196"/>
      <c r="AG1701" s="196"/>
      <c r="AH1701" s="196"/>
      <c r="AI1701" s="196"/>
      <c r="AJ1701" s="196"/>
      <c r="AK1701" s="197"/>
      <c r="AL1701" s="196"/>
      <c r="AM1701" s="198"/>
    </row>
    <row r="1702" spans="1:39" s="6" customFormat="1" outlineLevel="1">
      <c r="B1702" s="116"/>
      <c r="C1702" s="35"/>
      <c r="D1702" s="36"/>
      <c r="E1702" s="36"/>
      <c r="F1702" s="36"/>
      <c r="G1702" s="36"/>
      <c r="H1702" s="37"/>
      <c r="I1702" s="38" t="s">
        <v>24</v>
      </c>
      <c r="J1702" s="21" t="e">
        <f>AVERAGE(J1682:J1683,J1685,J1687,J1689,J1691,J1693,J1695,J1697,J1699)</f>
        <v>#DIV/0!</v>
      </c>
      <c r="K1702" s="21" t="e">
        <f t="shared" ref="K1702:AB1702" si="7367">AVERAGE(K1682:K1683,K1685,K1687,K1689,K1691,K1693,K1695,K1697,K1699)</f>
        <v>#DIV/0!</v>
      </c>
      <c r="L1702" s="21" t="e">
        <f t="shared" si="7367"/>
        <v>#DIV/0!</v>
      </c>
      <c r="M1702" s="21" t="e">
        <f t="shared" si="7367"/>
        <v>#DIV/0!</v>
      </c>
      <c r="N1702" s="21" t="e">
        <f t="shared" si="7367"/>
        <v>#DIV/0!</v>
      </c>
      <c r="O1702" s="21" t="e">
        <f t="shared" si="7367"/>
        <v>#DIV/0!</v>
      </c>
      <c r="P1702" s="21" t="e">
        <f t="shared" si="7367"/>
        <v>#DIV/0!</v>
      </c>
      <c r="Q1702" s="21" t="e">
        <f t="shared" si="7367"/>
        <v>#DIV/0!</v>
      </c>
      <c r="R1702" s="21" t="e">
        <f t="shared" si="7367"/>
        <v>#DIV/0!</v>
      </c>
      <c r="S1702" s="21" t="e">
        <f t="shared" si="7367"/>
        <v>#DIV/0!</v>
      </c>
      <c r="T1702" s="21" t="e">
        <f t="shared" si="7367"/>
        <v>#DIV/0!</v>
      </c>
      <c r="U1702" s="21" t="e">
        <f t="shared" si="7367"/>
        <v>#DIV/0!</v>
      </c>
      <c r="V1702" s="21" t="e">
        <f t="shared" si="7367"/>
        <v>#DIV/0!</v>
      </c>
      <c r="W1702" s="21" t="e">
        <f t="shared" si="7367"/>
        <v>#DIV/0!</v>
      </c>
      <c r="X1702" s="21" t="e">
        <f t="shared" si="7367"/>
        <v>#DIV/0!</v>
      </c>
      <c r="Y1702" s="21" t="e">
        <f t="shared" si="7367"/>
        <v>#DIV/0!</v>
      </c>
      <c r="Z1702" s="21" t="e">
        <f t="shared" si="7367"/>
        <v>#DIV/0!</v>
      </c>
      <c r="AA1702" s="21" t="e">
        <f t="shared" si="7367"/>
        <v>#DIV/0!</v>
      </c>
      <c r="AB1702" s="21" t="e">
        <f t="shared" si="7367"/>
        <v>#DIV/0!</v>
      </c>
      <c r="AC1702" s="199"/>
      <c r="AD1702" s="200"/>
      <c r="AE1702" s="200"/>
      <c r="AF1702" s="200"/>
      <c r="AG1702" s="200"/>
      <c r="AH1702" s="200"/>
      <c r="AI1702" s="200"/>
      <c r="AJ1702" s="200"/>
      <c r="AK1702" s="201"/>
      <c r="AL1702" s="200"/>
      <c r="AM1702" s="202"/>
    </row>
    <row r="1703" spans="1:39" s="6" customFormat="1" outlineLevel="1">
      <c r="B1703" s="116"/>
      <c r="C1703" s="35"/>
      <c r="D1703" s="36"/>
      <c r="E1703" s="36"/>
      <c r="F1703" s="36"/>
      <c r="G1703" s="36"/>
      <c r="H1703" s="37"/>
      <c r="I1703" s="38" t="s">
        <v>26</v>
      </c>
      <c r="J1703" s="21">
        <f>MIN(J1682:J1683,J1685,J1687,J1689,J1691,J1693,J1695,J1697,J1699)</f>
        <v>0</v>
      </c>
      <c r="K1703" s="21">
        <f t="shared" ref="K1703:AB1703" si="7368">MIN(K1682:K1683,K1685,K1687,K1689,K1691,K1693,K1695,K1697,K1699)</f>
        <v>0</v>
      </c>
      <c r="L1703" s="21">
        <f t="shared" si="7368"/>
        <v>0</v>
      </c>
      <c r="M1703" s="21">
        <f t="shared" si="7368"/>
        <v>0</v>
      </c>
      <c r="N1703" s="21">
        <f t="shared" si="7368"/>
        <v>0</v>
      </c>
      <c r="O1703" s="21">
        <f t="shared" si="7368"/>
        <v>0</v>
      </c>
      <c r="P1703" s="21">
        <f t="shared" si="7368"/>
        <v>0</v>
      </c>
      <c r="Q1703" s="21">
        <f t="shared" si="7368"/>
        <v>0</v>
      </c>
      <c r="R1703" s="21">
        <f t="shared" si="7368"/>
        <v>0</v>
      </c>
      <c r="S1703" s="21">
        <f t="shared" si="7368"/>
        <v>0</v>
      </c>
      <c r="T1703" s="21">
        <f t="shared" si="7368"/>
        <v>0</v>
      </c>
      <c r="U1703" s="21">
        <f t="shared" si="7368"/>
        <v>0</v>
      </c>
      <c r="V1703" s="21">
        <f t="shared" si="7368"/>
        <v>0</v>
      </c>
      <c r="W1703" s="21">
        <f t="shared" si="7368"/>
        <v>0</v>
      </c>
      <c r="X1703" s="21">
        <f t="shared" si="7368"/>
        <v>0</v>
      </c>
      <c r="Y1703" s="21">
        <f t="shared" si="7368"/>
        <v>0</v>
      </c>
      <c r="Z1703" s="21">
        <f t="shared" si="7368"/>
        <v>0</v>
      </c>
      <c r="AA1703" s="21">
        <f t="shared" si="7368"/>
        <v>0</v>
      </c>
      <c r="AB1703" s="21">
        <f t="shared" si="7368"/>
        <v>0</v>
      </c>
      <c r="AC1703" s="199"/>
      <c r="AD1703" s="200"/>
      <c r="AE1703" s="200"/>
      <c r="AF1703" s="200"/>
      <c r="AG1703" s="200"/>
      <c r="AH1703" s="200"/>
      <c r="AI1703" s="200"/>
      <c r="AJ1703" s="200"/>
      <c r="AK1703" s="201"/>
      <c r="AL1703" s="200"/>
      <c r="AM1703" s="202"/>
    </row>
    <row r="1704" spans="1:39" s="6" customFormat="1" outlineLevel="1">
      <c r="B1704" s="116"/>
      <c r="C1704" s="35"/>
      <c r="D1704" s="36"/>
      <c r="E1704" s="36"/>
      <c r="F1704" s="36"/>
      <c r="G1704" s="36"/>
      <c r="H1704" s="37"/>
      <c r="I1704" s="38" t="s">
        <v>25</v>
      </c>
      <c r="J1704" s="21">
        <f>MAX(J1682:J1683,J1685,J1687,J1689,J1691,J1693,J1695,J1697,J1699)</f>
        <v>0</v>
      </c>
      <c r="K1704" s="21">
        <f t="shared" ref="K1704:AB1704" si="7369">MAX(K1682:K1683,K1685,K1687,K1689,K1691,K1693,K1695,K1697,K1699)</f>
        <v>0</v>
      </c>
      <c r="L1704" s="21">
        <f t="shared" si="7369"/>
        <v>0</v>
      </c>
      <c r="M1704" s="21">
        <f t="shared" si="7369"/>
        <v>0</v>
      </c>
      <c r="N1704" s="21">
        <f t="shared" si="7369"/>
        <v>0</v>
      </c>
      <c r="O1704" s="21">
        <f t="shared" si="7369"/>
        <v>0</v>
      </c>
      <c r="P1704" s="21">
        <f t="shared" si="7369"/>
        <v>0</v>
      </c>
      <c r="Q1704" s="21">
        <f t="shared" si="7369"/>
        <v>0</v>
      </c>
      <c r="R1704" s="21">
        <f t="shared" si="7369"/>
        <v>0</v>
      </c>
      <c r="S1704" s="21">
        <f t="shared" si="7369"/>
        <v>0</v>
      </c>
      <c r="T1704" s="21">
        <f t="shared" si="7369"/>
        <v>0</v>
      </c>
      <c r="U1704" s="21">
        <f t="shared" si="7369"/>
        <v>0</v>
      </c>
      <c r="V1704" s="21">
        <f t="shared" si="7369"/>
        <v>0</v>
      </c>
      <c r="W1704" s="21">
        <f t="shared" si="7369"/>
        <v>0</v>
      </c>
      <c r="X1704" s="21">
        <f t="shared" si="7369"/>
        <v>0</v>
      </c>
      <c r="Y1704" s="21">
        <f t="shared" si="7369"/>
        <v>0</v>
      </c>
      <c r="Z1704" s="21">
        <f t="shared" si="7369"/>
        <v>0</v>
      </c>
      <c r="AA1704" s="21">
        <f t="shared" si="7369"/>
        <v>0</v>
      </c>
      <c r="AB1704" s="21">
        <f t="shared" si="7369"/>
        <v>0</v>
      </c>
      <c r="AC1704" s="199"/>
      <c r="AD1704" s="200"/>
      <c r="AE1704" s="200"/>
      <c r="AF1704" s="200"/>
      <c r="AG1704" s="200"/>
      <c r="AH1704" s="200"/>
      <c r="AI1704" s="200"/>
      <c r="AJ1704" s="200"/>
      <c r="AK1704" s="201"/>
      <c r="AL1704" s="200"/>
      <c r="AM1704" s="202"/>
    </row>
    <row r="1705" spans="1:39" s="6" customFormat="1" outlineLevel="1">
      <c r="B1705" s="116"/>
      <c r="C1705" s="35"/>
      <c r="D1705" s="36"/>
      <c r="E1705" s="36"/>
      <c r="F1705" s="36"/>
      <c r="G1705" s="36"/>
      <c r="H1705" s="37"/>
      <c r="I1705" s="38"/>
      <c r="J1705" s="21"/>
      <c r="K1705" s="21"/>
      <c r="L1705" s="21"/>
      <c r="M1705" s="21"/>
      <c r="N1705" s="21"/>
      <c r="O1705" s="21"/>
      <c r="P1705" s="21"/>
      <c r="Q1705" s="21"/>
      <c r="R1705" s="21"/>
      <c r="S1705" s="21"/>
      <c r="T1705" s="21"/>
      <c r="U1705" s="21"/>
      <c r="V1705" s="21"/>
      <c r="W1705" s="21"/>
      <c r="X1705" s="21"/>
      <c r="Y1705" s="21"/>
      <c r="Z1705" s="21"/>
      <c r="AA1705" s="21"/>
      <c r="AB1705" s="21"/>
      <c r="AC1705" s="200"/>
      <c r="AD1705" s="200"/>
      <c r="AE1705" s="200"/>
      <c r="AF1705" s="200"/>
      <c r="AG1705" s="200"/>
      <c r="AH1705" s="200"/>
      <c r="AI1705" s="200"/>
      <c r="AJ1705" s="200"/>
      <c r="AK1705" s="200"/>
      <c r="AL1705" s="200"/>
      <c r="AM1705" s="202"/>
    </row>
    <row r="1706" spans="1:39" s="31" customFormat="1" ht="16.5" outlineLevel="1" thickBot="1">
      <c r="B1706" s="117"/>
      <c r="C1706" s="39"/>
      <c r="D1706" s="40"/>
      <c r="E1706" s="40"/>
      <c r="F1706" s="40"/>
      <c r="G1706" s="40"/>
      <c r="H1706" s="41"/>
      <c r="I1706" s="42"/>
      <c r="J1706" s="43"/>
      <c r="K1706" s="43"/>
      <c r="L1706" s="43"/>
      <c r="M1706" s="43"/>
      <c r="N1706" s="43"/>
      <c r="O1706" s="43"/>
      <c r="P1706" s="43"/>
      <c r="Q1706" s="43"/>
      <c r="R1706" s="43"/>
      <c r="S1706" s="43"/>
      <c r="T1706" s="43"/>
      <c r="U1706" s="43"/>
      <c r="V1706" s="43"/>
      <c r="W1706" s="43"/>
      <c r="X1706" s="43"/>
      <c r="Y1706" s="43"/>
      <c r="Z1706" s="43"/>
      <c r="AA1706" s="43"/>
      <c r="AB1706" s="43"/>
      <c r="AC1706" s="204"/>
      <c r="AD1706" s="204"/>
      <c r="AE1706" s="204"/>
      <c r="AF1706" s="204"/>
      <c r="AG1706" s="204"/>
      <c r="AH1706" s="204"/>
      <c r="AI1706" s="204"/>
      <c r="AJ1706" s="204"/>
      <c r="AK1706" s="204"/>
      <c r="AL1706" s="204"/>
      <c r="AM1706" s="205"/>
    </row>
    <row r="1707" spans="1:39" customFormat="1">
      <c r="B1707" s="118"/>
      <c r="C1707" s="28"/>
      <c r="D1707" s="19"/>
      <c r="E1707" s="19"/>
      <c r="F1707" s="19"/>
      <c r="G1707" s="19"/>
      <c r="H1707" s="29"/>
      <c r="I1707" s="20"/>
      <c r="J1707" s="30"/>
      <c r="K1707" s="30"/>
      <c r="L1707" s="30"/>
      <c r="M1707" s="30"/>
      <c r="N1707" s="30"/>
      <c r="O1707" s="30"/>
      <c r="P1707" s="30"/>
      <c r="Q1707" s="30"/>
      <c r="R1707" s="30"/>
      <c r="S1707" s="30"/>
      <c r="T1707" s="30"/>
      <c r="U1707" s="30"/>
      <c r="V1707" s="30"/>
      <c r="W1707" s="30"/>
      <c r="X1707" s="30"/>
      <c r="Y1707" s="30"/>
      <c r="Z1707" s="30"/>
      <c r="AA1707" s="30"/>
      <c r="AB1707" s="30"/>
      <c r="AC1707" s="206"/>
      <c r="AD1707" s="206"/>
      <c r="AE1707" s="206"/>
      <c r="AF1707" s="206"/>
      <c r="AG1707" s="206"/>
      <c r="AH1707" s="206"/>
      <c r="AI1707" s="206"/>
      <c r="AJ1707" s="206"/>
      <c r="AK1707" s="206"/>
      <c r="AL1707" s="206"/>
      <c r="AM1707" s="207"/>
    </row>
    <row r="1708" spans="1:39" customFormat="1" outlineLevel="1">
      <c r="B1708" s="114" t="s">
        <v>41</v>
      </c>
      <c r="C1708" s="28"/>
      <c r="D1708" s="19"/>
      <c r="E1708" s="19"/>
      <c r="F1708" s="19"/>
      <c r="G1708" s="19"/>
      <c r="H1708" s="29"/>
      <c r="I1708" s="20"/>
      <c r="J1708" s="30"/>
      <c r="K1708" s="30"/>
      <c r="L1708" s="30"/>
      <c r="M1708" s="30"/>
      <c r="N1708" s="30"/>
      <c r="O1708" s="30"/>
      <c r="P1708" s="30"/>
      <c r="Q1708" s="30"/>
      <c r="R1708" s="30"/>
      <c r="S1708" s="30"/>
      <c r="T1708" s="30"/>
      <c r="U1708" s="30"/>
      <c r="V1708" s="30"/>
      <c r="W1708" s="30"/>
      <c r="X1708" s="30"/>
      <c r="Y1708" s="30"/>
      <c r="Z1708" s="30"/>
      <c r="AA1708" s="30"/>
      <c r="AB1708" s="30"/>
      <c r="AC1708" s="206"/>
      <c r="AD1708" s="206"/>
      <c r="AE1708" s="206"/>
      <c r="AF1708" s="206"/>
      <c r="AG1708" s="206"/>
      <c r="AH1708" s="206"/>
      <c r="AI1708" s="206"/>
      <c r="AJ1708" s="206"/>
      <c r="AK1708" s="206"/>
      <c r="AL1708" s="206"/>
      <c r="AM1708" s="207"/>
    </row>
    <row r="1709" spans="1:39" customFormat="1" outlineLevel="1">
      <c r="A1709" t="str">
        <f>B1709&amp;C1709</f>
        <v>Surname, Forename1</v>
      </c>
      <c r="B1709" s="255" t="s">
        <v>28</v>
      </c>
      <c r="C1709" s="122">
        <v>1</v>
      </c>
      <c r="D1709" s="26" t="s">
        <v>22</v>
      </c>
      <c r="E1709" s="103"/>
      <c r="F1709" s="103"/>
      <c r="G1709" s="103"/>
      <c r="H1709" s="16"/>
      <c r="I1709" s="16"/>
      <c r="J1709" s="17"/>
      <c r="K1709" s="94"/>
      <c r="L1709" s="94"/>
      <c r="M1709" s="94"/>
      <c r="N1709" s="94"/>
      <c r="O1709" s="94"/>
      <c r="P1709" s="94"/>
      <c r="Q1709" s="17">
        <f>SUM(K1709:P1709)</f>
        <v>0</v>
      </c>
      <c r="R1709" s="94"/>
      <c r="S1709" s="94"/>
      <c r="T1709" s="17">
        <f>SUM(R1709:S1709)</f>
        <v>0</v>
      </c>
      <c r="U1709" s="17"/>
      <c r="V1709" s="94"/>
      <c r="W1709" s="17"/>
      <c r="X1709" s="94" t="e">
        <f>AVERAGE(V1709:W1709)</f>
        <v>#DIV/0!</v>
      </c>
      <c r="Y1709" s="17"/>
      <c r="Z1709" s="17"/>
      <c r="AA1709" s="17"/>
      <c r="AB1709" s="17"/>
      <c r="AC1709" s="190">
        <f>IF(J1709&lt;&gt;0,INT(25.4347*POWER((18-J1709),1.81)),0)</f>
        <v>0</v>
      </c>
      <c r="AD1709" s="190">
        <f>IF(Q1709&lt;&gt;0,INT(0.14354*POWER(((10*Q1709)-220),1.4)),0)</f>
        <v>0</v>
      </c>
      <c r="AE1709" s="190">
        <f>IF(T1709&lt;&gt;0,INT(51.39*POWER((T1709-1.5),1.05)),0)</f>
        <v>0</v>
      </c>
      <c r="AF1709" s="190">
        <f>IF(U1709&lt;&gt;0,INT(0.8465*POWER(((100*U1709)-75),1.42)),0)</f>
        <v>0</v>
      </c>
      <c r="AG1709" s="190" t="e">
        <f>IF(X1709&lt;&gt;0,INT(1.53775*POWER((82-X1709),1.81)),0)</f>
        <v>#DIV/0!</v>
      </c>
      <c r="AH1709" s="190">
        <f>IF(Y1709&lt;&gt;0,INT(5.74352*POWER((28.5-Y1709),1.92)),0)</f>
        <v>0</v>
      </c>
      <c r="AI1709" s="190">
        <f>IF(Z1709&lt;&gt;0,INT(12.91*POWER((Z1709-4),1.1)),0)</f>
        <v>0</v>
      </c>
      <c r="AJ1709" s="190">
        <f>IF(AA1709&lt;&gt;0,INT(0.2797*POWER(((100*AA1709)),1.35)),0)</f>
        <v>0</v>
      </c>
      <c r="AK1709" s="191">
        <f>IF(AB1709&lt;&gt;0,INT(100.14*POWER((AB1709-1),1.08)),0)</f>
        <v>0</v>
      </c>
      <c r="AL1709" s="208">
        <v>7</v>
      </c>
      <c r="AM1709" s="193" t="e">
        <f>SUM(AC1709:AK1709)</f>
        <v>#DIV/0!</v>
      </c>
    </row>
    <row r="1710" spans="1:39" customFormat="1" outlineLevel="1">
      <c r="A1710" t="str">
        <f>B1709&amp;C1710</f>
        <v>Surname, Forename2</v>
      </c>
      <c r="B1710" s="256"/>
      <c r="C1710" s="123">
        <v>2</v>
      </c>
      <c r="D1710" s="26" t="s">
        <v>22</v>
      </c>
      <c r="E1710" s="103"/>
      <c r="F1710" s="103"/>
      <c r="G1710" s="103"/>
      <c r="H1710" s="15"/>
      <c r="I1710" s="16"/>
      <c r="J1710" s="17"/>
      <c r="K1710" s="94"/>
      <c r="L1710" s="94"/>
      <c r="M1710" s="94"/>
      <c r="N1710" s="94"/>
      <c r="O1710" s="94"/>
      <c r="P1710" s="94"/>
      <c r="Q1710" s="17" t="str">
        <f>IF(SUM(K1710:P1710)=0,"",SUM(K1710:P1710))</f>
        <v/>
      </c>
      <c r="R1710" s="94"/>
      <c r="S1710" s="94"/>
      <c r="T1710" s="17" t="str">
        <f>IF(SUM(R1710:S1710)=0,"",SUM(R1710:S1710))</f>
        <v/>
      </c>
      <c r="U1710" s="17"/>
      <c r="V1710" s="94"/>
      <c r="W1710" s="17"/>
      <c r="X1710" s="94" t="str">
        <f>IFERROR(AVERAGE(V1710:W1710),"")</f>
        <v/>
      </c>
      <c r="Y1710" s="17"/>
      <c r="Z1710" s="17"/>
      <c r="AA1710" s="71"/>
      <c r="AB1710" s="17"/>
      <c r="AC1710" s="190" t="str">
        <f>IF(J1710="","",IF(J1710&lt;&gt;0,INT(25.4347*POWER((18-J1710),1.81)),0))</f>
        <v/>
      </c>
      <c r="AD1710" s="190" t="str">
        <f>IFERROR(IF(Q1710&lt;&gt;0,INT(0.14354*POWER(((10*Q1710)-220),1.4)),0),"")</f>
        <v/>
      </c>
      <c r="AE1710" s="190" t="str">
        <f>IFERROR(IF(T1710&lt;&gt;0,INT(51.39*POWER((T1710-1.5),1.05)),0),"")</f>
        <v/>
      </c>
      <c r="AF1710" s="190">
        <f>IF(U1710&lt;&gt;0,INT(0.8465*POWER(((100*U1710)-75),1.42)),0)</f>
        <v>0</v>
      </c>
      <c r="AG1710" s="190" t="str">
        <f>IFERROR(IF(X1710&lt;&gt;0,INT(1.53775*POWER((82-X1710),1.81)),0),"")</f>
        <v/>
      </c>
      <c r="AH1710" s="190" t="str">
        <f>IF(Y1710="","",IF(Y1710&lt;&gt;0,INT(5.74352*POWER((28.5-Y1710),1.92)),0))</f>
        <v/>
      </c>
      <c r="AI1710" s="190">
        <f>IF(Z1710&lt;&gt;0,INT(12.91*POWER((Z1710-4),1.1)),0)</f>
        <v>0</v>
      </c>
      <c r="AJ1710" s="190" t="str">
        <f>IF(AA1710="","",IF(AA1710&lt;&gt;0,INT(0.2797*POWER(((100*AA1710)),1.35)),0))</f>
        <v/>
      </c>
      <c r="AK1710" s="191" t="str">
        <f>IF(AB1710="","",IF(AB1710&lt;&gt;0,INT(100.14*POWER((AB1710-1),1.08)),0))</f>
        <v/>
      </c>
      <c r="AL1710" s="192">
        <f>COUNT(J1710,Q1710,T1710,X1710,Y1710,AA1710,AB1710)</f>
        <v>0</v>
      </c>
      <c r="AM1710" s="193" t="str">
        <f>IF(AL1710=0,"",SUM(AC1710:AK1710))</f>
        <v/>
      </c>
    </row>
    <row r="1711" spans="1:39" customFormat="1" outlineLevel="1">
      <c r="B1711" s="256"/>
      <c r="C1711" s="124" t="s">
        <v>65</v>
      </c>
      <c r="D1711" s="103"/>
      <c r="E1711" s="103"/>
      <c r="F1711" s="103"/>
      <c r="G1711" s="103"/>
      <c r="H1711" s="104"/>
      <c r="I1711" s="105"/>
      <c r="J1711" s="107" t="str">
        <f>IFERROR((J1710-J1709)/J1710*100%,"")</f>
        <v/>
      </c>
      <c r="K1711" s="107" t="str">
        <f>IFERROR((K1710-K1709)/K1710*100%,"")</f>
        <v/>
      </c>
      <c r="L1711" s="107" t="str">
        <f t="shared" ref="L1711" si="7370">IFERROR((L1710-L1709)/L1710*100%,"")</f>
        <v/>
      </c>
      <c r="M1711" s="107" t="str">
        <f t="shared" ref="M1711" si="7371">IFERROR((M1710-M1709)/M1710*100%,"")</f>
        <v/>
      </c>
      <c r="N1711" s="107" t="str">
        <f t="shared" ref="N1711" si="7372">IFERROR((N1710-N1709)/N1710*100%,"")</f>
        <v/>
      </c>
      <c r="O1711" s="107" t="str">
        <f t="shared" ref="O1711" si="7373">IFERROR((O1710-O1709)/O1710*100%,"")</f>
        <v/>
      </c>
      <c r="P1711" s="107" t="str">
        <f t="shared" ref="P1711" si="7374">IFERROR((P1710-P1709)/P1710*100%,"")</f>
        <v/>
      </c>
      <c r="Q1711" s="107" t="str">
        <f t="shared" ref="Q1711" si="7375">IFERROR((Q1710-Q1709)/Q1710*100%,"")</f>
        <v/>
      </c>
      <c r="R1711" s="107" t="str">
        <f t="shared" ref="R1711" si="7376">IFERROR((R1710-R1709)/R1710*100%,"")</f>
        <v/>
      </c>
      <c r="S1711" s="107" t="str">
        <f t="shared" ref="S1711" si="7377">IFERROR((S1710-S1709)/S1710*100%,"")</f>
        <v/>
      </c>
      <c r="T1711" s="107" t="str">
        <f>IFERROR((T1710-T1709)/T1710*100%,"")</f>
        <v/>
      </c>
      <c r="U1711" s="107" t="str">
        <f t="shared" ref="U1711" si="7378">IFERROR((U1710-U1709)/U1710*100%,"")</f>
        <v/>
      </c>
      <c r="V1711" s="107" t="str">
        <f t="shared" ref="V1711" si="7379">IFERROR((V1710-V1709)/V1710*100%,"")</f>
        <v/>
      </c>
      <c r="W1711" s="107" t="str">
        <f t="shared" ref="W1711" si="7380">IFERROR((W1710-W1709)/W1710*100%,"")</f>
        <v/>
      </c>
      <c r="X1711" s="107" t="str">
        <f t="shared" ref="X1711" si="7381">IFERROR((X1710-X1709)/X1710*100%,"")</f>
        <v/>
      </c>
      <c r="Y1711" s="107" t="str">
        <f t="shared" ref="Y1711" si="7382">IFERROR((Y1710-Y1709)/Y1710*100%,"")</f>
        <v/>
      </c>
      <c r="Z1711" s="107" t="str">
        <f t="shared" ref="Z1711" si="7383">IFERROR((Z1710-Z1709)/Z1710*100%,"")</f>
        <v/>
      </c>
      <c r="AA1711" s="107" t="str">
        <f t="shared" ref="AA1711" si="7384">IFERROR((AA1710-AA1709)/AA1710*100%,"")</f>
        <v/>
      </c>
      <c r="AB1711" s="107" t="str">
        <f t="shared" ref="AB1711" si="7385">IFERROR((AB1710-AB1709)/AB1710*100%,"")</f>
        <v/>
      </c>
      <c r="AC1711" s="194" t="str">
        <f t="shared" ref="AC1711" si="7386">IFERROR((AC1710-AC1709)/AC1710*100%,"")</f>
        <v/>
      </c>
      <c r="AD1711" s="194" t="str">
        <f t="shared" ref="AD1711" si="7387">IFERROR((AD1710-AD1709)/AD1710*100%,"")</f>
        <v/>
      </c>
      <c r="AE1711" s="194" t="str">
        <f t="shared" ref="AE1711" si="7388">IFERROR((AE1710-AE1709)/AE1710*100%,"")</f>
        <v/>
      </c>
      <c r="AF1711" s="194" t="str">
        <f t="shared" ref="AF1711" si="7389">IFERROR((AF1710-AF1709)/AF1710*100%,"")</f>
        <v/>
      </c>
      <c r="AG1711" s="194" t="str">
        <f t="shared" ref="AG1711" si="7390">IFERROR((AG1710-AG1709)/AG1710*100%,"")</f>
        <v/>
      </c>
      <c r="AH1711" s="194" t="str">
        <f t="shared" ref="AH1711" si="7391">IFERROR((AH1710-AH1709)/AH1710*100%,"")</f>
        <v/>
      </c>
      <c r="AI1711" s="194" t="str">
        <f t="shared" ref="AI1711" si="7392">IFERROR((AI1710-AI1709)/AI1710*100%,"")</f>
        <v/>
      </c>
      <c r="AJ1711" s="194" t="str">
        <f t="shared" ref="AJ1711" si="7393">IFERROR((AJ1710-AJ1709)/AJ1710*100%,"")</f>
        <v/>
      </c>
      <c r="AK1711" s="194" t="str">
        <f t="shared" ref="AK1711" si="7394">IFERROR((AK1710-AK1709)/AK1710*100%,"")</f>
        <v/>
      </c>
      <c r="AL1711" s="194" t="str">
        <f t="shared" ref="AL1711:AM1711" si="7395">IFERROR((AL1710-AL1709)/AL1710*100%,"")</f>
        <v/>
      </c>
      <c r="AM1711" s="228" t="str">
        <f t="shared" si="7395"/>
        <v/>
      </c>
    </row>
    <row r="1712" spans="1:39" customFormat="1" outlineLevel="1">
      <c r="A1712" t="str">
        <f>B1709&amp;C1712</f>
        <v>Surname, Forename3</v>
      </c>
      <c r="B1712" s="256"/>
      <c r="C1712" s="123">
        <v>3</v>
      </c>
      <c r="D1712" s="26" t="s">
        <v>22</v>
      </c>
      <c r="E1712" s="103"/>
      <c r="F1712" s="103"/>
      <c r="G1712" s="103"/>
      <c r="H1712" s="15"/>
      <c r="I1712" s="16"/>
      <c r="J1712" s="17"/>
      <c r="K1712" s="94"/>
      <c r="L1712" s="94"/>
      <c r="M1712" s="94"/>
      <c r="N1712" s="94"/>
      <c r="O1712" s="94"/>
      <c r="P1712" s="94"/>
      <c r="Q1712" s="17" t="str">
        <f>IF(SUM(K1712:P1712)=0,"",SUM(K1712:P1712))</f>
        <v/>
      </c>
      <c r="R1712" s="94"/>
      <c r="S1712" s="94"/>
      <c r="T1712" s="17" t="str">
        <f>IF(SUM(R1712:S1712)=0,"",SUM(R1712:S1712))</f>
        <v/>
      </c>
      <c r="U1712" s="17"/>
      <c r="V1712" s="94"/>
      <c r="W1712" s="17"/>
      <c r="X1712" s="94" t="str">
        <f>IFERROR(AVERAGE(V1712:W1712),"")</f>
        <v/>
      </c>
      <c r="Y1712" s="17"/>
      <c r="Z1712" s="17"/>
      <c r="AA1712" s="71"/>
      <c r="AB1712" s="17"/>
      <c r="AC1712" s="190" t="str">
        <f>IF(J1712="","",IF(J1712&lt;&gt;0,INT(25.4347*POWER((18-J1712),1.81)),0))</f>
        <v/>
      </c>
      <c r="AD1712" s="190" t="str">
        <f>IFERROR(IF(Q1712&lt;&gt;0,INT(0.14354*POWER(((10*Q1712)-220),1.4)),0),"")</f>
        <v/>
      </c>
      <c r="AE1712" s="190" t="str">
        <f>IFERROR(IF(T1712&lt;&gt;0,INT(51.39*POWER((T1712-1.5),1.05)),0),"")</f>
        <v/>
      </c>
      <c r="AF1712" s="190">
        <f>IF(U1712&lt;&gt;0,INT(0.8465*POWER(((100*U1712)-75),1.42)),0)</f>
        <v>0</v>
      </c>
      <c r="AG1712" s="190" t="str">
        <f>IFERROR(IF(X1712&lt;&gt;0,INT(1.53775*POWER((82-X1712),1.81)),0),"")</f>
        <v/>
      </c>
      <c r="AH1712" s="190" t="str">
        <f>IF(Y1712="","",IF(Y1712&lt;&gt;0,INT(5.74352*POWER((28.5-Y1712),1.92)),0))</f>
        <v/>
      </c>
      <c r="AI1712" s="190">
        <f>IF(Z1712&lt;&gt;0,INT(12.91*POWER((Z1712-4),1.1)),0)</f>
        <v>0</v>
      </c>
      <c r="AJ1712" s="190" t="str">
        <f>IF(AA1712="","",IF(AA1712&lt;&gt;0,INT(0.2797*POWER(((100*AA1712)),1.35)),0))</f>
        <v/>
      </c>
      <c r="AK1712" s="191" t="str">
        <f>IF(AB1712="","",IF(AB1712&lt;&gt;0,INT(100.14*POWER((AB1712-1),1.08)),0))</f>
        <v/>
      </c>
      <c r="AL1712" s="192">
        <f>COUNT(J1712,Q1712,T1712,X1712,Y1712,AA1712,AB1712)</f>
        <v>0</v>
      </c>
      <c r="AM1712" s="193" t="str">
        <f>IF(AL1712=0,"",SUM(AC1712:AK1712))</f>
        <v/>
      </c>
    </row>
    <row r="1713" spans="1:39" customFormat="1" outlineLevel="1">
      <c r="B1713" s="256"/>
      <c r="C1713" s="124" t="s">
        <v>65</v>
      </c>
      <c r="D1713" s="103"/>
      <c r="E1713" s="103"/>
      <c r="F1713" s="103"/>
      <c r="G1713" s="103"/>
      <c r="H1713" s="104"/>
      <c r="I1713" s="105"/>
      <c r="J1713" s="107" t="str">
        <f>IFERROR((J1712-J1711)/J1712*100%,"")</f>
        <v/>
      </c>
      <c r="K1713" s="107" t="str">
        <f>IFERROR((K1712-K1711)/K1712*100%,"")</f>
        <v/>
      </c>
      <c r="L1713" s="107" t="str">
        <f t="shared" ref="L1713" si="7396">IFERROR((L1712-L1711)/L1712*100%,"")</f>
        <v/>
      </c>
      <c r="M1713" s="107" t="str">
        <f t="shared" ref="M1713" si="7397">IFERROR((M1712-M1711)/M1712*100%,"")</f>
        <v/>
      </c>
      <c r="N1713" s="107" t="str">
        <f t="shared" ref="N1713" si="7398">IFERROR((N1712-N1711)/N1712*100%,"")</f>
        <v/>
      </c>
      <c r="O1713" s="107" t="str">
        <f t="shared" ref="O1713" si="7399">IFERROR((O1712-O1711)/O1712*100%,"")</f>
        <v/>
      </c>
      <c r="P1713" s="107" t="str">
        <f t="shared" ref="P1713" si="7400">IFERROR((P1712-P1711)/P1712*100%,"")</f>
        <v/>
      </c>
      <c r="Q1713" s="107" t="str">
        <f t="shared" ref="Q1713" si="7401">IFERROR((Q1712-Q1711)/Q1712*100%,"")</f>
        <v/>
      </c>
      <c r="R1713" s="107" t="str">
        <f t="shared" ref="R1713" si="7402">IFERROR((R1712-R1711)/R1712*100%,"")</f>
        <v/>
      </c>
      <c r="S1713" s="107" t="str">
        <f t="shared" ref="S1713" si="7403">IFERROR((S1712-S1711)/S1712*100%,"")</f>
        <v/>
      </c>
      <c r="T1713" s="107" t="str">
        <f t="shared" ref="T1713" si="7404">IFERROR((T1712-T1711)/T1712*100%,"")</f>
        <v/>
      </c>
      <c r="U1713" s="107" t="str">
        <f t="shared" ref="U1713" si="7405">IFERROR((U1712-U1711)/U1712*100%,"")</f>
        <v/>
      </c>
      <c r="V1713" s="107" t="str">
        <f t="shared" ref="V1713" si="7406">IFERROR((V1712-V1711)/V1712*100%,"")</f>
        <v/>
      </c>
      <c r="W1713" s="107" t="str">
        <f t="shared" ref="W1713" si="7407">IFERROR((W1712-W1711)/W1712*100%,"")</f>
        <v/>
      </c>
      <c r="X1713" s="107" t="str">
        <f t="shared" ref="X1713" si="7408">IFERROR((X1712-X1711)/X1712*100%,"")</f>
        <v/>
      </c>
      <c r="Y1713" s="107" t="str">
        <f t="shared" ref="Y1713" si="7409">IFERROR((Y1712-Y1711)/Y1712*100%,"")</f>
        <v/>
      </c>
      <c r="Z1713" s="107" t="str">
        <f t="shared" ref="Z1713" si="7410">IFERROR((Z1712-Z1711)/Z1712*100%,"")</f>
        <v/>
      </c>
      <c r="AA1713" s="107" t="str">
        <f t="shared" ref="AA1713" si="7411">IFERROR((AA1712-AA1711)/AA1712*100%,"")</f>
        <v/>
      </c>
      <c r="AB1713" s="107" t="str">
        <f t="shared" ref="AB1713" si="7412">IFERROR((AB1712-AB1711)/AB1712*100%,"")</f>
        <v/>
      </c>
      <c r="AC1713" s="194" t="str">
        <f t="shared" ref="AC1713" si="7413">IFERROR((AC1712-AC1711)/AC1712*100%,"")</f>
        <v/>
      </c>
      <c r="AD1713" s="194" t="str">
        <f t="shared" ref="AD1713" si="7414">IFERROR((AD1712-AD1711)/AD1712*100%,"")</f>
        <v/>
      </c>
      <c r="AE1713" s="194" t="str">
        <f t="shared" ref="AE1713" si="7415">IFERROR((AE1712-AE1711)/AE1712*100%,"")</f>
        <v/>
      </c>
      <c r="AF1713" s="194" t="str">
        <f t="shared" ref="AF1713" si="7416">IFERROR((AF1712-AF1711)/AF1712*100%,"")</f>
        <v/>
      </c>
      <c r="AG1713" s="194" t="str">
        <f t="shared" ref="AG1713" si="7417">IFERROR((AG1712-AG1711)/AG1712*100%,"")</f>
        <v/>
      </c>
      <c r="AH1713" s="194" t="str">
        <f t="shared" ref="AH1713" si="7418">IFERROR((AH1712-AH1711)/AH1712*100%,"")</f>
        <v/>
      </c>
      <c r="AI1713" s="194" t="str">
        <f t="shared" ref="AI1713" si="7419">IFERROR((AI1712-AI1711)/AI1712*100%,"")</f>
        <v/>
      </c>
      <c r="AJ1713" s="194" t="str">
        <f t="shared" ref="AJ1713" si="7420">IFERROR((AJ1712-AJ1711)/AJ1712*100%,"")</f>
        <v/>
      </c>
      <c r="AK1713" s="194" t="str">
        <f t="shared" ref="AK1713" si="7421">IFERROR((AK1712-AK1711)/AK1712*100%,"")</f>
        <v/>
      </c>
      <c r="AL1713" s="194" t="str">
        <f t="shared" ref="AL1713" si="7422">IFERROR((AL1712-AL1711)/AL1712*100%,"")</f>
        <v/>
      </c>
      <c r="AM1713" s="227" t="str">
        <f>IFERROR((AM1712-AM1710)/AM1712*100%,"")</f>
        <v/>
      </c>
    </row>
    <row r="1714" spans="1:39" customFormat="1" outlineLevel="1">
      <c r="A1714" t="str">
        <f>B1709&amp;C1714</f>
        <v>Surname, Forename4</v>
      </c>
      <c r="B1714" s="256"/>
      <c r="C1714" s="123">
        <v>4</v>
      </c>
      <c r="D1714" s="26" t="s">
        <v>22</v>
      </c>
      <c r="E1714" s="103"/>
      <c r="F1714" s="103"/>
      <c r="G1714" s="103"/>
      <c r="H1714" s="15"/>
      <c r="I1714" s="16"/>
      <c r="J1714" s="17"/>
      <c r="K1714" s="94"/>
      <c r="L1714" s="94"/>
      <c r="M1714" s="94"/>
      <c r="N1714" s="94"/>
      <c r="O1714" s="94"/>
      <c r="P1714" s="94"/>
      <c r="Q1714" s="17" t="str">
        <f>IF(SUM(K1714:P1714)=0,"",SUM(K1714:P1714))</f>
        <v/>
      </c>
      <c r="R1714" s="94"/>
      <c r="S1714" s="94"/>
      <c r="T1714" s="17" t="str">
        <f>IF(SUM(R1714:S1714)=0,"",SUM(R1714:S1714))</f>
        <v/>
      </c>
      <c r="U1714" s="17"/>
      <c r="V1714" s="94"/>
      <c r="W1714" s="17"/>
      <c r="X1714" s="94" t="str">
        <f>IFERROR(AVERAGE(V1714:W1714),"")</f>
        <v/>
      </c>
      <c r="Y1714" s="17"/>
      <c r="Z1714" s="17"/>
      <c r="AA1714" s="71"/>
      <c r="AB1714" s="17"/>
      <c r="AC1714" s="190" t="str">
        <f>IF(J1714="","",IF(J1714&lt;&gt;0,INT(25.4347*POWER((18-J1714),1.81)),0))</f>
        <v/>
      </c>
      <c r="AD1714" s="190" t="str">
        <f>IFERROR(IF(Q1714&lt;&gt;0,INT(0.14354*POWER(((10*Q1714)-220),1.4)),0),"")</f>
        <v/>
      </c>
      <c r="AE1714" s="190" t="str">
        <f>IFERROR(IF(T1714&lt;&gt;0,INT(51.39*POWER((T1714-1.5),1.05)),0),"")</f>
        <v/>
      </c>
      <c r="AF1714" s="190">
        <f>IF(U1714&lt;&gt;0,INT(0.8465*POWER(((100*U1714)-75),1.42)),0)</f>
        <v>0</v>
      </c>
      <c r="AG1714" s="190" t="str">
        <f>IFERROR(IF(X1714&lt;&gt;0,INT(1.53775*POWER((82-X1714),1.81)),0),"")</f>
        <v/>
      </c>
      <c r="AH1714" s="190" t="str">
        <f>IF(Y1714="","",IF(Y1714&lt;&gt;0,INT(5.74352*POWER((28.5-Y1714),1.92)),0))</f>
        <v/>
      </c>
      <c r="AI1714" s="190">
        <f>IF(Z1714&lt;&gt;0,INT(12.91*POWER((Z1714-4),1.1)),0)</f>
        <v>0</v>
      </c>
      <c r="AJ1714" s="190" t="str">
        <f>IF(AA1714="","",IF(AA1714&lt;&gt;0,INT(0.2797*POWER(((100*AA1714)),1.35)),0))</f>
        <v/>
      </c>
      <c r="AK1714" s="191" t="str">
        <f>IF(AB1714="","",IF(AB1714&lt;&gt;0,INT(100.14*POWER((AB1714-1),1.08)),0))</f>
        <v/>
      </c>
      <c r="AL1714" s="192">
        <f>COUNT(J1714,Q1714,T1714,X1714,Y1714,AA1714,AB1714)</f>
        <v>0</v>
      </c>
      <c r="AM1714" s="193" t="str">
        <f>IF(AL1714=0,"",SUM(AC1714:AK1714))</f>
        <v/>
      </c>
    </row>
    <row r="1715" spans="1:39" customFormat="1" outlineLevel="1">
      <c r="B1715" s="256"/>
      <c r="C1715" s="124" t="s">
        <v>65</v>
      </c>
      <c r="D1715" s="103"/>
      <c r="E1715" s="103"/>
      <c r="F1715" s="103"/>
      <c r="G1715" s="103"/>
      <c r="H1715" s="104"/>
      <c r="I1715" s="105"/>
      <c r="J1715" s="107" t="str">
        <f>IFERROR((J1714-J1713)/J1714*100%,"")</f>
        <v/>
      </c>
      <c r="K1715" s="107" t="str">
        <f>IFERROR((K1714-K1713)/K1714*100%,"")</f>
        <v/>
      </c>
      <c r="L1715" s="107" t="str">
        <f t="shared" ref="L1715" si="7423">IFERROR((L1714-L1713)/L1714*100%,"")</f>
        <v/>
      </c>
      <c r="M1715" s="107" t="str">
        <f t="shared" ref="M1715" si="7424">IFERROR((M1714-M1713)/M1714*100%,"")</f>
        <v/>
      </c>
      <c r="N1715" s="107" t="str">
        <f t="shared" ref="N1715" si="7425">IFERROR((N1714-N1713)/N1714*100%,"")</f>
        <v/>
      </c>
      <c r="O1715" s="107" t="str">
        <f t="shared" ref="O1715" si="7426">IFERROR((O1714-O1713)/O1714*100%,"")</f>
        <v/>
      </c>
      <c r="P1715" s="107" t="str">
        <f t="shared" ref="P1715" si="7427">IFERROR((P1714-P1713)/P1714*100%,"")</f>
        <v/>
      </c>
      <c r="Q1715" s="107" t="str">
        <f t="shared" ref="Q1715" si="7428">IFERROR((Q1714-Q1713)/Q1714*100%,"")</f>
        <v/>
      </c>
      <c r="R1715" s="107" t="str">
        <f t="shared" ref="R1715" si="7429">IFERROR((R1714-R1713)/R1714*100%,"")</f>
        <v/>
      </c>
      <c r="S1715" s="107" t="str">
        <f t="shared" ref="S1715" si="7430">IFERROR((S1714-S1713)/S1714*100%,"")</f>
        <v/>
      </c>
      <c r="T1715" s="107" t="str">
        <f t="shared" ref="T1715" si="7431">IFERROR((T1714-T1713)/T1714*100%,"")</f>
        <v/>
      </c>
      <c r="U1715" s="107" t="str">
        <f t="shared" ref="U1715" si="7432">IFERROR((U1714-U1713)/U1714*100%,"")</f>
        <v/>
      </c>
      <c r="V1715" s="107" t="str">
        <f t="shared" ref="V1715" si="7433">IFERROR((V1714-V1713)/V1714*100%,"")</f>
        <v/>
      </c>
      <c r="W1715" s="107" t="str">
        <f t="shared" ref="W1715" si="7434">IFERROR((W1714-W1713)/W1714*100%,"")</f>
        <v/>
      </c>
      <c r="X1715" s="107" t="str">
        <f t="shared" ref="X1715" si="7435">IFERROR((X1714-X1713)/X1714*100%,"")</f>
        <v/>
      </c>
      <c r="Y1715" s="107" t="str">
        <f t="shared" ref="Y1715" si="7436">IFERROR((Y1714-Y1713)/Y1714*100%,"")</f>
        <v/>
      </c>
      <c r="Z1715" s="107" t="str">
        <f t="shared" ref="Z1715" si="7437">IFERROR((Z1714-Z1713)/Z1714*100%,"")</f>
        <v/>
      </c>
      <c r="AA1715" s="107" t="str">
        <f t="shared" ref="AA1715" si="7438">IFERROR((AA1714-AA1713)/AA1714*100%,"")</f>
        <v/>
      </c>
      <c r="AB1715" s="107" t="str">
        <f t="shared" ref="AB1715" si="7439">IFERROR((AB1714-AB1713)/AB1714*100%,"")</f>
        <v/>
      </c>
      <c r="AC1715" s="194" t="str">
        <f t="shared" ref="AC1715" si="7440">IFERROR((AC1714-AC1713)/AC1714*100%,"")</f>
        <v/>
      </c>
      <c r="AD1715" s="194" t="str">
        <f t="shared" ref="AD1715" si="7441">IFERROR((AD1714-AD1713)/AD1714*100%,"")</f>
        <v/>
      </c>
      <c r="AE1715" s="194" t="str">
        <f t="shared" ref="AE1715" si="7442">IFERROR((AE1714-AE1713)/AE1714*100%,"")</f>
        <v/>
      </c>
      <c r="AF1715" s="194" t="str">
        <f t="shared" ref="AF1715" si="7443">IFERROR((AF1714-AF1713)/AF1714*100%,"")</f>
        <v/>
      </c>
      <c r="AG1715" s="194" t="str">
        <f t="shared" ref="AG1715" si="7444">IFERROR((AG1714-AG1713)/AG1714*100%,"")</f>
        <v/>
      </c>
      <c r="AH1715" s="194" t="str">
        <f t="shared" ref="AH1715" si="7445">IFERROR((AH1714-AH1713)/AH1714*100%,"")</f>
        <v/>
      </c>
      <c r="AI1715" s="194" t="str">
        <f t="shared" ref="AI1715" si="7446">IFERROR((AI1714-AI1713)/AI1714*100%,"")</f>
        <v/>
      </c>
      <c r="AJ1715" s="194" t="str">
        <f t="shared" ref="AJ1715" si="7447">IFERROR((AJ1714-AJ1713)/AJ1714*100%,"")</f>
        <v/>
      </c>
      <c r="AK1715" s="194" t="str">
        <f t="shared" ref="AK1715" si="7448">IFERROR((AK1714-AK1713)/AK1714*100%,"")</f>
        <v/>
      </c>
      <c r="AL1715" s="194" t="str">
        <f t="shared" ref="AL1715" si="7449">IFERROR((AL1714-AL1713)/AL1714*100%,"")</f>
        <v/>
      </c>
      <c r="AM1715" s="227" t="str">
        <f>IFERROR((AM1714-AM1712)/AM1714*100%,"")</f>
        <v/>
      </c>
    </row>
    <row r="1716" spans="1:39" customFormat="1" outlineLevel="1">
      <c r="A1716" t="str">
        <f>B1709&amp;C1716</f>
        <v>Surname, Forename5</v>
      </c>
      <c r="B1716" s="256"/>
      <c r="C1716" s="123">
        <v>5</v>
      </c>
      <c r="D1716" s="26" t="s">
        <v>22</v>
      </c>
      <c r="E1716" s="103"/>
      <c r="F1716" s="103"/>
      <c r="G1716" s="103"/>
      <c r="H1716" s="15"/>
      <c r="I1716" s="16"/>
      <c r="J1716" s="17"/>
      <c r="K1716" s="94"/>
      <c r="L1716" s="94"/>
      <c r="M1716" s="94"/>
      <c r="N1716" s="94"/>
      <c r="O1716" s="94"/>
      <c r="P1716" s="94"/>
      <c r="Q1716" s="17" t="str">
        <f>IF(SUM(K1716:P1716)=0,"",SUM(K1716:P1716))</f>
        <v/>
      </c>
      <c r="R1716" s="94"/>
      <c r="S1716" s="94"/>
      <c r="T1716" s="17" t="str">
        <f>IF(SUM(R1716:S1716)=0,"",SUM(R1716:S1716))</f>
        <v/>
      </c>
      <c r="U1716" s="17"/>
      <c r="V1716" s="94"/>
      <c r="W1716" s="17"/>
      <c r="X1716" s="94" t="str">
        <f>IFERROR(AVERAGE(V1716:W1716),"")</f>
        <v/>
      </c>
      <c r="Y1716" s="17"/>
      <c r="Z1716" s="17"/>
      <c r="AA1716" s="71"/>
      <c r="AB1716" s="17"/>
      <c r="AC1716" s="190" t="str">
        <f>IF(J1716="","",IF(J1716&lt;&gt;0,INT(25.4347*POWER((18-J1716),1.81)),0))</f>
        <v/>
      </c>
      <c r="AD1716" s="190" t="str">
        <f>IFERROR(IF(Q1716&lt;&gt;0,INT(0.14354*POWER(((10*Q1716)-220),1.4)),0),"")</f>
        <v/>
      </c>
      <c r="AE1716" s="190" t="str">
        <f>IFERROR(IF(T1716&lt;&gt;0,INT(51.39*POWER((T1716-1.5),1.05)),0),"")</f>
        <v/>
      </c>
      <c r="AF1716" s="190">
        <f>IF(U1716&lt;&gt;0,INT(0.8465*POWER(((100*U1716)-75),1.42)),0)</f>
        <v>0</v>
      </c>
      <c r="AG1716" s="190" t="str">
        <f>IFERROR(IF(X1716&lt;&gt;0,INT(1.53775*POWER((82-X1716),1.81)),0),"")</f>
        <v/>
      </c>
      <c r="AH1716" s="190" t="str">
        <f>IF(Y1716="","",IF(Y1716&lt;&gt;0,INT(5.74352*POWER((28.5-Y1716),1.92)),0))</f>
        <v/>
      </c>
      <c r="AI1716" s="190">
        <f>IF(Z1716&lt;&gt;0,INT(12.91*POWER((Z1716-4),1.1)),0)</f>
        <v>0</v>
      </c>
      <c r="AJ1716" s="190" t="str">
        <f>IF(AA1716="","",IF(AA1716&lt;&gt;0,INT(0.2797*POWER(((100*AA1716)),1.35)),0))</f>
        <v/>
      </c>
      <c r="AK1716" s="191" t="str">
        <f>IF(AB1716="","",IF(AB1716&lt;&gt;0,INT(100.14*POWER((AB1716-1),1.08)),0))</f>
        <v/>
      </c>
      <c r="AL1716" s="192">
        <f>COUNT(J1716,Q1716,T1716,X1716,Y1716,AA1716,AB1716)</f>
        <v>0</v>
      </c>
      <c r="AM1716" s="193" t="str">
        <f>IF(AL1716=0,"",SUM(AC1716:AK1716))</f>
        <v/>
      </c>
    </row>
    <row r="1717" spans="1:39" customFormat="1" outlineLevel="1">
      <c r="B1717" s="256"/>
      <c r="C1717" s="124" t="s">
        <v>65</v>
      </c>
      <c r="D1717" s="103"/>
      <c r="E1717" s="103"/>
      <c r="F1717" s="103"/>
      <c r="G1717" s="103"/>
      <c r="H1717" s="104"/>
      <c r="I1717" s="105"/>
      <c r="J1717" s="107" t="str">
        <f>IFERROR((J1716-J1715)/J1716*100%,"")</f>
        <v/>
      </c>
      <c r="K1717" s="107" t="str">
        <f>IFERROR((K1716-K1715)/K1716*100%,"")</f>
        <v/>
      </c>
      <c r="L1717" s="107" t="str">
        <f t="shared" ref="L1717" si="7450">IFERROR((L1716-L1715)/L1716*100%,"")</f>
        <v/>
      </c>
      <c r="M1717" s="107" t="str">
        <f t="shared" ref="M1717" si="7451">IFERROR((M1716-M1715)/M1716*100%,"")</f>
        <v/>
      </c>
      <c r="N1717" s="107" t="str">
        <f t="shared" ref="N1717" si="7452">IFERROR((N1716-N1715)/N1716*100%,"")</f>
        <v/>
      </c>
      <c r="O1717" s="107" t="str">
        <f t="shared" ref="O1717" si="7453">IFERROR((O1716-O1715)/O1716*100%,"")</f>
        <v/>
      </c>
      <c r="P1717" s="107" t="str">
        <f t="shared" ref="P1717" si="7454">IFERROR((P1716-P1715)/P1716*100%,"")</f>
        <v/>
      </c>
      <c r="Q1717" s="107" t="str">
        <f t="shared" ref="Q1717" si="7455">IFERROR((Q1716-Q1715)/Q1716*100%,"")</f>
        <v/>
      </c>
      <c r="R1717" s="107" t="str">
        <f t="shared" ref="R1717" si="7456">IFERROR((R1716-R1715)/R1716*100%,"")</f>
        <v/>
      </c>
      <c r="S1717" s="107" t="str">
        <f t="shared" ref="S1717" si="7457">IFERROR((S1716-S1715)/S1716*100%,"")</f>
        <v/>
      </c>
      <c r="T1717" s="107" t="str">
        <f t="shared" ref="T1717" si="7458">IFERROR((T1716-T1715)/T1716*100%,"")</f>
        <v/>
      </c>
      <c r="U1717" s="107" t="str">
        <f t="shared" ref="U1717" si="7459">IFERROR((U1716-U1715)/U1716*100%,"")</f>
        <v/>
      </c>
      <c r="V1717" s="107" t="str">
        <f t="shared" ref="V1717" si="7460">IFERROR((V1716-V1715)/V1716*100%,"")</f>
        <v/>
      </c>
      <c r="W1717" s="107" t="str">
        <f t="shared" ref="W1717" si="7461">IFERROR((W1716-W1715)/W1716*100%,"")</f>
        <v/>
      </c>
      <c r="X1717" s="107" t="str">
        <f t="shared" ref="X1717" si="7462">IFERROR((X1716-X1715)/X1716*100%,"")</f>
        <v/>
      </c>
      <c r="Y1717" s="107" t="str">
        <f t="shared" ref="Y1717" si="7463">IFERROR((Y1716-Y1715)/Y1716*100%,"")</f>
        <v/>
      </c>
      <c r="Z1717" s="107" t="str">
        <f t="shared" ref="Z1717" si="7464">IFERROR((Z1716-Z1715)/Z1716*100%,"")</f>
        <v/>
      </c>
      <c r="AA1717" s="107" t="str">
        <f t="shared" ref="AA1717" si="7465">IFERROR((AA1716-AA1715)/AA1716*100%,"")</f>
        <v/>
      </c>
      <c r="AB1717" s="107" t="str">
        <f t="shared" ref="AB1717" si="7466">IFERROR((AB1716-AB1715)/AB1716*100%,"")</f>
        <v/>
      </c>
      <c r="AC1717" s="194" t="str">
        <f t="shared" ref="AC1717" si="7467">IFERROR((AC1716-AC1715)/AC1716*100%,"")</f>
        <v/>
      </c>
      <c r="AD1717" s="194" t="str">
        <f t="shared" ref="AD1717" si="7468">IFERROR((AD1716-AD1715)/AD1716*100%,"")</f>
        <v/>
      </c>
      <c r="AE1717" s="194" t="str">
        <f t="shared" ref="AE1717" si="7469">IFERROR((AE1716-AE1715)/AE1716*100%,"")</f>
        <v/>
      </c>
      <c r="AF1717" s="194" t="str">
        <f t="shared" ref="AF1717" si="7470">IFERROR((AF1716-AF1715)/AF1716*100%,"")</f>
        <v/>
      </c>
      <c r="AG1717" s="194" t="str">
        <f t="shared" ref="AG1717" si="7471">IFERROR((AG1716-AG1715)/AG1716*100%,"")</f>
        <v/>
      </c>
      <c r="AH1717" s="194" t="str">
        <f t="shared" ref="AH1717" si="7472">IFERROR((AH1716-AH1715)/AH1716*100%,"")</f>
        <v/>
      </c>
      <c r="AI1717" s="194" t="str">
        <f t="shared" ref="AI1717" si="7473">IFERROR((AI1716-AI1715)/AI1716*100%,"")</f>
        <v/>
      </c>
      <c r="AJ1717" s="194" t="str">
        <f t="shared" ref="AJ1717" si="7474">IFERROR((AJ1716-AJ1715)/AJ1716*100%,"")</f>
        <v/>
      </c>
      <c r="AK1717" s="194" t="str">
        <f t="shared" ref="AK1717" si="7475">IFERROR((AK1716-AK1715)/AK1716*100%,"")</f>
        <v/>
      </c>
      <c r="AL1717" s="194" t="str">
        <f t="shared" ref="AL1717" si="7476">IFERROR((AL1716-AL1715)/AL1716*100%,"")</f>
        <v/>
      </c>
      <c r="AM1717" s="227" t="str">
        <f>IFERROR((AM1716-AM1714)/AM1716*100%,"")</f>
        <v/>
      </c>
    </row>
    <row r="1718" spans="1:39" customFormat="1" outlineLevel="1">
      <c r="A1718" t="str">
        <f>B1709&amp;C1718</f>
        <v>Surname, Forename6</v>
      </c>
      <c r="B1718" s="256"/>
      <c r="C1718" s="123">
        <v>6</v>
      </c>
      <c r="D1718" s="26" t="s">
        <v>22</v>
      </c>
      <c r="E1718" s="103"/>
      <c r="F1718" s="103"/>
      <c r="G1718" s="103"/>
      <c r="H1718" s="15"/>
      <c r="I1718" s="16"/>
      <c r="J1718" s="17"/>
      <c r="K1718" s="94"/>
      <c r="L1718" s="94"/>
      <c r="M1718" s="94"/>
      <c r="N1718" s="94"/>
      <c r="O1718" s="94"/>
      <c r="P1718" s="94"/>
      <c r="Q1718" s="17" t="str">
        <f>IF(SUM(K1718:P1718)=0,"",SUM(K1718:P1718))</f>
        <v/>
      </c>
      <c r="R1718" s="94"/>
      <c r="S1718" s="94"/>
      <c r="T1718" s="17" t="str">
        <f>IF(SUM(R1718:S1718)=0,"",SUM(R1718:S1718))</f>
        <v/>
      </c>
      <c r="U1718" s="17"/>
      <c r="V1718" s="94"/>
      <c r="W1718" s="17"/>
      <c r="X1718" s="94" t="str">
        <f>IFERROR(AVERAGE(V1718:W1718),"")</f>
        <v/>
      </c>
      <c r="Y1718" s="17"/>
      <c r="Z1718" s="17"/>
      <c r="AA1718" s="71"/>
      <c r="AB1718" s="17"/>
      <c r="AC1718" s="190" t="str">
        <f>IF(J1718="","",IF(J1718&lt;&gt;0,INT(25.4347*POWER((18-J1718),1.81)),0))</f>
        <v/>
      </c>
      <c r="AD1718" s="190" t="str">
        <f>IFERROR(IF(Q1718&lt;&gt;0,INT(0.14354*POWER(((10*Q1718)-220),1.4)),0),"")</f>
        <v/>
      </c>
      <c r="AE1718" s="190" t="str">
        <f>IFERROR(IF(T1718&lt;&gt;0,INT(51.39*POWER((T1718-1.5),1.05)),0),"")</f>
        <v/>
      </c>
      <c r="AF1718" s="190">
        <f>IF(U1718&lt;&gt;0,INT(0.8465*POWER(((100*U1718)-75),1.42)),0)</f>
        <v>0</v>
      </c>
      <c r="AG1718" s="190" t="str">
        <f>IFERROR(IF(X1718&lt;&gt;0,INT(1.53775*POWER((82-X1718),1.81)),0),"")</f>
        <v/>
      </c>
      <c r="AH1718" s="190" t="str">
        <f>IF(Y1718="","",IF(Y1718&lt;&gt;0,INT(5.74352*POWER((28.5-Y1718),1.92)),0))</f>
        <v/>
      </c>
      <c r="AI1718" s="190">
        <f>IF(Z1718&lt;&gt;0,INT(12.91*POWER((Z1718-4),1.1)),0)</f>
        <v>0</v>
      </c>
      <c r="AJ1718" s="190" t="str">
        <f>IF(AA1718="","",IF(AA1718&lt;&gt;0,INT(0.2797*POWER(((100*AA1718)),1.35)),0))</f>
        <v/>
      </c>
      <c r="AK1718" s="191" t="str">
        <f>IF(AB1718="","",IF(AB1718&lt;&gt;0,INT(100.14*POWER((AB1718-1),1.08)),0))</f>
        <v/>
      </c>
      <c r="AL1718" s="192">
        <f>COUNT(J1718,Q1718,T1718,X1718,Y1718,AA1718,AB1718)</f>
        <v>0</v>
      </c>
      <c r="AM1718" s="193" t="str">
        <f>IF(AL1718=0,"",SUM(AC1718:AK1718))</f>
        <v/>
      </c>
    </row>
    <row r="1719" spans="1:39" customFormat="1" outlineLevel="1">
      <c r="B1719" s="256"/>
      <c r="C1719" s="124" t="s">
        <v>65</v>
      </c>
      <c r="D1719" s="103"/>
      <c r="E1719" s="103"/>
      <c r="F1719" s="103"/>
      <c r="G1719" s="103"/>
      <c r="H1719" s="104"/>
      <c r="I1719" s="105"/>
      <c r="J1719" s="107" t="str">
        <f>IFERROR((J1718-J1717)/J1718*100%,"")</f>
        <v/>
      </c>
      <c r="K1719" s="107" t="str">
        <f>IFERROR((K1718-K1717)/K1718*100%,"")</f>
        <v/>
      </c>
      <c r="L1719" s="107" t="str">
        <f t="shared" ref="L1719" si="7477">IFERROR((L1718-L1717)/L1718*100%,"")</f>
        <v/>
      </c>
      <c r="M1719" s="107" t="str">
        <f t="shared" ref="M1719" si="7478">IFERROR((M1718-M1717)/M1718*100%,"")</f>
        <v/>
      </c>
      <c r="N1719" s="107" t="str">
        <f t="shared" ref="N1719" si="7479">IFERROR((N1718-N1717)/N1718*100%,"")</f>
        <v/>
      </c>
      <c r="O1719" s="107" t="str">
        <f t="shared" ref="O1719" si="7480">IFERROR((O1718-O1717)/O1718*100%,"")</f>
        <v/>
      </c>
      <c r="P1719" s="107" t="str">
        <f t="shared" ref="P1719" si="7481">IFERROR((P1718-P1717)/P1718*100%,"")</f>
        <v/>
      </c>
      <c r="Q1719" s="107" t="str">
        <f t="shared" ref="Q1719" si="7482">IFERROR((Q1718-Q1717)/Q1718*100%,"")</f>
        <v/>
      </c>
      <c r="R1719" s="107" t="str">
        <f t="shared" ref="R1719" si="7483">IFERROR((R1718-R1717)/R1718*100%,"")</f>
        <v/>
      </c>
      <c r="S1719" s="107" t="str">
        <f t="shared" ref="S1719" si="7484">IFERROR((S1718-S1717)/S1718*100%,"")</f>
        <v/>
      </c>
      <c r="T1719" s="107" t="str">
        <f t="shared" ref="T1719" si="7485">IFERROR((T1718-T1717)/T1718*100%,"")</f>
        <v/>
      </c>
      <c r="U1719" s="107" t="str">
        <f t="shared" ref="U1719" si="7486">IFERROR((U1718-U1717)/U1718*100%,"")</f>
        <v/>
      </c>
      <c r="V1719" s="107" t="str">
        <f t="shared" ref="V1719" si="7487">IFERROR((V1718-V1717)/V1718*100%,"")</f>
        <v/>
      </c>
      <c r="W1719" s="107" t="str">
        <f t="shared" ref="W1719" si="7488">IFERROR((W1718-W1717)/W1718*100%,"")</f>
        <v/>
      </c>
      <c r="X1719" s="107" t="str">
        <f t="shared" ref="X1719" si="7489">IFERROR((X1718-X1717)/X1718*100%,"")</f>
        <v/>
      </c>
      <c r="Y1719" s="107" t="str">
        <f t="shared" ref="Y1719" si="7490">IFERROR((Y1718-Y1717)/Y1718*100%,"")</f>
        <v/>
      </c>
      <c r="Z1719" s="107" t="str">
        <f t="shared" ref="Z1719" si="7491">IFERROR((Z1718-Z1717)/Z1718*100%,"")</f>
        <v/>
      </c>
      <c r="AA1719" s="107" t="str">
        <f t="shared" ref="AA1719" si="7492">IFERROR((AA1718-AA1717)/AA1718*100%,"")</f>
        <v/>
      </c>
      <c r="AB1719" s="107" t="str">
        <f t="shared" ref="AB1719" si="7493">IFERROR((AB1718-AB1717)/AB1718*100%,"")</f>
        <v/>
      </c>
      <c r="AC1719" s="194" t="str">
        <f t="shared" ref="AC1719" si="7494">IFERROR((AC1718-AC1717)/AC1718*100%,"")</f>
        <v/>
      </c>
      <c r="AD1719" s="194" t="str">
        <f t="shared" ref="AD1719" si="7495">IFERROR((AD1718-AD1717)/AD1718*100%,"")</f>
        <v/>
      </c>
      <c r="AE1719" s="194" t="str">
        <f t="shared" ref="AE1719" si="7496">IFERROR((AE1718-AE1717)/AE1718*100%,"")</f>
        <v/>
      </c>
      <c r="AF1719" s="194" t="str">
        <f t="shared" ref="AF1719" si="7497">IFERROR((AF1718-AF1717)/AF1718*100%,"")</f>
        <v/>
      </c>
      <c r="AG1719" s="194" t="str">
        <f t="shared" ref="AG1719" si="7498">IFERROR((AG1718-AG1717)/AG1718*100%,"")</f>
        <v/>
      </c>
      <c r="AH1719" s="194" t="str">
        <f t="shared" ref="AH1719" si="7499">IFERROR((AH1718-AH1717)/AH1718*100%,"")</f>
        <v/>
      </c>
      <c r="AI1719" s="194" t="str">
        <f t="shared" ref="AI1719" si="7500">IFERROR((AI1718-AI1717)/AI1718*100%,"")</f>
        <v/>
      </c>
      <c r="AJ1719" s="194" t="str">
        <f t="shared" ref="AJ1719" si="7501">IFERROR((AJ1718-AJ1717)/AJ1718*100%,"")</f>
        <v/>
      </c>
      <c r="AK1719" s="194" t="str">
        <f t="shared" ref="AK1719" si="7502">IFERROR((AK1718-AK1717)/AK1718*100%,"")</f>
        <v/>
      </c>
      <c r="AL1719" s="194" t="str">
        <f t="shared" ref="AL1719" si="7503">IFERROR((AL1718-AL1717)/AL1718*100%,"")</f>
        <v/>
      </c>
      <c r="AM1719" s="227" t="str">
        <f>IFERROR((AM1718-AM1716)/AM1718*100%,"")</f>
        <v/>
      </c>
    </row>
    <row r="1720" spans="1:39" customFormat="1" outlineLevel="1">
      <c r="A1720" t="str">
        <f>B1709&amp;C1720</f>
        <v>Surname, Forename7</v>
      </c>
      <c r="B1720" s="256"/>
      <c r="C1720" s="123">
        <v>7</v>
      </c>
      <c r="D1720" s="26" t="s">
        <v>22</v>
      </c>
      <c r="E1720" s="103"/>
      <c r="F1720" s="103"/>
      <c r="G1720" s="103"/>
      <c r="H1720" s="15"/>
      <c r="I1720" s="16"/>
      <c r="J1720" s="17"/>
      <c r="K1720" s="94"/>
      <c r="L1720" s="94"/>
      <c r="M1720" s="94"/>
      <c r="N1720" s="94"/>
      <c r="O1720" s="94"/>
      <c r="P1720" s="94"/>
      <c r="Q1720" s="17" t="str">
        <f>IF(SUM(K1720:P1720)=0,"",SUM(K1720:P1720))</f>
        <v/>
      </c>
      <c r="R1720" s="94"/>
      <c r="S1720" s="94"/>
      <c r="T1720" s="17" t="str">
        <f>IF(SUM(R1720:S1720)=0,"",SUM(R1720:S1720))</f>
        <v/>
      </c>
      <c r="U1720" s="17"/>
      <c r="V1720" s="94"/>
      <c r="W1720" s="17"/>
      <c r="X1720" s="94" t="str">
        <f>IFERROR(AVERAGE(V1720:W1720),"")</f>
        <v/>
      </c>
      <c r="Y1720" s="17"/>
      <c r="Z1720" s="17"/>
      <c r="AA1720" s="71"/>
      <c r="AB1720" s="17"/>
      <c r="AC1720" s="190" t="str">
        <f>IF(J1720="","",IF(J1720&lt;&gt;0,INT(25.4347*POWER((18-J1720),1.81)),0))</f>
        <v/>
      </c>
      <c r="AD1720" s="190" t="str">
        <f>IFERROR(IF(Q1720&lt;&gt;0,INT(0.14354*POWER(((10*Q1720)-220),1.4)),0),"")</f>
        <v/>
      </c>
      <c r="AE1720" s="190" t="str">
        <f>IFERROR(IF(T1720&lt;&gt;0,INT(51.39*POWER((T1720-1.5),1.05)),0),"")</f>
        <v/>
      </c>
      <c r="AF1720" s="190">
        <f>IF(U1720&lt;&gt;0,INT(0.8465*POWER(((100*U1720)-75),1.42)),0)</f>
        <v>0</v>
      </c>
      <c r="AG1720" s="190" t="str">
        <f>IFERROR(IF(X1720&lt;&gt;0,INT(1.53775*POWER((82-X1720),1.81)),0),"")</f>
        <v/>
      </c>
      <c r="AH1720" s="190" t="str">
        <f>IF(Y1720="","",IF(Y1720&lt;&gt;0,INT(5.74352*POWER((28.5-Y1720),1.92)),0))</f>
        <v/>
      </c>
      <c r="AI1720" s="190">
        <f>IF(Z1720&lt;&gt;0,INT(12.91*POWER((Z1720-4),1.1)),0)</f>
        <v>0</v>
      </c>
      <c r="AJ1720" s="190" t="str">
        <f>IF(AA1720="","",IF(AA1720&lt;&gt;0,INT(0.2797*POWER(((100*AA1720)),1.35)),0))</f>
        <v/>
      </c>
      <c r="AK1720" s="191" t="str">
        <f>IF(AB1720="","",IF(AB1720&lt;&gt;0,INT(100.14*POWER((AB1720-1),1.08)),0))</f>
        <v/>
      </c>
      <c r="AL1720" s="192">
        <f>COUNT(J1720,Q1720,T1720,X1720,Y1720,AA1720,AB1720)</f>
        <v>0</v>
      </c>
      <c r="AM1720" s="193" t="str">
        <f>IF(AL1720=0,"",SUM(AC1720:AK1720))</f>
        <v/>
      </c>
    </row>
    <row r="1721" spans="1:39" customFormat="1" outlineLevel="1">
      <c r="B1721" s="256"/>
      <c r="C1721" s="124" t="s">
        <v>65</v>
      </c>
      <c r="D1721" s="103"/>
      <c r="E1721" s="103"/>
      <c r="F1721" s="103"/>
      <c r="G1721" s="103"/>
      <c r="H1721" s="104"/>
      <c r="I1721" s="105"/>
      <c r="J1721" s="107" t="str">
        <f>IFERROR((J1720-J1719)/J1720*100%,"")</f>
        <v/>
      </c>
      <c r="K1721" s="107" t="str">
        <f>IFERROR((K1720-K1719)/K1720*100%,"")</f>
        <v/>
      </c>
      <c r="L1721" s="107" t="str">
        <f t="shared" ref="L1721" si="7504">IFERROR((L1720-L1719)/L1720*100%,"")</f>
        <v/>
      </c>
      <c r="M1721" s="107" t="str">
        <f t="shared" ref="M1721" si="7505">IFERROR((M1720-M1719)/M1720*100%,"")</f>
        <v/>
      </c>
      <c r="N1721" s="107" t="str">
        <f t="shared" ref="N1721" si="7506">IFERROR((N1720-N1719)/N1720*100%,"")</f>
        <v/>
      </c>
      <c r="O1721" s="107" t="str">
        <f t="shared" ref="O1721" si="7507">IFERROR((O1720-O1719)/O1720*100%,"")</f>
        <v/>
      </c>
      <c r="P1721" s="107" t="str">
        <f t="shared" ref="P1721" si="7508">IFERROR((P1720-P1719)/P1720*100%,"")</f>
        <v/>
      </c>
      <c r="Q1721" s="107" t="str">
        <f t="shared" ref="Q1721" si="7509">IFERROR((Q1720-Q1719)/Q1720*100%,"")</f>
        <v/>
      </c>
      <c r="R1721" s="107" t="str">
        <f t="shared" ref="R1721" si="7510">IFERROR((R1720-R1719)/R1720*100%,"")</f>
        <v/>
      </c>
      <c r="S1721" s="107" t="str">
        <f t="shared" ref="S1721" si="7511">IFERROR((S1720-S1719)/S1720*100%,"")</f>
        <v/>
      </c>
      <c r="T1721" s="107" t="str">
        <f t="shared" ref="T1721" si="7512">IFERROR((T1720-T1719)/T1720*100%,"")</f>
        <v/>
      </c>
      <c r="U1721" s="107" t="str">
        <f t="shared" ref="U1721" si="7513">IFERROR((U1720-U1719)/U1720*100%,"")</f>
        <v/>
      </c>
      <c r="V1721" s="107" t="str">
        <f t="shared" ref="V1721" si="7514">IFERROR((V1720-V1719)/V1720*100%,"")</f>
        <v/>
      </c>
      <c r="W1721" s="107" t="str">
        <f t="shared" ref="W1721" si="7515">IFERROR((W1720-W1719)/W1720*100%,"")</f>
        <v/>
      </c>
      <c r="X1721" s="107" t="str">
        <f t="shared" ref="X1721" si="7516">IFERROR((X1720-X1719)/X1720*100%,"")</f>
        <v/>
      </c>
      <c r="Y1721" s="107" t="str">
        <f t="shared" ref="Y1721" si="7517">IFERROR((Y1720-Y1719)/Y1720*100%,"")</f>
        <v/>
      </c>
      <c r="Z1721" s="107" t="str">
        <f t="shared" ref="Z1721" si="7518">IFERROR((Z1720-Z1719)/Z1720*100%,"")</f>
        <v/>
      </c>
      <c r="AA1721" s="107" t="str">
        <f t="shared" ref="AA1721" si="7519">IFERROR((AA1720-AA1719)/AA1720*100%,"")</f>
        <v/>
      </c>
      <c r="AB1721" s="107" t="str">
        <f t="shared" ref="AB1721" si="7520">IFERROR((AB1720-AB1719)/AB1720*100%,"")</f>
        <v/>
      </c>
      <c r="AC1721" s="194" t="str">
        <f t="shared" ref="AC1721" si="7521">IFERROR((AC1720-AC1719)/AC1720*100%,"")</f>
        <v/>
      </c>
      <c r="AD1721" s="194" t="str">
        <f t="shared" ref="AD1721" si="7522">IFERROR((AD1720-AD1719)/AD1720*100%,"")</f>
        <v/>
      </c>
      <c r="AE1721" s="194" t="str">
        <f t="shared" ref="AE1721" si="7523">IFERROR((AE1720-AE1719)/AE1720*100%,"")</f>
        <v/>
      </c>
      <c r="AF1721" s="194" t="str">
        <f t="shared" ref="AF1721" si="7524">IFERROR((AF1720-AF1719)/AF1720*100%,"")</f>
        <v/>
      </c>
      <c r="AG1721" s="194" t="str">
        <f t="shared" ref="AG1721" si="7525">IFERROR((AG1720-AG1719)/AG1720*100%,"")</f>
        <v/>
      </c>
      <c r="AH1721" s="194" t="str">
        <f t="shared" ref="AH1721" si="7526">IFERROR((AH1720-AH1719)/AH1720*100%,"")</f>
        <v/>
      </c>
      <c r="AI1721" s="194" t="str">
        <f t="shared" ref="AI1721" si="7527">IFERROR((AI1720-AI1719)/AI1720*100%,"")</f>
        <v/>
      </c>
      <c r="AJ1721" s="194" t="str">
        <f t="shared" ref="AJ1721" si="7528">IFERROR((AJ1720-AJ1719)/AJ1720*100%,"")</f>
        <v/>
      </c>
      <c r="AK1721" s="194" t="str">
        <f t="shared" ref="AK1721" si="7529">IFERROR((AK1720-AK1719)/AK1720*100%,"")</f>
        <v/>
      </c>
      <c r="AL1721" s="194" t="str">
        <f t="shared" ref="AL1721" si="7530">IFERROR((AL1720-AL1719)/AL1720*100%,"")</f>
        <v/>
      </c>
      <c r="AM1721" s="227" t="str">
        <f>IFERROR((AM1720-AM1718)/AM1720*100%,"")</f>
        <v/>
      </c>
    </row>
    <row r="1722" spans="1:39" customFormat="1" outlineLevel="1">
      <c r="A1722" t="str">
        <f>B1709&amp;C1722</f>
        <v>Surname, Forename8</v>
      </c>
      <c r="B1722" s="256"/>
      <c r="C1722" s="123">
        <v>8</v>
      </c>
      <c r="D1722" s="26" t="s">
        <v>22</v>
      </c>
      <c r="E1722" s="103"/>
      <c r="F1722" s="103"/>
      <c r="G1722" s="103"/>
      <c r="H1722" s="15"/>
      <c r="I1722" s="16"/>
      <c r="J1722" s="17"/>
      <c r="K1722" s="94"/>
      <c r="L1722" s="94"/>
      <c r="M1722" s="94"/>
      <c r="N1722" s="94"/>
      <c r="O1722" s="94"/>
      <c r="P1722" s="94"/>
      <c r="Q1722" s="17" t="str">
        <f>IF(SUM(K1722:P1722)=0,"",SUM(K1722:P1722))</f>
        <v/>
      </c>
      <c r="R1722" s="94"/>
      <c r="S1722" s="94"/>
      <c r="T1722" s="17" t="str">
        <f>IF(SUM(R1722:S1722)=0,"",SUM(R1722:S1722))</f>
        <v/>
      </c>
      <c r="U1722" s="17"/>
      <c r="V1722" s="94"/>
      <c r="W1722" s="17"/>
      <c r="X1722" s="94" t="str">
        <f>IFERROR(AVERAGE(V1722:W1722),"")</f>
        <v/>
      </c>
      <c r="Y1722" s="17"/>
      <c r="Z1722" s="17"/>
      <c r="AA1722" s="71"/>
      <c r="AB1722" s="17"/>
      <c r="AC1722" s="190" t="str">
        <f>IF(J1722="","",IF(J1722&lt;&gt;0,INT(25.4347*POWER((18-J1722),1.81)),0))</f>
        <v/>
      </c>
      <c r="AD1722" s="190" t="str">
        <f>IFERROR(IF(Q1722&lt;&gt;0,INT(0.14354*POWER(((10*Q1722)-220),1.4)),0),"")</f>
        <v/>
      </c>
      <c r="AE1722" s="190" t="str">
        <f>IFERROR(IF(T1722&lt;&gt;0,INT(51.39*POWER((T1722-1.5),1.05)),0),"")</f>
        <v/>
      </c>
      <c r="AF1722" s="190">
        <f>IF(U1722&lt;&gt;0,INT(0.8465*POWER(((100*U1722)-75),1.42)),0)</f>
        <v>0</v>
      </c>
      <c r="AG1722" s="190" t="str">
        <f>IFERROR(IF(X1722&lt;&gt;0,INT(1.53775*POWER((82-X1722),1.81)),0),"")</f>
        <v/>
      </c>
      <c r="AH1722" s="190" t="str">
        <f>IF(Y1722="","",IF(Y1722&lt;&gt;0,INT(5.74352*POWER((28.5-Y1722),1.92)),0))</f>
        <v/>
      </c>
      <c r="AI1722" s="190">
        <f>IF(Z1722&lt;&gt;0,INT(12.91*POWER((Z1722-4),1.1)),0)</f>
        <v>0</v>
      </c>
      <c r="AJ1722" s="190" t="str">
        <f>IF(AA1722="","",IF(AA1722&lt;&gt;0,INT(0.2797*POWER(((100*AA1722)),1.35)),0))</f>
        <v/>
      </c>
      <c r="AK1722" s="191" t="str">
        <f>IF(AB1722="","",IF(AB1722&lt;&gt;0,INT(100.14*POWER((AB1722-1),1.08)),0))</f>
        <v/>
      </c>
      <c r="AL1722" s="192">
        <f>COUNT(J1722,Q1722,T1722,X1722,Y1722,AA1722,AB1722)</f>
        <v>0</v>
      </c>
      <c r="AM1722" s="193" t="str">
        <f>IF(AL1722=0,"",SUM(AC1722:AK1722))</f>
        <v/>
      </c>
    </row>
    <row r="1723" spans="1:39" customFormat="1" outlineLevel="1">
      <c r="B1723" s="256"/>
      <c r="C1723" s="124" t="s">
        <v>65</v>
      </c>
      <c r="D1723" s="103"/>
      <c r="E1723" s="103"/>
      <c r="F1723" s="103"/>
      <c r="G1723" s="103"/>
      <c r="H1723" s="104"/>
      <c r="I1723" s="105"/>
      <c r="J1723" s="107" t="str">
        <f>IFERROR((J1722-J1721)/J1722*100%,"")</f>
        <v/>
      </c>
      <c r="K1723" s="107" t="str">
        <f>IFERROR((K1722-K1721)/K1722*100%,"")</f>
        <v/>
      </c>
      <c r="L1723" s="107" t="str">
        <f t="shared" ref="L1723" si="7531">IFERROR((L1722-L1721)/L1722*100%,"")</f>
        <v/>
      </c>
      <c r="M1723" s="107" t="str">
        <f t="shared" ref="M1723" si="7532">IFERROR((M1722-M1721)/M1722*100%,"")</f>
        <v/>
      </c>
      <c r="N1723" s="107" t="str">
        <f t="shared" ref="N1723" si="7533">IFERROR((N1722-N1721)/N1722*100%,"")</f>
        <v/>
      </c>
      <c r="O1723" s="107" t="str">
        <f t="shared" ref="O1723" si="7534">IFERROR((O1722-O1721)/O1722*100%,"")</f>
        <v/>
      </c>
      <c r="P1723" s="107" t="str">
        <f t="shared" ref="P1723" si="7535">IFERROR((P1722-P1721)/P1722*100%,"")</f>
        <v/>
      </c>
      <c r="Q1723" s="107" t="str">
        <f t="shared" ref="Q1723" si="7536">IFERROR((Q1722-Q1721)/Q1722*100%,"")</f>
        <v/>
      </c>
      <c r="R1723" s="107" t="str">
        <f t="shared" ref="R1723" si="7537">IFERROR((R1722-R1721)/R1722*100%,"")</f>
        <v/>
      </c>
      <c r="S1723" s="107" t="str">
        <f t="shared" ref="S1723" si="7538">IFERROR((S1722-S1721)/S1722*100%,"")</f>
        <v/>
      </c>
      <c r="T1723" s="107" t="str">
        <f t="shared" ref="T1723" si="7539">IFERROR((T1722-T1721)/T1722*100%,"")</f>
        <v/>
      </c>
      <c r="U1723" s="107" t="str">
        <f t="shared" ref="U1723" si="7540">IFERROR((U1722-U1721)/U1722*100%,"")</f>
        <v/>
      </c>
      <c r="V1723" s="107" t="str">
        <f t="shared" ref="V1723" si="7541">IFERROR((V1722-V1721)/V1722*100%,"")</f>
        <v/>
      </c>
      <c r="W1723" s="107" t="str">
        <f t="shared" ref="W1723" si="7542">IFERROR((W1722-W1721)/W1722*100%,"")</f>
        <v/>
      </c>
      <c r="X1723" s="107" t="str">
        <f t="shared" ref="X1723" si="7543">IFERROR((X1722-X1721)/X1722*100%,"")</f>
        <v/>
      </c>
      <c r="Y1723" s="107" t="str">
        <f t="shared" ref="Y1723" si="7544">IFERROR((Y1722-Y1721)/Y1722*100%,"")</f>
        <v/>
      </c>
      <c r="Z1723" s="107" t="str">
        <f t="shared" ref="Z1723" si="7545">IFERROR((Z1722-Z1721)/Z1722*100%,"")</f>
        <v/>
      </c>
      <c r="AA1723" s="107" t="str">
        <f t="shared" ref="AA1723" si="7546">IFERROR((AA1722-AA1721)/AA1722*100%,"")</f>
        <v/>
      </c>
      <c r="AB1723" s="107" t="str">
        <f t="shared" ref="AB1723" si="7547">IFERROR((AB1722-AB1721)/AB1722*100%,"")</f>
        <v/>
      </c>
      <c r="AC1723" s="194" t="str">
        <f t="shared" ref="AC1723" si="7548">IFERROR((AC1722-AC1721)/AC1722*100%,"")</f>
        <v/>
      </c>
      <c r="AD1723" s="194" t="str">
        <f t="shared" ref="AD1723" si="7549">IFERROR((AD1722-AD1721)/AD1722*100%,"")</f>
        <v/>
      </c>
      <c r="AE1723" s="194" t="str">
        <f t="shared" ref="AE1723" si="7550">IFERROR((AE1722-AE1721)/AE1722*100%,"")</f>
        <v/>
      </c>
      <c r="AF1723" s="194" t="str">
        <f t="shared" ref="AF1723" si="7551">IFERROR((AF1722-AF1721)/AF1722*100%,"")</f>
        <v/>
      </c>
      <c r="AG1723" s="194" t="str">
        <f t="shared" ref="AG1723" si="7552">IFERROR((AG1722-AG1721)/AG1722*100%,"")</f>
        <v/>
      </c>
      <c r="AH1723" s="194" t="str">
        <f t="shared" ref="AH1723" si="7553">IFERROR((AH1722-AH1721)/AH1722*100%,"")</f>
        <v/>
      </c>
      <c r="AI1723" s="194" t="str">
        <f t="shared" ref="AI1723" si="7554">IFERROR((AI1722-AI1721)/AI1722*100%,"")</f>
        <v/>
      </c>
      <c r="AJ1723" s="194" t="str">
        <f t="shared" ref="AJ1723" si="7555">IFERROR((AJ1722-AJ1721)/AJ1722*100%,"")</f>
        <v/>
      </c>
      <c r="AK1723" s="194" t="str">
        <f t="shared" ref="AK1723" si="7556">IFERROR((AK1722-AK1721)/AK1722*100%,"")</f>
        <v/>
      </c>
      <c r="AL1723" s="194" t="str">
        <f t="shared" ref="AL1723" si="7557">IFERROR((AL1722-AL1721)/AL1722*100%,"")</f>
        <v/>
      </c>
      <c r="AM1723" s="227" t="str">
        <f>IFERROR((AM1722-AM1720)/AM1722*100%,"")</f>
        <v/>
      </c>
    </row>
    <row r="1724" spans="1:39" customFormat="1" outlineLevel="1">
      <c r="A1724" t="str">
        <f>B1709&amp;C1724</f>
        <v>Surname, Forename9</v>
      </c>
      <c r="B1724" s="256"/>
      <c r="C1724" s="123">
        <v>9</v>
      </c>
      <c r="D1724" s="26" t="s">
        <v>22</v>
      </c>
      <c r="E1724" s="103"/>
      <c r="F1724" s="103"/>
      <c r="G1724" s="103"/>
      <c r="H1724" s="15"/>
      <c r="I1724" s="16"/>
      <c r="J1724" s="17"/>
      <c r="K1724" s="94"/>
      <c r="L1724" s="94"/>
      <c r="M1724" s="94"/>
      <c r="N1724" s="94"/>
      <c r="O1724" s="94"/>
      <c r="P1724" s="94"/>
      <c r="Q1724" s="17" t="str">
        <f>IF(SUM(K1724:P1724)=0,"",SUM(K1724:P1724))</f>
        <v/>
      </c>
      <c r="R1724" s="94"/>
      <c r="S1724" s="94"/>
      <c r="T1724" s="17" t="str">
        <f>IF(SUM(R1724:S1724)=0,"",SUM(R1724:S1724))</f>
        <v/>
      </c>
      <c r="U1724" s="17"/>
      <c r="V1724" s="94"/>
      <c r="W1724" s="17"/>
      <c r="X1724" s="94" t="str">
        <f>IFERROR(AVERAGE(V1724:W1724),"")</f>
        <v/>
      </c>
      <c r="Y1724" s="17"/>
      <c r="Z1724" s="17"/>
      <c r="AA1724" s="71"/>
      <c r="AB1724" s="17"/>
      <c r="AC1724" s="190" t="str">
        <f>IF(J1724="","",IF(J1724&lt;&gt;0,INT(25.4347*POWER((18-J1724),1.81)),0))</f>
        <v/>
      </c>
      <c r="AD1724" s="190" t="str">
        <f>IFERROR(IF(Q1724&lt;&gt;0,INT(0.14354*POWER(((10*Q1724)-220),1.4)),0),"")</f>
        <v/>
      </c>
      <c r="AE1724" s="190" t="str">
        <f>IFERROR(IF(T1724&lt;&gt;0,INT(51.39*POWER((T1724-1.5),1.05)),0),"")</f>
        <v/>
      </c>
      <c r="AF1724" s="190">
        <f>IF(U1724&lt;&gt;0,INT(0.8465*POWER(((100*U1724)-75),1.42)),0)</f>
        <v>0</v>
      </c>
      <c r="AG1724" s="190" t="str">
        <f>IFERROR(IF(X1724&lt;&gt;0,INT(1.53775*POWER((82-X1724),1.81)),0),"")</f>
        <v/>
      </c>
      <c r="AH1724" s="190" t="str">
        <f>IF(Y1724="","",IF(Y1724&lt;&gt;0,INT(5.74352*POWER((28.5-Y1724),1.92)),0))</f>
        <v/>
      </c>
      <c r="AI1724" s="190">
        <f>IF(Z1724&lt;&gt;0,INT(12.91*POWER((Z1724-4),1.1)),0)</f>
        <v>0</v>
      </c>
      <c r="AJ1724" s="190" t="str">
        <f>IF(AA1724="","",IF(AA1724&lt;&gt;0,INT(0.2797*POWER(((100*AA1724)),1.35)),0))</f>
        <v/>
      </c>
      <c r="AK1724" s="191" t="str">
        <f>IF(AB1724="","",IF(AB1724&lt;&gt;0,INT(100.14*POWER((AB1724-1),1.08)),0))</f>
        <v/>
      </c>
      <c r="AL1724" s="192">
        <f>COUNT(J1724,Q1724,T1724,X1724,Y1724,AA1724,AB1724)</f>
        <v>0</v>
      </c>
      <c r="AM1724" s="193" t="str">
        <f>IF(AL1724=0,"",SUM(AC1724:AK1724))</f>
        <v/>
      </c>
    </row>
    <row r="1725" spans="1:39" customFormat="1" outlineLevel="1">
      <c r="B1725" s="256"/>
      <c r="C1725" s="124" t="s">
        <v>65</v>
      </c>
      <c r="D1725" s="33"/>
      <c r="E1725" s="33"/>
      <c r="F1725" s="33"/>
      <c r="G1725" s="33"/>
      <c r="H1725" s="18"/>
      <c r="I1725" s="44"/>
      <c r="J1725" s="107" t="str">
        <f>IFERROR((J1724-J1723)/J1724*100%,"")</f>
        <v/>
      </c>
      <c r="K1725" s="107" t="str">
        <f>IFERROR((K1724-K1723)/K1724*100%,"")</f>
        <v/>
      </c>
      <c r="L1725" s="107" t="str">
        <f t="shared" ref="L1725" si="7558">IFERROR((L1724-L1723)/L1724*100%,"")</f>
        <v/>
      </c>
      <c r="M1725" s="107" t="str">
        <f t="shared" ref="M1725" si="7559">IFERROR((M1724-M1723)/M1724*100%,"")</f>
        <v/>
      </c>
      <c r="N1725" s="107" t="str">
        <f t="shared" ref="N1725" si="7560">IFERROR((N1724-N1723)/N1724*100%,"")</f>
        <v/>
      </c>
      <c r="O1725" s="107" t="str">
        <f t="shared" ref="O1725" si="7561">IFERROR((O1724-O1723)/O1724*100%,"")</f>
        <v/>
      </c>
      <c r="P1725" s="107" t="str">
        <f t="shared" ref="P1725" si="7562">IFERROR((P1724-P1723)/P1724*100%,"")</f>
        <v/>
      </c>
      <c r="Q1725" s="107" t="str">
        <f t="shared" ref="Q1725" si="7563">IFERROR((Q1724-Q1723)/Q1724*100%,"")</f>
        <v/>
      </c>
      <c r="R1725" s="107" t="str">
        <f t="shared" ref="R1725" si="7564">IFERROR((R1724-R1723)/R1724*100%,"")</f>
        <v/>
      </c>
      <c r="S1725" s="107" t="str">
        <f t="shared" ref="S1725" si="7565">IFERROR((S1724-S1723)/S1724*100%,"")</f>
        <v/>
      </c>
      <c r="T1725" s="107" t="str">
        <f t="shared" ref="T1725" si="7566">IFERROR((T1724-T1723)/T1724*100%,"")</f>
        <v/>
      </c>
      <c r="U1725" s="107" t="str">
        <f t="shared" ref="U1725" si="7567">IFERROR((U1724-U1723)/U1724*100%,"")</f>
        <v/>
      </c>
      <c r="V1725" s="107" t="str">
        <f t="shared" ref="V1725" si="7568">IFERROR((V1724-V1723)/V1724*100%,"")</f>
        <v/>
      </c>
      <c r="W1725" s="107" t="str">
        <f t="shared" ref="W1725" si="7569">IFERROR((W1724-W1723)/W1724*100%,"")</f>
        <v/>
      </c>
      <c r="X1725" s="107" t="str">
        <f t="shared" ref="X1725" si="7570">IFERROR((X1724-X1723)/X1724*100%,"")</f>
        <v/>
      </c>
      <c r="Y1725" s="107" t="str">
        <f t="shared" ref="Y1725" si="7571">IFERROR((Y1724-Y1723)/Y1724*100%,"")</f>
        <v/>
      </c>
      <c r="Z1725" s="107" t="str">
        <f t="shared" ref="Z1725" si="7572">IFERROR((Z1724-Z1723)/Z1724*100%,"")</f>
        <v/>
      </c>
      <c r="AA1725" s="107" t="str">
        <f t="shared" ref="AA1725" si="7573">IFERROR((AA1724-AA1723)/AA1724*100%,"")</f>
        <v/>
      </c>
      <c r="AB1725" s="107" t="str">
        <f t="shared" ref="AB1725" si="7574">IFERROR((AB1724-AB1723)/AB1724*100%,"")</f>
        <v/>
      </c>
      <c r="AC1725" s="194" t="str">
        <f t="shared" ref="AC1725" si="7575">IFERROR((AC1724-AC1723)/AC1724*100%,"")</f>
        <v/>
      </c>
      <c r="AD1725" s="194" t="str">
        <f t="shared" ref="AD1725" si="7576">IFERROR((AD1724-AD1723)/AD1724*100%,"")</f>
        <v/>
      </c>
      <c r="AE1725" s="194" t="str">
        <f t="shared" ref="AE1725" si="7577">IFERROR((AE1724-AE1723)/AE1724*100%,"")</f>
        <v/>
      </c>
      <c r="AF1725" s="194" t="str">
        <f t="shared" ref="AF1725" si="7578">IFERROR((AF1724-AF1723)/AF1724*100%,"")</f>
        <v/>
      </c>
      <c r="AG1725" s="194" t="str">
        <f t="shared" ref="AG1725" si="7579">IFERROR((AG1724-AG1723)/AG1724*100%,"")</f>
        <v/>
      </c>
      <c r="AH1725" s="194" t="str">
        <f t="shared" ref="AH1725" si="7580">IFERROR((AH1724-AH1723)/AH1724*100%,"")</f>
        <v/>
      </c>
      <c r="AI1725" s="194" t="str">
        <f t="shared" ref="AI1725" si="7581">IFERROR((AI1724-AI1723)/AI1724*100%,"")</f>
        <v/>
      </c>
      <c r="AJ1725" s="194" t="str">
        <f t="shared" ref="AJ1725" si="7582">IFERROR((AJ1724-AJ1723)/AJ1724*100%,"")</f>
        <v/>
      </c>
      <c r="AK1725" s="194" t="str">
        <f t="shared" ref="AK1725" si="7583">IFERROR((AK1724-AK1723)/AK1724*100%,"")</f>
        <v/>
      </c>
      <c r="AL1725" s="194" t="str">
        <f t="shared" ref="AL1725" si="7584">IFERROR((AL1724-AL1723)/AL1724*100%,"")</f>
        <v/>
      </c>
      <c r="AM1725" s="227" t="str">
        <f>IFERROR((AM1724-AM1722)/AM1724*100%,"")</f>
        <v/>
      </c>
    </row>
    <row r="1726" spans="1:39" s="6" customFormat="1" outlineLevel="1">
      <c r="A1726" t="str">
        <f>B1709&amp;C1726</f>
        <v>Surname, Forename10</v>
      </c>
      <c r="B1726" s="256"/>
      <c r="C1726" s="125">
        <v>10</v>
      </c>
      <c r="D1726" s="33" t="s">
        <v>22</v>
      </c>
      <c r="E1726" s="33"/>
      <c r="F1726" s="33"/>
      <c r="G1726" s="33"/>
      <c r="H1726" s="18"/>
      <c r="I1726" s="44"/>
      <c r="J1726" s="34"/>
      <c r="K1726" s="34"/>
      <c r="L1726" s="34"/>
      <c r="M1726" s="34"/>
      <c r="N1726" s="34"/>
      <c r="O1726" s="34"/>
      <c r="P1726" s="34"/>
      <c r="Q1726" s="17" t="str">
        <f>IF(SUM(K1726:P1726)=0,"",SUM(K1726:P1726))</f>
        <v/>
      </c>
      <c r="R1726" s="94"/>
      <c r="S1726" s="94"/>
      <c r="T1726" s="17" t="str">
        <f>IF(SUM(R1726:S1726)=0,"",SUM(R1726:S1726))</f>
        <v/>
      </c>
      <c r="U1726" s="17"/>
      <c r="V1726" s="94"/>
      <c r="W1726" s="17"/>
      <c r="X1726" s="94" t="str">
        <f>IFERROR(AVERAGE(V1726:W1726),"")</f>
        <v/>
      </c>
      <c r="Y1726" s="17"/>
      <c r="Z1726" s="34"/>
      <c r="AA1726" s="71"/>
      <c r="AB1726" s="17"/>
      <c r="AC1726" s="190" t="str">
        <f>IF(J1726="","",IF(J1726&lt;&gt;0,INT(25.4347*POWER((18-J1726),1.81)),0))</f>
        <v/>
      </c>
      <c r="AD1726" s="190" t="str">
        <f>IFERROR(IF(Q1726&lt;&gt;0,INT(0.14354*POWER(((10*Q1726)-220),1.4)),0),"")</f>
        <v/>
      </c>
      <c r="AE1726" s="190" t="str">
        <f>IFERROR(IF(T1726&lt;&gt;0,INT(51.39*POWER((T1726-1.5),1.05)),0),"")</f>
        <v/>
      </c>
      <c r="AF1726" s="190">
        <f>IF(U1726&lt;&gt;0,INT(0.8465*POWER(((100*U1726)-75),1.42)),0)</f>
        <v>0</v>
      </c>
      <c r="AG1726" s="190" t="str">
        <f>IFERROR(IF(X1726&lt;&gt;0,INT(1.53775*POWER((82-X1726),1.81)),0),"")</f>
        <v/>
      </c>
      <c r="AH1726" s="190" t="str">
        <f>IF(Y1726="","",IF(Y1726&lt;&gt;0,INT(5.74352*POWER((28.5-Y1726),1.92)),0))</f>
        <v/>
      </c>
      <c r="AI1726" s="190">
        <f>IF(Z1726&lt;&gt;0,INT(12.91*POWER((Z1726-4),1.1)),0)</f>
        <v>0</v>
      </c>
      <c r="AJ1726" s="190" t="str">
        <f>IF(AA1726="","",IF(AA1726&lt;&gt;0,INT(0.2797*POWER(((100*AA1726)),1.35)),0))</f>
        <v/>
      </c>
      <c r="AK1726" s="191" t="str">
        <f>IF(AB1726="","",IF(AB1726&lt;&gt;0,INT(100.14*POWER((AB1726-1),1.08)),0))</f>
        <v/>
      </c>
      <c r="AL1726" s="192">
        <f>COUNT(J1726,Q1726,T1726,X1726,Y1726,AA1726,AB1726)</f>
        <v>0</v>
      </c>
      <c r="AM1726" s="193" t="str">
        <f>IF(AL1726=0,"",SUM(AC1726:AK1726))</f>
        <v/>
      </c>
    </row>
    <row r="1727" spans="1:39" s="6" customFormat="1" outlineLevel="1">
      <c r="A1727"/>
      <c r="B1727" s="257"/>
      <c r="C1727" s="126" t="s">
        <v>65</v>
      </c>
      <c r="D1727" s="33"/>
      <c r="E1727" s="33"/>
      <c r="F1727" s="33"/>
      <c r="G1727" s="33"/>
      <c r="H1727" s="18"/>
      <c r="I1727" s="44"/>
      <c r="J1727" s="107" t="str">
        <f>IFERROR((J1726-J1725)/J1726*100%,"")</f>
        <v/>
      </c>
      <c r="K1727" s="107" t="str">
        <f>IFERROR((K1726-K1725)/K1726*100%,"")</f>
        <v/>
      </c>
      <c r="L1727" s="107" t="str">
        <f t="shared" ref="L1727" si="7585">IFERROR((L1726-L1725)/L1726*100%,"")</f>
        <v/>
      </c>
      <c r="M1727" s="107" t="str">
        <f t="shared" ref="M1727" si="7586">IFERROR((M1726-M1725)/M1726*100%,"")</f>
        <v/>
      </c>
      <c r="N1727" s="107" t="str">
        <f t="shared" ref="N1727" si="7587">IFERROR((N1726-N1725)/N1726*100%,"")</f>
        <v/>
      </c>
      <c r="O1727" s="107" t="str">
        <f t="shared" ref="O1727" si="7588">IFERROR((O1726-O1725)/O1726*100%,"")</f>
        <v/>
      </c>
      <c r="P1727" s="107" t="str">
        <f t="shared" ref="P1727" si="7589">IFERROR((P1726-P1725)/P1726*100%,"")</f>
        <v/>
      </c>
      <c r="Q1727" s="107" t="str">
        <f t="shared" ref="Q1727" si="7590">IFERROR((Q1726-Q1725)/Q1726*100%,"")</f>
        <v/>
      </c>
      <c r="R1727" s="107" t="str">
        <f t="shared" ref="R1727" si="7591">IFERROR((R1726-R1725)/R1726*100%,"")</f>
        <v/>
      </c>
      <c r="S1727" s="107" t="str">
        <f t="shared" ref="S1727" si="7592">IFERROR((S1726-S1725)/S1726*100%,"")</f>
        <v/>
      </c>
      <c r="T1727" s="107" t="str">
        <f t="shared" ref="T1727" si="7593">IFERROR((T1726-T1725)/T1726*100%,"")</f>
        <v/>
      </c>
      <c r="U1727" s="107" t="str">
        <f t="shared" ref="U1727" si="7594">IFERROR((U1726-U1725)/U1726*100%,"")</f>
        <v/>
      </c>
      <c r="V1727" s="107" t="str">
        <f t="shared" ref="V1727" si="7595">IFERROR((V1726-V1725)/V1726*100%,"")</f>
        <v/>
      </c>
      <c r="W1727" s="107" t="str">
        <f t="shared" ref="W1727" si="7596">IFERROR((W1726-W1725)/W1726*100%,"")</f>
        <v/>
      </c>
      <c r="X1727" s="107" t="str">
        <f t="shared" ref="X1727" si="7597">IFERROR((X1726-X1725)/X1726*100%,"")</f>
        <v/>
      </c>
      <c r="Y1727" s="107" t="str">
        <f t="shared" ref="Y1727" si="7598">IFERROR((Y1726-Y1725)/Y1726*100%,"")</f>
        <v/>
      </c>
      <c r="Z1727" s="107" t="str">
        <f t="shared" ref="Z1727" si="7599">IFERROR((Z1726-Z1725)/Z1726*100%,"")</f>
        <v/>
      </c>
      <c r="AA1727" s="107" t="str">
        <f t="shared" ref="AA1727" si="7600">IFERROR((AA1726-AA1725)/AA1726*100%,"")</f>
        <v/>
      </c>
      <c r="AB1727" s="107" t="str">
        <f t="shared" ref="AB1727" si="7601">IFERROR((AB1726-AB1725)/AB1726*100%,"")</f>
        <v/>
      </c>
      <c r="AC1727" s="194" t="str">
        <f t="shared" ref="AC1727" si="7602">IFERROR((AC1726-AC1725)/AC1726*100%,"")</f>
        <v/>
      </c>
      <c r="AD1727" s="194" t="str">
        <f t="shared" ref="AD1727" si="7603">IFERROR((AD1726-AD1725)/AD1726*100%,"")</f>
        <v/>
      </c>
      <c r="AE1727" s="194" t="str">
        <f t="shared" ref="AE1727" si="7604">IFERROR((AE1726-AE1725)/AE1726*100%,"")</f>
        <v/>
      </c>
      <c r="AF1727" s="194" t="str">
        <f t="shared" ref="AF1727" si="7605">IFERROR((AF1726-AF1725)/AF1726*100%,"")</f>
        <v/>
      </c>
      <c r="AG1727" s="194" t="str">
        <f t="shared" ref="AG1727" si="7606">IFERROR((AG1726-AG1725)/AG1726*100%,"")</f>
        <v/>
      </c>
      <c r="AH1727" s="194" t="str">
        <f t="shared" ref="AH1727" si="7607">IFERROR((AH1726-AH1725)/AH1726*100%,"")</f>
        <v/>
      </c>
      <c r="AI1727" s="194" t="str">
        <f t="shared" ref="AI1727" si="7608">IFERROR((AI1726-AI1725)/AI1726*100%,"")</f>
        <v/>
      </c>
      <c r="AJ1727" s="194" t="str">
        <f t="shared" ref="AJ1727" si="7609">IFERROR((AJ1726-AJ1725)/AJ1726*100%,"")</f>
        <v/>
      </c>
      <c r="AK1727" s="194" t="str">
        <f t="shared" ref="AK1727" si="7610">IFERROR((AK1726-AK1725)/AK1726*100%,"")</f>
        <v/>
      </c>
      <c r="AL1727" s="194" t="str">
        <f t="shared" ref="AL1727" si="7611">IFERROR((AL1726-AL1725)/AL1726*100%,"")</f>
        <v/>
      </c>
      <c r="AM1727" s="227" t="str">
        <f>IFERROR((AM1726-AM1724)/AM1726*100%,"")</f>
        <v/>
      </c>
    </row>
    <row r="1728" spans="1:39" s="45" customFormat="1" outlineLevel="1">
      <c r="B1728" s="115"/>
      <c r="C1728" s="32"/>
      <c r="D1728" s="33"/>
      <c r="E1728" s="33"/>
      <c r="F1728" s="33"/>
      <c r="G1728" s="33"/>
      <c r="H1728" s="18"/>
      <c r="I1728" s="44"/>
      <c r="J1728" s="34"/>
      <c r="K1728" s="34"/>
      <c r="L1728" s="34"/>
      <c r="M1728" s="34"/>
      <c r="N1728" s="34"/>
      <c r="O1728" s="34"/>
      <c r="P1728" s="34"/>
      <c r="Q1728" s="34"/>
      <c r="R1728" s="34"/>
      <c r="S1728" s="34"/>
      <c r="T1728" s="34"/>
      <c r="U1728" s="34"/>
      <c r="V1728" s="34"/>
      <c r="W1728" s="34"/>
      <c r="X1728" s="34"/>
      <c r="Y1728" s="34"/>
      <c r="Z1728" s="34"/>
      <c r="AA1728" s="34"/>
      <c r="AB1728" s="34"/>
      <c r="AC1728" s="195"/>
      <c r="AD1728" s="196"/>
      <c r="AE1728" s="196"/>
      <c r="AF1728" s="196"/>
      <c r="AG1728" s="196"/>
      <c r="AH1728" s="196"/>
      <c r="AI1728" s="196"/>
      <c r="AJ1728" s="196"/>
      <c r="AK1728" s="197"/>
      <c r="AL1728" s="196"/>
      <c r="AM1728" s="198"/>
    </row>
    <row r="1729" spans="1:39" s="6" customFormat="1" outlineLevel="1">
      <c r="B1729" s="116"/>
      <c r="C1729" s="35"/>
      <c r="D1729" s="36"/>
      <c r="E1729" s="36"/>
      <c r="F1729" s="36"/>
      <c r="G1729" s="36"/>
      <c r="H1729" s="37"/>
      <c r="I1729" s="38" t="s">
        <v>24</v>
      </c>
      <c r="J1729" s="21" t="e">
        <f>AVERAGE(J1709:J1710,J1712,J1714,J1716,J1718,J1720,J1722,J1724,J1726)</f>
        <v>#DIV/0!</v>
      </c>
      <c r="K1729" s="21" t="e">
        <f t="shared" ref="K1729:AB1729" si="7612">AVERAGE(K1709:K1710,K1712,K1714,K1716,K1718,K1720,K1722,K1724,K1726)</f>
        <v>#DIV/0!</v>
      </c>
      <c r="L1729" s="21" t="e">
        <f t="shared" si="7612"/>
        <v>#DIV/0!</v>
      </c>
      <c r="M1729" s="21" t="e">
        <f t="shared" si="7612"/>
        <v>#DIV/0!</v>
      </c>
      <c r="N1729" s="21" t="e">
        <f t="shared" si="7612"/>
        <v>#DIV/0!</v>
      </c>
      <c r="O1729" s="21" t="e">
        <f t="shared" si="7612"/>
        <v>#DIV/0!</v>
      </c>
      <c r="P1729" s="21" t="e">
        <f t="shared" si="7612"/>
        <v>#DIV/0!</v>
      </c>
      <c r="Q1729" s="21">
        <f t="shared" si="7612"/>
        <v>0</v>
      </c>
      <c r="R1729" s="21" t="e">
        <f t="shared" si="7612"/>
        <v>#DIV/0!</v>
      </c>
      <c r="S1729" s="21" t="e">
        <f t="shared" si="7612"/>
        <v>#DIV/0!</v>
      </c>
      <c r="T1729" s="21">
        <f t="shared" si="7612"/>
        <v>0</v>
      </c>
      <c r="U1729" s="21" t="e">
        <f t="shared" si="7612"/>
        <v>#DIV/0!</v>
      </c>
      <c r="V1729" s="21" t="e">
        <f t="shared" si="7612"/>
        <v>#DIV/0!</v>
      </c>
      <c r="W1729" s="21" t="e">
        <f t="shared" si="7612"/>
        <v>#DIV/0!</v>
      </c>
      <c r="X1729" s="21" t="e">
        <f t="shared" si="7612"/>
        <v>#DIV/0!</v>
      </c>
      <c r="Y1729" s="21" t="e">
        <f t="shared" si="7612"/>
        <v>#DIV/0!</v>
      </c>
      <c r="Z1729" s="21" t="e">
        <f t="shared" si="7612"/>
        <v>#DIV/0!</v>
      </c>
      <c r="AA1729" s="21" t="e">
        <f t="shared" si="7612"/>
        <v>#DIV/0!</v>
      </c>
      <c r="AB1729" s="21" t="e">
        <f t="shared" si="7612"/>
        <v>#DIV/0!</v>
      </c>
      <c r="AC1729" s="199"/>
      <c r="AD1729" s="200"/>
      <c r="AE1729" s="200"/>
      <c r="AF1729" s="200"/>
      <c r="AG1729" s="200"/>
      <c r="AH1729" s="200"/>
      <c r="AI1729" s="200"/>
      <c r="AJ1729" s="200"/>
      <c r="AK1729" s="201"/>
      <c r="AL1729" s="200"/>
      <c r="AM1729" s="202"/>
    </row>
    <row r="1730" spans="1:39" s="6" customFormat="1" outlineLevel="1">
      <c r="B1730" s="116"/>
      <c r="C1730" s="35"/>
      <c r="D1730" s="36"/>
      <c r="E1730" s="36"/>
      <c r="F1730" s="36"/>
      <c r="G1730" s="36"/>
      <c r="H1730" s="37"/>
      <c r="I1730" s="38" t="s">
        <v>26</v>
      </c>
      <c r="J1730" s="21">
        <f>MIN(J1709:J1710,J1712,J1714,J1716,J1718,J1720,J1722,J1724,J1726)</f>
        <v>0</v>
      </c>
      <c r="K1730" s="21">
        <f t="shared" ref="K1730:AB1730" si="7613">MIN(K1709:K1710,K1712,K1714,K1716,K1718,K1720,K1722,K1724,K1726)</f>
        <v>0</v>
      </c>
      <c r="L1730" s="21">
        <f t="shared" si="7613"/>
        <v>0</v>
      </c>
      <c r="M1730" s="21">
        <f t="shared" si="7613"/>
        <v>0</v>
      </c>
      <c r="N1730" s="21">
        <f t="shared" si="7613"/>
        <v>0</v>
      </c>
      <c r="O1730" s="21">
        <f t="shared" si="7613"/>
        <v>0</v>
      </c>
      <c r="P1730" s="21">
        <f t="shared" si="7613"/>
        <v>0</v>
      </c>
      <c r="Q1730" s="21">
        <f t="shared" si="7613"/>
        <v>0</v>
      </c>
      <c r="R1730" s="21">
        <f t="shared" si="7613"/>
        <v>0</v>
      </c>
      <c r="S1730" s="21">
        <f t="shared" si="7613"/>
        <v>0</v>
      </c>
      <c r="T1730" s="21">
        <f t="shared" si="7613"/>
        <v>0</v>
      </c>
      <c r="U1730" s="21">
        <f t="shared" si="7613"/>
        <v>0</v>
      </c>
      <c r="V1730" s="21">
        <f t="shared" si="7613"/>
        <v>0</v>
      </c>
      <c r="W1730" s="21">
        <f t="shared" si="7613"/>
        <v>0</v>
      </c>
      <c r="X1730" s="21" t="e">
        <f t="shared" si="7613"/>
        <v>#DIV/0!</v>
      </c>
      <c r="Y1730" s="21">
        <f t="shared" si="7613"/>
        <v>0</v>
      </c>
      <c r="Z1730" s="21">
        <f t="shared" si="7613"/>
        <v>0</v>
      </c>
      <c r="AA1730" s="21">
        <f t="shared" si="7613"/>
        <v>0</v>
      </c>
      <c r="AB1730" s="21">
        <f t="shared" si="7613"/>
        <v>0</v>
      </c>
      <c r="AC1730" s="199"/>
      <c r="AD1730" s="200"/>
      <c r="AE1730" s="200"/>
      <c r="AF1730" s="200"/>
      <c r="AG1730" s="200"/>
      <c r="AH1730" s="200"/>
      <c r="AI1730" s="200"/>
      <c r="AJ1730" s="200"/>
      <c r="AK1730" s="201"/>
      <c r="AL1730" s="200"/>
      <c r="AM1730" s="202"/>
    </row>
    <row r="1731" spans="1:39" s="6" customFormat="1" outlineLevel="1">
      <c r="B1731" s="116"/>
      <c r="C1731" s="35"/>
      <c r="D1731" s="36"/>
      <c r="E1731" s="36"/>
      <c r="F1731" s="36"/>
      <c r="G1731" s="36"/>
      <c r="H1731" s="37"/>
      <c r="I1731" s="38" t="s">
        <v>25</v>
      </c>
      <c r="J1731" s="21">
        <f>MAX(J1709:J1710,J1712,J1714,J1716,J1718,J1720,J1722,J1724,J1726)</f>
        <v>0</v>
      </c>
      <c r="K1731" s="21">
        <f t="shared" ref="K1731:AB1731" si="7614">MAX(K1709:K1710,K1712,K1714,K1716,K1718,K1720,K1722,K1724,K1726)</f>
        <v>0</v>
      </c>
      <c r="L1731" s="21">
        <f t="shared" si="7614"/>
        <v>0</v>
      </c>
      <c r="M1731" s="21">
        <f t="shared" si="7614"/>
        <v>0</v>
      </c>
      <c r="N1731" s="21">
        <f t="shared" si="7614"/>
        <v>0</v>
      </c>
      <c r="O1731" s="21">
        <f t="shared" si="7614"/>
        <v>0</v>
      </c>
      <c r="P1731" s="21">
        <f t="shared" si="7614"/>
        <v>0</v>
      </c>
      <c r="Q1731" s="21">
        <f t="shared" si="7614"/>
        <v>0</v>
      </c>
      <c r="R1731" s="21">
        <f t="shared" si="7614"/>
        <v>0</v>
      </c>
      <c r="S1731" s="21">
        <f t="shared" si="7614"/>
        <v>0</v>
      </c>
      <c r="T1731" s="21">
        <f t="shared" si="7614"/>
        <v>0</v>
      </c>
      <c r="U1731" s="21">
        <f t="shared" si="7614"/>
        <v>0</v>
      </c>
      <c r="V1731" s="21">
        <f t="shared" si="7614"/>
        <v>0</v>
      </c>
      <c r="W1731" s="21">
        <f t="shared" si="7614"/>
        <v>0</v>
      </c>
      <c r="X1731" s="21" t="e">
        <f t="shared" si="7614"/>
        <v>#DIV/0!</v>
      </c>
      <c r="Y1731" s="21">
        <f t="shared" si="7614"/>
        <v>0</v>
      </c>
      <c r="Z1731" s="21">
        <f t="shared" si="7614"/>
        <v>0</v>
      </c>
      <c r="AA1731" s="21">
        <f t="shared" si="7614"/>
        <v>0</v>
      </c>
      <c r="AB1731" s="21">
        <f t="shared" si="7614"/>
        <v>0</v>
      </c>
      <c r="AC1731" s="199"/>
      <c r="AD1731" s="200"/>
      <c r="AE1731" s="200"/>
      <c r="AF1731" s="200"/>
      <c r="AG1731" s="200"/>
      <c r="AH1731" s="200"/>
      <c r="AI1731" s="200"/>
      <c r="AJ1731" s="200"/>
      <c r="AK1731" s="201"/>
      <c r="AL1731" s="200"/>
      <c r="AM1731" s="202"/>
    </row>
    <row r="1732" spans="1:39" s="6" customFormat="1" outlineLevel="1">
      <c r="B1732" s="116"/>
      <c r="C1732" s="35"/>
      <c r="D1732" s="36"/>
      <c r="E1732" s="36"/>
      <c r="F1732" s="36"/>
      <c r="G1732" s="36"/>
      <c r="H1732" s="37"/>
      <c r="I1732" s="38"/>
      <c r="J1732" s="21"/>
      <c r="K1732" s="21"/>
      <c r="L1732" s="21"/>
      <c r="M1732" s="21"/>
      <c r="N1732" s="21"/>
      <c r="O1732" s="21"/>
      <c r="P1732" s="21"/>
      <c r="Q1732" s="21"/>
      <c r="R1732" s="21"/>
      <c r="S1732" s="21"/>
      <c r="T1732" s="21"/>
      <c r="U1732" s="21"/>
      <c r="V1732" s="21"/>
      <c r="W1732" s="21"/>
      <c r="X1732" s="21"/>
      <c r="Y1732" s="21"/>
      <c r="Z1732" s="21"/>
      <c r="AA1732" s="21"/>
      <c r="AB1732" s="21"/>
      <c r="AC1732" s="200"/>
      <c r="AD1732" s="200"/>
      <c r="AE1732" s="200"/>
      <c r="AF1732" s="200"/>
      <c r="AG1732" s="200"/>
      <c r="AH1732" s="200"/>
      <c r="AI1732" s="200"/>
      <c r="AJ1732" s="200"/>
      <c r="AK1732" s="200"/>
      <c r="AL1732" s="200"/>
      <c r="AM1732" s="202"/>
    </row>
    <row r="1733" spans="1:39" s="31" customFormat="1" ht="16.5" outlineLevel="1" thickBot="1">
      <c r="B1733" s="117"/>
      <c r="C1733" s="39"/>
      <c r="D1733" s="40"/>
      <c r="E1733" s="40"/>
      <c r="F1733" s="40"/>
      <c r="G1733" s="40"/>
      <c r="H1733" s="41"/>
      <c r="I1733" s="42"/>
      <c r="J1733" s="43"/>
      <c r="K1733" s="43"/>
      <c r="L1733" s="43"/>
      <c r="M1733" s="43"/>
      <c r="N1733" s="43"/>
      <c r="O1733" s="43"/>
      <c r="P1733" s="43"/>
      <c r="Q1733" s="43"/>
      <c r="R1733" s="43"/>
      <c r="S1733" s="43"/>
      <c r="T1733" s="43"/>
      <c r="U1733" s="43"/>
      <c r="V1733" s="43"/>
      <c r="W1733" s="43"/>
      <c r="X1733" s="43"/>
      <c r="Y1733" s="43"/>
      <c r="Z1733" s="43"/>
      <c r="AA1733" s="43"/>
      <c r="AB1733" s="43"/>
      <c r="AC1733" s="204"/>
      <c r="AD1733" s="204"/>
      <c r="AE1733" s="204"/>
      <c r="AF1733" s="204"/>
      <c r="AG1733" s="204"/>
      <c r="AH1733" s="204"/>
      <c r="AI1733" s="204"/>
      <c r="AJ1733" s="204"/>
      <c r="AK1733" s="204"/>
      <c r="AL1733" s="204"/>
      <c r="AM1733" s="205"/>
    </row>
    <row r="1734" spans="1:39" customFormat="1">
      <c r="B1734" s="118"/>
      <c r="C1734" s="28"/>
      <c r="D1734" s="19"/>
      <c r="E1734" s="19"/>
      <c r="F1734" s="19"/>
      <c r="G1734" s="19"/>
      <c r="H1734" s="29"/>
      <c r="I1734" s="20"/>
      <c r="J1734" s="30"/>
      <c r="K1734" s="30"/>
      <c r="L1734" s="30"/>
      <c r="M1734" s="30"/>
      <c r="N1734" s="30"/>
      <c r="O1734" s="30"/>
      <c r="P1734" s="30"/>
      <c r="Q1734" s="30"/>
      <c r="R1734" s="30"/>
      <c r="S1734" s="30"/>
      <c r="T1734" s="30"/>
      <c r="U1734" s="30"/>
      <c r="V1734" s="30"/>
      <c r="W1734" s="30"/>
      <c r="X1734" s="30"/>
      <c r="Y1734" s="30"/>
      <c r="Z1734" s="30"/>
      <c r="AA1734" s="30"/>
      <c r="AB1734" s="30"/>
      <c r="AC1734" s="206"/>
      <c r="AD1734" s="206"/>
      <c r="AE1734" s="206"/>
      <c r="AF1734" s="206"/>
      <c r="AG1734" s="206"/>
      <c r="AH1734" s="206"/>
      <c r="AI1734" s="206"/>
      <c r="AJ1734" s="206"/>
      <c r="AK1734" s="206"/>
      <c r="AL1734" s="206"/>
      <c r="AM1734" s="207"/>
    </row>
    <row r="1735" spans="1:39" customFormat="1" outlineLevel="1">
      <c r="B1735" s="114" t="s">
        <v>41</v>
      </c>
      <c r="C1735" s="28"/>
      <c r="D1735" s="19"/>
      <c r="E1735" s="19"/>
      <c r="F1735" s="19"/>
      <c r="G1735" s="19"/>
      <c r="H1735" s="29"/>
      <c r="I1735" s="20"/>
      <c r="J1735" s="30"/>
      <c r="K1735" s="30"/>
      <c r="L1735" s="30"/>
      <c r="M1735" s="30"/>
      <c r="N1735" s="30"/>
      <c r="O1735" s="30"/>
      <c r="P1735" s="30"/>
      <c r="Q1735" s="30"/>
      <c r="R1735" s="30"/>
      <c r="S1735" s="30"/>
      <c r="T1735" s="30"/>
      <c r="U1735" s="30"/>
      <c r="V1735" s="30"/>
      <c r="W1735" s="30"/>
      <c r="X1735" s="30"/>
      <c r="Y1735" s="30"/>
      <c r="Z1735" s="30"/>
      <c r="AA1735" s="30"/>
      <c r="AB1735" s="30"/>
      <c r="AC1735" s="206"/>
      <c r="AD1735" s="206"/>
      <c r="AE1735" s="206"/>
      <c r="AF1735" s="206"/>
      <c r="AG1735" s="206"/>
      <c r="AH1735" s="206"/>
      <c r="AI1735" s="206"/>
      <c r="AJ1735" s="206"/>
      <c r="AK1735" s="206"/>
      <c r="AL1735" s="206"/>
      <c r="AM1735" s="207"/>
    </row>
    <row r="1736" spans="1:39" customFormat="1" outlineLevel="1">
      <c r="A1736" t="str">
        <f>B1736&amp;C1736</f>
        <v>Surname, Forename1</v>
      </c>
      <c r="B1736" s="255" t="s">
        <v>28</v>
      </c>
      <c r="C1736" s="122">
        <v>1</v>
      </c>
      <c r="D1736" s="26" t="s">
        <v>22</v>
      </c>
      <c r="E1736" s="103"/>
      <c r="F1736" s="103"/>
      <c r="G1736" s="103"/>
      <c r="H1736" s="16"/>
      <c r="I1736" s="16"/>
      <c r="J1736" s="17"/>
      <c r="K1736" s="94"/>
      <c r="L1736" s="94"/>
      <c r="M1736" s="94"/>
      <c r="N1736" s="94"/>
      <c r="O1736" s="94"/>
      <c r="P1736" s="94"/>
      <c r="Q1736" s="17">
        <f>SUM(K1736:P1736)</f>
        <v>0</v>
      </c>
      <c r="R1736" s="94"/>
      <c r="S1736" s="94"/>
      <c r="T1736" s="17">
        <f>SUM(R1736:S1736)</f>
        <v>0</v>
      </c>
      <c r="U1736" s="17"/>
      <c r="V1736" s="94"/>
      <c r="W1736" s="17"/>
      <c r="X1736" s="94" t="e">
        <f>AVERAGE(V1736:W1736)</f>
        <v>#DIV/0!</v>
      </c>
      <c r="Y1736" s="17"/>
      <c r="Z1736" s="17"/>
      <c r="AA1736" s="17"/>
      <c r="AB1736" s="17"/>
      <c r="AC1736" s="190">
        <f>IF(J1736&lt;&gt;0,INT(25.4347*POWER((18-J1736),1.81)),0)</f>
        <v>0</v>
      </c>
      <c r="AD1736" s="190">
        <f>IF(Q1736&lt;&gt;0,INT(0.14354*POWER(((10*Q1736)-220),1.4)),0)</f>
        <v>0</v>
      </c>
      <c r="AE1736" s="190">
        <f>IF(T1736&lt;&gt;0,INT(51.39*POWER((T1736-1.5),1.05)),0)</f>
        <v>0</v>
      </c>
      <c r="AF1736" s="190">
        <f>IF(U1736&lt;&gt;0,INT(0.8465*POWER(((100*U1736)-75),1.42)),0)</f>
        <v>0</v>
      </c>
      <c r="AG1736" s="190" t="e">
        <f>IF(X1736&lt;&gt;0,INT(1.53775*POWER((82-X1736),1.81)),0)</f>
        <v>#DIV/0!</v>
      </c>
      <c r="AH1736" s="190">
        <f>IF(Y1736&lt;&gt;0,INT(5.74352*POWER((28.5-Y1736),1.92)),0)</f>
        <v>0</v>
      </c>
      <c r="AI1736" s="190">
        <f>IF(Z1736&lt;&gt;0,INT(12.91*POWER((Z1736-4),1.1)),0)</f>
        <v>0</v>
      </c>
      <c r="AJ1736" s="190">
        <f>IF(AA1736&lt;&gt;0,INT(0.2797*POWER(((100*AA1736)),1.35)),0)</f>
        <v>0</v>
      </c>
      <c r="AK1736" s="191">
        <f>IF(AB1736&lt;&gt;0,INT(100.14*POWER((AB1736-1),1.08)),0)</f>
        <v>0</v>
      </c>
      <c r="AL1736" s="208">
        <v>7</v>
      </c>
      <c r="AM1736" s="193" t="e">
        <f>SUM(AC1736:AK1736)</f>
        <v>#DIV/0!</v>
      </c>
    </row>
    <row r="1737" spans="1:39" customFormat="1" outlineLevel="1">
      <c r="A1737" t="str">
        <f>B1736&amp;C1737</f>
        <v>Surname, Forename2</v>
      </c>
      <c r="B1737" s="256"/>
      <c r="C1737" s="123">
        <v>2</v>
      </c>
      <c r="D1737" s="26" t="s">
        <v>22</v>
      </c>
      <c r="E1737" s="103"/>
      <c r="F1737" s="103"/>
      <c r="G1737" s="103"/>
      <c r="H1737" s="15"/>
      <c r="I1737" s="16"/>
      <c r="J1737" s="17"/>
      <c r="K1737" s="94"/>
      <c r="L1737" s="94"/>
      <c r="M1737" s="94"/>
      <c r="N1737" s="94"/>
      <c r="O1737" s="94"/>
      <c r="P1737" s="94"/>
      <c r="Q1737" s="17" t="str">
        <f>IF(SUM(K1737:P1737)=0,"",SUM(K1737:P1737))</f>
        <v/>
      </c>
      <c r="R1737" s="94"/>
      <c r="S1737" s="94"/>
      <c r="T1737" s="17" t="str">
        <f>IF(SUM(R1737:S1737)=0,"",SUM(R1737:S1737))</f>
        <v/>
      </c>
      <c r="U1737" s="17"/>
      <c r="V1737" s="94"/>
      <c r="W1737" s="17"/>
      <c r="X1737" s="94" t="str">
        <f>IFERROR(AVERAGE(V1737:W1737),"")</f>
        <v/>
      </c>
      <c r="Y1737" s="17"/>
      <c r="Z1737" s="17"/>
      <c r="AA1737" s="71"/>
      <c r="AB1737" s="17"/>
      <c r="AC1737" s="190" t="str">
        <f>IF(J1737="","",IF(J1737&lt;&gt;0,INT(25.4347*POWER((18-J1737),1.81)),0))</f>
        <v/>
      </c>
      <c r="AD1737" s="190" t="str">
        <f>IFERROR(IF(Q1737&lt;&gt;0,INT(0.14354*POWER(((10*Q1737)-220),1.4)),0),"")</f>
        <v/>
      </c>
      <c r="AE1737" s="190" t="str">
        <f>IFERROR(IF(T1737&lt;&gt;0,INT(51.39*POWER((T1737-1.5),1.05)),0),"")</f>
        <v/>
      </c>
      <c r="AF1737" s="190">
        <f>IF(U1737&lt;&gt;0,INT(0.8465*POWER(((100*U1737)-75),1.42)),0)</f>
        <v>0</v>
      </c>
      <c r="AG1737" s="190" t="str">
        <f>IFERROR(IF(X1737&lt;&gt;0,INT(1.53775*POWER((82-X1737),1.81)),0),"")</f>
        <v/>
      </c>
      <c r="AH1737" s="190" t="str">
        <f>IF(Y1737="","",IF(Y1737&lt;&gt;0,INT(5.74352*POWER((28.5-Y1737),1.92)),0))</f>
        <v/>
      </c>
      <c r="AI1737" s="190">
        <f>IF(Z1737&lt;&gt;0,INT(12.91*POWER((Z1737-4),1.1)),0)</f>
        <v>0</v>
      </c>
      <c r="AJ1737" s="190" t="str">
        <f>IF(AA1737="","",IF(AA1737&lt;&gt;0,INT(0.2797*POWER(((100*AA1737)),1.35)),0))</f>
        <v/>
      </c>
      <c r="AK1737" s="191" t="str">
        <f>IF(AB1737="","",IF(AB1737&lt;&gt;0,INT(100.14*POWER((AB1737-1),1.08)),0))</f>
        <v/>
      </c>
      <c r="AL1737" s="192">
        <f>COUNT(J1737,Q1737,T1737,X1737,Y1737,AA1737,AB1737)</f>
        <v>0</v>
      </c>
      <c r="AM1737" s="193" t="str">
        <f>IF(AL1737=0,"",SUM(AC1737:AK1737))</f>
        <v/>
      </c>
    </row>
    <row r="1738" spans="1:39" customFormat="1" outlineLevel="1">
      <c r="B1738" s="256"/>
      <c r="C1738" s="124" t="s">
        <v>65</v>
      </c>
      <c r="D1738" s="103"/>
      <c r="E1738" s="103"/>
      <c r="F1738" s="103"/>
      <c r="G1738" s="103"/>
      <c r="H1738" s="104"/>
      <c r="I1738" s="105"/>
      <c r="J1738" s="107" t="str">
        <f>IFERROR((J1736-J1737)/J1737*100%,"")</f>
        <v/>
      </c>
      <c r="K1738" s="107" t="str">
        <f>IFERROR((K1737-K1736)/K1737*100%,"")</f>
        <v/>
      </c>
      <c r="L1738" s="107" t="str">
        <f t="shared" ref="L1738:S1738" si="7615">IFERROR((L1737-L1736)/L1737*100%,"")</f>
        <v/>
      </c>
      <c r="M1738" s="107" t="str">
        <f t="shared" si="7615"/>
        <v/>
      </c>
      <c r="N1738" s="107" t="str">
        <f t="shared" si="7615"/>
        <v/>
      </c>
      <c r="O1738" s="107" t="str">
        <f t="shared" si="7615"/>
        <v/>
      </c>
      <c r="P1738" s="107" t="str">
        <f t="shared" si="7615"/>
        <v/>
      </c>
      <c r="Q1738" s="107" t="str">
        <f t="shared" si="7615"/>
        <v/>
      </c>
      <c r="R1738" s="107" t="str">
        <f t="shared" si="7615"/>
        <v/>
      </c>
      <c r="S1738" s="107" t="str">
        <f t="shared" si="7615"/>
        <v/>
      </c>
      <c r="T1738" s="107" t="str">
        <f>IFERROR((T1737-T1736)/T1737*100%,"")</f>
        <v/>
      </c>
      <c r="U1738" s="107" t="str">
        <f t="shared" ref="U1738" si="7616">IFERROR((U1737-U1736)/U1737*100%,"")</f>
        <v/>
      </c>
      <c r="V1738" s="107" t="str">
        <f>IFERROR((V1736-V1737)/V1737*100%,"")</f>
        <v/>
      </c>
      <c r="W1738" s="107" t="str">
        <f>IFERROR((W1736-W1737)/W1737*100%,"")</f>
        <v/>
      </c>
      <c r="X1738" s="107" t="str">
        <f>IFERROR((X1736-X1737)/X1737*100%,"")</f>
        <v/>
      </c>
      <c r="Y1738" s="107" t="str">
        <f>IFERROR((Y1736-Y1737)/Y1737*100%,"")</f>
        <v/>
      </c>
      <c r="Z1738" s="107" t="str">
        <f t="shared" ref="Z1738:AB1738" si="7617">IFERROR((Z1737-Z1736)/Z1737*100%,"")</f>
        <v/>
      </c>
      <c r="AA1738" s="107" t="str">
        <f t="shared" si="7617"/>
        <v/>
      </c>
      <c r="AB1738" s="107" t="str">
        <f t="shared" si="7617"/>
        <v/>
      </c>
      <c r="AC1738" s="194" t="str">
        <f t="shared" ref="AC1738" si="7618">IFERROR((AC1737-AC1736)/AC1737*100%,"")</f>
        <v/>
      </c>
      <c r="AD1738" s="194" t="str">
        <f t="shared" ref="AD1738" si="7619">IFERROR((AD1737-AD1736)/AD1737*100%,"")</f>
        <v/>
      </c>
      <c r="AE1738" s="194" t="str">
        <f t="shared" ref="AE1738" si="7620">IFERROR((AE1737-AE1736)/AE1737*100%,"")</f>
        <v/>
      </c>
      <c r="AF1738" s="194" t="str">
        <f t="shared" ref="AF1738" si="7621">IFERROR((AF1737-AF1736)/AF1737*100%,"")</f>
        <v/>
      </c>
      <c r="AG1738" s="194" t="str">
        <f t="shared" ref="AG1738" si="7622">IFERROR((AG1737-AG1736)/AG1737*100%,"")</f>
        <v/>
      </c>
      <c r="AH1738" s="194" t="str">
        <f t="shared" ref="AH1738" si="7623">IFERROR((AH1737-AH1736)/AH1737*100%,"")</f>
        <v/>
      </c>
      <c r="AI1738" s="194" t="str">
        <f t="shared" ref="AI1738" si="7624">IFERROR((AI1737-AI1736)/AI1737*100%,"")</f>
        <v/>
      </c>
      <c r="AJ1738" s="194" t="str">
        <f t="shared" ref="AJ1738" si="7625">IFERROR((AJ1737-AJ1736)/AJ1737*100%,"")</f>
        <v/>
      </c>
      <c r="AK1738" s="194" t="str">
        <f t="shared" ref="AK1738" si="7626">IFERROR((AK1737-AK1736)/AK1737*100%,"")</f>
        <v/>
      </c>
      <c r="AL1738" s="194" t="str">
        <f t="shared" ref="AL1738:AM1738" si="7627">IFERROR((AL1737-AL1736)/AL1737*100%,"")</f>
        <v/>
      </c>
      <c r="AM1738" s="228" t="str">
        <f t="shared" si="7627"/>
        <v/>
      </c>
    </row>
    <row r="1739" spans="1:39" customFormat="1" outlineLevel="1">
      <c r="A1739" t="str">
        <f>B1736&amp;C1739</f>
        <v>Surname, Forename3</v>
      </c>
      <c r="B1739" s="256"/>
      <c r="C1739" s="123">
        <v>3</v>
      </c>
      <c r="D1739" s="26" t="s">
        <v>22</v>
      </c>
      <c r="E1739" s="103"/>
      <c r="F1739" s="103"/>
      <c r="G1739" s="103"/>
      <c r="H1739" s="15"/>
      <c r="I1739" s="16"/>
      <c r="J1739" s="17"/>
      <c r="K1739" s="94"/>
      <c r="L1739" s="94"/>
      <c r="M1739" s="94"/>
      <c r="N1739" s="94"/>
      <c r="O1739" s="94"/>
      <c r="P1739" s="94"/>
      <c r="Q1739" s="17" t="str">
        <f>IF(SUM(K1739:P1739)=0,"",SUM(K1739:P1739))</f>
        <v/>
      </c>
      <c r="R1739" s="94"/>
      <c r="S1739" s="94"/>
      <c r="T1739" s="17" t="str">
        <f>IF(SUM(R1739:S1739)=0,"",SUM(R1739:S1739))</f>
        <v/>
      </c>
      <c r="U1739" s="17"/>
      <c r="V1739" s="94"/>
      <c r="W1739" s="17"/>
      <c r="X1739" s="94" t="str">
        <f>IFERROR(AVERAGE(V1739:W1739),"")</f>
        <v/>
      </c>
      <c r="Y1739" s="17"/>
      <c r="Z1739" s="17"/>
      <c r="AA1739" s="71"/>
      <c r="AB1739" s="17"/>
      <c r="AC1739" s="190" t="str">
        <f>IF(J1739="","",IF(J1739&lt;&gt;0,INT(25.4347*POWER((18-J1739),1.81)),0))</f>
        <v/>
      </c>
      <c r="AD1739" s="190" t="str">
        <f>IFERROR(IF(Q1739&lt;&gt;0,INT(0.14354*POWER(((10*Q1739)-220),1.4)),0),"")</f>
        <v/>
      </c>
      <c r="AE1739" s="190" t="str">
        <f>IFERROR(IF(T1739&lt;&gt;0,INT(51.39*POWER((T1739-1.5),1.05)),0),"")</f>
        <v/>
      </c>
      <c r="AF1739" s="190">
        <f>IF(U1739&lt;&gt;0,INT(0.8465*POWER(((100*U1739)-75),1.42)),0)</f>
        <v>0</v>
      </c>
      <c r="AG1739" s="190" t="str">
        <f>IFERROR(IF(X1739&lt;&gt;0,INT(1.53775*POWER((82-X1739),1.81)),0),"")</f>
        <v/>
      </c>
      <c r="AH1739" s="190" t="str">
        <f>IF(Y1739="","",IF(Y1739&lt;&gt;0,INT(5.74352*POWER((28.5-Y1739),1.92)),0))</f>
        <v/>
      </c>
      <c r="AI1739" s="190">
        <f>IF(Z1739&lt;&gt;0,INT(12.91*POWER((Z1739-4),1.1)),0)</f>
        <v>0</v>
      </c>
      <c r="AJ1739" s="190" t="str">
        <f>IF(AA1739="","",IF(AA1739&lt;&gt;0,INT(0.2797*POWER(((100*AA1739)),1.35)),0))</f>
        <v/>
      </c>
      <c r="AK1739" s="191" t="str">
        <f>IF(AB1739="","",IF(AB1739&lt;&gt;0,INT(100.14*POWER((AB1739-1),1.08)),0))</f>
        <v/>
      </c>
      <c r="AL1739" s="192">
        <f>COUNT(J1739,Q1739,T1739,X1739,Y1739,AA1739,AB1739)</f>
        <v>0</v>
      </c>
      <c r="AM1739" s="193" t="str">
        <f>IF(AL1739=0,"",SUM(AC1739:AK1739))</f>
        <v/>
      </c>
    </row>
    <row r="1740" spans="1:39" customFormat="1" outlineLevel="1">
      <c r="B1740" s="256"/>
      <c r="C1740" s="124" t="s">
        <v>65</v>
      </c>
      <c r="D1740" s="103"/>
      <c r="E1740" s="103"/>
      <c r="F1740" s="103"/>
      <c r="G1740" s="103"/>
      <c r="H1740" s="104"/>
      <c r="I1740" s="105"/>
      <c r="J1740" s="107" t="str">
        <f>IFERROR((J1737-J1739)/J1739*100%,"")</f>
        <v/>
      </c>
      <c r="K1740" s="107" t="str">
        <f t="shared" ref="K1740:T1740" si="7628">IFERROR((K1739-K1737)/K1739*100%,"")</f>
        <v/>
      </c>
      <c r="L1740" s="107" t="str">
        <f t="shared" si="7628"/>
        <v/>
      </c>
      <c r="M1740" s="107" t="str">
        <f t="shared" si="7628"/>
        <v/>
      </c>
      <c r="N1740" s="107" t="str">
        <f t="shared" si="7628"/>
        <v/>
      </c>
      <c r="O1740" s="107" t="str">
        <f t="shared" si="7628"/>
        <v/>
      </c>
      <c r="P1740" s="107" t="str">
        <f t="shared" si="7628"/>
        <v/>
      </c>
      <c r="Q1740" s="107" t="str">
        <f t="shared" si="7628"/>
        <v/>
      </c>
      <c r="R1740" s="107" t="str">
        <f t="shared" si="7628"/>
        <v/>
      </c>
      <c r="S1740" s="107" t="str">
        <f t="shared" si="7628"/>
        <v/>
      </c>
      <c r="T1740" s="107" t="str">
        <f t="shared" si="7628"/>
        <v/>
      </c>
      <c r="U1740" s="107" t="str">
        <f t="shared" ref="U1740" si="7629">IFERROR((U1739-U1738)/U1739*100%,"")</f>
        <v/>
      </c>
      <c r="V1740" s="107" t="str">
        <f>IFERROR((V1737-V1739)/V1739*100%,"")</f>
        <v/>
      </c>
      <c r="W1740" s="107" t="str">
        <f>IFERROR((W1737-W1739)/W1739*100%,"")</f>
        <v/>
      </c>
      <c r="X1740" s="107" t="str">
        <f>IFERROR((X1737-X1739)/X1739*100%,"")</f>
        <v/>
      </c>
      <c r="Y1740" s="107" t="str">
        <f>IFERROR((Y1737-Y1739)/Y1739*100%,"")</f>
        <v/>
      </c>
      <c r="Z1740" s="107" t="str">
        <f t="shared" ref="Z1740" si="7630">IFERROR((Z1739-Z1738)/Z1739*100%,"")</f>
        <v/>
      </c>
      <c r="AA1740" s="107" t="str">
        <f>IFERROR((AA1739-AA1737)/AA1739*100%,"")</f>
        <v/>
      </c>
      <c r="AB1740" s="107" t="str">
        <f>IFERROR((AB1739-AB1737)/AB1739*100%,"")</f>
        <v/>
      </c>
      <c r="AC1740" s="194" t="str">
        <f t="shared" ref="AC1740" si="7631">IFERROR((AC1739-AC1738)/AC1739*100%,"")</f>
        <v/>
      </c>
      <c r="AD1740" s="194" t="str">
        <f t="shared" ref="AD1740" si="7632">IFERROR((AD1739-AD1738)/AD1739*100%,"")</f>
        <v/>
      </c>
      <c r="AE1740" s="194" t="str">
        <f t="shared" ref="AE1740" si="7633">IFERROR((AE1739-AE1738)/AE1739*100%,"")</f>
        <v/>
      </c>
      <c r="AF1740" s="194" t="str">
        <f t="shared" ref="AF1740" si="7634">IFERROR((AF1739-AF1738)/AF1739*100%,"")</f>
        <v/>
      </c>
      <c r="AG1740" s="194" t="str">
        <f t="shared" ref="AG1740" si="7635">IFERROR((AG1739-AG1738)/AG1739*100%,"")</f>
        <v/>
      </c>
      <c r="AH1740" s="194" t="str">
        <f t="shared" ref="AH1740" si="7636">IFERROR((AH1739-AH1738)/AH1739*100%,"")</f>
        <v/>
      </c>
      <c r="AI1740" s="194" t="str">
        <f t="shared" ref="AI1740" si="7637">IFERROR((AI1739-AI1738)/AI1739*100%,"")</f>
        <v/>
      </c>
      <c r="AJ1740" s="194" t="str">
        <f t="shared" ref="AJ1740" si="7638">IFERROR((AJ1739-AJ1738)/AJ1739*100%,"")</f>
        <v/>
      </c>
      <c r="AK1740" s="194" t="str">
        <f t="shared" ref="AK1740" si="7639">IFERROR((AK1739-AK1738)/AK1739*100%,"")</f>
        <v/>
      </c>
      <c r="AL1740" s="194" t="str">
        <f t="shared" ref="AL1740" si="7640">IFERROR((AL1739-AL1738)/AL1739*100%,"")</f>
        <v/>
      </c>
      <c r="AM1740" s="227" t="str">
        <f>IFERROR((AM1739-AM1737)/AM1739*100%,"")</f>
        <v/>
      </c>
    </row>
    <row r="1741" spans="1:39" customFormat="1" outlineLevel="1">
      <c r="A1741" t="str">
        <f>B1736&amp;C1741</f>
        <v>Surname, Forename4</v>
      </c>
      <c r="B1741" s="256"/>
      <c r="C1741" s="123">
        <v>4</v>
      </c>
      <c r="D1741" s="26" t="s">
        <v>22</v>
      </c>
      <c r="E1741" s="103"/>
      <c r="F1741" s="103"/>
      <c r="G1741" s="103"/>
      <c r="H1741" s="15"/>
      <c r="I1741" s="16"/>
      <c r="J1741" s="17"/>
      <c r="K1741" s="94"/>
      <c r="L1741" s="94"/>
      <c r="M1741" s="94"/>
      <c r="N1741" s="94"/>
      <c r="O1741" s="94"/>
      <c r="P1741" s="94"/>
      <c r="Q1741" s="17" t="str">
        <f>IF(SUM(K1741:P1741)=0,"",SUM(K1741:P1741))</f>
        <v/>
      </c>
      <c r="R1741" s="94"/>
      <c r="S1741" s="94"/>
      <c r="T1741" s="17" t="str">
        <f>IF(SUM(R1741:S1741)=0,"",SUM(R1741:S1741))</f>
        <v/>
      </c>
      <c r="U1741" s="17"/>
      <c r="V1741" s="94"/>
      <c r="W1741" s="17"/>
      <c r="X1741" s="94" t="str">
        <f>IFERROR(AVERAGE(V1741:W1741),"")</f>
        <v/>
      </c>
      <c r="Y1741" s="17"/>
      <c r="Z1741" s="17"/>
      <c r="AA1741" s="71"/>
      <c r="AB1741" s="17"/>
      <c r="AC1741" s="190" t="str">
        <f>IF(J1741="","",IF(J1741&lt;&gt;0,INT(25.4347*POWER((18-J1741),1.81)),0))</f>
        <v/>
      </c>
      <c r="AD1741" s="190" t="str">
        <f>IFERROR(IF(Q1741&lt;&gt;0,INT(0.14354*POWER(((10*Q1741)-220),1.4)),0),"")</f>
        <v/>
      </c>
      <c r="AE1741" s="190" t="str">
        <f>IFERROR(IF(T1741&lt;&gt;0,INT(51.39*POWER((T1741-1.5),1.05)),0),"")</f>
        <v/>
      </c>
      <c r="AF1741" s="190">
        <f>IF(U1741&lt;&gt;0,INT(0.8465*POWER(((100*U1741)-75),1.42)),0)</f>
        <v>0</v>
      </c>
      <c r="AG1741" s="190" t="str">
        <f>IFERROR(IF(X1741&lt;&gt;0,INT(1.53775*POWER((82-X1741),1.81)),0),"")</f>
        <v/>
      </c>
      <c r="AH1741" s="190" t="str">
        <f>IF(Y1741="","",IF(Y1741&lt;&gt;0,INT(5.74352*POWER((28.5-Y1741),1.92)),0))</f>
        <v/>
      </c>
      <c r="AI1741" s="190">
        <f>IF(Z1741&lt;&gt;0,INT(12.91*POWER((Z1741-4),1.1)),0)</f>
        <v>0</v>
      </c>
      <c r="AJ1741" s="190" t="str">
        <f>IF(AA1741="","",IF(AA1741&lt;&gt;0,INT(0.2797*POWER(((100*AA1741)),1.35)),0))</f>
        <v/>
      </c>
      <c r="AK1741" s="191" t="str">
        <f>IF(AB1741="","",IF(AB1741&lt;&gt;0,INT(100.14*POWER((AB1741-1),1.08)),0))</f>
        <v/>
      </c>
      <c r="AL1741" s="192">
        <f>COUNT(J1741,Q1741,T1741,X1741,Y1741,AA1741,AB1741)</f>
        <v>0</v>
      </c>
      <c r="AM1741" s="193" t="str">
        <f>IF(AL1741=0,"",SUM(AC1741:AK1741))</f>
        <v/>
      </c>
    </row>
    <row r="1742" spans="1:39" customFormat="1" outlineLevel="1">
      <c r="B1742" s="256"/>
      <c r="C1742" s="124" t="s">
        <v>65</v>
      </c>
      <c r="D1742" s="103"/>
      <c r="E1742" s="103"/>
      <c r="F1742" s="103"/>
      <c r="G1742" s="103"/>
      <c r="H1742" s="104"/>
      <c r="I1742" s="105"/>
      <c r="J1742" s="107" t="str">
        <f>IFERROR((J1739-J1741)/J1741*100%,"")</f>
        <v/>
      </c>
      <c r="K1742" s="107" t="str">
        <f t="shared" ref="K1742:T1742" si="7641">IFERROR((K1741-K1739)/K1741*100%,"")</f>
        <v/>
      </c>
      <c r="L1742" s="107" t="str">
        <f t="shared" si="7641"/>
        <v/>
      </c>
      <c r="M1742" s="107" t="str">
        <f t="shared" si="7641"/>
        <v/>
      </c>
      <c r="N1742" s="107" t="str">
        <f t="shared" si="7641"/>
        <v/>
      </c>
      <c r="O1742" s="107" t="str">
        <f t="shared" si="7641"/>
        <v/>
      </c>
      <c r="P1742" s="107" t="str">
        <f t="shared" si="7641"/>
        <v/>
      </c>
      <c r="Q1742" s="107" t="str">
        <f t="shared" si="7641"/>
        <v/>
      </c>
      <c r="R1742" s="107" t="str">
        <f t="shared" si="7641"/>
        <v/>
      </c>
      <c r="S1742" s="107" t="str">
        <f t="shared" si="7641"/>
        <v/>
      </c>
      <c r="T1742" s="107" t="str">
        <f t="shared" si="7641"/>
        <v/>
      </c>
      <c r="U1742" s="107" t="str">
        <f t="shared" ref="U1742" si="7642">IFERROR((U1741-U1740)/U1741*100%,"")</f>
        <v/>
      </c>
      <c r="V1742" s="107" t="str">
        <f>IFERROR((V1739-V1741)/V1741*100%,"")</f>
        <v/>
      </c>
      <c r="W1742" s="107" t="str">
        <f>IFERROR((W1739-W1741)/W1741*100%,"")</f>
        <v/>
      </c>
      <c r="X1742" s="107" t="str">
        <f>IFERROR((X1739-X1741)/X1741*100%,"")</f>
        <v/>
      </c>
      <c r="Y1742" s="107" t="str">
        <f>IFERROR((Y1739-Y1741)/Y1741*100%,"")</f>
        <v/>
      </c>
      <c r="Z1742" s="107" t="str">
        <f t="shared" ref="Z1742" si="7643">IFERROR((Z1741-Z1740)/Z1741*100%,"")</f>
        <v/>
      </c>
      <c r="AA1742" s="107" t="str">
        <f>IFERROR((AA1741-AA1739)/AA1741*100%,"")</f>
        <v/>
      </c>
      <c r="AB1742" s="107" t="str">
        <f>IFERROR((AB1741-AB1739)/AB1741*100%,"")</f>
        <v/>
      </c>
      <c r="AC1742" s="194" t="str">
        <f t="shared" ref="AC1742" si="7644">IFERROR((AC1741-AC1740)/AC1741*100%,"")</f>
        <v/>
      </c>
      <c r="AD1742" s="194" t="str">
        <f t="shared" ref="AD1742" si="7645">IFERROR((AD1741-AD1740)/AD1741*100%,"")</f>
        <v/>
      </c>
      <c r="AE1742" s="194" t="str">
        <f t="shared" ref="AE1742" si="7646">IFERROR((AE1741-AE1740)/AE1741*100%,"")</f>
        <v/>
      </c>
      <c r="AF1742" s="194" t="str">
        <f t="shared" ref="AF1742" si="7647">IFERROR((AF1741-AF1740)/AF1741*100%,"")</f>
        <v/>
      </c>
      <c r="AG1742" s="194" t="str">
        <f t="shared" ref="AG1742" si="7648">IFERROR((AG1741-AG1740)/AG1741*100%,"")</f>
        <v/>
      </c>
      <c r="AH1742" s="194" t="str">
        <f t="shared" ref="AH1742" si="7649">IFERROR((AH1741-AH1740)/AH1741*100%,"")</f>
        <v/>
      </c>
      <c r="AI1742" s="194" t="str">
        <f t="shared" ref="AI1742" si="7650">IFERROR((AI1741-AI1740)/AI1741*100%,"")</f>
        <v/>
      </c>
      <c r="AJ1742" s="194" t="str">
        <f t="shared" ref="AJ1742" si="7651">IFERROR((AJ1741-AJ1740)/AJ1741*100%,"")</f>
        <v/>
      </c>
      <c r="AK1742" s="194" t="str">
        <f t="shared" ref="AK1742" si="7652">IFERROR((AK1741-AK1740)/AK1741*100%,"")</f>
        <v/>
      </c>
      <c r="AL1742" s="194" t="str">
        <f t="shared" ref="AL1742" si="7653">IFERROR((AL1741-AL1740)/AL1741*100%,"")</f>
        <v/>
      </c>
      <c r="AM1742" s="227" t="str">
        <f>IFERROR((AM1741-AM1739)/AM1741*100%,"")</f>
        <v/>
      </c>
    </row>
    <row r="1743" spans="1:39" customFormat="1" outlineLevel="1">
      <c r="A1743" t="str">
        <f>B1736&amp;C1743</f>
        <v>Surname, Forename5</v>
      </c>
      <c r="B1743" s="256"/>
      <c r="C1743" s="123">
        <v>5</v>
      </c>
      <c r="D1743" s="26" t="s">
        <v>22</v>
      </c>
      <c r="E1743" s="103"/>
      <c r="F1743" s="103"/>
      <c r="G1743" s="103"/>
      <c r="H1743" s="15"/>
      <c r="I1743" s="16"/>
      <c r="J1743" s="17"/>
      <c r="K1743" s="94"/>
      <c r="L1743" s="94"/>
      <c r="M1743" s="94"/>
      <c r="N1743" s="94"/>
      <c r="O1743" s="94"/>
      <c r="P1743" s="94"/>
      <c r="Q1743" s="17" t="str">
        <f>IF(SUM(K1743:P1743)=0,"",SUM(K1743:P1743))</f>
        <v/>
      </c>
      <c r="R1743" s="94"/>
      <c r="S1743" s="94"/>
      <c r="T1743" s="17" t="str">
        <f>IF(SUM(R1743:S1743)=0,"",SUM(R1743:S1743))</f>
        <v/>
      </c>
      <c r="U1743" s="17"/>
      <c r="V1743" s="94"/>
      <c r="W1743" s="17"/>
      <c r="X1743" s="94" t="str">
        <f>IFERROR(AVERAGE(V1743:W1743),"")</f>
        <v/>
      </c>
      <c r="Y1743" s="17"/>
      <c r="Z1743" s="17"/>
      <c r="AA1743" s="71"/>
      <c r="AB1743" s="17"/>
      <c r="AC1743" s="190" t="str">
        <f>IF(J1743="","",IF(J1743&lt;&gt;0,INT(25.4347*POWER((18-J1743),1.81)),0))</f>
        <v/>
      </c>
      <c r="AD1743" s="190" t="str">
        <f>IFERROR(IF(Q1743&lt;&gt;0,INT(0.14354*POWER(((10*Q1743)-220),1.4)),0),"")</f>
        <v/>
      </c>
      <c r="AE1743" s="190" t="str">
        <f>IFERROR(IF(T1743&lt;&gt;0,INT(51.39*POWER((T1743-1.5),1.05)),0),"")</f>
        <v/>
      </c>
      <c r="AF1743" s="190">
        <f>IF(U1743&lt;&gt;0,INT(0.8465*POWER(((100*U1743)-75),1.42)),0)</f>
        <v>0</v>
      </c>
      <c r="AG1743" s="190" t="str">
        <f>IFERROR(IF(X1743&lt;&gt;0,INT(1.53775*POWER((82-X1743),1.81)),0),"")</f>
        <v/>
      </c>
      <c r="AH1743" s="190" t="str">
        <f>IF(Y1743="","",IF(Y1743&lt;&gt;0,INT(5.74352*POWER((28.5-Y1743),1.92)),0))</f>
        <v/>
      </c>
      <c r="AI1743" s="190">
        <f>IF(Z1743&lt;&gt;0,INT(12.91*POWER((Z1743-4),1.1)),0)</f>
        <v>0</v>
      </c>
      <c r="AJ1743" s="190" t="str">
        <f>IF(AA1743="","",IF(AA1743&lt;&gt;0,INT(0.2797*POWER(((100*AA1743)),1.35)),0))</f>
        <v/>
      </c>
      <c r="AK1743" s="191" t="str">
        <f>IF(AB1743="","",IF(AB1743&lt;&gt;0,INT(100.14*POWER((AB1743-1),1.08)),0))</f>
        <v/>
      </c>
      <c r="AL1743" s="192">
        <f>COUNT(J1743,Q1743,T1743,X1743,Y1743,AA1743,AB1743)</f>
        <v>0</v>
      </c>
      <c r="AM1743" s="193" t="str">
        <f>IF(AL1743=0,"",SUM(AC1743:AK1743))</f>
        <v/>
      </c>
    </row>
    <row r="1744" spans="1:39" customFormat="1" outlineLevel="1">
      <c r="B1744" s="256"/>
      <c r="C1744" s="124" t="s">
        <v>65</v>
      </c>
      <c r="D1744" s="103"/>
      <c r="E1744" s="103"/>
      <c r="F1744" s="103"/>
      <c r="G1744" s="103"/>
      <c r="H1744" s="104"/>
      <c r="I1744" s="105"/>
      <c r="J1744" s="107" t="str">
        <f>IFERROR((J1741-J1743)/J1743*100%,"")</f>
        <v/>
      </c>
      <c r="K1744" s="107" t="str">
        <f t="shared" ref="K1744:T1744" si="7654">IFERROR((K1743-K1741)/K1743*100%,"")</f>
        <v/>
      </c>
      <c r="L1744" s="107" t="str">
        <f t="shared" si="7654"/>
        <v/>
      </c>
      <c r="M1744" s="107" t="str">
        <f t="shared" si="7654"/>
        <v/>
      </c>
      <c r="N1744" s="107" t="str">
        <f t="shared" si="7654"/>
        <v/>
      </c>
      <c r="O1744" s="107" t="str">
        <f t="shared" si="7654"/>
        <v/>
      </c>
      <c r="P1744" s="107" t="str">
        <f t="shared" si="7654"/>
        <v/>
      </c>
      <c r="Q1744" s="107" t="str">
        <f t="shared" si="7654"/>
        <v/>
      </c>
      <c r="R1744" s="107" t="str">
        <f t="shared" si="7654"/>
        <v/>
      </c>
      <c r="S1744" s="107" t="str">
        <f t="shared" si="7654"/>
        <v/>
      </c>
      <c r="T1744" s="107" t="str">
        <f t="shared" si="7654"/>
        <v/>
      </c>
      <c r="U1744" s="107" t="str">
        <f t="shared" ref="U1744" si="7655">IFERROR((U1743-U1742)/U1743*100%,"")</f>
        <v/>
      </c>
      <c r="V1744" s="107" t="str">
        <f>IFERROR((V1741-V1743)/V1743*100%,"")</f>
        <v/>
      </c>
      <c r="W1744" s="107" t="str">
        <f>IFERROR((W1741-W1743)/W1743*100%,"")</f>
        <v/>
      </c>
      <c r="X1744" s="107" t="str">
        <f>IFERROR((X1741-X1743)/X1743*100%,"")</f>
        <v/>
      </c>
      <c r="Y1744" s="107" t="str">
        <f>IFERROR((Y1741-Y1743)/Y1743*100%,"")</f>
        <v/>
      </c>
      <c r="Z1744" s="107" t="str">
        <f t="shared" ref="Z1744" si="7656">IFERROR((Z1743-Z1742)/Z1743*100%,"")</f>
        <v/>
      </c>
      <c r="AA1744" s="107" t="str">
        <f>IFERROR((AA1743-AA1741)/AA1743*100%,"")</f>
        <v/>
      </c>
      <c r="AB1744" s="107" t="str">
        <f>IFERROR((AB1743-AB1741)/AB1743*100%,"")</f>
        <v/>
      </c>
      <c r="AC1744" s="194" t="str">
        <f t="shared" ref="AC1744" si="7657">IFERROR((AC1743-AC1742)/AC1743*100%,"")</f>
        <v/>
      </c>
      <c r="AD1744" s="194" t="str">
        <f t="shared" ref="AD1744" si="7658">IFERROR((AD1743-AD1742)/AD1743*100%,"")</f>
        <v/>
      </c>
      <c r="AE1744" s="194" t="str">
        <f t="shared" ref="AE1744" si="7659">IFERROR((AE1743-AE1742)/AE1743*100%,"")</f>
        <v/>
      </c>
      <c r="AF1744" s="194" t="str">
        <f t="shared" ref="AF1744" si="7660">IFERROR((AF1743-AF1742)/AF1743*100%,"")</f>
        <v/>
      </c>
      <c r="AG1744" s="194" t="str">
        <f t="shared" ref="AG1744" si="7661">IFERROR((AG1743-AG1742)/AG1743*100%,"")</f>
        <v/>
      </c>
      <c r="AH1744" s="194" t="str">
        <f t="shared" ref="AH1744" si="7662">IFERROR((AH1743-AH1742)/AH1743*100%,"")</f>
        <v/>
      </c>
      <c r="AI1744" s="194" t="str">
        <f t="shared" ref="AI1744" si="7663">IFERROR((AI1743-AI1742)/AI1743*100%,"")</f>
        <v/>
      </c>
      <c r="AJ1744" s="194" t="str">
        <f t="shared" ref="AJ1744" si="7664">IFERROR((AJ1743-AJ1742)/AJ1743*100%,"")</f>
        <v/>
      </c>
      <c r="AK1744" s="194" t="str">
        <f t="shared" ref="AK1744" si="7665">IFERROR((AK1743-AK1742)/AK1743*100%,"")</f>
        <v/>
      </c>
      <c r="AL1744" s="194" t="str">
        <f t="shared" ref="AL1744" si="7666">IFERROR((AL1743-AL1742)/AL1743*100%,"")</f>
        <v/>
      </c>
      <c r="AM1744" s="227" t="str">
        <f>IFERROR((AM1743-AM1741)/AM1743*100%,"")</f>
        <v/>
      </c>
    </row>
    <row r="1745" spans="1:39" customFormat="1" outlineLevel="1">
      <c r="A1745" t="str">
        <f>B1736&amp;C1745</f>
        <v>Surname, Forename6</v>
      </c>
      <c r="B1745" s="256"/>
      <c r="C1745" s="123">
        <v>6</v>
      </c>
      <c r="D1745" s="26" t="s">
        <v>22</v>
      </c>
      <c r="E1745" s="103"/>
      <c r="F1745" s="103"/>
      <c r="G1745" s="103"/>
      <c r="H1745" s="15"/>
      <c r="I1745" s="16"/>
      <c r="J1745" s="17"/>
      <c r="K1745" s="94"/>
      <c r="L1745" s="94"/>
      <c r="M1745" s="94"/>
      <c r="N1745" s="94"/>
      <c r="O1745" s="94"/>
      <c r="P1745" s="94"/>
      <c r="Q1745" s="17" t="str">
        <f>IF(SUM(K1745:P1745)=0,"",SUM(K1745:P1745))</f>
        <v/>
      </c>
      <c r="R1745" s="94"/>
      <c r="S1745" s="94"/>
      <c r="T1745" s="17" t="str">
        <f>IF(SUM(R1745:S1745)=0,"",SUM(R1745:S1745))</f>
        <v/>
      </c>
      <c r="U1745" s="17"/>
      <c r="V1745" s="94"/>
      <c r="W1745" s="17"/>
      <c r="X1745" s="94" t="str">
        <f>IFERROR(AVERAGE(V1745:W1745),"")</f>
        <v/>
      </c>
      <c r="Y1745" s="17"/>
      <c r="Z1745" s="17"/>
      <c r="AA1745" s="71"/>
      <c r="AB1745" s="17"/>
      <c r="AC1745" s="190" t="str">
        <f>IF(J1745="","",IF(J1745&lt;&gt;0,INT(25.4347*POWER((18-J1745),1.81)),0))</f>
        <v/>
      </c>
      <c r="AD1745" s="190" t="str">
        <f>IFERROR(IF(Q1745&lt;&gt;0,INT(0.14354*POWER(((10*Q1745)-220),1.4)),0),"")</f>
        <v/>
      </c>
      <c r="AE1745" s="190" t="str">
        <f>IFERROR(IF(T1745&lt;&gt;0,INT(51.39*POWER((T1745-1.5),1.05)),0),"")</f>
        <v/>
      </c>
      <c r="AF1745" s="190">
        <f>IF(U1745&lt;&gt;0,INT(0.8465*POWER(((100*U1745)-75),1.42)),0)</f>
        <v>0</v>
      </c>
      <c r="AG1745" s="190" t="str">
        <f>IFERROR(IF(X1745&lt;&gt;0,INT(1.53775*POWER((82-X1745),1.81)),0),"")</f>
        <v/>
      </c>
      <c r="AH1745" s="190" t="str">
        <f>IF(Y1745="","",IF(Y1745&lt;&gt;0,INT(5.74352*POWER((28.5-Y1745),1.92)),0))</f>
        <v/>
      </c>
      <c r="AI1745" s="190">
        <f>IF(Z1745&lt;&gt;0,INT(12.91*POWER((Z1745-4),1.1)),0)</f>
        <v>0</v>
      </c>
      <c r="AJ1745" s="190" t="str">
        <f>IF(AA1745="","",IF(AA1745&lt;&gt;0,INT(0.2797*POWER(((100*AA1745)),1.35)),0))</f>
        <v/>
      </c>
      <c r="AK1745" s="191" t="str">
        <f>IF(AB1745="","",IF(AB1745&lt;&gt;0,INT(100.14*POWER((AB1745-1),1.08)),0))</f>
        <v/>
      </c>
      <c r="AL1745" s="192">
        <f>COUNT(J1745,Q1745,T1745,X1745,Y1745,AA1745,AB1745)</f>
        <v>0</v>
      </c>
      <c r="AM1745" s="193" t="str">
        <f>IF(AL1745=0,"",SUM(AC1745:AK1745))</f>
        <v/>
      </c>
    </row>
    <row r="1746" spans="1:39" customFormat="1" outlineLevel="1">
      <c r="B1746" s="256"/>
      <c r="C1746" s="124" t="s">
        <v>65</v>
      </c>
      <c r="D1746" s="103"/>
      <c r="E1746" s="103"/>
      <c r="F1746" s="103"/>
      <c r="G1746" s="103"/>
      <c r="H1746" s="104"/>
      <c r="I1746" s="105"/>
      <c r="J1746" s="107" t="str">
        <f>IFERROR((J1743-J1745)/J1745*100%,"")</f>
        <v/>
      </c>
      <c r="K1746" s="107" t="str">
        <f t="shared" ref="K1746:T1746" si="7667">IFERROR((K1745-K1743)/K1745*100%,"")</f>
        <v/>
      </c>
      <c r="L1746" s="107" t="str">
        <f t="shared" si="7667"/>
        <v/>
      </c>
      <c r="M1746" s="107" t="str">
        <f t="shared" si="7667"/>
        <v/>
      </c>
      <c r="N1746" s="107" t="str">
        <f t="shared" si="7667"/>
        <v/>
      </c>
      <c r="O1746" s="107" t="str">
        <f t="shared" si="7667"/>
        <v/>
      </c>
      <c r="P1746" s="107" t="str">
        <f t="shared" si="7667"/>
        <v/>
      </c>
      <c r="Q1746" s="107" t="str">
        <f t="shared" si="7667"/>
        <v/>
      </c>
      <c r="R1746" s="107" t="str">
        <f t="shared" si="7667"/>
        <v/>
      </c>
      <c r="S1746" s="107" t="str">
        <f t="shared" si="7667"/>
        <v/>
      </c>
      <c r="T1746" s="107" t="str">
        <f t="shared" si="7667"/>
        <v/>
      </c>
      <c r="U1746" s="107" t="str">
        <f t="shared" ref="U1746" si="7668">IFERROR((U1745-U1744)/U1745*100%,"")</f>
        <v/>
      </c>
      <c r="V1746" s="107" t="str">
        <f>IFERROR((V1743-V1745)/V1745*100%,"")</f>
        <v/>
      </c>
      <c r="W1746" s="107" t="str">
        <f>IFERROR((W1743-W1745)/W1745*100%,"")</f>
        <v/>
      </c>
      <c r="X1746" s="107" t="str">
        <f>IFERROR((X1743-X1745)/X1745*100%,"")</f>
        <v/>
      </c>
      <c r="Y1746" s="107" t="str">
        <f>IFERROR((Y1743-Y1745)/Y1745*100%,"")</f>
        <v/>
      </c>
      <c r="Z1746" s="107" t="str">
        <f t="shared" ref="Z1746" si="7669">IFERROR((Z1745-Z1744)/Z1745*100%,"")</f>
        <v/>
      </c>
      <c r="AA1746" s="107" t="str">
        <f>IFERROR((AA1745-AA1743)/AA1745*100%,"")</f>
        <v/>
      </c>
      <c r="AB1746" s="107" t="str">
        <f>IFERROR((AB1745-AB1743)/AB1745*100%,"")</f>
        <v/>
      </c>
      <c r="AC1746" s="194" t="str">
        <f t="shared" ref="AC1746" si="7670">IFERROR((AC1745-AC1744)/AC1745*100%,"")</f>
        <v/>
      </c>
      <c r="AD1746" s="194" t="str">
        <f t="shared" ref="AD1746" si="7671">IFERROR((AD1745-AD1744)/AD1745*100%,"")</f>
        <v/>
      </c>
      <c r="AE1746" s="194" t="str">
        <f t="shared" ref="AE1746" si="7672">IFERROR((AE1745-AE1744)/AE1745*100%,"")</f>
        <v/>
      </c>
      <c r="AF1746" s="194" t="str">
        <f t="shared" ref="AF1746" si="7673">IFERROR((AF1745-AF1744)/AF1745*100%,"")</f>
        <v/>
      </c>
      <c r="AG1746" s="194" t="str">
        <f t="shared" ref="AG1746" si="7674">IFERROR((AG1745-AG1744)/AG1745*100%,"")</f>
        <v/>
      </c>
      <c r="AH1746" s="194" t="str">
        <f t="shared" ref="AH1746" si="7675">IFERROR((AH1745-AH1744)/AH1745*100%,"")</f>
        <v/>
      </c>
      <c r="AI1746" s="194" t="str">
        <f t="shared" ref="AI1746" si="7676">IFERROR((AI1745-AI1744)/AI1745*100%,"")</f>
        <v/>
      </c>
      <c r="AJ1746" s="194" t="str">
        <f t="shared" ref="AJ1746" si="7677">IFERROR((AJ1745-AJ1744)/AJ1745*100%,"")</f>
        <v/>
      </c>
      <c r="AK1746" s="194" t="str">
        <f t="shared" ref="AK1746" si="7678">IFERROR((AK1745-AK1744)/AK1745*100%,"")</f>
        <v/>
      </c>
      <c r="AL1746" s="194" t="str">
        <f t="shared" ref="AL1746" si="7679">IFERROR((AL1745-AL1744)/AL1745*100%,"")</f>
        <v/>
      </c>
      <c r="AM1746" s="227" t="str">
        <f>IFERROR((AM1745-AM1743)/AM1745*100%,"")</f>
        <v/>
      </c>
    </row>
    <row r="1747" spans="1:39" customFormat="1" outlineLevel="1">
      <c r="A1747" t="str">
        <f>B1736&amp;C1747</f>
        <v>Surname, Forename7</v>
      </c>
      <c r="B1747" s="256"/>
      <c r="C1747" s="123">
        <v>7</v>
      </c>
      <c r="D1747" s="26" t="s">
        <v>22</v>
      </c>
      <c r="E1747" s="103"/>
      <c r="F1747" s="103"/>
      <c r="G1747" s="103"/>
      <c r="H1747" s="15"/>
      <c r="I1747" s="16"/>
      <c r="J1747" s="17"/>
      <c r="K1747" s="94"/>
      <c r="L1747" s="94"/>
      <c r="M1747" s="94"/>
      <c r="N1747" s="94"/>
      <c r="O1747" s="94"/>
      <c r="P1747" s="94"/>
      <c r="Q1747" s="17" t="str">
        <f>IF(SUM(K1747:P1747)=0,"",SUM(K1747:P1747))</f>
        <v/>
      </c>
      <c r="R1747" s="94"/>
      <c r="S1747" s="94"/>
      <c r="T1747" s="17" t="str">
        <f>IF(SUM(R1747:S1747)=0,"",SUM(R1747:S1747))</f>
        <v/>
      </c>
      <c r="U1747" s="17"/>
      <c r="V1747" s="94"/>
      <c r="W1747" s="17"/>
      <c r="X1747" s="94" t="str">
        <f>IFERROR(AVERAGE(V1747:W1747),"")</f>
        <v/>
      </c>
      <c r="Y1747" s="17"/>
      <c r="Z1747" s="17"/>
      <c r="AA1747" s="71"/>
      <c r="AB1747" s="17"/>
      <c r="AC1747" s="190" t="str">
        <f>IF(J1747="","",IF(J1747&lt;&gt;0,INT(25.4347*POWER((18-J1747),1.81)),0))</f>
        <v/>
      </c>
      <c r="AD1747" s="190" t="str">
        <f>IFERROR(IF(Q1747&lt;&gt;0,INT(0.14354*POWER(((10*Q1747)-220),1.4)),0),"")</f>
        <v/>
      </c>
      <c r="AE1747" s="190" t="str">
        <f>IFERROR(IF(T1747&lt;&gt;0,INT(51.39*POWER((T1747-1.5),1.05)),0),"")</f>
        <v/>
      </c>
      <c r="AF1747" s="190">
        <f>IF(U1747&lt;&gt;0,INT(0.8465*POWER(((100*U1747)-75),1.42)),0)</f>
        <v>0</v>
      </c>
      <c r="AG1747" s="190" t="str">
        <f>IFERROR(IF(X1747&lt;&gt;0,INT(1.53775*POWER((82-X1747),1.81)),0),"")</f>
        <v/>
      </c>
      <c r="AH1747" s="190" t="str">
        <f>IF(Y1747="","",IF(Y1747&lt;&gt;0,INT(5.74352*POWER((28.5-Y1747),1.92)),0))</f>
        <v/>
      </c>
      <c r="AI1747" s="190">
        <f>IF(Z1747&lt;&gt;0,INT(12.91*POWER((Z1747-4),1.1)),0)</f>
        <v>0</v>
      </c>
      <c r="AJ1747" s="190" t="str">
        <f>IF(AA1747="","",IF(AA1747&lt;&gt;0,INT(0.2797*POWER(((100*AA1747)),1.35)),0))</f>
        <v/>
      </c>
      <c r="AK1747" s="191" t="str">
        <f>IF(AB1747="","",IF(AB1747&lt;&gt;0,INT(100.14*POWER((AB1747-1),1.08)),0))</f>
        <v/>
      </c>
      <c r="AL1747" s="192">
        <f>COUNT(J1747,Q1747,T1747,X1747,Y1747,AA1747,AB1747)</f>
        <v>0</v>
      </c>
      <c r="AM1747" s="193" t="str">
        <f>IF(AL1747=0,"",SUM(AC1747:AK1747))</f>
        <v/>
      </c>
    </row>
    <row r="1748" spans="1:39" customFormat="1" outlineLevel="1">
      <c r="B1748" s="256"/>
      <c r="C1748" s="124" t="s">
        <v>65</v>
      </c>
      <c r="D1748" s="103"/>
      <c r="E1748" s="103"/>
      <c r="F1748" s="103"/>
      <c r="G1748" s="103"/>
      <c r="H1748" s="104"/>
      <c r="I1748" s="105"/>
      <c r="J1748" s="107" t="str">
        <f>IFERROR((J1745-J1747)/J1747*100%,"")</f>
        <v/>
      </c>
      <c r="K1748" s="107" t="str">
        <f t="shared" ref="K1748:T1748" si="7680">IFERROR((K1747-K1745)/K1747*100%,"")</f>
        <v/>
      </c>
      <c r="L1748" s="107" t="str">
        <f t="shared" si="7680"/>
        <v/>
      </c>
      <c r="M1748" s="107" t="str">
        <f t="shared" si="7680"/>
        <v/>
      </c>
      <c r="N1748" s="107" t="str">
        <f t="shared" si="7680"/>
        <v/>
      </c>
      <c r="O1748" s="107" t="str">
        <f t="shared" si="7680"/>
        <v/>
      </c>
      <c r="P1748" s="107" t="str">
        <f t="shared" si="7680"/>
        <v/>
      </c>
      <c r="Q1748" s="107" t="str">
        <f t="shared" si="7680"/>
        <v/>
      </c>
      <c r="R1748" s="107" t="str">
        <f t="shared" si="7680"/>
        <v/>
      </c>
      <c r="S1748" s="107" t="str">
        <f t="shared" si="7680"/>
        <v/>
      </c>
      <c r="T1748" s="107" t="str">
        <f t="shared" si="7680"/>
        <v/>
      </c>
      <c r="U1748" s="107" t="str">
        <f t="shared" ref="U1748" si="7681">IFERROR((U1747-U1746)/U1747*100%,"")</f>
        <v/>
      </c>
      <c r="V1748" s="107" t="str">
        <f>IFERROR((V1745-V1747)/V1747*100%,"")</f>
        <v/>
      </c>
      <c r="W1748" s="107" t="str">
        <f>IFERROR((W1745-W1747)/W1747*100%,"")</f>
        <v/>
      </c>
      <c r="X1748" s="107" t="str">
        <f>IFERROR((X1745-X1747)/X1747*100%,"")</f>
        <v/>
      </c>
      <c r="Y1748" s="107" t="str">
        <f>IFERROR((Y1745-Y1747)/Y1747*100%,"")</f>
        <v/>
      </c>
      <c r="Z1748" s="107" t="str">
        <f t="shared" ref="Z1748" si="7682">IFERROR((Z1747-Z1746)/Z1747*100%,"")</f>
        <v/>
      </c>
      <c r="AA1748" s="107" t="str">
        <f>IFERROR((AA1747-AA1745)/AA1747*100%,"")</f>
        <v/>
      </c>
      <c r="AB1748" s="107" t="str">
        <f>IFERROR((AB1747-AB1745)/AB1747*100%,"")</f>
        <v/>
      </c>
      <c r="AC1748" s="194" t="str">
        <f t="shared" ref="AC1748" si="7683">IFERROR((AC1747-AC1746)/AC1747*100%,"")</f>
        <v/>
      </c>
      <c r="AD1748" s="194" t="str">
        <f t="shared" ref="AD1748" si="7684">IFERROR((AD1747-AD1746)/AD1747*100%,"")</f>
        <v/>
      </c>
      <c r="AE1748" s="194" t="str">
        <f t="shared" ref="AE1748" si="7685">IFERROR((AE1747-AE1746)/AE1747*100%,"")</f>
        <v/>
      </c>
      <c r="AF1748" s="194" t="str">
        <f t="shared" ref="AF1748" si="7686">IFERROR((AF1747-AF1746)/AF1747*100%,"")</f>
        <v/>
      </c>
      <c r="AG1748" s="194" t="str">
        <f t="shared" ref="AG1748" si="7687">IFERROR((AG1747-AG1746)/AG1747*100%,"")</f>
        <v/>
      </c>
      <c r="AH1748" s="194" t="str">
        <f t="shared" ref="AH1748" si="7688">IFERROR((AH1747-AH1746)/AH1747*100%,"")</f>
        <v/>
      </c>
      <c r="AI1748" s="194" t="str">
        <f t="shared" ref="AI1748" si="7689">IFERROR((AI1747-AI1746)/AI1747*100%,"")</f>
        <v/>
      </c>
      <c r="AJ1748" s="194" t="str">
        <f t="shared" ref="AJ1748" si="7690">IFERROR((AJ1747-AJ1746)/AJ1747*100%,"")</f>
        <v/>
      </c>
      <c r="AK1748" s="194" t="str">
        <f t="shared" ref="AK1748" si="7691">IFERROR((AK1747-AK1746)/AK1747*100%,"")</f>
        <v/>
      </c>
      <c r="AL1748" s="194" t="str">
        <f t="shared" ref="AL1748" si="7692">IFERROR((AL1747-AL1746)/AL1747*100%,"")</f>
        <v/>
      </c>
      <c r="AM1748" s="227" t="str">
        <f>IFERROR((AM1747-AM1745)/AM1747*100%,"")</f>
        <v/>
      </c>
    </row>
    <row r="1749" spans="1:39" customFormat="1" outlineLevel="1">
      <c r="A1749" t="str">
        <f>B1736&amp;C1749</f>
        <v>Surname, Forename8</v>
      </c>
      <c r="B1749" s="256"/>
      <c r="C1749" s="123">
        <v>8</v>
      </c>
      <c r="D1749" s="26" t="s">
        <v>22</v>
      </c>
      <c r="E1749" s="103"/>
      <c r="F1749" s="103"/>
      <c r="G1749" s="103"/>
      <c r="H1749" s="15"/>
      <c r="I1749" s="16"/>
      <c r="J1749" s="17"/>
      <c r="K1749" s="94"/>
      <c r="L1749" s="94"/>
      <c r="M1749" s="94"/>
      <c r="N1749" s="94"/>
      <c r="O1749" s="94"/>
      <c r="P1749" s="94"/>
      <c r="Q1749" s="17" t="str">
        <f>IF(SUM(K1749:P1749)=0,"",SUM(K1749:P1749))</f>
        <v/>
      </c>
      <c r="R1749" s="94"/>
      <c r="S1749" s="94"/>
      <c r="T1749" s="17" t="str">
        <f>IF(SUM(R1749:S1749)=0,"",SUM(R1749:S1749))</f>
        <v/>
      </c>
      <c r="U1749" s="17"/>
      <c r="V1749" s="94"/>
      <c r="W1749" s="17"/>
      <c r="X1749" s="94" t="str">
        <f>IFERROR(AVERAGE(V1749:W1749),"")</f>
        <v/>
      </c>
      <c r="Y1749" s="17"/>
      <c r="Z1749" s="17"/>
      <c r="AA1749" s="71"/>
      <c r="AB1749" s="17"/>
      <c r="AC1749" s="190" t="str">
        <f>IF(J1749="","",IF(J1749&lt;&gt;0,INT(25.4347*POWER((18-J1749),1.81)),0))</f>
        <v/>
      </c>
      <c r="AD1749" s="190" t="str">
        <f>IFERROR(IF(Q1749&lt;&gt;0,INT(0.14354*POWER(((10*Q1749)-220),1.4)),0),"")</f>
        <v/>
      </c>
      <c r="AE1749" s="190" t="str">
        <f>IFERROR(IF(T1749&lt;&gt;0,INT(51.39*POWER((T1749-1.5),1.05)),0),"")</f>
        <v/>
      </c>
      <c r="AF1749" s="190">
        <f>IF(U1749&lt;&gt;0,INT(0.8465*POWER(((100*U1749)-75),1.42)),0)</f>
        <v>0</v>
      </c>
      <c r="AG1749" s="190" t="str">
        <f>IFERROR(IF(X1749&lt;&gt;0,INT(1.53775*POWER((82-X1749),1.81)),0),"")</f>
        <v/>
      </c>
      <c r="AH1749" s="190" t="str">
        <f>IF(Y1749="","",IF(Y1749&lt;&gt;0,INT(5.74352*POWER((28.5-Y1749),1.92)),0))</f>
        <v/>
      </c>
      <c r="AI1749" s="190">
        <f>IF(Z1749&lt;&gt;0,INT(12.91*POWER((Z1749-4),1.1)),0)</f>
        <v>0</v>
      </c>
      <c r="AJ1749" s="190" t="str">
        <f>IF(AA1749="","",IF(AA1749&lt;&gt;0,INT(0.2797*POWER(((100*AA1749)),1.35)),0))</f>
        <v/>
      </c>
      <c r="AK1749" s="191" t="str">
        <f>IF(AB1749="","",IF(AB1749&lt;&gt;0,INT(100.14*POWER((AB1749-1),1.08)),0))</f>
        <v/>
      </c>
      <c r="AL1749" s="192">
        <f>COUNT(J1749,Q1749,T1749,X1749,Y1749,AA1749,AB1749)</f>
        <v>0</v>
      </c>
      <c r="AM1749" s="193" t="str">
        <f>IF(AL1749=0,"",SUM(AC1749:AK1749))</f>
        <v/>
      </c>
    </row>
    <row r="1750" spans="1:39" customFormat="1" outlineLevel="1">
      <c r="B1750" s="256"/>
      <c r="C1750" s="124" t="s">
        <v>65</v>
      </c>
      <c r="D1750" s="103"/>
      <c r="E1750" s="103"/>
      <c r="F1750" s="103"/>
      <c r="G1750" s="103"/>
      <c r="H1750" s="104"/>
      <c r="I1750" s="105"/>
      <c r="J1750" s="107" t="str">
        <f>IFERROR((J1747-J1749)/J1749*100%,"")</f>
        <v/>
      </c>
      <c r="K1750" s="107" t="str">
        <f t="shared" ref="K1750:T1750" si="7693">IFERROR((K1749-K1747)/K1749*100%,"")</f>
        <v/>
      </c>
      <c r="L1750" s="107" t="str">
        <f t="shared" si="7693"/>
        <v/>
      </c>
      <c r="M1750" s="107" t="str">
        <f t="shared" si="7693"/>
        <v/>
      </c>
      <c r="N1750" s="107" t="str">
        <f t="shared" si="7693"/>
        <v/>
      </c>
      <c r="O1750" s="107" t="str">
        <f t="shared" si="7693"/>
        <v/>
      </c>
      <c r="P1750" s="107" t="str">
        <f t="shared" si="7693"/>
        <v/>
      </c>
      <c r="Q1750" s="107" t="str">
        <f t="shared" si="7693"/>
        <v/>
      </c>
      <c r="R1750" s="107" t="str">
        <f t="shared" si="7693"/>
        <v/>
      </c>
      <c r="S1750" s="107" t="str">
        <f t="shared" si="7693"/>
        <v/>
      </c>
      <c r="T1750" s="107" t="str">
        <f t="shared" si="7693"/>
        <v/>
      </c>
      <c r="U1750" s="107" t="str">
        <f t="shared" ref="U1750" si="7694">IFERROR((U1749-U1748)/U1749*100%,"")</f>
        <v/>
      </c>
      <c r="V1750" s="107" t="str">
        <f>IFERROR((V1747-V1749)/V1749*100%,"")</f>
        <v/>
      </c>
      <c r="W1750" s="107" t="str">
        <f>IFERROR((W1747-W1749)/W1749*100%,"")</f>
        <v/>
      </c>
      <c r="X1750" s="107" t="str">
        <f>IFERROR((X1747-X1749)/X1749*100%,"")</f>
        <v/>
      </c>
      <c r="Y1750" s="107" t="str">
        <f>IFERROR((Y1747-Y1749)/Y1749*100%,"")</f>
        <v/>
      </c>
      <c r="Z1750" s="107" t="str">
        <f t="shared" ref="Z1750" si="7695">IFERROR((Z1749-Z1748)/Z1749*100%,"")</f>
        <v/>
      </c>
      <c r="AA1750" s="107" t="str">
        <f>IFERROR((AA1749-AA1747)/AA1749*100%,"")</f>
        <v/>
      </c>
      <c r="AB1750" s="107" t="str">
        <f>IFERROR((AB1749-AB1747)/AB1749*100%,"")</f>
        <v/>
      </c>
      <c r="AC1750" s="194" t="str">
        <f t="shared" ref="AC1750" si="7696">IFERROR((AC1749-AC1748)/AC1749*100%,"")</f>
        <v/>
      </c>
      <c r="AD1750" s="194" t="str">
        <f t="shared" ref="AD1750" si="7697">IFERROR((AD1749-AD1748)/AD1749*100%,"")</f>
        <v/>
      </c>
      <c r="AE1750" s="194" t="str">
        <f t="shared" ref="AE1750" si="7698">IFERROR((AE1749-AE1748)/AE1749*100%,"")</f>
        <v/>
      </c>
      <c r="AF1750" s="194" t="str">
        <f t="shared" ref="AF1750" si="7699">IFERROR((AF1749-AF1748)/AF1749*100%,"")</f>
        <v/>
      </c>
      <c r="AG1750" s="194" t="str">
        <f t="shared" ref="AG1750" si="7700">IFERROR((AG1749-AG1748)/AG1749*100%,"")</f>
        <v/>
      </c>
      <c r="AH1750" s="194" t="str">
        <f t="shared" ref="AH1750" si="7701">IFERROR((AH1749-AH1748)/AH1749*100%,"")</f>
        <v/>
      </c>
      <c r="AI1750" s="194" t="str">
        <f t="shared" ref="AI1750" si="7702">IFERROR((AI1749-AI1748)/AI1749*100%,"")</f>
        <v/>
      </c>
      <c r="AJ1750" s="194" t="str">
        <f t="shared" ref="AJ1750" si="7703">IFERROR((AJ1749-AJ1748)/AJ1749*100%,"")</f>
        <v/>
      </c>
      <c r="AK1750" s="194" t="str">
        <f t="shared" ref="AK1750" si="7704">IFERROR((AK1749-AK1748)/AK1749*100%,"")</f>
        <v/>
      </c>
      <c r="AL1750" s="194" t="str">
        <f t="shared" ref="AL1750" si="7705">IFERROR((AL1749-AL1748)/AL1749*100%,"")</f>
        <v/>
      </c>
      <c r="AM1750" s="227" t="str">
        <f>IFERROR((AM1749-AM1747)/AM1749*100%,"")</f>
        <v/>
      </c>
    </row>
    <row r="1751" spans="1:39" customFormat="1" outlineLevel="1">
      <c r="A1751" t="str">
        <f>B1736&amp;C1751</f>
        <v>Surname, Forename9</v>
      </c>
      <c r="B1751" s="256"/>
      <c r="C1751" s="123">
        <v>9</v>
      </c>
      <c r="D1751" s="26" t="s">
        <v>22</v>
      </c>
      <c r="E1751" s="103"/>
      <c r="F1751" s="103"/>
      <c r="G1751" s="103"/>
      <c r="H1751" s="15"/>
      <c r="I1751" s="16"/>
      <c r="J1751" s="17"/>
      <c r="K1751" s="94"/>
      <c r="L1751" s="94"/>
      <c r="M1751" s="94"/>
      <c r="N1751" s="94"/>
      <c r="O1751" s="94"/>
      <c r="P1751" s="94"/>
      <c r="Q1751" s="17" t="str">
        <f>IF(SUM(K1751:P1751)=0,"",SUM(K1751:P1751))</f>
        <v/>
      </c>
      <c r="R1751" s="94"/>
      <c r="S1751" s="94"/>
      <c r="T1751" s="17" t="str">
        <f>IF(SUM(R1751:S1751)=0,"",SUM(R1751:S1751))</f>
        <v/>
      </c>
      <c r="U1751" s="17"/>
      <c r="V1751" s="94"/>
      <c r="W1751" s="17"/>
      <c r="X1751" s="94" t="str">
        <f>IFERROR(AVERAGE(V1751:W1751),"")</f>
        <v/>
      </c>
      <c r="Y1751" s="17"/>
      <c r="Z1751" s="17"/>
      <c r="AA1751" s="71"/>
      <c r="AB1751" s="17"/>
      <c r="AC1751" s="190" t="str">
        <f>IF(J1751="","",IF(J1751&lt;&gt;0,INT(25.4347*POWER((18-J1751),1.81)),0))</f>
        <v/>
      </c>
      <c r="AD1751" s="190" t="str">
        <f>IFERROR(IF(Q1751&lt;&gt;0,INT(0.14354*POWER(((10*Q1751)-220),1.4)),0),"")</f>
        <v/>
      </c>
      <c r="AE1751" s="190" t="str">
        <f>IFERROR(IF(T1751&lt;&gt;0,INT(51.39*POWER((T1751-1.5),1.05)),0),"")</f>
        <v/>
      </c>
      <c r="AF1751" s="190">
        <f>IF(U1751&lt;&gt;0,INT(0.8465*POWER(((100*U1751)-75),1.42)),0)</f>
        <v>0</v>
      </c>
      <c r="AG1751" s="190" t="str">
        <f>IFERROR(IF(X1751&lt;&gt;0,INT(1.53775*POWER((82-X1751),1.81)),0),"")</f>
        <v/>
      </c>
      <c r="AH1751" s="190" t="str">
        <f>IF(Y1751="","",IF(Y1751&lt;&gt;0,INT(5.74352*POWER((28.5-Y1751),1.92)),0))</f>
        <v/>
      </c>
      <c r="AI1751" s="190">
        <f>IF(Z1751&lt;&gt;0,INT(12.91*POWER((Z1751-4),1.1)),0)</f>
        <v>0</v>
      </c>
      <c r="AJ1751" s="190" t="str">
        <f>IF(AA1751="","",IF(AA1751&lt;&gt;0,INT(0.2797*POWER(((100*AA1751)),1.35)),0))</f>
        <v/>
      </c>
      <c r="AK1751" s="191" t="str">
        <f>IF(AB1751="","",IF(AB1751&lt;&gt;0,INT(100.14*POWER((AB1751-1),1.08)),0))</f>
        <v/>
      </c>
      <c r="AL1751" s="192">
        <f>COUNT(J1751,Q1751,T1751,X1751,Y1751,AA1751,AB1751)</f>
        <v>0</v>
      </c>
      <c r="AM1751" s="193" t="str">
        <f>IF(AL1751=0,"",SUM(AC1751:AK1751))</f>
        <v/>
      </c>
    </row>
    <row r="1752" spans="1:39" customFormat="1" outlineLevel="1">
      <c r="B1752" s="256"/>
      <c r="C1752" s="124" t="s">
        <v>65</v>
      </c>
      <c r="D1752" s="33"/>
      <c r="E1752" s="33"/>
      <c r="F1752" s="33"/>
      <c r="G1752" s="33"/>
      <c r="H1752" s="18"/>
      <c r="I1752" s="44"/>
      <c r="J1752" s="107" t="str">
        <f>IFERROR((J1749-J1751)/J1751*100%,"")</f>
        <v/>
      </c>
      <c r="K1752" s="107" t="str">
        <f t="shared" ref="K1752:T1752" si="7706">IFERROR((K1751-K1749)/K1751*100%,"")</f>
        <v/>
      </c>
      <c r="L1752" s="107" t="str">
        <f t="shared" si="7706"/>
        <v/>
      </c>
      <c r="M1752" s="107" t="str">
        <f t="shared" si="7706"/>
        <v/>
      </c>
      <c r="N1752" s="107" t="str">
        <f t="shared" si="7706"/>
        <v/>
      </c>
      <c r="O1752" s="107" t="str">
        <f t="shared" si="7706"/>
        <v/>
      </c>
      <c r="P1752" s="107" t="str">
        <f t="shared" si="7706"/>
        <v/>
      </c>
      <c r="Q1752" s="107" t="str">
        <f t="shared" si="7706"/>
        <v/>
      </c>
      <c r="R1752" s="107" t="str">
        <f t="shared" si="7706"/>
        <v/>
      </c>
      <c r="S1752" s="107" t="str">
        <f t="shared" si="7706"/>
        <v/>
      </c>
      <c r="T1752" s="107" t="str">
        <f t="shared" si="7706"/>
        <v/>
      </c>
      <c r="U1752" s="107" t="str">
        <f t="shared" ref="U1752" si="7707">IFERROR((U1751-U1750)/U1751*100%,"")</f>
        <v/>
      </c>
      <c r="V1752" s="107" t="str">
        <f>IFERROR((V1749-V1751)/V1751*100%,"")</f>
        <v/>
      </c>
      <c r="W1752" s="107" t="str">
        <f>IFERROR((W1749-W1751)/W1751*100%,"")</f>
        <v/>
      </c>
      <c r="X1752" s="107" t="str">
        <f>IFERROR((X1749-X1751)/X1751*100%,"")</f>
        <v/>
      </c>
      <c r="Y1752" s="107" t="str">
        <f>IFERROR((Y1749-Y1751)/Y1751*100%,"")</f>
        <v/>
      </c>
      <c r="Z1752" s="107" t="str">
        <f t="shared" ref="Z1752" si="7708">IFERROR((Z1751-Z1750)/Z1751*100%,"")</f>
        <v/>
      </c>
      <c r="AA1752" s="107" t="str">
        <f>IFERROR((AA1751-AA1749)/AA1751*100%,"")</f>
        <v/>
      </c>
      <c r="AB1752" s="107" t="str">
        <f>IFERROR((AB1751-AB1749)/AB1751*100%,"")</f>
        <v/>
      </c>
      <c r="AC1752" s="194" t="str">
        <f t="shared" ref="AC1752" si="7709">IFERROR((AC1751-AC1750)/AC1751*100%,"")</f>
        <v/>
      </c>
      <c r="AD1752" s="194" t="str">
        <f t="shared" ref="AD1752" si="7710">IFERROR((AD1751-AD1750)/AD1751*100%,"")</f>
        <v/>
      </c>
      <c r="AE1752" s="194" t="str">
        <f t="shared" ref="AE1752" si="7711">IFERROR((AE1751-AE1750)/AE1751*100%,"")</f>
        <v/>
      </c>
      <c r="AF1752" s="194" t="str">
        <f t="shared" ref="AF1752" si="7712">IFERROR((AF1751-AF1750)/AF1751*100%,"")</f>
        <v/>
      </c>
      <c r="AG1752" s="194" t="str">
        <f t="shared" ref="AG1752" si="7713">IFERROR((AG1751-AG1750)/AG1751*100%,"")</f>
        <v/>
      </c>
      <c r="AH1752" s="194" t="str">
        <f t="shared" ref="AH1752" si="7714">IFERROR((AH1751-AH1750)/AH1751*100%,"")</f>
        <v/>
      </c>
      <c r="AI1752" s="194" t="str">
        <f t="shared" ref="AI1752" si="7715">IFERROR((AI1751-AI1750)/AI1751*100%,"")</f>
        <v/>
      </c>
      <c r="AJ1752" s="194" t="str">
        <f t="shared" ref="AJ1752" si="7716">IFERROR((AJ1751-AJ1750)/AJ1751*100%,"")</f>
        <v/>
      </c>
      <c r="AK1752" s="194" t="str">
        <f t="shared" ref="AK1752" si="7717">IFERROR((AK1751-AK1750)/AK1751*100%,"")</f>
        <v/>
      </c>
      <c r="AL1752" s="194" t="str">
        <f t="shared" ref="AL1752" si="7718">IFERROR((AL1751-AL1750)/AL1751*100%,"")</f>
        <v/>
      </c>
      <c r="AM1752" s="227" t="str">
        <f>IFERROR((AM1751-AM1749)/AM1751*100%,"")</f>
        <v/>
      </c>
    </row>
    <row r="1753" spans="1:39" s="6" customFormat="1" outlineLevel="1">
      <c r="A1753" t="str">
        <f>B1736&amp;C1753</f>
        <v>Surname, Forename10</v>
      </c>
      <c r="B1753" s="256"/>
      <c r="C1753" s="125">
        <v>10</v>
      </c>
      <c r="D1753" s="33" t="s">
        <v>22</v>
      </c>
      <c r="E1753" s="33"/>
      <c r="F1753" s="33"/>
      <c r="G1753" s="33"/>
      <c r="H1753" s="18"/>
      <c r="I1753" s="44"/>
      <c r="J1753" s="34"/>
      <c r="K1753" s="34"/>
      <c r="L1753" s="34"/>
      <c r="M1753" s="34"/>
      <c r="N1753" s="34"/>
      <c r="O1753" s="34"/>
      <c r="P1753" s="34"/>
      <c r="Q1753" s="17" t="str">
        <f>IF(SUM(K1753:P1753)=0,"",SUM(K1753:P1753))</f>
        <v/>
      </c>
      <c r="R1753" s="94"/>
      <c r="S1753" s="94"/>
      <c r="T1753" s="17" t="str">
        <f>IF(SUM(R1753:S1753)=0,"",SUM(R1753:S1753))</f>
        <v/>
      </c>
      <c r="U1753" s="17"/>
      <c r="V1753" s="94"/>
      <c r="W1753" s="17"/>
      <c r="X1753" s="94" t="str">
        <f>IFERROR(AVERAGE(V1753:W1753),"")</f>
        <v/>
      </c>
      <c r="Y1753" s="17"/>
      <c r="Z1753" s="17"/>
      <c r="AA1753" s="71"/>
      <c r="AB1753" s="17"/>
      <c r="AC1753" s="190" t="str">
        <f>IF(J1753="","",IF(J1753&lt;&gt;0,INT(25.4347*POWER((18-J1753),1.81)),0))</f>
        <v/>
      </c>
      <c r="AD1753" s="190" t="str">
        <f>IFERROR(IF(Q1753&lt;&gt;0,INT(0.14354*POWER(((10*Q1753)-220),1.4)),0),"")</f>
        <v/>
      </c>
      <c r="AE1753" s="190" t="str">
        <f>IFERROR(IF(T1753&lt;&gt;0,INT(51.39*POWER((T1753-1.5),1.05)),0),"")</f>
        <v/>
      </c>
      <c r="AF1753" s="190">
        <f>IF(U1753&lt;&gt;0,INT(0.8465*POWER(((100*U1753)-75),1.42)),0)</f>
        <v>0</v>
      </c>
      <c r="AG1753" s="190" t="str">
        <f>IFERROR(IF(X1753&lt;&gt;0,INT(1.53775*POWER((82-X1753),1.81)),0),"")</f>
        <v/>
      </c>
      <c r="AH1753" s="190" t="str">
        <f>IF(Y1753="","",IF(Y1753&lt;&gt;0,INT(5.74352*POWER((28.5-Y1753),1.92)),0))</f>
        <v/>
      </c>
      <c r="AI1753" s="190">
        <f>IF(Z1753&lt;&gt;0,INT(12.91*POWER((Z1753-4),1.1)),0)</f>
        <v>0</v>
      </c>
      <c r="AJ1753" s="190" t="str">
        <f>IF(AA1753="","",IF(AA1753&lt;&gt;0,INT(0.2797*POWER(((100*AA1753)),1.35)),0))</f>
        <v/>
      </c>
      <c r="AK1753" s="191" t="str">
        <f>IF(AB1753="","",IF(AB1753&lt;&gt;0,INT(100.14*POWER((AB1753-1),1.08)),0))</f>
        <v/>
      </c>
      <c r="AL1753" s="192">
        <f>COUNT(J1753,Q1753,T1753,X1753,Y1753,AA1753,AB1753)</f>
        <v>0</v>
      </c>
      <c r="AM1753" s="193" t="str">
        <f>IF(AL1753=0,"",SUM(AC1753:AK1753))</f>
        <v/>
      </c>
    </row>
    <row r="1754" spans="1:39" s="6" customFormat="1" outlineLevel="1">
      <c r="A1754"/>
      <c r="B1754" s="257"/>
      <c r="C1754" s="126" t="s">
        <v>65</v>
      </c>
      <c r="D1754" s="33"/>
      <c r="E1754" s="33"/>
      <c r="F1754" s="33"/>
      <c r="G1754" s="33"/>
      <c r="H1754" s="18"/>
      <c r="I1754" s="44"/>
      <c r="J1754" s="107" t="str">
        <f>IFERROR((J1751-J1753)/J1753*100%,"")</f>
        <v/>
      </c>
      <c r="K1754" s="107" t="str">
        <f t="shared" ref="K1754:T1754" si="7719">IFERROR((K1753-K1751)/K1753*100%,"")</f>
        <v/>
      </c>
      <c r="L1754" s="107" t="str">
        <f t="shared" si="7719"/>
        <v/>
      </c>
      <c r="M1754" s="107" t="str">
        <f t="shared" si="7719"/>
        <v/>
      </c>
      <c r="N1754" s="107" t="str">
        <f t="shared" si="7719"/>
        <v/>
      </c>
      <c r="O1754" s="107" t="str">
        <f t="shared" si="7719"/>
        <v/>
      </c>
      <c r="P1754" s="107" t="str">
        <f t="shared" si="7719"/>
        <v/>
      </c>
      <c r="Q1754" s="107" t="str">
        <f t="shared" si="7719"/>
        <v/>
      </c>
      <c r="R1754" s="107" t="str">
        <f t="shared" si="7719"/>
        <v/>
      </c>
      <c r="S1754" s="107" t="str">
        <f t="shared" si="7719"/>
        <v/>
      </c>
      <c r="T1754" s="107" t="str">
        <f t="shared" si="7719"/>
        <v/>
      </c>
      <c r="U1754" s="107" t="str">
        <f t="shared" ref="U1754" si="7720">IFERROR((U1753-U1752)/U1753*100%,"")</f>
        <v/>
      </c>
      <c r="V1754" s="107" t="str">
        <f>IFERROR((V1751-V1753)/V1753*100%,"")</f>
        <v/>
      </c>
      <c r="W1754" s="107" t="str">
        <f>IFERROR((W1751-W1753)/W1753*100%,"")</f>
        <v/>
      </c>
      <c r="X1754" s="107" t="str">
        <f>IFERROR((X1751-X1753)/X1753*100%,"")</f>
        <v/>
      </c>
      <c r="Y1754" s="107" t="str">
        <f>IFERROR((Y1751-Y1753)/Y1753*100%,"")</f>
        <v/>
      </c>
      <c r="Z1754" s="107" t="str">
        <f t="shared" ref="Z1754" si="7721">IFERROR((Z1753-Z1752)/Z1753*100%,"")</f>
        <v/>
      </c>
      <c r="AA1754" s="107" t="str">
        <f>IFERROR((AA1753-AA1751)/AA1753*100%,"")</f>
        <v/>
      </c>
      <c r="AB1754" s="107" t="str">
        <f>IFERROR((AB1753-AB1751)/AB1753*100%,"")</f>
        <v/>
      </c>
      <c r="AC1754" s="194" t="str">
        <f t="shared" ref="AC1754" si="7722">IFERROR((AC1753-AC1752)/AC1753*100%,"")</f>
        <v/>
      </c>
      <c r="AD1754" s="194" t="str">
        <f t="shared" ref="AD1754" si="7723">IFERROR((AD1753-AD1752)/AD1753*100%,"")</f>
        <v/>
      </c>
      <c r="AE1754" s="194" t="str">
        <f t="shared" ref="AE1754" si="7724">IFERROR((AE1753-AE1752)/AE1753*100%,"")</f>
        <v/>
      </c>
      <c r="AF1754" s="194" t="str">
        <f t="shared" ref="AF1754" si="7725">IFERROR((AF1753-AF1752)/AF1753*100%,"")</f>
        <v/>
      </c>
      <c r="AG1754" s="194" t="str">
        <f t="shared" ref="AG1754" si="7726">IFERROR((AG1753-AG1752)/AG1753*100%,"")</f>
        <v/>
      </c>
      <c r="AH1754" s="194" t="str">
        <f t="shared" ref="AH1754" si="7727">IFERROR((AH1753-AH1752)/AH1753*100%,"")</f>
        <v/>
      </c>
      <c r="AI1754" s="194" t="str">
        <f t="shared" ref="AI1754" si="7728">IFERROR((AI1753-AI1752)/AI1753*100%,"")</f>
        <v/>
      </c>
      <c r="AJ1754" s="194" t="str">
        <f t="shared" ref="AJ1754" si="7729">IFERROR((AJ1753-AJ1752)/AJ1753*100%,"")</f>
        <v/>
      </c>
      <c r="AK1754" s="194" t="str">
        <f t="shared" ref="AK1754" si="7730">IFERROR((AK1753-AK1752)/AK1753*100%,"")</f>
        <v/>
      </c>
      <c r="AL1754" s="194" t="str">
        <f t="shared" ref="AL1754" si="7731">IFERROR((AL1753-AL1752)/AL1753*100%,"")</f>
        <v/>
      </c>
      <c r="AM1754" s="227" t="str">
        <f>IFERROR((AM1753-AM1751)/AM1753*100%,"")</f>
        <v/>
      </c>
    </row>
    <row r="1755" spans="1:39" s="45" customFormat="1" outlineLevel="1">
      <c r="B1755" s="115"/>
      <c r="C1755" s="32"/>
      <c r="D1755" s="33"/>
      <c r="E1755" s="33"/>
      <c r="F1755" s="33"/>
      <c r="G1755" s="33"/>
      <c r="H1755" s="18"/>
      <c r="I1755" s="44"/>
      <c r="J1755" s="34"/>
      <c r="K1755" s="34"/>
      <c r="L1755" s="34"/>
      <c r="M1755" s="34"/>
      <c r="N1755" s="34"/>
      <c r="O1755" s="34"/>
      <c r="P1755" s="34"/>
      <c r="Q1755" s="34"/>
      <c r="R1755" s="34"/>
      <c r="S1755" s="34"/>
      <c r="T1755" s="34"/>
      <c r="U1755" s="34"/>
      <c r="V1755" s="34"/>
      <c r="W1755" s="34"/>
      <c r="X1755" s="34"/>
      <c r="Y1755" s="34"/>
      <c r="Z1755" s="34"/>
      <c r="AA1755" s="34"/>
      <c r="AB1755" s="34"/>
      <c r="AC1755" s="195"/>
      <c r="AD1755" s="196"/>
      <c r="AE1755" s="196"/>
      <c r="AF1755" s="196"/>
      <c r="AG1755" s="196"/>
      <c r="AH1755" s="196"/>
      <c r="AI1755" s="196"/>
      <c r="AJ1755" s="196"/>
      <c r="AK1755" s="197"/>
      <c r="AL1755" s="196"/>
      <c r="AM1755" s="198"/>
    </row>
    <row r="1756" spans="1:39" s="6" customFormat="1" outlineLevel="1">
      <c r="B1756" s="116"/>
      <c r="C1756" s="35"/>
      <c r="D1756" s="36"/>
      <c r="E1756" s="36"/>
      <c r="F1756" s="36"/>
      <c r="G1756" s="36"/>
      <c r="H1756" s="37"/>
      <c r="I1756" s="38" t="s">
        <v>24</v>
      </c>
      <c r="J1756" s="21" t="e">
        <f>AVERAGE(J1736:J1737,J1739,J1741,J1743,J1745,J1747,J1749,J1751,J1753)</f>
        <v>#DIV/0!</v>
      </c>
      <c r="K1756" s="21" t="e">
        <f t="shared" ref="K1756:AB1756" si="7732">AVERAGE(K1736:K1737,K1739,K1741,K1743,K1745,K1747,K1749,K1751,K1753)</f>
        <v>#DIV/0!</v>
      </c>
      <c r="L1756" s="21" t="e">
        <f t="shared" si="7732"/>
        <v>#DIV/0!</v>
      </c>
      <c r="M1756" s="21" t="e">
        <f t="shared" si="7732"/>
        <v>#DIV/0!</v>
      </c>
      <c r="N1756" s="21" t="e">
        <f t="shared" si="7732"/>
        <v>#DIV/0!</v>
      </c>
      <c r="O1756" s="21" t="e">
        <f t="shared" si="7732"/>
        <v>#DIV/0!</v>
      </c>
      <c r="P1756" s="21" t="e">
        <f t="shared" si="7732"/>
        <v>#DIV/0!</v>
      </c>
      <c r="Q1756" s="21">
        <f t="shared" si="7732"/>
        <v>0</v>
      </c>
      <c r="R1756" s="21" t="e">
        <f t="shared" si="7732"/>
        <v>#DIV/0!</v>
      </c>
      <c r="S1756" s="21" t="e">
        <f t="shared" si="7732"/>
        <v>#DIV/0!</v>
      </c>
      <c r="T1756" s="21">
        <f t="shared" si="7732"/>
        <v>0</v>
      </c>
      <c r="U1756" s="21" t="e">
        <f t="shared" si="7732"/>
        <v>#DIV/0!</v>
      </c>
      <c r="V1756" s="21" t="e">
        <f t="shared" si="7732"/>
        <v>#DIV/0!</v>
      </c>
      <c r="W1756" s="21" t="e">
        <f t="shared" si="7732"/>
        <v>#DIV/0!</v>
      </c>
      <c r="X1756" s="21" t="e">
        <f t="shared" si="7732"/>
        <v>#DIV/0!</v>
      </c>
      <c r="Y1756" s="21" t="e">
        <f t="shared" si="7732"/>
        <v>#DIV/0!</v>
      </c>
      <c r="Z1756" s="21" t="e">
        <f t="shared" si="7732"/>
        <v>#DIV/0!</v>
      </c>
      <c r="AA1756" s="21" t="e">
        <f t="shared" si="7732"/>
        <v>#DIV/0!</v>
      </c>
      <c r="AB1756" s="21" t="e">
        <f t="shared" si="7732"/>
        <v>#DIV/0!</v>
      </c>
      <c r="AC1756" s="199"/>
      <c r="AD1756" s="200"/>
      <c r="AE1756" s="200"/>
      <c r="AF1756" s="200"/>
      <c r="AG1756" s="200"/>
      <c r="AH1756" s="200"/>
      <c r="AI1756" s="200"/>
      <c r="AJ1756" s="200"/>
      <c r="AK1756" s="201"/>
      <c r="AL1756" s="200"/>
      <c r="AM1756" s="202"/>
    </row>
    <row r="1757" spans="1:39" s="6" customFormat="1" outlineLevel="1">
      <c r="B1757" s="116"/>
      <c r="C1757" s="35"/>
      <c r="D1757" s="36"/>
      <c r="E1757" s="36"/>
      <c r="F1757" s="36"/>
      <c r="G1757" s="36"/>
      <c r="H1757" s="37"/>
      <c r="I1757" s="38" t="s">
        <v>26</v>
      </c>
      <c r="J1757" s="21">
        <f>MIN(J1736:J1737,J1739,J1741,J1743,J1745,J1747,J1749,J1751,J1753)</f>
        <v>0</v>
      </c>
      <c r="K1757" s="21">
        <f t="shared" ref="K1757:AB1757" si="7733">MIN(K1736:K1737,K1739,K1741,K1743,K1745,K1747,K1749,K1751,K1753)</f>
        <v>0</v>
      </c>
      <c r="L1757" s="21">
        <f t="shared" si="7733"/>
        <v>0</v>
      </c>
      <c r="M1757" s="21">
        <f t="shared" si="7733"/>
        <v>0</v>
      </c>
      <c r="N1757" s="21">
        <f t="shared" si="7733"/>
        <v>0</v>
      </c>
      <c r="O1757" s="21">
        <f t="shared" si="7733"/>
        <v>0</v>
      </c>
      <c r="P1757" s="21">
        <f t="shared" si="7733"/>
        <v>0</v>
      </c>
      <c r="Q1757" s="21">
        <f t="shared" si="7733"/>
        <v>0</v>
      </c>
      <c r="R1757" s="21">
        <f t="shared" si="7733"/>
        <v>0</v>
      </c>
      <c r="S1757" s="21">
        <f t="shared" si="7733"/>
        <v>0</v>
      </c>
      <c r="T1757" s="21">
        <f t="shared" si="7733"/>
        <v>0</v>
      </c>
      <c r="U1757" s="21">
        <f t="shared" si="7733"/>
        <v>0</v>
      </c>
      <c r="V1757" s="21">
        <f t="shared" si="7733"/>
        <v>0</v>
      </c>
      <c r="W1757" s="21">
        <f t="shared" si="7733"/>
        <v>0</v>
      </c>
      <c r="X1757" s="21" t="e">
        <f t="shared" si="7733"/>
        <v>#DIV/0!</v>
      </c>
      <c r="Y1757" s="21">
        <f t="shared" si="7733"/>
        <v>0</v>
      </c>
      <c r="Z1757" s="21">
        <f t="shared" si="7733"/>
        <v>0</v>
      </c>
      <c r="AA1757" s="21">
        <f t="shared" si="7733"/>
        <v>0</v>
      </c>
      <c r="AB1757" s="21">
        <f t="shared" si="7733"/>
        <v>0</v>
      </c>
      <c r="AC1757" s="199"/>
      <c r="AD1757" s="200"/>
      <c r="AE1757" s="200"/>
      <c r="AF1757" s="200"/>
      <c r="AG1757" s="200"/>
      <c r="AH1757" s="200"/>
      <c r="AI1757" s="200"/>
      <c r="AJ1757" s="200"/>
      <c r="AK1757" s="201"/>
      <c r="AL1757" s="200"/>
      <c r="AM1757" s="202"/>
    </row>
    <row r="1758" spans="1:39" s="6" customFormat="1" outlineLevel="1">
      <c r="B1758" s="116"/>
      <c r="C1758" s="35"/>
      <c r="D1758" s="36"/>
      <c r="E1758" s="36"/>
      <c r="F1758" s="36"/>
      <c r="G1758" s="36"/>
      <c r="H1758" s="37"/>
      <c r="I1758" s="38" t="s">
        <v>25</v>
      </c>
      <c r="J1758" s="21">
        <f>MAX(J1736:J1737,J1739,J1741,J1743,J1745,J1747,J1749,J1751,J1753)</f>
        <v>0</v>
      </c>
      <c r="K1758" s="21">
        <f t="shared" ref="K1758:AB1758" si="7734">MAX(K1736:K1737,K1739,K1741,K1743,K1745,K1747,K1749,K1751,K1753)</f>
        <v>0</v>
      </c>
      <c r="L1758" s="21">
        <f t="shared" si="7734"/>
        <v>0</v>
      </c>
      <c r="M1758" s="21">
        <f t="shared" si="7734"/>
        <v>0</v>
      </c>
      <c r="N1758" s="21">
        <f t="shared" si="7734"/>
        <v>0</v>
      </c>
      <c r="O1758" s="21">
        <f t="shared" si="7734"/>
        <v>0</v>
      </c>
      <c r="P1758" s="21">
        <f t="shared" si="7734"/>
        <v>0</v>
      </c>
      <c r="Q1758" s="21">
        <f t="shared" si="7734"/>
        <v>0</v>
      </c>
      <c r="R1758" s="21">
        <f t="shared" si="7734"/>
        <v>0</v>
      </c>
      <c r="S1758" s="21">
        <f t="shared" si="7734"/>
        <v>0</v>
      </c>
      <c r="T1758" s="21">
        <f t="shared" si="7734"/>
        <v>0</v>
      </c>
      <c r="U1758" s="21">
        <f t="shared" si="7734"/>
        <v>0</v>
      </c>
      <c r="V1758" s="21">
        <f t="shared" si="7734"/>
        <v>0</v>
      </c>
      <c r="W1758" s="21">
        <f t="shared" si="7734"/>
        <v>0</v>
      </c>
      <c r="X1758" s="21" t="e">
        <f t="shared" si="7734"/>
        <v>#DIV/0!</v>
      </c>
      <c r="Y1758" s="21">
        <f t="shared" si="7734"/>
        <v>0</v>
      </c>
      <c r="Z1758" s="21">
        <f t="shared" si="7734"/>
        <v>0</v>
      </c>
      <c r="AA1758" s="21">
        <f t="shared" si="7734"/>
        <v>0</v>
      </c>
      <c r="AB1758" s="21">
        <f t="shared" si="7734"/>
        <v>0</v>
      </c>
      <c r="AC1758" s="199"/>
      <c r="AD1758" s="200"/>
      <c r="AE1758" s="200"/>
      <c r="AF1758" s="200"/>
      <c r="AG1758" s="200"/>
      <c r="AH1758" s="200"/>
      <c r="AI1758" s="200"/>
      <c r="AJ1758" s="200"/>
      <c r="AK1758" s="201"/>
      <c r="AL1758" s="200"/>
      <c r="AM1758" s="202"/>
    </row>
    <row r="1759" spans="1:39" s="6" customFormat="1" outlineLevel="1">
      <c r="B1759" s="116"/>
      <c r="C1759" s="35"/>
      <c r="D1759" s="36"/>
      <c r="E1759" s="36"/>
      <c r="F1759" s="36"/>
      <c r="G1759" s="36"/>
      <c r="H1759" s="37"/>
      <c r="I1759" s="38"/>
      <c r="J1759" s="21"/>
      <c r="K1759" s="21"/>
      <c r="L1759" s="21"/>
      <c r="M1759" s="21"/>
      <c r="N1759" s="21"/>
      <c r="O1759" s="21"/>
      <c r="P1759" s="21"/>
      <c r="Q1759" s="21"/>
      <c r="R1759" s="21"/>
      <c r="S1759" s="21"/>
      <c r="T1759" s="21"/>
      <c r="U1759" s="21"/>
      <c r="V1759" s="21"/>
      <c r="W1759" s="21"/>
      <c r="X1759" s="21"/>
      <c r="Y1759" s="21"/>
      <c r="Z1759" s="21"/>
      <c r="AA1759" s="21"/>
      <c r="AB1759" s="21"/>
      <c r="AC1759" s="200"/>
      <c r="AD1759" s="200"/>
      <c r="AE1759" s="200"/>
      <c r="AF1759" s="200"/>
      <c r="AG1759" s="200"/>
      <c r="AH1759" s="200"/>
      <c r="AI1759" s="200"/>
      <c r="AJ1759" s="200"/>
      <c r="AK1759" s="200"/>
      <c r="AL1759" s="200"/>
      <c r="AM1759" s="202"/>
    </row>
    <row r="1760" spans="1:39" s="31" customFormat="1" ht="16.5" outlineLevel="1" thickBot="1">
      <c r="B1760" s="117"/>
      <c r="C1760" s="39"/>
      <c r="D1760" s="40"/>
      <c r="E1760" s="40"/>
      <c r="F1760" s="40"/>
      <c r="G1760" s="40"/>
      <c r="H1760" s="41"/>
      <c r="I1760" s="42"/>
      <c r="J1760" s="43"/>
      <c r="K1760" s="43"/>
      <c r="L1760" s="43"/>
      <c r="M1760" s="43"/>
      <c r="N1760" s="43"/>
      <c r="O1760" s="43"/>
      <c r="P1760" s="43"/>
      <c r="Q1760" s="43"/>
      <c r="R1760" s="43"/>
      <c r="S1760" s="43"/>
      <c r="T1760" s="43"/>
      <c r="U1760" s="43"/>
      <c r="V1760" s="43"/>
      <c r="W1760" s="43"/>
      <c r="X1760" s="43"/>
      <c r="Y1760" s="43"/>
      <c r="Z1760" s="43"/>
      <c r="AA1760" s="43"/>
      <c r="AB1760" s="43"/>
      <c r="AC1760" s="204"/>
      <c r="AD1760" s="204"/>
      <c r="AE1760" s="204"/>
      <c r="AF1760" s="204"/>
      <c r="AG1760" s="204"/>
      <c r="AH1760" s="204"/>
      <c r="AI1760" s="204"/>
      <c r="AJ1760" s="204"/>
      <c r="AK1760" s="204"/>
      <c r="AL1760" s="204"/>
      <c r="AM1760" s="205"/>
    </row>
    <row r="1761" spans="1:39" customFormat="1">
      <c r="B1761" s="118"/>
      <c r="C1761" s="28"/>
      <c r="D1761" s="19"/>
      <c r="E1761" s="19"/>
      <c r="F1761" s="19"/>
      <c r="G1761" s="19"/>
      <c r="H1761" s="29"/>
      <c r="I1761" s="20"/>
      <c r="J1761" s="30"/>
      <c r="K1761" s="30"/>
      <c r="L1761" s="30"/>
      <c r="M1761" s="30"/>
      <c r="N1761" s="30"/>
      <c r="O1761" s="30"/>
      <c r="P1761" s="30"/>
      <c r="Q1761" s="30"/>
      <c r="R1761" s="30"/>
      <c r="S1761" s="30"/>
      <c r="T1761" s="30"/>
      <c r="U1761" s="30"/>
      <c r="V1761" s="30"/>
      <c r="W1761" s="30"/>
      <c r="X1761" s="30"/>
      <c r="Y1761" s="30"/>
      <c r="Z1761" s="30"/>
      <c r="AA1761" s="30"/>
      <c r="AB1761" s="30"/>
      <c r="AC1761" s="206"/>
      <c r="AD1761" s="206"/>
      <c r="AE1761" s="206"/>
      <c r="AF1761" s="206"/>
      <c r="AG1761" s="206"/>
      <c r="AH1761" s="206"/>
      <c r="AI1761" s="206"/>
      <c r="AJ1761" s="206"/>
      <c r="AK1761" s="206"/>
      <c r="AL1761" s="206"/>
      <c r="AM1761" s="207"/>
    </row>
    <row r="1762" spans="1:39" customFormat="1" outlineLevel="1">
      <c r="B1762" s="114" t="s">
        <v>41</v>
      </c>
      <c r="C1762" s="28"/>
      <c r="D1762" s="19"/>
      <c r="E1762" s="19"/>
      <c r="F1762" s="19"/>
      <c r="G1762" s="19"/>
      <c r="H1762" s="29"/>
      <c r="I1762" s="20"/>
      <c r="J1762" s="30"/>
      <c r="K1762" s="30"/>
      <c r="L1762" s="30"/>
      <c r="M1762" s="30"/>
      <c r="N1762" s="30"/>
      <c r="O1762" s="30"/>
      <c r="P1762" s="30"/>
      <c r="Q1762" s="30"/>
      <c r="R1762" s="30"/>
      <c r="S1762" s="30"/>
      <c r="T1762" s="30"/>
      <c r="U1762" s="30"/>
      <c r="V1762" s="30"/>
      <c r="W1762" s="30"/>
      <c r="X1762" s="30"/>
      <c r="Y1762" s="30"/>
      <c r="Z1762" s="30"/>
      <c r="AA1762" s="30"/>
      <c r="AB1762" s="30"/>
      <c r="AC1762" s="206"/>
      <c r="AD1762" s="206"/>
      <c r="AE1762" s="206"/>
      <c r="AF1762" s="206"/>
      <c r="AG1762" s="206"/>
      <c r="AH1762" s="206"/>
      <c r="AI1762" s="206"/>
      <c r="AJ1762" s="206"/>
      <c r="AK1762" s="206"/>
      <c r="AL1762" s="206"/>
      <c r="AM1762" s="207"/>
    </row>
    <row r="1763" spans="1:39" customFormat="1" outlineLevel="1">
      <c r="A1763" t="str">
        <f>B1763&amp;C1763</f>
        <v>Surname, Forename1</v>
      </c>
      <c r="B1763" s="255" t="s">
        <v>28</v>
      </c>
      <c r="C1763" s="122">
        <v>1</v>
      </c>
      <c r="D1763" s="26" t="s">
        <v>22</v>
      </c>
      <c r="E1763" s="103"/>
      <c r="F1763" s="103"/>
      <c r="G1763" s="103"/>
      <c r="H1763" s="16"/>
      <c r="I1763" s="16"/>
      <c r="J1763" s="17"/>
      <c r="K1763" s="94"/>
      <c r="L1763" s="94"/>
      <c r="M1763" s="94"/>
      <c r="N1763" s="94"/>
      <c r="O1763" s="94"/>
      <c r="P1763" s="94"/>
      <c r="Q1763" s="17">
        <f>SUM(K1763:P1763)</f>
        <v>0</v>
      </c>
      <c r="R1763" s="94"/>
      <c r="S1763" s="94"/>
      <c r="T1763" s="17">
        <f>SUM(R1763:S1763)</f>
        <v>0</v>
      </c>
      <c r="U1763" s="17"/>
      <c r="V1763" s="94"/>
      <c r="W1763" s="17"/>
      <c r="X1763" s="94" t="e">
        <f>AVERAGE(V1763:W1763)</f>
        <v>#DIV/0!</v>
      </c>
      <c r="Y1763" s="17"/>
      <c r="Z1763" s="17"/>
      <c r="AA1763" s="17"/>
      <c r="AB1763" s="17"/>
      <c r="AC1763" s="190">
        <f>IF(J1763&lt;&gt;0,INT(25.4347*POWER((18-J1763),1.81)),0)</f>
        <v>0</v>
      </c>
      <c r="AD1763" s="190">
        <f>IF(Q1763&lt;&gt;0,INT(0.14354*POWER(((10*Q1763)-220),1.4)),0)</f>
        <v>0</v>
      </c>
      <c r="AE1763" s="190">
        <f>IF(T1763&lt;&gt;0,INT(51.39*POWER((T1763-1.5),1.05)),0)</f>
        <v>0</v>
      </c>
      <c r="AF1763" s="190">
        <f>IF(U1763&lt;&gt;0,INT(0.8465*POWER(((100*U1763)-75),1.42)),0)</f>
        <v>0</v>
      </c>
      <c r="AG1763" s="190" t="e">
        <f>IF(X1763&lt;&gt;0,INT(1.53775*POWER((82-X1763),1.81)),0)</f>
        <v>#DIV/0!</v>
      </c>
      <c r="AH1763" s="190">
        <f>IF(Y1763&lt;&gt;0,INT(5.74352*POWER((28.5-Y1763),1.92)),0)</f>
        <v>0</v>
      </c>
      <c r="AI1763" s="190">
        <f>IF(Z1763&lt;&gt;0,INT(12.91*POWER((Z1763-4),1.1)),0)</f>
        <v>0</v>
      </c>
      <c r="AJ1763" s="190">
        <f>IF(AA1763&lt;&gt;0,INT(0.2797*POWER(((100*AA1763)),1.35)),0)</f>
        <v>0</v>
      </c>
      <c r="AK1763" s="191">
        <f>IF(AB1763&lt;&gt;0,INT(100.14*POWER((AB1763-1),1.08)),0)</f>
        <v>0</v>
      </c>
      <c r="AL1763" s="208">
        <v>7</v>
      </c>
      <c r="AM1763" s="193" t="e">
        <f>SUM(AC1763:AK1763)</f>
        <v>#DIV/0!</v>
      </c>
    </row>
    <row r="1764" spans="1:39" customFormat="1" outlineLevel="1">
      <c r="A1764" t="str">
        <f>B1763&amp;C1764</f>
        <v>Surname, Forename2</v>
      </c>
      <c r="B1764" s="256"/>
      <c r="C1764" s="123">
        <v>2</v>
      </c>
      <c r="D1764" s="26" t="s">
        <v>22</v>
      </c>
      <c r="E1764" s="103"/>
      <c r="F1764" s="103"/>
      <c r="G1764" s="103"/>
      <c r="H1764" s="15"/>
      <c r="I1764" s="16"/>
      <c r="J1764" s="17"/>
      <c r="K1764" s="94"/>
      <c r="L1764" s="94"/>
      <c r="M1764" s="94"/>
      <c r="N1764" s="94"/>
      <c r="O1764" s="94"/>
      <c r="P1764" s="94"/>
      <c r="Q1764" s="17" t="str">
        <f>IF(SUM(K1764:P1764)=0,"",SUM(K1764:P1764))</f>
        <v/>
      </c>
      <c r="R1764" s="94"/>
      <c r="S1764" s="94"/>
      <c r="T1764" s="17" t="str">
        <f>IF(SUM(R1764:S1764)=0,"",SUM(R1764:S1764))</f>
        <v/>
      </c>
      <c r="U1764" s="17"/>
      <c r="V1764" s="94"/>
      <c r="W1764" s="17"/>
      <c r="X1764" s="94" t="str">
        <f>IFERROR(AVERAGE(V1764:W1764),"")</f>
        <v/>
      </c>
      <c r="Y1764" s="17"/>
      <c r="Z1764" s="17"/>
      <c r="AA1764" s="71"/>
      <c r="AB1764" s="17"/>
      <c r="AC1764" s="190" t="str">
        <f>IF(J1764="","",IF(J1764&lt;&gt;0,INT(25.4347*POWER((18-J1764),1.81)),0))</f>
        <v/>
      </c>
      <c r="AD1764" s="190" t="str">
        <f>IFERROR(IF(Q1764&lt;&gt;0,INT(0.14354*POWER(((10*Q1764)-220),1.4)),0),"")</f>
        <v/>
      </c>
      <c r="AE1764" s="190" t="str">
        <f>IFERROR(IF(T1764&lt;&gt;0,INT(51.39*POWER((T1764-1.5),1.05)),0),"")</f>
        <v/>
      </c>
      <c r="AF1764" s="190">
        <f>IF(U1764&lt;&gt;0,INT(0.8465*POWER(((100*U1764)-75),1.42)),0)</f>
        <v>0</v>
      </c>
      <c r="AG1764" s="190" t="str">
        <f>IFERROR(IF(X1764&lt;&gt;0,INT(1.53775*POWER((82-X1764),1.81)),0),"")</f>
        <v/>
      </c>
      <c r="AH1764" s="190" t="str">
        <f>IF(Y1764="","",IF(Y1764&lt;&gt;0,INT(5.74352*POWER((28.5-Y1764),1.92)),0))</f>
        <v/>
      </c>
      <c r="AI1764" s="190">
        <f>IF(Z1764&lt;&gt;0,INT(12.91*POWER((Z1764-4),1.1)),0)</f>
        <v>0</v>
      </c>
      <c r="AJ1764" s="190" t="str">
        <f>IF(AA1764="","",IF(AA1764&lt;&gt;0,INT(0.2797*POWER(((100*AA1764)),1.35)),0))</f>
        <v/>
      </c>
      <c r="AK1764" s="191" t="str">
        <f>IF(AB1764="","",IF(AB1764&lt;&gt;0,INT(100.14*POWER((AB1764-1),1.08)),0))</f>
        <v/>
      </c>
      <c r="AL1764" s="192">
        <f>COUNT(J1764,Q1764,T1764,X1764,Y1764,AA1764,AB1764)</f>
        <v>0</v>
      </c>
      <c r="AM1764" s="193" t="str">
        <f>IF(AL1764=0,"",SUM(AC1764:AK1764))</f>
        <v/>
      </c>
    </row>
    <row r="1765" spans="1:39" customFormat="1" outlineLevel="1">
      <c r="B1765" s="256"/>
      <c r="C1765" s="124" t="s">
        <v>65</v>
      </c>
      <c r="D1765" s="103"/>
      <c r="E1765" s="103"/>
      <c r="F1765" s="103"/>
      <c r="G1765" s="103"/>
      <c r="H1765" s="104"/>
      <c r="I1765" s="105"/>
      <c r="J1765" s="107" t="str">
        <f>IFERROR((J1763-J1764)/J1764*100%,"")</f>
        <v/>
      </c>
      <c r="K1765" s="107" t="str">
        <f>IFERROR((K1764-K1763)/K1764*100%,"")</f>
        <v/>
      </c>
      <c r="L1765" s="107" t="str">
        <f t="shared" ref="L1765:S1765" si="7735">IFERROR((L1764-L1763)/L1764*100%,"")</f>
        <v/>
      </c>
      <c r="M1765" s="107" t="str">
        <f t="shared" si="7735"/>
        <v/>
      </c>
      <c r="N1765" s="107" t="str">
        <f t="shared" si="7735"/>
        <v/>
      </c>
      <c r="O1765" s="107" t="str">
        <f t="shared" si="7735"/>
        <v/>
      </c>
      <c r="P1765" s="107" t="str">
        <f t="shared" si="7735"/>
        <v/>
      </c>
      <c r="Q1765" s="107" t="str">
        <f t="shared" si="7735"/>
        <v/>
      </c>
      <c r="R1765" s="107" t="str">
        <f t="shared" si="7735"/>
        <v/>
      </c>
      <c r="S1765" s="107" t="str">
        <f t="shared" si="7735"/>
        <v/>
      </c>
      <c r="T1765" s="107" t="str">
        <f>IFERROR((T1764-T1763)/T1764*100%,"")</f>
        <v/>
      </c>
      <c r="U1765" s="107" t="str">
        <f t="shared" ref="U1765" si="7736">IFERROR((U1764-U1763)/U1764*100%,"")</f>
        <v/>
      </c>
      <c r="V1765" s="107" t="str">
        <f>IFERROR((V1763-V1764)/V1764*100%,"")</f>
        <v/>
      </c>
      <c r="W1765" s="107" t="str">
        <f>IFERROR((W1763-W1764)/W1764*100%,"")</f>
        <v/>
      </c>
      <c r="X1765" s="107" t="str">
        <f>IFERROR((X1763-X1764)/X1764*100%,"")</f>
        <v/>
      </c>
      <c r="Y1765" s="107" t="str">
        <f>IFERROR((Y1763-Y1764)/Y1764*100%,"")</f>
        <v/>
      </c>
      <c r="Z1765" s="107" t="str">
        <f t="shared" ref="Z1765:AB1765" si="7737">IFERROR((Z1764-Z1763)/Z1764*100%,"")</f>
        <v/>
      </c>
      <c r="AA1765" s="107" t="str">
        <f t="shared" si="7737"/>
        <v/>
      </c>
      <c r="AB1765" s="107" t="str">
        <f t="shared" si="7737"/>
        <v/>
      </c>
      <c r="AC1765" s="194" t="str">
        <f t="shared" ref="AC1765" si="7738">IFERROR((AC1764-AC1763)/AC1764*100%,"")</f>
        <v/>
      </c>
      <c r="AD1765" s="194" t="str">
        <f t="shared" ref="AD1765" si="7739">IFERROR((AD1764-AD1763)/AD1764*100%,"")</f>
        <v/>
      </c>
      <c r="AE1765" s="194" t="str">
        <f t="shared" ref="AE1765" si="7740">IFERROR((AE1764-AE1763)/AE1764*100%,"")</f>
        <v/>
      </c>
      <c r="AF1765" s="194" t="str">
        <f t="shared" ref="AF1765" si="7741">IFERROR((AF1764-AF1763)/AF1764*100%,"")</f>
        <v/>
      </c>
      <c r="AG1765" s="194" t="str">
        <f t="shared" ref="AG1765" si="7742">IFERROR((AG1764-AG1763)/AG1764*100%,"")</f>
        <v/>
      </c>
      <c r="AH1765" s="194" t="str">
        <f t="shared" ref="AH1765" si="7743">IFERROR((AH1764-AH1763)/AH1764*100%,"")</f>
        <v/>
      </c>
      <c r="AI1765" s="194" t="str">
        <f t="shared" ref="AI1765" si="7744">IFERROR((AI1764-AI1763)/AI1764*100%,"")</f>
        <v/>
      </c>
      <c r="AJ1765" s="194" t="str">
        <f t="shared" ref="AJ1765" si="7745">IFERROR((AJ1764-AJ1763)/AJ1764*100%,"")</f>
        <v/>
      </c>
      <c r="AK1765" s="194" t="str">
        <f t="shared" ref="AK1765" si="7746">IFERROR((AK1764-AK1763)/AK1764*100%,"")</f>
        <v/>
      </c>
      <c r="AL1765" s="194" t="str">
        <f t="shared" ref="AL1765:AM1765" si="7747">IFERROR((AL1764-AL1763)/AL1764*100%,"")</f>
        <v/>
      </c>
      <c r="AM1765" s="228" t="str">
        <f t="shared" si="7747"/>
        <v/>
      </c>
    </row>
    <row r="1766" spans="1:39" customFormat="1" outlineLevel="1">
      <c r="A1766" t="str">
        <f>B1763&amp;C1766</f>
        <v>Surname, Forename3</v>
      </c>
      <c r="B1766" s="256"/>
      <c r="C1766" s="123">
        <v>3</v>
      </c>
      <c r="D1766" s="26" t="s">
        <v>22</v>
      </c>
      <c r="E1766" s="103"/>
      <c r="F1766" s="103"/>
      <c r="G1766" s="103"/>
      <c r="H1766" s="15"/>
      <c r="I1766" s="16"/>
      <c r="J1766" s="17"/>
      <c r="K1766" s="94"/>
      <c r="L1766" s="94"/>
      <c r="M1766" s="94"/>
      <c r="N1766" s="94"/>
      <c r="O1766" s="94"/>
      <c r="P1766" s="94"/>
      <c r="Q1766" s="17" t="str">
        <f>IF(SUM(K1766:P1766)=0,"",SUM(K1766:P1766))</f>
        <v/>
      </c>
      <c r="R1766" s="94"/>
      <c r="S1766" s="94"/>
      <c r="T1766" s="17" t="str">
        <f>IF(SUM(R1766:S1766)=0,"",SUM(R1766:S1766))</f>
        <v/>
      </c>
      <c r="U1766" s="17"/>
      <c r="V1766" s="94"/>
      <c r="W1766" s="17"/>
      <c r="X1766" s="94" t="str">
        <f>IFERROR(AVERAGE(V1766:W1766),"")</f>
        <v/>
      </c>
      <c r="Y1766" s="17"/>
      <c r="Z1766" s="17"/>
      <c r="AA1766" s="71"/>
      <c r="AB1766" s="17"/>
      <c r="AC1766" s="190" t="str">
        <f>IF(J1766="","",IF(J1766&lt;&gt;0,INT(25.4347*POWER((18-J1766),1.81)),0))</f>
        <v/>
      </c>
      <c r="AD1766" s="190" t="str">
        <f>IFERROR(IF(Q1766&lt;&gt;0,INT(0.14354*POWER(((10*Q1766)-220),1.4)),0),"")</f>
        <v/>
      </c>
      <c r="AE1766" s="190" t="str">
        <f>IFERROR(IF(T1766&lt;&gt;0,INT(51.39*POWER((T1766-1.5),1.05)),0),"")</f>
        <v/>
      </c>
      <c r="AF1766" s="190">
        <f>IF(U1766&lt;&gt;0,INT(0.8465*POWER(((100*U1766)-75),1.42)),0)</f>
        <v>0</v>
      </c>
      <c r="AG1766" s="190" t="str">
        <f>IFERROR(IF(X1766&lt;&gt;0,INT(1.53775*POWER((82-X1766),1.81)),0),"")</f>
        <v/>
      </c>
      <c r="AH1766" s="190" t="str">
        <f>IF(Y1766="","",IF(Y1766&lt;&gt;0,INT(5.74352*POWER((28.5-Y1766),1.92)),0))</f>
        <v/>
      </c>
      <c r="AI1766" s="190">
        <f>IF(Z1766&lt;&gt;0,INT(12.91*POWER((Z1766-4),1.1)),0)</f>
        <v>0</v>
      </c>
      <c r="AJ1766" s="190" t="str">
        <f>IF(AA1766="","",IF(AA1766&lt;&gt;0,INT(0.2797*POWER(((100*AA1766)),1.35)),0))</f>
        <v/>
      </c>
      <c r="AK1766" s="191" t="str">
        <f>IF(AB1766="","",IF(AB1766&lt;&gt;0,INT(100.14*POWER((AB1766-1),1.08)),0))</f>
        <v/>
      </c>
      <c r="AL1766" s="192">
        <f>COUNT(J1766,Q1766,T1766,X1766,Y1766,AA1766,AB1766)</f>
        <v>0</v>
      </c>
      <c r="AM1766" s="193" t="str">
        <f>IF(AL1766=0,"",SUM(AC1766:AK1766))</f>
        <v/>
      </c>
    </row>
    <row r="1767" spans="1:39" customFormat="1" outlineLevel="1">
      <c r="B1767" s="256"/>
      <c r="C1767" s="124" t="s">
        <v>65</v>
      </c>
      <c r="D1767" s="103"/>
      <c r="E1767" s="103"/>
      <c r="F1767" s="103"/>
      <c r="G1767" s="103"/>
      <c r="H1767" s="104"/>
      <c r="I1767" s="105"/>
      <c r="J1767" s="107" t="str">
        <f>IFERROR((J1764-J1766)/J1766*100%,"")</f>
        <v/>
      </c>
      <c r="K1767" s="107" t="str">
        <f t="shared" ref="K1767:T1767" si="7748">IFERROR((K1766-K1764)/K1766*100%,"")</f>
        <v/>
      </c>
      <c r="L1767" s="107" t="str">
        <f t="shared" si="7748"/>
        <v/>
      </c>
      <c r="M1767" s="107" t="str">
        <f t="shared" si="7748"/>
        <v/>
      </c>
      <c r="N1767" s="107" t="str">
        <f t="shared" si="7748"/>
        <v/>
      </c>
      <c r="O1767" s="107" t="str">
        <f t="shared" si="7748"/>
        <v/>
      </c>
      <c r="P1767" s="107" t="str">
        <f t="shared" si="7748"/>
        <v/>
      </c>
      <c r="Q1767" s="107" t="str">
        <f t="shared" si="7748"/>
        <v/>
      </c>
      <c r="R1767" s="107" t="str">
        <f t="shared" si="7748"/>
        <v/>
      </c>
      <c r="S1767" s="107" t="str">
        <f t="shared" si="7748"/>
        <v/>
      </c>
      <c r="T1767" s="107" t="str">
        <f t="shared" si="7748"/>
        <v/>
      </c>
      <c r="U1767" s="107" t="str">
        <f t="shared" ref="U1767" si="7749">IFERROR((U1766-U1765)/U1766*100%,"")</f>
        <v/>
      </c>
      <c r="V1767" s="107" t="str">
        <f>IFERROR((V1764-V1766)/V1766*100%,"")</f>
        <v/>
      </c>
      <c r="W1767" s="107" t="str">
        <f>IFERROR((W1764-W1766)/W1766*100%,"")</f>
        <v/>
      </c>
      <c r="X1767" s="107" t="str">
        <f>IFERROR((X1764-X1766)/X1766*100%,"")</f>
        <v/>
      </c>
      <c r="Y1767" s="107" t="str">
        <f>IFERROR((Y1764-Y1766)/Y1766*100%,"")</f>
        <v/>
      </c>
      <c r="Z1767" s="107" t="str">
        <f t="shared" ref="Z1767" si="7750">IFERROR((Z1766-Z1765)/Z1766*100%,"")</f>
        <v/>
      </c>
      <c r="AA1767" s="107" t="str">
        <f>IFERROR((AA1766-AA1764)/AA1766*100%,"")</f>
        <v/>
      </c>
      <c r="AB1767" s="107" t="str">
        <f>IFERROR((AB1766-AB1764)/AB1766*100%,"")</f>
        <v/>
      </c>
      <c r="AC1767" s="194" t="str">
        <f t="shared" ref="AC1767" si="7751">IFERROR((AC1766-AC1765)/AC1766*100%,"")</f>
        <v/>
      </c>
      <c r="AD1767" s="194" t="str">
        <f t="shared" ref="AD1767" si="7752">IFERROR((AD1766-AD1765)/AD1766*100%,"")</f>
        <v/>
      </c>
      <c r="AE1767" s="194" t="str">
        <f t="shared" ref="AE1767" si="7753">IFERROR((AE1766-AE1765)/AE1766*100%,"")</f>
        <v/>
      </c>
      <c r="AF1767" s="194" t="str">
        <f t="shared" ref="AF1767" si="7754">IFERROR((AF1766-AF1765)/AF1766*100%,"")</f>
        <v/>
      </c>
      <c r="AG1767" s="194" t="str">
        <f t="shared" ref="AG1767" si="7755">IFERROR((AG1766-AG1765)/AG1766*100%,"")</f>
        <v/>
      </c>
      <c r="AH1767" s="194" t="str">
        <f t="shared" ref="AH1767" si="7756">IFERROR((AH1766-AH1765)/AH1766*100%,"")</f>
        <v/>
      </c>
      <c r="AI1767" s="194" t="str">
        <f t="shared" ref="AI1767" si="7757">IFERROR((AI1766-AI1765)/AI1766*100%,"")</f>
        <v/>
      </c>
      <c r="AJ1767" s="194" t="str">
        <f t="shared" ref="AJ1767" si="7758">IFERROR((AJ1766-AJ1765)/AJ1766*100%,"")</f>
        <v/>
      </c>
      <c r="AK1767" s="194" t="str">
        <f t="shared" ref="AK1767" si="7759">IFERROR((AK1766-AK1765)/AK1766*100%,"")</f>
        <v/>
      </c>
      <c r="AL1767" s="194" t="str">
        <f t="shared" ref="AL1767" si="7760">IFERROR((AL1766-AL1765)/AL1766*100%,"")</f>
        <v/>
      </c>
      <c r="AM1767" s="227" t="str">
        <f>IFERROR((AM1766-AM1764)/AM1766*100%,"")</f>
        <v/>
      </c>
    </row>
    <row r="1768" spans="1:39" customFormat="1" outlineLevel="1">
      <c r="A1768" t="str">
        <f>B1763&amp;C1768</f>
        <v>Surname, Forename4</v>
      </c>
      <c r="B1768" s="256"/>
      <c r="C1768" s="123">
        <v>4</v>
      </c>
      <c r="D1768" s="26" t="s">
        <v>22</v>
      </c>
      <c r="E1768" s="103"/>
      <c r="F1768" s="103"/>
      <c r="G1768" s="103"/>
      <c r="H1768" s="15"/>
      <c r="I1768" s="16"/>
      <c r="J1768" s="17"/>
      <c r="K1768" s="94"/>
      <c r="L1768" s="94"/>
      <c r="M1768" s="94"/>
      <c r="N1768" s="94"/>
      <c r="O1768" s="94"/>
      <c r="P1768" s="94"/>
      <c r="Q1768" s="17" t="str">
        <f>IF(SUM(K1768:P1768)=0,"",SUM(K1768:P1768))</f>
        <v/>
      </c>
      <c r="R1768" s="94"/>
      <c r="S1768" s="94"/>
      <c r="T1768" s="17" t="str">
        <f>IF(SUM(R1768:S1768)=0,"",SUM(R1768:S1768))</f>
        <v/>
      </c>
      <c r="U1768" s="17"/>
      <c r="V1768" s="94"/>
      <c r="W1768" s="17"/>
      <c r="X1768" s="94" t="str">
        <f>IFERROR(AVERAGE(V1768:W1768),"")</f>
        <v/>
      </c>
      <c r="Y1768" s="17"/>
      <c r="Z1768" s="17"/>
      <c r="AA1768" s="71"/>
      <c r="AB1768" s="17"/>
      <c r="AC1768" s="190" t="str">
        <f>IF(J1768="","",IF(J1768&lt;&gt;0,INT(25.4347*POWER((18-J1768),1.81)),0))</f>
        <v/>
      </c>
      <c r="AD1768" s="190" t="str">
        <f>IFERROR(IF(Q1768&lt;&gt;0,INT(0.14354*POWER(((10*Q1768)-220),1.4)),0),"")</f>
        <v/>
      </c>
      <c r="AE1768" s="190" t="str">
        <f>IFERROR(IF(T1768&lt;&gt;0,INT(51.39*POWER((T1768-1.5),1.05)),0),"")</f>
        <v/>
      </c>
      <c r="AF1768" s="190">
        <f>IF(U1768&lt;&gt;0,INT(0.8465*POWER(((100*U1768)-75),1.42)),0)</f>
        <v>0</v>
      </c>
      <c r="AG1768" s="190" t="str">
        <f>IFERROR(IF(X1768&lt;&gt;0,INT(1.53775*POWER((82-X1768),1.81)),0),"")</f>
        <v/>
      </c>
      <c r="AH1768" s="190" t="str">
        <f>IF(Y1768="","",IF(Y1768&lt;&gt;0,INT(5.74352*POWER((28.5-Y1768),1.92)),0))</f>
        <v/>
      </c>
      <c r="AI1768" s="190">
        <f>IF(Z1768&lt;&gt;0,INT(12.91*POWER((Z1768-4),1.1)),0)</f>
        <v>0</v>
      </c>
      <c r="AJ1768" s="190" t="str">
        <f>IF(AA1768="","",IF(AA1768&lt;&gt;0,INT(0.2797*POWER(((100*AA1768)),1.35)),0))</f>
        <v/>
      </c>
      <c r="AK1768" s="191" t="str">
        <f>IF(AB1768="","",IF(AB1768&lt;&gt;0,INT(100.14*POWER((AB1768-1),1.08)),0))</f>
        <v/>
      </c>
      <c r="AL1768" s="192">
        <f>COUNT(J1768,Q1768,T1768,X1768,Y1768,AA1768,AB1768)</f>
        <v>0</v>
      </c>
      <c r="AM1768" s="193" t="str">
        <f>IF(AL1768=0,"",SUM(AC1768:AK1768))</f>
        <v/>
      </c>
    </row>
    <row r="1769" spans="1:39" customFormat="1" outlineLevel="1">
      <c r="B1769" s="256"/>
      <c r="C1769" s="124" t="s">
        <v>65</v>
      </c>
      <c r="D1769" s="103"/>
      <c r="E1769" s="103"/>
      <c r="F1769" s="103"/>
      <c r="G1769" s="103"/>
      <c r="H1769" s="104"/>
      <c r="I1769" s="105"/>
      <c r="J1769" s="107" t="str">
        <f>IFERROR((J1766-J1768)/J1768*100%,"")</f>
        <v/>
      </c>
      <c r="K1769" s="107" t="str">
        <f t="shared" ref="K1769:T1769" si="7761">IFERROR((K1768-K1766)/K1768*100%,"")</f>
        <v/>
      </c>
      <c r="L1769" s="107" t="str">
        <f t="shared" si="7761"/>
        <v/>
      </c>
      <c r="M1769" s="107" t="str">
        <f t="shared" si="7761"/>
        <v/>
      </c>
      <c r="N1769" s="107" t="str">
        <f t="shared" si="7761"/>
        <v/>
      </c>
      <c r="O1769" s="107" t="str">
        <f t="shared" si="7761"/>
        <v/>
      </c>
      <c r="P1769" s="107" t="str">
        <f t="shared" si="7761"/>
        <v/>
      </c>
      <c r="Q1769" s="107" t="str">
        <f t="shared" si="7761"/>
        <v/>
      </c>
      <c r="R1769" s="107" t="str">
        <f t="shared" si="7761"/>
        <v/>
      </c>
      <c r="S1769" s="107" t="str">
        <f t="shared" si="7761"/>
        <v/>
      </c>
      <c r="T1769" s="107" t="str">
        <f t="shared" si="7761"/>
        <v/>
      </c>
      <c r="U1769" s="107" t="str">
        <f t="shared" ref="U1769" si="7762">IFERROR((U1768-U1767)/U1768*100%,"")</f>
        <v/>
      </c>
      <c r="V1769" s="107" t="str">
        <f>IFERROR((V1766-V1768)/V1768*100%,"")</f>
        <v/>
      </c>
      <c r="W1769" s="107" t="str">
        <f>IFERROR((W1766-W1768)/W1768*100%,"")</f>
        <v/>
      </c>
      <c r="X1769" s="107" t="str">
        <f>IFERROR((X1766-X1768)/X1768*100%,"")</f>
        <v/>
      </c>
      <c r="Y1769" s="107" t="str">
        <f>IFERROR((Y1766-Y1768)/Y1768*100%,"")</f>
        <v/>
      </c>
      <c r="Z1769" s="107" t="str">
        <f t="shared" ref="Z1769" si="7763">IFERROR((Z1768-Z1767)/Z1768*100%,"")</f>
        <v/>
      </c>
      <c r="AA1769" s="107" t="str">
        <f>IFERROR((AA1768-AA1766)/AA1768*100%,"")</f>
        <v/>
      </c>
      <c r="AB1769" s="107" t="str">
        <f>IFERROR((AB1768-AB1766)/AB1768*100%,"")</f>
        <v/>
      </c>
      <c r="AC1769" s="194" t="str">
        <f t="shared" ref="AC1769" si="7764">IFERROR((AC1768-AC1767)/AC1768*100%,"")</f>
        <v/>
      </c>
      <c r="AD1769" s="194" t="str">
        <f t="shared" ref="AD1769" si="7765">IFERROR((AD1768-AD1767)/AD1768*100%,"")</f>
        <v/>
      </c>
      <c r="AE1769" s="194" t="str">
        <f t="shared" ref="AE1769" si="7766">IFERROR((AE1768-AE1767)/AE1768*100%,"")</f>
        <v/>
      </c>
      <c r="AF1769" s="194" t="str">
        <f t="shared" ref="AF1769" si="7767">IFERROR((AF1768-AF1767)/AF1768*100%,"")</f>
        <v/>
      </c>
      <c r="AG1769" s="194" t="str">
        <f t="shared" ref="AG1769" si="7768">IFERROR((AG1768-AG1767)/AG1768*100%,"")</f>
        <v/>
      </c>
      <c r="AH1769" s="194" t="str">
        <f t="shared" ref="AH1769" si="7769">IFERROR((AH1768-AH1767)/AH1768*100%,"")</f>
        <v/>
      </c>
      <c r="AI1769" s="194" t="str">
        <f t="shared" ref="AI1769" si="7770">IFERROR((AI1768-AI1767)/AI1768*100%,"")</f>
        <v/>
      </c>
      <c r="AJ1769" s="194" t="str">
        <f t="shared" ref="AJ1769" si="7771">IFERROR((AJ1768-AJ1767)/AJ1768*100%,"")</f>
        <v/>
      </c>
      <c r="AK1769" s="194" t="str">
        <f t="shared" ref="AK1769" si="7772">IFERROR((AK1768-AK1767)/AK1768*100%,"")</f>
        <v/>
      </c>
      <c r="AL1769" s="194" t="str">
        <f t="shared" ref="AL1769" si="7773">IFERROR((AL1768-AL1767)/AL1768*100%,"")</f>
        <v/>
      </c>
      <c r="AM1769" s="227" t="str">
        <f>IFERROR((AM1768-AM1766)/AM1768*100%,"")</f>
        <v/>
      </c>
    </row>
    <row r="1770" spans="1:39" customFormat="1" outlineLevel="1">
      <c r="A1770" t="str">
        <f>B1763&amp;C1770</f>
        <v>Surname, Forename5</v>
      </c>
      <c r="B1770" s="256"/>
      <c r="C1770" s="123">
        <v>5</v>
      </c>
      <c r="D1770" s="26" t="s">
        <v>22</v>
      </c>
      <c r="E1770" s="103"/>
      <c r="F1770" s="103"/>
      <c r="G1770" s="103"/>
      <c r="H1770" s="15"/>
      <c r="I1770" s="16"/>
      <c r="J1770" s="17"/>
      <c r="K1770" s="94"/>
      <c r="L1770" s="94"/>
      <c r="M1770" s="94"/>
      <c r="N1770" s="94"/>
      <c r="O1770" s="94"/>
      <c r="P1770" s="94"/>
      <c r="Q1770" s="17" t="str">
        <f>IF(SUM(K1770:P1770)=0,"",SUM(K1770:P1770))</f>
        <v/>
      </c>
      <c r="R1770" s="94"/>
      <c r="S1770" s="94"/>
      <c r="T1770" s="17" t="str">
        <f>IF(SUM(R1770:S1770)=0,"",SUM(R1770:S1770))</f>
        <v/>
      </c>
      <c r="U1770" s="17"/>
      <c r="V1770" s="94"/>
      <c r="W1770" s="17"/>
      <c r="X1770" s="94" t="str">
        <f>IFERROR(AVERAGE(V1770:W1770),"")</f>
        <v/>
      </c>
      <c r="Y1770" s="17"/>
      <c r="Z1770" s="17"/>
      <c r="AA1770" s="71"/>
      <c r="AB1770" s="17"/>
      <c r="AC1770" s="190" t="str">
        <f>IF(J1770="","",IF(J1770&lt;&gt;0,INT(25.4347*POWER((18-J1770),1.81)),0))</f>
        <v/>
      </c>
      <c r="AD1770" s="190" t="str">
        <f>IFERROR(IF(Q1770&lt;&gt;0,INT(0.14354*POWER(((10*Q1770)-220),1.4)),0),"")</f>
        <v/>
      </c>
      <c r="AE1770" s="190" t="str">
        <f>IFERROR(IF(T1770&lt;&gt;0,INT(51.39*POWER((T1770-1.5),1.05)),0),"")</f>
        <v/>
      </c>
      <c r="AF1770" s="190">
        <f>IF(U1770&lt;&gt;0,INT(0.8465*POWER(((100*U1770)-75),1.42)),0)</f>
        <v>0</v>
      </c>
      <c r="AG1770" s="190" t="str">
        <f>IFERROR(IF(X1770&lt;&gt;0,INT(1.53775*POWER((82-X1770),1.81)),0),"")</f>
        <v/>
      </c>
      <c r="AH1770" s="190" t="str">
        <f>IF(Y1770="","",IF(Y1770&lt;&gt;0,INT(5.74352*POWER((28.5-Y1770),1.92)),0))</f>
        <v/>
      </c>
      <c r="AI1770" s="190">
        <f>IF(Z1770&lt;&gt;0,INT(12.91*POWER((Z1770-4),1.1)),0)</f>
        <v>0</v>
      </c>
      <c r="AJ1770" s="190" t="str">
        <f>IF(AA1770="","",IF(AA1770&lt;&gt;0,INT(0.2797*POWER(((100*AA1770)),1.35)),0))</f>
        <v/>
      </c>
      <c r="AK1770" s="191" t="str">
        <f>IF(AB1770="","",IF(AB1770&lt;&gt;0,INT(100.14*POWER((AB1770-1),1.08)),0))</f>
        <v/>
      </c>
      <c r="AL1770" s="192">
        <f>COUNT(J1770,Q1770,T1770,X1770,Y1770,AA1770,AB1770)</f>
        <v>0</v>
      </c>
      <c r="AM1770" s="193" t="str">
        <f>IF(AL1770=0,"",SUM(AC1770:AK1770))</f>
        <v/>
      </c>
    </row>
    <row r="1771" spans="1:39" customFormat="1" outlineLevel="1">
      <c r="B1771" s="256"/>
      <c r="C1771" s="124" t="s">
        <v>65</v>
      </c>
      <c r="D1771" s="103"/>
      <c r="E1771" s="103"/>
      <c r="F1771" s="103"/>
      <c r="G1771" s="103"/>
      <c r="H1771" s="104"/>
      <c r="I1771" s="105"/>
      <c r="J1771" s="107" t="str">
        <f>IFERROR((J1768-J1770)/J1770*100%,"")</f>
        <v/>
      </c>
      <c r="K1771" s="107" t="str">
        <f t="shared" ref="K1771:T1771" si="7774">IFERROR((K1770-K1768)/K1770*100%,"")</f>
        <v/>
      </c>
      <c r="L1771" s="107" t="str">
        <f t="shared" si="7774"/>
        <v/>
      </c>
      <c r="M1771" s="107" t="str">
        <f t="shared" si="7774"/>
        <v/>
      </c>
      <c r="N1771" s="107" t="str">
        <f t="shared" si="7774"/>
        <v/>
      </c>
      <c r="O1771" s="107" t="str">
        <f t="shared" si="7774"/>
        <v/>
      </c>
      <c r="P1771" s="107" t="str">
        <f t="shared" si="7774"/>
        <v/>
      </c>
      <c r="Q1771" s="107" t="str">
        <f t="shared" si="7774"/>
        <v/>
      </c>
      <c r="R1771" s="107" t="str">
        <f t="shared" si="7774"/>
        <v/>
      </c>
      <c r="S1771" s="107" t="str">
        <f t="shared" si="7774"/>
        <v/>
      </c>
      <c r="T1771" s="107" t="str">
        <f t="shared" si="7774"/>
        <v/>
      </c>
      <c r="U1771" s="107" t="str">
        <f t="shared" ref="U1771" si="7775">IFERROR((U1770-U1769)/U1770*100%,"")</f>
        <v/>
      </c>
      <c r="V1771" s="107" t="str">
        <f>IFERROR((V1768-V1770)/V1770*100%,"")</f>
        <v/>
      </c>
      <c r="W1771" s="107" t="str">
        <f>IFERROR((W1768-W1770)/W1770*100%,"")</f>
        <v/>
      </c>
      <c r="X1771" s="107" t="str">
        <f>IFERROR((X1768-X1770)/X1770*100%,"")</f>
        <v/>
      </c>
      <c r="Y1771" s="107" t="str">
        <f>IFERROR((Y1768-Y1770)/Y1770*100%,"")</f>
        <v/>
      </c>
      <c r="Z1771" s="107" t="str">
        <f t="shared" ref="Z1771" si="7776">IFERROR((Z1770-Z1769)/Z1770*100%,"")</f>
        <v/>
      </c>
      <c r="AA1771" s="107" t="str">
        <f>IFERROR((AA1770-AA1768)/AA1770*100%,"")</f>
        <v/>
      </c>
      <c r="AB1771" s="107" t="str">
        <f>IFERROR((AB1770-AB1768)/AB1770*100%,"")</f>
        <v/>
      </c>
      <c r="AC1771" s="194" t="str">
        <f t="shared" ref="AC1771" si="7777">IFERROR((AC1770-AC1769)/AC1770*100%,"")</f>
        <v/>
      </c>
      <c r="AD1771" s="194" t="str">
        <f t="shared" ref="AD1771" si="7778">IFERROR((AD1770-AD1769)/AD1770*100%,"")</f>
        <v/>
      </c>
      <c r="AE1771" s="194" t="str">
        <f t="shared" ref="AE1771" si="7779">IFERROR((AE1770-AE1769)/AE1770*100%,"")</f>
        <v/>
      </c>
      <c r="AF1771" s="194" t="str">
        <f t="shared" ref="AF1771" si="7780">IFERROR((AF1770-AF1769)/AF1770*100%,"")</f>
        <v/>
      </c>
      <c r="AG1771" s="194" t="str">
        <f t="shared" ref="AG1771" si="7781">IFERROR((AG1770-AG1769)/AG1770*100%,"")</f>
        <v/>
      </c>
      <c r="AH1771" s="194" t="str">
        <f t="shared" ref="AH1771" si="7782">IFERROR((AH1770-AH1769)/AH1770*100%,"")</f>
        <v/>
      </c>
      <c r="AI1771" s="194" t="str">
        <f t="shared" ref="AI1771" si="7783">IFERROR((AI1770-AI1769)/AI1770*100%,"")</f>
        <v/>
      </c>
      <c r="AJ1771" s="194" t="str">
        <f t="shared" ref="AJ1771" si="7784">IFERROR((AJ1770-AJ1769)/AJ1770*100%,"")</f>
        <v/>
      </c>
      <c r="AK1771" s="194" t="str">
        <f t="shared" ref="AK1771" si="7785">IFERROR((AK1770-AK1769)/AK1770*100%,"")</f>
        <v/>
      </c>
      <c r="AL1771" s="194" t="str">
        <f t="shared" ref="AL1771" si="7786">IFERROR((AL1770-AL1769)/AL1770*100%,"")</f>
        <v/>
      </c>
      <c r="AM1771" s="227" t="str">
        <f>IFERROR((AM1770-AM1768)/AM1770*100%,"")</f>
        <v/>
      </c>
    </row>
    <row r="1772" spans="1:39" customFormat="1" outlineLevel="1">
      <c r="A1772" t="str">
        <f>B1763&amp;C1772</f>
        <v>Surname, Forename6</v>
      </c>
      <c r="B1772" s="256"/>
      <c r="C1772" s="123">
        <v>6</v>
      </c>
      <c r="D1772" s="26" t="s">
        <v>22</v>
      </c>
      <c r="E1772" s="103"/>
      <c r="F1772" s="103"/>
      <c r="G1772" s="103"/>
      <c r="H1772" s="15"/>
      <c r="I1772" s="16"/>
      <c r="J1772" s="17"/>
      <c r="K1772" s="94"/>
      <c r="L1772" s="94"/>
      <c r="M1772" s="94"/>
      <c r="N1772" s="94"/>
      <c r="O1772" s="94"/>
      <c r="P1772" s="94"/>
      <c r="Q1772" s="17" t="str">
        <f>IF(SUM(K1772:P1772)=0,"",SUM(K1772:P1772))</f>
        <v/>
      </c>
      <c r="R1772" s="94"/>
      <c r="S1772" s="94"/>
      <c r="T1772" s="17" t="str">
        <f>IF(SUM(R1772:S1772)=0,"",SUM(R1772:S1772))</f>
        <v/>
      </c>
      <c r="U1772" s="17"/>
      <c r="V1772" s="94"/>
      <c r="W1772" s="17"/>
      <c r="X1772" s="94" t="str">
        <f>IFERROR(AVERAGE(V1772:W1772),"")</f>
        <v/>
      </c>
      <c r="Y1772" s="17"/>
      <c r="Z1772" s="17"/>
      <c r="AA1772" s="71"/>
      <c r="AB1772" s="17"/>
      <c r="AC1772" s="190" t="str">
        <f>IF(J1772="","",IF(J1772&lt;&gt;0,INT(25.4347*POWER((18-J1772),1.81)),0))</f>
        <v/>
      </c>
      <c r="AD1772" s="190" t="str">
        <f>IFERROR(IF(Q1772&lt;&gt;0,INT(0.14354*POWER(((10*Q1772)-220),1.4)),0),"")</f>
        <v/>
      </c>
      <c r="AE1772" s="190" t="str">
        <f>IFERROR(IF(T1772&lt;&gt;0,INT(51.39*POWER((T1772-1.5),1.05)),0),"")</f>
        <v/>
      </c>
      <c r="AF1772" s="190">
        <f>IF(U1772&lt;&gt;0,INT(0.8465*POWER(((100*U1772)-75),1.42)),0)</f>
        <v>0</v>
      </c>
      <c r="AG1772" s="190" t="str">
        <f>IFERROR(IF(X1772&lt;&gt;0,INT(1.53775*POWER((82-X1772),1.81)),0),"")</f>
        <v/>
      </c>
      <c r="AH1772" s="190" t="str">
        <f>IF(Y1772="","",IF(Y1772&lt;&gt;0,INT(5.74352*POWER((28.5-Y1772),1.92)),0))</f>
        <v/>
      </c>
      <c r="AI1772" s="190">
        <f>IF(Z1772&lt;&gt;0,INT(12.91*POWER((Z1772-4),1.1)),0)</f>
        <v>0</v>
      </c>
      <c r="AJ1772" s="190" t="str">
        <f>IF(AA1772="","",IF(AA1772&lt;&gt;0,INT(0.2797*POWER(((100*AA1772)),1.35)),0))</f>
        <v/>
      </c>
      <c r="AK1772" s="191" t="str">
        <f>IF(AB1772="","",IF(AB1772&lt;&gt;0,INT(100.14*POWER((AB1772-1),1.08)),0))</f>
        <v/>
      </c>
      <c r="AL1772" s="192">
        <f>COUNT(J1772,Q1772,T1772,X1772,Y1772,AA1772,AB1772)</f>
        <v>0</v>
      </c>
      <c r="AM1772" s="193" t="str">
        <f>IF(AL1772=0,"",SUM(AC1772:AK1772))</f>
        <v/>
      </c>
    </row>
    <row r="1773" spans="1:39" customFormat="1" outlineLevel="1">
      <c r="B1773" s="256"/>
      <c r="C1773" s="124" t="s">
        <v>65</v>
      </c>
      <c r="D1773" s="103"/>
      <c r="E1773" s="103"/>
      <c r="F1773" s="103"/>
      <c r="G1773" s="103"/>
      <c r="H1773" s="104"/>
      <c r="I1773" s="105"/>
      <c r="J1773" s="107" t="str">
        <f>IFERROR((J1770-J1772)/J1772*100%,"")</f>
        <v/>
      </c>
      <c r="K1773" s="107" t="str">
        <f t="shared" ref="K1773:T1773" si="7787">IFERROR((K1772-K1770)/K1772*100%,"")</f>
        <v/>
      </c>
      <c r="L1773" s="107" t="str">
        <f t="shared" si="7787"/>
        <v/>
      </c>
      <c r="M1773" s="107" t="str">
        <f t="shared" si="7787"/>
        <v/>
      </c>
      <c r="N1773" s="107" t="str">
        <f t="shared" si="7787"/>
        <v/>
      </c>
      <c r="O1773" s="107" t="str">
        <f t="shared" si="7787"/>
        <v/>
      </c>
      <c r="P1773" s="107" t="str">
        <f t="shared" si="7787"/>
        <v/>
      </c>
      <c r="Q1773" s="107" t="str">
        <f t="shared" si="7787"/>
        <v/>
      </c>
      <c r="R1773" s="107" t="str">
        <f t="shared" si="7787"/>
        <v/>
      </c>
      <c r="S1773" s="107" t="str">
        <f t="shared" si="7787"/>
        <v/>
      </c>
      <c r="T1773" s="107" t="str">
        <f t="shared" si="7787"/>
        <v/>
      </c>
      <c r="U1773" s="107" t="str">
        <f t="shared" ref="U1773" si="7788">IFERROR((U1772-U1771)/U1772*100%,"")</f>
        <v/>
      </c>
      <c r="V1773" s="107" t="str">
        <f>IFERROR((V1770-V1772)/V1772*100%,"")</f>
        <v/>
      </c>
      <c r="W1773" s="107" t="str">
        <f>IFERROR((W1770-W1772)/W1772*100%,"")</f>
        <v/>
      </c>
      <c r="X1773" s="107" t="str">
        <f>IFERROR((X1770-X1772)/X1772*100%,"")</f>
        <v/>
      </c>
      <c r="Y1773" s="107" t="str">
        <f>IFERROR((Y1770-Y1772)/Y1772*100%,"")</f>
        <v/>
      </c>
      <c r="Z1773" s="107" t="str">
        <f t="shared" ref="Z1773" si="7789">IFERROR((Z1772-Z1771)/Z1772*100%,"")</f>
        <v/>
      </c>
      <c r="AA1773" s="107" t="str">
        <f>IFERROR((AA1772-AA1770)/AA1772*100%,"")</f>
        <v/>
      </c>
      <c r="AB1773" s="107" t="str">
        <f>IFERROR((AB1772-AB1770)/AB1772*100%,"")</f>
        <v/>
      </c>
      <c r="AC1773" s="194" t="str">
        <f t="shared" ref="AC1773" si="7790">IFERROR((AC1772-AC1771)/AC1772*100%,"")</f>
        <v/>
      </c>
      <c r="AD1773" s="194" t="str">
        <f t="shared" ref="AD1773" si="7791">IFERROR((AD1772-AD1771)/AD1772*100%,"")</f>
        <v/>
      </c>
      <c r="AE1773" s="194" t="str">
        <f t="shared" ref="AE1773" si="7792">IFERROR((AE1772-AE1771)/AE1772*100%,"")</f>
        <v/>
      </c>
      <c r="AF1773" s="194" t="str">
        <f t="shared" ref="AF1773" si="7793">IFERROR((AF1772-AF1771)/AF1772*100%,"")</f>
        <v/>
      </c>
      <c r="AG1773" s="194" t="str">
        <f t="shared" ref="AG1773" si="7794">IFERROR((AG1772-AG1771)/AG1772*100%,"")</f>
        <v/>
      </c>
      <c r="AH1773" s="194" t="str">
        <f t="shared" ref="AH1773" si="7795">IFERROR((AH1772-AH1771)/AH1772*100%,"")</f>
        <v/>
      </c>
      <c r="AI1773" s="194" t="str">
        <f t="shared" ref="AI1773" si="7796">IFERROR((AI1772-AI1771)/AI1772*100%,"")</f>
        <v/>
      </c>
      <c r="AJ1773" s="194" t="str">
        <f t="shared" ref="AJ1773" si="7797">IFERROR((AJ1772-AJ1771)/AJ1772*100%,"")</f>
        <v/>
      </c>
      <c r="AK1773" s="194" t="str">
        <f t="shared" ref="AK1773" si="7798">IFERROR((AK1772-AK1771)/AK1772*100%,"")</f>
        <v/>
      </c>
      <c r="AL1773" s="194" t="str">
        <f t="shared" ref="AL1773" si="7799">IFERROR((AL1772-AL1771)/AL1772*100%,"")</f>
        <v/>
      </c>
      <c r="AM1773" s="227" t="str">
        <f>IFERROR((AM1772-AM1770)/AM1772*100%,"")</f>
        <v/>
      </c>
    </row>
    <row r="1774" spans="1:39" customFormat="1" outlineLevel="1">
      <c r="A1774" t="str">
        <f>B1763&amp;C1774</f>
        <v>Surname, Forename7</v>
      </c>
      <c r="B1774" s="256"/>
      <c r="C1774" s="123">
        <v>7</v>
      </c>
      <c r="D1774" s="26" t="s">
        <v>22</v>
      </c>
      <c r="E1774" s="103"/>
      <c r="F1774" s="103"/>
      <c r="G1774" s="103"/>
      <c r="H1774" s="15"/>
      <c r="I1774" s="16"/>
      <c r="J1774" s="17"/>
      <c r="K1774" s="94"/>
      <c r="L1774" s="94"/>
      <c r="M1774" s="94"/>
      <c r="N1774" s="94"/>
      <c r="O1774" s="94"/>
      <c r="P1774" s="94"/>
      <c r="Q1774" s="17" t="str">
        <f>IF(SUM(K1774:P1774)=0,"",SUM(K1774:P1774))</f>
        <v/>
      </c>
      <c r="R1774" s="94"/>
      <c r="S1774" s="94"/>
      <c r="T1774" s="17" t="str">
        <f>IF(SUM(R1774:S1774)=0,"",SUM(R1774:S1774))</f>
        <v/>
      </c>
      <c r="U1774" s="17"/>
      <c r="V1774" s="94"/>
      <c r="W1774" s="17"/>
      <c r="X1774" s="94" t="str">
        <f>IFERROR(AVERAGE(V1774:W1774),"")</f>
        <v/>
      </c>
      <c r="Y1774" s="17"/>
      <c r="Z1774" s="17"/>
      <c r="AA1774" s="71"/>
      <c r="AB1774" s="17"/>
      <c r="AC1774" s="190" t="str">
        <f>IF(J1774="","",IF(J1774&lt;&gt;0,INT(25.4347*POWER((18-J1774),1.81)),0))</f>
        <v/>
      </c>
      <c r="AD1774" s="190" t="str">
        <f>IFERROR(IF(Q1774&lt;&gt;0,INT(0.14354*POWER(((10*Q1774)-220),1.4)),0),"")</f>
        <v/>
      </c>
      <c r="AE1774" s="190" t="str">
        <f>IFERROR(IF(T1774&lt;&gt;0,INT(51.39*POWER((T1774-1.5),1.05)),0),"")</f>
        <v/>
      </c>
      <c r="AF1774" s="190">
        <f>IF(U1774&lt;&gt;0,INT(0.8465*POWER(((100*U1774)-75),1.42)),0)</f>
        <v>0</v>
      </c>
      <c r="AG1774" s="190" t="str">
        <f>IFERROR(IF(X1774&lt;&gt;0,INT(1.53775*POWER((82-X1774),1.81)),0),"")</f>
        <v/>
      </c>
      <c r="AH1774" s="190" t="str">
        <f>IF(Y1774="","",IF(Y1774&lt;&gt;0,INT(5.74352*POWER((28.5-Y1774),1.92)),0))</f>
        <v/>
      </c>
      <c r="AI1774" s="190">
        <f>IF(Z1774&lt;&gt;0,INT(12.91*POWER((Z1774-4),1.1)),0)</f>
        <v>0</v>
      </c>
      <c r="AJ1774" s="190" t="str">
        <f>IF(AA1774="","",IF(AA1774&lt;&gt;0,INT(0.2797*POWER(((100*AA1774)),1.35)),0))</f>
        <v/>
      </c>
      <c r="AK1774" s="191" t="str">
        <f>IF(AB1774="","",IF(AB1774&lt;&gt;0,INT(100.14*POWER((AB1774-1),1.08)),0))</f>
        <v/>
      </c>
      <c r="AL1774" s="192">
        <f>COUNT(J1774,Q1774,T1774,X1774,Y1774,AA1774,AB1774)</f>
        <v>0</v>
      </c>
      <c r="AM1774" s="193" t="str">
        <f>IF(AL1774=0,"",SUM(AC1774:AK1774))</f>
        <v/>
      </c>
    </row>
    <row r="1775" spans="1:39" customFormat="1" outlineLevel="1">
      <c r="B1775" s="256"/>
      <c r="C1775" s="124" t="s">
        <v>65</v>
      </c>
      <c r="D1775" s="103"/>
      <c r="E1775" s="103"/>
      <c r="F1775" s="103"/>
      <c r="G1775" s="103"/>
      <c r="H1775" s="104"/>
      <c r="I1775" s="105"/>
      <c r="J1775" s="107" t="str">
        <f>IFERROR((J1772-J1774)/J1774*100%,"")</f>
        <v/>
      </c>
      <c r="K1775" s="107" t="str">
        <f t="shared" ref="K1775:T1775" si="7800">IFERROR((K1774-K1772)/K1774*100%,"")</f>
        <v/>
      </c>
      <c r="L1775" s="107" t="str">
        <f t="shared" si="7800"/>
        <v/>
      </c>
      <c r="M1775" s="107" t="str">
        <f t="shared" si="7800"/>
        <v/>
      </c>
      <c r="N1775" s="107" t="str">
        <f t="shared" si="7800"/>
        <v/>
      </c>
      <c r="O1775" s="107" t="str">
        <f t="shared" si="7800"/>
        <v/>
      </c>
      <c r="P1775" s="107" t="str">
        <f t="shared" si="7800"/>
        <v/>
      </c>
      <c r="Q1775" s="107" t="str">
        <f t="shared" si="7800"/>
        <v/>
      </c>
      <c r="R1775" s="107" t="str">
        <f t="shared" si="7800"/>
        <v/>
      </c>
      <c r="S1775" s="107" t="str">
        <f t="shared" si="7800"/>
        <v/>
      </c>
      <c r="T1775" s="107" t="str">
        <f t="shared" si="7800"/>
        <v/>
      </c>
      <c r="U1775" s="107" t="str">
        <f t="shared" ref="U1775" si="7801">IFERROR((U1774-U1773)/U1774*100%,"")</f>
        <v/>
      </c>
      <c r="V1775" s="107" t="str">
        <f>IFERROR((V1772-V1774)/V1774*100%,"")</f>
        <v/>
      </c>
      <c r="W1775" s="107" t="str">
        <f>IFERROR((W1772-W1774)/W1774*100%,"")</f>
        <v/>
      </c>
      <c r="X1775" s="107" t="str">
        <f>IFERROR((X1772-X1774)/X1774*100%,"")</f>
        <v/>
      </c>
      <c r="Y1775" s="107" t="str">
        <f>IFERROR((Y1772-Y1774)/Y1774*100%,"")</f>
        <v/>
      </c>
      <c r="Z1775" s="107" t="str">
        <f t="shared" ref="Z1775" si="7802">IFERROR((Z1774-Z1773)/Z1774*100%,"")</f>
        <v/>
      </c>
      <c r="AA1775" s="107" t="str">
        <f>IFERROR((AA1774-AA1772)/AA1774*100%,"")</f>
        <v/>
      </c>
      <c r="AB1775" s="107" t="str">
        <f>IFERROR((AB1774-AB1772)/AB1774*100%,"")</f>
        <v/>
      </c>
      <c r="AC1775" s="194" t="str">
        <f t="shared" ref="AC1775" si="7803">IFERROR((AC1774-AC1773)/AC1774*100%,"")</f>
        <v/>
      </c>
      <c r="AD1775" s="194" t="str">
        <f t="shared" ref="AD1775" si="7804">IFERROR((AD1774-AD1773)/AD1774*100%,"")</f>
        <v/>
      </c>
      <c r="AE1775" s="194" t="str">
        <f t="shared" ref="AE1775" si="7805">IFERROR((AE1774-AE1773)/AE1774*100%,"")</f>
        <v/>
      </c>
      <c r="AF1775" s="194" t="str">
        <f t="shared" ref="AF1775" si="7806">IFERROR((AF1774-AF1773)/AF1774*100%,"")</f>
        <v/>
      </c>
      <c r="AG1775" s="194" t="str">
        <f t="shared" ref="AG1775" si="7807">IFERROR((AG1774-AG1773)/AG1774*100%,"")</f>
        <v/>
      </c>
      <c r="AH1775" s="194" t="str">
        <f t="shared" ref="AH1775" si="7808">IFERROR((AH1774-AH1773)/AH1774*100%,"")</f>
        <v/>
      </c>
      <c r="AI1775" s="194" t="str">
        <f t="shared" ref="AI1775" si="7809">IFERROR((AI1774-AI1773)/AI1774*100%,"")</f>
        <v/>
      </c>
      <c r="AJ1775" s="194" t="str">
        <f t="shared" ref="AJ1775" si="7810">IFERROR((AJ1774-AJ1773)/AJ1774*100%,"")</f>
        <v/>
      </c>
      <c r="AK1775" s="194" t="str">
        <f t="shared" ref="AK1775" si="7811">IFERROR((AK1774-AK1773)/AK1774*100%,"")</f>
        <v/>
      </c>
      <c r="AL1775" s="194" t="str">
        <f t="shared" ref="AL1775" si="7812">IFERROR((AL1774-AL1773)/AL1774*100%,"")</f>
        <v/>
      </c>
      <c r="AM1775" s="227" t="str">
        <f>IFERROR((AM1774-AM1772)/AM1774*100%,"")</f>
        <v/>
      </c>
    </row>
    <row r="1776" spans="1:39" customFormat="1" outlineLevel="1">
      <c r="A1776" t="str">
        <f>B1763&amp;C1776</f>
        <v>Surname, Forename8</v>
      </c>
      <c r="B1776" s="256"/>
      <c r="C1776" s="123">
        <v>8</v>
      </c>
      <c r="D1776" s="26" t="s">
        <v>22</v>
      </c>
      <c r="E1776" s="103"/>
      <c r="F1776" s="103"/>
      <c r="G1776" s="103"/>
      <c r="H1776" s="15"/>
      <c r="I1776" s="16"/>
      <c r="J1776" s="17"/>
      <c r="K1776" s="94"/>
      <c r="L1776" s="94"/>
      <c r="M1776" s="94"/>
      <c r="N1776" s="94"/>
      <c r="O1776" s="94"/>
      <c r="P1776" s="94"/>
      <c r="Q1776" s="17" t="str">
        <f>IF(SUM(K1776:P1776)=0,"",SUM(K1776:P1776))</f>
        <v/>
      </c>
      <c r="R1776" s="94"/>
      <c r="S1776" s="94"/>
      <c r="T1776" s="17" t="str">
        <f>IF(SUM(R1776:S1776)=0,"",SUM(R1776:S1776))</f>
        <v/>
      </c>
      <c r="U1776" s="17"/>
      <c r="V1776" s="94"/>
      <c r="W1776" s="17"/>
      <c r="X1776" s="94" t="str">
        <f>IFERROR(AVERAGE(V1776:W1776),"")</f>
        <v/>
      </c>
      <c r="Y1776" s="17"/>
      <c r="Z1776" s="17"/>
      <c r="AA1776" s="71"/>
      <c r="AB1776" s="17"/>
      <c r="AC1776" s="190" t="str">
        <f>IF(J1776="","",IF(J1776&lt;&gt;0,INT(25.4347*POWER((18-J1776),1.81)),0))</f>
        <v/>
      </c>
      <c r="AD1776" s="190" t="str">
        <f>IFERROR(IF(Q1776&lt;&gt;0,INT(0.14354*POWER(((10*Q1776)-220),1.4)),0),"")</f>
        <v/>
      </c>
      <c r="AE1776" s="190" t="str">
        <f>IFERROR(IF(T1776&lt;&gt;0,INT(51.39*POWER((T1776-1.5),1.05)),0),"")</f>
        <v/>
      </c>
      <c r="AF1776" s="190">
        <f>IF(U1776&lt;&gt;0,INT(0.8465*POWER(((100*U1776)-75),1.42)),0)</f>
        <v>0</v>
      </c>
      <c r="AG1776" s="190" t="str">
        <f>IFERROR(IF(X1776&lt;&gt;0,INT(1.53775*POWER((82-X1776),1.81)),0),"")</f>
        <v/>
      </c>
      <c r="AH1776" s="190" t="str">
        <f>IF(Y1776="","",IF(Y1776&lt;&gt;0,INT(5.74352*POWER((28.5-Y1776),1.92)),0))</f>
        <v/>
      </c>
      <c r="AI1776" s="190">
        <f>IF(Z1776&lt;&gt;0,INT(12.91*POWER((Z1776-4),1.1)),0)</f>
        <v>0</v>
      </c>
      <c r="AJ1776" s="190" t="str">
        <f>IF(AA1776="","",IF(AA1776&lt;&gt;0,INT(0.2797*POWER(((100*AA1776)),1.35)),0))</f>
        <v/>
      </c>
      <c r="AK1776" s="191" t="str">
        <f>IF(AB1776="","",IF(AB1776&lt;&gt;0,INT(100.14*POWER((AB1776-1),1.08)),0))</f>
        <v/>
      </c>
      <c r="AL1776" s="192">
        <f>COUNT(J1776,Q1776,T1776,X1776,Y1776,AA1776,AB1776)</f>
        <v>0</v>
      </c>
      <c r="AM1776" s="193" t="str">
        <f>IF(AL1776=0,"",SUM(AC1776:AK1776))</f>
        <v/>
      </c>
    </row>
    <row r="1777" spans="1:39" customFormat="1" outlineLevel="1">
      <c r="B1777" s="256"/>
      <c r="C1777" s="124" t="s">
        <v>65</v>
      </c>
      <c r="D1777" s="103"/>
      <c r="E1777" s="103"/>
      <c r="F1777" s="103"/>
      <c r="G1777" s="103"/>
      <c r="H1777" s="104"/>
      <c r="I1777" s="105"/>
      <c r="J1777" s="107" t="str">
        <f>IFERROR((J1774-J1776)/J1776*100%,"")</f>
        <v/>
      </c>
      <c r="K1777" s="107" t="str">
        <f t="shared" ref="K1777:T1777" si="7813">IFERROR((K1776-K1774)/K1776*100%,"")</f>
        <v/>
      </c>
      <c r="L1777" s="107" t="str">
        <f t="shared" si="7813"/>
        <v/>
      </c>
      <c r="M1777" s="107" t="str">
        <f t="shared" si="7813"/>
        <v/>
      </c>
      <c r="N1777" s="107" t="str">
        <f t="shared" si="7813"/>
        <v/>
      </c>
      <c r="O1777" s="107" t="str">
        <f t="shared" si="7813"/>
        <v/>
      </c>
      <c r="P1777" s="107" t="str">
        <f t="shared" si="7813"/>
        <v/>
      </c>
      <c r="Q1777" s="107" t="str">
        <f t="shared" si="7813"/>
        <v/>
      </c>
      <c r="R1777" s="107" t="str">
        <f t="shared" si="7813"/>
        <v/>
      </c>
      <c r="S1777" s="107" t="str">
        <f t="shared" si="7813"/>
        <v/>
      </c>
      <c r="T1777" s="107" t="str">
        <f t="shared" si="7813"/>
        <v/>
      </c>
      <c r="U1777" s="107" t="str">
        <f t="shared" ref="U1777" si="7814">IFERROR((U1776-U1775)/U1776*100%,"")</f>
        <v/>
      </c>
      <c r="V1777" s="107" t="str">
        <f>IFERROR((V1774-V1776)/V1776*100%,"")</f>
        <v/>
      </c>
      <c r="W1777" s="107" t="str">
        <f>IFERROR((W1774-W1776)/W1776*100%,"")</f>
        <v/>
      </c>
      <c r="X1777" s="107" t="str">
        <f>IFERROR((X1774-X1776)/X1776*100%,"")</f>
        <v/>
      </c>
      <c r="Y1777" s="107" t="str">
        <f>IFERROR((Y1774-Y1776)/Y1776*100%,"")</f>
        <v/>
      </c>
      <c r="Z1777" s="107" t="str">
        <f t="shared" ref="Z1777" si="7815">IFERROR((Z1776-Z1775)/Z1776*100%,"")</f>
        <v/>
      </c>
      <c r="AA1777" s="107" t="str">
        <f>IFERROR((AA1776-AA1774)/AA1776*100%,"")</f>
        <v/>
      </c>
      <c r="AB1777" s="107" t="str">
        <f>IFERROR((AB1776-AB1774)/AB1776*100%,"")</f>
        <v/>
      </c>
      <c r="AC1777" s="194" t="str">
        <f t="shared" ref="AC1777" si="7816">IFERROR((AC1776-AC1775)/AC1776*100%,"")</f>
        <v/>
      </c>
      <c r="AD1777" s="194" t="str">
        <f t="shared" ref="AD1777" si="7817">IFERROR((AD1776-AD1775)/AD1776*100%,"")</f>
        <v/>
      </c>
      <c r="AE1777" s="194" t="str">
        <f t="shared" ref="AE1777" si="7818">IFERROR((AE1776-AE1775)/AE1776*100%,"")</f>
        <v/>
      </c>
      <c r="AF1777" s="194" t="str">
        <f t="shared" ref="AF1777" si="7819">IFERROR((AF1776-AF1775)/AF1776*100%,"")</f>
        <v/>
      </c>
      <c r="AG1777" s="194" t="str">
        <f t="shared" ref="AG1777" si="7820">IFERROR((AG1776-AG1775)/AG1776*100%,"")</f>
        <v/>
      </c>
      <c r="AH1777" s="194" t="str">
        <f t="shared" ref="AH1777" si="7821">IFERROR((AH1776-AH1775)/AH1776*100%,"")</f>
        <v/>
      </c>
      <c r="AI1777" s="194" t="str">
        <f t="shared" ref="AI1777" si="7822">IFERROR((AI1776-AI1775)/AI1776*100%,"")</f>
        <v/>
      </c>
      <c r="AJ1777" s="194" t="str">
        <f t="shared" ref="AJ1777" si="7823">IFERROR((AJ1776-AJ1775)/AJ1776*100%,"")</f>
        <v/>
      </c>
      <c r="AK1777" s="194" t="str">
        <f t="shared" ref="AK1777" si="7824">IFERROR((AK1776-AK1775)/AK1776*100%,"")</f>
        <v/>
      </c>
      <c r="AL1777" s="194" t="str">
        <f t="shared" ref="AL1777" si="7825">IFERROR((AL1776-AL1775)/AL1776*100%,"")</f>
        <v/>
      </c>
      <c r="AM1777" s="227" t="str">
        <f>IFERROR((AM1776-AM1774)/AM1776*100%,"")</f>
        <v/>
      </c>
    </row>
    <row r="1778" spans="1:39" customFormat="1" outlineLevel="1">
      <c r="A1778" t="str">
        <f>B1763&amp;C1778</f>
        <v>Surname, Forename9</v>
      </c>
      <c r="B1778" s="256"/>
      <c r="C1778" s="123">
        <v>9</v>
      </c>
      <c r="D1778" s="26" t="s">
        <v>22</v>
      </c>
      <c r="E1778" s="103"/>
      <c r="F1778" s="103"/>
      <c r="G1778" s="103"/>
      <c r="H1778" s="15"/>
      <c r="I1778" s="16"/>
      <c r="J1778" s="17"/>
      <c r="K1778" s="94"/>
      <c r="L1778" s="94"/>
      <c r="M1778" s="94"/>
      <c r="N1778" s="94"/>
      <c r="O1778" s="94"/>
      <c r="P1778" s="94"/>
      <c r="Q1778" s="17" t="str">
        <f>IF(SUM(K1778:P1778)=0,"",SUM(K1778:P1778))</f>
        <v/>
      </c>
      <c r="R1778" s="94"/>
      <c r="S1778" s="94"/>
      <c r="T1778" s="17" t="str">
        <f>IF(SUM(R1778:S1778)=0,"",SUM(R1778:S1778))</f>
        <v/>
      </c>
      <c r="U1778" s="17"/>
      <c r="V1778" s="94"/>
      <c r="W1778" s="17"/>
      <c r="X1778" s="94" t="str">
        <f>IFERROR(AVERAGE(V1778:W1778),"")</f>
        <v/>
      </c>
      <c r="Y1778" s="17"/>
      <c r="Z1778" s="17"/>
      <c r="AA1778" s="71"/>
      <c r="AB1778" s="17"/>
      <c r="AC1778" s="190" t="str">
        <f>IF(J1778="","",IF(J1778&lt;&gt;0,INT(25.4347*POWER((18-J1778),1.81)),0))</f>
        <v/>
      </c>
      <c r="AD1778" s="190" t="str">
        <f>IFERROR(IF(Q1778&lt;&gt;0,INT(0.14354*POWER(((10*Q1778)-220),1.4)),0),"")</f>
        <v/>
      </c>
      <c r="AE1778" s="190" t="str">
        <f>IFERROR(IF(T1778&lt;&gt;0,INT(51.39*POWER((T1778-1.5),1.05)),0),"")</f>
        <v/>
      </c>
      <c r="AF1778" s="190">
        <f>IF(U1778&lt;&gt;0,INT(0.8465*POWER(((100*U1778)-75),1.42)),0)</f>
        <v>0</v>
      </c>
      <c r="AG1778" s="190" t="str">
        <f>IFERROR(IF(X1778&lt;&gt;0,INT(1.53775*POWER((82-X1778),1.81)),0),"")</f>
        <v/>
      </c>
      <c r="AH1778" s="190" t="str">
        <f>IF(Y1778="","",IF(Y1778&lt;&gt;0,INT(5.74352*POWER((28.5-Y1778),1.92)),0))</f>
        <v/>
      </c>
      <c r="AI1778" s="190">
        <f>IF(Z1778&lt;&gt;0,INT(12.91*POWER((Z1778-4),1.1)),0)</f>
        <v>0</v>
      </c>
      <c r="AJ1778" s="190" t="str">
        <f>IF(AA1778="","",IF(AA1778&lt;&gt;0,INT(0.2797*POWER(((100*AA1778)),1.35)),0))</f>
        <v/>
      </c>
      <c r="AK1778" s="191" t="str">
        <f>IF(AB1778="","",IF(AB1778&lt;&gt;0,INT(100.14*POWER((AB1778-1),1.08)),0))</f>
        <v/>
      </c>
      <c r="AL1778" s="192">
        <f>COUNT(J1778,Q1778,T1778,X1778,Y1778,AA1778,AB1778)</f>
        <v>0</v>
      </c>
      <c r="AM1778" s="193" t="str">
        <f>IF(AL1778=0,"",SUM(AC1778:AK1778))</f>
        <v/>
      </c>
    </row>
    <row r="1779" spans="1:39" customFormat="1" outlineLevel="1">
      <c r="B1779" s="256"/>
      <c r="C1779" s="124" t="s">
        <v>65</v>
      </c>
      <c r="D1779" s="33"/>
      <c r="E1779" s="33"/>
      <c r="F1779" s="33"/>
      <c r="G1779" s="33"/>
      <c r="H1779" s="18"/>
      <c r="I1779" s="44"/>
      <c r="J1779" s="107" t="str">
        <f>IFERROR((J1776-J1778)/J1778*100%,"")</f>
        <v/>
      </c>
      <c r="K1779" s="107" t="str">
        <f t="shared" ref="K1779:T1779" si="7826">IFERROR((K1778-K1776)/K1778*100%,"")</f>
        <v/>
      </c>
      <c r="L1779" s="107" t="str">
        <f t="shared" si="7826"/>
        <v/>
      </c>
      <c r="M1779" s="107" t="str">
        <f t="shared" si="7826"/>
        <v/>
      </c>
      <c r="N1779" s="107" t="str">
        <f t="shared" si="7826"/>
        <v/>
      </c>
      <c r="O1779" s="107" t="str">
        <f t="shared" si="7826"/>
        <v/>
      </c>
      <c r="P1779" s="107" t="str">
        <f t="shared" si="7826"/>
        <v/>
      </c>
      <c r="Q1779" s="107" t="str">
        <f t="shared" si="7826"/>
        <v/>
      </c>
      <c r="R1779" s="107" t="str">
        <f t="shared" si="7826"/>
        <v/>
      </c>
      <c r="S1779" s="107" t="str">
        <f t="shared" si="7826"/>
        <v/>
      </c>
      <c r="T1779" s="107" t="str">
        <f t="shared" si="7826"/>
        <v/>
      </c>
      <c r="U1779" s="107" t="str">
        <f t="shared" ref="U1779" si="7827">IFERROR((U1778-U1777)/U1778*100%,"")</f>
        <v/>
      </c>
      <c r="V1779" s="107" t="str">
        <f>IFERROR((V1776-V1778)/V1778*100%,"")</f>
        <v/>
      </c>
      <c r="W1779" s="107" t="str">
        <f>IFERROR((W1776-W1778)/W1778*100%,"")</f>
        <v/>
      </c>
      <c r="X1779" s="107" t="str">
        <f>IFERROR((X1776-X1778)/X1778*100%,"")</f>
        <v/>
      </c>
      <c r="Y1779" s="107" t="str">
        <f>IFERROR((Y1776-Y1778)/Y1778*100%,"")</f>
        <v/>
      </c>
      <c r="Z1779" s="107" t="str">
        <f t="shared" ref="Z1779" si="7828">IFERROR((Z1778-Z1777)/Z1778*100%,"")</f>
        <v/>
      </c>
      <c r="AA1779" s="107" t="str">
        <f>IFERROR((AA1778-AA1776)/AA1778*100%,"")</f>
        <v/>
      </c>
      <c r="AB1779" s="107" t="str">
        <f>IFERROR((AB1778-AB1776)/AB1778*100%,"")</f>
        <v/>
      </c>
      <c r="AC1779" s="194" t="str">
        <f t="shared" ref="AC1779" si="7829">IFERROR((AC1778-AC1777)/AC1778*100%,"")</f>
        <v/>
      </c>
      <c r="AD1779" s="194" t="str">
        <f t="shared" ref="AD1779" si="7830">IFERROR((AD1778-AD1777)/AD1778*100%,"")</f>
        <v/>
      </c>
      <c r="AE1779" s="194" t="str">
        <f t="shared" ref="AE1779" si="7831">IFERROR((AE1778-AE1777)/AE1778*100%,"")</f>
        <v/>
      </c>
      <c r="AF1779" s="194" t="str">
        <f t="shared" ref="AF1779" si="7832">IFERROR((AF1778-AF1777)/AF1778*100%,"")</f>
        <v/>
      </c>
      <c r="AG1779" s="194" t="str">
        <f t="shared" ref="AG1779" si="7833">IFERROR((AG1778-AG1777)/AG1778*100%,"")</f>
        <v/>
      </c>
      <c r="AH1779" s="194" t="str">
        <f t="shared" ref="AH1779" si="7834">IFERROR((AH1778-AH1777)/AH1778*100%,"")</f>
        <v/>
      </c>
      <c r="AI1779" s="194" t="str">
        <f t="shared" ref="AI1779" si="7835">IFERROR((AI1778-AI1777)/AI1778*100%,"")</f>
        <v/>
      </c>
      <c r="AJ1779" s="194" t="str">
        <f t="shared" ref="AJ1779" si="7836">IFERROR((AJ1778-AJ1777)/AJ1778*100%,"")</f>
        <v/>
      </c>
      <c r="AK1779" s="194" t="str">
        <f t="shared" ref="AK1779" si="7837">IFERROR((AK1778-AK1777)/AK1778*100%,"")</f>
        <v/>
      </c>
      <c r="AL1779" s="194" t="str">
        <f t="shared" ref="AL1779" si="7838">IFERROR((AL1778-AL1777)/AL1778*100%,"")</f>
        <v/>
      </c>
      <c r="AM1779" s="227" t="str">
        <f>IFERROR((AM1778-AM1776)/AM1778*100%,"")</f>
        <v/>
      </c>
    </row>
    <row r="1780" spans="1:39" s="6" customFormat="1" outlineLevel="1">
      <c r="A1780" t="str">
        <f>B1763&amp;C1780</f>
        <v>Surname, Forename10</v>
      </c>
      <c r="B1780" s="256"/>
      <c r="C1780" s="125">
        <v>10</v>
      </c>
      <c r="D1780" s="33" t="s">
        <v>22</v>
      </c>
      <c r="E1780" s="33"/>
      <c r="F1780" s="33"/>
      <c r="G1780" s="33"/>
      <c r="H1780" s="18"/>
      <c r="I1780" s="44"/>
      <c r="J1780" s="34"/>
      <c r="K1780" s="34"/>
      <c r="L1780" s="34"/>
      <c r="M1780" s="34"/>
      <c r="N1780" s="34"/>
      <c r="O1780" s="34"/>
      <c r="P1780" s="34"/>
      <c r="Q1780" s="17" t="str">
        <f>IF(SUM(K1780:P1780)=0,"",SUM(K1780:P1780))</f>
        <v/>
      </c>
      <c r="R1780" s="94"/>
      <c r="S1780" s="94"/>
      <c r="T1780" s="17" t="str">
        <f>IF(SUM(R1780:S1780)=0,"",SUM(R1780:S1780))</f>
        <v/>
      </c>
      <c r="U1780" s="17"/>
      <c r="V1780" s="94"/>
      <c r="W1780" s="17"/>
      <c r="X1780" s="94" t="str">
        <f>IFERROR(AVERAGE(V1780:W1780),"")</f>
        <v/>
      </c>
      <c r="Y1780" s="17"/>
      <c r="Z1780" s="17"/>
      <c r="AA1780" s="71"/>
      <c r="AB1780" s="17"/>
      <c r="AC1780" s="190" t="str">
        <f>IF(J1780="","",IF(J1780&lt;&gt;0,INT(25.4347*POWER((18-J1780),1.81)),0))</f>
        <v/>
      </c>
      <c r="AD1780" s="190" t="str">
        <f>IFERROR(IF(Q1780&lt;&gt;0,INT(0.14354*POWER(((10*Q1780)-220),1.4)),0),"")</f>
        <v/>
      </c>
      <c r="AE1780" s="190" t="str">
        <f>IFERROR(IF(T1780&lt;&gt;0,INT(51.39*POWER((T1780-1.5),1.05)),0),"")</f>
        <v/>
      </c>
      <c r="AF1780" s="190">
        <f>IF(U1780&lt;&gt;0,INT(0.8465*POWER(((100*U1780)-75),1.42)),0)</f>
        <v>0</v>
      </c>
      <c r="AG1780" s="190" t="str">
        <f>IFERROR(IF(X1780&lt;&gt;0,INT(1.53775*POWER((82-X1780),1.81)),0),"")</f>
        <v/>
      </c>
      <c r="AH1780" s="190" t="str">
        <f>IF(Y1780="","",IF(Y1780&lt;&gt;0,INT(5.74352*POWER((28.5-Y1780),1.92)),0))</f>
        <v/>
      </c>
      <c r="AI1780" s="190">
        <f>IF(Z1780&lt;&gt;0,INT(12.91*POWER((Z1780-4),1.1)),0)</f>
        <v>0</v>
      </c>
      <c r="AJ1780" s="190" t="str">
        <f>IF(AA1780="","",IF(AA1780&lt;&gt;0,INT(0.2797*POWER(((100*AA1780)),1.35)),0))</f>
        <v/>
      </c>
      <c r="AK1780" s="191" t="str">
        <f>IF(AB1780="","",IF(AB1780&lt;&gt;0,INT(100.14*POWER((AB1780-1),1.08)),0))</f>
        <v/>
      </c>
      <c r="AL1780" s="192">
        <f>COUNT(J1780,Q1780,T1780,X1780,Y1780,AA1780,AB1780)</f>
        <v>0</v>
      </c>
      <c r="AM1780" s="193" t="str">
        <f>IF(AL1780=0,"",SUM(AC1780:AK1780))</f>
        <v/>
      </c>
    </row>
    <row r="1781" spans="1:39" s="6" customFormat="1" outlineLevel="1">
      <c r="A1781"/>
      <c r="B1781" s="257"/>
      <c r="C1781" s="126" t="s">
        <v>65</v>
      </c>
      <c r="D1781" s="33"/>
      <c r="E1781" s="33"/>
      <c r="F1781" s="33"/>
      <c r="G1781" s="33"/>
      <c r="H1781" s="18"/>
      <c r="I1781" s="44"/>
      <c r="J1781" s="107" t="str">
        <f>IFERROR((J1778-J1780)/J1780*100%,"")</f>
        <v/>
      </c>
      <c r="K1781" s="107" t="str">
        <f t="shared" ref="K1781:T1781" si="7839">IFERROR((K1780-K1778)/K1780*100%,"")</f>
        <v/>
      </c>
      <c r="L1781" s="107" t="str">
        <f t="shared" si="7839"/>
        <v/>
      </c>
      <c r="M1781" s="107" t="str">
        <f t="shared" si="7839"/>
        <v/>
      </c>
      <c r="N1781" s="107" t="str">
        <f t="shared" si="7839"/>
        <v/>
      </c>
      <c r="O1781" s="107" t="str">
        <f t="shared" si="7839"/>
        <v/>
      </c>
      <c r="P1781" s="107" t="str">
        <f t="shared" si="7839"/>
        <v/>
      </c>
      <c r="Q1781" s="107" t="str">
        <f t="shared" si="7839"/>
        <v/>
      </c>
      <c r="R1781" s="107" t="str">
        <f t="shared" si="7839"/>
        <v/>
      </c>
      <c r="S1781" s="107" t="str">
        <f t="shared" si="7839"/>
        <v/>
      </c>
      <c r="T1781" s="107" t="str">
        <f t="shared" si="7839"/>
        <v/>
      </c>
      <c r="U1781" s="107" t="str">
        <f t="shared" ref="U1781" si="7840">IFERROR((U1780-U1779)/U1780*100%,"")</f>
        <v/>
      </c>
      <c r="V1781" s="107" t="str">
        <f>IFERROR((V1778-V1780)/V1780*100%,"")</f>
        <v/>
      </c>
      <c r="W1781" s="107" t="str">
        <f>IFERROR((W1778-W1780)/W1780*100%,"")</f>
        <v/>
      </c>
      <c r="X1781" s="107" t="str">
        <f>IFERROR((X1778-X1780)/X1780*100%,"")</f>
        <v/>
      </c>
      <c r="Y1781" s="107" t="str">
        <f>IFERROR((Y1778-Y1780)/Y1780*100%,"")</f>
        <v/>
      </c>
      <c r="Z1781" s="107" t="str">
        <f t="shared" ref="Z1781" si="7841">IFERROR((Z1780-Z1779)/Z1780*100%,"")</f>
        <v/>
      </c>
      <c r="AA1781" s="107" t="str">
        <f>IFERROR((AA1780-AA1778)/AA1780*100%,"")</f>
        <v/>
      </c>
      <c r="AB1781" s="107" t="str">
        <f>IFERROR((AB1780-AB1778)/AB1780*100%,"")</f>
        <v/>
      </c>
      <c r="AC1781" s="194" t="str">
        <f t="shared" ref="AC1781" si="7842">IFERROR((AC1780-AC1779)/AC1780*100%,"")</f>
        <v/>
      </c>
      <c r="AD1781" s="194" t="str">
        <f t="shared" ref="AD1781" si="7843">IFERROR((AD1780-AD1779)/AD1780*100%,"")</f>
        <v/>
      </c>
      <c r="AE1781" s="194" t="str">
        <f t="shared" ref="AE1781" si="7844">IFERROR((AE1780-AE1779)/AE1780*100%,"")</f>
        <v/>
      </c>
      <c r="AF1781" s="194" t="str">
        <f t="shared" ref="AF1781" si="7845">IFERROR((AF1780-AF1779)/AF1780*100%,"")</f>
        <v/>
      </c>
      <c r="AG1781" s="194" t="str">
        <f t="shared" ref="AG1781" si="7846">IFERROR((AG1780-AG1779)/AG1780*100%,"")</f>
        <v/>
      </c>
      <c r="AH1781" s="194" t="str">
        <f t="shared" ref="AH1781" si="7847">IFERROR((AH1780-AH1779)/AH1780*100%,"")</f>
        <v/>
      </c>
      <c r="AI1781" s="194" t="str">
        <f t="shared" ref="AI1781" si="7848">IFERROR((AI1780-AI1779)/AI1780*100%,"")</f>
        <v/>
      </c>
      <c r="AJ1781" s="194" t="str">
        <f t="shared" ref="AJ1781" si="7849">IFERROR((AJ1780-AJ1779)/AJ1780*100%,"")</f>
        <v/>
      </c>
      <c r="AK1781" s="194" t="str">
        <f t="shared" ref="AK1781" si="7850">IFERROR((AK1780-AK1779)/AK1780*100%,"")</f>
        <v/>
      </c>
      <c r="AL1781" s="194" t="str">
        <f t="shared" ref="AL1781" si="7851">IFERROR((AL1780-AL1779)/AL1780*100%,"")</f>
        <v/>
      </c>
      <c r="AM1781" s="227" t="str">
        <f>IFERROR((AM1780-AM1778)/AM1780*100%,"")</f>
        <v/>
      </c>
    </row>
    <row r="1782" spans="1:39" s="45" customFormat="1" outlineLevel="1">
      <c r="B1782" s="115"/>
      <c r="C1782" s="32"/>
      <c r="D1782" s="33"/>
      <c r="E1782" s="33"/>
      <c r="F1782" s="33"/>
      <c r="G1782" s="33"/>
      <c r="H1782" s="18"/>
      <c r="I1782" s="44"/>
      <c r="J1782" s="34"/>
      <c r="K1782" s="34"/>
      <c r="L1782" s="34"/>
      <c r="M1782" s="34"/>
      <c r="N1782" s="34"/>
      <c r="O1782" s="34"/>
      <c r="P1782" s="34"/>
      <c r="Q1782" s="34"/>
      <c r="R1782" s="34"/>
      <c r="S1782" s="34"/>
      <c r="T1782" s="34"/>
      <c r="U1782" s="34"/>
      <c r="V1782" s="34"/>
      <c r="W1782" s="34"/>
      <c r="X1782" s="34"/>
      <c r="Y1782" s="34"/>
      <c r="Z1782" s="34"/>
      <c r="AA1782" s="34"/>
      <c r="AB1782" s="34"/>
      <c r="AC1782" s="195"/>
      <c r="AD1782" s="196"/>
      <c r="AE1782" s="196"/>
      <c r="AF1782" s="196"/>
      <c r="AG1782" s="196"/>
      <c r="AH1782" s="196"/>
      <c r="AI1782" s="196"/>
      <c r="AJ1782" s="196"/>
      <c r="AK1782" s="197"/>
      <c r="AL1782" s="196"/>
      <c r="AM1782" s="198"/>
    </row>
    <row r="1783" spans="1:39" s="6" customFormat="1" outlineLevel="1">
      <c r="B1783" s="116"/>
      <c r="C1783" s="35"/>
      <c r="D1783" s="36"/>
      <c r="E1783" s="36"/>
      <c r="F1783" s="36"/>
      <c r="G1783" s="36"/>
      <c r="H1783" s="37"/>
      <c r="I1783" s="38" t="s">
        <v>24</v>
      </c>
      <c r="J1783" s="21" t="e">
        <f>AVERAGE(J1763:J1764,J1766,J1768,J1770,J1772,J1774,J1776,J1778,J1780)</f>
        <v>#DIV/0!</v>
      </c>
      <c r="K1783" s="21" t="e">
        <f t="shared" ref="K1783:AB1783" si="7852">AVERAGE(K1763:K1764,K1766,K1768,K1770,K1772,K1774,K1776,K1778,K1780)</f>
        <v>#DIV/0!</v>
      </c>
      <c r="L1783" s="21" t="e">
        <f t="shared" si="7852"/>
        <v>#DIV/0!</v>
      </c>
      <c r="M1783" s="21" t="e">
        <f t="shared" si="7852"/>
        <v>#DIV/0!</v>
      </c>
      <c r="N1783" s="21" t="e">
        <f t="shared" si="7852"/>
        <v>#DIV/0!</v>
      </c>
      <c r="O1783" s="21" t="e">
        <f t="shared" si="7852"/>
        <v>#DIV/0!</v>
      </c>
      <c r="P1783" s="21" t="e">
        <f t="shared" si="7852"/>
        <v>#DIV/0!</v>
      </c>
      <c r="Q1783" s="21">
        <f t="shared" si="7852"/>
        <v>0</v>
      </c>
      <c r="R1783" s="21" t="e">
        <f t="shared" si="7852"/>
        <v>#DIV/0!</v>
      </c>
      <c r="S1783" s="21" t="e">
        <f t="shared" si="7852"/>
        <v>#DIV/0!</v>
      </c>
      <c r="T1783" s="21">
        <f t="shared" si="7852"/>
        <v>0</v>
      </c>
      <c r="U1783" s="21" t="e">
        <f t="shared" si="7852"/>
        <v>#DIV/0!</v>
      </c>
      <c r="V1783" s="21" t="e">
        <f t="shared" si="7852"/>
        <v>#DIV/0!</v>
      </c>
      <c r="W1783" s="21" t="e">
        <f t="shared" si="7852"/>
        <v>#DIV/0!</v>
      </c>
      <c r="X1783" s="21" t="e">
        <f t="shared" si="7852"/>
        <v>#DIV/0!</v>
      </c>
      <c r="Y1783" s="21" t="e">
        <f t="shared" si="7852"/>
        <v>#DIV/0!</v>
      </c>
      <c r="Z1783" s="21" t="e">
        <f t="shared" si="7852"/>
        <v>#DIV/0!</v>
      </c>
      <c r="AA1783" s="21" t="e">
        <f t="shared" si="7852"/>
        <v>#DIV/0!</v>
      </c>
      <c r="AB1783" s="21" t="e">
        <f t="shared" si="7852"/>
        <v>#DIV/0!</v>
      </c>
      <c r="AC1783" s="199"/>
      <c r="AD1783" s="200"/>
      <c r="AE1783" s="200"/>
      <c r="AF1783" s="200"/>
      <c r="AG1783" s="200"/>
      <c r="AH1783" s="200"/>
      <c r="AI1783" s="200"/>
      <c r="AJ1783" s="200"/>
      <c r="AK1783" s="201"/>
      <c r="AL1783" s="200"/>
      <c r="AM1783" s="202"/>
    </row>
    <row r="1784" spans="1:39" s="6" customFormat="1" outlineLevel="1">
      <c r="B1784" s="116"/>
      <c r="C1784" s="35"/>
      <c r="D1784" s="36"/>
      <c r="E1784" s="36"/>
      <c r="F1784" s="36"/>
      <c r="G1784" s="36"/>
      <c r="H1784" s="37"/>
      <c r="I1784" s="38" t="s">
        <v>26</v>
      </c>
      <c r="J1784" s="21">
        <f>MIN(J1763:J1764,J1766,J1768,J1770,J1772,J1774,J1776,J1778,J1780)</f>
        <v>0</v>
      </c>
      <c r="K1784" s="21">
        <f t="shared" ref="K1784:AB1784" si="7853">MIN(K1763:K1764,K1766,K1768,K1770,K1772,K1774,K1776,K1778,K1780)</f>
        <v>0</v>
      </c>
      <c r="L1784" s="21">
        <f t="shared" si="7853"/>
        <v>0</v>
      </c>
      <c r="M1784" s="21">
        <f t="shared" si="7853"/>
        <v>0</v>
      </c>
      <c r="N1784" s="21">
        <f t="shared" si="7853"/>
        <v>0</v>
      </c>
      <c r="O1784" s="21">
        <f t="shared" si="7853"/>
        <v>0</v>
      </c>
      <c r="P1784" s="21">
        <f t="shared" si="7853"/>
        <v>0</v>
      </c>
      <c r="Q1784" s="21">
        <f t="shared" si="7853"/>
        <v>0</v>
      </c>
      <c r="R1784" s="21">
        <f t="shared" si="7853"/>
        <v>0</v>
      </c>
      <c r="S1784" s="21">
        <f t="shared" si="7853"/>
        <v>0</v>
      </c>
      <c r="T1784" s="21">
        <f t="shared" si="7853"/>
        <v>0</v>
      </c>
      <c r="U1784" s="21">
        <f t="shared" si="7853"/>
        <v>0</v>
      </c>
      <c r="V1784" s="21">
        <f t="shared" si="7853"/>
        <v>0</v>
      </c>
      <c r="W1784" s="21">
        <f t="shared" si="7853"/>
        <v>0</v>
      </c>
      <c r="X1784" s="21" t="e">
        <f t="shared" si="7853"/>
        <v>#DIV/0!</v>
      </c>
      <c r="Y1784" s="21">
        <f t="shared" si="7853"/>
        <v>0</v>
      </c>
      <c r="Z1784" s="21">
        <f t="shared" si="7853"/>
        <v>0</v>
      </c>
      <c r="AA1784" s="21">
        <f t="shared" si="7853"/>
        <v>0</v>
      </c>
      <c r="AB1784" s="21">
        <f t="shared" si="7853"/>
        <v>0</v>
      </c>
      <c r="AC1784" s="199"/>
      <c r="AD1784" s="200"/>
      <c r="AE1784" s="200"/>
      <c r="AF1784" s="200"/>
      <c r="AG1784" s="200"/>
      <c r="AH1784" s="200"/>
      <c r="AI1784" s="200"/>
      <c r="AJ1784" s="200"/>
      <c r="AK1784" s="201"/>
      <c r="AL1784" s="200"/>
      <c r="AM1784" s="202"/>
    </row>
    <row r="1785" spans="1:39" s="6" customFormat="1" outlineLevel="1">
      <c r="B1785" s="116"/>
      <c r="C1785" s="35"/>
      <c r="D1785" s="36"/>
      <c r="E1785" s="36"/>
      <c r="F1785" s="36"/>
      <c r="G1785" s="36"/>
      <c r="H1785" s="37"/>
      <c r="I1785" s="38" t="s">
        <v>25</v>
      </c>
      <c r="J1785" s="21">
        <f>MAX(J1763:J1764,J1766,J1768,J1770,J1772,J1774,J1776,J1778,J1780)</f>
        <v>0</v>
      </c>
      <c r="K1785" s="21">
        <f t="shared" ref="K1785:AB1785" si="7854">MAX(K1763:K1764,K1766,K1768,K1770,K1772,K1774,K1776,K1778,K1780)</f>
        <v>0</v>
      </c>
      <c r="L1785" s="21">
        <f t="shared" si="7854"/>
        <v>0</v>
      </c>
      <c r="M1785" s="21">
        <f t="shared" si="7854"/>
        <v>0</v>
      </c>
      <c r="N1785" s="21">
        <f t="shared" si="7854"/>
        <v>0</v>
      </c>
      <c r="O1785" s="21">
        <f t="shared" si="7854"/>
        <v>0</v>
      </c>
      <c r="P1785" s="21">
        <f t="shared" si="7854"/>
        <v>0</v>
      </c>
      <c r="Q1785" s="21">
        <f t="shared" si="7854"/>
        <v>0</v>
      </c>
      <c r="R1785" s="21">
        <f t="shared" si="7854"/>
        <v>0</v>
      </c>
      <c r="S1785" s="21">
        <f t="shared" si="7854"/>
        <v>0</v>
      </c>
      <c r="T1785" s="21">
        <f t="shared" si="7854"/>
        <v>0</v>
      </c>
      <c r="U1785" s="21">
        <f t="shared" si="7854"/>
        <v>0</v>
      </c>
      <c r="V1785" s="21">
        <f t="shared" si="7854"/>
        <v>0</v>
      </c>
      <c r="W1785" s="21">
        <f t="shared" si="7854"/>
        <v>0</v>
      </c>
      <c r="X1785" s="21" t="e">
        <f t="shared" si="7854"/>
        <v>#DIV/0!</v>
      </c>
      <c r="Y1785" s="21">
        <f t="shared" si="7854"/>
        <v>0</v>
      </c>
      <c r="Z1785" s="21">
        <f t="shared" si="7854"/>
        <v>0</v>
      </c>
      <c r="AA1785" s="21">
        <f t="shared" si="7854"/>
        <v>0</v>
      </c>
      <c r="AB1785" s="21">
        <f t="shared" si="7854"/>
        <v>0</v>
      </c>
      <c r="AC1785" s="199"/>
      <c r="AD1785" s="200"/>
      <c r="AE1785" s="200"/>
      <c r="AF1785" s="200"/>
      <c r="AG1785" s="200"/>
      <c r="AH1785" s="200"/>
      <c r="AI1785" s="200"/>
      <c r="AJ1785" s="200"/>
      <c r="AK1785" s="201"/>
      <c r="AL1785" s="200"/>
      <c r="AM1785" s="202"/>
    </row>
    <row r="1786" spans="1:39" s="6" customFormat="1" outlineLevel="1">
      <c r="B1786" s="116"/>
      <c r="C1786" s="35"/>
      <c r="D1786" s="36"/>
      <c r="E1786" s="36"/>
      <c r="F1786" s="36"/>
      <c r="G1786" s="36"/>
      <c r="H1786" s="37"/>
      <c r="I1786" s="38"/>
      <c r="J1786" s="21"/>
      <c r="K1786" s="21"/>
      <c r="L1786" s="21"/>
      <c r="M1786" s="21"/>
      <c r="N1786" s="21"/>
      <c r="O1786" s="21"/>
      <c r="P1786" s="21"/>
      <c r="Q1786" s="21"/>
      <c r="R1786" s="21"/>
      <c r="S1786" s="21"/>
      <c r="T1786" s="21"/>
      <c r="U1786" s="21"/>
      <c r="V1786" s="21"/>
      <c r="W1786" s="21"/>
      <c r="X1786" s="21"/>
      <c r="Y1786" s="21"/>
      <c r="Z1786" s="21"/>
      <c r="AA1786" s="21"/>
      <c r="AB1786" s="21"/>
      <c r="AC1786" s="200"/>
      <c r="AD1786" s="200"/>
      <c r="AE1786" s="200"/>
      <c r="AF1786" s="200"/>
      <c r="AG1786" s="200"/>
      <c r="AH1786" s="200"/>
      <c r="AI1786" s="200"/>
      <c r="AJ1786" s="200"/>
      <c r="AK1786" s="200"/>
      <c r="AL1786" s="200"/>
      <c r="AM1786" s="202"/>
    </row>
    <row r="1787" spans="1:39" s="31" customFormat="1" ht="16.5" outlineLevel="1" thickBot="1">
      <c r="B1787" s="117"/>
      <c r="C1787" s="39"/>
      <c r="D1787" s="40"/>
      <c r="E1787" s="40"/>
      <c r="F1787" s="40"/>
      <c r="G1787" s="40"/>
      <c r="H1787" s="41"/>
      <c r="I1787" s="42"/>
      <c r="J1787" s="43"/>
      <c r="K1787" s="43"/>
      <c r="L1787" s="43"/>
      <c r="M1787" s="43"/>
      <c r="N1787" s="43"/>
      <c r="O1787" s="43"/>
      <c r="P1787" s="43"/>
      <c r="Q1787" s="43"/>
      <c r="R1787" s="43"/>
      <c r="S1787" s="43"/>
      <c r="T1787" s="43"/>
      <c r="U1787" s="43"/>
      <c r="V1787" s="43"/>
      <c r="W1787" s="43"/>
      <c r="X1787" s="43"/>
      <c r="Y1787" s="43"/>
      <c r="Z1787" s="43"/>
      <c r="AA1787" s="43"/>
      <c r="AB1787" s="43"/>
      <c r="AC1787" s="204"/>
      <c r="AD1787" s="204"/>
      <c r="AE1787" s="204"/>
      <c r="AF1787" s="204"/>
      <c r="AG1787" s="204"/>
      <c r="AH1787" s="204"/>
      <c r="AI1787" s="204"/>
      <c r="AJ1787" s="204"/>
      <c r="AK1787" s="204"/>
      <c r="AL1787" s="204"/>
      <c r="AM1787" s="205"/>
    </row>
    <row r="1788" spans="1:39" customFormat="1">
      <c r="B1788" s="118"/>
      <c r="C1788" s="28"/>
      <c r="D1788" s="19"/>
      <c r="E1788" s="19"/>
      <c r="F1788" s="19"/>
      <c r="G1788" s="19"/>
      <c r="H1788" s="29"/>
      <c r="I1788" s="20"/>
      <c r="J1788" s="30"/>
      <c r="K1788" s="30"/>
      <c r="L1788" s="30"/>
      <c r="M1788" s="30"/>
      <c r="N1788" s="30"/>
      <c r="O1788" s="30"/>
      <c r="P1788" s="30"/>
      <c r="Q1788" s="30"/>
      <c r="R1788" s="30"/>
      <c r="S1788" s="30"/>
      <c r="T1788" s="30"/>
      <c r="U1788" s="30"/>
      <c r="V1788" s="30"/>
      <c r="W1788" s="30"/>
      <c r="X1788" s="30"/>
      <c r="Y1788" s="30"/>
      <c r="Z1788" s="30"/>
      <c r="AA1788" s="30"/>
      <c r="AB1788" s="30"/>
      <c r="AC1788" s="206"/>
      <c r="AD1788" s="206"/>
      <c r="AE1788" s="206"/>
      <c r="AF1788" s="206"/>
      <c r="AG1788" s="206"/>
      <c r="AH1788" s="206"/>
      <c r="AI1788" s="206"/>
      <c r="AJ1788" s="206"/>
      <c r="AK1788" s="206"/>
      <c r="AL1788" s="206"/>
      <c r="AM1788" s="207"/>
    </row>
    <row r="1789" spans="1:39" customFormat="1" outlineLevel="1">
      <c r="B1789" s="114" t="s">
        <v>41</v>
      </c>
      <c r="C1789" s="28"/>
      <c r="D1789" s="19"/>
      <c r="E1789" s="19"/>
      <c r="F1789" s="19"/>
      <c r="G1789" s="19"/>
      <c r="H1789" s="29"/>
      <c r="I1789" s="20"/>
      <c r="J1789" s="30"/>
      <c r="K1789" s="30"/>
      <c r="L1789" s="30"/>
      <c r="M1789" s="30"/>
      <c r="N1789" s="30"/>
      <c r="O1789" s="30"/>
      <c r="P1789" s="30"/>
      <c r="Q1789" s="30"/>
      <c r="R1789" s="30"/>
      <c r="S1789" s="30"/>
      <c r="T1789" s="30"/>
      <c r="U1789" s="30"/>
      <c r="V1789" s="30"/>
      <c r="W1789" s="30"/>
      <c r="X1789" s="30"/>
      <c r="Y1789" s="30"/>
      <c r="Z1789" s="30"/>
      <c r="AA1789" s="30"/>
      <c r="AB1789" s="30"/>
      <c r="AC1789" s="206"/>
      <c r="AD1789" s="206"/>
      <c r="AE1789" s="206"/>
      <c r="AF1789" s="206"/>
      <c r="AG1789" s="206"/>
      <c r="AH1789" s="206"/>
      <c r="AI1789" s="206"/>
      <c r="AJ1789" s="206"/>
      <c r="AK1789" s="206"/>
      <c r="AL1789" s="206"/>
      <c r="AM1789" s="207"/>
    </row>
    <row r="1790" spans="1:39" customFormat="1" outlineLevel="1">
      <c r="A1790" t="str">
        <f>B1790&amp;C1790</f>
        <v>Surname, Forename1</v>
      </c>
      <c r="B1790" s="255" t="s">
        <v>28</v>
      </c>
      <c r="C1790" s="122">
        <v>1</v>
      </c>
      <c r="D1790" s="26" t="s">
        <v>22</v>
      </c>
      <c r="E1790" s="103"/>
      <c r="F1790" s="103"/>
      <c r="G1790" s="103"/>
      <c r="H1790" s="16"/>
      <c r="I1790" s="16"/>
      <c r="J1790" s="17"/>
      <c r="K1790" s="94"/>
      <c r="L1790" s="94"/>
      <c r="M1790" s="94"/>
      <c r="N1790" s="94"/>
      <c r="O1790" s="94"/>
      <c r="P1790" s="94"/>
      <c r="Q1790" s="17">
        <f>SUM(K1790:P1790)</f>
        <v>0</v>
      </c>
      <c r="R1790" s="94"/>
      <c r="S1790" s="94"/>
      <c r="T1790" s="17">
        <f>SUM(R1790:S1790)</f>
        <v>0</v>
      </c>
      <c r="U1790" s="17"/>
      <c r="V1790" s="94"/>
      <c r="W1790" s="17"/>
      <c r="X1790" s="94" t="e">
        <f>AVERAGE(V1790:W1790)</f>
        <v>#DIV/0!</v>
      </c>
      <c r="Y1790" s="17"/>
      <c r="Z1790" s="17"/>
      <c r="AA1790" s="17"/>
      <c r="AB1790" s="17"/>
      <c r="AC1790" s="190">
        <f>IF(J1790&lt;&gt;0,INT(25.4347*POWER((18-J1790),1.81)),0)</f>
        <v>0</v>
      </c>
      <c r="AD1790" s="190">
        <f>IF(Q1790&lt;&gt;0,INT(0.14354*POWER(((10*Q1790)-220),1.4)),0)</f>
        <v>0</v>
      </c>
      <c r="AE1790" s="190">
        <f>IF(T1790&lt;&gt;0,INT(51.39*POWER((T1790-1.5),1.05)),0)</f>
        <v>0</v>
      </c>
      <c r="AF1790" s="190">
        <f>IF(U1790&lt;&gt;0,INT(0.8465*POWER(((100*U1790)-75),1.42)),0)</f>
        <v>0</v>
      </c>
      <c r="AG1790" s="190" t="e">
        <f>IF(X1790&lt;&gt;0,INT(1.53775*POWER((82-X1790),1.81)),0)</f>
        <v>#DIV/0!</v>
      </c>
      <c r="AH1790" s="190">
        <f>IF(Y1790&lt;&gt;0,INT(5.74352*POWER((28.5-Y1790),1.92)),0)</f>
        <v>0</v>
      </c>
      <c r="AI1790" s="190">
        <f>IF(Z1790&lt;&gt;0,INT(12.91*POWER((Z1790-4),1.1)),0)</f>
        <v>0</v>
      </c>
      <c r="AJ1790" s="190">
        <f>IF(AA1790&lt;&gt;0,INT(0.2797*POWER(((100*AA1790)),1.35)),0)</f>
        <v>0</v>
      </c>
      <c r="AK1790" s="191">
        <f>IF(AB1790&lt;&gt;0,INT(100.14*POWER((AB1790-1),1.08)),0)</f>
        <v>0</v>
      </c>
      <c r="AL1790" s="208">
        <v>7</v>
      </c>
      <c r="AM1790" s="193" t="e">
        <f>SUM(AC1790:AK1790)</f>
        <v>#DIV/0!</v>
      </c>
    </row>
    <row r="1791" spans="1:39" customFormat="1" outlineLevel="1">
      <c r="A1791" t="str">
        <f>B1790&amp;C1791</f>
        <v>Surname, Forename2</v>
      </c>
      <c r="B1791" s="256"/>
      <c r="C1791" s="123">
        <v>2</v>
      </c>
      <c r="D1791" s="26" t="s">
        <v>22</v>
      </c>
      <c r="E1791" s="103"/>
      <c r="F1791" s="103"/>
      <c r="G1791" s="103"/>
      <c r="H1791" s="15"/>
      <c r="I1791" s="16"/>
      <c r="J1791" s="17"/>
      <c r="K1791" s="94"/>
      <c r="L1791" s="94"/>
      <c r="M1791" s="94"/>
      <c r="N1791" s="94"/>
      <c r="O1791" s="94"/>
      <c r="P1791" s="94"/>
      <c r="Q1791" s="17" t="str">
        <f>IF(SUM(K1791:P1791)=0,"",SUM(K1791:P1791))</f>
        <v/>
      </c>
      <c r="R1791" s="94"/>
      <c r="S1791" s="94"/>
      <c r="T1791" s="17" t="str">
        <f>IF(SUM(R1791:S1791)=0,"",SUM(R1791:S1791))</f>
        <v/>
      </c>
      <c r="U1791" s="17"/>
      <c r="V1791" s="94"/>
      <c r="W1791" s="17"/>
      <c r="X1791" s="94" t="str">
        <f>IFERROR(AVERAGE(V1791:W1791),"")</f>
        <v/>
      </c>
      <c r="Y1791" s="17"/>
      <c r="Z1791" s="17"/>
      <c r="AA1791" s="71"/>
      <c r="AB1791" s="17"/>
      <c r="AC1791" s="190" t="str">
        <f>IF(J1791="","",IF(J1791&lt;&gt;0,INT(25.4347*POWER((18-J1791),1.81)),0))</f>
        <v/>
      </c>
      <c r="AD1791" s="190" t="str">
        <f>IFERROR(IF(Q1791&lt;&gt;0,INT(0.14354*POWER(((10*Q1791)-220),1.4)),0),"")</f>
        <v/>
      </c>
      <c r="AE1791" s="190" t="str">
        <f>IFERROR(IF(T1791&lt;&gt;0,INT(51.39*POWER((T1791-1.5),1.05)),0),"")</f>
        <v/>
      </c>
      <c r="AF1791" s="190">
        <f>IF(U1791&lt;&gt;0,INT(0.8465*POWER(((100*U1791)-75),1.42)),0)</f>
        <v>0</v>
      </c>
      <c r="AG1791" s="190" t="str">
        <f>IFERROR(IF(X1791&lt;&gt;0,INT(1.53775*POWER((82-X1791),1.81)),0),"")</f>
        <v/>
      </c>
      <c r="AH1791" s="190" t="str">
        <f>IF(Y1791="","",IF(Y1791&lt;&gt;0,INT(5.74352*POWER((28.5-Y1791),1.92)),0))</f>
        <v/>
      </c>
      <c r="AI1791" s="190">
        <f>IF(Z1791&lt;&gt;0,INT(12.91*POWER((Z1791-4),1.1)),0)</f>
        <v>0</v>
      </c>
      <c r="AJ1791" s="190" t="str">
        <f>IF(AA1791="","",IF(AA1791&lt;&gt;0,INT(0.2797*POWER(((100*AA1791)),1.35)),0))</f>
        <v/>
      </c>
      <c r="AK1791" s="191" t="str">
        <f>IF(AB1791="","",IF(AB1791&lt;&gt;0,INT(100.14*POWER((AB1791-1),1.08)),0))</f>
        <v/>
      </c>
      <c r="AL1791" s="192">
        <f>COUNT(J1791,Q1791,T1791,X1791,Y1791,AA1791,AB1791)</f>
        <v>0</v>
      </c>
      <c r="AM1791" s="193" t="str">
        <f>IF(AL1791=0,"",SUM(AC1791:AK1791))</f>
        <v/>
      </c>
    </row>
    <row r="1792" spans="1:39" customFormat="1" outlineLevel="1">
      <c r="B1792" s="256"/>
      <c r="C1792" s="124" t="s">
        <v>65</v>
      </c>
      <c r="D1792" s="103"/>
      <c r="E1792" s="103"/>
      <c r="F1792" s="103"/>
      <c r="G1792" s="103"/>
      <c r="H1792" s="104"/>
      <c r="I1792" s="105"/>
      <c r="J1792" s="107" t="str">
        <f>IFERROR((J1790-J1791)/J1791*100%,"")</f>
        <v/>
      </c>
      <c r="K1792" s="107" t="str">
        <f>IFERROR((K1791-K1790)/K1791*100%,"")</f>
        <v/>
      </c>
      <c r="L1792" s="107" t="str">
        <f t="shared" ref="L1792:S1792" si="7855">IFERROR((L1791-L1790)/L1791*100%,"")</f>
        <v/>
      </c>
      <c r="M1792" s="107" t="str">
        <f t="shared" si="7855"/>
        <v/>
      </c>
      <c r="N1792" s="107" t="str">
        <f t="shared" si="7855"/>
        <v/>
      </c>
      <c r="O1792" s="107" t="str">
        <f t="shared" si="7855"/>
        <v/>
      </c>
      <c r="P1792" s="107" t="str">
        <f t="shared" si="7855"/>
        <v/>
      </c>
      <c r="Q1792" s="107" t="str">
        <f t="shared" si="7855"/>
        <v/>
      </c>
      <c r="R1792" s="107" t="str">
        <f t="shared" si="7855"/>
        <v/>
      </c>
      <c r="S1792" s="107" t="str">
        <f t="shared" si="7855"/>
        <v/>
      </c>
      <c r="T1792" s="107" t="str">
        <f>IFERROR((T1791-T1790)/T1791*100%,"")</f>
        <v/>
      </c>
      <c r="U1792" s="107" t="str">
        <f t="shared" ref="U1792" si="7856">IFERROR((U1791-U1790)/U1791*100%,"")</f>
        <v/>
      </c>
      <c r="V1792" s="107" t="str">
        <f>IFERROR((V1790-V1791)/V1791*100%,"")</f>
        <v/>
      </c>
      <c r="W1792" s="107" t="str">
        <f>IFERROR((W1790-W1791)/W1791*100%,"")</f>
        <v/>
      </c>
      <c r="X1792" s="107" t="str">
        <f>IFERROR((X1790-X1791)/X1791*100%,"")</f>
        <v/>
      </c>
      <c r="Y1792" s="107" t="str">
        <f>IFERROR((Y1790-Y1791)/Y1791*100%,"")</f>
        <v/>
      </c>
      <c r="Z1792" s="107" t="str">
        <f t="shared" ref="Z1792:AB1792" si="7857">IFERROR((Z1791-Z1790)/Z1791*100%,"")</f>
        <v/>
      </c>
      <c r="AA1792" s="107" t="str">
        <f t="shared" si="7857"/>
        <v/>
      </c>
      <c r="AB1792" s="107" t="str">
        <f t="shared" si="7857"/>
        <v/>
      </c>
      <c r="AC1792" s="194" t="str">
        <f t="shared" ref="AC1792" si="7858">IFERROR((AC1791-AC1790)/AC1791*100%,"")</f>
        <v/>
      </c>
      <c r="AD1792" s="194" t="str">
        <f t="shared" ref="AD1792" si="7859">IFERROR((AD1791-AD1790)/AD1791*100%,"")</f>
        <v/>
      </c>
      <c r="AE1792" s="194" t="str">
        <f t="shared" ref="AE1792" si="7860">IFERROR((AE1791-AE1790)/AE1791*100%,"")</f>
        <v/>
      </c>
      <c r="AF1792" s="194" t="str">
        <f t="shared" ref="AF1792" si="7861">IFERROR((AF1791-AF1790)/AF1791*100%,"")</f>
        <v/>
      </c>
      <c r="AG1792" s="194" t="str">
        <f t="shared" ref="AG1792" si="7862">IFERROR((AG1791-AG1790)/AG1791*100%,"")</f>
        <v/>
      </c>
      <c r="AH1792" s="194" t="str">
        <f t="shared" ref="AH1792" si="7863">IFERROR((AH1791-AH1790)/AH1791*100%,"")</f>
        <v/>
      </c>
      <c r="AI1792" s="194" t="str">
        <f t="shared" ref="AI1792" si="7864">IFERROR((AI1791-AI1790)/AI1791*100%,"")</f>
        <v/>
      </c>
      <c r="AJ1792" s="194" t="str">
        <f t="shared" ref="AJ1792" si="7865">IFERROR((AJ1791-AJ1790)/AJ1791*100%,"")</f>
        <v/>
      </c>
      <c r="AK1792" s="194" t="str">
        <f t="shared" ref="AK1792" si="7866">IFERROR((AK1791-AK1790)/AK1791*100%,"")</f>
        <v/>
      </c>
      <c r="AL1792" s="194" t="str">
        <f t="shared" ref="AL1792:AM1792" si="7867">IFERROR((AL1791-AL1790)/AL1791*100%,"")</f>
        <v/>
      </c>
      <c r="AM1792" s="228" t="str">
        <f t="shared" si="7867"/>
        <v/>
      </c>
    </row>
    <row r="1793" spans="1:39" customFormat="1" outlineLevel="1">
      <c r="A1793" t="str">
        <f>B1790&amp;C1793</f>
        <v>Surname, Forename3</v>
      </c>
      <c r="B1793" s="256"/>
      <c r="C1793" s="123">
        <v>3</v>
      </c>
      <c r="D1793" s="26" t="s">
        <v>22</v>
      </c>
      <c r="E1793" s="103"/>
      <c r="F1793" s="103"/>
      <c r="G1793" s="103"/>
      <c r="H1793" s="15"/>
      <c r="I1793" s="16"/>
      <c r="J1793" s="17"/>
      <c r="K1793" s="94"/>
      <c r="L1793" s="94"/>
      <c r="M1793" s="94"/>
      <c r="N1793" s="94"/>
      <c r="O1793" s="94"/>
      <c r="P1793" s="94"/>
      <c r="Q1793" s="17" t="str">
        <f>IF(SUM(K1793:P1793)=0,"",SUM(K1793:P1793))</f>
        <v/>
      </c>
      <c r="R1793" s="94"/>
      <c r="S1793" s="94"/>
      <c r="T1793" s="17" t="str">
        <f>IF(SUM(R1793:S1793)=0,"",SUM(R1793:S1793))</f>
        <v/>
      </c>
      <c r="U1793" s="17"/>
      <c r="V1793" s="94"/>
      <c r="W1793" s="17"/>
      <c r="X1793" s="94" t="str">
        <f>IFERROR(AVERAGE(V1793:W1793),"")</f>
        <v/>
      </c>
      <c r="Y1793" s="17"/>
      <c r="Z1793" s="17"/>
      <c r="AA1793" s="71"/>
      <c r="AB1793" s="17"/>
      <c r="AC1793" s="190" t="str">
        <f>IF(J1793="","",IF(J1793&lt;&gt;0,INT(25.4347*POWER((18-J1793),1.81)),0))</f>
        <v/>
      </c>
      <c r="AD1793" s="190" t="str">
        <f>IFERROR(IF(Q1793&lt;&gt;0,INT(0.14354*POWER(((10*Q1793)-220),1.4)),0),"")</f>
        <v/>
      </c>
      <c r="AE1793" s="190" t="str">
        <f>IFERROR(IF(T1793&lt;&gt;0,INT(51.39*POWER((T1793-1.5),1.05)),0),"")</f>
        <v/>
      </c>
      <c r="AF1793" s="190">
        <f>IF(U1793&lt;&gt;0,INT(0.8465*POWER(((100*U1793)-75),1.42)),0)</f>
        <v>0</v>
      </c>
      <c r="AG1793" s="190" t="str">
        <f>IFERROR(IF(X1793&lt;&gt;0,INT(1.53775*POWER((82-X1793),1.81)),0),"")</f>
        <v/>
      </c>
      <c r="AH1793" s="190" t="str">
        <f>IF(Y1793="","",IF(Y1793&lt;&gt;0,INT(5.74352*POWER((28.5-Y1793),1.92)),0))</f>
        <v/>
      </c>
      <c r="AI1793" s="190">
        <f>IF(Z1793&lt;&gt;0,INT(12.91*POWER((Z1793-4),1.1)),0)</f>
        <v>0</v>
      </c>
      <c r="AJ1793" s="190" t="str">
        <f>IF(AA1793="","",IF(AA1793&lt;&gt;0,INT(0.2797*POWER(((100*AA1793)),1.35)),0))</f>
        <v/>
      </c>
      <c r="AK1793" s="191" t="str">
        <f>IF(AB1793="","",IF(AB1793&lt;&gt;0,INT(100.14*POWER((AB1793-1),1.08)),0))</f>
        <v/>
      </c>
      <c r="AL1793" s="192">
        <f>COUNT(J1793,Q1793,T1793,X1793,Y1793,AA1793,AB1793)</f>
        <v>0</v>
      </c>
      <c r="AM1793" s="193" t="str">
        <f>IF(AL1793=0,"",SUM(AC1793:AK1793))</f>
        <v/>
      </c>
    </row>
    <row r="1794" spans="1:39" customFormat="1" outlineLevel="1">
      <c r="B1794" s="256"/>
      <c r="C1794" s="124" t="s">
        <v>65</v>
      </c>
      <c r="D1794" s="103"/>
      <c r="E1794" s="103"/>
      <c r="F1794" s="103"/>
      <c r="G1794" s="103"/>
      <c r="H1794" s="104"/>
      <c r="I1794" s="105"/>
      <c r="J1794" s="107" t="str">
        <f>IFERROR((J1791-J1793)/J1793*100%,"")</f>
        <v/>
      </c>
      <c r="K1794" s="107" t="str">
        <f t="shared" ref="K1794:T1794" si="7868">IFERROR((K1793-K1791)/K1793*100%,"")</f>
        <v/>
      </c>
      <c r="L1794" s="107" t="str">
        <f t="shared" si="7868"/>
        <v/>
      </c>
      <c r="M1794" s="107" t="str">
        <f t="shared" si="7868"/>
        <v/>
      </c>
      <c r="N1794" s="107" t="str">
        <f t="shared" si="7868"/>
        <v/>
      </c>
      <c r="O1794" s="107" t="str">
        <f t="shared" si="7868"/>
        <v/>
      </c>
      <c r="P1794" s="107" t="str">
        <f t="shared" si="7868"/>
        <v/>
      </c>
      <c r="Q1794" s="107" t="str">
        <f t="shared" si="7868"/>
        <v/>
      </c>
      <c r="R1794" s="107" t="str">
        <f t="shared" si="7868"/>
        <v/>
      </c>
      <c r="S1794" s="107" t="str">
        <f t="shared" si="7868"/>
        <v/>
      </c>
      <c r="T1794" s="107" t="str">
        <f t="shared" si="7868"/>
        <v/>
      </c>
      <c r="U1794" s="107" t="str">
        <f t="shared" ref="U1794" si="7869">IFERROR((U1793-U1792)/U1793*100%,"")</f>
        <v/>
      </c>
      <c r="V1794" s="107" t="str">
        <f>IFERROR((V1791-V1793)/V1793*100%,"")</f>
        <v/>
      </c>
      <c r="W1794" s="107" t="str">
        <f>IFERROR((W1791-W1793)/W1793*100%,"")</f>
        <v/>
      </c>
      <c r="X1794" s="107" t="str">
        <f>IFERROR((X1791-X1793)/X1793*100%,"")</f>
        <v/>
      </c>
      <c r="Y1794" s="107" t="str">
        <f>IFERROR((Y1791-Y1793)/Y1793*100%,"")</f>
        <v/>
      </c>
      <c r="Z1794" s="107" t="str">
        <f t="shared" ref="Z1794" si="7870">IFERROR((Z1793-Z1792)/Z1793*100%,"")</f>
        <v/>
      </c>
      <c r="AA1794" s="107" t="str">
        <f>IFERROR((AA1793-AA1791)/AA1793*100%,"")</f>
        <v/>
      </c>
      <c r="AB1794" s="107" t="str">
        <f>IFERROR((AB1793-AB1791)/AB1793*100%,"")</f>
        <v/>
      </c>
      <c r="AC1794" s="194" t="str">
        <f t="shared" ref="AC1794" si="7871">IFERROR((AC1793-AC1792)/AC1793*100%,"")</f>
        <v/>
      </c>
      <c r="AD1794" s="194" t="str">
        <f t="shared" ref="AD1794" si="7872">IFERROR((AD1793-AD1792)/AD1793*100%,"")</f>
        <v/>
      </c>
      <c r="AE1794" s="194" t="str">
        <f t="shared" ref="AE1794" si="7873">IFERROR((AE1793-AE1792)/AE1793*100%,"")</f>
        <v/>
      </c>
      <c r="AF1794" s="194" t="str">
        <f t="shared" ref="AF1794" si="7874">IFERROR((AF1793-AF1792)/AF1793*100%,"")</f>
        <v/>
      </c>
      <c r="AG1794" s="194" t="str">
        <f t="shared" ref="AG1794" si="7875">IFERROR((AG1793-AG1792)/AG1793*100%,"")</f>
        <v/>
      </c>
      <c r="AH1794" s="194" t="str">
        <f t="shared" ref="AH1794" si="7876">IFERROR((AH1793-AH1792)/AH1793*100%,"")</f>
        <v/>
      </c>
      <c r="AI1794" s="194" t="str">
        <f t="shared" ref="AI1794" si="7877">IFERROR((AI1793-AI1792)/AI1793*100%,"")</f>
        <v/>
      </c>
      <c r="AJ1794" s="194" t="str">
        <f t="shared" ref="AJ1794" si="7878">IFERROR((AJ1793-AJ1792)/AJ1793*100%,"")</f>
        <v/>
      </c>
      <c r="AK1794" s="194" t="str">
        <f t="shared" ref="AK1794" si="7879">IFERROR((AK1793-AK1792)/AK1793*100%,"")</f>
        <v/>
      </c>
      <c r="AL1794" s="194" t="str">
        <f t="shared" ref="AL1794" si="7880">IFERROR((AL1793-AL1792)/AL1793*100%,"")</f>
        <v/>
      </c>
      <c r="AM1794" s="227" t="str">
        <f>IFERROR((AM1793-AM1791)/AM1793*100%,"")</f>
        <v/>
      </c>
    </row>
    <row r="1795" spans="1:39" customFormat="1" outlineLevel="1">
      <c r="A1795" t="str">
        <f>B1790&amp;C1795</f>
        <v>Surname, Forename4</v>
      </c>
      <c r="B1795" s="256"/>
      <c r="C1795" s="123">
        <v>4</v>
      </c>
      <c r="D1795" s="26" t="s">
        <v>22</v>
      </c>
      <c r="E1795" s="103"/>
      <c r="F1795" s="103"/>
      <c r="G1795" s="103"/>
      <c r="H1795" s="15"/>
      <c r="I1795" s="16"/>
      <c r="J1795" s="17"/>
      <c r="K1795" s="94"/>
      <c r="L1795" s="94"/>
      <c r="M1795" s="94"/>
      <c r="N1795" s="94"/>
      <c r="O1795" s="94"/>
      <c r="P1795" s="94"/>
      <c r="Q1795" s="17" t="str">
        <f>IF(SUM(K1795:P1795)=0,"",SUM(K1795:P1795))</f>
        <v/>
      </c>
      <c r="R1795" s="94"/>
      <c r="S1795" s="94"/>
      <c r="T1795" s="17" t="str">
        <f>IF(SUM(R1795:S1795)=0,"",SUM(R1795:S1795))</f>
        <v/>
      </c>
      <c r="U1795" s="17"/>
      <c r="V1795" s="94"/>
      <c r="W1795" s="17"/>
      <c r="X1795" s="94" t="str">
        <f>IFERROR(AVERAGE(V1795:W1795),"")</f>
        <v/>
      </c>
      <c r="Y1795" s="17"/>
      <c r="Z1795" s="17"/>
      <c r="AA1795" s="71"/>
      <c r="AB1795" s="17"/>
      <c r="AC1795" s="190" t="str">
        <f>IF(J1795="","",IF(J1795&lt;&gt;0,INT(25.4347*POWER((18-J1795),1.81)),0))</f>
        <v/>
      </c>
      <c r="AD1795" s="190" t="str">
        <f>IFERROR(IF(Q1795&lt;&gt;0,INT(0.14354*POWER(((10*Q1795)-220),1.4)),0),"")</f>
        <v/>
      </c>
      <c r="AE1795" s="190" t="str">
        <f>IFERROR(IF(T1795&lt;&gt;0,INT(51.39*POWER((T1795-1.5),1.05)),0),"")</f>
        <v/>
      </c>
      <c r="AF1795" s="190">
        <f>IF(U1795&lt;&gt;0,INT(0.8465*POWER(((100*U1795)-75),1.42)),0)</f>
        <v>0</v>
      </c>
      <c r="AG1795" s="190" t="str">
        <f>IFERROR(IF(X1795&lt;&gt;0,INT(1.53775*POWER((82-X1795),1.81)),0),"")</f>
        <v/>
      </c>
      <c r="AH1795" s="190" t="str">
        <f>IF(Y1795="","",IF(Y1795&lt;&gt;0,INT(5.74352*POWER((28.5-Y1795),1.92)),0))</f>
        <v/>
      </c>
      <c r="AI1795" s="190">
        <f>IF(Z1795&lt;&gt;0,INT(12.91*POWER((Z1795-4),1.1)),0)</f>
        <v>0</v>
      </c>
      <c r="AJ1795" s="190" t="str">
        <f>IF(AA1795="","",IF(AA1795&lt;&gt;0,INT(0.2797*POWER(((100*AA1795)),1.35)),0))</f>
        <v/>
      </c>
      <c r="AK1795" s="191" t="str">
        <f>IF(AB1795="","",IF(AB1795&lt;&gt;0,INT(100.14*POWER((AB1795-1),1.08)),0))</f>
        <v/>
      </c>
      <c r="AL1795" s="192">
        <f>COUNT(J1795,Q1795,T1795,X1795,Y1795,AA1795,AB1795)</f>
        <v>0</v>
      </c>
      <c r="AM1795" s="193" t="str">
        <f>IF(AL1795=0,"",SUM(AC1795:AK1795))</f>
        <v/>
      </c>
    </row>
    <row r="1796" spans="1:39" customFormat="1" outlineLevel="1">
      <c r="B1796" s="256"/>
      <c r="C1796" s="124" t="s">
        <v>65</v>
      </c>
      <c r="D1796" s="103"/>
      <c r="E1796" s="103"/>
      <c r="F1796" s="103"/>
      <c r="G1796" s="103"/>
      <c r="H1796" s="104"/>
      <c r="I1796" s="105"/>
      <c r="J1796" s="107" t="str">
        <f>IFERROR((J1793-J1795)/J1795*100%,"")</f>
        <v/>
      </c>
      <c r="K1796" s="107" t="str">
        <f t="shared" ref="K1796:T1796" si="7881">IFERROR((K1795-K1793)/K1795*100%,"")</f>
        <v/>
      </c>
      <c r="L1796" s="107" t="str">
        <f t="shared" si="7881"/>
        <v/>
      </c>
      <c r="M1796" s="107" t="str">
        <f t="shared" si="7881"/>
        <v/>
      </c>
      <c r="N1796" s="107" t="str">
        <f t="shared" si="7881"/>
        <v/>
      </c>
      <c r="O1796" s="107" t="str">
        <f t="shared" si="7881"/>
        <v/>
      </c>
      <c r="P1796" s="107" t="str">
        <f t="shared" si="7881"/>
        <v/>
      </c>
      <c r="Q1796" s="107" t="str">
        <f t="shared" si="7881"/>
        <v/>
      </c>
      <c r="R1796" s="107" t="str">
        <f t="shared" si="7881"/>
        <v/>
      </c>
      <c r="S1796" s="107" t="str">
        <f t="shared" si="7881"/>
        <v/>
      </c>
      <c r="T1796" s="107" t="str">
        <f t="shared" si="7881"/>
        <v/>
      </c>
      <c r="U1796" s="107" t="str">
        <f t="shared" ref="U1796" si="7882">IFERROR((U1795-U1794)/U1795*100%,"")</f>
        <v/>
      </c>
      <c r="V1796" s="107" t="str">
        <f>IFERROR((V1793-V1795)/V1795*100%,"")</f>
        <v/>
      </c>
      <c r="W1796" s="107" t="str">
        <f>IFERROR((W1793-W1795)/W1795*100%,"")</f>
        <v/>
      </c>
      <c r="X1796" s="107" t="str">
        <f>IFERROR((X1793-X1795)/X1795*100%,"")</f>
        <v/>
      </c>
      <c r="Y1796" s="107" t="str">
        <f>IFERROR((Y1793-Y1795)/Y1795*100%,"")</f>
        <v/>
      </c>
      <c r="Z1796" s="107" t="str">
        <f t="shared" ref="Z1796" si="7883">IFERROR((Z1795-Z1794)/Z1795*100%,"")</f>
        <v/>
      </c>
      <c r="AA1796" s="107" t="str">
        <f>IFERROR((AA1795-AA1793)/AA1795*100%,"")</f>
        <v/>
      </c>
      <c r="AB1796" s="107" t="str">
        <f>IFERROR((AB1795-AB1793)/AB1795*100%,"")</f>
        <v/>
      </c>
      <c r="AC1796" s="194" t="str">
        <f t="shared" ref="AC1796" si="7884">IFERROR((AC1795-AC1794)/AC1795*100%,"")</f>
        <v/>
      </c>
      <c r="AD1796" s="194" t="str">
        <f t="shared" ref="AD1796" si="7885">IFERROR((AD1795-AD1794)/AD1795*100%,"")</f>
        <v/>
      </c>
      <c r="AE1796" s="194" t="str">
        <f t="shared" ref="AE1796" si="7886">IFERROR((AE1795-AE1794)/AE1795*100%,"")</f>
        <v/>
      </c>
      <c r="AF1796" s="194" t="str">
        <f t="shared" ref="AF1796" si="7887">IFERROR((AF1795-AF1794)/AF1795*100%,"")</f>
        <v/>
      </c>
      <c r="AG1796" s="194" t="str">
        <f t="shared" ref="AG1796" si="7888">IFERROR((AG1795-AG1794)/AG1795*100%,"")</f>
        <v/>
      </c>
      <c r="AH1796" s="194" t="str">
        <f t="shared" ref="AH1796" si="7889">IFERROR((AH1795-AH1794)/AH1795*100%,"")</f>
        <v/>
      </c>
      <c r="AI1796" s="194" t="str">
        <f t="shared" ref="AI1796" si="7890">IFERROR((AI1795-AI1794)/AI1795*100%,"")</f>
        <v/>
      </c>
      <c r="AJ1796" s="194" t="str">
        <f t="shared" ref="AJ1796" si="7891">IFERROR((AJ1795-AJ1794)/AJ1795*100%,"")</f>
        <v/>
      </c>
      <c r="AK1796" s="194" t="str">
        <f t="shared" ref="AK1796" si="7892">IFERROR((AK1795-AK1794)/AK1795*100%,"")</f>
        <v/>
      </c>
      <c r="AL1796" s="194" t="str">
        <f t="shared" ref="AL1796" si="7893">IFERROR((AL1795-AL1794)/AL1795*100%,"")</f>
        <v/>
      </c>
      <c r="AM1796" s="227" t="str">
        <f>IFERROR((AM1795-AM1793)/AM1795*100%,"")</f>
        <v/>
      </c>
    </row>
    <row r="1797" spans="1:39" customFormat="1" outlineLevel="1">
      <c r="A1797" t="str">
        <f>B1790&amp;C1797</f>
        <v>Surname, Forename5</v>
      </c>
      <c r="B1797" s="256"/>
      <c r="C1797" s="123">
        <v>5</v>
      </c>
      <c r="D1797" s="26" t="s">
        <v>22</v>
      </c>
      <c r="E1797" s="103"/>
      <c r="F1797" s="103"/>
      <c r="G1797" s="103"/>
      <c r="H1797" s="15"/>
      <c r="I1797" s="16"/>
      <c r="J1797" s="17"/>
      <c r="K1797" s="94"/>
      <c r="L1797" s="94"/>
      <c r="M1797" s="94"/>
      <c r="N1797" s="94"/>
      <c r="O1797" s="94"/>
      <c r="P1797" s="94"/>
      <c r="Q1797" s="17" t="str">
        <f>IF(SUM(K1797:P1797)=0,"",SUM(K1797:P1797))</f>
        <v/>
      </c>
      <c r="R1797" s="94"/>
      <c r="S1797" s="94"/>
      <c r="T1797" s="17" t="str">
        <f>IF(SUM(R1797:S1797)=0,"",SUM(R1797:S1797))</f>
        <v/>
      </c>
      <c r="U1797" s="17"/>
      <c r="V1797" s="94"/>
      <c r="W1797" s="17"/>
      <c r="X1797" s="94" t="str">
        <f>IFERROR(AVERAGE(V1797:W1797),"")</f>
        <v/>
      </c>
      <c r="Y1797" s="17"/>
      <c r="Z1797" s="17"/>
      <c r="AA1797" s="71"/>
      <c r="AB1797" s="17"/>
      <c r="AC1797" s="190" t="str">
        <f>IF(J1797="","",IF(J1797&lt;&gt;0,INT(25.4347*POWER((18-J1797),1.81)),0))</f>
        <v/>
      </c>
      <c r="AD1797" s="190" t="str">
        <f>IFERROR(IF(Q1797&lt;&gt;0,INT(0.14354*POWER(((10*Q1797)-220),1.4)),0),"")</f>
        <v/>
      </c>
      <c r="AE1797" s="190" t="str">
        <f>IFERROR(IF(T1797&lt;&gt;0,INT(51.39*POWER((T1797-1.5),1.05)),0),"")</f>
        <v/>
      </c>
      <c r="AF1797" s="190">
        <f>IF(U1797&lt;&gt;0,INT(0.8465*POWER(((100*U1797)-75),1.42)),0)</f>
        <v>0</v>
      </c>
      <c r="AG1797" s="190" t="str">
        <f>IFERROR(IF(X1797&lt;&gt;0,INT(1.53775*POWER((82-X1797),1.81)),0),"")</f>
        <v/>
      </c>
      <c r="AH1797" s="190" t="str">
        <f>IF(Y1797="","",IF(Y1797&lt;&gt;0,INT(5.74352*POWER((28.5-Y1797),1.92)),0))</f>
        <v/>
      </c>
      <c r="AI1797" s="190">
        <f>IF(Z1797&lt;&gt;0,INT(12.91*POWER((Z1797-4),1.1)),0)</f>
        <v>0</v>
      </c>
      <c r="AJ1797" s="190" t="str">
        <f>IF(AA1797="","",IF(AA1797&lt;&gt;0,INT(0.2797*POWER(((100*AA1797)),1.35)),0))</f>
        <v/>
      </c>
      <c r="AK1797" s="191" t="str">
        <f>IF(AB1797="","",IF(AB1797&lt;&gt;0,INT(100.14*POWER((AB1797-1),1.08)),0))</f>
        <v/>
      </c>
      <c r="AL1797" s="192">
        <f>COUNT(J1797,Q1797,T1797,X1797,Y1797,AA1797,AB1797)</f>
        <v>0</v>
      </c>
      <c r="AM1797" s="193" t="str">
        <f>IF(AL1797=0,"",SUM(AC1797:AK1797))</f>
        <v/>
      </c>
    </row>
    <row r="1798" spans="1:39" customFormat="1" outlineLevel="1">
      <c r="B1798" s="256"/>
      <c r="C1798" s="124" t="s">
        <v>65</v>
      </c>
      <c r="D1798" s="103"/>
      <c r="E1798" s="103"/>
      <c r="F1798" s="103"/>
      <c r="G1798" s="103"/>
      <c r="H1798" s="104"/>
      <c r="I1798" s="105"/>
      <c r="J1798" s="107" t="str">
        <f>IFERROR((J1795-J1797)/J1797*100%,"")</f>
        <v/>
      </c>
      <c r="K1798" s="107" t="str">
        <f t="shared" ref="K1798:T1798" si="7894">IFERROR((K1797-K1795)/K1797*100%,"")</f>
        <v/>
      </c>
      <c r="L1798" s="107" t="str">
        <f t="shared" si="7894"/>
        <v/>
      </c>
      <c r="M1798" s="107" t="str">
        <f t="shared" si="7894"/>
        <v/>
      </c>
      <c r="N1798" s="107" t="str">
        <f t="shared" si="7894"/>
        <v/>
      </c>
      <c r="O1798" s="107" t="str">
        <f t="shared" si="7894"/>
        <v/>
      </c>
      <c r="P1798" s="107" t="str">
        <f t="shared" si="7894"/>
        <v/>
      </c>
      <c r="Q1798" s="107" t="str">
        <f t="shared" si="7894"/>
        <v/>
      </c>
      <c r="R1798" s="107" t="str">
        <f t="shared" si="7894"/>
        <v/>
      </c>
      <c r="S1798" s="107" t="str">
        <f t="shared" si="7894"/>
        <v/>
      </c>
      <c r="T1798" s="107" t="str">
        <f t="shared" si="7894"/>
        <v/>
      </c>
      <c r="U1798" s="107" t="str">
        <f t="shared" ref="U1798" si="7895">IFERROR((U1797-U1796)/U1797*100%,"")</f>
        <v/>
      </c>
      <c r="V1798" s="107" t="str">
        <f>IFERROR((V1795-V1797)/V1797*100%,"")</f>
        <v/>
      </c>
      <c r="W1798" s="107" t="str">
        <f>IFERROR((W1795-W1797)/W1797*100%,"")</f>
        <v/>
      </c>
      <c r="X1798" s="107" t="str">
        <f>IFERROR((X1795-X1797)/X1797*100%,"")</f>
        <v/>
      </c>
      <c r="Y1798" s="107" t="str">
        <f>IFERROR((Y1795-Y1797)/Y1797*100%,"")</f>
        <v/>
      </c>
      <c r="Z1798" s="107" t="str">
        <f t="shared" ref="Z1798" si="7896">IFERROR((Z1797-Z1796)/Z1797*100%,"")</f>
        <v/>
      </c>
      <c r="AA1798" s="107" t="str">
        <f>IFERROR((AA1797-AA1795)/AA1797*100%,"")</f>
        <v/>
      </c>
      <c r="AB1798" s="107" t="str">
        <f>IFERROR((AB1797-AB1795)/AB1797*100%,"")</f>
        <v/>
      </c>
      <c r="AC1798" s="194" t="str">
        <f t="shared" ref="AC1798" si="7897">IFERROR((AC1797-AC1796)/AC1797*100%,"")</f>
        <v/>
      </c>
      <c r="AD1798" s="194" t="str">
        <f t="shared" ref="AD1798" si="7898">IFERROR((AD1797-AD1796)/AD1797*100%,"")</f>
        <v/>
      </c>
      <c r="AE1798" s="194" t="str">
        <f t="shared" ref="AE1798" si="7899">IFERROR((AE1797-AE1796)/AE1797*100%,"")</f>
        <v/>
      </c>
      <c r="AF1798" s="194" t="str">
        <f t="shared" ref="AF1798" si="7900">IFERROR((AF1797-AF1796)/AF1797*100%,"")</f>
        <v/>
      </c>
      <c r="AG1798" s="194" t="str">
        <f t="shared" ref="AG1798" si="7901">IFERROR((AG1797-AG1796)/AG1797*100%,"")</f>
        <v/>
      </c>
      <c r="AH1798" s="194" t="str">
        <f t="shared" ref="AH1798" si="7902">IFERROR((AH1797-AH1796)/AH1797*100%,"")</f>
        <v/>
      </c>
      <c r="AI1798" s="194" t="str">
        <f t="shared" ref="AI1798" si="7903">IFERROR((AI1797-AI1796)/AI1797*100%,"")</f>
        <v/>
      </c>
      <c r="AJ1798" s="194" t="str">
        <f t="shared" ref="AJ1798" si="7904">IFERROR((AJ1797-AJ1796)/AJ1797*100%,"")</f>
        <v/>
      </c>
      <c r="AK1798" s="194" t="str">
        <f t="shared" ref="AK1798" si="7905">IFERROR((AK1797-AK1796)/AK1797*100%,"")</f>
        <v/>
      </c>
      <c r="AL1798" s="194" t="str">
        <f t="shared" ref="AL1798" si="7906">IFERROR((AL1797-AL1796)/AL1797*100%,"")</f>
        <v/>
      </c>
      <c r="AM1798" s="227" t="str">
        <f>IFERROR((AM1797-AM1795)/AM1797*100%,"")</f>
        <v/>
      </c>
    </row>
    <row r="1799" spans="1:39" customFormat="1" outlineLevel="1">
      <c r="A1799" t="str">
        <f>B1790&amp;C1799</f>
        <v>Surname, Forename6</v>
      </c>
      <c r="B1799" s="256"/>
      <c r="C1799" s="123">
        <v>6</v>
      </c>
      <c r="D1799" s="26" t="s">
        <v>22</v>
      </c>
      <c r="E1799" s="103"/>
      <c r="F1799" s="103"/>
      <c r="G1799" s="103"/>
      <c r="H1799" s="15"/>
      <c r="I1799" s="16"/>
      <c r="J1799" s="17"/>
      <c r="K1799" s="94"/>
      <c r="L1799" s="94"/>
      <c r="M1799" s="94"/>
      <c r="N1799" s="94"/>
      <c r="O1799" s="94"/>
      <c r="P1799" s="94"/>
      <c r="Q1799" s="17" t="str">
        <f>IF(SUM(K1799:P1799)=0,"",SUM(K1799:P1799))</f>
        <v/>
      </c>
      <c r="R1799" s="94"/>
      <c r="S1799" s="94"/>
      <c r="T1799" s="17" t="str">
        <f>IF(SUM(R1799:S1799)=0,"",SUM(R1799:S1799))</f>
        <v/>
      </c>
      <c r="U1799" s="17"/>
      <c r="V1799" s="94"/>
      <c r="W1799" s="17"/>
      <c r="X1799" s="94" t="str">
        <f>IFERROR(AVERAGE(V1799:W1799),"")</f>
        <v/>
      </c>
      <c r="Y1799" s="17"/>
      <c r="Z1799" s="17"/>
      <c r="AA1799" s="71"/>
      <c r="AB1799" s="17"/>
      <c r="AC1799" s="190" t="str">
        <f>IF(J1799="","",IF(J1799&lt;&gt;0,INT(25.4347*POWER((18-J1799),1.81)),0))</f>
        <v/>
      </c>
      <c r="AD1799" s="190" t="str">
        <f>IFERROR(IF(Q1799&lt;&gt;0,INT(0.14354*POWER(((10*Q1799)-220),1.4)),0),"")</f>
        <v/>
      </c>
      <c r="AE1799" s="190" t="str">
        <f>IFERROR(IF(T1799&lt;&gt;0,INT(51.39*POWER((T1799-1.5),1.05)),0),"")</f>
        <v/>
      </c>
      <c r="AF1799" s="190">
        <f>IF(U1799&lt;&gt;0,INT(0.8465*POWER(((100*U1799)-75),1.42)),0)</f>
        <v>0</v>
      </c>
      <c r="AG1799" s="190" t="str">
        <f>IFERROR(IF(X1799&lt;&gt;0,INT(1.53775*POWER((82-X1799),1.81)),0),"")</f>
        <v/>
      </c>
      <c r="AH1799" s="190" t="str">
        <f>IF(Y1799="","",IF(Y1799&lt;&gt;0,INT(5.74352*POWER((28.5-Y1799),1.92)),0))</f>
        <v/>
      </c>
      <c r="AI1799" s="190">
        <f>IF(Z1799&lt;&gt;0,INT(12.91*POWER((Z1799-4),1.1)),0)</f>
        <v>0</v>
      </c>
      <c r="AJ1799" s="190" t="str">
        <f>IF(AA1799="","",IF(AA1799&lt;&gt;0,INT(0.2797*POWER(((100*AA1799)),1.35)),0))</f>
        <v/>
      </c>
      <c r="AK1799" s="191" t="str">
        <f>IF(AB1799="","",IF(AB1799&lt;&gt;0,INT(100.14*POWER((AB1799-1),1.08)),0))</f>
        <v/>
      </c>
      <c r="AL1799" s="192">
        <f>COUNT(J1799,Q1799,T1799,X1799,Y1799,AA1799,AB1799)</f>
        <v>0</v>
      </c>
      <c r="AM1799" s="193" t="str">
        <f>IF(AL1799=0,"",SUM(AC1799:AK1799))</f>
        <v/>
      </c>
    </row>
    <row r="1800" spans="1:39" customFormat="1" outlineLevel="1">
      <c r="B1800" s="256"/>
      <c r="C1800" s="124" t="s">
        <v>65</v>
      </c>
      <c r="D1800" s="103"/>
      <c r="E1800" s="103"/>
      <c r="F1800" s="103"/>
      <c r="G1800" s="103"/>
      <c r="H1800" s="104"/>
      <c r="I1800" s="105"/>
      <c r="J1800" s="107" t="str">
        <f>IFERROR((J1797-J1799)/J1799*100%,"")</f>
        <v/>
      </c>
      <c r="K1800" s="107" t="str">
        <f t="shared" ref="K1800:T1800" si="7907">IFERROR((K1799-K1797)/K1799*100%,"")</f>
        <v/>
      </c>
      <c r="L1800" s="107" t="str">
        <f t="shared" si="7907"/>
        <v/>
      </c>
      <c r="M1800" s="107" t="str">
        <f t="shared" si="7907"/>
        <v/>
      </c>
      <c r="N1800" s="107" t="str">
        <f t="shared" si="7907"/>
        <v/>
      </c>
      <c r="O1800" s="107" t="str">
        <f t="shared" si="7907"/>
        <v/>
      </c>
      <c r="P1800" s="107" t="str">
        <f t="shared" si="7907"/>
        <v/>
      </c>
      <c r="Q1800" s="107" t="str">
        <f t="shared" si="7907"/>
        <v/>
      </c>
      <c r="R1800" s="107" t="str">
        <f t="shared" si="7907"/>
        <v/>
      </c>
      <c r="S1800" s="107" t="str">
        <f t="shared" si="7907"/>
        <v/>
      </c>
      <c r="T1800" s="107" t="str">
        <f t="shared" si="7907"/>
        <v/>
      </c>
      <c r="U1800" s="107" t="str">
        <f t="shared" ref="U1800" si="7908">IFERROR((U1799-U1798)/U1799*100%,"")</f>
        <v/>
      </c>
      <c r="V1800" s="107" t="str">
        <f>IFERROR((V1797-V1799)/V1799*100%,"")</f>
        <v/>
      </c>
      <c r="W1800" s="107" t="str">
        <f>IFERROR((W1797-W1799)/W1799*100%,"")</f>
        <v/>
      </c>
      <c r="X1800" s="107" t="str">
        <f>IFERROR((X1797-X1799)/X1799*100%,"")</f>
        <v/>
      </c>
      <c r="Y1800" s="107" t="str">
        <f>IFERROR((Y1797-Y1799)/Y1799*100%,"")</f>
        <v/>
      </c>
      <c r="Z1800" s="107" t="str">
        <f t="shared" ref="Z1800" si="7909">IFERROR((Z1799-Z1798)/Z1799*100%,"")</f>
        <v/>
      </c>
      <c r="AA1800" s="107" t="str">
        <f>IFERROR((AA1799-AA1797)/AA1799*100%,"")</f>
        <v/>
      </c>
      <c r="AB1800" s="107" t="str">
        <f>IFERROR((AB1799-AB1797)/AB1799*100%,"")</f>
        <v/>
      </c>
      <c r="AC1800" s="194" t="str">
        <f t="shared" ref="AC1800" si="7910">IFERROR((AC1799-AC1798)/AC1799*100%,"")</f>
        <v/>
      </c>
      <c r="AD1800" s="194" t="str">
        <f t="shared" ref="AD1800" si="7911">IFERROR((AD1799-AD1798)/AD1799*100%,"")</f>
        <v/>
      </c>
      <c r="AE1800" s="194" t="str">
        <f t="shared" ref="AE1800" si="7912">IFERROR((AE1799-AE1798)/AE1799*100%,"")</f>
        <v/>
      </c>
      <c r="AF1800" s="194" t="str">
        <f t="shared" ref="AF1800" si="7913">IFERROR((AF1799-AF1798)/AF1799*100%,"")</f>
        <v/>
      </c>
      <c r="AG1800" s="194" t="str">
        <f t="shared" ref="AG1800" si="7914">IFERROR((AG1799-AG1798)/AG1799*100%,"")</f>
        <v/>
      </c>
      <c r="AH1800" s="194" t="str">
        <f t="shared" ref="AH1800" si="7915">IFERROR((AH1799-AH1798)/AH1799*100%,"")</f>
        <v/>
      </c>
      <c r="AI1800" s="194" t="str">
        <f t="shared" ref="AI1800" si="7916">IFERROR((AI1799-AI1798)/AI1799*100%,"")</f>
        <v/>
      </c>
      <c r="AJ1800" s="194" t="str">
        <f t="shared" ref="AJ1800" si="7917">IFERROR((AJ1799-AJ1798)/AJ1799*100%,"")</f>
        <v/>
      </c>
      <c r="AK1800" s="194" t="str">
        <f t="shared" ref="AK1800" si="7918">IFERROR((AK1799-AK1798)/AK1799*100%,"")</f>
        <v/>
      </c>
      <c r="AL1800" s="194" t="str">
        <f t="shared" ref="AL1800" si="7919">IFERROR((AL1799-AL1798)/AL1799*100%,"")</f>
        <v/>
      </c>
      <c r="AM1800" s="227" t="str">
        <f>IFERROR((AM1799-AM1797)/AM1799*100%,"")</f>
        <v/>
      </c>
    </row>
    <row r="1801" spans="1:39" customFormat="1" outlineLevel="1">
      <c r="A1801" t="str">
        <f>B1790&amp;C1801</f>
        <v>Surname, Forename7</v>
      </c>
      <c r="B1801" s="256"/>
      <c r="C1801" s="123">
        <v>7</v>
      </c>
      <c r="D1801" s="26" t="s">
        <v>22</v>
      </c>
      <c r="E1801" s="103"/>
      <c r="F1801" s="103"/>
      <c r="G1801" s="103"/>
      <c r="H1801" s="15"/>
      <c r="I1801" s="16"/>
      <c r="J1801" s="17"/>
      <c r="K1801" s="94"/>
      <c r="L1801" s="94"/>
      <c r="M1801" s="94"/>
      <c r="N1801" s="94"/>
      <c r="O1801" s="94"/>
      <c r="P1801" s="94"/>
      <c r="Q1801" s="17" t="str">
        <f>IF(SUM(K1801:P1801)=0,"",SUM(K1801:P1801))</f>
        <v/>
      </c>
      <c r="R1801" s="94"/>
      <c r="S1801" s="94"/>
      <c r="T1801" s="17" t="str">
        <f>IF(SUM(R1801:S1801)=0,"",SUM(R1801:S1801))</f>
        <v/>
      </c>
      <c r="U1801" s="17"/>
      <c r="V1801" s="94"/>
      <c r="W1801" s="17"/>
      <c r="X1801" s="94" t="str">
        <f>IFERROR(AVERAGE(V1801:W1801),"")</f>
        <v/>
      </c>
      <c r="Y1801" s="17"/>
      <c r="Z1801" s="17"/>
      <c r="AA1801" s="71"/>
      <c r="AB1801" s="17"/>
      <c r="AC1801" s="190" t="str">
        <f>IF(J1801="","",IF(J1801&lt;&gt;0,INT(25.4347*POWER((18-J1801),1.81)),0))</f>
        <v/>
      </c>
      <c r="AD1801" s="190" t="str">
        <f>IFERROR(IF(Q1801&lt;&gt;0,INT(0.14354*POWER(((10*Q1801)-220),1.4)),0),"")</f>
        <v/>
      </c>
      <c r="AE1801" s="190" t="str">
        <f>IFERROR(IF(T1801&lt;&gt;0,INT(51.39*POWER((T1801-1.5),1.05)),0),"")</f>
        <v/>
      </c>
      <c r="AF1801" s="190">
        <f>IF(U1801&lt;&gt;0,INT(0.8465*POWER(((100*U1801)-75),1.42)),0)</f>
        <v>0</v>
      </c>
      <c r="AG1801" s="190" t="str">
        <f>IFERROR(IF(X1801&lt;&gt;0,INT(1.53775*POWER((82-X1801),1.81)),0),"")</f>
        <v/>
      </c>
      <c r="AH1801" s="190" t="str">
        <f>IF(Y1801="","",IF(Y1801&lt;&gt;0,INT(5.74352*POWER((28.5-Y1801),1.92)),0))</f>
        <v/>
      </c>
      <c r="AI1801" s="190">
        <f>IF(Z1801&lt;&gt;0,INT(12.91*POWER((Z1801-4),1.1)),0)</f>
        <v>0</v>
      </c>
      <c r="AJ1801" s="190" t="str">
        <f>IF(AA1801="","",IF(AA1801&lt;&gt;0,INT(0.2797*POWER(((100*AA1801)),1.35)),0))</f>
        <v/>
      </c>
      <c r="AK1801" s="191" t="str">
        <f>IF(AB1801="","",IF(AB1801&lt;&gt;0,INT(100.14*POWER((AB1801-1),1.08)),0))</f>
        <v/>
      </c>
      <c r="AL1801" s="192">
        <f>COUNT(J1801,Q1801,T1801,X1801,Y1801,AA1801,AB1801)</f>
        <v>0</v>
      </c>
      <c r="AM1801" s="193" t="str">
        <f>IF(AL1801=0,"",SUM(AC1801:AK1801))</f>
        <v/>
      </c>
    </row>
    <row r="1802" spans="1:39" customFormat="1" outlineLevel="1">
      <c r="B1802" s="256"/>
      <c r="C1802" s="124" t="s">
        <v>65</v>
      </c>
      <c r="D1802" s="103"/>
      <c r="E1802" s="103"/>
      <c r="F1802" s="103"/>
      <c r="G1802" s="103"/>
      <c r="H1802" s="104"/>
      <c r="I1802" s="105"/>
      <c r="J1802" s="107" t="str">
        <f>IFERROR((J1799-J1801)/J1801*100%,"")</f>
        <v/>
      </c>
      <c r="K1802" s="107" t="str">
        <f t="shared" ref="K1802:T1802" si="7920">IFERROR((K1801-K1799)/K1801*100%,"")</f>
        <v/>
      </c>
      <c r="L1802" s="107" t="str">
        <f t="shared" si="7920"/>
        <v/>
      </c>
      <c r="M1802" s="107" t="str">
        <f t="shared" si="7920"/>
        <v/>
      </c>
      <c r="N1802" s="107" t="str">
        <f t="shared" si="7920"/>
        <v/>
      </c>
      <c r="O1802" s="107" t="str">
        <f t="shared" si="7920"/>
        <v/>
      </c>
      <c r="P1802" s="107" t="str">
        <f t="shared" si="7920"/>
        <v/>
      </c>
      <c r="Q1802" s="107" t="str">
        <f t="shared" si="7920"/>
        <v/>
      </c>
      <c r="R1802" s="107" t="str">
        <f t="shared" si="7920"/>
        <v/>
      </c>
      <c r="S1802" s="107" t="str">
        <f t="shared" si="7920"/>
        <v/>
      </c>
      <c r="T1802" s="107" t="str">
        <f t="shared" si="7920"/>
        <v/>
      </c>
      <c r="U1802" s="107" t="str">
        <f t="shared" ref="U1802" si="7921">IFERROR((U1801-U1800)/U1801*100%,"")</f>
        <v/>
      </c>
      <c r="V1802" s="107" t="str">
        <f>IFERROR((V1799-V1801)/V1801*100%,"")</f>
        <v/>
      </c>
      <c r="W1802" s="107" t="str">
        <f>IFERROR((W1799-W1801)/W1801*100%,"")</f>
        <v/>
      </c>
      <c r="X1802" s="107" t="str">
        <f>IFERROR((X1799-X1801)/X1801*100%,"")</f>
        <v/>
      </c>
      <c r="Y1802" s="107" t="str">
        <f>IFERROR((Y1799-Y1801)/Y1801*100%,"")</f>
        <v/>
      </c>
      <c r="Z1802" s="107" t="str">
        <f t="shared" ref="Z1802" si="7922">IFERROR((Z1801-Z1800)/Z1801*100%,"")</f>
        <v/>
      </c>
      <c r="AA1802" s="107" t="str">
        <f>IFERROR((AA1801-AA1799)/AA1801*100%,"")</f>
        <v/>
      </c>
      <c r="AB1802" s="107" t="str">
        <f>IFERROR((AB1801-AB1799)/AB1801*100%,"")</f>
        <v/>
      </c>
      <c r="AC1802" s="194" t="str">
        <f t="shared" ref="AC1802" si="7923">IFERROR((AC1801-AC1800)/AC1801*100%,"")</f>
        <v/>
      </c>
      <c r="AD1802" s="194" t="str">
        <f t="shared" ref="AD1802" si="7924">IFERROR((AD1801-AD1800)/AD1801*100%,"")</f>
        <v/>
      </c>
      <c r="AE1802" s="194" t="str">
        <f t="shared" ref="AE1802" si="7925">IFERROR((AE1801-AE1800)/AE1801*100%,"")</f>
        <v/>
      </c>
      <c r="AF1802" s="194" t="str">
        <f t="shared" ref="AF1802" si="7926">IFERROR((AF1801-AF1800)/AF1801*100%,"")</f>
        <v/>
      </c>
      <c r="AG1802" s="194" t="str">
        <f t="shared" ref="AG1802" si="7927">IFERROR((AG1801-AG1800)/AG1801*100%,"")</f>
        <v/>
      </c>
      <c r="AH1802" s="194" t="str">
        <f t="shared" ref="AH1802" si="7928">IFERROR((AH1801-AH1800)/AH1801*100%,"")</f>
        <v/>
      </c>
      <c r="AI1802" s="194" t="str">
        <f t="shared" ref="AI1802" si="7929">IFERROR((AI1801-AI1800)/AI1801*100%,"")</f>
        <v/>
      </c>
      <c r="AJ1802" s="194" t="str">
        <f t="shared" ref="AJ1802" si="7930">IFERROR((AJ1801-AJ1800)/AJ1801*100%,"")</f>
        <v/>
      </c>
      <c r="AK1802" s="194" t="str">
        <f t="shared" ref="AK1802" si="7931">IFERROR((AK1801-AK1800)/AK1801*100%,"")</f>
        <v/>
      </c>
      <c r="AL1802" s="194" t="str">
        <f t="shared" ref="AL1802" si="7932">IFERROR((AL1801-AL1800)/AL1801*100%,"")</f>
        <v/>
      </c>
      <c r="AM1802" s="227" t="str">
        <f>IFERROR((AM1801-AM1799)/AM1801*100%,"")</f>
        <v/>
      </c>
    </row>
    <row r="1803" spans="1:39" customFormat="1" outlineLevel="1">
      <c r="A1803" t="str">
        <f>B1790&amp;C1803</f>
        <v>Surname, Forename8</v>
      </c>
      <c r="B1803" s="256"/>
      <c r="C1803" s="123">
        <v>8</v>
      </c>
      <c r="D1803" s="26" t="s">
        <v>22</v>
      </c>
      <c r="E1803" s="103"/>
      <c r="F1803" s="103"/>
      <c r="G1803" s="103"/>
      <c r="H1803" s="15"/>
      <c r="I1803" s="16"/>
      <c r="J1803" s="17"/>
      <c r="K1803" s="94"/>
      <c r="L1803" s="94"/>
      <c r="M1803" s="94"/>
      <c r="N1803" s="94"/>
      <c r="O1803" s="94"/>
      <c r="P1803" s="94"/>
      <c r="Q1803" s="17" t="str">
        <f>IF(SUM(K1803:P1803)=0,"",SUM(K1803:P1803))</f>
        <v/>
      </c>
      <c r="R1803" s="94"/>
      <c r="S1803" s="94"/>
      <c r="T1803" s="17" t="str">
        <f>IF(SUM(R1803:S1803)=0,"",SUM(R1803:S1803))</f>
        <v/>
      </c>
      <c r="U1803" s="17"/>
      <c r="V1803" s="94"/>
      <c r="W1803" s="17"/>
      <c r="X1803" s="94" t="str">
        <f>IFERROR(AVERAGE(V1803:W1803),"")</f>
        <v/>
      </c>
      <c r="Y1803" s="17"/>
      <c r="Z1803" s="17"/>
      <c r="AA1803" s="71"/>
      <c r="AB1803" s="17"/>
      <c r="AC1803" s="190" t="str">
        <f>IF(J1803="","",IF(J1803&lt;&gt;0,INT(25.4347*POWER((18-J1803),1.81)),0))</f>
        <v/>
      </c>
      <c r="AD1803" s="190" t="str">
        <f>IFERROR(IF(Q1803&lt;&gt;0,INT(0.14354*POWER(((10*Q1803)-220),1.4)),0),"")</f>
        <v/>
      </c>
      <c r="AE1803" s="190" t="str">
        <f>IFERROR(IF(T1803&lt;&gt;0,INT(51.39*POWER((T1803-1.5),1.05)),0),"")</f>
        <v/>
      </c>
      <c r="AF1803" s="190">
        <f>IF(U1803&lt;&gt;0,INT(0.8465*POWER(((100*U1803)-75),1.42)),0)</f>
        <v>0</v>
      </c>
      <c r="AG1803" s="190" t="str">
        <f>IFERROR(IF(X1803&lt;&gt;0,INT(1.53775*POWER((82-X1803),1.81)),0),"")</f>
        <v/>
      </c>
      <c r="AH1803" s="190" t="str">
        <f>IF(Y1803="","",IF(Y1803&lt;&gt;0,INT(5.74352*POWER((28.5-Y1803),1.92)),0))</f>
        <v/>
      </c>
      <c r="AI1803" s="190">
        <f>IF(Z1803&lt;&gt;0,INT(12.91*POWER((Z1803-4),1.1)),0)</f>
        <v>0</v>
      </c>
      <c r="AJ1803" s="190" t="str">
        <f>IF(AA1803="","",IF(AA1803&lt;&gt;0,INT(0.2797*POWER(((100*AA1803)),1.35)),0))</f>
        <v/>
      </c>
      <c r="AK1803" s="191" t="str">
        <f>IF(AB1803="","",IF(AB1803&lt;&gt;0,INT(100.14*POWER((AB1803-1),1.08)),0))</f>
        <v/>
      </c>
      <c r="AL1803" s="192">
        <f>COUNT(J1803,Q1803,T1803,X1803,Y1803,AA1803,AB1803)</f>
        <v>0</v>
      </c>
      <c r="AM1803" s="193" t="str">
        <f>IF(AL1803=0,"",SUM(AC1803:AK1803))</f>
        <v/>
      </c>
    </row>
    <row r="1804" spans="1:39" customFormat="1" outlineLevel="1">
      <c r="B1804" s="256"/>
      <c r="C1804" s="124" t="s">
        <v>65</v>
      </c>
      <c r="D1804" s="103"/>
      <c r="E1804" s="103"/>
      <c r="F1804" s="103"/>
      <c r="G1804" s="103"/>
      <c r="H1804" s="104"/>
      <c r="I1804" s="105"/>
      <c r="J1804" s="107" t="str">
        <f>IFERROR((J1801-J1803)/J1803*100%,"")</f>
        <v/>
      </c>
      <c r="K1804" s="107" t="str">
        <f t="shared" ref="K1804:T1804" si="7933">IFERROR((K1803-K1801)/K1803*100%,"")</f>
        <v/>
      </c>
      <c r="L1804" s="107" t="str">
        <f t="shared" si="7933"/>
        <v/>
      </c>
      <c r="M1804" s="107" t="str">
        <f t="shared" si="7933"/>
        <v/>
      </c>
      <c r="N1804" s="107" t="str">
        <f t="shared" si="7933"/>
        <v/>
      </c>
      <c r="O1804" s="107" t="str">
        <f t="shared" si="7933"/>
        <v/>
      </c>
      <c r="P1804" s="107" t="str">
        <f t="shared" si="7933"/>
        <v/>
      </c>
      <c r="Q1804" s="107" t="str">
        <f t="shared" si="7933"/>
        <v/>
      </c>
      <c r="R1804" s="107" t="str">
        <f t="shared" si="7933"/>
        <v/>
      </c>
      <c r="S1804" s="107" t="str">
        <f t="shared" si="7933"/>
        <v/>
      </c>
      <c r="T1804" s="107" t="str">
        <f t="shared" si="7933"/>
        <v/>
      </c>
      <c r="U1804" s="107" t="str">
        <f t="shared" ref="U1804" si="7934">IFERROR((U1803-U1802)/U1803*100%,"")</f>
        <v/>
      </c>
      <c r="V1804" s="107" t="str">
        <f>IFERROR((V1801-V1803)/V1803*100%,"")</f>
        <v/>
      </c>
      <c r="W1804" s="107" t="str">
        <f>IFERROR((W1801-W1803)/W1803*100%,"")</f>
        <v/>
      </c>
      <c r="X1804" s="107" t="str">
        <f>IFERROR((X1801-X1803)/X1803*100%,"")</f>
        <v/>
      </c>
      <c r="Y1804" s="107" t="str">
        <f>IFERROR((Y1801-Y1803)/Y1803*100%,"")</f>
        <v/>
      </c>
      <c r="Z1804" s="107" t="str">
        <f t="shared" ref="Z1804" si="7935">IFERROR((Z1803-Z1802)/Z1803*100%,"")</f>
        <v/>
      </c>
      <c r="AA1804" s="107" t="str">
        <f>IFERROR((AA1803-AA1801)/AA1803*100%,"")</f>
        <v/>
      </c>
      <c r="AB1804" s="107" t="str">
        <f>IFERROR((AB1803-AB1801)/AB1803*100%,"")</f>
        <v/>
      </c>
      <c r="AC1804" s="194" t="str">
        <f t="shared" ref="AC1804" si="7936">IFERROR((AC1803-AC1802)/AC1803*100%,"")</f>
        <v/>
      </c>
      <c r="AD1804" s="194" t="str">
        <f t="shared" ref="AD1804" si="7937">IFERROR((AD1803-AD1802)/AD1803*100%,"")</f>
        <v/>
      </c>
      <c r="AE1804" s="194" t="str">
        <f t="shared" ref="AE1804" si="7938">IFERROR((AE1803-AE1802)/AE1803*100%,"")</f>
        <v/>
      </c>
      <c r="AF1804" s="194" t="str">
        <f t="shared" ref="AF1804" si="7939">IFERROR((AF1803-AF1802)/AF1803*100%,"")</f>
        <v/>
      </c>
      <c r="AG1804" s="194" t="str">
        <f t="shared" ref="AG1804" si="7940">IFERROR((AG1803-AG1802)/AG1803*100%,"")</f>
        <v/>
      </c>
      <c r="AH1804" s="194" t="str">
        <f t="shared" ref="AH1804" si="7941">IFERROR((AH1803-AH1802)/AH1803*100%,"")</f>
        <v/>
      </c>
      <c r="AI1804" s="194" t="str">
        <f t="shared" ref="AI1804" si="7942">IFERROR((AI1803-AI1802)/AI1803*100%,"")</f>
        <v/>
      </c>
      <c r="AJ1804" s="194" t="str">
        <f t="shared" ref="AJ1804" si="7943">IFERROR((AJ1803-AJ1802)/AJ1803*100%,"")</f>
        <v/>
      </c>
      <c r="AK1804" s="194" t="str">
        <f t="shared" ref="AK1804" si="7944">IFERROR((AK1803-AK1802)/AK1803*100%,"")</f>
        <v/>
      </c>
      <c r="AL1804" s="194" t="str">
        <f t="shared" ref="AL1804" si="7945">IFERROR((AL1803-AL1802)/AL1803*100%,"")</f>
        <v/>
      </c>
      <c r="AM1804" s="227" t="str">
        <f>IFERROR((AM1803-AM1801)/AM1803*100%,"")</f>
        <v/>
      </c>
    </row>
    <row r="1805" spans="1:39" customFormat="1" outlineLevel="1">
      <c r="A1805" t="str">
        <f>B1790&amp;C1805</f>
        <v>Surname, Forename9</v>
      </c>
      <c r="B1805" s="256"/>
      <c r="C1805" s="123">
        <v>9</v>
      </c>
      <c r="D1805" s="26" t="s">
        <v>22</v>
      </c>
      <c r="E1805" s="103"/>
      <c r="F1805" s="103"/>
      <c r="G1805" s="103"/>
      <c r="H1805" s="15"/>
      <c r="I1805" s="16"/>
      <c r="J1805" s="17"/>
      <c r="K1805" s="94"/>
      <c r="L1805" s="94"/>
      <c r="M1805" s="94"/>
      <c r="N1805" s="94"/>
      <c r="O1805" s="94"/>
      <c r="P1805" s="94"/>
      <c r="Q1805" s="17" t="str">
        <f>IF(SUM(K1805:P1805)=0,"",SUM(K1805:P1805))</f>
        <v/>
      </c>
      <c r="R1805" s="94"/>
      <c r="S1805" s="94"/>
      <c r="T1805" s="17" t="str">
        <f>IF(SUM(R1805:S1805)=0,"",SUM(R1805:S1805))</f>
        <v/>
      </c>
      <c r="U1805" s="17"/>
      <c r="V1805" s="94"/>
      <c r="W1805" s="17"/>
      <c r="X1805" s="94" t="str">
        <f>IFERROR(AVERAGE(V1805:W1805),"")</f>
        <v/>
      </c>
      <c r="Y1805" s="17"/>
      <c r="Z1805" s="17"/>
      <c r="AA1805" s="71"/>
      <c r="AB1805" s="17"/>
      <c r="AC1805" s="190" t="str">
        <f>IF(J1805="","",IF(J1805&lt;&gt;0,INT(25.4347*POWER((18-J1805),1.81)),0))</f>
        <v/>
      </c>
      <c r="AD1805" s="190" t="str">
        <f>IFERROR(IF(Q1805&lt;&gt;0,INT(0.14354*POWER(((10*Q1805)-220),1.4)),0),"")</f>
        <v/>
      </c>
      <c r="AE1805" s="190" t="str">
        <f>IFERROR(IF(T1805&lt;&gt;0,INT(51.39*POWER((T1805-1.5),1.05)),0),"")</f>
        <v/>
      </c>
      <c r="AF1805" s="190">
        <f>IF(U1805&lt;&gt;0,INT(0.8465*POWER(((100*U1805)-75),1.42)),0)</f>
        <v>0</v>
      </c>
      <c r="AG1805" s="190" t="str">
        <f>IFERROR(IF(X1805&lt;&gt;0,INT(1.53775*POWER((82-X1805),1.81)),0),"")</f>
        <v/>
      </c>
      <c r="AH1805" s="190" t="str">
        <f>IF(Y1805="","",IF(Y1805&lt;&gt;0,INT(5.74352*POWER((28.5-Y1805),1.92)),0))</f>
        <v/>
      </c>
      <c r="AI1805" s="190">
        <f>IF(Z1805&lt;&gt;0,INT(12.91*POWER((Z1805-4),1.1)),0)</f>
        <v>0</v>
      </c>
      <c r="AJ1805" s="190" t="str">
        <f>IF(AA1805="","",IF(AA1805&lt;&gt;0,INT(0.2797*POWER(((100*AA1805)),1.35)),0))</f>
        <v/>
      </c>
      <c r="AK1805" s="191" t="str">
        <f>IF(AB1805="","",IF(AB1805&lt;&gt;0,INT(100.14*POWER((AB1805-1),1.08)),0))</f>
        <v/>
      </c>
      <c r="AL1805" s="192">
        <f>COUNT(J1805,Q1805,T1805,X1805,Y1805,AA1805,AB1805)</f>
        <v>0</v>
      </c>
      <c r="AM1805" s="193" t="str">
        <f>IF(AL1805=0,"",SUM(AC1805:AK1805))</f>
        <v/>
      </c>
    </row>
    <row r="1806" spans="1:39" customFormat="1" outlineLevel="1">
      <c r="B1806" s="256"/>
      <c r="C1806" s="124" t="s">
        <v>65</v>
      </c>
      <c r="D1806" s="33"/>
      <c r="E1806" s="33"/>
      <c r="F1806" s="33"/>
      <c r="G1806" s="33"/>
      <c r="H1806" s="18"/>
      <c r="I1806" s="44"/>
      <c r="J1806" s="107" t="str">
        <f>IFERROR((J1803-J1805)/J1805*100%,"")</f>
        <v/>
      </c>
      <c r="K1806" s="107" t="str">
        <f t="shared" ref="K1806:T1806" si="7946">IFERROR((K1805-K1803)/K1805*100%,"")</f>
        <v/>
      </c>
      <c r="L1806" s="107" t="str">
        <f t="shared" si="7946"/>
        <v/>
      </c>
      <c r="M1806" s="107" t="str">
        <f t="shared" si="7946"/>
        <v/>
      </c>
      <c r="N1806" s="107" t="str">
        <f t="shared" si="7946"/>
        <v/>
      </c>
      <c r="O1806" s="107" t="str">
        <f t="shared" si="7946"/>
        <v/>
      </c>
      <c r="P1806" s="107" t="str">
        <f t="shared" si="7946"/>
        <v/>
      </c>
      <c r="Q1806" s="107" t="str">
        <f t="shared" si="7946"/>
        <v/>
      </c>
      <c r="R1806" s="107" t="str">
        <f t="shared" si="7946"/>
        <v/>
      </c>
      <c r="S1806" s="107" t="str">
        <f t="shared" si="7946"/>
        <v/>
      </c>
      <c r="T1806" s="107" t="str">
        <f t="shared" si="7946"/>
        <v/>
      </c>
      <c r="U1806" s="107" t="str">
        <f t="shared" ref="U1806" si="7947">IFERROR((U1805-U1804)/U1805*100%,"")</f>
        <v/>
      </c>
      <c r="V1806" s="107" t="str">
        <f>IFERROR((V1803-V1805)/V1805*100%,"")</f>
        <v/>
      </c>
      <c r="W1806" s="107" t="str">
        <f>IFERROR((W1803-W1805)/W1805*100%,"")</f>
        <v/>
      </c>
      <c r="X1806" s="107" t="str">
        <f>IFERROR((X1803-X1805)/X1805*100%,"")</f>
        <v/>
      </c>
      <c r="Y1806" s="107" t="str">
        <f>IFERROR((Y1803-Y1805)/Y1805*100%,"")</f>
        <v/>
      </c>
      <c r="Z1806" s="107" t="str">
        <f t="shared" ref="Z1806" si="7948">IFERROR((Z1805-Z1804)/Z1805*100%,"")</f>
        <v/>
      </c>
      <c r="AA1806" s="107" t="str">
        <f>IFERROR((AA1805-AA1803)/AA1805*100%,"")</f>
        <v/>
      </c>
      <c r="AB1806" s="107" t="str">
        <f>IFERROR((AB1805-AB1803)/AB1805*100%,"")</f>
        <v/>
      </c>
      <c r="AC1806" s="194" t="str">
        <f t="shared" ref="AC1806" si="7949">IFERROR((AC1805-AC1804)/AC1805*100%,"")</f>
        <v/>
      </c>
      <c r="AD1806" s="194" t="str">
        <f t="shared" ref="AD1806" si="7950">IFERROR((AD1805-AD1804)/AD1805*100%,"")</f>
        <v/>
      </c>
      <c r="AE1806" s="194" t="str">
        <f t="shared" ref="AE1806" si="7951">IFERROR((AE1805-AE1804)/AE1805*100%,"")</f>
        <v/>
      </c>
      <c r="AF1806" s="194" t="str">
        <f t="shared" ref="AF1806" si="7952">IFERROR((AF1805-AF1804)/AF1805*100%,"")</f>
        <v/>
      </c>
      <c r="AG1806" s="194" t="str">
        <f t="shared" ref="AG1806" si="7953">IFERROR((AG1805-AG1804)/AG1805*100%,"")</f>
        <v/>
      </c>
      <c r="AH1806" s="194" t="str">
        <f t="shared" ref="AH1806" si="7954">IFERROR((AH1805-AH1804)/AH1805*100%,"")</f>
        <v/>
      </c>
      <c r="AI1806" s="194" t="str">
        <f t="shared" ref="AI1806" si="7955">IFERROR((AI1805-AI1804)/AI1805*100%,"")</f>
        <v/>
      </c>
      <c r="AJ1806" s="194" t="str">
        <f t="shared" ref="AJ1806" si="7956">IFERROR((AJ1805-AJ1804)/AJ1805*100%,"")</f>
        <v/>
      </c>
      <c r="AK1806" s="194" t="str">
        <f t="shared" ref="AK1806" si="7957">IFERROR((AK1805-AK1804)/AK1805*100%,"")</f>
        <v/>
      </c>
      <c r="AL1806" s="194" t="str">
        <f t="shared" ref="AL1806" si="7958">IFERROR((AL1805-AL1804)/AL1805*100%,"")</f>
        <v/>
      </c>
      <c r="AM1806" s="227" t="str">
        <f>IFERROR((AM1805-AM1803)/AM1805*100%,"")</f>
        <v/>
      </c>
    </row>
    <row r="1807" spans="1:39" s="6" customFormat="1" outlineLevel="1">
      <c r="A1807" t="str">
        <f>B1790&amp;C1807</f>
        <v>Surname, Forename10</v>
      </c>
      <c r="B1807" s="256"/>
      <c r="C1807" s="125">
        <v>10</v>
      </c>
      <c r="D1807" s="33" t="s">
        <v>22</v>
      </c>
      <c r="E1807" s="33"/>
      <c r="F1807" s="33"/>
      <c r="G1807" s="33"/>
      <c r="H1807" s="18"/>
      <c r="I1807" s="44"/>
      <c r="J1807" s="34"/>
      <c r="K1807" s="34"/>
      <c r="L1807" s="34"/>
      <c r="M1807" s="34"/>
      <c r="N1807" s="34"/>
      <c r="O1807" s="34"/>
      <c r="P1807" s="34"/>
      <c r="Q1807" s="17" t="str">
        <f>IF(SUM(K1807:P1807)=0,"",SUM(K1807:P1807))</f>
        <v/>
      </c>
      <c r="R1807" s="94"/>
      <c r="S1807" s="94"/>
      <c r="T1807" s="17" t="str">
        <f>IF(SUM(R1807:S1807)=0,"",SUM(R1807:S1807))</f>
        <v/>
      </c>
      <c r="U1807" s="17"/>
      <c r="V1807" s="94"/>
      <c r="W1807" s="17"/>
      <c r="X1807" s="94" t="str">
        <f>IFERROR(AVERAGE(V1807:W1807),"")</f>
        <v/>
      </c>
      <c r="Y1807" s="17"/>
      <c r="Z1807" s="17"/>
      <c r="AA1807" s="71"/>
      <c r="AB1807" s="17"/>
      <c r="AC1807" s="190" t="str">
        <f>IF(J1807="","",IF(J1807&lt;&gt;0,INT(25.4347*POWER((18-J1807),1.81)),0))</f>
        <v/>
      </c>
      <c r="AD1807" s="190" t="str">
        <f>IFERROR(IF(Q1807&lt;&gt;0,INT(0.14354*POWER(((10*Q1807)-220),1.4)),0),"")</f>
        <v/>
      </c>
      <c r="AE1807" s="190" t="str">
        <f>IFERROR(IF(T1807&lt;&gt;0,INT(51.39*POWER((T1807-1.5),1.05)),0),"")</f>
        <v/>
      </c>
      <c r="AF1807" s="190">
        <f>IF(U1807&lt;&gt;0,INT(0.8465*POWER(((100*U1807)-75),1.42)),0)</f>
        <v>0</v>
      </c>
      <c r="AG1807" s="190" t="str">
        <f>IFERROR(IF(X1807&lt;&gt;0,INT(1.53775*POWER((82-X1807),1.81)),0),"")</f>
        <v/>
      </c>
      <c r="AH1807" s="190" t="str">
        <f>IF(Y1807="","",IF(Y1807&lt;&gt;0,INT(5.74352*POWER((28.5-Y1807),1.92)),0))</f>
        <v/>
      </c>
      <c r="AI1807" s="190">
        <f>IF(Z1807&lt;&gt;0,INT(12.91*POWER((Z1807-4),1.1)),0)</f>
        <v>0</v>
      </c>
      <c r="AJ1807" s="190" t="str">
        <f>IF(AA1807="","",IF(AA1807&lt;&gt;0,INT(0.2797*POWER(((100*AA1807)),1.35)),0))</f>
        <v/>
      </c>
      <c r="AK1807" s="191" t="str">
        <f>IF(AB1807="","",IF(AB1807&lt;&gt;0,INT(100.14*POWER((AB1807-1),1.08)),0))</f>
        <v/>
      </c>
      <c r="AL1807" s="192">
        <f>COUNT(J1807,Q1807,T1807,X1807,Y1807,AA1807,AB1807)</f>
        <v>0</v>
      </c>
      <c r="AM1807" s="193" t="str">
        <f>IF(AL1807=0,"",SUM(AC1807:AK1807))</f>
        <v/>
      </c>
    </row>
    <row r="1808" spans="1:39" s="6" customFormat="1" outlineLevel="1">
      <c r="A1808"/>
      <c r="B1808" s="257"/>
      <c r="C1808" s="126" t="s">
        <v>65</v>
      </c>
      <c r="D1808" s="33"/>
      <c r="E1808" s="33"/>
      <c r="F1808" s="33"/>
      <c r="G1808" s="33"/>
      <c r="H1808" s="18"/>
      <c r="I1808" s="44"/>
      <c r="J1808" s="107" t="str">
        <f>IFERROR((J1805-J1807)/J1807*100%,"")</f>
        <v/>
      </c>
      <c r="K1808" s="107" t="str">
        <f t="shared" ref="K1808:T1808" si="7959">IFERROR((K1807-K1805)/K1807*100%,"")</f>
        <v/>
      </c>
      <c r="L1808" s="107" t="str">
        <f t="shared" si="7959"/>
        <v/>
      </c>
      <c r="M1808" s="107" t="str">
        <f t="shared" si="7959"/>
        <v/>
      </c>
      <c r="N1808" s="107" t="str">
        <f t="shared" si="7959"/>
        <v/>
      </c>
      <c r="O1808" s="107" t="str">
        <f t="shared" si="7959"/>
        <v/>
      </c>
      <c r="P1808" s="107" t="str">
        <f t="shared" si="7959"/>
        <v/>
      </c>
      <c r="Q1808" s="107" t="str">
        <f t="shared" si="7959"/>
        <v/>
      </c>
      <c r="R1808" s="107" t="str">
        <f t="shared" si="7959"/>
        <v/>
      </c>
      <c r="S1808" s="107" t="str">
        <f t="shared" si="7959"/>
        <v/>
      </c>
      <c r="T1808" s="107" t="str">
        <f t="shared" si="7959"/>
        <v/>
      </c>
      <c r="U1808" s="107" t="str">
        <f t="shared" ref="U1808" si="7960">IFERROR((U1807-U1806)/U1807*100%,"")</f>
        <v/>
      </c>
      <c r="V1808" s="107" t="str">
        <f>IFERROR((V1805-V1807)/V1807*100%,"")</f>
        <v/>
      </c>
      <c r="W1808" s="107" t="str">
        <f>IFERROR((W1805-W1807)/W1807*100%,"")</f>
        <v/>
      </c>
      <c r="X1808" s="107" t="str">
        <f>IFERROR((X1805-X1807)/X1807*100%,"")</f>
        <v/>
      </c>
      <c r="Y1808" s="107" t="str">
        <f>IFERROR((Y1805-Y1807)/Y1807*100%,"")</f>
        <v/>
      </c>
      <c r="Z1808" s="107" t="str">
        <f t="shared" ref="Z1808" si="7961">IFERROR((Z1807-Z1806)/Z1807*100%,"")</f>
        <v/>
      </c>
      <c r="AA1808" s="107" t="str">
        <f>IFERROR((AA1807-AA1805)/AA1807*100%,"")</f>
        <v/>
      </c>
      <c r="AB1808" s="107" t="str">
        <f>IFERROR((AB1807-AB1805)/AB1807*100%,"")</f>
        <v/>
      </c>
      <c r="AC1808" s="194" t="str">
        <f t="shared" ref="AC1808" si="7962">IFERROR((AC1807-AC1806)/AC1807*100%,"")</f>
        <v/>
      </c>
      <c r="AD1808" s="194" t="str">
        <f t="shared" ref="AD1808" si="7963">IFERROR((AD1807-AD1806)/AD1807*100%,"")</f>
        <v/>
      </c>
      <c r="AE1808" s="194" t="str">
        <f t="shared" ref="AE1808" si="7964">IFERROR((AE1807-AE1806)/AE1807*100%,"")</f>
        <v/>
      </c>
      <c r="AF1808" s="194" t="str">
        <f t="shared" ref="AF1808" si="7965">IFERROR((AF1807-AF1806)/AF1807*100%,"")</f>
        <v/>
      </c>
      <c r="AG1808" s="194" t="str">
        <f t="shared" ref="AG1808" si="7966">IFERROR((AG1807-AG1806)/AG1807*100%,"")</f>
        <v/>
      </c>
      <c r="AH1808" s="194" t="str">
        <f t="shared" ref="AH1808" si="7967">IFERROR((AH1807-AH1806)/AH1807*100%,"")</f>
        <v/>
      </c>
      <c r="AI1808" s="194" t="str">
        <f t="shared" ref="AI1808" si="7968">IFERROR((AI1807-AI1806)/AI1807*100%,"")</f>
        <v/>
      </c>
      <c r="AJ1808" s="194" t="str">
        <f t="shared" ref="AJ1808" si="7969">IFERROR((AJ1807-AJ1806)/AJ1807*100%,"")</f>
        <v/>
      </c>
      <c r="AK1808" s="194" t="str">
        <f t="shared" ref="AK1808" si="7970">IFERROR((AK1807-AK1806)/AK1807*100%,"")</f>
        <v/>
      </c>
      <c r="AL1808" s="194" t="str">
        <f t="shared" ref="AL1808" si="7971">IFERROR((AL1807-AL1806)/AL1807*100%,"")</f>
        <v/>
      </c>
      <c r="AM1808" s="227" t="str">
        <f>IFERROR((AM1807-AM1805)/AM1807*100%,"")</f>
        <v/>
      </c>
    </row>
    <row r="1809" spans="1:39" s="45" customFormat="1" outlineLevel="1">
      <c r="B1809" s="115"/>
      <c r="C1809" s="32"/>
      <c r="D1809" s="33"/>
      <c r="E1809" s="33"/>
      <c r="F1809" s="33"/>
      <c r="G1809" s="33"/>
      <c r="H1809" s="18"/>
      <c r="I1809" s="44"/>
      <c r="J1809" s="34"/>
      <c r="K1809" s="34"/>
      <c r="L1809" s="34"/>
      <c r="M1809" s="34"/>
      <c r="N1809" s="34"/>
      <c r="O1809" s="34"/>
      <c r="P1809" s="34"/>
      <c r="Q1809" s="34"/>
      <c r="R1809" s="34"/>
      <c r="S1809" s="34"/>
      <c r="T1809" s="34"/>
      <c r="U1809" s="34"/>
      <c r="V1809" s="34"/>
      <c r="W1809" s="34"/>
      <c r="X1809" s="34"/>
      <c r="Y1809" s="34"/>
      <c r="Z1809" s="34"/>
      <c r="AA1809" s="34"/>
      <c r="AB1809" s="34"/>
      <c r="AC1809" s="195"/>
      <c r="AD1809" s="196"/>
      <c r="AE1809" s="196"/>
      <c r="AF1809" s="196"/>
      <c r="AG1809" s="196"/>
      <c r="AH1809" s="196"/>
      <c r="AI1809" s="196"/>
      <c r="AJ1809" s="196"/>
      <c r="AK1809" s="197"/>
      <c r="AL1809" s="196"/>
      <c r="AM1809" s="198"/>
    </row>
    <row r="1810" spans="1:39" s="6" customFormat="1" outlineLevel="1">
      <c r="B1810" s="116"/>
      <c r="C1810" s="35"/>
      <c r="D1810" s="36"/>
      <c r="E1810" s="36"/>
      <c r="F1810" s="36"/>
      <c r="G1810" s="36"/>
      <c r="H1810" s="37"/>
      <c r="I1810" s="38" t="s">
        <v>24</v>
      </c>
      <c r="J1810" s="21" t="e">
        <f>AVERAGE(J1790:J1791,J1793,J1795,J1797,J1799,J1801,J1803,J1805,J1807)</f>
        <v>#DIV/0!</v>
      </c>
      <c r="K1810" s="21" t="e">
        <f t="shared" ref="K1810:AB1810" si="7972">AVERAGE(K1790:K1791,K1793,K1795,K1797,K1799,K1801,K1803,K1805,K1807)</f>
        <v>#DIV/0!</v>
      </c>
      <c r="L1810" s="21" t="e">
        <f t="shared" si="7972"/>
        <v>#DIV/0!</v>
      </c>
      <c r="M1810" s="21" t="e">
        <f t="shared" si="7972"/>
        <v>#DIV/0!</v>
      </c>
      <c r="N1810" s="21" t="e">
        <f t="shared" si="7972"/>
        <v>#DIV/0!</v>
      </c>
      <c r="O1810" s="21" t="e">
        <f t="shared" si="7972"/>
        <v>#DIV/0!</v>
      </c>
      <c r="P1810" s="21" t="e">
        <f t="shared" si="7972"/>
        <v>#DIV/0!</v>
      </c>
      <c r="Q1810" s="21">
        <f t="shared" si="7972"/>
        <v>0</v>
      </c>
      <c r="R1810" s="21" t="e">
        <f t="shared" si="7972"/>
        <v>#DIV/0!</v>
      </c>
      <c r="S1810" s="21" t="e">
        <f t="shared" si="7972"/>
        <v>#DIV/0!</v>
      </c>
      <c r="T1810" s="21">
        <f t="shared" si="7972"/>
        <v>0</v>
      </c>
      <c r="U1810" s="21" t="e">
        <f t="shared" si="7972"/>
        <v>#DIV/0!</v>
      </c>
      <c r="V1810" s="21" t="e">
        <f t="shared" si="7972"/>
        <v>#DIV/0!</v>
      </c>
      <c r="W1810" s="21" t="e">
        <f t="shared" si="7972"/>
        <v>#DIV/0!</v>
      </c>
      <c r="X1810" s="21" t="e">
        <f t="shared" si="7972"/>
        <v>#DIV/0!</v>
      </c>
      <c r="Y1810" s="21" t="e">
        <f t="shared" si="7972"/>
        <v>#DIV/0!</v>
      </c>
      <c r="Z1810" s="21" t="e">
        <f t="shared" si="7972"/>
        <v>#DIV/0!</v>
      </c>
      <c r="AA1810" s="21" t="e">
        <f t="shared" si="7972"/>
        <v>#DIV/0!</v>
      </c>
      <c r="AB1810" s="21" t="e">
        <f t="shared" si="7972"/>
        <v>#DIV/0!</v>
      </c>
      <c r="AC1810" s="199"/>
      <c r="AD1810" s="200"/>
      <c r="AE1810" s="200"/>
      <c r="AF1810" s="200"/>
      <c r="AG1810" s="200"/>
      <c r="AH1810" s="200"/>
      <c r="AI1810" s="200"/>
      <c r="AJ1810" s="200"/>
      <c r="AK1810" s="201"/>
      <c r="AL1810" s="200"/>
      <c r="AM1810" s="202"/>
    </row>
    <row r="1811" spans="1:39" s="6" customFormat="1" outlineLevel="1">
      <c r="B1811" s="116"/>
      <c r="C1811" s="35"/>
      <c r="D1811" s="36"/>
      <c r="E1811" s="36"/>
      <c r="F1811" s="36"/>
      <c r="G1811" s="36"/>
      <c r="H1811" s="37"/>
      <c r="I1811" s="38" t="s">
        <v>26</v>
      </c>
      <c r="J1811" s="21">
        <f>MIN(J1790:J1791,J1793,J1795,J1797,J1799,J1801,J1803,J1805,J1807)</f>
        <v>0</v>
      </c>
      <c r="K1811" s="21">
        <f t="shared" ref="K1811:AB1811" si="7973">MIN(K1790:K1791,K1793,K1795,K1797,K1799,K1801,K1803,K1805,K1807)</f>
        <v>0</v>
      </c>
      <c r="L1811" s="21">
        <f t="shared" si="7973"/>
        <v>0</v>
      </c>
      <c r="M1811" s="21">
        <f t="shared" si="7973"/>
        <v>0</v>
      </c>
      <c r="N1811" s="21">
        <f t="shared" si="7973"/>
        <v>0</v>
      </c>
      <c r="O1811" s="21">
        <f t="shared" si="7973"/>
        <v>0</v>
      </c>
      <c r="P1811" s="21">
        <f t="shared" si="7973"/>
        <v>0</v>
      </c>
      <c r="Q1811" s="21">
        <f t="shared" si="7973"/>
        <v>0</v>
      </c>
      <c r="R1811" s="21">
        <f t="shared" si="7973"/>
        <v>0</v>
      </c>
      <c r="S1811" s="21">
        <f t="shared" si="7973"/>
        <v>0</v>
      </c>
      <c r="T1811" s="21">
        <f t="shared" si="7973"/>
        <v>0</v>
      </c>
      <c r="U1811" s="21">
        <f t="shared" si="7973"/>
        <v>0</v>
      </c>
      <c r="V1811" s="21">
        <f t="shared" si="7973"/>
        <v>0</v>
      </c>
      <c r="W1811" s="21">
        <f t="shared" si="7973"/>
        <v>0</v>
      </c>
      <c r="X1811" s="21" t="e">
        <f t="shared" si="7973"/>
        <v>#DIV/0!</v>
      </c>
      <c r="Y1811" s="21">
        <f t="shared" si="7973"/>
        <v>0</v>
      </c>
      <c r="Z1811" s="21">
        <f t="shared" si="7973"/>
        <v>0</v>
      </c>
      <c r="AA1811" s="21">
        <f t="shared" si="7973"/>
        <v>0</v>
      </c>
      <c r="AB1811" s="21">
        <f t="shared" si="7973"/>
        <v>0</v>
      </c>
      <c r="AC1811" s="199"/>
      <c r="AD1811" s="200"/>
      <c r="AE1811" s="200"/>
      <c r="AF1811" s="200"/>
      <c r="AG1811" s="200"/>
      <c r="AH1811" s="200"/>
      <c r="AI1811" s="200"/>
      <c r="AJ1811" s="200"/>
      <c r="AK1811" s="201"/>
      <c r="AL1811" s="200"/>
      <c r="AM1811" s="202"/>
    </row>
    <row r="1812" spans="1:39" s="6" customFormat="1" outlineLevel="1">
      <c r="B1812" s="116"/>
      <c r="C1812" s="35"/>
      <c r="D1812" s="36"/>
      <c r="E1812" s="36"/>
      <c r="F1812" s="36"/>
      <c r="G1812" s="36"/>
      <c r="H1812" s="37"/>
      <c r="I1812" s="38" t="s">
        <v>25</v>
      </c>
      <c r="J1812" s="21">
        <f>MAX(J1790:J1791,J1793,J1795,J1797,J1799,J1801,J1803,J1805,J1807)</f>
        <v>0</v>
      </c>
      <c r="K1812" s="21">
        <f t="shared" ref="K1812:AB1812" si="7974">MAX(K1790:K1791,K1793,K1795,K1797,K1799,K1801,K1803,K1805,K1807)</f>
        <v>0</v>
      </c>
      <c r="L1812" s="21">
        <f t="shared" si="7974"/>
        <v>0</v>
      </c>
      <c r="M1812" s="21">
        <f t="shared" si="7974"/>
        <v>0</v>
      </c>
      <c r="N1812" s="21">
        <f t="shared" si="7974"/>
        <v>0</v>
      </c>
      <c r="O1812" s="21">
        <f t="shared" si="7974"/>
        <v>0</v>
      </c>
      <c r="P1812" s="21">
        <f t="shared" si="7974"/>
        <v>0</v>
      </c>
      <c r="Q1812" s="21">
        <f t="shared" si="7974"/>
        <v>0</v>
      </c>
      <c r="R1812" s="21">
        <f t="shared" si="7974"/>
        <v>0</v>
      </c>
      <c r="S1812" s="21">
        <f t="shared" si="7974"/>
        <v>0</v>
      </c>
      <c r="T1812" s="21">
        <f t="shared" si="7974"/>
        <v>0</v>
      </c>
      <c r="U1812" s="21">
        <f t="shared" si="7974"/>
        <v>0</v>
      </c>
      <c r="V1812" s="21">
        <f t="shared" si="7974"/>
        <v>0</v>
      </c>
      <c r="W1812" s="21">
        <f t="shared" si="7974"/>
        <v>0</v>
      </c>
      <c r="X1812" s="21" t="e">
        <f t="shared" si="7974"/>
        <v>#DIV/0!</v>
      </c>
      <c r="Y1812" s="21">
        <f t="shared" si="7974"/>
        <v>0</v>
      </c>
      <c r="Z1812" s="21">
        <f t="shared" si="7974"/>
        <v>0</v>
      </c>
      <c r="AA1812" s="21">
        <f t="shared" si="7974"/>
        <v>0</v>
      </c>
      <c r="AB1812" s="21">
        <f t="shared" si="7974"/>
        <v>0</v>
      </c>
      <c r="AC1812" s="199"/>
      <c r="AD1812" s="200"/>
      <c r="AE1812" s="200"/>
      <c r="AF1812" s="200"/>
      <c r="AG1812" s="200"/>
      <c r="AH1812" s="200"/>
      <c r="AI1812" s="200"/>
      <c r="AJ1812" s="200"/>
      <c r="AK1812" s="201"/>
      <c r="AL1812" s="200"/>
      <c r="AM1812" s="202"/>
    </row>
    <row r="1813" spans="1:39" s="6" customFormat="1" outlineLevel="1">
      <c r="B1813" s="116"/>
      <c r="C1813" s="35"/>
      <c r="D1813" s="36"/>
      <c r="E1813" s="36"/>
      <c r="F1813" s="36"/>
      <c r="G1813" s="36"/>
      <c r="H1813" s="37"/>
      <c r="I1813" s="38"/>
      <c r="J1813" s="21"/>
      <c r="K1813" s="21"/>
      <c r="L1813" s="21"/>
      <c r="M1813" s="21"/>
      <c r="N1813" s="21"/>
      <c r="O1813" s="21"/>
      <c r="P1813" s="21"/>
      <c r="Q1813" s="21"/>
      <c r="R1813" s="21"/>
      <c r="S1813" s="21"/>
      <c r="T1813" s="21"/>
      <c r="U1813" s="21"/>
      <c r="V1813" s="21"/>
      <c r="W1813" s="21"/>
      <c r="X1813" s="21"/>
      <c r="Y1813" s="21"/>
      <c r="Z1813" s="21"/>
      <c r="AA1813" s="21"/>
      <c r="AB1813" s="21"/>
      <c r="AC1813" s="200"/>
      <c r="AD1813" s="200"/>
      <c r="AE1813" s="200"/>
      <c r="AF1813" s="200"/>
      <c r="AG1813" s="200"/>
      <c r="AH1813" s="200"/>
      <c r="AI1813" s="200"/>
      <c r="AJ1813" s="200"/>
      <c r="AK1813" s="200"/>
      <c r="AL1813" s="200"/>
      <c r="AM1813" s="202"/>
    </row>
    <row r="1814" spans="1:39" s="31" customFormat="1" ht="16.5" outlineLevel="1" thickBot="1">
      <c r="B1814" s="117"/>
      <c r="C1814" s="39"/>
      <c r="D1814" s="40"/>
      <c r="E1814" s="40"/>
      <c r="F1814" s="40"/>
      <c r="G1814" s="40"/>
      <c r="H1814" s="41"/>
      <c r="I1814" s="42"/>
      <c r="J1814" s="43"/>
      <c r="K1814" s="43"/>
      <c r="L1814" s="43"/>
      <c r="M1814" s="43"/>
      <c r="N1814" s="43"/>
      <c r="O1814" s="43"/>
      <c r="P1814" s="43"/>
      <c r="Q1814" s="43"/>
      <c r="R1814" s="43"/>
      <c r="S1814" s="43"/>
      <c r="T1814" s="43"/>
      <c r="U1814" s="43"/>
      <c r="V1814" s="43"/>
      <c r="W1814" s="43"/>
      <c r="X1814" s="43"/>
      <c r="Y1814" s="43"/>
      <c r="Z1814" s="43"/>
      <c r="AA1814" s="43"/>
      <c r="AB1814" s="43"/>
      <c r="AC1814" s="204"/>
      <c r="AD1814" s="204"/>
      <c r="AE1814" s="204"/>
      <c r="AF1814" s="204"/>
      <c r="AG1814" s="204"/>
      <c r="AH1814" s="204"/>
      <c r="AI1814" s="204"/>
      <c r="AJ1814" s="204"/>
      <c r="AK1814" s="204"/>
      <c r="AL1814" s="204"/>
      <c r="AM1814" s="205"/>
    </row>
    <row r="1815" spans="1:39" customFormat="1">
      <c r="B1815" s="118"/>
      <c r="C1815" s="28"/>
      <c r="D1815" s="19"/>
      <c r="E1815" s="19"/>
      <c r="F1815" s="19"/>
      <c r="G1815" s="19"/>
      <c r="H1815" s="29"/>
      <c r="I1815" s="20"/>
      <c r="J1815" s="30"/>
      <c r="K1815" s="30"/>
      <c r="L1815" s="30"/>
      <c r="M1815" s="30"/>
      <c r="N1815" s="30"/>
      <c r="O1815" s="30"/>
      <c r="P1815" s="30"/>
      <c r="Q1815" s="30"/>
      <c r="R1815" s="30"/>
      <c r="S1815" s="30"/>
      <c r="T1815" s="30"/>
      <c r="U1815" s="30"/>
      <c r="V1815" s="30"/>
      <c r="W1815" s="30"/>
      <c r="X1815" s="30"/>
      <c r="Y1815" s="30"/>
      <c r="Z1815" s="30"/>
      <c r="AA1815" s="30"/>
      <c r="AB1815" s="30"/>
      <c r="AC1815" s="206"/>
      <c r="AD1815" s="206"/>
      <c r="AE1815" s="206"/>
      <c r="AF1815" s="206"/>
      <c r="AG1815" s="206"/>
      <c r="AH1815" s="206"/>
      <c r="AI1815" s="206"/>
      <c r="AJ1815" s="206"/>
      <c r="AK1815" s="206"/>
      <c r="AL1815" s="206"/>
      <c r="AM1815" s="207"/>
    </row>
    <row r="1816" spans="1:39" customFormat="1" outlineLevel="1">
      <c r="B1816" s="114" t="s">
        <v>41</v>
      </c>
      <c r="C1816" s="28"/>
      <c r="D1816" s="19"/>
      <c r="E1816" s="19"/>
      <c r="F1816" s="19"/>
      <c r="G1816" s="19"/>
      <c r="H1816" s="29"/>
      <c r="I1816" s="20"/>
      <c r="J1816" s="30"/>
      <c r="K1816" s="30"/>
      <c r="L1816" s="30"/>
      <c r="M1816" s="30"/>
      <c r="N1816" s="30"/>
      <c r="O1816" s="30"/>
      <c r="P1816" s="30"/>
      <c r="Q1816" s="30"/>
      <c r="R1816" s="30"/>
      <c r="S1816" s="30"/>
      <c r="T1816" s="30"/>
      <c r="U1816" s="30"/>
      <c r="V1816" s="30"/>
      <c r="W1816" s="30"/>
      <c r="X1816" s="30"/>
      <c r="Y1816" s="30"/>
      <c r="Z1816" s="30"/>
      <c r="AA1816" s="30"/>
      <c r="AB1816" s="30"/>
      <c r="AC1816" s="206"/>
      <c r="AD1816" s="206"/>
      <c r="AE1816" s="206"/>
      <c r="AF1816" s="206"/>
      <c r="AG1816" s="206"/>
      <c r="AH1816" s="206"/>
      <c r="AI1816" s="206"/>
      <c r="AJ1816" s="206"/>
      <c r="AK1816" s="206"/>
      <c r="AL1816" s="206"/>
      <c r="AM1816" s="207"/>
    </row>
    <row r="1817" spans="1:39" customFormat="1" outlineLevel="1">
      <c r="A1817" t="str">
        <f>B1817&amp;C1817</f>
        <v>Surname, Forename1</v>
      </c>
      <c r="B1817" s="255" t="s">
        <v>28</v>
      </c>
      <c r="C1817" s="122">
        <v>1</v>
      </c>
      <c r="D1817" s="26" t="s">
        <v>22</v>
      </c>
      <c r="E1817" s="103"/>
      <c r="F1817" s="103"/>
      <c r="G1817" s="103"/>
      <c r="H1817" s="16"/>
      <c r="I1817" s="16"/>
      <c r="J1817" s="17"/>
      <c r="K1817" s="94"/>
      <c r="L1817" s="94"/>
      <c r="M1817" s="94"/>
      <c r="N1817" s="94"/>
      <c r="O1817" s="94"/>
      <c r="P1817" s="94"/>
      <c r="Q1817" s="17">
        <f>SUM(K1817:P1817)</f>
        <v>0</v>
      </c>
      <c r="R1817" s="94"/>
      <c r="S1817" s="94"/>
      <c r="T1817" s="17">
        <f>SUM(R1817:S1817)</f>
        <v>0</v>
      </c>
      <c r="U1817" s="17"/>
      <c r="V1817" s="94"/>
      <c r="W1817" s="17"/>
      <c r="X1817" s="94" t="e">
        <f>AVERAGE(V1817:W1817)</f>
        <v>#DIV/0!</v>
      </c>
      <c r="Y1817" s="17"/>
      <c r="Z1817" s="17"/>
      <c r="AA1817" s="17"/>
      <c r="AB1817" s="17"/>
      <c r="AC1817" s="190">
        <f>IF(J1817&lt;&gt;0,INT(25.4347*POWER((18-J1817),1.81)),0)</f>
        <v>0</v>
      </c>
      <c r="AD1817" s="190">
        <f>IF(Q1817&lt;&gt;0,INT(0.14354*POWER(((10*Q1817)-220),1.4)),0)</f>
        <v>0</v>
      </c>
      <c r="AE1817" s="190">
        <f>IF(T1817&lt;&gt;0,INT(51.39*POWER((T1817-1.5),1.05)),0)</f>
        <v>0</v>
      </c>
      <c r="AF1817" s="190">
        <f>IF(U1817&lt;&gt;0,INT(0.8465*POWER(((100*U1817)-75),1.42)),0)</f>
        <v>0</v>
      </c>
      <c r="AG1817" s="190" t="e">
        <f>IF(X1817&lt;&gt;0,INT(1.53775*POWER((82-X1817),1.81)),0)</f>
        <v>#DIV/0!</v>
      </c>
      <c r="AH1817" s="190">
        <f>IF(Y1817&lt;&gt;0,INT(5.74352*POWER((28.5-Y1817),1.92)),0)</f>
        <v>0</v>
      </c>
      <c r="AI1817" s="190">
        <f>IF(Z1817&lt;&gt;0,INT(12.91*POWER((Z1817-4),1.1)),0)</f>
        <v>0</v>
      </c>
      <c r="AJ1817" s="190">
        <f>IF(AA1817&lt;&gt;0,INT(0.2797*POWER(((100*AA1817)),1.35)),0)</f>
        <v>0</v>
      </c>
      <c r="AK1817" s="191">
        <f>IF(AB1817&lt;&gt;0,INT(100.14*POWER((AB1817-1),1.08)),0)</f>
        <v>0</v>
      </c>
      <c r="AL1817" s="208">
        <v>7</v>
      </c>
      <c r="AM1817" s="193" t="e">
        <f>SUM(AC1817:AK1817)</f>
        <v>#DIV/0!</v>
      </c>
    </row>
    <row r="1818" spans="1:39" customFormat="1" outlineLevel="1">
      <c r="A1818" t="str">
        <f>B1817&amp;C1818</f>
        <v>Surname, Forename2</v>
      </c>
      <c r="B1818" s="256"/>
      <c r="C1818" s="123">
        <v>2</v>
      </c>
      <c r="D1818" s="26" t="s">
        <v>22</v>
      </c>
      <c r="E1818" s="103"/>
      <c r="F1818" s="103"/>
      <c r="G1818" s="103"/>
      <c r="H1818" s="15"/>
      <c r="I1818" s="16"/>
      <c r="J1818" s="17"/>
      <c r="K1818" s="94"/>
      <c r="L1818" s="94"/>
      <c r="M1818" s="94"/>
      <c r="N1818" s="94"/>
      <c r="O1818" s="94"/>
      <c r="P1818" s="94"/>
      <c r="Q1818" s="17" t="str">
        <f>IF(SUM(K1818:P1818)=0,"",SUM(K1818:P1818))</f>
        <v/>
      </c>
      <c r="R1818" s="94"/>
      <c r="S1818" s="94"/>
      <c r="T1818" s="17" t="str">
        <f>IF(SUM(R1818:S1818)=0,"",SUM(R1818:S1818))</f>
        <v/>
      </c>
      <c r="U1818" s="17"/>
      <c r="V1818" s="94"/>
      <c r="W1818" s="17"/>
      <c r="X1818" s="94" t="str">
        <f>IFERROR(AVERAGE(V1818:W1818),"")</f>
        <v/>
      </c>
      <c r="Y1818" s="17"/>
      <c r="Z1818" s="17"/>
      <c r="AA1818" s="71"/>
      <c r="AB1818" s="17"/>
      <c r="AC1818" s="190" t="str">
        <f>IF(J1818="","",IF(J1818&lt;&gt;0,INT(25.4347*POWER((18-J1818),1.81)),0))</f>
        <v/>
      </c>
      <c r="AD1818" s="190" t="str">
        <f>IFERROR(IF(Q1818&lt;&gt;0,INT(0.14354*POWER(((10*Q1818)-220),1.4)),0),"")</f>
        <v/>
      </c>
      <c r="AE1818" s="190" t="str">
        <f>IFERROR(IF(T1818&lt;&gt;0,INT(51.39*POWER((T1818-1.5),1.05)),0),"")</f>
        <v/>
      </c>
      <c r="AF1818" s="190">
        <f>IF(U1818&lt;&gt;0,INT(0.8465*POWER(((100*U1818)-75),1.42)),0)</f>
        <v>0</v>
      </c>
      <c r="AG1818" s="190" t="str">
        <f>IFERROR(IF(X1818&lt;&gt;0,INT(1.53775*POWER((82-X1818),1.81)),0),"")</f>
        <v/>
      </c>
      <c r="AH1818" s="190" t="str">
        <f>IF(Y1818="","",IF(Y1818&lt;&gt;0,INT(5.74352*POWER((28.5-Y1818),1.92)),0))</f>
        <v/>
      </c>
      <c r="AI1818" s="190">
        <f>IF(Z1818&lt;&gt;0,INT(12.91*POWER((Z1818-4),1.1)),0)</f>
        <v>0</v>
      </c>
      <c r="AJ1818" s="190" t="str">
        <f>IF(AA1818="","",IF(AA1818&lt;&gt;0,INT(0.2797*POWER(((100*AA1818)),1.35)),0))</f>
        <v/>
      </c>
      <c r="AK1818" s="191" t="str">
        <f>IF(AB1818="","",IF(AB1818&lt;&gt;0,INT(100.14*POWER((AB1818-1),1.08)),0))</f>
        <v/>
      </c>
      <c r="AL1818" s="192">
        <f>COUNT(J1818,Q1818,T1818,X1818,Y1818,AA1818,AB1818)</f>
        <v>0</v>
      </c>
      <c r="AM1818" s="193" t="str">
        <f>IF(AL1818=0,"",SUM(AC1818:AK1818))</f>
        <v/>
      </c>
    </row>
    <row r="1819" spans="1:39" customFormat="1" outlineLevel="1">
      <c r="B1819" s="256"/>
      <c r="C1819" s="124" t="s">
        <v>65</v>
      </c>
      <c r="D1819" s="103"/>
      <c r="E1819" s="103"/>
      <c r="F1819" s="103"/>
      <c r="G1819" s="103"/>
      <c r="H1819" s="104"/>
      <c r="I1819" s="105"/>
      <c r="J1819" s="107" t="str">
        <f>IFERROR((J1817-J1818)/J1818*100%,"")</f>
        <v/>
      </c>
      <c r="K1819" s="107" t="str">
        <f>IFERROR((K1818-K1817)/K1818*100%,"")</f>
        <v/>
      </c>
      <c r="L1819" s="107" t="str">
        <f t="shared" ref="L1819:S1819" si="7975">IFERROR((L1818-L1817)/L1818*100%,"")</f>
        <v/>
      </c>
      <c r="M1819" s="107" t="str">
        <f t="shared" si="7975"/>
        <v/>
      </c>
      <c r="N1819" s="107" t="str">
        <f t="shared" si="7975"/>
        <v/>
      </c>
      <c r="O1819" s="107" t="str">
        <f t="shared" si="7975"/>
        <v/>
      </c>
      <c r="P1819" s="107" t="str">
        <f t="shared" si="7975"/>
        <v/>
      </c>
      <c r="Q1819" s="107" t="str">
        <f t="shared" si="7975"/>
        <v/>
      </c>
      <c r="R1819" s="107" t="str">
        <f t="shared" si="7975"/>
        <v/>
      </c>
      <c r="S1819" s="107" t="str">
        <f t="shared" si="7975"/>
        <v/>
      </c>
      <c r="T1819" s="107" t="str">
        <f>IFERROR((T1818-T1817)/T1818*100%,"")</f>
        <v/>
      </c>
      <c r="U1819" s="107" t="str">
        <f t="shared" ref="U1819" si="7976">IFERROR((U1818-U1817)/U1818*100%,"")</f>
        <v/>
      </c>
      <c r="V1819" s="107" t="str">
        <f>IFERROR((V1817-V1818)/V1818*100%,"")</f>
        <v/>
      </c>
      <c r="W1819" s="107" t="str">
        <f>IFERROR((W1817-W1818)/W1818*100%,"")</f>
        <v/>
      </c>
      <c r="X1819" s="107" t="str">
        <f>IFERROR((X1817-X1818)/X1818*100%,"")</f>
        <v/>
      </c>
      <c r="Y1819" s="107" t="str">
        <f>IFERROR((Y1817-Y1818)/Y1818*100%,"")</f>
        <v/>
      </c>
      <c r="Z1819" s="107" t="str">
        <f t="shared" ref="Z1819:AB1819" si="7977">IFERROR((Z1818-Z1817)/Z1818*100%,"")</f>
        <v/>
      </c>
      <c r="AA1819" s="107" t="str">
        <f t="shared" si="7977"/>
        <v/>
      </c>
      <c r="AB1819" s="107" t="str">
        <f t="shared" si="7977"/>
        <v/>
      </c>
      <c r="AC1819" s="194" t="str">
        <f t="shared" ref="AC1819" si="7978">IFERROR((AC1818-AC1817)/AC1818*100%,"")</f>
        <v/>
      </c>
      <c r="AD1819" s="194" t="str">
        <f t="shared" ref="AD1819" si="7979">IFERROR((AD1818-AD1817)/AD1818*100%,"")</f>
        <v/>
      </c>
      <c r="AE1819" s="194" t="str">
        <f t="shared" ref="AE1819" si="7980">IFERROR((AE1818-AE1817)/AE1818*100%,"")</f>
        <v/>
      </c>
      <c r="AF1819" s="194" t="str">
        <f t="shared" ref="AF1819" si="7981">IFERROR((AF1818-AF1817)/AF1818*100%,"")</f>
        <v/>
      </c>
      <c r="AG1819" s="194" t="str">
        <f t="shared" ref="AG1819" si="7982">IFERROR((AG1818-AG1817)/AG1818*100%,"")</f>
        <v/>
      </c>
      <c r="AH1819" s="194" t="str">
        <f t="shared" ref="AH1819" si="7983">IFERROR((AH1818-AH1817)/AH1818*100%,"")</f>
        <v/>
      </c>
      <c r="AI1819" s="194" t="str">
        <f t="shared" ref="AI1819" si="7984">IFERROR((AI1818-AI1817)/AI1818*100%,"")</f>
        <v/>
      </c>
      <c r="AJ1819" s="194" t="str">
        <f t="shared" ref="AJ1819" si="7985">IFERROR((AJ1818-AJ1817)/AJ1818*100%,"")</f>
        <v/>
      </c>
      <c r="AK1819" s="194" t="str">
        <f t="shared" ref="AK1819" si="7986">IFERROR((AK1818-AK1817)/AK1818*100%,"")</f>
        <v/>
      </c>
      <c r="AL1819" s="194" t="str">
        <f t="shared" ref="AL1819:AM1819" si="7987">IFERROR((AL1818-AL1817)/AL1818*100%,"")</f>
        <v/>
      </c>
      <c r="AM1819" s="228" t="str">
        <f t="shared" si="7987"/>
        <v/>
      </c>
    </row>
    <row r="1820" spans="1:39" customFormat="1" outlineLevel="1">
      <c r="A1820" t="str">
        <f>B1817&amp;C1820</f>
        <v>Surname, Forename3</v>
      </c>
      <c r="B1820" s="256"/>
      <c r="C1820" s="123">
        <v>3</v>
      </c>
      <c r="D1820" s="26" t="s">
        <v>22</v>
      </c>
      <c r="E1820" s="103"/>
      <c r="F1820" s="103"/>
      <c r="G1820" s="103"/>
      <c r="H1820" s="15"/>
      <c r="I1820" s="16"/>
      <c r="J1820" s="17"/>
      <c r="K1820" s="94"/>
      <c r="L1820" s="94"/>
      <c r="M1820" s="94"/>
      <c r="N1820" s="94"/>
      <c r="O1820" s="94"/>
      <c r="P1820" s="94"/>
      <c r="Q1820" s="17" t="str">
        <f>IF(SUM(K1820:P1820)=0,"",SUM(K1820:P1820))</f>
        <v/>
      </c>
      <c r="R1820" s="94"/>
      <c r="S1820" s="94"/>
      <c r="T1820" s="17" t="str">
        <f>IF(SUM(R1820:S1820)=0,"",SUM(R1820:S1820))</f>
        <v/>
      </c>
      <c r="U1820" s="17"/>
      <c r="V1820" s="94"/>
      <c r="W1820" s="17"/>
      <c r="X1820" s="94" t="str">
        <f>IFERROR(AVERAGE(V1820:W1820),"")</f>
        <v/>
      </c>
      <c r="Y1820" s="17"/>
      <c r="Z1820" s="17"/>
      <c r="AA1820" s="71"/>
      <c r="AB1820" s="17"/>
      <c r="AC1820" s="190" t="str">
        <f>IF(J1820="","",IF(J1820&lt;&gt;0,INT(25.4347*POWER((18-J1820),1.81)),0))</f>
        <v/>
      </c>
      <c r="AD1820" s="190" t="str">
        <f>IFERROR(IF(Q1820&lt;&gt;0,INT(0.14354*POWER(((10*Q1820)-220),1.4)),0),"")</f>
        <v/>
      </c>
      <c r="AE1820" s="190" t="str">
        <f>IFERROR(IF(T1820&lt;&gt;0,INT(51.39*POWER((T1820-1.5),1.05)),0),"")</f>
        <v/>
      </c>
      <c r="AF1820" s="190">
        <f>IF(U1820&lt;&gt;0,INT(0.8465*POWER(((100*U1820)-75),1.42)),0)</f>
        <v>0</v>
      </c>
      <c r="AG1820" s="190" t="str">
        <f>IFERROR(IF(X1820&lt;&gt;0,INT(1.53775*POWER((82-X1820),1.81)),0),"")</f>
        <v/>
      </c>
      <c r="AH1820" s="190" t="str">
        <f>IF(Y1820="","",IF(Y1820&lt;&gt;0,INT(5.74352*POWER((28.5-Y1820),1.92)),0))</f>
        <v/>
      </c>
      <c r="AI1820" s="190">
        <f>IF(Z1820&lt;&gt;0,INT(12.91*POWER((Z1820-4),1.1)),0)</f>
        <v>0</v>
      </c>
      <c r="AJ1820" s="190" t="str">
        <f>IF(AA1820="","",IF(AA1820&lt;&gt;0,INT(0.2797*POWER(((100*AA1820)),1.35)),0))</f>
        <v/>
      </c>
      <c r="AK1820" s="191" t="str">
        <f>IF(AB1820="","",IF(AB1820&lt;&gt;0,INT(100.14*POWER((AB1820-1),1.08)),0))</f>
        <v/>
      </c>
      <c r="AL1820" s="192">
        <f>COUNT(J1820,Q1820,T1820,X1820,Y1820,AA1820,AB1820)</f>
        <v>0</v>
      </c>
      <c r="AM1820" s="193" t="str">
        <f>IF(AL1820=0,"",SUM(AC1820:AK1820))</f>
        <v/>
      </c>
    </row>
    <row r="1821" spans="1:39" customFormat="1" outlineLevel="1">
      <c r="B1821" s="256"/>
      <c r="C1821" s="124" t="s">
        <v>65</v>
      </c>
      <c r="D1821" s="103"/>
      <c r="E1821" s="103"/>
      <c r="F1821" s="103"/>
      <c r="G1821" s="103"/>
      <c r="H1821" s="104"/>
      <c r="I1821" s="105"/>
      <c r="J1821" s="107" t="str">
        <f>IFERROR((J1818-J1820)/J1820*100%,"")</f>
        <v/>
      </c>
      <c r="K1821" s="107" t="str">
        <f t="shared" ref="K1821:T1821" si="7988">IFERROR((K1820-K1818)/K1820*100%,"")</f>
        <v/>
      </c>
      <c r="L1821" s="107" t="str">
        <f t="shared" si="7988"/>
        <v/>
      </c>
      <c r="M1821" s="107" t="str">
        <f t="shared" si="7988"/>
        <v/>
      </c>
      <c r="N1821" s="107" t="str">
        <f t="shared" si="7988"/>
        <v/>
      </c>
      <c r="O1821" s="107" t="str">
        <f t="shared" si="7988"/>
        <v/>
      </c>
      <c r="P1821" s="107" t="str">
        <f t="shared" si="7988"/>
        <v/>
      </c>
      <c r="Q1821" s="107" t="str">
        <f t="shared" si="7988"/>
        <v/>
      </c>
      <c r="R1821" s="107" t="str">
        <f t="shared" si="7988"/>
        <v/>
      </c>
      <c r="S1821" s="107" t="str">
        <f t="shared" si="7988"/>
        <v/>
      </c>
      <c r="T1821" s="107" t="str">
        <f t="shared" si="7988"/>
        <v/>
      </c>
      <c r="U1821" s="107" t="str">
        <f t="shared" ref="U1821" si="7989">IFERROR((U1820-U1819)/U1820*100%,"")</f>
        <v/>
      </c>
      <c r="V1821" s="107" t="str">
        <f>IFERROR((V1818-V1820)/V1820*100%,"")</f>
        <v/>
      </c>
      <c r="W1821" s="107" t="str">
        <f>IFERROR((W1818-W1820)/W1820*100%,"")</f>
        <v/>
      </c>
      <c r="X1821" s="107" t="str">
        <f>IFERROR((X1818-X1820)/X1820*100%,"")</f>
        <v/>
      </c>
      <c r="Y1821" s="107" t="str">
        <f>IFERROR((Y1818-Y1820)/Y1820*100%,"")</f>
        <v/>
      </c>
      <c r="Z1821" s="107" t="str">
        <f t="shared" ref="Z1821" si="7990">IFERROR((Z1820-Z1819)/Z1820*100%,"")</f>
        <v/>
      </c>
      <c r="AA1821" s="107" t="str">
        <f>IFERROR((AA1820-AA1818)/AA1820*100%,"")</f>
        <v/>
      </c>
      <c r="AB1821" s="107" t="str">
        <f>IFERROR((AB1820-AB1818)/AB1820*100%,"")</f>
        <v/>
      </c>
      <c r="AC1821" s="194" t="str">
        <f t="shared" ref="AC1821" si="7991">IFERROR((AC1820-AC1819)/AC1820*100%,"")</f>
        <v/>
      </c>
      <c r="AD1821" s="194" t="str">
        <f t="shared" ref="AD1821" si="7992">IFERROR((AD1820-AD1819)/AD1820*100%,"")</f>
        <v/>
      </c>
      <c r="AE1821" s="194" t="str">
        <f t="shared" ref="AE1821" si="7993">IFERROR((AE1820-AE1819)/AE1820*100%,"")</f>
        <v/>
      </c>
      <c r="AF1821" s="194" t="str">
        <f t="shared" ref="AF1821" si="7994">IFERROR((AF1820-AF1819)/AF1820*100%,"")</f>
        <v/>
      </c>
      <c r="AG1821" s="194" t="str">
        <f t="shared" ref="AG1821" si="7995">IFERROR((AG1820-AG1819)/AG1820*100%,"")</f>
        <v/>
      </c>
      <c r="AH1821" s="194" t="str">
        <f t="shared" ref="AH1821" si="7996">IFERROR((AH1820-AH1819)/AH1820*100%,"")</f>
        <v/>
      </c>
      <c r="AI1821" s="194" t="str">
        <f t="shared" ref="AI1821" si="7997">IFERROR((AI1820-AI1819)/AI1820*100%,"")</f>
        <v/>
      </c>
      <c r="AJ1821" s="194" t="str">
        <f t="shared" ref="AJ1821" si="7998">IFERROR((AJ1820-AJ1819)/AJ1820*100%,"")</f>
        <v/>
      </c>
      <c r="AK1821" s="194" t="str">
        <f t="shared" ref="AK1821" si="7999">IFERROR((AK1820-AK1819)/AK1820*100%,"")</f>
        <v/>
      </c>
      <c r="AL1821" s="194" t="str">
        <f t="shared" ref="AL1821" si="8000">IFERROR((AL1820-AL1819)/AL1820*100%,"")</f>
        <v/>
      </c>
      <c r="AM1821" s="227" t="str">
        <f>IFERROR((AM1820-AM1818)/AM1820*100%,"")</f>
        <v/>
      </c>
    </row>
    <row r="1822" spans="1:39" customFormat="1" outlineLevel="1">
      <c r="A1822" t="str">
        <f>B1817&amp;C1822</f>
        <v>Surname, Forename4</v>
      </c>
      <c r="B1822" s="256"/>
      <c r="C1822" s="123">
        <v>4</v>
      </c>
      <c r="D1822" s="26" t="s">
        <v>22</v>
      </c>
      <c r="E1822" s="103"/>
      <c r="F1822" s="103"/>
      <c r="G1822" s="103"/>
      <c r="H1822" s="15"/>
      <c r="I1822" s="16"/>
      <c r="J1822" s="17"/>
      <c r="K1822" s="94"/>
      <c r="L1822" s="94"/>
      <c r="M1822" s="94"/>
      <c r="N1822" s="94"/>
      <c r="O1822" s="94"/>
      <c r="P1822" s="94"/>
      <c r="Q1822" s="17" t="str">
        <f>IF(SUM(K1822:P1822)=0,"",SUM(K1822:P1822))</f>
        <v/>
      </c>
      <c r="R1822" s="94"/>
      <c r="S1822" s="94"/>
      <c r="T1822" s="17" t="str">
        <f>IF(SUM(R1822:S1822)=0,"",SUM(R1822:S1822))</f>
        <v/>
      </c>
      <c r="U1822" s="17"/>
      <c r="V1822" s="94"/>
      <c r="W1822" s="17"/>
      <c r="X1822" s="94" t="str">
        <f>IFERROR(AVERAGE(V1822:W1822),"")</f>
        <v/>
      </c>
      <c r="Y1822" s="17"/>
      <c r="Z1822" s="17"/>
      <c r="AA1822" s="71"/>
      <c r="AB1822" s="17"/>
      <c r="AC1822" s="190" t="str">
        <f>IF(J1822="","",IF(J1822&lt;&gt;0,INT(25.4347*POWER((18-J1822),1.81)),0))</f>
        <v/>
      </c>
      <c r="AD1822" s="190" t="str">
        <f>IFERROR(IF(Q1822&lt;&gt;0,INT(0.14354*POWER(((10*Q1822)-220),1.4)),0),"")</f>
        <v/>
      </c>
      <c r="AE1822" s="190" t="str">
        <f>IFERROR(IF(T1822&lt;&gt;0,INT(51.39*POWER((T1822-1.5),1.05)),0),"")</f>
        <v/>
      </c>
      <c r="AF1822" s="190">
        <f>IF(U1822&lt;&gt;0,INT(0.8465*POWER(((100*U1822)-75),1.42)),0)</f>
        <v>0</v>
      </c>
      <c r="AG1822" s="190" t="str">
        <f>IFERROR(IF(X1822&lt;&gt;0,INT(1.53775*POWER((82-X1822),1.81)),0),"")</f>
        <v/>
      </c>
      <c r="AH1822" s="190" t="str">
        <f>IF(Y1822="","",IF(Y1822&lt;&gt;0,INT(5.74352*POWER((28.5-Y1822),1.92)),0))</f>
        <v/>
      </c>
      <c r="AI1822" s="190">
        <f>IF(Z1822&lt;&gt;0,INT(12.91*POWER((Z1822-4),1.1)),0)</f>
        <v>0</v>
      </c>
      <c r="AJ1822" s="190" t="str">
        <f>IF(AA1822="","",IF(AA1822&lt;&gt;0,INT(0.2797*POWER(((100*AA1822)),1.35)),0))</f>
        <v/>
      </c>
      <c r="AK1822" s="191" t="str">
        <f>IF(AB1822="","",IF(AB1822&lt;&gt;0,INT(100.14*POWER((AB1822-1),1.08)),0))</f>
        <v/>
      </c>
      <c r="AL1822" s="192">
        <f>COUNT(J1822,Q1822,T1822,X1822,Y1822,AA1822,AB1822)</f>
        <v>0</v>
      </c>
      <c r="AM1822" s="193" t="str">
        <f>IF(AL1822=0,"",SUM(AC1822:AK1822))</f>
        <v/>
      </c>
    </row>
    <row r="1823" spans="1:39" customFormat="1" outlineLevel="1">
      <c r="B1823" s="256"/>
      <c r="C1823" s="124" t="s">
        <v>65</v>
      </c>
      <c r="D1823" s="103"/>
      <c r="E1823" s="103"/>
      <c r="F1823" s="103"/>
      <c r="G1823" s="103"/>
      <c r="H1823" s="104"/>
      <c r="I1823" s="105"/>
      <c r="J1823" s="107" t="str">
        <f>IFERROR((J1820-J1822)/J1822*100%,"")</f>
        <v/>
      </c>
      <c r="K1823" s="107" t="str">
        <f t="shared" ref="K1823:T1823" si="8001">IFERROR((K1822-K1820)/K1822*100%,"")</f>
        <v/>
      </c>
      <c r="L1823" s="107" t="str">
        <f t="shared" si="8001"/>
        <v/>
      </c>
      <c r="M1823" s="107" t="str">
        <f t="shared" si="8001"/>
        <v/>
      </c>
      <c r="N1823" s="107" t="str">
        <f t="shared" si="8001"/>
        <v/>
      </c>
      <c r="O1823" s="107" t="str">
        <f t="shared" si="8001"/>
        <v/>
      </c>
      <c r="P1823" s="107" t="str">
        <f t="shared" si="8001"/>
        <v/>
      </c>
      <c r="Q1823" s="107" t="str">
        <f t="shared" si="8001"/>
        <v/>
      </c>
      <c r="R1823" s="107" t="str">
        <f t="shared" si="8001"/>
        <v/>
      </c>
      <c r="S1823" s="107" t="str">
        <f t="shared" si="8001"/>
        <v/>
      </c>
      <c r="T1823" s="107" t="str">
        <f t="shared" si="8001"/>
        <v/>
      </c>
      <c r="U1823" s="107" t="str">
        <f t="shared" ref="U1823" si="8002">IFERROR((U1822-U1821)/U1822*100%,"")</f>
        <v/>
      </c>
      <c r="V1823" s="107" t="str">
        <f>IFERROR((V1820-V1822)/V1822*100%,"")</f>
        <v/>
      </c>
      <c r="W1823" s="107" t="str">
        <f>IFERROR((W1820-W1822)/W1822*100%,"")</f>
        <v/>
      </c>
      <c r="X1823" s="107" t="str">
        <f>IFERROR((X1820-X1822)/X1822*100%,"")</f>
        <v/>
      </c>
      <c r="Y1823" s="107" t="str">
        <f>IFERROR((Y1820-Y1822)/Y1822*100%,"")</f>
        <v/>
      </c>
      <c r="Z1823" s="107" t="str">
        <f t="shared" ref="Z1823" si="8003">IFERROR((Z1822-Z1821)/Z1822*100%,"")</f>
        <v/>
      </c>
      <c r="AA1823" s="107" t="str">
        <f>IFERROR((AA1822-AA1820)/AA1822*100%,"")</f>
        <v/>
      </c>
      <c r="AB1823" s="107" t="str">
        <f>IFERROR((AB1822-AB1820)/AB1822*100%,"")</f>
        <v/>
      </c>
      <c r="AC1823" s="194" t="str">
        <f t="shared" ref="AC1823" si="8004">IFERROR((AC1822-AC1821)/AC1822*100%,"")</f>
        <v/>
      </c>
      <c r="AD1823" s="194" t="str">
        <f t="shared" ref="AD1823" si="8005">IFERROR((AD1822-AD1821)/AD1822*100%,"")</f>
        <v/>
      </c>
      <c r="AE1823" s="194" t="str">
        <f t="shared" ref="AE1823" si="8006">IFERROR((AE1822-AE1821)/AE1822*100%,"")</f>
        <v/>
      </c>
      <c r="AF1823" s="194" t="str">
        <f t="shared" ref="AF1823" si="8007">IFERROR((AF1822-AF1821)/AF1822*100%,"")</f>
        <v/>
      </c>
      <c r="AG1823" s="194" t="str">
        <f t="shared" ref="AG1823" si="8008">IFERROR((AG1822-AG1821)/AG1822*100%,"")</f>
        <v/>
      </c>
      <c r="AH1823" s="194" t="str">
        <f t="shared" ref="AH1823" si="8009">IFERROR((AH1822-AH1821)/AH1822*100%,"")</f>
        <v/>
      </c>
      <c r="AI1823" s="194" t="str">
        <f t="shared" ref="AI1823" si="8010">IFERROR((AI1822-AI1821)/AI1822*100%,"")</f>
        <v/>
      </c>
      <c r="AJ1823" s="194" t="str">
        <f t="shared" ref="AJ1823" si="8011">IFERROR((AJ1822-AJ1821)/AJ1822*100%,"")</f>
        <v/>
      </c>
      <c r="AK1823" s="194" t="str">
        <f t="shared" ref="AK1823" si="8012">IFERROR((AK1822-AK1821)/AK1822*100%,"")</f>
        <v/>
      </c>
      <c r="AL1823" s="194" t="str">
        <f t="shared" ref="AL1823" si="8013">IFERROR((AL1822-AL1821)/AL1822*100%,"")</f>
        <v/>
      </c>
      <c r="AM1823" s="227" t="str">
        <f>IFERROR((AM1822-AM1820)/AM1822*100%,"")</f>
        <v/>
      </c>
    </row>
    <row r="1824" spans="1:39" customFormat="1" outlineLevel="1">
      <c r="A1824" t="str">
        <f>B1817&amp;C1824</f>
        <v>Surname, Forename5</v>
      </c>
      <c r="B1824" s="256"/>
      <c r="C1824" s="123">
        <v>5</v>
      </c>
      <c r="D1824" s="26" t="s">
        <v>22</v>
      </c>
      <c r="E1824" s="103"/>
      <c r="F1824" s="103"/>
      <c r="G1824" s="103"/>
      <c r="H1824" s="15"/>
      <c r="I1824" s="16"/>
      <c r="J1824" s="17"/>
      <c r="K1824" s="94"/>
      <c r="L1824" s="94"/>
      <c r="M1824" s="94"/>
      <c r="N1824" s="94"/>
      <c r="O1824" s="94"/>
      <c r="P1824" s="94"/>
      <c r="Q1824" s="17" t="str">
        <f>IF(SUM(K1824:P1824)=0,"",SUM(K1824:P1824))</f>
        <v/>
      </c>
      <c r="R1824" s="94"/>
      <c r="S1824" s="94"/>
      <c r="T1824" s="17" t="str">
        <f>IF(SUM(R1824:S1824)=0,"",SUM(R1824:S1824))</f>
        <v/>
      </c>
      <c r="U1824" s="17"/>
      <c r="V1824" s="94"/>
      <c r="W1824" s="17"/>
      <c r="X1824" s="94" t="str">
        <f>IFERROR(AVERAGE(V1824:W1824),"")</f>
        <v/>
      </c>
      <c r="Y1824" s="17"/>
      <c r="Z1824" s="17"/>
      <c r="AA1824" s="71"/>
      <c r="AB1824" s="17"/>
      <c r="AC1824" s="190" t="str">
        <f>IF(J1824="","",IF(J1824&lt;&gt;0,INT(25.4347*POWER((18-J1824),1.81)),0))</f>
        <v/>
      </c>
      <c r="AD1824" s="190" t="str">
        <f>IFERROR(IF(Q1824&lt;&gt;0,INT(0.14354*POWER(((10*Q1824)-220),1.4)),0),"")</f>
        <v/>
      </c>
      <c r="AE1824" s="190" t="str">
        <f>IFERROR(IF(T1824&lt;&gt;0,INT(51.39*POWER((T1824-1.5),1.05)),0),"")</f>
        <v/>
      </c>
      <c r="AF1824" s="190">
        <f>IF(U1824&lt;&gt;0,INT(0.8465*POWER(((100*U1824)-75),1.42)),0)</f>
        <v>0</v>
      </c>
      <c r="AG1824" s="190" t="str">
        <f>IFERROR(IF(X1824&lt;&gt;0,INT(1.53775*POWER((82-X1824),1.81)),0),"")</f>
        <v/>
      </c>
      <c r="AH1824" s="190" t="str">
        <f>IF(Y1824="","",IF(Y1824&lt;&gt;0,INT(5.74352*POWER((28.5-Y1824),1.92)),0))</f>
        <v/>
      </c>
      <c r="AI1824" s="190">
        <f>IF(Z1824&lt;&gt;0,INT(12.91*POWER((Z1824-4),1.1)),0)</f>
        <v>0</v>
      </c>
      <c r="AJ1824" s="190" t="str">
        <f>IF(AA1824="","",IF(AA1824&lt;&gt;0,INT(0.2797*POWER(((100*AA1824)),1.35)),0))</f>
        <v/>
      </c>
      <c r="AK1824" s="191" t="str">
        <f>IF(AB1824="","",IF(AB1824&lt;&gt;0,INT(100.14*POWER((AB1824-1),1.08)),0))</f>
        <v/>
      </c>
      <c r="AL1824" s="192">
        <f>COUNT(J1824,Q1824,T1824,X1824,Y1824,AA1824,AB1824)</f>
        <v>0</v>
      </c>
      <c r="AM1824" s="193" t="str">
        <f>IF(AL1824=0,"",SUM(AC1824:AK1824))</f>
        <v/>
      </c>
    </row>
    <row r="1825" spans="1:39" customFormat="1" outlineLevel="1">
      <c r="B1825" s="256"/>
      <c r="C1825" s="124" t="s">
        <v>65</v>
      </c>
      <c r="D1825" s="103"/>
      <c r="E1825" s="103"/>
      <c r="F1825" s="103"/>
      <c r="G1825" s="103"/>
      <c r="H1825" s="104"/>
      <c r="I1825" s="105"/>
      <c r="J1825" s="107" t="str">
        <f>IFERROR((J1822-J1824)/J1824*100%,"")</f>
        <v/>
      </c>
      <c r="K1825" s="107" t="str">
        <f t="shared" ref="K1825:T1825" si="8014">IFERROR((K1824-K1822)/K1824*100%,"")</f>
        <v/>
      </c>
      <c r="L1825" s="107" t="str">
        <f t="shared" si="8014"/>
        <v/>
      </c>
      <c r="M1825" s="107" t="str">
        <f t="shared" si="8014"/>
        <v/>
      </c>
      <c r="N1825" s="107" t="str">
        <f t="shared" si="8014"/>
        <v/>
      </c>
      <c r="O1825" s="107" t="str">
        <f t="shared" si="8014"/>
        <v/>
      </c>
      <c r="P1825" s="107" t="str">
        <f t="shared" si="8014"/>
        <v/>
      </c>
      <c r="Q1825" s="107" t="str">
        <f t="shared" si="8014"/>
        <v/>
      </c>
      <c r="R1825" s="107" t="str">
        <f t="shared" si="8014"/>
        <v/>
      </c>
      <c r="S1825" s="107" t="str">
        <f t="shared" si="8014"/>
        <v/>
      </c>
      <c r="T1825" s="107" t="str">
        <f t="shared" si="8014"/>
        <v/>
      </c>
      <c r="U1825" s="107" t="str">
        <f t="shared" ref="U1825" si="8015">IFERROR((U1824-U1823)/U1824*100%,"")</f>
        <v/>
      </c>
      <c r="V1825" s="107" t="str">
        <f>IFERROR((V1822-V1824)/V1824*100%,"")</f>
        <v/>
      </c>
      <c r="W1825" s="107" t="str">
        <f>IFERROR((W1822-W1824)/W1824*100%,"")</f>
        <v/>
      </c>
      <c r="X1825" s="107" t="str">
        <f>IFERROR((X1822-X1824)/X1824*100%,"")</f>
        <v/>
      </c>
      <c r="Y1825" s="107" t="str">
        <f>IFERROR((Y1822-Y1824)/Y1824*100%,"")</f>
        <v/>
      </c>
      <c r="Z1825" s="107" t="str">
        <f t="shared" ref="Z1825" si="8016">IFERROR((Z1824-Z1823)/Z1824*100%,"")</f>
        <v/>
      </c>
      <c r="AA1825" s="107" t="str">
        <f>IFERROR((AA1824-AA1822)/AA1824*100%,"")</f>
        <v/>
      </c>
      <c r="AB1825" s="107" t="str">
        <f>IFERROR((AB1824-AB1822)/AB1824*100%,"")</f>
        <v/>
      </c>
      <c r="AC1825" s="194" t="str">
        <f t="shared" ref="AC1825" si="8017">IFERROR((AC1824-AC1823)/AC1824*100%,"")</f>
        <v/>
      </c>
      <c r="AD1825" s="194" t="str">
        <f t="shared" ref="AD1825" si="8018">IFERROR((AD1824-AD1823)/AD1824*100%,"")</f>
        <v/>
      </c>
      <c r="AE1825" s="194" t="str">
        <f t="shared" ref="AE1825" si="8019">IFERROR((AE1824-AE1823)/AE1824*100%,"")</f>
        <v/>
      </c>
      <c r="AF1825" s="194" t="str">
        <f t="shared" ref="AF1825" si="8020">IFERROR((AF1824-AF1823)/AF1824*100%,"")</f>
        <v/>
      </c>
      <c r="AG1825" s="194" t="str">
        <f t="shared" ref="AG1825" si="8021">IFERROR((AG1824-AG1823)/AG1824*100%,"")</f>
        <v/>
      </c>
      <c r="AH1825" s="194" t="str">
        <f t="shared" ref="AH1825" si="8022">IFERROR((AH1824-AH1823)/AH1824*100%,"")</f>
        <v/>
      </c>
      <c r="AI1825" s="194" t="str">
        <f t="shared" ref="AI1825" si="8023">IFERROR((AI1824-AI1823)/AI1824*100%,"")</f>
        <v/>
      </c>
      <c r="AJ1825" s="194" t="str">
        <f t="shared" ref="AJ1825" si="8024">IFERROR((AJ1824-AJ1823)/AJ1824*100%,"")</f>
        <v/>
      </c>
      <c r="AK1825" s="194" t="str">
        <f t="shared" ref="AK1825" si="8025">IFERROR((AK1824-AK1823)/AK1824*100%,"")</f>
        <v/>
      </c>
      <c r="AL1825" s="194" t="str">
        <f t="shared" ref="AL1825" si="8026">IFERROR((AL1824-AL1823)/AL1824*100%,"")</f>
        <v/>
      </c>
      <c r="AM1825" s="227" t="str">
        <f>IFERROR((AM1824-AM1822)/AM1824*100%,"")</f>
        <v/>
      </c>
    </row>
    <row r="1826" spans="1:39" customFormat="1" outlineLevel="1">
      <c r="A1826" t="str">
        <f>B1817&amp;C1826</f>
        <v>Surname, Forename6</v>
      </c>
      <c r="B1826" s="256"/>
      <c r="C1826" s="123">
        <v>6</v>
      </c>
      <c r="D1826" s="26" t="s">
        <v>22</v>
      </c>
      <c r="E1826" s="103"/>
      <c r="F1826" s="103"/>
      <c r="G1826" s="103"/>
      <c r="H1826" s="15"/>
      <c r="I1826" s="16"/>
      <c r="J1826" s="17"/>
      <c r="K1826" s="94"/>
      <c r="L1826" s="94"/>
      <c r="M1826" s="94"/>
      <c r="N1826" s="94"/>
      <c r="O1826" s="94"/>
      <c r="P1826" s="94"/>
      <c r="Q1826" s="17" t="str">
        <f>IF(SUM(K1826:P1826)=0,"",SUM(K1826:P1826))</f>
        <v/>
      </c>
      <c r="R1826" s="94"/>
      <c r="S1826" s="94"/>
      <c r="T1826" s="17" t="str">
        <f>IF(SUM(R1826:S1826)=0,"",SUM(R1826:S1826))</f>
        <v/>
      </c>
      <c r="U1826" s="17"/>
      <c r="V1826" s="94"/>
      <c r="W1826" s="17"/>
      <c r="X1826" s="94" t="str">
        <f>IFERROR(AVERAGE(V1826:W1826),"")</f>
        <v/>
      </c>
      <c r="Y1826" s="17"/>
      <c r="Z1826" s="17"/>
      <c r="AA1826" s="71"/>
      <c r="AB1826" s="17"/>
      <c r="AC1826" s="190" t="str">
        <f>IF(J1826="","",IF(J1826&lt;&gt;0,INT(25.4347*POWER((18-J1826),1.81)),0))</f>
        <v/>
      </c>
      <c r="AD1826" s="190" t="str">
        <f>IFERROR(IF(Q1826&lt;&gt;0,INT(0.14354*POWER(((10*Q1826)-220),1.4)),0),"")</f>
        <v/>
      </c>
      <c r="AE1826" s="190" t="str">
        <f>IFERROR(IF(T1826&lt;&gt;0,INT(51.39*POWER((T1826-1.5),1.05)),0),"")</f>
        <v/>
      </c>
      <c r="AF1826" s="190">
        <f>IF(U1826&lt;&gt;0,INT(0.8465*POWER(((100*U1826)-75),1.42)),0)</f>
        <v>0</v>
      </c>
      <c r="AG1826" s="190" t="str">
        <f>IFERROR(IF(X1826&lt;&gt;0,INT(1.53775*POWER((82-X1826),1.81)),0),"")</f>
        <v/>
      </c>
      <c r="AH1826" s="190" t="str">
        <f>IF(Y1826="","",IF(Y1826&lt;&gt;0,INT(5.74352*POWER((28.5-Y1826),1.92)),0))</f>
        <v/>
      </c>
      <c r="AI1826" s="190">
        <f>IF(Z1826&lt;&gt;0,INT(12.91*POWER((Z1826-4),1.1)),0)</f>
        <v>0</v>
      </c>
      <c r="AJ1826" s="190" t="str">
        <f>IF(AA1826="","",IF(AA1826&lt;&gt;0,INT(0.2797*POWER(((100*AA1826)),1.35)),0))</f>
        <v/>
      </c>
      <c r="AK1826" s="191" t="str">
        <f>IF(AB1826="","",IF(AB1826&lt;&gt;0,INT(100.14*POWER((AB1826-1),1.08)),0))</f>
        <v/>
      </c>
      <c r="AL1826" s="192">
        <f>COUNT(J1826,Q1826,T1826,X1826,Y1826,AA1826,AB1826)</f>
        <v>0</v>
      </c>
      <c r="AM1826" s="193" t="str">
        <f>IF(AL1826=0,"",SUM(AC1826:AK1826))</f>
        <v/>
      </c>
    </row>
    <row r="1827" spans="1:39" customFormat="1" outlineLevel="1">
      <c r="B1827" s="256"/>
      <c r="C1827" s="124" t="s">
        <v>65</v>
      </c>
      <c r="D1827" s="103"/>
      <c r="E1827" s="103"/>
      <c r="F1827" s="103"/>
      <c r="G1827" s="103"/>
      <c r="H1827" s="104"/>
      <c r="I1827" s="105"/>
      <c r="J1827" s="107" t="str">
        <f>IFERROR((J1824-J1826)/J1826*100%,"")</f>
        <v/>
      </c>
      <c r="K1827" s="107" t="str">
        <f t="shared" ref="K1827:T1827" si="8027">IFERROR((K1826-K1824)/K1826*100%,"")</f>
        <v/>
      </c>
      <c r="L1827" s="107" t="str">
        <f t="shared" si="8027"/>
        <v/>
      </c>
      <c r="M1827" s="107" t="str">
        <f t="shared" si="8027"/>
        <v/>
      </c>
      <c r="N1827" s="107" t="str">
        <f t="shared" si="8027"/>
        <v/>
      </c>
      <c r="O1827" s="107" t="str">
        <f t="shared" si="8027"/>
        <v/>
      </c>
      <c r="P1827" s="107" t="str">
        <f t="shared" si="8027"/>
        <v/>
      </c>
      <c r="Q1827" s="107" t="str">
        <f t="shared" si="8027"/>
        <v/>
      </c>
      <c r="R1827" s="107" t="str">
        <f t="shared" si="8027"/>
        <v/>
      </c>
      <c r="S1827" s="107" t="str">
        <f t="shared" si="8027"/>
        <v/>
      </c>
      <c r="T1827" s="107" t="str">
        <f t="shared" si="8027"/>
        <v/>
      </c>
      <c r="U1827" s="107" t="str">
        <f t="shared" ref="U1827" si="8028">IFERROR((U1826-U1825)/U1826*100%,"")</f>
        <v/>
      </c>
      <c r="V1827" s="107" t="str">
        <f>IFERROR((V1824-V1826)/V1826*100%,"")</f>
        <v/>
      </c>
      <c r="W1827" s="107" t="str">
        <f>IFERROR((W1824-W1826)/W1826*100%,"")</f>
        <v/>
      </c>
      <c r="X1827" s="107" t="str">
        <f>IFERROR((X1824-X1826)/X1826*100%,"")</f>
        <v/>
      </c>
      <c r="Y1827" s="107" t="str">
        <f>IFERROR((Y1824-Y1826)/Y1826*100%,"")</f>
        <v/>
      </c>
      <c r="Z1827" s="107" t="str">
        <f t="shared" ref="Z1827" si="8029">IFERROR((Z1826-Z1825)/Z1826*100%,"")</f>
        <v/>
      </c>
      <c r="AA1827" s="107" t="str">
        <f>IFERROR((AA1826-AA1824)/AA1826*100%,"")</f>
        <v/>
      </c>
      <c r="AB1827" s="107" t="str">
        <f>IFERROR((AB1826-AB1824)/AB1826*100%,"")</f>
        <v/>
      </c>
      <c r="AC1827" s="194" t="str">
        <f t="shared" ref="AC1827" si="8030">IFERROR((AC1826-AC1825)/AC1826*100%,"")</f>
        <v/>
      </c>
      <c r="AD1827" s="194" t="str">
        <f t="shared" ref="AD1827" si="8031">IFERROR((AD1826-AD1825)/AD1826*100%,"")</f>
        <v/>
      </c>
      <c r="AE1827" s="194" t="str">
        <f t="shared" ref="AE1827" si="8032">IFERROR((AE1826-AE1825)/AE1826*100%,"")</f>
        <v/>
      </c>
      <c r="AF1827" s="194" t="str">
        <f t="shared" ref="AF1827" si="8033">IFERROR((AF1826-AF1825)/AF1826*100%,"")</f>
        <v/>
      </c>
      <c r="AG1827" s="194" t="str">
        <f t="shared" ref="AG1827" si="8034">IFERROR((AG1826-AG1825)/AG1826*100%,"")</f>
        <v/>
      </c>
      <c r="AH1827" s="194" t="str">
        <f t="shared" ref="AH1827" si="8035">IFERROR((AH1826-AH1825)/AH1826*100%,"")</f>
        <v/>
      </c>
      <c r="AI1827" s="194" t="str">
        <f t="shared" ref="AI1827" si="8036">IFERROR((AI1826-AI1825)/AI1826*100%,"")</f>
        <v/>
      </c>
      <c r="AJ1827" s="194" t="str">
        <f t="shared" ref="AJ1827" si="8037">IFERROR((AJ1826-AJ1825)/AJ1826*100%,"")</f>
        <v/>
      </c>
      <c r="AK1827" s="194" t="str">
        <f t="shared" ref="AK1827" si="8038">IFERROR((AK1826-AK1825)/AK1826*100%,"")</f>
        <v/>
      </c>
      <c r="AL1827" s="194" t="str">
        <f t="shared" ref="AL1827" si="8039">IFERROR((AL1826-AL1825)/AL1826*100%,"")</f>
        <v/>
      </c>
      <c r="AM1827" s="227" t="str">
        <f>IFERROR((AM1826-AM1824)/AM1826*100%,"")</f>
        <v/>
      </c>
    </row>
    <row r="1828" spans="1:39" customFormat="1" outlineLevel="1">
      <c r="A1828" t="str">
        <f>B1817&amp;C1828</f>
        <v>Surname, Forename7</v>
      </c>
      <c r="B1828" s="256"/>
      <c r="C1828" s="123">
        <v>7</v>
      </c>
      <c r="D1828" s="26" t="s">
        <v>22</v>
      </c>
      <c r="E1828" s="103"/>
      <c r="F1828" s="103"/>
      <c r="G1828" s="103"/>
      <c r="H1828" s="15"/>
      <c r="I1828" s="16"/>
      <c r="J1828" s="17"/>
      <c r="K1828" s="94"/>
      <c r="L1828" s="94"/>
      <c r="M1828" s="94"/>
      <c r="N1828" s="94"/>
      <c r="O1828" s="94"/>
      <c r="P1828" s="94"/>
      <c r="Q1828" s="17" t="str">
        <f>IF(SUM(K1828:P1828)=0,"",SUM(K1828:P1828))</f>
        <v/>
      </c>
      <c r="R1828" s="94"/>
      <c r="S1828" s="94"/>
      <c r="T1828" s="17" t="str">
        <f>IF(SUM(R1828:S1828)=0,"",SUM(R1828:S1828))</f>
        <v/>
      </c>
      <c r="U1828" s="17"/>
      <c r="V1828" s="94"/>
      <c r="W1828" s="17"/>
      <c r="X1828" s="94" t="str">
        <f>IFERROR(AVERAGE(V1828:W1828),"")</f>
        <v/>
      </c>
      <c r="Y1828" s="17"/>
      <c r="Z1828" s="17"/>
      <c r="AA1828" s="71"/>
      <c r="AB1828" s="17"/>
      <c r="AC1828" s="190" t="str">
        <f>IF(J1828="","",IF(J1828&lt;&gt;0,INT(25.4347*POWER((18-J1828),1.81)),0))</f>
        <v/>
      </c>
      <c r="AD1828" s="190" t="str">
        <f>IFERROR(IF(Q1828&lt;&gt;0,INT(0.14354*POWER(((10*Q1828)-220),1.4)),0),"")</f>
        <v/>
      </c>
      <c r="AE1828" s="190" t="str">
        <f>IFERROR(IF(T1828&lt;&gt;0,INT(51.39*POWER((T1828-1.5),1.05)),0),"")</f>
        <v/>
      </c>
      <c r="AF1828" s="190">
        <f>IF(U1828&lt;&gt;0,INT(0.8465*POWER(((100*U1828)-75),1.42)),0)</f>
        <v>0</v>
      </c>
      <c r="AG1828" s="190" t="str">
        <f>IFERROR(IF(X1828&lt;&gt;0,INT(1.53775*POWER((82-X1828),1.81)),0),"")</f>
        <v/>
      </c>
      <c r="AH1828" s="190" t="str">
        <f>IF(Y1828="","",IF(Y1828&lt;&gt;0,INT(5.74352*POWER((28.5-Y1828),1.92)),0))</f>
        <v/>
      </c>
      <c r="AI1828" s="190">
        <f>IF(Z1828&lt;&gt;0,INT(12.91*POWER((Z1828-4),1.1)),0)</f>
        <v>0</v>
      </c>
      <c r="AJ1828" s="190" t="str">
        <f>IF(AA1828="","",IF(AA1828&lt;&gt;0,INT(0.2797*POWER(((100*AA1828)),1.35)),0))</f>
        <v/>
      </c>
      <c r="AK1828" s="191" t="str">
        <f>IF(AB1828="","",IF(AB1828&lt;&gt;0,INT(100.14*POWER((AB1828-1),1.08)),0))</f>
        <v/>
      </c>
      <c r="AL1828" s="192">
        <f>COUNT(J1828,Q1828,T1828,X1828,Y1828,AA1828,AB1828)</f>
        <v>0</v>
      </c>
      <c r="AM1828" s="193" t="str">
        <f>IF(AL1828=0,"",SUM(AC1828:AK1828))</f>
        <v/>
      </c>
    </row>
    <row r="1829" spans="1:39" customFormat="1" outlineLevel="1">
      <c r="B1829" s="256"/>
      <c r="C1829" s="124" t="s">
        <v>65</v>
      </c>
      <c r="D1829" s="103"/>
      <c r="E1829" s="103"/>
      <c r="F1829" s="103"/>
      <c r="G1829" s="103"/>
      <c r="H1829" s="104"/>
      <c r="I1829" s="105"/>
      <c r="J1829" s="107" t="str">
        <f>IFERROR((J1826-J1828)/J1828*100%,"")</f>
        <v/>
      </c>
      <c r="K1829" s="107" t="str">
        <f t="shared" ref="K1829:T1829" si="8040">IFERROR((K1828-K1826)/K1828*100%,"")</f>
        <v/>
      </c>
      <c r="L1829" s="107" t="str">
        <f t="shared" si="8040"/>
        <v/>
      </c>
      <c r="M1829" s="107" t="str">
        <f t="shared" si="8040"/>
        <v/>
      </c>
      <c r="N1829" s="107" t="str">
        <f t="shared" si="8040"/>
        <v/>
      </c>
      <c r="O1829" s="107" t="str">
        <f t="shared" si="8040"/>
        <v/>
      </c>
      <c r="P1829" s="107" t="str">
        <f t="shared" si="8040"/>
        <v/>
      </c>
      <c r="Q1829" s="107" t="str">
        <f t="shared" si="8040"/>
        <v/>
      </c>
      <c r="R1829" s="107" t="str">
        <f t="shared" si="8040"/>
        <v/>
      </c>
      <c r="S1829" s="107" t="str">
        <f t="shared" si="8040"/>
        <v/>
      </c>
      <c r="T1829" s="107" t="str">
        <f t="shared" si="8040"/>
        <v/>
      </c>
      <c r="U1829" s="107" t="str">
        <f t="shared" ref="U1829" si="8041">IFERROR((U1828-U1827)/U1828*100%,"")</f>
        <v/>
      </c>
      <c r="V1829" s="107" t="str">
        <f>IFERROR((V1826-V1828)/V1828*100%,"")</f>
        <v/>
      </c>
      <c r="W1829" s="107" t="str">
        <f>IFERROR((W1826-W1828)/W1828*100%,"")</f>
        <v/>
      </c>
      <c r="X1829" s="107" t="str">
        <f>IFERROR((X1826-X1828)/X1828*100%,"")</f>
        <v/>
      </c>
      <c r="Y1829" s="107" t="str">
        <f>IFERROR((Y1826-Y1828)/Y1828*100%,"")</f>
        <v/>
      </c>
      <c r="Z1829" s="107" t="str">
        <f t="shared" ref="Z1829" si="8042">IFERROR((Z1828-Z1827)/Z1828*100%,"")</f>
        <v/>
      </c>
      <c r="AA1829" s="107" t="str">
        <f>IFERROR((AA1828-AA1826)/AA1828*100%,"")</f>
        <v/>
      </c>
      <c r="AB1829" s="107" t="str">
        <f>IFERROR((AB1828-AB1826)/AB1828*100%,"")</f>
        <v/>
      </c>
      <c r="AC1829" s="194" t="str">
        <f t="shared" ref="AC1829" si="8043">IFERROR((AC1828-AC1827)/AC1828*100%,"")</f>
        <v/>
      </c>
      <c r="AD1829" s="194" t="str">
        <f t="shared" ref="AD1829" si="8044">IFERROR((AD1828-AD1827)/AD1828*100%,"")</f>
        <v/>
      </c>
      <c r="AE1829" s="194" t="str">
        <f t="shared" ref="AE1829" si="8045">IFERROR((AE1828-AE1827)/AE1828*100%,"")</f>
        <v/>
      </c>
      <c r="AF1829" s="194" t="str">
        <f t="shared" ref="AF1829" si="8046">IFERROR((AF1828-AF1827)/AF1828*100%,"")</f>
        <v/>
      </c>
      <c r="AG1829" s="194" t="str">
        <f t="shared" ref="AG1829" si="8047">IFERROR((AG1828-AG1827)/AG1828*100%,"")</f>
        <v/>
      </c>
      <c r="AH1829" s="194" t="str">
        <f t="shared" ref="AH1829" si="8048">IFERROR((AH1828-AH1827)/AH1828*100%,"")</f>
        <v/>
      </c>
      <c r="AI1829" s="194" t="str">
        <f t="shared" ref="AI1829" si="8049">IFERROR((AI1828-AI1827)/AI1828*100%,"")</f>
        <v/>
      </c>
      <c r="AJ1829" s="194" t="str">
        <f t="shared" ref="AJ1829" si="8050">IFERROR((AJ1828-AJ1827)/AJ1828*100%,"")</f>
        <v/>
      </c>
      <c r="AK1829" s="194" t="str">
        <f t="shared" ref="AK1829" si="8051">IFERROR((AK1828-AK1827)/AK1828*100%,"")</f>
        <v/>
      </c>
      <c r="AL1829" s="194" t="str">
        <f t="shared" ref="AL1829" si="8052">IFERROR((AL1828-AL1827)/AL1828*100%,"")</f>
        <v/>
      </c>
      <c r="AM1829" s="227" t="str">
        <f>IFERROR((AM1828-AM1826)/AM1828*100%,"")</f>
        <v/>
      </c>
    </row>
    <row r="1830" spans="1:39" customFormat="1" outlineLevel="1">
      <c r="A1830" t="str">
        <f>B1817&amp;C1830</f>
        <v>Surname, Forename8</v>
      </c>
      <c r="B1830" s="256"/>
      <c r="C1830" s="123">
        <v>8</v>
      </c>
      <c r="D1830" s="26" t="s">
        <v>22</v>
      </c>
      <c r="E1830" s="103"/>
      <c r="F1830" s="103"/>
      <c r="G1830" s="103"/>
      <c r="H1830" s="15"/>
      <c r="I1830" s="16"/>
      <c r="J1830" s="17"/>
      <c r="K1830" s="94"/>
      <c r="L1830" s="94"/>
      <c r="M1830" s="94"/>
      <c r="N1830" s="94"/>
      <c r="O1830" s="94"/>
      <c r="P1830" s="94"/>
      <c r="Q1830" s="17" t="str">
        <f>IF(SUM(K1830:P1830)=0,"",SUM(K1830:P1830))</f>
        <v/>
      </c>
      <c r="R1830" s="94"/>
      <c r="S1830" s="94"/>
      <c r="T1830" s="17" t="str">
        <f>IF(SUM(R1830:S1830)=0,"",SUM(R1830:S1830))</f>
        <v/>
      </c>
      <c r="U1830" s="17"/>
      <c r="V1830" s="94"/>
      <c r="W1830" s="17"/>
      <c r="X1830" s="94" t="str">
        <f>IFERROR(AVERAGE(V1830:W1830),"")</f>
        <v/>
      </c>
      <c r="Y1830" s="17"/>
      <c r="Z1830" s="17"/>
      <c r="AA1830" s="71"/>
      <c r="AB1830" s="17"/>
      <c r="AC1830" s="190" t="str">
        <f>IF(J1830="","",IF(J1830&lt;&gt;0,INT(25.4347*POWER((18-J1830),1.81)),0))</f>
        <v/>
      </c>
      <c r="AD1830" s="190" t="str">
        <f>IFERROR(IF(Q1830&lt;&gt;0,INT(0.14354*POWER(((10*Q1830)-220),1.4)),0),"")</f>
        <v/>
      </c>
      <c r="AE1830" s="190" t="str">
        <f>IFERROR(IF(T1830&lt;&gt;0,INT(51.39*POWER((T1830-1.5),1.05)),0),"")</f>
        <v/>
      </c>
      <c r="AF1830" s="190">
        <f>IF(U1830&lt;&gt;0,INT(0.8465*POWER(((100*U1830)-75),1.42)),0)</f>
        <v>0</v>
      </c>
      <c r="AG1830" s="190" t="str">
        <f>IFERROR(IF(X1830&lt;&gt;0,INT(1.53775*POWER((82-X1830),1.81)),0),"")</f>
        <v/>
      </c>
      <c r="AH1830" s="190" t="str">
        <f>IF(Y1830="","",IF(Y1830&lt;&gt;0,INT(5.74352*POWER((28.5-Y1830),1.92)),0))</f>
        <v/>
      </c>
      <c r="AI1830" s="190">
        <f>IF(Z1830&lt;&gt;0,INT(12.91*POWER((Z1830-4),1.1)),0)</f>
        <v>0</v>
      </c>
      <c r="AJ1830" s="190" t="str">
        <f>IF(AA1830="","",IF(AA1830&lt;&gt;0,INT(0.2797*POWER(((100*AA1830)),1.35)),0))</f>
        <v/>
      </c>
      <c r="AK1830" s="191" t="str">
        <f>IF(AB1830="","",IF(AB1830&lt;&gt;0,INT(100.14*POWER((AB1830-1),1.08)),0))</f>
        <v/>
      </c>
      <c r="AL1830" s="192">
        <f>COUNT(J1830,Q1830,T1830,X1830,Y1830,AA1830,AB1830)</f>
        <v>0</v>
      </c>
      <c r="AM1830" s="193" t="str">
        <f>IF(AL1830=0,"",SUM(AC1830:AK1830))</f>
        <v/>
      </c>
    </row>
    <row r="1831" spans="1:39" customFormat="1" outlineLevel="1">
      <c r="B1831" s="256"/>
      <c r="C1831" s="124" t="s">
        <v>65</v>
      </c>
      <c r="D1831" s="103"/>
      <c r="E1831" s="103"/>
      <c r="F1831" s="103"/>
      <c r="G1831" s="103"/>
      <c r="H1831" s="104"/>
      <c r="I1831" s="105"/>
      <c r="J1831" s="107" t="str">
        <f>IFERROR((J1828-J1830)/J1830*100%,"")</f>
        <v/>
      </c>
      <c r="K1831" s="107" t="str">
        <f t="shared" ref="K1831:T1831" si="8053">IFERROR((K1830-K1828)/K1830*100%,"")</f>
        <v/>
      </c>
      <c r="L1831" s="107" t="str">
        <f t="shared" si="8053"/>
        <v/>
      </c>
      <c r="M1831" s="107" t="str">
        <f t="shared" si="8053"/>
        <v/>
      </c>
      <c r="N1831" s="107" t="str">
        <f t="shared" si="8053"/>
        <v/>
      </c>
      <c r="O1831" s="107" t="str">
        <f t="shared" si="8053"/>
        <v/>
      </c>
      <c r="P1831" s="107" t="str">
        <f t="shared" si="8053"/>
        <v/>
      </c>
      <c r="Q1831" s="107" t="str">
        <f t="shared" si="8053"/>
        <v/>
      </c>
      <c r="R1831" s="107" t="str">
        <f t="shared" si="8053"/>
        <v/>
      </c>
      <c r="S1831" s="107" t="str">
        <f t="shared" si="8053"/>
        <v/>
      </c>
      <c r="T1831" s="107" t="str">
        <f t="shared" si="8053"/>
        <v/>
      </c>
      <c r="U1831" s="107" t="str">
        <f t="shared" ref="U1831" si="8054">IFERROR((U1830-U1829)/U1830*100%,"")</f>
        <v/>
      </c>
      <c r="V1831" s="107" t="str">
        <f>IFERROR((V1828-V1830)/V1830*100%,"")</f>
        <v/>
      </c>
      <c r="W1831" s="107" t="str">
        <f>IFERROR((W1828-W1830)/W1830*100%,"")</f>
        <v/>
      </c>
      <c r="X1831" s="107" t="str">
        <f>IFERROR((X1828-X1830)/X1830*100%,"")</f>
        <v/>
      </c>
      <c r="Y1831" s="107" t="str">
        <f>IFERROR((Y1828-Y1830)/Y1830*100%,"")</f>
        <v/>
      </c>
      <c r="Z1831" s="107" t="str">
        <f t="shared" ref="Z1831" si="8055">IFERROR((Z1830-Z1829)/Z1830*100%,"")</f>
        <v/>
      </c>
      <c r="AA1831" s="107" t="str">
        <f>IFERROR((AA1830-AA1828)/AA1830*100%,"")</f>
        <v/>
      </c>
      <c r="AB1831" s="107" t="str">
        <f>IFERROR((AB1830-AB1828)/AB1830*100%,"")</f>
        <v/>
      </c>
      <c r="AC1831" s="194" t="str">
        <f t="shared" ref="AC1831" si="8056">IFERROR((AC1830-AC1829)/AC1830*100%,"")</f>
        <v/>
      </c>
      <c r="AD1831" s="194" t="str">
        <f t="shared" ref="AD1831" si="8057">IFERROR((AD1830-AD1829)/AD1830*100%,"")</f>
        <v/>
      </c>
      <c r="AE1831" s="194" t="str">
        <f t="shared" ref="AE1831" si="8058">IFERROR((AE1830-AE1829)/AE1830*100%,"")</f>
        <v/>
      </c>
      <c r="AF1831" s="194" t="str">
        <f t="shared" ref="AF1831" si="8059">IFERROR((AF1830-AF1829)/AF1830*100%,"")</f>
        <v/>
      </c>
      <c r="AG1831" s="194" t="str">
        <f t="shared" ref="AG1831" si="8060">IFERROR((AG1830-AG1829)/AG1830*100%,"")</f>
        <v/>
      </c>
      <c r="AH1831" s="194" t="str">
        <f t="shared" ref="AH1831" si="8061">IFERROR((AH1830-AH1829)/AH1830*100%,"")</f>
        <v/>
      </c>
      <c r="AI1831" s="194" t="str">
        <f t="shared" ref="AI1831" si="8062">IFERROR((AI1830-AI1829)/AI1830*100%,"")</f>
        <v/>
      </c>
      <c r="AJ1831" s="194" t="str">
        <f t="shared" ref="AJ1831" si="8063">IFERROR((AJ1830-AJ1829)/AJ1830*100%,"")</f>
        <v/>
      </c>
      <c r="AK1831" s="194" t="str">
        <f t="shared" ref="AK1831" si="8064">IFERROR((AK1830-AK1829)/AK1830*100%,"")</f>
        <v/>
      </c>
      <c r="AL1831" s="194" t="str">
        <f t="shared" ref="AL1831" si="8065">IFERROR((AL1830-AL1829)/AL1830*100%,"")</f>
        <v/>
      </c>
      <c r="AM1831" s="227" t="str">
        <f>IFERROR((AM1830-AM1828)/AM1830*100%,"")</f>
        <v/>
      </c>
    </row>
    <row r="1832" spans="1:39" customFormat="1" outlineLevel="1">
      <c r="A1832" t="str">
        <f>B1817&amp;C1832</f>
        <v>Surname, Forename9</v>
      </c>
      <c r="B1832" s="256"/>
      <c r="C1832" s="123">
        <v>9</v>
      </c>
      <c r="D1832" s="26" t="s">
        <v>22</v>
      </c>
      <c r="E1832" s="103"/>
      <c r="F1832" s="103"/>
      <c r="G1832" s="103"/>
      <c r="H1832" s="15"/>
      <c r="I1832" s="16"/>
      <c r="J1832" s="17"/>
      <c r="K1832" s="94"/>
      <c r="L1832" s="94"/>
      <c r="M1832" s="94"/>
      <c r="N1832" s="94"/>
      <c r="O1832" s="94"/>
      <c r="P1832" s="94"/>
      <c r="Q1832" s="17" t="str">
        <f>IF(SUM(K1832:P1832)=0,"",SUM(K1832:P1832))</f>
        <v/>
      </c>
      <c r="R1832" s="94"/>
      <c r="S1832" s="94"/>
      <c r="T1832" s="17" t="str">
        <f>IF(SUM(R1832:S1832)=0,"",SUM(R1832:S1832))</f>
        <v/>
      </c>
      <c r="U1832" s="17"/>
      <c r="V1832" s="94"/>
      <c r="W1832" s="17"/>
      <c r="X1832" s="94" t="str">
        <f>IFERROR(AVERAGE(V1832:W1832),"")</f>
        <v/>
      </c>
      <c r="Y1832" s="17"/>
      <c r="Z1832" s="17"/>
      <c r="AA1832" s="71"/>
      <c r="AB1832" s="17"/>
      <c r="AC1832" s="190" t="str">
        <f>IF(J1832="","",IF(J1832&lt;&gt;0,INT(25.4347*POWER((18-J1832),1.81)),0))</f>
        <v/>
      </c>
      <c r="AD1832" s="190" t="str">
        <f>IFERROR(IF(Q1832&lt;&gt;0,INT(0.14354*POWER(((10*Q1832)-220),1.4)),0),"")</f>
        <v/>
      </c>
      <c r="AE1832" s="190" t="str">
        <f>IFERROR(IF(T1832&lt;&gt;0,INT(51.39*POWER((T1832-1.5),1.05)),0),"")</f>
        <v/>
      </c>
      <c r="AF1832" s="190">
        <f>IF(U1832&lt;&gt;0,INT(0.8465*POWER(((100*U1832)-75),1.42)),0)</f>
        <v>0</v>
      </c>
      <c r="AG1832" s="190" t="str">
        <f>IFERROR(IF(X1832&lt;&gt;0,INT(1.53775*POWER((82-X1832),1.81)),0),"")</f>
        <v/>
      </c>
      <c r="AH1832" s="190" t="str">
        <f>IF(Y1832="","",IF(Y1832&lt;&gt;0,INT(5.74352*POWER((28.5-Y1832),1.92)),0))</f>
        <v/>
      </c>
      <c r="AI1832" s="190">
        <f>IF(Z1832&lt;&gt;0,INT(12.91*POWER((Z1832-4),1.1)),0)</f>
        <v>0</v>
      </c>
      <c r="AJ1832" s="190" t="str">
        <f>IF(AA1832="","",IF(AA1832&lt;&gt;0,INT(0.2797*POWER(((100*AA1832)),1.35)),0))</f>
        <v/>
      </c>
      <c r="AK1832" s="191" t="str">
        <f>IF(AB1832="","",IF(AB1832&lt;&gt;0,INT(100.14*POWER((AB1832-1),1.08)),0))</f>
        <v/>
      </c>
      <c r="AL1832" s="192">
        <f>COUNT(J1832,Q1832,T1832,X1832,Y1832,AA1832,AB1832)</f>
        <v>0</v>
      </c>
      <c r="AM1832" s="193" t="str">
        <f>IF(AL1832=0,"",SUM(AC1832:AK1832))</f>
        <v/>
      </c>
    </row>
    <row r="1833" spans="1:39" customFormat="1" outlineLevel="1">
      <c r="B1833" s="256"/>
      <c r="C1833" s="124" t="s">
        <v>65</v>
      </c>
      <c r="D1833" s="33"/>
      <c r="E1833" s="33"/>
      <c r="F1833" s="33"/>
      <c r="G1833" s="33"/>
      <c r="H1833" s="18"/>
      <c r="I1833" s="44"/>
      <c r="J1833" s="107" t="str">
        <f>IFERROR((J1830-J1832)/J1832*100%,"")</f>
        <v/>
      </c>
      <c r="K1833" s="107" t="str">
        <f t="shared" ref="K1833:T1833" si="8066">IFERROR((K1832-K1830)/K1832*100%,"")</f>
        <v/>
      </c>
      <c r="L1833" s="107" t="str">
        <f t="shared" si="8066"/>
        <v/>
      </c>
      <c r="M1833" s="107" t="str">
        <f t="shared" si="8066"/>
        <v/>
      </c>
      <c r="N1833" s="107" t="str">
        <f t="shared" si="8066"/>
        <v/>
      </c>
      <c r="O1833" s="107" t="str">
        <f t="shared" si="8066"/>
        <v/>
      </c>
      <c r="P1833" s="107" t="str">
        <f t="shared" si="8066"/>
        <v/>
      </c>
      <c r="Q1833" s="107" t="str">
        <f t="shared" si="8066"/>
        <v/>
      </c>
      <c r="R1833" s="107" t="str">
        <f t="shared" si="8066"/>
        <v/>
      </c>
      <c r="S1833" s="107" t="str">
        <f t="shared" si="8066"/>
        <v/>
      </c>
      <c r="T1833" s="107" t="str">
        <f t="shared" si="8066"/>
        <v/>
      </c>
      <c r="U1833" s="107" t="str">
        <f t="shared" ref="U1833" si="8067">IFERROR((U1832-U1831)/U1832*100%,"")</f>
        <v/>
      </c>
      <c r="V1833" s="107" t="str">
        <f>IFERROR((V1830-V1832)/V1832*100%,"")</f>
        <v/>
      </c>
      <c r="W1833" s="107" t="str">
        <f>IFERROR((W1830-W1832)/W1832*100%,"")</f>
        <v/>
      </c>
      <c r="X1833" s="107" t="str">
        <f>IFERROR((X1830-X1832)/X1832*100%,"")</f>
        <v/>
      </c>
      <c r="Y1833" s="107" t="str">
        <f>IFERROR((Y1830-Y1832)/Y1832*100%,"")</f>
        <v/>
      </c>
      <c r="Z1833" s="107" t="str">
        <f t="shared" ref="Z1833" si="8068">IFERROR((Z1832-Z1831)/Z1832*100%,"")</f>
        <v/>
      </c>
      <c r="AA1833" s="107" t="str">
        <f>IFERROR((AA1832-AA1830)/AA1832*100%,"")</f>
        <v/>
      </c>
      <c r="AB1833" s="107" t="str">
        <f>IFERROR((AB1832-AB1830)/AB1832*100%,"")</f>
        <v/>
      </c>
      <c r="AC1833" s="194" t="str">
        <f t="shared" ref="AC1833" si="8069">IFERROR((AC1832-AC1831)/AC1832*100%,"")</f>
        <v/>
      </c>
      <c r="AD1833" s="194" t="str">
        <f t="shared" ref="AD1833" si="8070">IFERROR((AD1832-AD1831)/AD1832*100%,"")</f>
        <v/>
      </c>
      <c r="AE1833" s="194" t="str">
        <f t="shared" ref="AE1833" si="8071">IFERROR((AE1832-AE1831)/AE1832*100%,"")</f>
        <v/>
      </c>
      <c r="AF1833" s="194" t="str">
        <f t="shared" ref="AF1833" si="8072">IFERROR((AF1832-AF1831)/AF1832*100%,"")</f>
        <v/>
      </c>
      <c r="AG1833" s="194" t="str">
        <f t="shared" ref="AG1833" si="8073">IFERROR((AG1832-AG1831)/AG1832*100%,"")</f>
        <v/>
      </c>
      <c r="AH1833" s="194" t="str">
        <f t="shared" ref="AH1833" si="8074">IFERROR((AH1832-AH1831)/AH1832*100%,"")</f>
        <v/>
      </c>
      <c r="AI1833" s="194" t="str">
        <f t="shared" ref="AI1833" si="8075">IFERROR((AI1832-AI1831)/AI1832*100%,"")</f>
        <v/>
      </c>
      <c r="AJ1833" s="194" t="str">
        <f t="shared" ref="AJ1833" si="8076">IFERROR((AJ1832-AJ1831)/AJ1832*100%,"")</f>
        <v/>
      </c>
      <c r="AK1833" s="194" t="str">
        <f t="shared" ref="AK1833" si="8077">IFERROR((AK1832-AK1831)/AK1832*100%,"")</f>
        <v/>
      </c>
      <c r="AL1833" s="194" t="str">
        <f t="shared" ref="AL1833" si="8078">IFERROR((AL1832-AL1831)/AL1832*100%,"")</f>
        <v/>
      </c>
      <c r="AM1833" s="227" t="str">
        <f>IFERROR((AM1832-AM1830)/AM1832*100%,"")</f>
        <v/>
      </c>
    </row>
    <row r="1834" spans="1:39" s="6" customFormat="1" outlineLevel="1">
      <c r="A1834" t="str">
        <f>B1817&amp;C1834</f>
        <v>Surname, Forename10</v>
      </c>
      <c r="B1834" s="256"/>
      <c r="C1834" s="125">
        <v>10</v>
      </c>
      <c r="D1834" s="33" t="s">
        <v>22</v>
      </c>
      <c r="E1834" s="33"/>
      <c r="F1834" s="33"/>
      <c r="G1834" s="33"/>
      <c r="H1834" s="18"/>
      <c r="I1834" s="44"/>
      <c r="J1834" s="34"/>
      <c r="K1834" s="34"/>
      <c r="L1834" s="34"/>
      <c r="M1834" s="34"/>
      <c r="N1834" s="34"/>
      <c r="O1834" s="34"/>
      <c r="P1834" s="34"/>
      <c r="Q1834" s="17" t="str">
        <f>IF(SUM(K1834:P1834)=0,"",SUM(K1834:P1834))</f>
        <v/>
      </c>
      <c r="R1834" s="94"/>
      <c r="S1834" s="94"/>
      <c r="T1834" s="17" t="str">
        <f>IF(SUM(R1834:S1834)=0,"",SUM(R1834:S1834))</f>
        <v/>
      </c>
      <c r="U1834" s="17"/>
      <c r="V1834" s="94"/>
      <c r="W1834" s="17"/>
      <c r="X1834" s="94" t="str">
        <f>IFERROR(AVERAGE(V1834:W1834),"")</f>
        <v/>
      </c>
      <c r="Y1834" s="17"/>
      <c r="Z1834" s="17"/>
      <c r="AA1834" s="71"/>
      <c r="AB1834" s="17"/>
      <c r="AC1834" s="190" t="str">
        <f>IF(J1834="","",IF(J1834&lt;&gt;0,INT(25.4347*POWER((18-J1834),1.81)),0))</f>
        <v/>
      </c>
      <c r="AD1834" s="190" t="str">
        <f>IFERROR(IF(Q1834&lt;&gt;0,INT(0.14354*POWER(((10*Q1834)-220),1.4)),0),"")</f>
        <v/>
      </c>
      <c r="AE1834" s="190" t="str">
        <f>IFERROR(IF(T1834&lt;&gt;0,INT(51.39*POWER((T1834-1.5),1.05)),0),"")</f>
        <v/>
      </c>
      <c r="AF1834" s="190">
        <f>IF(U1834&lt;&gt;0,INT(0.8465*POWER(((100*U1834)-75),1.42)),0)</f>
        <v>0</v>
      </c>
      <c r="AG1834" s="190" t="str">
        <f>IFERROR(IF(X1834&lt;&gt;0,INT(1.53775*POWER((82-X1834),1.81)),0),"")</f>
        <v/>
      </c>
      <c r="AH1834" s="190" t="str">
        <f>IF(Y1834="","",IF(Y1834&lt;&gt;0,INT(5.74352*POWER((28.5-Y1834),1.92)),0))</f>
        <v/>
      </c>
      <c r="AI1834" s="190">
        <f>IF(Z1834&lt;&gt;0,INT(12.91*POWER((Z1834-4),1.1)),0)</f>
        <v>0</v>
      </c>
      <c r="AJ1834" s="190" t="str">
        <f>IF(AA1834="","",IF(AA1834&lt;&gt;0,INT(0.2797*POWER(((100*AA1834)),1.35)),0))</f>
        <v/>
      </c>
      <c r="AK1834" s="191" t="str">
        <f>IF(AB1834="","",IF(AB1834&lt;&gt;0,INT(100.14*POWER((AB1834-1),1.08)),0))</f>
        <v/>
      </c>
      <c r="AL1834" s="192">
        <f>COUNT(J1834,Q1834,T1834,X1834,Y1834,AA1834,AB1834)</f>
        <v>0</v>
      </c>
      <c r="AM1834" s="193" t="str">
        <f>IF(AL1834=0,"",SUM(AC1834:AK1834))</f>
        <v/>
      </c>
    </row>
    <row r="1835" spans="1:39" s="6" customFormat="1" outlineLevel="1">
      <c r="A1835"/>
      <c r="B1835" s="257"/>
      <c r="C1835" s="126" t="s">
        <v>65</v>
      </c>
      <c r="D1835" s="33"/>
      <c r="E1835" s="33"/>
      <c r="F1835" s="33"/>
      <c r="G1835" s="33"/>
      <c r="H1835" s="18"/>
      <c r="I1835" s="44"/>
      <c r="J1835" s="107" t="str">
        <f>IFERROR((J1832-J1834)/J1834*100%,"")</f>
        <v/>
      </c>
      <c r="K1835" s="107" t="str">
        <f t="shared" ref="K1835:T1835" si="8079">IFERROR((K1834-K1832)/K1834*100%,"")</f>
        <v/>
      </c>
      <c r="L1835" s="107" t="str">
        <f t="shared" si="8079"/>
        <v/>
      </c>
      <c r="M1835" s="107" t="str">
        <f t="shared" si="8079"/>
        <v/>
      </c>
      <c r="N1835" s="107" t="str">
        <f t="shared" si="8079"/>
        <v/>
      </c>
      <c r="O1835" s="107" t="str">
        <f t="shared" si="8079"/>
        <v/>
      </c>
      <c r="P1835" s="107" t="str">
        <f t="shared" si="8079"/>
        <v/>
      </c>
      <c r="Q1835" s="107" t="str">
        <f t="shared" si="8079"/>
        <v/>
      </c>
      <c r="R1835" s="107" t="str">
        <f t="shared" si="8079"/>
        <v/>
      </c>
      <c r="S1835" s="107" t="str">
        <f t="shared" si="8079"/>
        <v/>
      </c>
      <c r="T1835" s="107" t="str">
        <f t="shared" si="8079"/>
        <v/>
      </c>
      <c r="U1835" s="107" t="str">
        <f t="shared" ref="U1835" si="8080">IFERROR((U1834-U1833)/U1834*100%,"")</f>
        <v/>
      </c>
      <c r="V1835" s="107" t="str">
        <f>IFERROR((V1832-V1834)/V1834*100%,"")</f>
        <v/>
      </c>
      <c r="W1835" s="107" t="str">
        <f>IFERROR((W1832-W1834)/W1834*100%,"")</f>
        <v/>
      </c>
      <c r="X1835" s="107" t="str">
        <f>IFERROR((X1832-X1834)/X1834*100%,"")</f>
        <v/>
      </c>
      <c r="Y1835" s="107" t="str">
        <f>IFERROR((Y1832-Y1834)/Y1834*100%,"")</f>
        <v/>
      </c>
      <c r="Z1835" s="107" t="str">
        <f t="shared" ref="Z1835" si="8081">IFERROR((Z1834-Z1833)/Z1834*100%,"")</f>
        <v/>
      </c>
      <c r="AA1835" s="107" t="str">
        <f>IFERROR((AA1834-AA1832)/AA1834*100%,"")</f>
        <v/>
      </c>
      <c r="AB1835" s="107" t="str">
        <f>IFERROR((AB1834-AB1832)/AB1834*100%,"")</f>
        <v/>
      </c>
      <c r="AC1835" s="194" t="str">
        <f t="shared" ref="AC1835" si="8082">IFERROR((AC1834-AC1833)/AC1834*100%,"")</f>
        <v/>
      </c>
      <c r="AD1835" s="194" t="str">
        <f t="shared" ref="AD1835" si="8083">IFERROR((AD1834-AD1833)/AD1834*100%,"")</f>
        <v/>
      </c>
      <c r="AE1835" s="194" t="str">
        <f t="shared" ref="AE1835" si="8084">IFERROR((AE1834-AE1833)/AE1834*100%,"")</f>
        <v/>
      </c>
      <c r="AF1835" s="194" t="str">
        <f t="shared" ref="AF1835" si="8085">IFERROR((AF1834-AF1833)/AF1834*100%,"")</f>
        <v/>
      </c>
      <c r="AG1835" s="194" t="str">
        <f t="shared" ref="AG1835" si="8086">IFERROR((AG1834-AG1833)/AG1834*100%,"")</f>
        <v/>
      </c>
      <c r="AH1835" s="194" t="str">
        <f t="shared" ref="AH1835" si="8087">IFERROR((AH1834-AH1833)/AH1834*100%,"")</f>
        <v/>
      </c>
      <c r="AI1835" s="194" t="str">
        <f t="shared" ref="AI1835" si="8088">IFERROR((AI1834-AI1833)/AI1834*100%,"")</f>
        <v/>
      </c>
      <c r="AJ1835" s="194" t="str">
        <f t="shared" ref="AJ1835" si="8089">IFERROR((AJ1834-AJ1833)/AJ1834*100%,"")</f>
        <v/>
      </c>
      <c r="AK1835" s="194" t="str">
        <f t="shared" ref="AK1835" si="8090">IFERROR((AK1834-AK1833)/AK1834*100%,"")</f>
        <v/>
      </c>
      <c r="AL1835" s="194" t="str">
        <f t="shared" ref="AL1835" si="8091">IFERROR((AL1834-AL1833)/AL1834*100%,"")</f>
        <v/>
      </c>
      <c r="AM1835" s="227" t="str">
        <f>IFERROR((AM1834-AM1832)/AM1834*100%,"")</f>
        <v/>
      </c>
    </row>
    <row r="1836" spans="1:39" s="45" customFormat="1" outlineLevel="1">
      <c r="B1836" s="115"/>
      <c r="C1836" s="32"/>
      <c r="D1836" s="33"/>
      <c r="E1836" s="33"/>
      <c r="F1836" s="33"/>
      <c r="G1836" s="33"/>
      <c r="H1836" s="18"/>
      <c r="I1836" s="44"/>
      <c r="J1836" s="34"/>
      <c r="K1836" s="34"/>
      <c r="L1836" s="34"/>
      <c r="M1836" s="34"/>
      <c r="N1836" s="34"/>
      <c r="O1836" s="34"/>
      <c r="P1836" s="34"/>
      <c r="Q1836" s="34"/>
      <c r="R1836" s="34"/>
      <c r="S1836" s="34"/>
      <c r="T1836" s="34"/>
      <c r="U1836" s="34"/>
      <c r="V1836" s="34"/>
      <c r="W1836" s="34"/>
      <c r="X1836" s="34"/>
      <c r="Y1836" s="34"/>
      <c r="Z1836" s="34"/>
      <c r="AA1836" s="34"/>
      <c r="AB1836" s="34"/>
      <c r="AC1836" s="195"/>
      <c r="AD1836" s="196"/>
      <c r="AE1836" s="196"/>
      <c r="AF1836" s="196"/>
      <c r="AG1836" s="196"/>
      <c r="AH1836" s="196"/>
      <c r="AI1836" s="196"/>
      <c r="AJ1836" s="196"/>
      <c r="AK1836" s="197"/>
      <c r="AL1836" s="196"/>
      <c r="AM1836" s="198"/>
    </row>
    <row r="1837" spans="1:39" s="6" customFormat="1" outlineLevel="1">
      <c r="B1837" s="116"/>
      <c r="C1837" s="35"/>
      <c r="D1837" s="36"/>
      <c r="E1837" s="36"/>
      <c r="F1837" s="36"/>
      <c r="G1837" s="36"/>
      <c r="H1837" s="37"/>
      <c r="I1837" s="38" t="s">
        <v>24</v>
      </c>
      <c r="J1837" s="21" t="e">
        <f>AVERAGE(J1817:J1818,J1820,J1822,J1824,J1826,J1828,J1830,J1832,J1834)</f>
        <v>#DIV/0!</v>
      </c>
      <c r="K1837" s="21" t="e">
        <f t="shared" ref="K1837:AB1837" si="8092">AVERAGE(K1817:K1818,K1820,K1822,K1824,K1826,K1828,K1830,K1832,K1834)</f>
        <v>#DIV/0!</v>
      </c>
      <c r="L1837" s="21" t="e">
        <f t="shared" si="8092"/>
        <v>#DIV/0!</v>
      </c>
      <c r="M1837" s="21" t="e">
        <f t="shared" si="8092"/>
        <v>#DIV/0!</v>
      </c>
      <c r="N1837" s="21" t="e">
        <f t="shared" si="8092"/>
        <v>#DIV/0!</v>
      </c>
      <c r="O1837" s="21" t="e">
        <f t="shared" si="8092"/>
        <v>#DIV/0!</v>
      </c>
      <c r="P1837" s="21" t="e">
        <f t="shared" si="8092"/>
        <v>#DIV/0!</v>
      </c>
      <c r="Q1837" s="21">
        <f t="shared" si="8092"/>
        <v>0</v>
      </c>
      <c r="R1837" s="21" t="e">
        <f t="shared" si="8092"/>
        <v>#DIV/0!</v>
      </c>
      <c r="S1837" s="21" t="e">
        <f t="shared" si="8092"/>
        <v>#DIV/0!</v>
      </c>
      <c r="T1837" s="21">
        <f t="shared" si="8092"/>
        <v>0</v>
      </c>
      <c r="U1837" s="21" t="e">
        <f t="shared" si="8092"/>
        <v>#DIV/0!</v>
      </c>
      <c r="V1837" s="21" t="e">
        <f t="shared" si="8092"/>
        <v>#DIV/0!</v>
      </c>
      <c r="W1837" s="21" t="e">
        <f t="shared" si="8092"/>
        <v>#DIV/0!</v>
      </c>
      <c r="X1837" s="21" t="e">
        <f t="shared" si="8092"/>
        <v>#DIV/0!</v>
      </c>
      <c r="Y1837" s="21" t="e">
        <f t="shared" si="8092"/>
        <v>#DIV/0!</v>
      </c>
      <c r="Z1837" s="21" t="e">
        <f t="shared" si="8092"/>
        <v>#DIV/0!</v>
      </c>
      <c r="AA1837" s="21" t="e">
        <f t="shared" si="8092"/>
        <v>#DIV/0!</v>
      </c>
      <c r="AB1837" s="21" t="e">
        <f t="shared" si="8092"/>
        <v>#DIV/0!</v>
      </c>
      <c r="AC1837" s="199"/>
      <c r="AD1837" s="200"/>
      <c r="AE1837" s="200"/>
      <c r="AF1837" s="200"/>
      <c r="AG1837" s="200"/>
      <c r="AH1837" s="200"/>
      <c r="AI1837" s="200"/>
      <c r="AJ1837" s="200"/>
      <c r="AK1837" s="201"/>
      <c r="AL1837" s="200"/>
      <c r="AM1837" s="202"/>
    </row>
    <row r="1838" spans="1:39" s="6" customFormat="1" outlineLevel="1">
      <c r="B1838" s="116"/>
      <c r="C1838" s="35"/>
      <c r="D1838" s="36"/>
      <c r="E1838" s="36"/>
      <c r="F1838" s="36"/>
      <c r="G1838" s="36"/>
      <c r="H1838" s="37"/>
      <c r="I1838" s="38" t="s">
        <v>26</v>
      </c>
      <c r="J1838" s="21">
        <f>MIN(J1817:J1818,J1820,J1822,J1824,J1826,J1828,J1830,J1832,J1834)</f>
        <v>0</v>
      </c>
      <c r="K1838" s="21">
        <f t="shared" ref="K1838:AB1838" si="8093">MIN(K1817:K1818,K1820,K1822,K1824,K1826,K1828,K1830,K1832,K1834)</f>
        <v>0</v>
      </c>
      <c r="L1838" s="21">
        <f t="shared" si="8093"/>
        <v>0</v>
      </c>
      <c r="M1838" s="21">
        <f t="shared" si="8093"/>
        <v>0</v>
      </c>
      <c r="N1838" s="21">
        <f t="shared" si="8093"/>
        <v>0</v>
      </c>
      <c r="O1838" s="21">
        <f t="shared" si="8093"/>
        <v>0</v>
      </c>
      <c r="P1838" s="21">
        <f t="shared" si="8093"/>
        <v>0</v>
      </c>
      <c r="Q1838" s="21">
        <f t="shared" si="8093"/>
        <v>0</v>
      </c>
      <c r="R1838" s="21">
        <f t="shared" si="8093"/>
        <v>0</v>
      </c>
      <c r="S1838" s="21">
        <f t="shared" si="8093"/>
        <v>0</v>
      </c>
      <c r="T1838" s="21">
        <f t="shared" si="8093"/>
        <v>0</v>
      </c>
      <c r="U1838" s="21">
        <f t="shared" si="8093"/>
        <v>0</v>
      </c>
      <c r="V1838" s="21">
        <f t="shared" si="8093"/>
        <v>0</v>
      </c>
      <c r="W1838" s="21">
        <f t="shared" si="8093"/>
        <v>0</v>
      </c>
      <c r="X1838" s="21" t="e">
        <f t="shared" si="8093"/>
        <v>#DIV/0!</v>
      </c>
      <c r="Y1838" s="21">
        <f t="shared" si="8093"/>
        <v>0</v>
      </c>
      <c r="Z1838" s="21">
        <f t="shared" si="8093"/>
        <v>0</v>
      </c>
      <c r="AA1838" s="21">
        <f t="shared" si="8093"/>
        <v>0</v>
      </c>
      <c r="AB1838" s="21">
        <f t="shared" si="8093"/>
        <v>0</v>
      </c>
      <c r="AC1838" s="199"/>
      <c r="AD1838" s="200"/>
      <c r="AE1838" s="200"/>
      <c r="AF1838" s="200"/>
      <c r="AG1838" s="200"/>
      <c r="AH1838" s="200"/>
      <c r="AI1838" s="200"/>
      <c r="AJ1838" s="200"/>
      <c r="AK1838" s="201"/>
      <c r="AL1838" s="200"/>
      <c r="AM1838" s="202"/>
    </row>
    <row r="1839" spans="1:39" s="6" customFormat="1" outlineLevel="1">
      <c r="B1839" s="116"/>
      <c r="C1839" s="35"/>
      <c r="D1839" s="36"/>
      <c r="E1839" s="36"/>
      <c r="F1839" s="36"/>
      <c r="G1839" s="36"/>
      <c r="H1839" s="37"/>
      <c r="I1839" s="38" t="s">
        <v>25</v>
      </c>
      <c r="J1839" s="21">
        <f>MAX(J1817:J1818,J1820,J1822,J1824,J1826,J1828,J1830,J1832,J1834)</f>
        <v>0</v>
      </c>
      <c r="K1839" s="21">
        <f t="shared" ref="K1839:AB1839" si="8094">MAX(K1817:K1818,K1820,K1822,K1824,K1826,K1828,K1830,K1832,K1834)</f>
        <v>0</v>
      </c>
      <c r="L1839" s="21">
        <f t="shared" si="8094"/>
        <v>0</v>
      </c>
      <c r="M1839" s="21">
        <f t="shared" si="8094"/>
        <v>0</v>
      </c>
      <c r="N1839" s="21">
        <f t="shared" si="8094"/>
        <v>0</v>
      </c>
      <c r="O1839" s="21">
        <f t="shared" si="8094"/>
        <v>0</v>
      </c>
      <c r="P1839" s="21">
        <f t="shared" si="8094"/>
        <v>0</v>
      </c>
      <c r="Q1839" s="21">
        <f t="shared" si="8094"/>
        <v>0</v>
      </c>
      <c r="R1839" s="21">
        <f t="shared" si="8094"/>
        <v>0</v>
      </c>
      <c r="S1839" s="21">
        <f t="shared" si="8094"/>
        <v>0</v>
      </c>
      <c r="T1839" s="21">
        <f t="shared" si="8094"/>
        <v>0</v>
      </c>
      <c r="U1839" s="21">
        <f t="shared" si="8094"/>
        <v>0</v>
      </c>
      <c r="V1839" s="21">
        <f t="shared" si="8094"/>
        <v>0</v>
      </c>
      <c r="W1839" s="21">
        <f t="shared" si="8094"/>
        <v>0</v>
      </c>
      <c r="X1839" s="21" t="e">
        <f t="shared" si="8094"/>
        <v>#DIV/0!</v>
      </c>
      <c r="Y1839" s="21">
        <f t="shared" si="8094"/>
        <v>0</v>
      </c>
      <c r="Z1839" s="21">
        <f t="shared" si="8094"/>
        <v>0</v>
      </c>
      <c r="AA1839" s="21">
        <f t="shared" si="8094"/>
        <v>0</v>
      </c>
      <c r="AB1839" s="21">
        <f t="shared" si="8094"/>
        <v>0</v>
      </c>
      <c r="AC1839" s="199"/>
      <c r="AD1839" s="200"/>
      <c r="AE1839" s="200"/>
      <c r="AF1839" s="200"/>
      <c r="AG1839" s="200"/>
      <c r="AH1839" s="200"/>
      <c r="AI1839" s="200"/>
      <c r="AJ1839" s="200"/>
      <c r="AK1839" s="201"/>
      <c r="AL1839" s="200"/>
      <c r="AM1839" s="202"/>
    </row>
    <row r="1840" spans="1:39" s="6" customFormat="1" outlineLevel="1">
      <c r="B1840" s="116"/>
      <c r="C1840" s="35"/>
      <c r="D1840" s="36"/>
      <c r="E1840" s="36"/>
      <c r="F1840" s="36"/>
      <c r="G1840" s="36"/>
      <c r="H1840" s="37"/>
      <c r="I1840" s="38"/>
      <c r="J1840" s="21"/>
      <c r="K1840" s="21"/>
      <c r="L1840" s="21"/>
      <c r="M1840" s="21"/>
      <c r="N1840" s="21"/>
      <c r="O1840" s="21"/>
      <c r="P1840" s="21"/>
      <c r="Q1840" s="21"/>
      <c r="R1840" s="21"/>
      <c r="S1840" s="21"/>
      <c r="T1840" s="21"/>
      <c r="U1840" s="21"/>
      <c r="V1840" s="21"/>
      <c r="W1840" s="21"/>
      <c r="X1840" s="21"/>
      <c r="Y1840" s="21"/>
      <c r="Z1840" s="21"/>
      <c r="AA1840" s="21"/>
      <c r="AB1840" s="21"/>
      <c r="AC1840" s="200"/>
      <c r="AD1840" s="200"/>
      <c r="AE1840" s="200"/>
      <c r="AF1840" s="200"/>
      <c r="AG1840" s="200"/>
      <c r="AH1840" s="200"/>
      <c r="AI1840" s="200"/>
      <c r="AJ1840" s="200"/>
      <c r="AK1840" s="200"/>
      <c r="AL1840" s="200"/>
      <c r="AM1840" s="202"/>
    </row>
    <row r="1841" spans="1:39" s="31" customFormat="1" ht="16.5" outlineLevel="1" thickBot="1">
      <c r="B1841" s="117"/>
      <c r="C1841" s="39"/>
      <c r="D1841" s="40"/>
      <c r="E1841" s="40"/>
      <c r="F1841" s="40"/>
      <c r="G1841" s="40"/>
      <c r="H1841" s="41"/>
      <c r="I1841" s="42"/>
      <c r="J1841" s="43"/>
      <c r="K1841" s="43"/>
      <c r="L1841" s="43"/>
      <c r="M1841" s="43"/>
      <c r="N1841" s="43"/>
      <c r="O1841" s="43"/>
      <c r="P1841" s="43"/>
      <c r="Q1841" s="43"/>
      <c r="R1841" s="43"/>
      <c r="S1841" s="43"/>
      <c r="T1841" s="43"/>
      <c r="U1841" s="43"/>
      <c r="V1841" s="43"/>
      <c r="W1841" s="43"/>
      <c r="X1841" s="43"/>
      <c r="Y1841" s="43"/>
      <c r="Z1841" s="43"/>
      <c r="AA1841" s="43"/>
      <c r="AB1841" s="43"/>
      <c r="AC1841" s="204"/>
      <c r="AD1841" s="204"/>
      <c r="AE1841" s="204"/>
      <c r="AF1841" s="204"/>
      <c r="AG1841" s="204"/>
      <c r="AH1841" s="204"/>
      <c r="AI1841" s="204"/>
      <c r="AJ1841" s="204"/>
      <c r="AK1841" s="204"/>
      <c r="AL1841" s="204"/>
      <c r="AM1841" s="205"/>
    </row>
    <row r="1842" spans="1:39" customFormat="1">
      <c r="B1842" s="118"/>
      <c r="C1842" s="28"/>
      <c r="D1842" s="19"/>
      <c r="E1842" s="19"/>
      <c r="F1842" s="19"/>
      <c r="G1842" s="19"/>
      <c r="H1842" s="29"/>
      <c r="I1842" s="20"/>
      <c r="J1842" s="30"/>
      <c r="K1842" s="30"/>
      <c r="L1842" s="30"/>
      <c r="M1842" s="30"/>
      <c r="N1842" s="30"/>
      <c r="O1842" s="30"/>
      <c r="P1842" s="30"/>
      <c r="Q1842" s="30"/>
      <c r="R1842" s="30"/>
      <c r="S1842" s="30"/>
      <c r="T1842" s="30"/>
      <c r="U1842" s="30"/>
      <c r="V1842" s="30"/>
      <c r="W1842" s="30"/>
      <c r="X1842" s="30"/>
      <c r="Y1842" s="30"/>
      <c r="Z1842" s="30"/>
      <c r="AA1842" s="30"/>
      <c r="AB1842" s="30"/>
      <c r="AC1842" s="206"/>
      <c r="AD1842" s="206"/>
      <c r="AE1842" s="206"/>
      <c r="AF1842" s="206"/>
      <c r="AG1842" s="206"/>
      <c r="AH1842" s="206"/>
      <c r="AI1842" s="206"/>
      <c r="AJ1842" s="206"/>
      <c r="AK1842" s="206"/>
      <c r="AL1842" s="206"/>
      <c r="AM1842" s="207"/>
    </row>
    <row r="1843" spans="1:39" customFormat="1" outlineLevel="1">
      <c r="B1843" s="114" t="s">
        <v>41</v>
      </c>
      <c r="C1843" s="28"/>
      <c r="D1843" s="19"/>
      <c r="E1843" s="19"/>
      <c r="F1843" s="19"/>
      <c r="G1843" s="19"/>
      <c r="H1843" s="29"/>
      <c r="I1843" s="20"/>
      <c r="J1843" s="30"/>
      <c r="K1843" s="30"/>
      <c r="L1843" s="30"/>
      <c r="M1843" s="30"/>
      <c r="N1843" s="30"/>
      <c r="O1843" s="30"/>
      <c r="P1843" s="30"/>
      <c r="Q1843" s="30"/>
      <c r="R1843" s="30"/>
      <c r="S1843" s="30"/>
      <c r="T1843" s="30"/>
      <c r="U1843" s="30"/>
      <c r="V1843" s="30"/>
      <c r="W1843" s="30"/>
      <c r="X1843" s="30"/>
      <c r="Y1843" s="30"/>
      <c r="Z1843" s="30"/>
      <c r="AA1843" s="30"/>
      <c r="AB1843" s="30"/>
      <c r="AC1843" s="206"/>
      <c r="AD1843" s="206"/>
      <c r="AE1843" s="206"/>
      <c r="AF1843" s="206"/>
      <c r="AG1843" s="206"/>
      <c r="AH1843" s="206"/>
      <c r="AI1843" s="206"/>
      <c r="AJ1843" s="206"/>
      <c r="AK1843" s="206"/>
      <c r="AL1843" s="206"/>
      <c r="AM1843" s="207"/>
    </row>
    <row r="1844" spans="1:39" customFormat="1" outlineLevel="1">
      <c r="A1844" t="str">
        <f>B1844&amp;C1844</f>
        <v>Surname, Forename1</v>
      </c>
      <c r="B1844" s="255" t="s">
        <v>28</v>
      </c>
      <c r="C1844" s="122">
        <v>1</v>
      </c>
      <c r="D1844" s="26" t="s">
        <v>22</v>
      </c>
      <c r="E1844" s="103"/>
      <c r="F1844" s="103"/>
      <c r="G1844" s="103"/>
      <c r="H1844" s="16"/>
      <c r="I1844" s="16"/>
      <c r="J1844" s="17"/>
      <c r="K1844" s="94"/>
      <c r="L1844" s="94"/>
      <c r="M1844" s="94"/>
      <c r="N1844" s="94"/>
      <c r="O1844" s="94"/>
      <c r="P1844" s="94"/>
      <c r="Q1844" s="17">
        <f>SUM(K1844:P1844)</f>
        <v>0</v>
      </c>
      <c r="R1844" s="94"/>
      <c r="S1844" s="94"/>
      <c r="T1844" s="17">
        <f>SUM(R1844:S1844)</f>
        <v>0</v>
      </c>
      <c r="U1844" s="17"/>
      <c r="V1844" s="94"/>
      <c r="W1844" s="17"/>
      <c r="X1844" s="94" t="e">
        <f>AVERAGE(V1844:W1844)</f>
        <v>#DIV/0!</v>
      </c>
      <c r="Y1844" s="17"/>
      <c r="Z1844" s="17"/>
      <c r="AA1844" s="17"/>
      <c r="AB1844" s="17"/>
      <c r="AC1844" s="190">
        <f>IF(J1844&lt;&gt;0,INT(25.4347*POWER((18-J1844),1.81)),0)</f>
        <v>0</v>
      </c>
      <c r="AD1844" s="190">
        <f>IF(Q1844&lt;&gt;0,INT(0.14354*POWER(((10*Q1844)-220),1.4)),0)</f>
        <v>0</v>
      </c>
      <c r="AE1844" s="190">
        <f>IF(T1844&lt;&gt;0,INT(51.39*POWER((T1844-1.5),1.05)),0)</f>
        <v>0</v>
      </c>
      <c r="AF1844" s="190">
        <f>IF(U1844&lt;&gt;0,INT(0.8465*POWER(((100*U1844)-75),1.42)),0)</f>
        <v>0</v>
      </c>
      <c r="AG1844" s="190" t="e">
        <f>IF(X1844&lt;&gt;0,INT(1.53775*POWER((82-X1844),1.81)),0)</f>
        <v>#DIV/0!</v>
      </c>
      <c r="AH1844" s="190">
        <f>IF(Y1844&lt;&gt;0,INT(5.74352*POWER((28.5-Y1844),1.92)),0)</f>
        <v>0</v>
      </c>
      <c r="AI1844" s="190">
        <f>IF(Z1844&lt;&gt;0,INT(12.91*POWER((Z1844-4),1.1)),0)</f>
        <v>0</v>
      </c>
      <c r="AJ1844" s="190">
        <f>IF(AA1844&lt;&gt;0,INT(0.2797*POWER(((100*AA1844)),1.35)),0)</f>
        <v>0</v>
      </c>
      <c r="AK1844" s="191">
        <f>IF(AB1844&lt;&gt;0,INT(100.14*POWER((AB1844-1),1.08)),0)</f>
        <v>0</v>
      </c>
      <c r="AL1844" s="208">
        <v>7</v>
      </c>
      <c r="AM1844" s="193" t="e">
        <f>SUM(AC1844:AK1844)</f>
        <v>#DIV/0!</v>
      </c>
    </row>
    <row r="1845" spans="1:39" customFormat="1" outlineLevel="1">
      <c r="A1845" t="str">
        <f>B1844&amp;C1845</f>
        <v>Surname, Forename2</v>
      </c>
      <c r="B1845" s="256"/>
      <c r="C1845" s="123">
        <v>2</v>
      </c>
      <c r="D1845" s="26" t="s">
        <v>22</v>
      </c>
      <c r="E1845" s="103"/>
      <c r="F1845" s="103"/>
      <c r="G1845" s="103"/>
      <c r="H1845" s="15"/>
      <c r="I1845" s="16"/>
      <c r="J1845" s="17"/>
      <c r="K1845" s="94"/>
      <c r="L1845" s="94"/>
      <c r="M1845" s="94"/>
      <c r="N1845" s="94"/>
      <c r="O1845" s="94"/>
      <c r="P1845" s="94"/>
      <c r="Q1845" s="17" t="str">
        <f>IF(SUM(K1845:P1845)=0,"",SUM(K1845:P1845))</f>
        <v/>
      </c>
      <c r="R1845" s="94"/>
      <c r="S1845" s="94"/>
      <c r="T1845" s="17" t="str">
        <f>IF(SUM(R1845:S1845)=0,"",SUM(R1845:S1845))</f>
        <v/>
      </c>
      <c r="U1845" s="17"/>
      <c r="V1845" s="94"/>
      <c r="W1845" s="17"/>
      <c r="X1845" s="94" t="str">
        <f>IFERROR(AVERAGE(V1845:W1845),"")</f>
        <v/>
      </c>
      <c r="Y1845" s="17"/>
      <c r="Z1845" s="17"/>
      <c r="AA1845" s="71"/>
      <c r="AB1845" s="17"/>
      <c r="AC1845" s="190" t="str">
        <f>IF(J1845="","",IF(J1845&lt;&gt;0,INT(25.4347*POWER((18-J1845),1.81)),0))</f>
        <v/>
      </c>
      <c r="AD1845" s="190" t="str">
        <f>IFERROR(IF(Q1845&lt;&gt;0,INT(0.14354*POWER(((10*Q1845)-220),1.4)),0),"")</f>
        <v/>
      </c>
      <c r="AE1845" s="190" t="str">
        <f>IFERROR(IF(T1845&lt;&gt;0,INT(51.39*POWER((T1845-1.5),1.05)),0),"")</f>
        <v/>
      </c>
      <c r="AF1845" s="190">
        <f>IF(U1845&lt;&gt;0,INT(0.8465*POWER(((100*U1845)-75),1.42)),0)</f>
        <v>0</v>
      </c>
      <c r="AG1845" s="190" t="str">
        <f>IFERROR(IF(X1845&lt;&gt;0,INT(1.53775*POWER((82-X1845),1.81)),0),"")</f>
        <v/>
      </c>
      <c r="AH1845" s="190" t="str">
        <f>IF(Y1845="","",IF(Y1845&lt;&gt;0,INT(5.74352*POWER((28.5-Y1845),1.92)),0))</f>
        <v/>
      </c>
      <c r="AI1845" s="190">
        <f>IF(Z1845&lt;&gt;0,INT(12.91*POWER((Z1845-4),1.1)),0)</f>
        <v>0</v>
      </c>
      <c r="AJ1845" s="190" t="str">
        <f>IF(AA1845="","",IF(AA1845&lt;&gt;0,INT(0.2797*POWER(((100*AA1845)),1.35)),0))</f>
        <v/>
      </c>
      <c r="AK1845" s="191" t="str">
        <f>IF(AB1845="","",IF(AB1845&lt;&gt;0,INT(100.14*POWER((AB1845-1),1.08)),0))</f>
        <v/>
      </c>
      <c r="AL1845" s="192">
        <f>COUNT(J1845,Q1845,T1845,X1845,Y1845,AA1845,AB1845)</f>
        <v>0</v>
      </c>
      <c r="AM1845" s="193" t="str">
        <f>IF(AL1845=0,"",SUM(AC1845:AK1845))</f>
        <v/>
      </c>
    </row>
    <row r="1846" spans="1:39" customFormat="1" outlineLevel="1">
      <c r="B1846" s="256"/>
      <c r="C1846" s="124" t="s">
        <v>65</v>
      </c>
      <c r="D1846" s="103"/>
      <c r="E1846" s="103"/>
      <c r="F1846" s="103"/>
      <c r="G1846" s="103"/>
      <c r="H1846" s="104"/>
      <c r="I1846" s="105"/>
      <c r="J1846" s="107" t="str">
        <f>IFERROR((J1844-J1845)/J1845*100%,"")</f>
        <v/>
      </c>
      <c r="K1846" s="107" t="str">
        <f>IFERROR((K1845-K1844)/K1845*100%,"")</f>
        <v/>
      </c>
      <c r="L1846" s="107" t="str">
        <f t="shared" ref="L1846:S1846" si="8095">IFERROR((L1845-L1844)/L1845*100%,"")</f>
        <v/>
      </c>
      <c r="M1846" s="107" t="str">
        <f t="shared" si="8095"/>
        <v/>
      </c>
      <c r="N1846" s="107" t="str">
        <f t="shared" si="8095"/>
        <v/>
      </c>
      <c r="O1846" s="107" t="str">
        <f t="shared" si="8095"/>
        <v/>
      </c>
      <c r="P1846" s="107" t="str">
        <f t="shared" si="8095"/>
        <v/>
      </c>
      <c r="Q1846" s="107" t="str">
        <f t="shared" si="8095"/>
        <v/>
      </c>
      <c r="R1846" s="107" t="str">
        <f t="shared" si="8095"/>
        <v/>
      </c>
      <c r="S1846" s="107" t="str">
        <f t="shared" si="8095"/>
        <v/>
      </c>
      <c r="T1846" s="107" t="str">
        <f>IFERROR((T1845-T1844)/T1845*100%,"")</f>
        <v/>
      </c>
      <c r="U1846" s="107" t="str">
        <f t="shared" ref="U1846" si="8096">IFERROR((U1845-U1844)/U1845*100%,"")</f>
        <v/>
      </c>
      <c r="V1846" s="107" t="str">
        <f>IFERROR((V1844-V1845)/V1845*100%,"")</f>
        <v/>
      </c>
      <c r="W1846" s="107" t="str">
        <f>IFERROR((W1844-W1845)/W1845*100%,"")</f>
        <v/>
      </c>
      <c r="X1846" s="107" t="str">
        <f>IFERROR((X1844-X1845)/X1845*100%,"")</f>
        <v/>
      </c>
      <c r="Y1846" s="107" t="str">
        <f>IFERROR((Y1844-Y1845)/Y1845*100%,"")</f>
        <v/>
      </c>
      <c r="Z1846" s="107" t="str">
        <f t="shared" ref="Z1846:AB1846" si="8097">IFERROR((Z1845-Z1844)/Z1845*100%,"")</f>
        <v/>
      </c>
      <c r="AA1846" s="107" t="str">
        <f t="shared" si="8097"/>
        <v/>
      </c>
      <c r="AB1846" s="107" t="str">
        <f t="shared" si="8097"/>
        <v/>
      </c>
      <c r="AC1846" s="194" t="str">
        <f t="shared" ref="AC1846" si="8098">IFERROR((AC1845-AC1844)/AC1845*100%,"")</f>
        <v/>
      </c>
      <c r="AD1846" s="194" t="str">
        <f t="shared" ref="AD1846" si="8099">IFERROR((AD1845-AD1844)/AD1845*100%,"")</f>
        <v/>
      </c>
      <c r="AE1846" s="194" t="str">
        <f t="shared" ref="AE1846" si="8100">IFERROR((AE1845-AE1844)/AE1845*100%,"")</f>
        <v/>
      </c>
      <c r="AF1846" s="194" t="str">
        <f t="shared" ref="AF1846" si="8101">IFERROR((AF1845-AF1844)/AF1845*100%,"")</f>
        <v/>
      </c>
      <c r="AG1846" s="194" t="str">
        <f t="shared" ref="AG1846" si="8102">IFERROR((AG1845-AG1844)/AG1845*100%,"")</f>
        <v/>
      </c>
      <c r="AH1846" s="194" t="str">
        <f t="shared" ref="AH1846" si="8103">IFERROR((AH1845-AH1844)/AH1845*100%,"")</f>
        <v/>
      </c>
      <c r="AI1846" s="194" t="str">
        <f t="shared" ref="AI1846" si="8104">IFERROR((AI1845-AI1844)/AI1845*100%,"")</f>
        <v/>
      </c>
      <c r="AJ1846" s="194" t="str">
        <f t="shared" ref="AJ1846" si="8105">IFERROR((AJ1845-AJ1844)/AJ1845*100%,"")</f>
        <v/>
      </c>
      <c r="AK1846" s="194" t="str">
        <f t="shared" ref="AK1846" si="8106">IFERROR((AK1845-AK1844)/AK1845*100%,"")</f>
        <v/>
      </c>
      <c r="AL1846" s="194" t="str">
        <f t="shared" ref="AL1846:AM1846" si="8107">IFERROR((AL1845-AL1844)/AL1845*100%,"")</f>
        <v/>
      </c>
      <c r="AM1846" s="228" t="str">
        <f t="shared" si="8107"/>
        <v/>
      </c>
    </row>
    <row r="1847" spans="1:39" customFormat="1" outlineLevel="1">
      <c r="A1847" t="str">
        <f>B1844&amp;C1847</f>
        <v>Surname, Forename3</v>
      </c>
      <c r="B1847" s="256"/>
      <c r="C1847" s="123">
        <v>3</v>
      </c>
      <c r="D1847" s="26" t="s">
        <v>22</v>
      </c>
      <c r="E1847" s="103"/>
      <c r="F1847" s="103"/>
      <c r="G1847" s="103"/>
      <c r="H1847" s="15"/>
      <c r="I1847" s="16"/>
      <c r="J1847" s="17"/>
      <c r="K1847" s="94"/>
      <c r="L1847" s="94"/>
      <c r="M1847" s="94"/>
      <c r="N1847" s="94"/>
      <c r="O1847" s="94"/>
      <c r="P1847" s="94"/>
      <c r="Q1847" s="17" t="str">
        <f>IF(SUM(K1847:P1847)=0,"",SUM(K1847:P1847))</f>
        <v/>
      </c>
      <c r="R1847" s="94"/>
      <c r="S1847" s="94"/>
      <c r="T1847" s="17" t="str">
        <f>IF(SUM(R1847:S1847)=0,"",SUM(R1847:S1847))</f>
        <v/>
      </c>
      <c r="U1847" s="17"/>
      <c r="V1847" s="94"/>
      <c r="W1847" s="17"/>
      <c r="X1847" s="94" t="str">
        <f>IFERROR(AVERAGE(V1847:W1847),"")</f>
        <v/>
      </c>
      <c r="Y1847" s="17"/>
      <c r="Z1847" s="17"/>
      <c r="AA1847" s="71"/>
      <c r="AB1847" s="17"/>
      <c r="AC1847" s="190" t="str">
        <f>IF(J1847="","",IF(J1847&lt;&gt;0,INT(25.4347*POWER((18-J1847),1.81)),0))</f>
        <v/>
      </c>
      <c r="AD1847" s="190" t="str">
        <f>IFERROR(IF(Q1847&lt;&gt;0,INT(0.14354*POWER(((10*Q1847)-220),1.4)),0),"")</f>
        <v/>
      </c>
      <c r="AE1847" s="190" t="str">
        <f>IFERROR(IF(T1847&lt;&gt;0,INT(51.39*POWER((T1847-1.5),1.05)),0),"")</f>
        <v/>
      </c>
      <c r="AF1847" s="190">
        <f>IF(U1847&lt;&gt;0,INT(0.8465*POWER(((100*U1847)-75),1.42)),0)</f>
        <v>0</v>
      </c>
      <c r="AG1847" s="190" t="str">
        <f>IFERROR(IF(X1847&lt;&gt;0,INT(1.53775*POWER((82-X1847),1.81)),0),"")</f>
        <v/>
      </c>
      <c r="AH1847" s="190" t="str">
        <f>IF(Y1847="","",IF(Y1847&lt;&gt;0,INT(5.74352*POWER((28.5-Y1847),1.92)),0))</f>
        <v/>
      </c>
      <c r="AI1847" s="190">
        <f>IF(Z1847&lt;&gt;0,INT(12.91*POWER((Z1847-4),1.1)),0)</f>
        <v>0</v>
      </c>
      <c r="AJ1847" s="190" t="str">
        <f>IF(AA1847="","",IF(AA1847&lt;&gt;0,INT(0.2797*POWER(((100*AA1847)),1.35)),0))</f>
        <v/>
      </c>
      <c r="AK1847" s="191" t="str">
        <f>IF(AB1847="","",IF(AB1847&lt;&gt;0,INT(100.14*POWER((AB1847-1),1.08)),0))</f>
        <v/>
      </c>
      <c r="AL1847" s="192">
        <f>COUNT(J1847,Q1847,T1847,X1847,Y1847,AA1847,AB1847)</f>
        <v>0</v>
      </c>
      <c r="AM1847" s="193" t="str">
        <f>IF(AL1847=0,"",SUM(AC1847:AK1847))</f>
        <v/>
      </c>
    </row>
    <row r="1848" spans="1:39" customFormat="1" outlineLevel="1">
      <c r="B1848" s="256"/>
      <c r="C1848" s="124" t="s">
        <v>65</v>
      </c>
      <c r="D1848" s="103"/>
      <c r="E1848" s="103"/>
      <c r="F1848" s="103"/>
      <c r="G1848" s="103"/>
      <c r="H1848" s="104"/>
      <c r="I1848" s="105"/>
      <c r="J1848" s="107" t="str">
        <f>IFERROR((J1845-J1847)/J1847*100%,"")</f>
        <v/>
      </c>
      <c r="K1848" s="107" t="str">
        <f t="shared" ref="K1848:T1848" si="8108">IFERROR((K1847-K1845)/K1847*100%,"")</f>
        <v/>
      </c>
      <c r="L1848" s="107" t="str">
        <f t="shared" si="8108"/>
        <v/>
      </c>
      <c r="M1848" s="107" t="str">
        <f t="shared" si="8108"/>
        <v/>
      </c>
      <c r="N1848" s="107" t="str">
        <f t="shared" si="8108"/>
        <v/>
      </c>
      <c r="O1848" s="107" t="str">
        <f t="shared" si="8108"/>
        <v/>
      </c>
      <c r="P1848" s="107" t="str">
        <f t="shared" si="8108"/>
        <v/>
      </c>
      <c r="Q1848" s="107" t="str">
        <f t="shared" si="8108"/>
        <v/>
      </c>
      <c r="R1848" s="107" t="str">
        <f t="shared" si="8108"/>
        <v/>
      </c>
      <c r="S1848" s="107" t="str">
        <f t="shared" si="8108"/>
        <v/>
      </c>
      <c r="T1848" s="107" t="str">
        <f t="shared" si="8108"/>
        <v/>
      </c>
      <c r="U1848" s="107" t="str">
        <f t="shared" ref="U1848" si="8109">IFERROR((U1847-U1846)/U1847*100%,"")</f>
        <v/>
      </c>
      <c r="V1848" s="107" t="str">
        <f>IFERROR((V1845-V1847)/V1847*100%,"")</f>
        <v/>
      </c>
      <c r="W1848" s="107" t="str">
        <f>IFERROR((W1845-W1847)/W1847*100%,"")</f>
        <v/>
      </c>
      <c r="X1848" s="107" t="str">
        <f>IFERROR((X1845-X1847)/X1847*100%,"")</f>
        <v/>
      </c>
      <c r="Y1848" s="107" t="str">
        <f>IFERROR((Y1845-Y1847)/Y1847*100%,"")</f>
        <v/>
      </c>
      <c r="Z1848" s="107" t="str">
        <f t="shared" ref="Z1848" si="8110">IFERROR((Z1847-Z1846)/Z1847*100%,"")</f>
        <v/>
      </c>
      <c r="AA1848" s="107" t="str">
        <f>IFERROR((AA1847-AA1845)/AA1847*100%,"")</f>
        <v/>
      </c>
      <c r="AB1848" s="107" t="str">
        <f>IFERROR((AB1847-AB1845)/AB1847*100%,"")</f>
        <v/>
      </c>
      <c r="AC1848" s="194" t="str">
        <f t="shared" ref="AC1848" si="8111">IFERROR((AC1847-AC1846)/AC1847*100%,"")</f>
        <v/>
      </c>
      <c r="AD1848" s="194" t="str">
        <f t="shared" ref="AD1848" si="8112">IFERROR((AD1847-AD1846)/AD1847*100%,"")</f>
        <v/>
      </c>
      <c r="AE1848" s="194" t="str">
        <f t="shared" ref="AE1848" si="8113">IFERROR((AE1847-AE1846)/AE1847*100%,"")</f>
        <v/>
      </c>
      <c r="AF1848" s="194" t="str">
        <f t="shared" ref="AF1848" si="8114">IFERROR((AF1847-AF1846)/AF1847*100%,"")</f>
        <v/>
      </c>
      <c r="AG1848" s="194" t="str">
        <f t="shared" ref="AG1848" si="8115">IFERROR((AG1847-AG1846)/AG1847*100%,"")</f>
        <v/>
      </c>
      <c r="AH1848" s="194" t="str">
        <f t="shared" ref="AH1848" si="8116">IFERROR((AH1847-AH1846)/AH1847*100%,"")</f>
        <v/>
      </c>
      <c r="AI1848" s="194" t="str">
        <f t="shared" ref="AI1848" si="8117">IFERROR((AI1847-AI1846)/AI1847*100%,"")</f>
        <v/>
      </c>
      <c r="AJ1848" s="194" t="str">
        <f t="shared" ref="AJ1848" si="8118">IFERROR((AJ1847-AJ1846)/AJ1847*100%,"")</f>
        <v/>
      </c>
      <c r="AK1848" s="194" t="str">
        <f t="shared" ref="AK1848" si="8119">IFERROR((AK1847-AK1846)/AK1847*100%,"")</f>
        <v/>
      </c>
      <c r="AL1848" s="194" t="str">
        <f t="shared" ref="AL1848" si="8120">IFERROR((AL1847-AL1846)/AL1847*100%,"")</f>
        <v/>
      </c>
      <c r="AM1848" s="227" t="str">
        <f>IFERROR((AM1847-AM1845)/AM1847*100%,"")</f>
        <v/>
      </c>
    </row>
    <row r="1849" spans="1:39" customFormat="1" outlineLevel="1">
      <c r="A1849" t="str">
        <f>B1844&amp;C1849</f>
        <v>Surname, Forename4</v>
      </c>
      <c r="B1849" s="256"/>
      <c r="C1849" s="123">
        <v>4</v>
      </c>
      <c r="D1849" s="26" t="s">
        <v>22</v>
      </c>
      <c r="E1849" s="103"/>
      <c r="F1849" s="103"/>
      <c r="G1849" s="103"/>
      <c r="H1849" s="15"/>
      <c r="I1849" s="16"/>
      <c r="J1849" s="17"/>
      <c r="K1849" s="94"/>
      <c r="L1849" s="94"/>
      <c r="M1849" s="94"/>
      <c r="N1849" s="94"/>
      <c r="O1849" s="94"/>
      <c r="P1849" s="94"/>
      <c r="Q1849" s="17" t="str">
        <f>IF(SUM(K1849:P1849)=0,"",SUM(K1849:P1849))</f>
        <v/>
      </c>
      <c r="R1849" s="94"/>
      <c r="S1849" s="94"/>
      <c r="T1849" s="17" t="str">
        <f>IF(SUM(R1849:S1849)=0,"",SUM(R1849:S1849))</f>
        <v/>
      </c>
      <c r="U1849" s="17"/>
      <c r="V1849" s="94"/>
      <c r="W1849" s="17"/>
      <c r="X1849" s="94" t="str">
        <f>IFERROR(AVERAGE(V1849:W1849),"")</f>
        <v/>
      </c>
      <c r="Y1849" s="17"/>
      <c r="Z1849" s="17"/>
      <c r="AA1849" s="71"/>
      <c r="AB1849" s="17"/>
      <c r="AC1849" s="190" t="str">
        <f>IF(J1849="","",IF(J1849&lt;&gt;0,INT(25.4347*POWER((18-J1849),1.81)),0))</f>
        <v/>
      </c>
      <c r="AD1849" s="190" t="str">
        <f>IFERROR(IF(Q1849&lt;&gt;0,INT(0.14354*POWER(((10*Q1849)-220),1.4)),0),"")</f>
        <v/>
      </c>
      <c r="AE1849" s="190" t="str">
        <f>IFERROR(IF(T1849&lt;&gt;0,INT(51.39*POWER((T1849-1.5),1.05)),0),"")</f>
        <v/>
      </c>
      <c r="AF1849" s="190">
        <f>IF(U1849&lt;&gt;0,INT(0.8465*POWER(((100*U1849)-75),1.42)),0)</f>
        <v>0</v>
      </c>
      <c r="AG1849" s="190" t="str">
        <f>IFERROR(IF(X1849&lt;&gt;0,INT(1.53775*POWER((82-X1849),1.81)),0),"")</f>
        <v/>
      </c>
      <c r="AH1849" s="190" t="str">
        <f>IF(Y1849="","",IF(Y1849&lt;&gt;0,INT(5.74352*POWER((28.5-Y1849),1.92)),0))</f>
        <v/>
      </c>
      <c r="AI1849" s="190">
        <f>IF(Z1849&lt;&gt;0,INT(12.91*POWER((Z1849-4),1.1)),0)</f>
        <v>0</v>
      </c>
      <c r="AJ1849" s="190" t="str">
        <f>IF(AA1849="","",IF(AA1849&lt;&gt;0,INT(0.2797*POWER(((100*AA1849)),1.35)),0))</f>
        <v/>
      </c>
      <c r="AK1849" s="191" t="str">
        <f>IF(AB1849="","",IF(AB1849&lt;&gt;0,INT(100.14*POWER((AB1849-1),1.08)),0))</f>
        <v/>
      </c>
      <c r="AL1849" s="192">
        <f>COUNT(J1849,Q1849,T1849,X1849,Y1849,AA1849,AB1849)</f>
        <v>0</v>
      </c>
      <c r="AM1849" s="193" t="str">
        <f>IF(AL1849=0,"",SUM(AC1849:AK1849))</f>
        <v/>
      </c>
    </row>
    <row r="1850" spans="1:39" customFormat="1" outlineLevel="1">
      <c r="B1850" s="256"/>
      <c r="C1850" s="124" t="s">
        <v>65</v>
      </c>
      <c r="D1850" s="103"/>
      <c r="E1850" s="103"/>
      <c r="F1850" s="103"/>
      <c r="G1850" s="103"/>
      <c r="H1850" s="104"/>
      <c r="I1850" s="105"/>
      <c r="J1850" s="107" t="str">
        <f>IFERROR((J1847-J1849)/J1849*100%,"")</f>
        <v/>
      </c>
      <c r="K1850" s="107" t="str">
        <f t="shared" ref="K1850:T1850" si="8121">IFERROR((K1849-K1847)/K1849*100%,"")</f>
        <v/>
      </c>
      <c r="L1850" s="107" t="str">
        <f t="shared" si="8121"/>
        <v/>
      </c>
      <c r="M1850" s="107" t="str">
        <f t="shared" si="8121"/>
        <v/>
      </c>
      <c r="N1850" s="107" t="str">
        <f t="shared" si="8121"/>
        <v/>
      </c>
      <c r="O1850" s="107" t="str">
        <f t="shared" si="8121"/>
        <v/>
      </c>
      <c r="P1850" s="107" t="str">
        <f t="shared" si="8121"/>
        <v/>
      </c>
      <c r="Q1850" s="107" t="str">
        <f t="shared" si="8121"/>
        <v/>
      </c>
      <c r="R1850" s="107" t="str">
        <f t="shared" si="8121"/>
        <v/>
      </c>
      <c r="S1850" s="107" t="str">
        <f t="shared" si="8121"/>
        <v/>
      </c>
      <c r="T1850" s="107" t="str">
        <f t="shared" si="8121"/>
        <v/>
      </c>
      <c r="U1850" s="107" t="str">
        <f t="shared" ref="U1850" si="8122">IFERROR((U1849-U1848)/U1849*100%,"")</f>
        <v/>
      </c>
      <c r="V1850" s="107" t="str">
        <f>IFERROR((V1847-V1849)/V1849*100%,"")</f>
        <v/>
      </c>
      <c r="W1850" s="107" t="str">
        <f>IFERROR((W1847-W1849)/W1849*100%,"")</f>
        <v/>
      </c>
      <c r="X1850" s="107" t="str">
        <f>IFERROR((X1847-X1849)/X1849*100%,"")</f>
        <v/>
      </c>
      <c r="Y1850" s="107" t="str">
        <f>IFERROR((Y1847-Y1849)/Y1849*100%,"")</f>
        <v/>
      </c>
      <c r="Z1850" s="107" t="str">
        <f t="shared" ref="Z1850" si="8123">IFERROR((Z1849-Z1848)/Z1849*100%,"")</f>
        <v/>
      </c>
      <c r="AA1850" s="107" t="str">
        <f>IFERROR((AA1849-AA1847)/AA1849*100%,"")</f>
        <v/>
      </c>
      <c r="AB1850" s="107" t="str">
        <f>IFERROR((AB1849-AB1847)/AB1849*100%,"")</f>
        <v/>
      </c>
      <c r="AC1850" s="194" t="str">
        <f t="shared" ref="AC1850" si="8124">IFERROR((AC1849-AC1848)/AC1849*100%,"")</f>
        <v/>
      </c>
      <c r="AD1850" s="194" t="str">
        <f t="shared" ref="AD1850" si="8125">IFERROR((AD1849-AD1848)/AD1849*100%,"")</f>
        <v/>
      </c>
      <c r="AE1850" s="194" t="str">
        <f t="shared" ref="AE1850" si="8126">IFERROR((AE1849-AE1848)/AE1849*100%,"")</f>
        <v/>
      </c>
      <c r="AF1850" s="194" t="str">
        <f t="shared" ref="AF1850" si="8127">IFERROR((AF1849-AF1848)/AF1849*100%,"")</f>
        <v/>
      </c>
      <c r="AG1850" s="194" t="str">
        <f t="shared" ref="AG1850" si="8128">IFERROR((AG1849-AG1848)/AG1849*100%,"")</f>
        <v/>
      </c>
      <c r="AH1850" s="194" t="str">
        <f t="shared" ref="AH1850" si="8129">IFERROR((AH1849-AH1848)/AH1849*100%,"")</f>
        <v/>
      </c>
      <c r="AI1850" s="194" t="str">
        <f t="shared" ref="AI1850" si="8130">IFERROR((AI1849-AI1848)/AI1849*100%,"")</f>
        <v/>
      </c>
      <c r="AJ1850" s="194" t="str">
        <f t="shared" ref="AJ1850" si="8131">IFERROR((AJ1849-AJ1848)/AJ1849*100%,"")</f>
        <v/>
      </c>
      <c r="AK1850" s="194" t="str">
        <f t="shared" ref="AK1850" si="8132">IFERROR((AK1849-AK1848)/AK1849*100%,"")</f>
        <v/>
      </c>
      <c r="AL1850" s="194" t="str">
        <f t="shared" ref="AL1850" si="8133">IFERROR((AL1849-AL1848)/AL1849*100%,"")</f>
        <v/>
      </c>
      <c r="AM1850" s="227" t="str">
        <f>IFERROR((AM1849-AM1847)/AM1849*100%,"")</f>
        <v/>
      </c>
    </row>
    <row r="1851" spans="1:39" customFormat="1" outlineLevel="1">
      <c r="A1851" t="str">
        <f>B1844&amp;C1851</f>
        <v>Surname, Forename5</v>
      </c>
      <c r="B1851" s="256"/>
      <c r="C1851" s="123">
        <v>5</v>
      </c>
      <c r="D1851" s="26" t="s">
        <v>22</v>
      </c>
      <c r="E1851" s="103"/>
      <c r="F1851" s="103"/>
      <c r="G1851" s="103"/>
      <c r="H1851" s="15"/>
      <c r="I1851" s="16"/>
      <c r="J1851" s="17"/>
      <c r="K1851" s="94"/>
      <c r="L1851" s="94"/>
      <c r="M1851" s="94"/>
      <c r="N1851" s="94"/>
      <c r="O1851" s="94"/>
      <c r="P1851" s="94"/>
      <c r="Q1851" s="17" t="str">
        <f>IF(SUM(K1851:P1851)=0,"",SUM(K1851:P1851))</f>
        <v/>
      </c>
      <c r="R1851" s="94"/>
      <c r="S1851" s="94"/>
      <c r="T1851" s="17" t="str">
        <f>IF(SUM(R1851:S1851)=0,"",SUM(R1851:S1851))</f>
        <v/>
      </c>
      <c r="U1851" s="17"/>
      <c r="V1851" s="94"/>
      <c r="W1851" s="17"/>
      <c r="X1851" s="94" t="str">
        <f>IFERROR(AVERAGE(V1851:W1851),"")</f>
        <v/>
      </c>
      <c r="Y1851" s="17"/>
      <c r="Z1851" s="17"/>
      <c r="AA1851" s="71"/>
      <c r="AB1851" s="17"/>
      <c r="AC1851" s="190" t="str">
        <f>IF(J1851="","",IF(J1851&lt;&gt;0,INT(25.4347*POWER((18-J1851),1.81)),0))</f>
        <v/>
      </c>
      <c r="AD1851" s="190" t="str">
        <f>IFERROR(IF(Q1851&lt;&gt;0,INT(0.14354*POWER(((10*Q1851)-220),1.4)),0),"")</f>
        <v/>
      </c>
      <c r="AE1851" s="190" t="str">
        <f>IFERROR(IF(T1851&lt;&gt;0,INT(51.39*POWER((T1851-1.5),1.05)),0),"")</f>
        <v/>
      </c>
      <c r="AF1851" s="190">
        <f>IF(U1851&lt;&gt;0,INT(0.8465*POWER(((100*U1851)-75),1.42)),0)</f>
        <v>0</v>
      </c>
      <c r="AG1851" s="190" t="str">
        <f>IFERROR(IF(X1851&lt;&gt;0,INT(1.53775*POWER((82-X1851),1.81)),0),"")</f>
        <v/>
      </c>
      <c r="AH1851" s="190" t="str">
        <f>IF(Y1851="","",IF(Y1851&lt;&gt;0,INT(5.74352*POWER((28.5-Y1851),1.92)),0))</f>
        <v/>
      </c>
      <c r="AI1851" s="190">
        <f>IF(Z1851&lt;&gt;0,INT(12.91*POWER((Z1851-4),1.1)),0)</f>
        <v>0</v>
      </c>
      <c r="AJ1851" s="190" t="str">
        <f>IF(AA1851="","",IF(AA1851&lt;&gt;0,INT(0.2797*POWER(((100*AA1851)),1.35)),0))</f>
        <v/>
      </c>
      <c r="AK1851" s="191" t="str">
        <f>IF(AB1851="","",IF(AB1851&lt;&gt;0,INT(100.14*POWER((AB1851-1),1.08)),0))</f>
        <v/>
      </c>
      <c r="AL1851" s="192">
        <f>COUNT(J1851,Q1851,T1851,X1851,Y1851,AA1851,AB1851)</f>
        <v>0</v>
      </c>
      <c r="AM1851" s="193" t="str">
        <f>IF(AL1851=0,"",SUM(AC1851:AK1851))</f>
        <v/>
      </c>
    </row>
    <row r="1852" spans="1:39" customFormat="1" outlineLevel="1">
      <c r="B1852" s="256"/>
      <c r="C1852" s="124" t="s">
        <v>65</v>
      </c>
      <c r="D1852" s="103"/>
      <c r="E1852" s="103"/>
      <c r="F1852" s="103"/>
      <c r="G1852" s="103"/>
      <c r="H1852" s="104"/>
      <c r="I1852" s="105"/>
      <c r="J1852" s="107" t="str">
        <f>IFERROR((J1849-J1851)/J1851*100%,"")</f>
        <v/>
      </c>
      <c r="K1852" s="107" t="str">
        <f t="shared" ref="K1852:T1852" si="8134">IFERROR((K1851-K1849)/K1851*100%,"")</f>
        <v/>
      </c>
      <c r="L1852" s="107" t="str">
        <f t="shared" si="8134"/>
        <v/>
      </c>
      <c r="M1852" s="107" t="str">
        <f t="shared" si="8134"/>
        <v/>
      </c>
      <c r="N1852" s="107" t="str">
        <f t="shared" si="8134"/>
        <v/>
      </c>
      <c r="O1852" s="107" t="str">
        <f t="shared" si="8134"/>
        <v/>
      </c>
      <c r="P1852" s="107" t="str">
        <f t="shared" si="8134"/>
        <v/>
      </c>
      <c r="Q1852" s="107" t="str">
        <f t="shared" si="8134"/>
        <v/>
      </c>
      <c r="R1852" s="107" t="str">
        <f t="shared" si="8134"/>
        <v/>
      </c>
      <c r="S1852" s="107" t="str">
        <f t="shared" si="8134"/>
        <v/>
      </c>
      <c r="T1852" s="107" t="str">
        <f t="shared" si="8134"/>
        <v/>
      </c>
      <c r="U1852" s="107" t="str">
        <f t="shared" ref="U1852" si="8135">IFERROR((U1851-U1850)/U1851*100%,"")</f>
        <v/>
      </c>
      <c r="V1852" s="107" t="str">
        <f>IFERROR((V1849-V1851)/V1851*100%,"")</f>
        <v/>
      </c>
      <c r="W1852" s="107" t="str">
        <f>IFERROR((W1849-W1851)/W1851*100%,"")</f>
        <v/>
      </c>
      <c r="X1852" s="107" t="str">
        <f>IFERROR((X1849-X1851)/X1851*100%,"")</f>
        <v/>
      </c>
      <c r="Y1852" s="107" t="str">
        <f>IFERROR((Y1849-Y1851)/Y1851*100%,"")</f>
        <v/>
      </c>
      <c r="Z1852" s="107" t="str">
        <f t="shared" ref="Z1852" si="8136">IFERROR((Z1851-Z1850)/Z1851*100%,"")</f>
        <v/>
      </c>
      <c r="AA1852" s="107" t="str">
        <f>IFERROR((AA1851-AA1849)/AA1851*100%,"")</f>
        <v/>
      </c>
      <c r="AB1852" s="107" t="str">
        <f>IFERROR((AB1851-AB1849)/AB1851*100%,"")</f>
        <v/>
      </c>
      <c r="AC1852" s="194" t="str">
        <f t="shared" ref="AC1852" si="8137">IFERROR((AC1851-AC1850)/AC1851*100%,"")</f>
        <v/>
      </c>
      <c r="AD1852" s="194" t="str">
        <f t="shared" ref="AD1852" si="8138">IFERROR((AD1851-AD1850)/AD1851*100%,"")</f>
        <v/>
      </c>
      <c r="AE1852" s="194" t="str">
        <f t="shared" ref="AE1852" si="8139">IFERROR((AE1851-AE1850)/AE1851*100%,"")</f>
        <v/>
      </c>
      <c r="AF1852" s="194" t="str">
        <f t="shared" ref="AF1852" si="8140">IFERROR((AF1851-AF1850)/AF1851*100%,"")</f>
        <v/>
      </c>
      <c r="AG1852" s="194" t="str">
        <f t="shared" ref="AG1852" si="8141">IFERROR((AG1851-AG1850)/AG1851*100%,"")</f>
        <v/>
      </c>
      <c r="AH1852" s="194" t="str">
        <f t="shared" ref="AH1852" si="8142">IFERROR((AH1851-AH1850)/AH1851*100%,"")</f>
        <v/>
      </c>
      <c r="AI1852" s="194" t="str">
        <f t="shared" ref="AI1852" si="8143">IFERROR((AI1851-AI1850)/AI1851*100%,"")</f>
        <v/>
      </c>
      <c r="AJ1852" s="194" t="str">
        <f t="shared" ref="AJ1852" si="8144">IFERROR((AJ1851-AJ1850)/AJ1851*100%,"")</f>
        <v/>
      </c>
      <c r="AK1852" s="194" t="str">
        <f t="shared" ref="AK1852" si="8145">IFERROR((AK1851-AK1850)/AK1851*100%,"")</f>
        <v/>
      </c>
      <c r="AL1852" s="194" t="str">
        <f t="shared" ref="AL1852" si="8146">IFERROR((AL1851-AL1850)/AL1851*100%,"")</f>
        <v/>
      </c>
      <c r="AM1852" s="227" t="str">
        <f>IFERROR((AM1851-AM1849)/AM1851*100%,"")</f>
        <v/>
      </c>
    </row>
    <row r="1853" spans="1:39" customFormat="1" outlineLevel="1">
      <c r="A1853" t="str">
        <f>B1844&amp;C1853</f>
        <v>Surname, Forename6</v>
      </c>
      <c r="B1853" s="256"/>
      <c r="C1853" s="123">
        <v>6</v>
      </c>
      <c r="D1853" s="26" t="s">
        <v>22</v>
      </c>
      <c r="E1853" s="103"/>
      <c r="F1853" s="103"/>
      <c r="G1853" s="103"/>
      <c r="H1853" s="15"/>
      <c r="I1853" s="16"/>
      <c r="J1853" s="17"/>
      <c r="K1853" s="94"/>
      <c r="L1853" s="94"/>
      <c r="M1853" s="94"/>
      <c r="N1853" s="94"/>
      <c r="O1853" s="94"/>
      <c r="P1853" s="94"/>
      <c r="Q1853" s="17" t="str">
        <f>IF(SUM(K1853:P1853)=0,"",SUM(K1853:P1853))</f>
        <v/>
      </c>
      <c r="R1853" s="94"/>
      <c r="S1853" s="94"/>
      <c r="T1853" s="17" t="str">
        <f>IF(SUM(R1853:S1853)=0,"",SUM(R1853:S1853))</f>
        <v/>
      </c>
      <c r="U1853" s="17"/>
      <c r="V1853" s="94"/>
      <c r="W1853" s="17"/>
      <c r="X1853" s="94" t="str">
        <f>IFERROR(AVERAGE(V1853:W1853),"")</f>
        <v/>
      </c>
      <c r="Y1853" s="17"/>
      <c r="Z1853" s="17"/>
      <c r="AA1853" s="71"/>
      <c r="AB1853" s="17"/>
      <c r="AC1853" s="190" t="str">
        <f>IF(J1853="","",IF(J1853&lt;&gt;0,INT(25.4347*POWER((18-J1853),1.81)),0))</f>
        <v/>
      </c>
      <c r="AD1853" s="190" t="str">
        <f>IFERROR(IF(Q1853&lt;&gt;0,INT(0.14354*POWER(((10*Q1853)-220),1.4)),0),"")</f>
        <v/>
      </c>
      <c r="AE1853" s="190" t="str">
        <f>IFERROR(IF(T1853&lt;&gt;0,INT(51.39*POWER((T1853-1.5),1.05)),0),"")</f>
        <v/>
      </c>
      <c r="AF1853" s="190">
        <f>IF(U1853&lt;&gt;0,INT(0.8465*POWER(((100*U1853)-75),1.42)),0)</f>
        <v>0</v>
      </c>
      <c r="AG1853" s="190" t="str">
        <f>IFERROR(IF(X1853&lt;&gt;0,INT(1.53775*POWER((82-X1853),1.81)),0),"")</f>
        <v/>
      </c>
      <c r="AH1853" s="190" t="str">
        <f>IF(Y1853="","",IF(Y1853&lt;&gt;0,INT(5.74352*POWER((28.5-Y1853),1.92)),0))</f>
        <v/>
      </c>
      <c r="AI1853" s="190">
        <f>IF(Z1853&lt;&gt;0,INT(12.91*POWER((Z1853-4),1.1)),0)</f>
        <v>0</v>
      </c>
      <c r="AJ1853" s="190" t="str">
        <f>IF(AA1853="","",IF(AA1853&lt;&gt;0,INT(0.2797*POWER(((100*AA1853)),1.35)),0))</f>
        <v/>
      </c>
      <c r="AK1853" s="191" t="str">
        <f>IF(AB1853="","",IF(AB1853&lt;&gt;0,INT(100.14*POWER((AB1853-1),1.08)),0))</f>
        <v/>
      </c>
      <c r="AL1853" s="192">
        <f>COUNT(J1853,Q1853,T1853,X1853,Y1853,AA1853,AB1853)</f>
        <v>0</v>
      </c>
      <c r="AM1853" s="193" t="str">
        <f>IF(AL1853=0,"",SUM(AC1853:AK1853))</f>
        <v/>
      </c>
    </row>
    <row r="1854" spans="1:39" customFormat="1" outlineLevel="1">
      <c r="B1854" s="256"/>
      <c r="C1854" s="124" t="s">
        <v>65</v>
      </c>
      <c r="D1854" s="103"/>
      <c r="E1854" s="103"/>
      <c r="F1854" s="103"/>
      <c r="G1854" s="103"/>
      <c r="H1854" s="104"/>
      <c r="I1854" s="105"/>
      <c r="J1854" s="107" t="str">
        <f>IFERROR((J1851-J1853)/J1853*100%,"")</f>
        <v/>
      </c>
      <c r="K1854" s="107" t="str">
        <f t="shared" ref="K1854:T1854" si="8147">IFERROR((K1853-K1851)/K1853*100%,"")</f>
        <v/>
      </c>
      <c r="L1854" s="107" t="str">
        <f t="shared" si="8147"/>
        <v/>
      </c>
      <c r="M1854" s="107" t="str">
        <f t="shared" si="8147"/>
        <v/>
      </c>
      <c r="N1854" s="107" t="str">
        <f t="shared" si="8147"/>
        <v/>
      </c>
      <c r="O1854" s="107" t="str">
        <f t="shared" si="8147"/>
        <v/>
      </c>
      <c r="P1854" s="107" t="str">
        <f t="shared" si="8147"/>
        <v/>
      </c>
      <c r="Q1854" s="107" t="str">
        <f t="shared" si="8147"/>
        <v/>
      </c>
      <c r="R1854" s="107" t="str">
        <f t="shared" si="8147"/>
        <v/>
      </c>
      <c r="S1854" s="107" t="str">
        <f t="shared" si="8147"/>
        <v/>
      </c>
      <c r="T1854" s="107" t="str">
        <f t="shared" si="8147"/>
        <v/>
      </c>
      <c r="U1854" s="107" t="str">
        <f t="shared" ref="U1854" si="8148">IFERROR((U1853-U1852)/U1853*100%,"")</f>
        <v/>
      </c>
      <c r="V1854" s="107" t="str">
        <f>IFERROR((V1851-V1853)/V1853*100%,"")</f>
        <v/>
      </c>
      <c r="W1854" s="107" t="str">
        <f>IFERROR((W1851-W1853)/W1853*100%,"")</f>
        <v/>
      </c>
      <c r="X1854" s="107" t="str">
        <f>IFERROR((X1851-X1853)/X1853*100%,"")</f>
        <v/>
      </c>
      <c r="Y1854" s="107" t="str">
        <f>IFERROR((Y1851-Y1853)/Y1853*100%,"")</f>
        <v/>
      </c>
      <c r="Z1854" s="107" t="str">
        <f t="shared" ref="Z1854" si="8149">IFERROR((Z1853-Z1852)/Z1853*100%,"")</f>
        <v/>
      </c>
      <c r="AA1854" s="107" t="str">
        <f>IFERROR((AA1853-AA1851)/AA1853*100%,"")</f>
        <v/>
      </c>
      <c r="AB1854" s="107" t="str">
        <f>IFERROR((AB1853-AB1851)/AB1853*100%,"")</f>
        <v/>
      </c>
      <c r="AC1854" s="194" t="str">
        <f t="shared" ref="AC1854" si="8150">IFERROR((AC1853-AC1852)/AC1853*100%,"")</f>
        <v/>
      </c>
      <c r="AD1854" s="194" t="str">
        <f t="shared" ref="AD1854" si="8151">IFERROR((AD1853-AD1852)/AD1853*100%,"")</f>
        <v/>
      </c>
      <c r="AE1854" s="194" t="str">
        <f t="shared" ref="AE1854" si="8152">IFERROR((AE1853-AE1852)/AE1853*100%,"")</f>
        <v/>
      </c>
      <c r="AF1854" s="194" t="str">
        <f t="shared" ref="AF1854" si="8153">IFERROR((AF1853-AF1852)/AF1853*100%,"")</f>
        <v/>
      </c>
      <c r="AG1854" s="194" t="str">
        <f t="shared" ref="AG1854" si="8154">IFERROR((AG1853-AG1852)/AG1853*100%,"")</f>
        <v/>
      </c>
      <c r="AH1854" s="194" t="str">
        <f t="shared" ref="AH1854" si="8155">IFERROR((AH1853-AH1852)/AH1853*100%,"")</f>
        <v/>
      </c>
      <c r="AI1854" s="194" t="str">
        <f t="shared" ref="AI1854" si="8156">IFERROR((AI1853-AI1852)/AI1853*100%,"")</f>
        <v/>
      </c>
      <c r="AJ1854" s="194" t="str">
        <f t="shared" ref="AJ1854" si="8157">IFERROR((AJ1853-AJ1852)/AJ1853*100%,"")</f>
        <v/>
      </c>
      <c r="AK1854" s="194" t="str">
        <f t="shared" ref="AK1854" si="8158">IFERROR((AK1853-AK1852)/AK1853*100%,"")</f>
        <v/>
      </c>
      <c r="AL1854" s="194" t="str">
        <f t="shared" ref="AL1854" si="8159">IFERROR((AL1853-AL1852)/AL1853*100%,"")</f>
        <v/>
      </c>
      <c r="AM1854" s="227" t="str">
        <f>IFERROR((AM1853-AM1851)/AM1853*100%,"")</f>
        <v/>
      </c>
    </row>
    <row r="1855" spans="1:39" customFormat="1" outlineLevel="1">
      <c r="A1855" t="str">
        <f>B1844&amp;C1855</f>
        <v>Surname, Forename7</v>
      </c>
      <c r="B1855" s="256"/>
      <c r="C1855" s="123">
        <v>7</v>
      </c>
      <c r="D1855" s="26" t="s">
        <v>22</v>
      </c>
      <c r="E1855" s="103"/>
      <c r="F1855" s="103"/>
      <c r="G1855" s="103"/>
      <c r="H1855" s="15"/>
      <c r="I1855" s="16"/>
      <c r="J1855" s="17"/>
      <c r="K1855" s="94"/>
      <c r="L1855" s="94"/>
      <c r="M1855" s="94"/>
      <c r="N1855" s="94"/>
      <c r="O1855" s="94"/>
      <c r="P1855" s="94"/>
      <c r="Q1855" s="17" t="str">
        <f>IF(SUM(K1855:P1855)=0,"",SUM(K1855:P1855))</f>
        <v/>
      </c>
      <c r="R1855" s="94"/>
      <c r="S1855" s="94"/>
      <c r="T1855" s="17" t="str">
        <f>IF(SUM(R1855:S1855)=0,"",SUM(R1855:S1855))</f>
        <v/>
      </c>
      <c r="U1855" s="17"/>
      <c r="V1855" s="94"/>
      <c r="W1855" s="17"/>
      <c r="X1855" s="94" t="str">
        <f>IFERROR(AVERAGE(V1855:W1855),"")</f>
        <v/>
      </c>
      <c r="Y1855" s="17"/>
      <c r="Z1855" s="17"/>
      <c r="AA1855" s="71"/>
      <c r="AB1855" s="17"/>
      <c r="AC1855" s="190" t="str">
        <f>IF(J1855="","",IF(J1855&lt;&gt;0,INT(25.4347*POWER((18-J1855),1.81)),0))</f>
        <v/>
      </c>
      <c r="AD1855" s="190" t="str">
        <f>IFERROR(IF(Q1855&lt;&gt;0,INT(0.14354*POWER(((10*Q1855)-220),1.4)),0),"")</f>
        <v/>
      </c>
      <c r="AE1855" s="190" t="str">
        <f>IFERROR(IF(T1855&lt;&gt;0,INT(51.39*POWER((T1855-1.5),1.05)),0),"")</f>
        <v/>
      </c>
      <c r="AF1855" s="190">
        <f>IF(U1855&lt;&gt;0,INT(0.8465*POWER(((100*U1855)-75),1.42)),0)</f>
        <v>0</v>
      </c>
      <c r="AG1855" s="190" t="str">
        <f>IFERROR(IF(X1855&lt;&gt;0,INT(1.53775*POWER((82-X1855),1.81)),0),"")</f>
        <v/>
      </c>
      <c r="AH1855" s="190" t="str">
        <f>IF(Y1855="","",IF(Y1855&lt;&gt;0,INT(5.74352*POWER((28.5-Y1855),1.92)),0))</f>
        <v/>
      </c>
      <c r="AI1855" s="190">
        <f>IF(Z1855&lt;&gt;0,INT(12.91*POWER((Z1855-4),1.1)),0)</f>
        <v>0</v>
      </c>
      <c r="AJ1855" s="190" t="str">
        <f>IF(AA1855="","",IF(AA1855&lt;&gt;0,INT(0.2797*POWER(((100*AA1855)),1.35)),0))</f>
        <v/>
      </c>
      <c r="AK1855" s="191" t="str">
        <f>IF(AB1855="","",IF(AB1855&lt;&gt;0,INT(100.14*POWER((AB1855-1),1.08)),0))</f>
        <v/>
      </c>
      <c r="AL1855" s="192">
        <f>COUNT(J1855,Q1855,T1855,X1855,Y1855,AA1855,AB1855)</f>
        <v>0</v>
      </c>
      <c r="AM1855" s="193" t="str">
        <f>IF(AL1855=0,"",SUM(AC1855:AK1855))</f>
        <v/>
      </c>
    </row>
    <row r="1856" spans="1:39" customFormat="1" outlineLevel="1">
      <c r="B1856" s="256"/>
      <c r="C1856" s="124" t="s">
        <v>65</v>
      </c>
      <c r="D1856" s="103"/>
      <c r="E1856" s="103"/>
      <c r="F1856" s="103"/>
      <c r="G1856" s="103"/>
      <c r="H1856" s="104"/>
      <c r="I1856" s="105"/>
      <c r="J1856" s="107" t="str">
        <f>IFERROR((J1853-J1855)/J1855*100%,"")</f>
        <v/>
      </c>
      <c r="K1856" s="107" t="str">
        <f t="shared" ref="K1856:T1856" si="8160">IFERROR((K1855-K1853)/K1855*100%,"")</f>
        <v/>
      </c>
      <c r="L1856" s="107" t="str">
        <f t="shared" si="8160"/>
        <v/>
      </c>
      <c r="M1856" s="107" t="str">
        <f t="shared" si="8160"/>
        <v/>
      </c>
      <c r="N1856" s="107" t="str">
        <f t="shared" si="8160"/>
        <v/>
      </c>
      <c r="O1856" s="107" t="str">
        <f t="shared" si="8160"/>
        <v/>
      </c>
      <c r="P1856" s="107" t="str">
        <f t="shared" si="8160"/>
        <v/>
      </c>
      <c r="Q1856" s="107" t="str">
        <f t="shared" si="8160"/>
        <v/>
      </c>
      <c r="R1856" s="107" t="str">
        <f t="shared" si="8160"/>
        <v/>
      </c>
      <c r="S1856" s="107" t="str">
        <f t="shared" si="8160"/>
        <v/>
      </c>
      <c r="T1856" s="107" t="str">
        <f t="shared" si="8160"/>
        <v/>
      </c>
      <c r="U1856" s="107" t="str">
        <f t="shared" ref="U1856" si="8161">IFERROR((U1855-U1854)/U1855*100%,"")</f>
        <v/>
      </c>
      <c r="V1856" s="107" t="str">
        <f>IFERROR((V1853-V1855)/V1855*100%,"")</f>
        <v/>
      </c>
      <c r="W1856" s="107" t="str">
        <f>IFERROR((W1853-W1855)/W1855*100%,"")</f>
        <v/>
      </c>
      <c r="X1856" s="107" t="str">
        <f>IFERROR((X1853-X1855)/X1855*100%,"")</f>
        <v/>
      </c>
      <c r="Y1856" s="107" t="str">
        <f>IFERROR((Y1853-Y1855)/Y1855*100%,"")</f>
        <v/>
      </c>
      <c r="Z1856" s="107" t="str">
        <f t="shared" ref="Z1856" si="8162">IFERROR((Z1855-Z1854)/Z1855*100%,"")</f>
        <v/>
      </c>
      <c r="AA1856" s="107" t="str">
        <f>IFERROR((AA1855-AA1853)/AA1855*100%,"")</f>
        <v/>
      </c>
      <c r="AB1856" s="107" t="str">
        <f>IFERROR((AB1855-AB1853)/AB1855*100%,"")</f>
        <v/>
      </c>
      <c r="AC1856" s="194" t="str">
        <f t="shared" ref="AC1856" si="8163">IFERROR((AC1855-AC1854)/AC1855*100%,"")</f>
        <v/>
      </c>
      <c r="AD1856" s="194" t="str">
        <f t="shared" ref="AD1856" si="8164">IFERROR((AD1855-AD1854)/AD1855*100%,"")</f>
        <v/>
      </c>
      <c r="AE1856" s="194" t="str">
        <f t="shared" ref="AE1856" si="8165">IFERROR((AE1855-AE1854)/AE1855*100%,"")</f>
        <v/>
      </c>
      <c r="AF1856" s="194" t="str">
        <f t="shared" ref="AF1856" si="8166">IFERROR((AF1855-AF1854)/AF1855*100%,"")</f>
        <v/>
      </c>
      <c r="AG1856" s="194" t="str">
        <f t="shared" ref="AG1856" si="8167">IFERROR((AG1855-AG1854)/AG1855*100%,"")</f>
        <v/>
      </c>
      <c r="AH1856" s="194" t="str">
        <f t="shared" ref="AH1856" si="8168">IFERROR((AH1855-AH1854)/AH1855*100%,"")</f>
        <v/>
      </c>
      <c r="AI1856" s="194" t="str">
        <f t="shared" ref="AI1856" si="8169">IFERROR((AI1855-AI1854)/AI1855*100%,"")</f>
        <v/>
      </c>
      <c r="AJ1856" s="194" t="str">
        <f t="shared" ref="AJ1856" si="8170">IFERROR((AJ1855-AJ1854)/AJ1855*100%,"")</f>
        <v/>
      </c>
      <c r="AK1856" s="194" t="str">
        <f t="shared" ref="AK1856" si="8171">IFERROR((AK1855-AK1854)/AK1855*100%,"")</f>
        <v/>
      </c>
      <c r="AL1856" s="194" t="str">
        <f t="shared" ref="AL1856" si="8172">IFERROR((AL1855-AL1854)/AL1855*100%,"")</f>
        <v/>
      </c>
      <c r="AM1856" s="227" t="str">
        <f>IFERROR((AM1855-AM1853)/AM1855*100%,"")</f>
        <v/>
      </c>
    </row>
    <row r="1857" spans="1:39" customFormat="1" outlineLevel="1">
      <c r="A1857" t="str">
        <f>B1844&amp;C1857</f>
        <v>Surname, Forename8</v>
      </c>
      <c r="B1857" s="256"/>
      <c r="C1857" s="123">
        <v>8</v>
      </c>
      <c r="D1857" s="26" t="s">
        <v>22</v>
      </c>
      <c r="E1857" s="103"/>
      <c r="F1857" s="103"/>
      <c r="G1857" s="103"/>
      <c r="H1857" s="15"/>
      <c r="I1857" s="16"/>
      <c r="J1857" s="17"/>
      <c r="K1857" s="94"/>
      <c r="L1857" s="94"/>
      <c r="M1857" s="94"/>
      <c r="N1857" s="94"/>
      <c r="O1857" s="94"/>
      <c r="P1857" s="94"/>
      <c r="Q1857" s="17" t="str">
        <f>IF(SUM(K1857:P1857)=0,"",SUM(K1857:P1857))</f>
        <v/>
      </c>
      <c r="R1857" s="94"/>
      <c r="S1857" s="94"/>
      <c r="T1857" s="17" t="str">
        <f>IF(SUM(R1857:S1857)=0,"",SUM(R1857:S1857))</f>
        <v/>
      </c>
      <c r="U1857" s="17"/>
      <c r="V1857" s="94"/>
      <c r="W1857" s="17"/>
      <c r="X1857" s="94" t="str">
        <f>IFERROR(AVERAGE(V1857:W1857),"")</f>
        <v/>
      </c>
      <c r="Y1857" s="17"/>
      <c r="Z1857" s="17"/>
      <c r="AA1857" s="71"/>
      <c r="AB1857" s="17"/>
      <c r="AC1857" s="190" t="str">
        <f>IF(J1857="","",IF(J1857&lt;&gt;0,INT(25.4347*POWER((18-J1857),1.81)),0))</f>
        <v/>
      </c>
      <c r="AD1857" s="190" t="str">
        <f>IFERROR(IF(Q1857&lt;&gt;0,INT(0.14354*POWER(((10*Q1857)-220),1.4)),0),"")</f>
        <v/>
      </c>
      <c r="AE1857" s="190" t="str">
        <f>IFERROR(IF(T1857&lt;&gt;0,INT(51.39*POWER((T1857-1.5),1.05)),0),"")</f>
        <v/>
      </c>
      <c r="AF1857" s="190">
        <f>IF(U1857&lt;&gt;0,INT(0.8465*POWER(((100*U1857)-75),1.42)),0)</f>
        <v>0</v>
      </c>
      <c r="AG1857" s="190" t="str">
        <f>IFERROR(IF(X1857&lt;&gt;0,INT(1.53775*POWER((82-X1857),1.81)),0),"")</f>
        <v/>
      </c>
      <c r="AH1857" s="190" t="str">
        <f>IF(Y1857="","",IF(Y1857&lt;&gt;0,INT(5.74352*POWER((28.5-Y1857),1.92)),0))</f>
        <v/>
      </c>
      <c r="AI1857" s="190">
        <f>IF(Z1857&lt;&gt;0,INT(12.91*POWER((Z1857-4),1.1)),0)</f>
        <v>0</v>
      </c>
      <c r="AJ1857" s="190" t="str">
        <f>IF(AA1857="","",IF(AA1857&lt;&gt;0,INT(0.2797*POWER(((100*AA1857)),1.35)),0))</f>
        <v/>
      </c>
      <c r="AK1857" s="191" t="str">
        <f>IF(AB1857="","",IF(AB1857&lt;&gt;0,INT(100.14*POWER((AB1857-1),1.08)),0))</f>
        <v/>
      </c>
      <c r="AL1857" s="192">
        <f>COUNT(J1857,Q1857,T1857,X1857,Y1857,AA1857,AB1857)</f>
        <v>0</v>
      </c>
      <c r="AM1857" s="193" t="str">
        <f>IF(AL1857=0,"",SUM(AC1857:AK1857))</f>
        <v/>
      </c>
    </row>
    <row r="1858" spans="1:39" customFormat="1" outlineLevel="1">
      <c r="B1858" s="256"/>
      <c r="C1858" s="124" t="s">
        <v>65</v>
      </c>
      <c r="D1858" s="103"/>
      <c r="E1858" s="103"/>
      <c r="F1858" s="103"/>
      <c r="G1858" s="103"/>
      <c r="H1858" s="104"/>
      <c r="I1858" s="105"/>
      <c r="J1858" s="107" t="str">
        <f>IFERROR((J1855-J1857)/J1857*100%,"")</f>
        <v/>
      </c>
      <c r="K1858" s="107" t="str">
        <f t="shared" ref="K1858:T1858" si="8173">IFERROR((K1857-K1855)/K1857*100%,"")</f>
        <v/>
      </c>
      <c r="L1858" s="107" t="str">
        <f t="shared" si="8173"/>
        <v/>
      </c>
      <c r="M1858" s="107" t="str">
        <f t="shared" si="8173"/>
        <v/>
      </c>
      <c r="N1858" s="107" t="str">
        <f t="shared" si="8173"/>
        <v/>
      </c>
      <c r="O1858" s="107" t="str">
        <f t="shared" si="8173"/>
        <v/>
      </c>
      <c r="P1858" s="107" t="str">
        <f t="shared" si="8173"/>
        <v/>
      </c>
      <c r="Q1858" s="107" t="str">
        <f t="shared" si="8173"/>
        <v/>
      </c>
      <c r="R1858" s="107" t="str">
        <f t="shared" si="8173"/>
        <v/>
      </c>
      <c r="S1858" s="107" t="str">
        <f t="shared" si="8173"/>
        <v/>
      </c>
      <c r="T1858" s="107" t="str">
        <f t="shared" si="8173"/>
        <v/>
      </c>
      <c r="U1858" s="107" t="str">
        <f t="shared" ref="U1858" si="8174">IFERROR((U1857-U1856)/U1857*100%,"")</f>
        <v/>
      </c>
      <c r="V1858" s="107" t="str">
        <f>IFERROR((V1855-V1857)/V1857*100%,"")</f>
        <v/>
      </c>
      <c r="W1858" s="107" t="str">
        <f>IFERROR((W1855-W1857)/W1857*100%,"")</f>
        <v/>
      </c>
      <c r="X1858" s="107" t="str">
        <f>IFERROR((X1855-X1857)/X1857*100%,"")</f>
        <v/>
      </c>
      <c r="Y1858" s="107" t="str">
        <f>IFERROR((Y1855-Y1857)/Y1857*100%,"")</f>
        <v/>
      </c>
      <c r="Z1858" s="107" t="str">
        <f t="shared" ref="Z1858" si="8175">IFERROR((Z1857-Z1856)/Z1857*100%,"")</f>
        <v/>
      </c>
      <c r="AA1858" s="107" t="str">
        <f>IFERROR((AA1857-AA1855)/AA1857*100%,"")</f>
        <v/>
      </c>
      <c r="AB1858" s="107" t="str">
        <f>IFERROR((AB1857-AB1855)/AB1857*100%,"")</f>
        <v/>
      </c>
      <c r="AC1858" s="194" t="str">
        <f t="shared" ref="AC1858" si="8176">IFERROR((AC1857-AC1856)/AC1857*100%,"")</f>
        <v/>
      </c>
      <c r="AD1858" s="194" t="str">
        <f t="shared" ref="AD1858" si="8177">IFERROR((AD1857-AD1856)/AD1857*100%,"")</f>
        <v/>
      </c>
      <c r="AE1858" s="194" t="str">
        <f t="shared" ref="AE1858" si="8178">IFERROR((AE1857-AE1856)/AE1857*100%,"")</f>
        <v/>
      </c>
      <c r="AF1858" s="194" t="str">
        <f t="shared" ref="AF1858" si="8179">IFERROR((AF1857-AF1856)/AF1857*100%,"")</f>
        <v/>
      </c>
      <c r="AG1858" s="194" t="str">
        <f t="shared" ref="AG1858" si="8180">IFERROR((AG1857-AG1856)/AG1857*100%,"")</f>
        <v/>
      </c>
      <c r="AH1858" s="194" t="str">
        <f t="shared" ref="AH1858" si="8181">IFERROR((AH1857-AH1856)/AH1857*100%,"")</f>
        <v/>
      </c>
      <c r="AI1858" s="194" t="str">
        <f t="shared" ref="AI1858" si="8182">IFERROR((AI1857-AI1856)/AI1857*100%,"")</f>
        <v/>
      </c>
      <c r="AJ1858" s="194" t="str">
        <f t="shared" ref="AJ1858" si="8183">IFERROR((AJ1857-AJ1856)/AJ1857*100%,"")</f>
        <v/>
      </c>
      <c r="AK1858" s="194" t="str">
        <f t="shared" ref="AK1858" si="8184">IFERROR((AK1857-AK1856)/AK1857*100%,"")</f>
        <v/>
      </c>
      <c r="AL1858" s="194" t="str">
        <f t="shared" ref="AL1858" si="8185">IFERROR((AL1857-AL1856)/AL1857*100%,"")</f>
        <v/>
      </c>
      <c r="AM1858" s="227" t="str">
        <f>IFERROR((AM1857-AM1855)/AM1857*100%,"")</f>
        <v/>
      </c>
    </row>
    <row r="1859" spans="1:39" customFormat="1" outlineLevel="1">
      <c r="A1859" t="str">
        <f>B1844&amp;C1859</f>
        <v>Surname, Forename9</v>
      </c>
      <c r="B1859" s="256"/>
      <c r="C1859" s="123">
        <v>9</v>
      </c>
      <c r="D1859" s="26" t="s">
        <v>22</v>
      </c>
      <c r="E1859" s="103"/>
      <c r="F1859" s="103"/>
      <c r="G1859" s="103"/>
      <c r="H1859" s="15"/>
      <c r="I1859" s="16"/>
      <c r="J1859" s="17"/>
      <c r="K1859" s="94"/>
      <c r="L1859" s="94"/>
      <c r="M1859" s="94"/>
      <c r="N1859" s="94"/>
      <c r="O1859" s="94"/>
      <c r="P1859" s="94"/>
      <c r="Q1859" s="17" t="str">
        <f>IF(SUM(K1859:P1859)=0,"",SUM(K1859:P1859))</f>
        <v/>
      </c>
      <c r="R1859" s="94"/>
      <c r="S1859" s="94"/>
      <c r="T1859" s="17" t="str">
        <f>IF(SUM(R1859:S1859)=0,"",SUM(R1859:S1859))</f>
        <v/>
      </c>
      <c r="U1859" s="17"/>
      <c r="V1859" s="94"/>
      <c r="W1859" s="17"/>
      <c r="X1859" s="94" t="str">
        <f>IFERROR(AVERAGE(V1859:W1859),"")</f>
        <v/>
      </c>
      <c r="Y1859" s="17"/>
      <c r="Z1859" s="17"/>
      <c r="AA1859" s="71"/>
      <c r="AB1859" s="17"/>
      <c r="AC1859" s="190" t="str">
        <f>IF(J1859="","",IF(J1859&lt;&gt;0,INT(25.4347*POWER((18-J1859),1.81)),0))</f>
        <v/>
      </c>
      <c r="AD1859" s="190" t="str">
        <f>IFERROR(IF(Q1859&lt;&gt;0,INT(0.14354*POWER(((10*Q1859)-220),1.4)),0),"")</f>
        <v/>
      </c>
      <c r="AE1859" s="190" t="str">
        <f>IFERROR(IF(T1859&lt;&gt;0,INT(51.39*POWER((T1859-1.5),1.05)),0),"")</f>
        <v/>
      </c>
      <c r="AF1859" s="190">
        <f>IF(U1859&lt;&gt;0,INT(0.8465*POWER(((100*U1859)-75),1.42)),0)</f>
        <v>0</v>
      </c>
      <c r="AG1859" s="190" t="str">
        <f>IFERROR(IF(X1859&lt;&gt;0,INT(1.53775*POWER((82-X1859),1.81)),0),"")</f>
        <v/>
      </c>
      <c r="AH1859" s="190" t="str">
        <f>IF(Y1859="","",IF(Y1859&lt;&gt;0,INT(5.74352*POWER((28.5-Y1859),1.92)),0))</f>
        <v/>
      </c>
      <c r="AI1859" s="190">
        <f>IF(Z1859&lt;&gt;0,INT(12.91*POWER((Z1859-4),1.1)),0)</f>
        <v>0</v>
      </c>
      <c r="AJ1859" s="190" t="str">
        <f>IF(AA1859="","",IF(AA1859&lt;&gt;0,INT(0.2797*POWER(((100*AA1859)),1.35)),0))</f>
        <v/>
      </c>
      <c r="AK1859" s="191" t="str">
        <f>IF(AB1859="","",IF(AB1859&lt;&gt;0,INT(100.14*POWER((AB1859-1),1.08)),0))</f>
        <v/>
      </c>
      <c r="AL1859" s="192">
        <f>COUNT(J1859,Q1859,T1859,X1859,Y1859,AA1859,AB1859)</f>
        <v>0</v>
      </c>
      <c r="AM1859" s="193" t="str">
        <f>IF(AL1859=0,"",SUM(AC1859:AK1859))</f>
        <v/>
      </c>
    </row>
    <row r="1860" spans="1:39" customFormat="1" outlineLevel="1">
      <c r="B1860" s="256"/>
      <c r="C1860" s="124" t="s">
        <v>65</v>
      </c>
      <c r="D1860" s="33"/>
      <c r="E1860" s="33"/>
      <c r="F1860" s="33"/>
      <c r="G1860" s="33"/>
      <c r="H1860" s="18"/>
      <c r="I1860" s="44"/>
      <c r="J1860" s="107" t="str">
        <f>IFERROR((J1857-J1859)/J1859*100%,"")</f>
        <v/>
      </c>
      <c r="K1860" s="107" t="str">
        <f t="shared" ref="K1860:T1860" si="8186">IFERROR((K1859-K1857)/K1859*100%,"")</f>
        <v/>
      </c>
      <c r="L1860" s="107" t="str">
        <f t="shared" si="8186"/>
        <v/>
      </c>
      <c r="M1860" s="107" t="str">
        <f t="shared" si="8186"/>
        <v/>
      </c>
      <c r="N1860" s="107" t="str">
        <f t="shared" si="8186"/>
        <v/>
      </c>
      <c r="O1860" s="107" t="str">
        <f t="shared" si="8186"/>
        <v/>
      </c>
      <c r="P1860" s="107" t="str">
        <f t="shared" si="8186"/>
        <v/>
      </c>
      <c r="Q1860" s="107" t="str">
        <f t="shared" si="8186"/>
        <v/>
      </c>
      <c r="R1860" s="107" t="str">
        <f t="shared" si="8186"/>
        <v/>
      </c>
      <c r="S1860" s="107" t="str">
        <f t="shared" si="8186"/>
        <v/>
      </c>
      <c r="T1860" s="107" t="str">
        <f t="shared" si="8186"/>
        <v/>
      </c>
      <c r="U1860" s="107" t="str">
        <f t="shared" ref="U1860" si="8187">IFERROR((U1859-U1858)/U1859*100%,"")</f>
        <v/>
      </c>
      <c r="V1860" s="107" t="str">
        <f>IFERROR((V1857-V1859)/V1859*100%,"")</f>
        <v/>
      </c>
      <c r="W1860" s="107" t="str">
        <f>IFERROR((W1857-W1859)/W1859*100%,"")</f>
        <v/>
      </c>
      <c r="X1860" s="107" t="str">
        <f>IFERROR((X1857-X1859)/X1859*100%,"")</f>
        <v/>
      </c>
      <c r="Y1860" s="107" t="str">
        <f>IFERROR((Y1857-Y1859)/Y1859*100%,"")</f>
        <v/>
      </c>
      <c r="Z1860" s="107" t="str">
        <f t="shared" ref="Z1860" si="8188">IFERROR((Z1859-Z1858)/Z1859*100%,"")</f>
        <v/>
      </c>
      <c r="AA1860" s="107" t="str">
        <f>IFERROR((AA1859-AA1857)/AA1859*100%,"")</f>
        <v/>
      </c>
      <c r="AB1860" s="107" t="str">
        <f>IFERROR((AB1859-AB1857)/AB1859*100%,"")</f>
        <v/>
      </c>
      <c r="AC1860" s="194" t="str">
        <f t="shared" ref="AC1860" si="8189">IFERROR((AC1859-AC1858)/AC1859*100%,"")</f>
        <v/>
      </c>
      <c r="AD1860" s="194" t="str">
        <f t="shared" ref="AD1860" si="8190">IFERROR((AD1859-AD1858)/AD1859*100%,"")</f>
        <v/>
      </c>
      <c r="AE1860" s="194" t="str">
        <f t="shared" ref="AE1860" si="8191">IFERROR((AE1859-AE1858)/AE1859*100%,"")</f>
        <v/>
      </c>
      <c r="AF1860" s="194" t="str">
        <f t="shared" ref="AF1860" si="8192">IFERROR((AF1859-AF1858)/AF1859*100%,"")</f>
        <v/>
      </c>
      <c r="AG1860" s="194" t="str">
        <f t="shared" ref="AG1860" si="8193">IFERROR((AG1859-AG1858)/AG1859*100%,"")</f>
        <v/>
      </c>
      <c r="AH1860" s="194" t="str">
        <f t="shared" ref="AH1860" si="8194">IFERROR((AH1859-AH1858)/AH1859*100%,"")</f>
        <v/>
      </c>
      <c r="AI1860" s="194" t="str">
        <f t="shared" ref="AI1860" si="8195">IFERROR((AI1859-AI1858)/AI1859*100%,"")</f>
        <v/>
      </c>
      <c r="AJ1860" s="194" t="str">
        <f t="shared" ref="AJ1860" si="8196">IFERROR((AJ1859-AJ1858)/AJ1859*100%,"")</f>
        <v/>
      </c>
      <c r="AK1860" s="194" t="str">
        <f t="shared" ref="AK1860" si="8197">IFERROR((AK1859-AK1858)/AK1859*100%,"")</f>
        <v/>
      </c>
      <c r="AL1860" s="194" t="str">
        <f t="shared" ref="AL1860" si="8198">IFERROR((AL1859-AL1858)/AL1859*100%,"")</f>
        <v/>
      </c>
      <c r="AM1860" s="227" t="str">
        <f>IFERROR((AM1859-AM1857)/AM1859*100%,"")</f>
        <v/>
      </c>
    </row>
    <row r="1861" spans="1:39" s="6" customFormat="1" outlineLevel="1">
      <c r="A1861" t="str">
        <f>B1844&amp;C1861</f>
        <v>Surname, Forename10</v>
      </c>
      <c r="B1861" s="256"/>
      <c r="C1861" s="125">
        <v>10</v>
      </c>
      <c r="D1861" s="33" t="s">
        <v>22</v>
      </c>
      <c r="E1861" s="33"/>
      <c r="F1861" s="33"/>
      <c r="G1861" s="33"/>
      <c r="H1861" s="18"/>
      <c r="I1861" s="44"/>
      <c r="J1861" s="34"/>
      <c r="K1861" s="34"/>
      <c r="L1861" s="34"/>
      <c r="M1861" s="34"/>
      <c r="N1861" s="34"/>
      <c r="O1861" s="34"/>
      <c r="P1861" s="34"/>
      <c r="Q1861" s="17" t="str">
        <f>IF(SUM(K1861:P1861)=0,"",SUM(K1861:P1861))</f>
        <v/>
      </c>
      <c r="R1861" s="94"/>
      <c r="S1861" s="94"/>
      <c r="T1861" s="17" t="str">
        <f>IF(SUM(R1861:S1861)=0,"",SUM(R1861:S1861))</f>
        <v/>
      </c>
      <c r="U1861" s="17"/>
      <c r="V1861" s="94"/>
      <c r="W1861" s="17"/>
      <c r="X1861" s="94" t="str">
        <f>IFERROR(AVERAGE(V1861:W1861),"")</f>
        <v/>
      </c>
      <c r="Y1861" s="17"/>
      <c r="Z1861" s="17"/>
      <c r="AA1861" s="71"/>
      <c r="AB1861" s="17"/>
      <c r="AC1861" s="190" t="str">
        <f>IF(J1861="","",IF(J1861&lt;&gt;0,INT(25.4347*POWER((18-J1861),1.81)),0))</f>
        <v/>
      </c>
      <c r="AD1861" s="190" t="str">
        <f>IFERROR(IF(Q1861&lt;&gt;0,INT(0.14354*POWER(((10*Q1861)-220),1.4)),0),"")</f>
        <v/>
      </c>
      <c r="AE1861" s="190" t="str">
        <f>IFERROR(IF(T1861&lt;&gt;0,INT(51.39*POWER((T1861-1.5),1.05)),0),"")</f>
        <v/>
      </c>
      <c r="AF1861" s="190">
        <f>IF(U1861&lt;&gt;0,INT(0.8465*POWER(((100*U1861)-75),1.42)),0)</f>
        <v>0</v>
      </c>
      <c r="AG1861" s="190" t="str">
        <f>IFERROR(IF(X1861&lt;&gt;0,INT(1.53775*POWER((82-X1861),1.81)),0),"")</f>
        <v/>
      </c>
      <c r="AH1861" s="190" t="str">
        <f>IF(Y1861="","",IF(Y1861&lt;&gt;0,INT(5.74352*POWER((28.5-Y1861),1.92)),0))</f>
        <v/>
      </c>
      <c r="AI1861" s="190">
        <f>IF(Z1861&lt;&gt;0,INT(12.91*POWER((Z1861-4),1.1)),0)</f>
        <v>0</v>
      </c>
      <c r="AJ1861" s="190" t="str">
        <f>IF(AA1861="","",IF(AA1861&lt;&gt;0,INT(0.2797*POWER(((100*AA1861)),1.35)),0))</f>
        <v/>
      </c>
      <c r="AK1861" s="191" t="str">
        <f>IF(AB1861="","",IF(AB1861&lt;&gt;0,INT(100.14*POWER((AB1861-1),1.08)),0))</f>
        <v/>
      </c>
      <c r="AL1861" s="192">
        <f>COUNT(J1861,Q1861,T1861,X1861,Y1861,AA1861,AB1861)</f>
        <v>0</v>
      </c>
      <c r="AM1861" s="193" t="str">
        <f>IF(AL1861=0,"",SUM(AC1861:AK1861))</f>
        <v/>
      </c>
    </row>
    <row r="1862" spans="1:39" s="6" customFormat="1" outlineLevel="1">
      <c r="A1862"/>
      <c r="B1862" s="257"/>
      <c r="C1862" s="126" t="s">
        <v>65</v>
      </c>
      <c r="D1862" s="33"/>
      <c r="E1862" s="33"/>
      <c r="F1862" s="33"/>
      <c r="G1862" s="33"/>
      <c r="H1862" s="18"/>
      <c r="I1862" s="44"/>
      <c r="J1862" s="107" t="str">
        <f>IFERROR((J1859-J1861)/J1861*100%,"")</f>
        <v/>
      </c>
      <c r="K1862" s="107" t="str">
        <f t="shared" ref="K1862:T1862" si="8199">IFERROR((K1861-K1859)/K1861*100%,"")</f>
        <v/>
      </c>
      <c r="L1862" s="107" t="str">
        <f t="shared" si="8199"/>
        <v/>
      </c>
      <c r="M1862" s="107" t="str">
        <f t="shared" si="8199"/>
        <v/>
      </c>
      <c r="N1862" s="107" t="str">
        <f t="shared" si="8199"/>
        <v/>
      </c>
      <c r="O1862" s="107" t="str">
        <f t="shared" si="8199"/>
        <v/>
      </c>
      <c r="P1862" s="107" t="str">
        <f t="shared" si="8199"/>
        <v/>
      </c>
      <c r="Q1862" s="107" t="str">
        <f t="shared" si="8199"/>
        <v/>
      </c>
      <c r="R1862" s="107" t="str">
        <f t="shared" si="8199"/>
        <v/>
      </c>
      <c r="S1862" s="107" t="str">
        <f t="shared" si="8199"/>
        <v/>
      </c>
      <c r="T1862" s="107" t="str">
        <f t="shared" si="8199"/>
        <v/>
      </c>
      <c r="U1862" s="107" t="str">
        <f t="shared" ref="U1862" si="8200">IFERROR((U1861-U1860)/U1861*100%,"")</f>
        <v/>
      </c>
      <c r="V1862" s="107" t="str">
        <f>IFERROR((V1859-V1861)/V1861*100%,"")</f>
        <v/>
      </c>
      <c r="W1862" s="107" t="str">
        <f>IFERROR((W1859-W1861)/W1861*100%,"")</f>
        <v/>
      </c>
      <c r="X1862" s="107" t="str">
        <f>IFERROR((X1859-X1861)/X1861*100%,"")</f>
        <v/>
      </c>
      <c r="Y1862" s="107" t="str">
        <f>IFERROR((Y1859-Y1861)/Y1861*100%,"")</f>
        <v/>
      </c>
      <c r="Z1862" s="107" t="str">
        <f t="shared" ref="Z1862" si="8201">IFERROR((Z1861-Z1860)/Z1861*100%,"")</f>
        <v/>
      </c>
      <c r="AA1862" s="107" t="str">
        <f>IFERROR((AA1861-AA1859)/AA1861*100%,"")</f>
        <v/>
      </c>
      <c r="AB1862" s="107" t="str">
        <f>IFERROR((AB1861-AB1859)/AB1861*100%,"")</f>
        <v/>
      </c>
      <c r="AC1862" s="194" t="str">
        <f t="shared" ref="AC1862" si="8202">IFERROR((AC1861-AC1860)/AC1861*100%,"")</f>
        <v/>
      </c>
      <c r="AD1862" s="194" t="str">
        <f t="shared" ref="AD1862" si="8203">IFERROR((AD1861-AD1860)/AD1861*100%,"")</f>
        <v/>
      </c>
      <c r="AE1862" s="194" t="str">
        <f t="shared" ref="AE1862" si="8204">IFERROR((AE1861-AE1860)/AE1861*100%,"")</f>
        <v/>
      </c>
      <c r="AF1862" s="194" t="str">
        <f t="shared" ref="AF1862" si="8205">IFERROR((AF1861-AF1860)/AF1861*100%,"")</f>
        <v/>
      </c>
      <c r="AG1862" s="194" t="str">
        <f t="shared" ref="AG1862" si="8206">IFERROR((AG1861-AG1860)/AG1861*100%,"")</f>
        <v/>
      </c>
      <c r="AH1862" s="194" t="str">
        <f t="shared" ref="AH1862" si="8207">IFERROR((AH1861-AH1860)/AH1861*100%,"")</f>
        <v/>
      </c>
      <c r="AI1862" s="194" t="str">
        <f t="shared" ref="AI1862" si="8208">IFERROR((AI1861-AI1860)/AI1861*100%,"")</f>
        <v/>
      </c>
      <c r="AJ1862" s="194" t="str">
        <f t="shared" ref="AJ1862" si="8209">IFERROR((AJ1861-AJ1860)/AJ1861*100%,"")</f>
        <v/>
      </c>
      <c r="AK1862" s="194" t="str">
        <f t="shared" ref="AK1862" si="8210">IFERROR((AK1861-AK1860)/AK1861*100%,"")</f>
        <v/>
      </c>
      <c r="AL1862" s="194" t="str">
        <f t="shared" ref="AL1862" si="8211">IFERROR((AL1861-AL1860)/AL1861*100%,"")</f>
        <v/>
      </c>
      <c r="AM1862" s="227" t="str">
        <f>IFERROR((AM1861-AM1859)/AM1861*100%,"")</f>
        <v/>
      </c>
    </row>
    <row r="1863" spans="1:39" s="45" customFormat="1" outlineLevel="1">
      <c r="B1863" s="115"/>
      <c r="C1863" s="32"/>
      <c r="D1863" s="33"/>
      <c r="E1863" s="33"/>
      <c r="F1863" s="33"/>
      <c r="G1863" s="33"/>
      <c r="H1863" s="18"/>
      <c r="I1863" s="44"/>
      <c r="J1863" s="34"/>
      <c r="K1863" s="34"/>
      <c r="L1863" s="34"/>
      <c r="M1863" s="34"/>
      <c r="N1863" s="34"/>
      <c r="O1863" s="34"/>
      <c r="P1863" s="34"/>
      <c r="Q1863" s="34"/>
      <c r="R1863" s="34"/>
      <c r="S1863" s="34"/>
      <c r="T1863" s="34"/>
      <c r="U1863" s="34"/>
      <c r="V1863" s="34"/>
      <c r="W1863" s="34"/>
      <c r="X1863" s="34"/>
      <c r="Y1863" s="34"/>
      <c r="Z1863" s="34"/>
      <c r="AA1863" s="34"/>
      <c r="AB1863" s="34"/>
      <c r="AC1863" s="195"/>
      <c r="AD1863" s="196"/>
      <c r="AE1863" s="196"/>
      <c r="AF1863" s="196"/>
      <c r="AG1863" s="196"/>
      <c r="AH1863" s="196"/>
      <c r="AI1863" s="196"/>
      <c r="AJ1863" s="196"/>
      <c r="AK1863" s="197"/>
      <c r="AL1863" s="196"/>
      <c r="AM1863" s="198"/>
    </row>
    <row r="1864" spans="1:39" s="6" customFormat="1" outlineLevel="1">
      <c r="B1864" s="116"/>
      <c r="C1864" s="35"/>
      <c r="D1864" s="36"/>
      <c r="E1864" s="36"/>
      <c r="F1864" s="36"/>
      <c r="G1864" s="36"/>
      <c r="H1864" s="37"/>
      <c r="I1864" s="38" t="s">
        <v>24</v>
      </c>
      <c r="J1864" s="21" t="e">
        <f>AVERAGE(J1844:J1845,J1847,J1849,J1851,J1853,J1855,J1857,J1859,J1861)</f>
        <v>#DIV/0!</v>
      </c>
      <c r="K1864" s="21" t="e">
        <f t="shared" ref="K1864:AB1864" si="8212">AVERAGE(K1844:K1845,K1847,K1849,K1851,K1853,K1855,K1857,K1859,K1861)</f>
        <v>#DIV/0!</v>
      </c>
      <c r="L1864" s="21" t="e">
        <f t="shared" si="8212"/>
        <v>#DIV/0!</v>
      </c>
      <c r="M1864" s="21" t="e">
        <f t="shared" si="8212"/>
        <v>#DIV/0!</v>
      </c>
      <c r="N1864" s="21" t="e">
        <f t="shared" si="8212"/>
        <v>#DIV/0!</v>
      </c>
      <c r="O1864" s="21" t="e">
        <f t="shared" si="8212"/>
        <v>#DIV/0!</v>
      </c>
      <c r="P1864" s="21" t="e">
        <f t="shared" si="8212"/>
        <v>#DIV/0!</v>
      </c>
      <c r="Q1864" s="21">
        <f t="shared" si="8212"/>
        <v>0</v>
      </c>
      <c r="R1864" s="21" t="e">
        <f t="shared" si="8212"/>
        <v>#DIV/0!</v>
      </c>
      <c r="S1864" s="21" t="e">
        <f t="shared" si="8212"/>
        <v>#DIV/0!</v>
      </c>
      <c r="T1864" s="21">
        <f t="shared" si="8212"/>
        <v>0</v>
      </c>
      <c r="U1864" s="21" t="e">
        <f t="shared" si="8212"/>
        <v>#DIV/0!</v>
      </c>
      <c r="V1864" s="21" t="e">
        <f t="shared" si="8212"/>
        <v>#DIV/0!</v>
      </c>
      <c r="W1864" s="21" t="e">
        <f t="shared" si="8212"/>
        <v>#DIV/0!</v>
      </c>
      <c r="X1864" s="21" t="e">
        <f t="shared" si="8212"/>
        <v>#DIV/0!</v>
      </c>
      <c r="Y1864" s="21" t="e">
        <f t="shared" si="8212"/>
        <v>#DIV/0!</v>
      </c>
      <c r="Z1864" s="21" t="e">
        <f t="shared" si="8212"/>
        <v>#DIV/0!</v>
      </c>
      <c r="AA1864" s="21" t="e">
        <f t="shared" si="8212"/>
        <v>#DIV/0!</v>
      </c>
      <c r="AB1864" s="21" t="e">
        <f t="shared" si="8212"/>
        <v>#DIV/0!</v>
      </c>
      <c r="AC1864" s="199"/>
      <c r="AD1864" s="200"/>
      <c r="AE1864" s="200"/>
      <c r="AF1864" s="200"/>
      <c r="AG1864" s="200"/>
      <c r="AH1864" s="200"/>
      <c r="AI1864" s="200"/>
      <c r="AJ1864" s="200"/>
      <c r="AK1864" s="201"/>
      <c r="AL1864" s="200"/>
      <c r="AM1864" s="202"/>
    </row>
    <row r="1865" spans="1:39" s="6" customFormat="1" outlineLevel="1">
      <c r="B1865" s="116"/>
      <c r="C1865" s="35"/>
      <c r="D1865" s="36"/>
      <c r="E1865" s="36"/>
      <c r="F1865" s="36"/>
      <c r="G1865" s="36"/>
      <c r="H1865" s="37"/>
      <c r="I1865" s="38" t="s">
        <v>26</v>
      </c>
      <c r="J1865" s="21">
        <f>MIN(J1844:J1845,J1847,J1849,J1851,J1853,J1855,J1857,J1859,J1861)</f>
        <v>0</v>
      </c>
      <c r="K1865" s="21">
        <f t="shared" ref="K1865:AB1865" si="8213">MIN(K1844:K1845,K1847,K1849,K1851,K1853,K1855,K1857,K1859,K1861)</f>
        <v>0</v>
      </c>
      <c r="L1865" s="21">
        <f t="shared" si="8213"/>
        <v>0</v>
      </c>
      <c r="M1865" s="21">
        <f t="shared" si="8213"/>
        <v>0</v>
      </c>
      <c r="N1865" s="21">
        <f t="shared" si="8213"/>
        <v>0</v>
      </c>
      <c r="O1865" s="21">
        <f t="shared" si="8213"/>
        <v>0</v>
      </c>
      <c r="P1865" s="21">
        <f t="shared" si="8213"/>
        <v>0</v>
      </c>
      <c r="Q1865" s="21">
        <f t="shared" si="8213"/>
        <v>0</v>
      </c>
      <c r="R1865" s="21">
        <f t="shared" si="8213"/>
        <v>0</v>
      </c>
      <c r="S1865" s="21">
        <f t="shared" si="8213"/>
        <v>0</v>
      </c>
      <c r="T1865" s="21">
        <f t="shared" si="8213"/>
        <v>0</v>
      </c>
      <c r="U1865" s="21">
        <f t="shared" si="8213"/>
        <v>0</v>
      </c>
      <c r="V1865" s="21">
        <f t="shared" si="8213"/>
        <v>0</v>
      </c>
      <c r="W1865" s="21">
        <f t="shared" si="8213"/>
        <v>0</v>
      </c>
      <c r="X1865" s="21" t="e">
        <f t="shared" si="8213"/>
        <v>#DIV/0!</v>
      </c>
      <c r="Y1865" s="21">
        <f t="shared" si="8213"/>
        <v>0</v>
      </c>
      <c r="Z1865" s="21">
        <f t="shared" si="8213"/>
        <v>0</v>
      </c>
      <c r="AA1865" s="21">
        <f t="shared" si="8213"/>
        <v>0</v>
      </c>
      <c r="AB1865" s="21">
        <f t="shared" si="8213"/>
        <v>0</v>
      </c>
      <c r="AC1865" s="199"/>
      <c r="AD1865" s="200"/>
      <c r="AE1865" s="200"/>
      <c r="AF1865" s="200"/>
      <c r="AG1865" s="200"/>
      <c r="AH1865" s="200"/>
      <c r="AI1865" s="200"/>
      <c r="AJ1865" s="200"/>
      <c r="AK1865" s="201"/>
      <c r="AL1865" s="200"/>
      <c r="AM1865" s="202"/>
    </row>
    <row r="1866" spans="1:39" s="6" customFormat="1" outlineLevel="1">
      <c r="B1866" s="116"/>
      <c r="C1866" s="35"/>
      <c r="D1866" s="36"/>
      <c r="E1866" s="36"/>
      <c r="F1866" s="36"/>
      <c r="G1866" s="36"/>
      <c r="H1866" s="37"/>
      <c r="I1866" s="38" t="s">
        <v>25</v>
      </c>
      <c r="J1866" s="21">
        <f>MAX(J1844:J1845,J1847,J1849,J1851,J1853,J1855,J1857,J1859,J1861)</f>
        <v>0</v>
      </c>
      <c r="K1866" s="21">
        <f t="shared" ref="K1866:AB1866" si="8214">MAX(K1844:K1845,K1847,K1849,K1851,K1853,K1855,K1857,K1859,K1861)</f>
        <v>0</v>
      </c>
      <c r="L1866" s="21">
        <f t="shared" si="8214"/>
        <v>0</v>
      </c>
      <c r="M1866" s="21">
        <f t="shared" si="8214"/>
        <v>0</v>
      </c>
      <c r="N1866" s="21">
        <f t="shared" si="8214"/>
        <v>0</v>
      </c>
      <c r="O1866" s="21">
        <f t="shared" si="8214"/>
        <v>0</v>
      </c>
      <c r="P1866" s="21">
        <f t="shared" si="8214"/>
        <v>0</v>
      </c>
      <c r="Q1866" s="21">
        <f t="shared" si="8214"/>
        <v>0</v>
      </c>
      <c r="R1866" s="21">
        <f t="shared" si="8214"/>
        <v>0</v>
      </c>
      <c r="S1866" s="21">
        <f t="shared" si="8214"/>
        <v>0</v>
      </c>
      <c r="T1866" s="21">
        <f t="shared" si="8214"/>
        <v>0</v>
      </c>
      <c r="U1866" s="21">
        <f t="shared" si="8214"/>
        <v>0</v>
      </c>
      <c r="V1866" s="21">
        <f t="shared" si="8214"/>
        <v>0</v>
      </c>
      <c r="W1866" s="21">
        <f t="shared" si="8214"/>
        <v>0</v>
      </c>
      <c r="X1866" s="21" t="e">
        <f t="shared" si="8214"/>
        <v>#DIV/0!</v>
      </c>
      <c r="Y1866" s="21">
        <f t="shared" si="8214"/>
        <v>0</v>
      </c>
      <c r="Z1866" s="21">
        <f t="shared" si="8214"/>
        <v>0</v>
      </c>
      <c r="AA1866" s="21">
        <f t="shared" si="8214"/>
        <v>0</v>
      </c>
      <c r="AB1866" s="21">
        <f t="shared" si="8214"/>
        <v>0</v>
      </c>
      <c r="AC1866" s="199"/>
      <c r="AD1866" s="200"/>
      <c r="AE1866" s="200"/>
      <c r="AF1866" s="200"/>
      <c r="AG1866" s="200"/>
      <c r="AH1866" s="200"/>
      <c r="AI1866" s="200"/>
      <c r="AJ1866" s="200"/>
      <c r="AK1866" s="201"/>
      <c r="AL1866" s="200"/>
      <c r="AM1866" s="202"/>
    </row>
    <row r="1867" spans="1:39" s="6" customFormat="1" outlineLevel="1">
      <c r="B1867" s="116"/>
      <c r="C1867" s="35"/>
      <c r="D1867" s="36"/>
      <c r="E1867" s="36"/>
      <c r="F1867" s="36"/>
      <c r="G1867" s="36"/>
      <c r="H1867" s="37"/>
      <c r="I1867" s="38"/>
      <c r="J1867" s="21"/>
      <c r="K1867" s="21"/>
      <c r="L1867" s="21"/>
      <c r="M1867" s="21"/>
      <c r="N1867" s="21"/>
      <c r="O1867" s="21"/>
      <c r="P1867" s="21"/>
      <c r="Q1867" s="21"/>
      <c r="R1867" s="21"/>
      <c r="S1867" s="21"/>
      <c r="T1867" s="21"/>
      <c r="U1867" s="21"/>
      <c r="V1867" s="21"/>
      <c r="W1867" s="21"/>
      <c r="X1867" s="21"/>
      <c r="Y1867" s="21"/>
      <c r="Z1867" s="21"/>
      <c r="AA1867" s="21"/>
      <c r="AB1867" s="21"/>
      <c r="AC1867" s="200"/>
      <c r="AD1867" s="200"/>
      <c r="AE1867" s="200"/>
      <c r="AF1867" s="200"/>
      <c r="AG1867" s="200"/>
      <c r="AH1867" s="200"/>
      <c r="AI1867" s="200"/>
      <c r="AJ1867" s="200"/>
      <c r="AK1867" s="200"/>
      <c r="AL1867" s="200"/>
      <c r="AM1867" s="202"/>
    </row>
    <row r="1868" spans="1:39" s="31" customFormat="1" ht="16.5" outlineLevel="1" thickBot="1">
      <c r="B1868" s="117"/>
      <c r="C1868" s="39"/>
      <c r="D1868" s="40"/>
      <c r="E1868" s="40"/>
      <c r="F1868" s="40"/>
      <c r="G1868" s="40"/>
      <c r="H1868" s="41"/>
      <c r="I1868" s="42"/>
      <c r="J1868" s="43"/>
      <c r="K1868" s="43"/>
      <c r="L1868" s="43"/>
      <c r="M1868" s="43"/>
      <c r="N1868" s="43"/>
      <c r="O1868" s="43"/>
      <c r="P1868" s="43"/>
      <c r="Q1868" s="43"/>
      <c r="R1868" s="43"/>
      <c r="S1868" s="43"/>
      <c r="T1868" s="43"/>
      <c r="U1868" s="43"/>
      <c r="V1868" s="43"/>
      <c r="W1868" s="43"/>
      <c r="X1868" s="43"/>
      <c r="Y1868" s="43"/>
      <c r="Z1868" s="43"/>
      <c r="AA1868" s="43"/>
      <c r="AB1868" s="43"/>
      <c r="AC1868" s="204"/>
      <c r="AD1868" s="204"/>
      <c r="AE1868" s="204"/>
      <c r="AF1868" s="204"/>
      <c r="AG1868" s="204"/>
      <c r="AH1868" s="204"/>
      <c r="AI1868" s="204"/>
      <c r="AJ1868" s="204"/>
      <c r="AK1868" s="204"/>
      <c r="AL1868" s="204"/>
      <c r="AM1868" s="205"/>
    </row>
    <row r="1869" spans="1:39" customFormat="1">
      <c r="B1869" s="118"/>
      <c r="C1869" s="28"/>
      <c r="D1869" s="19"/>
      <c r="E1869" s="19"/>
      <c r="F1869" s="19"/>
      <c r="G1869" s="19"/>
      <c r="H1869" s="29"/>
      <c r="I1869" s="20"/>
      <c r="J1869" s="30"/>
      <c r="K1869" s="30"/>
      <c r="L1869" s="30"/>
      <c r="M1869" s="30"/>
      <c r="N1869" s="30"/>
      <c r="O1869" s="30"/>
      <c r="P1869" s="30"/>
      <c r="Q1869" s="30"/>
      <c r="R1869" s="30"/>
      <c r="S1869" s="30"/>
      <c r="T1869" s="30"/>
      <c r="U1869" s="30"/>
      <c r="V1869" s="30"/>
      <c r="W1869" s="30"/>
      <c r="X1869" s="30"/>
      <c r="Y1869" s="30"/>
      <c r="Z1869" s="30"/>
      <c r="AA1869" s="30"/>
      <c r="AB1869" s="30"/>
      <c r="AC1869" s="206"/>
      <c r="AD1869" s="206"/>
      <c r="AE1869" s="206"/>
      <c r="AF1869" s="206"/>
      <c r="AG1869" s="206"/>
      <c r="AH1869" s="206"/>
      <c r="AI1869" s="206"/>
      <c r="AJ1869" s="206"/>
      <c r="AK1869" s="206"/>
      <c r="AL1869" s="206"/>
      <c r="AM1869" s="207"/>
    </row>
    <row r="1870" spans="1:39" customFormat="1" outlineLevel="1">
      <c r="B1870" s="114" t="s">
        <v>41</v>
      </c>
      <c r="C1870" s="28"/>
      <c r="D1870" s="19"/>
      <c r="E1870" s="19"/>
      <c r="F1870" s="19"/>
      <c r="G1870" s="19"/>
      <c r="H1870" s="29"/>
      <c r="I1870" s="20"/>
      <c r="J1870" s="30"/>
      <c r="K1870" s="30"/>
      <c r="L1870" s="30"/>
      <c r="M1870" s="30"/>
      <c r="N1870" s="30"/>
      <c r="O1870" s="30"/>
      <c r="P1870" s="30"/>
      <c r="Q1870" s="30"/>
      <c r="R1870" s="30"/>
      <c r="S1870" s="30"/>
      <c r="T1870" s="30"/>
      <c r="U1870" s="30"/>
      <c r="V1870" s="30"/>
      <c r="W1870" s="30"/>
      <c r="X1870" s="30"/>
      <c r="Y1870" s="30"/>
      <c r="Z1870" s="30"/>
      <c r="AA1870" s="30"/>
      <c r="AB1870" s="30"/>
      <c r="AC1870" s="206"/>
      <c r="AD1870" s="206"/>
      <c r="AE1870" s="206"/>
      <c r="AF1870" s="206"/>
      <c r="AG1870" s="206"/>
      <c r="AH1870" s="206"/>
      <c r="AI1870" s="206"/>
      <c r="AJ1870" s="206"/>
      <c r="AK1870" s="206"/>
      <c r="AL1870" s="206"/>
      <c r="AM1870" s="207"/>
    </row>
    <row r="1871" spans="1:39" customFormat="1" outlineLevel="1">
      <c r="A1871" t="str">
        <f>B1871&amp;C1871</f>
        <v>Surname, Forename1</v>
      </c>
      <c r="B1871" s="255" t="s">
        <v>28</v>
      </c>
      <c r="C1871" s="122">
        <v>1</v>
      </c>
      <c r="D1871" s="26" t="s">
        <v>22</v>
      </c>
      <c r="E1871" s="103"/>
      <c r="F1871" s="103"/>
      <c r="G1871" s="103"/>
      <c r="H1871" s="16"/>
      <c r="I1871" s="16"/>
      <c r="J1871" s="17"/>
      <c r="K1871" s="94"/>
      <c r="L1871" s="94"/>
      <c r="M1871" s="94"/>
      <c r="N1871" s="94"/>
      <c r="O1871" s="94"/>
      <c r="P1871" s="94"/>
      <c r="Q1871" s="17">
        <f>SUM(K1871:P1871)</f>
        <v>0</v>
      </c>
      <c r="R1871" s="94"/>
      <c r="S1871" s="94"/>
      <c r="T1871" s="17">
        <f>SUM(R1871:S1871)</f>
        <v>0</v>
      </c>
      <c r="U1871" s="17"/>
      <c r="V1871" s="94"/>
      <c r="W1871" s="17"/>
      <c r="X1871" s="94" t="e">
        <f>AVERAGE(V1871:W1871)</f>
        <v>#DIV/0!</v>
      </c>
      <c r="Y1871" s="17"/>
      <c r="Z1871" s="17"/>
      <c r="AA1871" s="17"/>
      <c r="AB1871" s="17"/>
      <c r="AC1871" s="190">
        <f>IF(J1871&lt;&gt;0,INT(25.4347*POWER((18-J1871),1.81)),0)</f>
        <v>0</v>
      </c>
      <c r="AD1871" s="190">
        <f>IF(Q1871&lt;&gt;0,INT(0.14354*POWER(((10*Q1871)-220),1.4)),0)</f>
        <v>0</v>
      </c>
      <c r="AE1871" s="190">
        <f>IF(T1871&lt;&gt;0,INT(51.39*POWER((T1871-1.5),1.05)),0)</f>
        <v>0</v>
      </c>
      <c r="AF1871" s="190">
        <f>IF(U1871&lt;&gt;0,INT(0.8465*POWER(((100*U1871)-75),1.42)),0)</f>
        <v>0</v>
      </c>
      <c r="AG1871" s="190" t="e">
        <f>IF(X1871&lt;&gt;0,INT(1.53775*POWER((82-X1871),1.81)),0)</f>
        <v>#DIV/0!</v>
      </c>
      <c r="AH1871" s="190">
        <f>IF(Y1871&lt;&gt;0,INT(5.74352*POWER((28.5-Y1871),1.92)),0)</f>
        <v>0</v>
      </c>
      <c r="AI1871" s="190">
        <f>IF(Z1871&lt;&gt;0,INT(12.91*POWER((Z1871-4),1.1)),0)</f>
        <v>0</v>
      </c>
      <c r="AJ1871" s="190">
        <f>IF(AA1871&lt;&gt;0,INT(0.2797*POWER(((100*AA1871)),1.35)),0)</f>
        <v>0</v>
      </c>
      <c r="AK1871" s="191">
        <f>IF(AB1871&lt;&gt;0,INT(100.14*POWER((AB1871-1),1.08)),0)</f>
        <v>0</v>
      </c>
      <c r="AL1871" s="208">
        <v>7</v>
      </c>
      <c r="AM1871" s="193" t="e">
        <f>SUM(AC1871:AK1871)</f>
        <v>#DIV/0!</v>
      </c>
    </row>
    <row r="1872" spans="1:39" customFormat="1" outlineLevel="1">
      <c r="A1872" t="str">
        <f>B1871&amp;C1872</f>
        <v>Surname, Forename2</v>
      </c>
      <c r="B1872" s="256"/>
      <c r="C1872" s="123">
        <v>2</v>
      </c>
      <c r="D1872" s="26" t="s">
        <v>22</v>
      </c>
      <c r="E1872" s="103"/>
      <c r="F1872" s="103"/>
      <c r="G1872" s="103"/>
      <c r="H1872" s="15"/>
      <c r="I1872" s="16"/>
      <c r="J1872" s="17"/>
      <c r="K1872" s="94"/>
      <c r="L1872" s="94"/>
      <c r="M1872" s="94"/>
      <c r="N1872" s="94"/>
      <c r="O1872" s="94"/>
      <c r="P1872" s="94"/>
      <c r="Q1872" s="17" t="str">
        <f>IF(SUM(K1872:P1872)=0,"",SUM(K1872:P1872))</f>
        <v/>
      </c>
      <c r="R1872" s="94"/>
      <c r="S1872" s="94"/>
      <c r="T1872" s="17" t="str">
        <f>IF(SUM(R1872:S1872)=0,"",SUM(R1872:S1872))</f>
        <v/>
      </c>
      <c r="U1872" s="17"/>
      <c r="V1872" s="94"/>
      <c r="W1872" s="17"/>
      <c r="X1872" s="94" t="str">
        <f>IFERROR(AVERAGE(V1872:W1872),"")</f>
        <v/>
      </c>
      <c r="Y1872" s="17"/>
      <c r="Z1872" s="17"/>
      <c r="AA1872" s="71"/>
      <c r="AB1872" s="17"/>
      <c r="AC1872" s="190" t="str">
        <f>IF(J1872="","",IF(J1872&lt;&gt;0,INT(25.4347*POWER((18-J1872),1.81)),0))</f>
        <v/>
      </c>
      <c r="AD1872" s="190" t="str">
        <f>IFERROR(IF(Q1872&lt;&gt;0,INT(0.14354*POWER(((10*Q1872)-220),1.4)),0),"")</f>
        <v/>
      </c>
      <c r="AE1872" s="190" t="str">
        <f>IFERROR(IF(T1872&lt;&gt;0,INT(51.39*POWER((T1872-1.5),1.05)),0),"")</f>
        <v/>
      </c>
      <c r="AF1872" s="190">
        <f>IF(U1872&lt;&gt;0,INT(0.8465*POWER(((100*U1872)-75),1.42)),0)</f>
        <v>0</v>
      </c>
      <c r="AG1872" s="190" t="str">
        <f>IFERROR(IF(X1872&lt;&gt;0,INT(1.53775*POWER((82-X1872),1.81)),0),"")</f>
        <v/>
      </c>
      <c r="AH1872" s="190" t="str">
        <f>IF(Y1872="","",IF(Y1872&lt;&gt;0,INT(5.74352*POWER((28.5-Y1872),1.92)),0))</f>
        <v/>
      </c>
      <c r="AI1872" s="190">
        <f>IF(Z1872&lt;&gt;0,INT(12.91*POWER((Z1872-4),1.1)),0)</f>
        <v>0</v>
      </c>
      <c r="AJ1872" s="190" t="str">
        <f>IF(AA1872="","",IF(AA1872&lt;&gt;0,INT(0.2797*POWER(((100*AA1872)),1.35)),0))</f>
        <v/>
      </c>
      <c r="AK1872" s="191" t="str">
        <f>IF(AB1872="","",IF(AB1872&lt;&gt;0,INT(100.14*POWER((AB1872-1),1.08)),0))</f>
        <v/>
      </c>
      <c r="AL1872" s="192">
        <f>COUNT(J1872,Q1872,T1872,X1872,Y1872,AA1872,AB1872)</f>
        <v>0</v>
      </c>
      <c r="AM1872" s="193" t="str">
        <f>IF(AL1872=0,"",SUM(AC1872:AK1872))</f>
        <v/>
      </c>
    </row>
    <row r="1873" spans="1:39" customFormat="1" outlineLevel="1">
      <c r="B1873" s="256"/>
      <c r="C1873" s="124" t="s">
        <v>65</v>
      </c>
      <c r="D1873" s="103"/>
      <c r="E1873" s="103"/>
      <c r="F1873" s="103"/>
      <c r="G1873" s="103"/>
      <c r="H1873" s="104"/>
      <c r="I1873" s="105"/>
      <c r="J1873" s="107" t="str">
        <f>IFERROR((J1871-J1872)/J1872*100%,"")</f>
        <v/>
      </c>
      <c r="K1873" s="107" t="str">
        <f>IFERROR((K1872-K1871)/K1872*100%,"")</f>
        <v/>
      </c>
      <c r="L1873" s="107" t="str">
        <f t="shared" ref="L1873:S1873" si="8215">IFERROR((L1872-L1871)/L1872*100%,"")</f>
        <v/>
      </c>
      <c r="M1873" s="107" t="str">
        <f t="shared" si="8215"/>
        <v/>
      </c>
      <c r="N1873" s="107" t="str">
        <f t="shared" si="8215"/>
        <v/>
      </c>
      <c r="O1873" s="107" t="str">
        <f t="shared" si="8215"/>
        <v/>
      </c>
      <c r="P1873" s="107" t="str">
        <f t="shared" si="8215"/>
        <v/>
      </c>
      <c r="Q1873" s="107" t="str">
        <f t="shared" si="8215"/>
        <v/>
      </c>
      <c r="R1873" s="107" t="str">
        <f t="shared" si="8215"/>
        <v/>
      </c>
      <c r="S1873" s="107" t="str">
        <f t="shared" si="8215"/>
        <v/>
      </c>
      <c r="T1873" s="107" t="str">
        <f>IFERROR((T1872-T1871)/T1872*100%,"")</f>
        <v/>
      </c>
      <c r="U1873" s="107" t="str">
        <f t="shared" ref="U1873" si="8216">IFERROR((U1872-U1871)/U1872*100%,"")</f>
        <v/>
      </c>
      <c r="V1873" s="107" t="str">
        <f>IFERROR((V1871-V1872)/V1872*100%,"")</f>
        <v/>
      </c>
      <c r="W1873" s="107" t="str">
        <f>IFERROR((W1871-W1872)/W1872*100%,"")</f>
        <v/>
      </c>
      <c r="X1873" s="107" t="str">
        <f>IFERROR((X1871-X1872)/X1872*100%,"")</f>
        <v/>
      </c>
      <c r="Y1873" s="107" t="str">
        <f>IFERROR((Y1871-Y1872)/Y1872*100%,"")</f>
        <v/>
      </c>
      <c r="Z1873" s="107" t="str">
        <f t="shared" ref="Z1873:AB1873" si="8217">IFERROR((Z1872-Z1871)/Z1872*100%,"")</f>
        <v/>
      </c>
      <c r="AA1873" s="107" t="str">
        <f t="shared" si="8217"/>
        <v/>
      </c>
      <c r="AB1873" s="107" t="str">
        <f t="shared" si="8217"/>
        <v/>
      </c>
      <c r="AC1873" s="194" t="str">
        <f t="shared" ref="AC1873" si="8218">IFERROR((AC1872-AC1871)/AC1872*100%,"")</f>
        <v/>
      </c>
      <c r="AD1873" s="194" t="str">
        <f t="shared" ref="AD1873" si="8219">IFERROR((AD1872-AD1871)/AD1872*100%,"")</f>
        <v/>
      </c>
      <c r="AE1873" s="194" t="str">
        <f t="shared" ref="AE1873" si="8220">IFERROR((AE1872-AE1871)/AE1872*100%,"")</f>
        <v/>
      </c>
      <c r="AF1873" s="194" t="str">
        <f t="shared" ref="AF1873" si="8221">IFERROR((AF1872-AF1871)/AF1872*100%,"")</f>
        <v/>
      </c>
      <c r="AG1873" s="194" t="str">
        <f t="shared" ref="AG1873" si="8222">IFERROR((AG1872-AG1871)/AG1872*100%,"")</f>
        <v/>
      </c>
      <c r="AH1873" s="194" t="str">
        <f t="shared" ref="AH1873" si="8223">IFERROR((AH1872-AH1871)/AH1872*100%,"")</f>
        <v/>
      </c>
      <c r="AI1873" s="194" t="str">
        <f t="shared" ref="AI1873" si="8224">IFERROR((AI1872-AI1871)/AI1872*100%,"")</f>
        <v/>
      </c>
      <c r="AJ1873" s="194" t="str">
        <f t="shared" ref="AJ1873" si="8225">IFERROR((AJ1872-AJ1871)/AJ1872*100%,"")</f>
        <v/>
      </c>
      <c r="AK1873" s="194" t="str">
        <f t="shared" ref="AK1873" si="8226">IFERROR((AK1872-AK1871)/AK1872*100%,"")</f>
        <v/>
      </c>
      <c r="AL1873" s="194" t="str">
        <f t="shared" ref="AL1873:AM1873" si="8227">IFERROR((AL1872-AL1871)/AL1872*100%,"")</f>
        <v/>
      </c>
      <c r="AM1873" s="228" t="str">
        <f t="shared" si="8227"/>
        <v/>
      </c>
    </row>
    <row r="1874" spans="1:39" customFormat="1" outlineLevel="1">
      <c r="A1874" t="str">
        <f>B1871&amp;C1874</f>
        <v>Surname, Forename3</v>
      </c>
      <c r="B1874" s="256"/>
      <c r="C1874" s="123">
        <v>3</v>
      </c>
      <c r="D1874" s="26" t="s">
        <v>22</v>
      </c>
      <c r="E1874" s="103"/>
      <c r="F1874" s="103"/>
      <c r="G1874" s="103"/>
      <c r="H1874" s="15"/>
      <c r="I1874" s="16"/>
      <c r="J1874" s="17"/>
      <c r="K1874" s="94"/>
      <c r="L1874" s="94"/>
      <c r="M1874" s="94"/>
      <c r="N1874" s="94"/>
      <c r="O1874" s="94"/>
      <c r="P1874" s="94"/>
      <c r="Q1874" s="17" t="str">
        <f>IF(SUM(K1874:P1874)=0,"",SUM(K1874:P1874))</f>
        <v/>
      </c>
      <c r="R1874" s="94"/>
      <c r="S1874" s="94"/>
      <c r="T1874" s="17" t="str">
        <f>IF(SUM(R1874:S1874)=0,"",SUM(R1874:S1874))</f>
        <v/>
      </c>
      <c r="U1874" s="17"/>
      <c r="V1874" s="94"/>
      <c r="W1874" s="17"/>
      <c r="X1874" s="94" t="str">
        <f>IFERROR(AVERAGE(V1874:W1874),"")</f>
        <v/>
      </c>
      <c r="Y1874" s="17"/>
      <c r="Z1874" s="17"/>
      <c r="AA1874" s="71"/>
      <c r="AB1874" s="17"/>
      <c r="AC1874" s="190" t="str">
        <f>IF(J1874="","",IF(J1874&lt;&gt;0,INT(25.4347*POWER((18-J1874),1.81)),0))</f>
        <v/>
      </c>
      <c r="AD1874" s="190" t="str">
        <f>IFERROR(IF(Q1874&lt;&gt;0,INT(0.14354*POWER(((10*Q1874)-220),1.4)),0),"")</f>
        <v/>
      </c>
      <c r="AE1874" s="190" t="str">
        <f>IFERROR(IF(T1874&lt;&gt;0,INT(51.39*POWER((T1874-1.5),1.05)),0),"")</f>
        <v/>
      </c>
      <c r="AF1874" s="190">
        <f>IF(U1874&lt;&gt;0,INT(0.8465*POWER(((100*U1874)-75),1.42)),0)</f>
        <v>0</v>
      </c>
      <c r="AG1874" s="190" t="str">
        <f>IFERROR(IF(X1874&lt;&gt;0,INT(1.53775*POWER((82-X1874),1.81)),0),"")</f>
        <v/>
      </c>
      <c r="AH1874" s="190" t="str">
        <f>IF(Y1874="","",IF(Y1874&lt;&gt;0,INT(5.74352*POWER((28.5-Y1874),1.92)),0))</f>
        <v/>
      </c>
      <c r="AI1874" s="190">
        <f>IF(Z1874&lt;&gt;0,INT(12.91*POWER((Z1874-4),1.1)),0)</f>
        <v>0</v>
      </c>
      <c r="AJ1874" s="190" t="str">
        <f>IF(AA1874="","",IF(AA1874&lt;&gt;0,INT(0.2797*POWER(((100*AA1874)),1.35)),0))</f>
        <v/>
      </c>
      <c r="AK1874" s="191" t="str">
        <f>IF(AB1874="","",IF(AB1874&lt;&gt;0,INT(100.14*POWER((AB1874-1),1.08)),0))</f>
        <v/>
      </c>
      <c r="AL1874" s="192">
        <f>COUNT(J1874,Q1874,T1874,X1874,Y1874,AA1874,AB1874)</f>
        <v>0</v>
      </c>
      <c r="AM1874" s="193" t="str">
        <f>IF(AL1874=0,"",SUM(AC1874:AK1874))</f>
        <v/>
      </c>
    </row>
    <row r="1875" spans="1:39" customFormat="1" outlineLevel="1">
      <c r="B1875" s="256"/>
      <c r="C1875" s="124" t="s">
        <v>65</v>
      </c>
      <c r="D1875" s="103"/>
      <c r="E1875" s="103"/>
      <c r="F1875" s="103"/>
      <c r="G1875" s="103"/>
      <c r="H1875" s="104"/>
      <c r="I1875" s="105"/>
      <c r="J1875" s="107" t="str">
        <f>IFERROR((J1872-J1874)/J1874*100%,"")</f>
        <v/>
      </c>
      <c r="K1875" s="107" t="str">
        <f t="shared" ref="K1875:T1875" si="8228">IFERROR((K1874-K1872)/K1874*100%,"")</f>
        <v/>
      </c>
      <c r="L1875" s="107" t="str">
        <f t="shared" si="8228"/>
        <v/>
      </c>
      <c r="M1875" s="107" t="str">
        <f t="shared" si="8228"/>
        <v/>
      </c>
      <c r="N1875" s="107" t="str">
        <f t="shared" si="8228"/>
        <v/>
      </c>
      <c r="O1875" s="107" t="str">
        <f t="shared" si="8228"/>
        <v/>
      </c>
      <c r="P1875" s="107" t="str">
        <f t="shared" si="8228"/>
        <v/>
      </c>
      <c r="Q1875" s="107" t="str">
        <f t="shared" si="8228"/>
        <v/>
      </c>
      <c r="R1875" s="107" t="str">
        <f t="shared" si="8228"/>
        <v/>
      </c>
      <c r="S1875" s="107" t="str">
        <f t="shared" si="8228"/>
        <v/>
      </c>
      <c r="T1875" s="107" t="str">
        <f t="shared" si="8228"/>
        <v/>
      </c>
      <c r="U1875" s="107" t="str">
        <f t="shared" ref="U1875" si="8229">IFERROR((U1874-U1873)/U1874*100%,"")</f>
        <v/>
      </c>
      <c r="V1875" s="107" t="str">
        <f>IFERROR((V1872-V1874)/V1874*100%,"")</f>
        <v/>
      </c>
      <c r="W1875" s="107" t="str">
        <f>IFERROR((W1872-W1874)/W1874*100%,"")</f>
        <v/>
      </c>
      <c r="X1875" s="107" t="str">
        <f>IFERROR((X1872-X1874)/X1874*100%,"")</f>
        <v/>
      </c>
      <c r="Y1875" s="107" t="str">
        <f>IFERROR((Y1872-Y1874)/Y1874*100%,"")</f>
        <v/>
      </c>
      <c r="Z1875" s="107" t="str">
        <f t="shared" ref="Z1875" si="8230">IFERROR((Z1874-Z1873)/Z1874*100%,"")</f>
        <v/>
      </c>
      <c r="AA1875" s="107" t="str">
        <f>IFERROR((AA1874-AA1872)/AA1874*100%,"")</f>
        <v/>
      </c>
      <c r="AB1875" s="107" t="str">
        <f>IFERROR((AB1874-AB1872)/AB1874*100%,"")</f>
        <v/>
      </c>
      <c r="AC1875" s="194" t="str">
        <f t="shared" ref="AC1875" si="8231">IFERROR((AC1874-AC1873)/AC1874*100%,"")</f>
        <v/>
      </c>
      <c r="AD1875" s="194" t="str">
        <f t="shared" ref="AD1875" si="8232">IFERROR((AD1874-AD1873)/AD1874*100%,"")</f>
        <v/>
      </c>
      <c r="AE1875" s="194" t="str">
        <f t="shared" ref="AE1875" si="8233">IFERROR((AE1874-AE1873)/AE1874*100%,"")</f>
        <v/>
      </c>
      <c r="AF1875" s="194" t="str">
        <f t="shared" ref="AF1875" si="8234">IFERROR((AF1874-AF1873)/AF1874*100%,"")</f>
        <v/>
      </c>
      <c r="AG1875" s="194" t="str">
        <f t="shared" ref="AG1875" si="8235">IFERROR((AG1874-AG1873)/AG1874*100%,"")</f>
        <v/>
      </c>
      <c r="AH1875" s="194" t="str">
        <f t="shared" ref="AH1875" si="8236">IFERROR((AH1874-AH1873)/AH1874*100%,"")</f>
        <v/>
      </c>
      <c r="AI1875" s="194" t="str">
        <f t="shared" ref="AI1875" si="8237">IFERROR((AI1874-AI1873)/AI1874*100%,"")</f>
        <v/>
      </c>
      <c r="AJ1875" s="194" t="str">
        <f t="shared" ref="AJ1875" si="8238">IFERROR((AJ1874-AJ1873)/AJ1874*100%,"")</f>
        <v/>
      </c>
      <c r="AK1875" s="194" t="str">
        <f t="shared" ref="AK1875" si="8239">IFERROR((AK1874-AK1873)/AK1874*100%,"")</f>
        <v/>
      </c>
      <c r="AL1875" s="194" t="str">
        <f t="shared" ref="AL1875" si="8240">IFERROR((AL1874-AL1873)/AL1874*100%,"")</f>
        <v/>
      </c>
      <c r="AM1875" s="227" t="str">
        <f>IFERROR((AM1874-AM1872)/AM1874*100%,"")</f>
        <v/>
      </c>
    </row>
    <row r="1876" spans="1:39" customFormat="1" outlineLevel="1">
      <c r="A1876" t="str">
        <f>B1871&amp;C1876</f>
        <v>Surname, Forename4</v>
      </c>
      <c r="B1876" s="256"/>
      <c r="C1876" s="123">
        <v>4</v>
      </c>
      <c r="D1876" s="26" t="s">
        <v>22</v>
      </c>
      <c r="E1876" s="103"/>
      <c r="F1876" s="103"/>
      <c r="G1876" s="103"/>
      <c r="H1876" s="15"/>
      <c r="I1876" s="16"/>
      <c r="J1876" s="17"/>
      <c r="K1876" s="94"/>
      <c r="L1876" s="94"/>
      <c r="M1876" s="94"/>
      <c r="N1876" s="94"/>
      <c r="O1876" s="94"/>
      <c r="P1876" s="94"/>
      <c r="Q1876" s="17" t="str">
        <f>IF(SUM(K1876:P1876)=0,"",SUM(K1876:P1876))</f>
        <v/>
      </c>
      <c r="R1876" s="94"/>
      <c r="S1876" s="94"/>
      <c r="T1876" s="17" t="str">
        <f>IF(SUM(R1876:S1876)=0,"",SUM(R1876:S1876))</f>
        <v/>
      </c>
      <c r="U1876" s="17"/>
      <c r="V1876" s="94"/>
      <c r="W1876" s="17"/>
      <c r="X1876" s="94" t="str">
        <f>IFERROR(AVERAGE(V1876:W1876),"")</f>
        <v/>
      </c>
      <c r="Y1876" s="17"/>
      <c r="Z1876" s="17"/>
      <c r="AA1876" s="71"/>
      <c r="AB1876" s="17"/>
      <c r="AC1876" s="190" t="str">
        <f>IF(J1876="","",IF(J1876&lt;&gt;0,INT(25.4347*POWER((18-J1876),1.81)),0))</f>
        <v/>
      </c>
      <c r="AD1876" s="190" t="str">
        <f>IFERROR(IF(Q1876&lt;&gt;0,INT(0.14354*POWER(((10*Q1876)-220),1.4)),0),"")</f>
        <v/>
      </c>
      <c r="AE1876" s="190" t="str">
        <f>IFERROR(IF(T1876&lt;&gt;0,INT(51.39*POWER((T1876-1.5),1.05)),0),"")</f>
        <v/>
      </c>
      <c r="AF1876" s="190">
        <f>IF(U1876&lt;&gt;0,INT(0.8465*POWER(((100*U1876)-75),1.42)),0)</f>
        <v>0</v>
      </c>
      <c r="AG1876" s="190" t="str">
        <f>IFERROR(IF(X1876&lt;&gt;0,INT(1.53775*POWER((82-X1876),1.81)),0),"")</f>
        <v/>
      </c>
      <c r="AH1876" s="190" t="str">
        <f>IF(Y1876="","",IF(Y1876&lt;&gt;0,INT(5.74352*POWER((28.5-Y1876),1.92)),0))</f>
        <v/>
      </c>
      <c r="AI1876" s="190">
        <f>IF(Z1876&lt;&gt;0,INT(12.91*POWER((Z1876-4),1.1)),0)</f>
        <v>0</v>
      </c>
      <c r="AJ1876" s="190" t="str">
        <f>IF(AA1876="","",IF(AA1876&lt;&gt;0,INT(0.2797*POWER(((100*AA1876)),1.35)),0))</f>
        <v/>
      </c>
      <c r="AK1876" s="191" t="str">
        <f>IF(AB1876="","",IF(AB1876&lt;&gt;0,INT(100.14*POWER((AB1876-1),1.08)),0))</f>
        <v/>
      </c>
      <c r="AL1876" s="192">
        <f>COUNT(J1876,Q1876,T1876,X1876,Y1876,AA1876,AB1876)</f>
        <v>0</v>
      </c>
      <c r="AM1876" s="193" t="str">
        <f>IF(AL1876=0,"",SUM(AC1876:AK1876))</f>
        <v/>
      </c>
    </row>
    <row r="1877" spans="1:39" customFormat="1" outlineLevel="1">
      <c r="B1877" s="256"/>
      <c r="C1877" s="124" t="s">
        <v>65</v>
      </c>
      <c r="D1877" s="103"/>
      <c r="E1877" s="103"/>
      <c r="F1877" s="103"/>
      <c r="G1877" s="103"/>
      <c r="H1877" s="104"/>
      <c r="I1877" s="105"/>
      <c r="J1877" s="107" t="str">
        <f>IFERROR((J1874-J1876)/J1876*100%,"")</f>
        <v/>
      </c>
      <c r="K1877" s="107" t="str">
        <f t="shared" ref="K1877:T1877" si="8241">IFERROR((K1876-K1874)/K1876*100%,"")</f>
        <v/>
      </c>
      <c r="L1877" s="107" t="str">
        <f t="shared" si="8241"/>
        <v/>
      </c>
      <c r="M1877" s="107" t="str">
        <f t="shared" si="8241"/>
        <v/>
      </c>
      <c r="N1877" s="107" t="str">
        <f t="shared" si="8241"/>
        <v/>
      </c>
      <c r="O1877" s="107" t="str">
        <f t="shared" si="8241"/>
        <v/>
      </c>
      <c r="P1877" s="107" t="str">
        <f t="shared" si="8241"/>
        <v/>
      </c>
      <c r="Q1877" s="107" t="str">
        <f t="shared" si="8241"/>
        <v/>
      </c>
      <c r="R1877" s="107" t="str">
        <f t="shared" si="8241"/>
        <v/>
      </c>
      <c r="S1877" s="107" t="str">
        <f t="shared" si="8241"/>
        <v/>
      </c>
      <c r="T1877" s="107" t="str">
        <f t="shared" si="8241"/>
        <v/>
      </c>
      <c r="U1877" s="107" t="str">
        <f t="shared" ref="U1877" si="8242">IFERROR((U1876-U1875)/U1876*100%,"")</f>
        <v/>
      </c>
      <c r="V1877" s="107" t="str">
        <f>IFERROR((V1874-V1876)/V1876*100%,"")</f>
        <v/>
      </c>
      <c r="W1877" s="107" t="str">
        <f>IFERROR((W1874-W1876)/W1876*100%,"")</f>
        <v/>
      </c>
      <c r="X1877" s="107" t="str">
        <f>IFERROR((X1874-X1876)/X1876*100%,"")</f>
        <v/>
      </c>
      <c r="Y1877" s="107" t="str">
        <f>IFERROR((Y1874-Y1876)/Y1876*100%,"")</f>
        <v/>
      </c>
      <c r="Z1877" s="107" t="str">
        <f t="shared" ref="Z1877" si="8243">IFERROR((Z1876-Z1875)/Z1876*100%,"")</f>
        <v/>
      </c>
      <c r="AA1877" s="107" t="str">
        <f>IFERROR((AA1876-AA1874)/AA1876*100%,"")</f>
        <v/>
      </c>
      <c r="AB1877" s="107" t="str">
        <f>IFERROR((AB1876-AB1874)/AB1876*100%,"")</f>
        <v/>
      </c>
      <c r="AC1877" s="194" t="str">
        <f t="shared" ref="AC1877" si="8244">IFERROR((AC1876-AC1875)/AC1876*100%,"")</f>
        <v/>
      </c>
      <c r="AD1877" s="194" t="str">
        <f t="shared" ref="AD1877" si="8245">IFERROR((AD1876-AD1875)/AD1876*100%,"")</f>
        <v/>
      </c>
      <c r="AE1877" s="194" t="str">
        <f t="shared" ref="AE1877" si="8246">IFERROR((AE1876-AE1875)/AE1876*100%,"")</f>
        <v/>
      </c>
      <c r="AF1877" s="194" t="str">
        <f t="shared" ref="AF1877" si="8247">IFERROR((AF1876-AF1875)/AF1876*100%,"")</f>
        <v/>
      </c>
      <c r="AG1877" s="194" t="str">
        <f t="shared" ref="AG1877" si="8248">IFERROR((AG1876-AG1875)/AG1876*100%,"")</f>
        <v/>
      </c>
      <c r="AH1877" s="194" t="str">
        <f t="shared" ref="AH1877" si="8249">IFERROR((AH1876-AH1875)/AH1876*100%,"")</f>
        <v/>
      </c>
      <c r="AI1877" s="194" t="str">
        <f t="shared" ref="AI1877" si="8250">IFERROR((AI1876-AI1875)/AI1876*100%,"")</f>
        <v/>
      </c>
      <c r="AJ1877" s="194" t="str">
        <f t="shared" ref="AJ1877" si="8251">IFERROR((AJ1876-AJ1875)/AJ1876*100%,"")</f>
        <v/>
      </c>
      <c r="AK1877" s="194" t="str">
        <f t="shared" ref="AK1877" si="8252">IFERROR((AK1876-AK1875)/AK1876*100%,"")</f>
        <v/>
      </c>
      <c r="AL1877" s="194" t="str">
        <f t="shared" ref="AL1877" si="8253">IFERROR((AL1876-AL1875)/AL1876*100%,"")</f>
        <v/>
      </c>
      <c r="AM1877" s="227" t="str">
        <f>IFERROR((AM1876-AM1874)/AM1876*100%,"")</f>
        <v/>
      </c>
    </row>
    <row r="1878" spans="1:39" customFormat="1" outlineLevel="1">
      <c r="A1878" t="str">
        <f>B1871&amp;C1878</f>
        <v>Surname, Forename5</v>
      </c>
      <c r="B1878" s="256"/>
      <c r="C1878" s="123">
        <v>5</v>
      </c>
      <c r="D1878" s="26" t="s">
        <v>22</v>
      </c>
      <c r="E1878" s="103"/>
      <c r="F1878" s="103"/>
      <c r="G1878" s="103"/>
      <c r="H1878" s="15"/>
      <c r="I1878" s="16"/>
      <c r="J1878" s="17"/>
      <c r="K1878" s="94"/>
      <c r="L1878" s="94"/>
      <c r="M1878" s="94"/>
      <c r="N1878" s="94"/>
      <c r="O1878" s="94"/>
      <c r="P1878" s="94"/>
      <c r="Q1878" s="17" t="str">
        <f>IF(SUM(K1878:P1878)=0,"",SUM(K1878:P1878))</f>
        <v/>
      </c>
      <c r="R1878" s="94"/>
      <c r="S1878" s="94"/>
      <c r="T1878" s="17" t="str">
        <f>IF(SUM(R1878:S1878)=0,"",SUM(R1878:S1878))</f>
        <v/>
      </c>
      <c r="U1878" s="17"/>
      <c r="V1878" s="94"/>
      <c r="W1878" s="17"/>
      <c r="X1878" s="94" t="str">
        <f>IFERROR(AVERAGE(V1878:W1878),"")</f>
        <v/>
      </c>
      <c r="Y1878" s="17"/>
      <c r="Z1878" s="17"/>
      <c r="AA1878" s="71"/>
      <c r="AB1878" s="17"/>
      <c r="AC1878" s="190" t="str">
        <f>IF(J1878="","",IF(J1878&lt;&gt;0,INT(25.4347*POWER((18-J1878),1.81)),0))</f>
        <v/>
      </c>
      <c r="AD1878" s="190" t="str">
        <f>IFERROR(IF(Q1878&lt;&gt;0,INT(0.14354*POWER(((10*Q1878)-220),1.4)),0),"")</f>
        <v/>
      </c>
      <c r="AE1878" s="190" t="str">
        <f>IFERROR(IF(T1878&lt;&gt;0,INT(51.39*POWER((T1878-1.5),1.05)),0),"")</f>
        <v/>
      </c>
      <c r="AF1878" s="190">
        <f>IF(U1878&lt;&gt;0,INT(0.8465*POWER(((100*U1878)-75),1.42)),0)</f>
        <v>0</v>
      </c>
      <c r="AG1878" s="190" t="str">
        <f>IFERROR(IF(X1878&lt;&gt;0,INT(1.53775*POWER((82-X1878),1.81)),0),"")</f>
        <v/>
      </c>
      <c r="AH1878" s="190" t="str">
        <f>IF(Y1878="","",IF(Y1878&lt;&gt;0,INT(5.74352*POWER((28.5-Y1878),1.92)),0))</f>
        <v/>
      </c>
      <c r="AI1878" s="190">
        <f>IF(Z1878&lt;&gt;0,INT(12.91*POWER((Z1878-4),1.1)),0)</f>
        <v>0</v>
      </c>
      <c r="AJ1878" s="190" t="str">
        <f>IF(AA1878="","",IF(AA1878&lt;&gt;0,INT(0.2797*POWER(((100*AA1878)),1.35)),0))</f>
        <v/>
      </c>
      <c r="AK1878" s="191" t="str">
        <f>IF(AB1878="","",IF(AB1878&lt;&gt;0,INT(100.14*POWER((AB1878-1),1.08)),0))</f>
        <v/>
      </c>
      <c r="AL1878" s="192">
        <f>COUNT(J1878,Q1878,T1878,X1878,Y1878,AA1878,AB1878)</f>
        <v>0</v>
      </c>
      <c r="AM1878" s="193" t="str">
        <f>IF(AL1878=0,"",SUM(AC1878:AK1878))</f>
        <v/>
      </c>
    </row>
    <row r="1879" spans="1:39" customFormat="1" outlineLevel="1">
      <c r="B1879" s="256"/>
      <c r="C1879" s="124" t="s">
        <v>65</v>
      </c>
      <c r="D1879" s="103"/>
      <c r="E1879" s="103"/>
      <c r="F1879" s="103"/>
      <c r="G1879" s="103"/>
      <c r="H1879" s="104"/>
      <c r="I1879" s="105"/>
      <c r="J1879" s="107" t="str">
        <f>IFERROR((J1876-J1878)/J1878*100%,"")</f>
        <v/>
      </c>
      <c r="K1879" s="107" t="str">
        <f t="shared" ref="K1879:T1879" si="8254">IFERROR((K1878-K1876)/K1878*100%,"")</f>
        <v/>
      </c>
      <c r="L1879" s="107" t="str">
        <f t="shared" si="8254"/>
        <v/>
      </c>
      <c r="M1879" s="107" t="str">
        <f t="shared" si="8254"/>
        <v/>
      </c>
      <c r="N1879" s="107" t="str">
        <f t="shared" si="8254"/>
        <v/>
      </c>
      <c r="O1879" s="107" t="str">
        <f t="shared" si="8254"/>
        <v/>
      </c>
      <c r="P1879" s="107" t="str">
        <f t="shared" si="8254"/>
        <v/>
      </c>
      <c r="Q1879" s="107" t="str">
        <f t="shared" si="8254"/>
        <v/>
      </c>
      <c r="R1879" s="107" t="str">
        <f t="shared" si="8254"/>
        <v/>
      </c>
      <c r="S1879" s="107" t="str">
        <f t="shared" si="8254"/>
        <v/>
      </c>
      <c r="T1879" s="107" t="str">
        <f t="shared" si="8254"/>
        <v/>
      </c>
      <c r="U1879" s="107" t="str">
        <f t="shared" ref="U1879" si="8255">IFERROR((U1878-U1877)/U1878*100%,"")</f>
        <v/>
      </c>
      <c r="V1879" s="107" t="str">
        <f>IFERROR((V1876-V1878)/V1878*100%,"")</f>
        <v/>
      </c>
      <c r="W1879" s="107" t="str">
        <f>IFERROR((W1876-W1878)/W1878*100%,"")</f>
        <v/>
      </c>
      <c r="X1879" s="107" t="str">
        <f>IFERROR((X1876-X1878)/X1878*100%,"")</f>
        <v/>
      </c>
      <c r="Y1879" s="107" t="str">
        <f>IFERROR((Y1876-Y1878)/Y1878*100%,"")</f>
        <v/>
      </c>
      <c r="Z1879" s="107" t="str">
        <f t="shared" ref="Z1879" si="8256">IFERROR((Z1878-Z1877)/Z1878*100%,"")</f>
        <v/>
      </c>
      <c r="AA1879" s="107" t="str">
        <f>IFERROR((AA1878-AA1876)/AA1878*100%,"")</f>
        <v/>
      </c>
      <c r="AB1879" s="107" t="str">
        <f>IFERROR((AB1878-AB1876)/AB1878*100%,"")</f>
        <v/>
      </c>
      <c r="AC1879" s="194" t="str">
        <f t="shared" ref="AC1879" si="8257">IFERROR((AC1878-AC1877)/AC1878*100%,"")</f>
        <v/>
      </c>
      <c r="AD1879" s="194" t="str">
        <f t="shared" ref="AD1879" si="8258">IFERROR((AD1878-AD1877)/AD1878*100%,"")</f>
        <v/>
      </c>
      <c r="AE1879" s="194" t="str">
        <f t="shared" ref="AE1879" si="8259">IFERROR((AE1878-AE1877)/AE1878*100%,"")</f>
        <v/>
      </c>
      <c r="AF1879" s="194" t="str">
        <f t="shared" ref="AF1879" si="8260">IFERROR((AF1878-AF1877)/AF1878*100%,"")</f>
        <v/>
      </c>
      <c r="AG1879" s="194" t="str">
        <f t="shared" ref="AG1879" si="8261">IFERROR((AG1878-AG1877)/AG1878*100%,"")</f>
        <v/>
      </c>
      <c r="AH1879" s="194" t="str">
        <f t="shared" ref="AH1879" si="8262">IFERROR((AH1878-AH1877)/AH1878*100%,"")</f>
        <v/>
      </c>
      <c r="AI1879" s="194" t="str">
        <f t="shared" ref="AI1879" si="8263">IFERROR((AI1878-AI1877)/AI1878*100%,"")</f>
        <v/>
      </c>
      <c r="AJ1879" s="194" t="str">
        <f t="shared" ref="AJ1879" si="8264">IFERROR((AJ1878-AJ1877)/AJ1878*100%,"")</f>
        <v/>
      </c>
      <c r="AK1879" s="194" t="str">
        <f t="shared" ref="AK1879" si="8265">IFERROR((AK1878-AK1877)/AK1878*100%,"")</f>
        <v/>
      </c>
      <c r="AL1879" s="194" t="str">
        <f t="shared" ref="AL1879" si="8266">IFERROR((AL1878-AL1877)/AL1878*100%,"")</f>
        <v/>
      </c>
      <c r="AM1879" s="227" t="str">
        <f>IFERROR((AM1878-AM1876)/AM1878*100%,"")</f>
        <v/>
      </c>
    </row>
    <row r="1880" spans="1:39" customFormat="1" outlineLevel="1">
      <c r="A1880" t="str">
        <f>B1871&amp;C1880</f>
        <v>Surname, Forename6</v>
      </c>
      <c r="B1880" s="256"/>
      <c r="C1880" s="123">
        <v>6</v>
      </c>
      <c r="D1880" s="26" t="s">
        <v>22</v>
      </c>
      <c r="E1880" s="103"/>
      <c r="F1880" s="103"/>
      <c r="G1880" s="103"/>
      <c r="H1880" s="15"/>
      <c r="I1880" s="16"/>
      <c r="J1880" s="17"/>
      <c r="K1880" s="94"/>
      <c r="L1880" s="94"/>
      <c r="M1880" s="94"/>
      <c r="N1880" s="94"/>
      <c r="O1880" s="94"/>
      <c r="P1880" s="94"/>
      <c r="Q1880" s="17" t="str">
        <f>IF(SUM(K1880:P1880)=0,"",SUM(K1880:P1880))</f>
        <v/>
      </c>
      <c r="R1880" s="94"/>
      <c r="S1880" s="94"/>
      <c r="T1880" s="17" t="str">
        <f>IF(SUM(R1880:S1880)=0,"",SUM(R1880:S1880))</f>
        <v/>
      </c>
      <c r="U1880" s="17"/>
      <c r="V1880" s="94"/>
      <c r="W1880" s="17"/>
      <c r="X1880" s="94" t="str">
        <f>IFERROR(AVERAGE(V1880:W1880),"")</f>
        <v/>
      </c>
      <c r="Y1880" s="17"/>
      <c r="Z1880" s="17"/>
      <c r="AA1880" s="71"/>
      <c r="AB1880" s="17"/>
      <c r="AC1880" s="190" t="str">
        <f>IF(J1880="","",IF(J1880&lt;&gt;0,INT(25.4347*POWER((18-J1880),1.81)),0))</f>
        <v/>
      </c>
      <c r="AD1880" s="190" t="str">
        <f>IFERROR(IF(Q1880&lt;&gt;0,INT(0.14354*POWER(((10*Q1880)-220),1.4)),0),"")</f>
        <v/>
      </c>
      <c r="AE1880" s="190" t="str">
        <f>IFERROR(IF(T1880&lt;&gt;0,INT(51.39*POWER((T1880-1.5),1.05)),0),"")</f>
        <v/>
      </c>
      <c r="AF1880" s="190">
        <f>IF(U1880&lt;&gt;0,INT(0.8465*POWER(((100*U1880)-75),1.42)),0)</f>
        <v>0</v>
      </c>
      <c r="AG1880" s="190" t="str">
        <f>IFERROR(IF(X1880&lt;&gt;0,INT(1.53775*POWER((82-X1880),1.81)),0),"")</f>
        <v/>
      </c>
      <c r="AH1880" s="190" t="str">
        <f>IF(Y1880="","",IF(Y1880&lt;&gt;0,INT(5.74352*POWER((28.5-Y1880),1.92)),0))</f>
        <v/>
      </c>
      <c r="AI1880" s="190">
        <f>IF(Z1880&lt;&gt;0,INT(12.91*POWER((Z1880-4),1.1)),0)</f>
        <v>0</v>
      </c>
      <c r="AJ1880" s="190" t="str">
        <f>IF(AA1880="","",IF(AA1880&lt;&gt;0,INT(0.2797*POWER(((100*AA1880)),1.35)),0))</f>
        <v/>
      </c>
      <c r="AK1880" s="191" t="str">
        <f>IF(AB1880="","",IF(AB1880&lt;&gt;0,INT(100.14*POWER((AB1880-1),1.08)),0))</f>
        <v/>
      </c>
      <c r="AL1880" s="192">
        <f>COUNT(J1880,Q1880,T1880,X1880,Y1880,AA1880,AB1880)</f>
        <v>0</v>
      </c>
      <c r="AM1880" s="193" t="str">
        <f>IF(AL1880=0,"",SUM(AC1880:AK1880))</f>
        <v/>
      </c>
    </row>
    <row r="1881" spans="1:39" customFormat="1" outlineLevel="1">
      <c r="B1881" s="256"/>
      <c r="C1881" s="124" t="s">
        <v>65</v>
      </c>
      <c r="D1881" s="103"/>
      <c r="E1881" s="103"/>
      <c r="F1881" s="103"/>
      <c r="G1881" s="103"/>
      <c r="H1881" s="104"/>
      <c r="I1881" s="105"/>
      <c r="J1881" s="107" t="str">
        <f>IFERROR((J1878-J1880)/J1880*100%,"")</f>
        <v/>
      </c>
      <c r="K1881" s="107" t="str">
        <f t="shared" ref="K1881:T1881" si="8267">IFERROR((K1880-K1878)/K1880*100%,"")</f>
        <v/>
      </c>
      <c r="L1881" s="107" t="str">
        <f t="shared" si="8267"/>
        <v/>
      </c>
      <c r="M1881" s="107" t="str">
        <f t="shared" si="8267"/>
        <v/>
      </c>
      <c r="N1881" s="107" t="str">
        <f t="shared" si="8267"/>
        <v/>
      </c>
      <c r="O1881" s="107" t="str">
        <f t="shared" si="8267"/>
        <v/>
      </c>
      <c r="P1881" s="107" t="str">
        <f t="shared" si="8267"/>
        <v/>
      </c>
      <c r="Q1881" s="107" t="str">
        <f t="shared" si="8267"/>
        <v/>
      </c>
      <c r="R1881" s="107" t="str">
        <f t="shared" si="8267"/>
        <v/>
      </c>
      <c r="S1881" s="107" t="str">
        <f t="shared" si="8267"/>
        <v/>
      </c>
      <c r="T1881" s="107" t="str">
        <f t="shared" si="8267"/>
        <v/>
      </c>
      <c r="U1881" s="107" t="str">
        <f t="shared" ref="U1881" si="8268">IFERROR((U1880-U1879)/U1880*100%,"")</f>
        <v/>
      </c>
      <c r="V1881" s="107" t="str">
        <f>IFERROR((V1878-V1880)/V1880*100%,"")</f>
        <v/>
      </c>
      <c r="W1881" s="107" t="str">
        <f>IFERROR((W1878-W1880)/W1880*100%,"")</f>
        <v/>
      </c>
      <c r="X1881" s="107" t="str">
        <f>IFERROR((X1878-X1880)/X1880*100%,"")</f>
        <v/>
      </c>
      <c r="Y1881" s="107" t="str">
        <f>IFERROR((Y1878-Y1880)/Y1880*100%,"")</f>
        <v/>
      </c>
      <c r="Z1881" s="107" t="str">
        <f t="shared" ref="Z1881" si="8269">IFERROR((Z1880-Z1879)/Z1880*100%,"")</f>
        <v/>
      </c>
      <c r="AA1881" s="107" t="str">
        <f>IFERROR((AA1880-AA1878)/AA1880*100%,"")</f>
        <v/>
      </c>
      <c r="AB1881" s="107" t="str">
        <f>IFERROR((AB1880-AB1878)/AB1880*100%,"")</f>
        <v/>
      </c>
      <c r="AC1881" s="194" t="str">
        <f t="shared" ref="AC1881" si="8270">IFERROR((AC1880-AC1879)/AC1880*100%,"")</f>
        <v/>
      </c>
      <c r="AD1881" s="194" t="str">
        <f t="shared" ref="AD1881" si="8271">IFERROR((AD1880-AD1879)/AD1880*100%,"")</f>
        <v/>
      </c>
      <c r="AE1881" s="194" t="str">
        <f t="shared" ref="AE1881" si="8272">IFERROR((AE1880-AE1879)/AE1880*100%,"")</f>
        <v/>
      </c>
      <c r="AF1881" s="194" t="str">
        <f t="shared" ref="AF1881" si="8273">IFERROR((AF1880-AF1879)/AF1880*100%,"")</f>
        <v/>
      </c>
      <c r="AG1881" s="194" t="str">
        <f t="shared" ref="AG1881" si="8274">IFERROR((AG1880-AG1879)/AG1880*100%,"")</f>
        <v/>
      </c>
      <c r="AH1881" s="194" t="str">
        <f t="shared" ref="AH1881" si="8275">IFERROR((AH1880-AH1879)/AH1880*100%,"")</f>
        <v/>
      </c>
      <c r="AI1881" s="194" t="str">
        <f t="shared" ref="AI1881" si="8276">IFERROR((AI1880-AI1879)/AI1880*100%,"")</f>
        <v/>
      </c>
      <c r="AJ1881" s="194" t="str">
        <f t="shared" ref="AJ1881" si="8277">IFERROR((AJ1880-AJ1879)/AJ1880*100%,"")</f>
        <v/>
      </c>
      <c r="AK1881" s="194" t="str">
        <f t="shared" ref="AK1881" si="8278">IFERROR((AK1880-AK1879)/AK1880*100%,"")</f>
        <v/>
      </c>
      <c r="AL1881" s="194" t="str">
        <f t="shared" ref="AL1881" si="8279">IFERROR((AL1880-AL1879)/AL1880*100%,"")</f>
        <v/>
      </c>
      <c r="AM1881" s="227" t="str">
        <f>IFERROR((AM1880-AM1878)/AM1880*100%,"")</f>
        <v/>
      </c>
    </row>
    <row r="1882" spans="1:39" customFormat="1" outlineLevel="1">
      <c r="A1882" t="str">
        <f>B1871&amp;C1882</f>
        <v>Surname, Forename7</v>
      </c>
      <c r="B1882" s="256"/>
      <c r="C1882" s="123">
        <v>7</v>
      </c>
      <c r="D1882" s="26" t="s">
        <v>22</v>
      </c>
      <c r="E1882" s="103"/>
      <c r="F1882" s="103"/>
      <c r="G1882" s="103"/>
      <c r="H1882" s="15"/>
      <c r="I1882" s="16"/>
      <c r="J1882" s="17"/>
      <c r="K1882" s="94"/>
      <c r="L1882" s="94"/>
      <c r="M1882" s="94"/>
      <c r="N1882" s="94"/>
      <c r="O1882" s="94"/>
      <c r="P1882" s="94"/>
      <c r="Q1882" s="17" t="str">
        <f>IF(SUM(K1882:P1882)=0,"",SUM(K1882:P1882))</f>
        <v/>
      </c>
      <c r="R1882" s="94"/>
      <c r="S1882" s="94"/>
      <c r="T1882" s="17" t="str">
        <f>IF(SUM(R1882:S1882)=0,"",SUM(R1882:S1882))</f>
        <v/>
      </c>
      <c r="U1882" s="17"/>
      <c r="V1882" s="94"/>
      <c r="W1882" s="17"/>
      <c r="X1882" s="94" t="str">
        <f>IFERROR(AVERAGE(V1882:W1882),"")</f>
        <v/>
      </c>
      <c r="Y1882" s="17"/>
      <c r="Z1882" s="17"/>
      <c r="AA1882" s="71"/>
      <c r="AB1882" s="17"/>
      <c r="AC1882" s="190" t="str">
        <f>IF(J1882="","",IF(J1882&lt;&gt;0,INT(25.4347*POWER((18-J1882),1.81)),0))</f>
        <v/>
      </c>
      <c r="AD1882" s="190" t="str">
        <f>IFERROR(IF(Q1882&lt;&gt;0,INT(0.14354*POWER(((10*Q1882)-220),1.4)),0),"")</f>
        <v/>
      </c>
      <c r="AE1882" s="190" t="str">
        <f>IFERROR(IF(T1882&lt;&gt;0,INT(51.39*POWER((T1882-1.5),1.05)),0),"")</f>
        <v/>
      </c>
      <c r="AF1882" s="190">
        <f>IF(U1882&lt;&gt;0,INT(0.8465*POWER(((100*U1882)-75),1.42)),0)</f>
        <v>0</v>
      </c>
      <c r="AG1882" s="190" t="str">
        <f>IFERROR(IF(X1882&lt;&gt;0,INT(1.53775*POWER((82-X1882),1.81)),0),"")</f>
        <v/>
      </c>
      <c r="AH1882" s="190" t="str">
        <f>IF(Y1882="","",IF(Y1882&lt;&gt;0,INT(5.74352*POWER((28.5-Y1882),1.92)),0))</f>
        <v/>
      </c>
      <c r="AI1882" s="190">
        <f>IF(Z1882&lt;&gt;0,INT(12.91*POWER((Z1882-4),1.1)),0)</f>
        <v>0</v>
      </c>
      <c r="AJ1882" s="190" t="str">
        <f>IF(AA1882="","",IF(AA1882&lt;&gt;0,INT(0.2797*POWER(((100*AA1882)),1.35)),0))</f>
        <v/>
      </c>
      <c r="AK1882" s="191" t="str">
        <f>IF(AB1882="","",IF(AB1882&lt;&gt;0,INT(100.14*POWER((AB1882-1),1.08)),0))</f>
        <v/>
      </c>
      <c r="AL1882" s="192">
        <f>COUNT(J1882,Q1882,T1882,X1882,Y1882,AA1882,AB1882)</f>
        <v>0</v>
      </c>
      <c r="AM1882" s="193" t="str">
        <f>IF(AL1882=0,"",SUM(AC1882:AK1882))</f>
        <v/>
      </c>
    </row>
    <row r="1883" spans="1:39" customFormat="1" outlineLevel="1">
      <c r="B1883" s="256"/>
      <c r="C1883" s="124" t="s">
        <v>65</v>
      </c>
      <c r="D1883" s="103"/>
      <c r="E1883" s="103"/>
      <c r="F1883" s="103"/>
      <c r="G1883" s="103"/>
      <c r="H1883" s="104"/>
      <c r="I1883" s="105"/>
      <c r="J1883" s="107" t="str">
        <f>IFERROR((J1880-J1882)/J1882*100%,"")</f>
        <v/>
      </c>
      <c r="K1883" s="107" t="str">
        <f t="shared" ref="K1883:T1883" si="8280">IFERROR((K1882-K1880)/K1882*100%,"")</f>
        <v/>
      </c>
      <c r="L1883" s="107" t="str">
        <f t="shared" si="8280"/>
        <v/>
      </c>
      <c r="M1883" s="107" t="str">
        <f t="shared" si="8280"/>
        <v/>
      </c>
      <c r="N1883" s="107" t="str">
        <f t="shared" si="8280"/>
        <v/>
      </c>
      <c r="O1883" s="107" t="str">
        <f t="shared" si="8280"/>
        <v/>
      </c>
      <c r="P1883" s="107" t="str">
        <f t="shared" si="8280"/>
        <v/>
      </c>
      <c r="Q1883" s="107" t="str">
        <f t="shared" si="8280"/>
        <v/>
      </c>
      <c r="R1883" s="107" t="str">
        <f t="shared" si="8280"/>
        <v/>
      </c>
      <c r="S1883" s="107" t="str">
        <f t="shared" si="8280"/>
        <v/>
      </c>
      <c r="T1883" s="107" t="str">
        <f t="shared" si="8280"/>
        <v/>
      </c>
      <c r="U1883" s="107" t="str">
        <f t="shared" ref="U1883" si="8281">IFERROR((U1882-U1881)/U1882*100%,"")</f>
        <v/>
      </c>
      <c r="V1883" s="107" t="str">
        <f>IFERROR((V1880-V1882)/V1882*100%,"")</f>
        <v/>
      </c>
      <c r="W1883" s="107" t="str">
        <f>IFERROR((W1880-W1882)/W1882*100%,"")</f>
        <v/>
      </c>
      <c r="X1883" s="107" t="str">
        <f>IFERROR((X1880-X1882)/X1882*100%,"")</f>
        <v/>
      </c>
      <c r="Y1883" s="107" t="str">
        <f>IFERROR((Y1880-Y1882)/Y1882*100%,"")</f>
        <v/>
      </c>
      <c r="Z1883" s="107" t="str">
        <f t="shared" ref="Z1883" si="8282">IFERROR((Z1882-Z1881)/Z1882*100%,"")</f>
        <v/>
      </c>
      <c r="AA1883" s="107" t="str">
        <f>IFERROR((AA1882-AA1880)/AA1882*100%,"")</f>
        <v/>
      </c>
      <c r="AB1883" s="107" t="str">
        <f>IFERROR((AB1882-AB1880)/AB1882*100%,"")</f>
        <v/>
      </c>
      <c r="AC1883" s="194" t="str">
        <f t="shared" ref="AC1883" si="8283">IFERROR((AC1882-AC1881)/AC1882*100%,"")</f>
        <v/>
      </c>
      <c r="AD1883" s="194" t="str">
        <f t="shared" ref="AD1883" si="8284">IFERROR((AD1882-AD1881)/AD1882*100%,"")</f>
        <v/>
      </c>
      <c r="AE1883" s="194" t="str">
        <f t="shared" ref="AE1883" si="8285">IFERROR((AE1882-AE1881)/AE1882*100%,"")</f>
        <v/>
      </c>
      <c r="AF1883" s="194" t="str">
        <f t="shared" ref="AF1883" si="8286">IFERROR((AF1882-AF1881)/AF1882*100%,"")</f>
        <v/>
      </c>
      <c r="AG1883" s="194" t="str">
        <f t="shared" ref="AG1883" si="8287">IFERROR((AG1882-AG1881)/AG1882*100%,"")</f>
        <v/>
      </c>
      <c r="AH1883" s="194" t="str">
        <f t="shared" ref="AH1883" si="8288">IFERROR((AH1882-AH1881)/AH1882*100%,"")</f>
        <v/>
      </c>
      <c r="AI1883" s="194" t="str">
        <f t="shared" ref="AI1883" si="8289">IFERROR((AI1882-AI1881)/AI1882*100%,"")</f>
        <v/>
      </c>
      <c r="AJ1883" s="194" t="str">
        <f t="shared" ref="AJ1883" si="8290">IFERROR((AJ1882-AJ1881)/AJ1882*100%,"")</f>
        <v/>
      </c>
      <c r="AK1883" s="194" t="str">
        <f t="shared" ref="AK1883" si="8291">IFERROR((AK1882-AK1881)/AK1882*100%,"")</f>
        <v/>
      </c>
      <c r="AL1883" s="194" t="str">
        <f t="shared" ref="AL1883" si="8292">IFERROR((AL1882-AL1881)/AL1882*100%,"")</f>
        <v/>
      </c>
      <c r="AM1883" s="227" t="str">
        <f>IFERROR((AM1882-AM1880)/AM1882*100%,"")</f>
        <v/>
      </c>
    </row>
    <row r="1884" spans="1:39" customFormat="1" outlineLevel="1">
      <c r="A1884" t="str">
        <f>B1871&amp;C1884</f>
        <v>Surname, Forename8</v>
      </c>
      <c r="B1884" s="256"/>
      <c r="C1884" s="123">
        <v>8</v>
      </c>
      <c r="D1884" s="26" t="s">
        <v>22</v>
      </c>
      <c r="E1884" s="103"/>
      <c r="F1884" s="103"/>
      <c r="G1884" s="103"/>
      <c r="H1884" s="15"/>
      <c r="I1884" s="16"/>
      <c r="J1884" s="17"/>
      <c r="K1884" s="94"/>
      <c r="L1884" s="94"/>
      <c r="M1884" s="94"/>
      <c r="N1884" s="94"/>
      <c r="O1884" s="94"/>
      <c r="P1884" s="94"/>
      <c r="Q1884" s="17" t="str">
        <f>IF(SUM(K1884:P1884)=0,"",SUM(K1884:P1884))</f>
        <v/>
      </c>
      <c r="R1884" s="94"/>
      <c r="S1884" s="94"/>
      <c r="T1884" s="17" t="str">
        <f>IF(SUM(R1884:S1884)=0,"",SUM(R1884:S1884))</f>
        <v/>
      </c>
      <c r="U1884" s="17"/>
      <c r="V1884" s="94"/>
      <c r="W1884" s="17"/>
      <c r="X1884" s="94" t="str">
        <f>IFERROR(AVERAGE(V1884:W1884),"")</f>
        <v/>
      </c>
      <c r="Y1884" s="17"/>
      <c r="Z1884" s="17"/>
      <c r="AA1884" s="71"/>
      <c r="AB1884" s="17"/>
      <c r="AC1884" s="190" t="str">
        <f>IF(J1884="","",IF(J1884&lt;&gt;0,INT(25.4347*POWER((18-J1884),1.81)),0))</f>
        <v/>
      </c>
      <c r="AD1884" s="190" t="str">
        <f>IFERROR(IF(Q1884&lt;&gt;0,INT(0.14354*POWER(((10*Q1884)-220),1.4)),0),"")</f>
        <v/>
      </c>
      <c r="AE1884" s="190" t="str">
        <f>IFERROR(IF(T1884&lt;&gt;0,INT(51.39*POWER((T1884-1.5),1.05)),0),"")</f>
        <v/>
      </c>
      <c r="AF1884" s="190">
        <f>IF(U1884&lt;&gt;0,INT(0.8465*POWER(((100*U1884)-75),1.42)),0)</f>
        <v>0</v>
      </c>
      <c r="AG1884" s="190" t="str">
        <f>IFERROR(IF(X1884&lt;&gt;0,INT(1.53775*POWER((82-X1884),1.81)),0),"")</f>
        <v/>
      </c>
      <c r="AH1884" s="190" t="str">
        <f>IF(Y1884="","",IF(Y1884&lt;&gt;0,INT(5.74352*POWER((28.5-Y1884),1.92)),0))</f>
        <v/>
      </c>
      <c r="AI1884" s="190">
        <f>IF(Z1884&lt;&gt;0,INT(12.91*POWER((Z1884-4),1.1)),0)</f>
        <v>0</v>
      </c>
      <c r="AJ1884" s="190" t="str">
        <f>IF(AA1884="","",IF(AA1884&lt;&gt;0,INT(0.2797*POWER(((100*AA1884)),1.35)),0))</f>
        <v/>
      </c>
      <c r="AK1884" s="191" t="str">
        <f>IF(AB1884="","",IF(AB1884&lt;&gt;0,INT(100.14*POWER((AB1884-1),1.08)),0))</f>
        <v/>
      </c>
      <c r="AL1884" s="192">
        <f>COUNT(J1884,Q1884,T1884,X1884,Y1884,AA1884,AB1884)</f>
        <v>0</v>
      </c>
      <c r="AM1884" s="193" t="str">
        <f>IF(AL1884=0,"",SUM(AC1884:AK1884))</f>
        <v/>
      </c>
    </row>
    <row r="1885" spans="1:39" customFormat="1" outlineLevel="1">
      <c r="B1885" s="256"/>
      <c r="C1885" s="124" t="s">
        <v>65</v>
      </c>
      <c r="D1885" s="103"/>
      <c r="E1885" s="103"/>
      <c r="F1885" s="103"/>
      <c r="G1885" s="103"/>
      <c r="H1885" s="104"/>
      <c r="I1885" s="105"/>
      <c r="J1885" s="107" t="str">
        <f>IFERROR((J1882-J1884)/J1884*100%,"")</f>
        <v/>
      </c>
      <c r="K1885" s="107" t="str">
        <f t="shared" ref="K1885:T1885" si="8293">IFERROR((K1884-K1882)/K1884*100%,"")</f>
        <v/>
      </c>
      <c r="L1885" s="107" t="str">
        <f t="shared" si="8293"/>
        <v/>
      </c>
      <c r="M1885" s="107" t="str">
        <f t="shared" si="8293"/>
        <v/>
      </c>
      <c r="N1885" s="107" t="str">
        <f t="shared" si="8293"/>
        <v/>
      </c>
      <c r="O1885" s="107" t="str">
        <f t="shared" si="8293"/>
        <v/>
      </c>
      <c r="P1885" s="107" t="str">
        <f t="shared" si="8293"/>
        <v/>
      </c>
      <c r="Q1885" s="107" t="str">
        <f t="shared" si="8293"/>
        <v/>
      </c>
      <c r="R1885" s="107" t="str">
        <f t="shared" si="8293"/>
        <v/>
      </c>
      <c r="S1885" s="107" t="str">
        <f t="shared" si="8293"/>
        <v/>
      </c>
      <c r="T1885" s="107" t="str">
        <f t="shared" si="8293"/>
        <v/>
      </c>
      <c r="U1885" s="107" t="str">
        <f t="shared" ref="U1885" si="8294">IFERROR((U1884-U1883)/U1884*100%,"")</f>
        <v/>
      </c>
      <c r="V1885" s="107" t="str">
        <f>IFERROR((V1882-V1884)/V1884*100%,"")</f>
        <v/>
      </c>
      <c r="W1885" s="107" t="str">
        <f>IFERROR((W1882-W1884)/W1884*100%,"")</f>
        <v/>
      </c>
      <c r="X1885" s="107" t="str">
        <f>IFERROR((X1882-X1884)/X1884*100%,"")</f>
        <v/>
      </c>
      <c r="Y1885" s="107" t="str">
        <f>IFERROR((Y1882-Y1884)/Y1884*100%,"")</f>
        <v/>
      </c>
      <c r="Z1885" s="107" t="str">
        <f t="shared" ref="Z1885" si="8295">IFERROR((Z1884-Z1883)/Z1884*100%,"")</f>
        <v/>
      </c>
      <c r="AA1885" s="107" t="str">
        <f>IFERROR((AA1884-AA1882)/AA1884*100%,"")</f>
        <v/>
      </c>
      <c r="AB1885" s="107" t="str">
        <f>IFERROR((AB1884-AB1882)/AB1884*100%,"")</f>
        <v/>
      </c>
      <c r="AC1885" s="194" t="str">
        <f t="shared" ref="AC1885" si="8296">IFERROR((AC1884-AC1883)/AC1884*100%,"")</f>
        <v/>
      </c>
      <c r="AD1885" s="194" t="str">
        <f t="shared" ref="AD1885" si="8297">IFERROR((AD1884-AD1883)/AD1884*100%,"")</f>
        <v/>
      </c>
      <c r="AE1885" s="194" t="str">
        <f t="shared" ref="AE1885" si="8298">IFERROR((AE1884-AE1883)/AE1884*100%,"")</f>
        <v/>
      </c>
      <c r="AF1885" s="194" t="str">
        <f t="shared" ref="AF1885" si="8299">IFERROR((AF1884-AF1883)/AF1884*100%,"")</f>
        <v/>
      </c>
      <c r="AG1885" s="194" t="str">
        <f t="shared" ref="AG1885" si="8300">IFERROR((AG1884-AG1883)/AG1884*100%,"")</f>
        <v/>
      </c>
      <c r="AH1885" s="194" t="str">
        <f t="shared" ref="AH1885" si="8301">IFERROR((AH1884-AH1883)/AH1884*100%,"")</f>
        <v/>
      </c>
      <c r="AI1885" s="194" t="str">
        <f t="shared" ref="AI1885" si="8302">IFERROR((AI1884-AI1883)/AI1884*100%,"")</f>
        <v/>
      </c>
      <c r="AJ1885" s="194" t="str">
        <f t="shared" ref="AJ1885" si="8303">IFERROR((AJ1884-AJ1883)/AJ1884*100%,"")</f>
        <v/>
      </c>
      <c r="AK1885" s="194" t="str">
        <f t="shared" ref="AK1885" si="8304">IFERROR((AK1884-AK1883)/AK1884*100%,"")</f>
        <v/>
      </c>
      <c r="AL1885" s="194" t="str">
        <f t="shared" ref="AL1885" si="8305">IFERROR((AL1884-AL1883)/AL1884*100%,"")</f>
        <v/>
      </c>
      <c r="AM1885" s="227" t="str">
        <f>IFERROR((AM1884-AM1882)/AM1884*100%,"")</f>
        <v/>
      </c>
    </row>
    <row r="1886" spans="1:39" customFormat="1" outlineLevel="1">
      <c r="A1886" t="str">
        <f>B1871&amp;C1886</f>
        <v>Surname, Forename9</v>
      </c>
      <c r="B1886" s="256"/>
      <c r="C1886" s="123">
        <v>9</v>
      </c>
      <c r="D1886" s="26" t="s">
        <v>22</v>
      </c>
      <c r="E1886" s="103"/>
      <c r="F1886" s="103"/>
      <c r="G1886" s="103"/>
      <c r="H1886" s="15"/>
      <c r="I1886" s="16"/>
      <c r="J1886" s="17"/>
      <c r="K1886" s="94"/>
      <c r="L1886" s="94"/>
      <c r="M1886" s="94"/>
      <c r="N1886" s="94"/>
      <c r="O1886" s="94"/>
      <c r="P1886" s="94"/>
      <c r="Q1886" s="17" t="str">
        <f>IF(SUM(K1886:P1886)=0,"",SUM(K1886:P1886))</f>
        <v/>
      </c>
      <c r="R1886" s="94"/>
      <c r="S1886" s="94"/>
      <c r="T1886" s="17" t="str">
        <f>IF(SUM(R1886:S1886)=0,"",SUM(R1886:S1886))</f>
        <v/>
      </c>
      <c r="U1886" s="17"/>
      <c r="V1886" s="94"/>
      <c r="W1886" s="17"/>
      <c r="X1886" s="94" t="str">
        <f>IFERROR(AVERAGE(V1886:W1886),"")</f>
        <v/>
      </c>
      <c r="Y1886" s="17"/>
      <c r="Z1886" s="17"/>
      <c r="AA1886" s="71"/>
      <c r="AB1886" s="17"/>
      <c r="AC1886" s="190" t="str">
        <f>IF(J1886="","",IF(J1886&lt;&gt;0,INT(25.4347*POWER((18-J1886),1.81)),0))</f>
        <v/>
      </c>
      <c r="AD1886" s="190" t="str">
        <f>IFERROR(IF(Q1886&lt;&gt;0,INT(0.14354*POWER(((10*Q1886)-220),1.4)),0),"")</f>
        <v/>
      </c>
      <c r="AE1886" s="190" t="str">
        <f>IFERROR(IF(T1886&lt;&gt;0,INT(51.39*POWER((T1886-1.5),1.05)),0),"")</f>
        <v/>
      </c>
      <c r="AF1886" s="190">
        <f>IF(U1886&lt;&gt;0,INT(0.8465*POWER(((100*U1886)-75),1.42)),0)</f>
        <v>0</v>
      </c>
      <c r="AG1886" s="190" t="str">
        <f>IFERROR(IF(X1886&lt;&gt;0,INT(1.53775*POWER((82-X1886),1.81)),0),"")</f>
        <v/>
      </c>
      <c r="AH1886" s="190" t="str">
        <f>IF(Y1886="","",IF(Y1886&lt;&gt;0,INT(5.74352*POWER((28.5-Y1886),1.92)),0))</f>
        <v/>
      </c>
      <c r="AI1886" s="190">
        <f>IF(Z1886&lt;&gt;0,INT(12.91*POWER((Z1886-4),1.1)),0)</f>
        <v>0</v>
      </c>
      <c r="AJ1886" s="190" t="str">
        <f>IF(AA1886="","",IF(AA1886&lt;&gt;0,INT(0.2797*POWER(((100*AA1886)),1.35)),0))</f>
        <v/>
      </c>
      <c r="AK1886" s="191" t="str">
        <f>IF(AB1886="","",IF(AB1886&lt;&gt;0,INT(100.14*POWER((AB1886-1),1.08)),0))</f>
        <v/>
      </c>
      <c r="AL1886" s="192">
        <f>COUNT(J1886,Q1886,T1886,X1886,Y1886,AA1886,AB1886)</f>
        <v>0</v>
      </c>
      <c r="AM1886" s="193" t="str">
        <f>IF(AL1886=0,"",SUM(AC1886:AK1886))</f>
        <v/>
      </c>
    </row>
    <row r="1887" spans="1:39" customFormat="1" outlineLevel="1">
      <c r="B1887" s="256"/>
      <c r="C1887" s="124" t="s">
        <v>65</v>
      </c>
      <c r="D1887" s="33"/>
      <c r="E1887" s="33"/>
      <c r="F1887" s="33"/>
      <c r="G1887" s="33"/>
      <c r="H1887" s="18"/>
      <c r="I1887" s="44"/>
      <c r="J1887" s="107" t="str">
        <f>IFERROR((J1884-J1886)/J1886*100%,"")</f>
        <v/>
      </c>
      <c r="K1887" s="107" t="str">
        <f t="shared" ref="K1887:T1887" si="8306">IFERROR((K1886-K1884)/K1886*100%,"")</f>
        <v/>
      </c>
      <c r="L1887" s="107" t="str">
        <f t="shared" si="8306"/>
        <v/>
      </c>
      <c r="M1887" s="107" t="str">
        <f t="shared" si="8306"/>
        <v/>
      </c>
      <c r="N1887" s="107" t="str">
        <f t="shared" si="8306"/>
        <v/>
      </c>
      <c r="O1887" s="107" t="str">
        <f t="shared" si="8306"/>
        <v/>
      </c>
      <c r="P1887" s="107" t="str">
        <f t="shared" si="8306"/>
        <v/>
      </c>
      <c r="Q1887" s="107" t="str">
        <f t="shared" si="8306"/>
        <v/>
      </c>
      <c r="R1887" s="107" t="str">
        <f t="shared" si="8306"/>
        <v/>
      </c>
      <c r="S1887" s="107" t="str">
        <f t="shared" si="8306"/>
        <v/>
      </c>
      <c r="T1887" s="107" t="str">
        <f t="shared" si="8306"/>
        <v/>
      </c>
      <c r="U1887" s="107" t="str">
        <f t="shared" ref="U1887" si="8307">IFERROR((U1886-U1885)/U1886*100%,"")</f>
        <v/>
      </c>
      <c r="V1887" s="107" t="str">
        <f>IFERROR((V1884-V1886)/V1886*100%,"")</f>
        <v/>
      </c>
      <c r="W1887" s="107" t="str">
        <f>IFERROR((W1884-W1886)/W1886*100%,"")</f>
        <v/>
      </c>
      <c r="X1887" s="107" t="str">
        <f>IFERROR((X1884-X1886)/X1886*100%,"")</f>
        <v/>
      </c>
      <c r="Y1887" s="107" t="str">
        <f>IFERROR((Y1884-Y1886)/Y1886*100%,"")</f>
        <v/>
      </c>
      <c r="Z1887" s="107" t="str">
        <f t="shared" ref="Z1887" si="8308">IFERROR((Z1886-Z1885)/Z1886*100%,"")</f>
        <v/>
      </c>
      <c r="AA1887" s="107" t="str">
        <f>IFERROR((AA1886-AA1884)/AA1886*100%,"")</f>
        <v/>
      </c>
      <c r="AB1887" s="107" t="str">
        <f>IFERROR((AB1886-AB1884)/AB1886*100%,"")</f>
        <v/>
      </c>
      <c r="AC1887" s="194" t="str">
        <f t="shared" ref="AC1887" si="8309">IFERROR((AC1886-AC1885)/AC1886*100%,"")</f>
        <v/>
      </c>
      <c r="AD1887" s="194" t="str">
        <f t="shared" ref="AD1887" si="8310">IFERROR((AD1886-AD1885)/AD1886*100%,"")</f>
        <v/>
      </c>
      <c r="AE1887" s="194" t="str">
        <f t="shared" ref="AE1887" si="8311">IFERROR((AE1886-AE1885)/AE1886*100%,"")</f>
        <v/>
      </c>
      <c r="AF1887" s="194" t="str">
        <f t="shared" ref="AF1887" si="8312">IFERROR((AF1886-AF1885)/AF1886*100%,"")</f>
        <v/>
      </c>
      <c r="AG1887" s="194" t="str">
        <f t="shared" ref="AG1887" si="8313">IFERROR((AG1886-AG1885)/AG1886*100%,"")</f>
        <v/>
      </c>
      <c r="AH1887" s="194" t="str">
        <f t="shared" ref="AH1887" si="8314">IFERROR((AH1886-AH1885)/AH1886*100%,"")</f>
        <v/>
      </c>
      <c r="AI1887" s="194" t="str">
        <f t="shared" ref="AI1887" si="8315">IFERROR((AI1886-AI1885)/AI1886*100%,"")</f>
        <v/>
      </c>
      <c r="AJ1887" s="194" t="str">
        <f t="shared" ref="AJ1887" si="8316">IFERROR((AJ1886-AJ1885)/AJ1886*100%,"")</f>
        <v/>
      </c>
      <c r="AK1887" s="194" t="str">
        <f t="shared" ref="AK1887" si="8317">IFERROR((AK1886-AK1885)/AK1886*100%,"")</f>
        <v/>
      </c>
      <c r="AL1887" s="194" t="str">
        <f t="shared" ref="AL1887" si="8318">IFERROR((AL1886-AL1885)/AL1886*100%,"")</f>
        <v/>
      </c>
      <c r="AM1887" s="227" t="str">
        <f>IFERROR((AM1886-AM1884)/AM1886*100%,"")</f>
        <v/>
      </c>
    </row>
    <row r="1888" spans="1:39" s="6" customFormat="1" outlineLevel="1">
      <c r="A1888" t="str">
        <f>B1871&amp;C1888</f>
        <v>Surname, Forename10</v>
      </c>
      <c r="B1888" s="256"/>
      <c r="C1888" s="125">
        <v>10</v>
      </c>
      <c r="D1888" s="33" t="s">
        <v>22</v>
      </c>
      <c r="E1888" s="33"/>
      <c r="F1888" s="33"/>
      <c r="G1888" s="33"/>
      <c r="H1888" s="18"/>
      <c r="I1888" s="44"/>
      <c r="J1888" s="34"/>
      <c r="K1888" s="34"/>
      <c r="L1888" s="34"/>
      <c r="M1888" s="34"/>
      <c r="N1888" s="34"/>
      <c r="O1888" s="34"/>
      <c r="P1888" s="34"/>
      <c r="Q1888" s="17" t="str">
        <f>IF(SUM(K1888:P1888)=0,"",SUM(K1888:P1888))</f>
        <v/>
      </c>
      <c r="R1888" s="94"/>
      <c r="S1888" s="94"/>
      <c r="T1888" s="17" t="str">
        <f>IF(SUM(R1888:S1888)=0,"",SUM(R1888:S1888))</f>
        <v/>
      </c>
      <c r="U1888" s="17"/>
      <c r="V1888" s="94"/>
      <c r="W1888" s="17"/>
      <c r="X1888" s="94" t="str">
        <f>IFERROR(AVERAGE(V1888:W1888),"")</f>
        <v/>
      </c>
      <c r="Y1888" s="17"/>
      <c r="Z1888" s="17"/>
      <c r="AA1888" s="71"/>
      <c r="AB1888" s="17"/>
      <c r="AC1888" s="190" t="str">
        <f>IF(J1888="","",IF(J1888&lt;&gt;0,INT(25.4347*POWER((18-J1888),1.81)),0))</f>
        <v/>
      </c>
      <c r="AD1888" s="190" t="str">
        <f>IFERROR(IF(Q1888&lt;&gt;0,INT(0.14354*POWER(((10*Q1888)-220),1.4)),0),"")</f>
        <v/>
      </c>
      <c r="AE1888" s="190" t="str">
        <f>IFERROR(IF(T1888&lt;&gt;0,INT(51.39*POWER((T1888-1.5),1.05)),0),"")</f>
        <v/>
      </c>
      <c r="AF1888" s="190">
        <f>IF(U1888&lt;&gt;0,INT(0.8465*POWER(((100*U1888)-75),1.42)),0)</f>
        <v>0</v>
      </c>
      <c r="AG1888" s="190" t="str">
        <f>IFERROR(IF(X1888&lt;&gt;0,INT(1.53775*POWER((82-X1888),1.81)),0),"")</f>
        <v/>
      </c>
      <c r="AH1888" s="190" t="str">
        <f>IF(Y1888="","",IF(Y1888&lt;&gt;0,INT(5.74352*POWER((28.5-Y1888),1.92)),0))</f>
        <v/>
      </c>
      <c r="AI1888" s="190">
        <f>IF(Z1888&lt;&gt;0,INT(12.91*POWER((Z1888-4),1.1)),0)</f>
        <v>0</v>
      </c>
      <c r="AJ1888" s="190" t="str">
        <f>IF(AA1888="","",IF(AA1888&lt;&gt;0,INT(0.2797*POWER(((100*AA1888)),1.35)),0))</f>
        <v/>
      </c>
      <c r="AK1888" s="191" t="str">
        <f>IF(AB1888="","",IF(AB1888&lt;&gt;0,INT(100.14*POWER((AB1888-1),1.08)),0))</f>
        <v/>
      </c>
      <c r="AL1888" s="192">
        <f>COUNT(J1888,Q1888,T1888,X1888,Y1888,AA1888,AB1888)</f>
        <v>0</v>
      </c>
      <c r="AM1888" s="193" t="str">
        <f>IF(AL1888=0,"",SUM(AC1888:AK1888))</f>
        <v/>
      </c>
    </row>
    <row r="1889" spans="1:39" s="6" customFormat="1" outlineLevel="1">
      <c r="A1889"/>
      <c r="B1889" s="257"/>
      <c r="C1889" s="126" t="s">
        <v>65</v>
      </c>
      <c r="D1889" s="33"/>
      <c r="E1889" s="33"/>
      <c r="F1889" s="33"/>
      <c r="G1889" s="33"/>
      <c r="H1889" s="18"/>
      <c r="I1889" s="44"/>
      <c r="J1889" s="107" t="str">
        <f>IFERROR((J1886-J1888)/J1888*100%,"")</f>
        <v/>
      </c>
      <c r="K1889" s="107" t="str">
        <f t="shared" ref="K1889:T1889" si="8319">IFERROR((K1888-K1886)/K1888*100%,"")</f>
        <v/>
      </c>
      <c r="L1889" s="107" t="str">
        <f t="shared" si="8319"/>
        <v/>
      </c>
      <c r="M1889" s="107" t="str">
        <f t="shared" si="8319"/>
        <v/>
      </c>
      <c r="N1889" s="107" t="str">
        <f t="shared" si="8319"/>
        <v/>
      </c>
      <c r="O1889" s="107" t="str">
        <f t="shared" si="8319"/>
        <v/>
      </c>
      <c r="P1889" s="107" t="str">
        <f t="shared" si="8319"/>
        <v/>
      </c>
      <c r="Q1889" s="107" t="str">
        <f t="shared" si="8319"/>
        <v/>
      </c>
      <c r="R1889" s="107" t="str">
        <f t="shared" si="8319"/>
        <v/>
      </c>
      <c r="S1889" s="107" t="str">
        <f t="shared" si="8319"/>
        <v/>
      </c>
      <c r="T1889" s="107" t="str">
        <f t="shared" si="8319"/>
        <v/>
      </c>
      <c r="U1889" s="107" t="str">
        <f t="shared" ref="U1889" si="8320">IFERROR((U1888-U1887)/U1888*100%,"")</f>
        <v/>
      </c>
      <c r="V1889" s="107" t="str">
        <f>IFERROR((V1886-V1888)/V1888*100%,"")</f>
        <v/>
      </c>
      <c r="W1889" s="107" t="str">
        <f>IFERROR((W1886-W1888)/W1888*100%,"")</f>
        <v/>
      </c>
      <c r="X1889" s="107" t="str">
        <f>IFERROR((X1886-X1888)/X1888*100%,"")</f>
        <v/>
      </c>
      <c r="Y1889" s="107" t="str">
        <f>IFERROR((Y1886-Y1888)/Y1888*100%,"")</f>
        <v/>
      </c>
      <c r="Z1889" s="107" t="str">
        <f t="shared" ref="Z1889" si="8321">IFERROR((Z1888-Z1887)/Z1888*100%,"")</f>
        <v/>
      </c>
      <c r="AA1889" s="107" t="str">
        <f>IFERROR((AA1888-AA1886)/AA1888*100%,"")</f>
        <v/>
      </c>
      <c r="AB1889" s="107" t="str">
        <f>IFERROR((AB1888-AB1886)/AB1888*100%,"")</f>
        <v/>
      </c>
      <c r="AC1889" s="194" t="str">
        <f t="shared" ref="AC1889" si="8322">IFERROR((AC1888-AC1887)/AC1888*100%,"")</f>
        <v/>
      </c>
      <c r="AD1889" s="194" t="str">
        <f t="shared" ref="AD1889" si="8323">IFERROR((AD1888-AD1887)/AD1888*100%,"")</f>
        <v/>
      </c>
      <c r="AE1889" s="194" t="str">
        <f t="shared" ref="AE1889" si="8324">IFERROR((AE1888-AE1887)/AE1888*100%,"")</f>
        <v/>
      </c>
      <c r="AF1889" s="194" t="str">
        <f t="shared" ref="AF1889" si="8325">IFERROR((AF1888-AF1887)/AF1888*100%,"")</f>
        <v/>
      </c>
      <c r="AG1889" s="194" t="str">
        <f t="shared" ref="AG1889" si="8326">IFERROR((AG1888-AG1887)/AG1888*100%,"")</f>
        <v/>
      </c>
      <c r="AH1889" s="194" t="str">
        <f t="shared" ref="AH1889" si="8327">IFERROR((AH1888-AH1887)/AH1888*100%,"")</f>
        <v/>
      </c>
      <c r="AI1889" s="194" t="str">
        <f t="shared" ref="AI1889" si="8328">IFERROR((AI1888-AI1887)/AI1888*100%,"")</f>
        <v/>
      </c>
      <c r="AJ1889" s="194" t="str">
        <f t="shared" ref="AJ1889" si="8329">IFERROR((AJ1888-AJ1887)/AJ1888*100%,"")</f>
        <v/>
      </c>
      <c r="AK1889" s="194" t="str">
        <f t="shared" ref="AK1889" si="8330">IFERROR((AK1888-AK1887)/AK1888*100%,"")</f>
        <v/>
      </c>
      <c r="AL1889" s="194" t="str">
        <f t="shared" ref="AL1889" si="8331">IFERROR((AL1888-AL1887)/AL1888*100%,"")</f>
        <v/>
      </c>
      <c r="AM1889" s="227" t="str">
        <f>IFERROR((AM1888-AM1886)/AM1888*100%,"")</f>
        <v/>
      </c>
    </row>
    <row r="1890" spans="1:39" s="45" customFormat="1" outlineLevel="1">
      <c r="B1890" s="115"/>
      <c r="C1890" s="32"/>
      <c r="D1890" s="33"/>
      <c r="E1890" s="33"/>
      <c r="F1890" s="33"/>
      <c r="G1890" s="33"/>
      <c r="H1890" s="18"/>
      <c r="I1890" s="44"/>
      <c r="J1890" s="34"/>
      <c r="K1890" s="34"/>
      <c r="L1890" s="34"/>
      <c r="M1890" s="34"/>
      <c r="N1890" s="34"/>
      <c r="O1890" s="34"/>
      <c r="P1890" s="34"/>
      <c r="Q1890" s="34"/>
      <c r="R1890" s="34"/>
      <c r="S1890" s="34"/>
      <c r="T1890" s="34"/>
      <c r="U1890" s="34"/>
      <c r="V1890" s="34"/>
      <c r="W1890" s="34"/>
      <c r="X1890" s="34"/>
      <c r="Y1890" s="34"/>
      <c r="Z1890" s="34"/>
      <c r="AA1890" s="34"/>
      <c r="AB1890" s="34"/>
      <c r="AC1890" s="195"/>
      <c r="AD1890" s="196"/>
      <c r="AE1890" s="196"/>
      <c r="AF1890" s="196"/>
      <c r="AG1890" s="196"/>
      <c r="AH1890" s="196"/>
      <c r="AI1890" s="196"/>
      <c r="AJ1890" s="196"/>
      <c r="AK1890" s="197"/>
      <c r="AL1890" s="196"/>
      <c r="AM1890" s="198"/>
    </row>
    <row r="1891" spans="1:39" s="6" customFormat="1" outlineLevel="1">
      <c r="B1891" s="116"/>
      <c r="C1891" s="35"/>
      <c r="D1891" s="36"/>
      <c r="E1891" s="36"/>
      <c r="F1891" s="36"/>
      <c r="G1891" s="36"/>
      <c r="H1891" s="37"/>
      <c r="I1891" s="38" t="s">
        <v>24</v>
      </c>
      <c r="J1891" s="21" t="e">
        <f>AVERAGE(J1871:J1872,J1874,J1876,J1878,J1880,J1882,J1884,J1886,J1888)</f>
        <v>#DIV/0!</v>
      </c>
      <c r="K1891" s="21" t="e">
        <f t="shared" ref="K1891:AB1891" si="8332">AVERAGE(K1871:K1872,K1874,K1876,K1878,K1880,K1882,K1884,K1886,K1888)</f>
        <v>#DIV/0!</v>
      </c>
      <c r="L1891" s="21" t="e">
        <f t="shared" si="8332"/>
        <v>#DIV/0!</v>
      </c>
      <c r="M1891" s="21" t="e">
        <f t="shared" si="8332"/>
        <v>#DIV/0!</v>
      </c>
      <c r="N1891" s="21" t="e">
        <f t="shared" si="8332"/>
        <v>#DIV/0!</v>
      </c>
      <c r="O1891" s="21" t="e">
        <f t="shared" si="8332"/>
        <v>#DIV/0!</v>
      </c>
      <c r="P1891" s="21" t="e">
        <f t="shared" si="8332"/>
        <v>#DIV/0!</v>
      </c>
      <c r="Q1891" s="21">
        <f t="shared" si="8332"/>
        <v>0</v>
      </c>
      <c r="R1891" s="21" t="e">
        <f t="shared" si="8332"/>
        <v>#DIV/0!</v>
      </c>
      <c r="S1891" s="21" t="e">
        <f t="shared" si="8332"/>
        <v>#DIV/0!</v>
      </c>
      <c r="T1891" s="21">
        <f t="shared" si="8332"/>
        <v>0</v>
      </c>
      <c r="U1891" s="21" t="e">
        <f t="shared" si="8332"/>
        <v>#DIV/0!</v>
      </c>
      <c r="V1891" s="21" t="e">
        <f t="shared" si="8332"/>
        <v>#DIV/0!</v>
      </c>
      <c r="W1891" s="21" t="e">
        <f t="shared" si="8332"/>
        <v>#DIV/0!</v>
      </c>
      <c r="X1891" s="21" t="e">
        <f t="shared" si="8332"/>
        <v>#DIV/0!</v>
      </c>
      <c r="Y1891" s="21" t="e">
        <f t="shared" si="8332"/>
        <v>#DIV/0!</v>
      </c>
      <c r="Z1891" s="21" t="e">
        <f t="shared" si="8332"/>
        <v>#DIV/0!</v>
      </c>
      <c r="AA1891" s="21" t="e">
        <f t="shared" si="8332"/>
        <v>#DIV/0!</v>
      </c>
      <c r="AB1891" s="21" t="e">
        <f t="shared" si="8332"/>
        <v>#DIV/0!</v>
      </c>
      <c r="AC1891" s="199"/>
      <c r="AD1891" s="200"/>
      <c r="AE1891" s="200"/>
      <c r="AF1891" s="200"/>
      <c r="AG1891" s="200"/>
      <c r="AH1891" s="200"/>
      <c r="AI1891" s="200"/>
      <c r="AJ1891" s="200"/>
      <c r="AK1891" s="201"/>
      <c r="AL1891" s="200"/>
      <c r="AM1891" s="202"/>
    </row>
    <row r="1892" spans="1:39" s="6" customFormat="1" outlineLevel="1">
      <c r="B1892" s="116"/>
      <c r="C1892" s="35"/>
      <c r="D1892" s="36"/>
      <c r="E1892" s="36"/>
      <c r="F1892" s="36"/>
      <c r="G1892" s="36"/>
      <c r="H1892" s="37"/>
      <c r="I1892" s="38" t="s">
        <v>26</v>
      </c>
      <c r="J1892" s="21">
        <f>MIN(J1871:J1872,J1874,J1876,J1878,J1880,J1882,J1884,J1886,J1888)</f>
        <v>0</v>
      </c>
      <c r="K1892" s="21">
        <f t="shared" ref="K1892:AB1892" si="8333">MIN(K1871:K1872,K1874,K1876,K1878,K1880,K1882,K1884,K1886,K1888)</f>
        <v>0</v>
      </c>
      <c r="L1892" s="21">
        <f t="shared" si="8333"/>
        <v>0</v>
      </c>
      <c r="M1892" s="21">
        <f t="shared" si="8333"/>
        <v>0</v>
      </c>
      <c r="N1892" s="21">
        <f t="shared" si="8333"/>
        <v>0</v>
      </c>
      <c r="O1892" s="21">
        <f t="shared" si="8333"/>
        <v>0</v>
      </c>
      <c r="P1892" s="21">
        <f t="shared" si="8333"/>
        <v>0</v>
      </c>
      <c r="Q1892" s="21">
        <f t="shared" si="8333"/>
        <v>0</v>
      </c>
      <c r="R1892" s="21">
        <f t="shared" si="8333"/>
        <v>0</v>
      </c>
      <c r="S1892" s="21">
        <f t="shared" si="8333"/>
        <v>0</v>
      </c>
      <c r="T1892" s="21">
        <f t="shared" si="8333"/>
        <v>0</v>
      </c>
      <c r="U1892" s="21">
        <f t="shared" si="8333"/>
        <v>0</v>
      </c>
      <c r="V1892" s="21">
        <f t="shared" si="8333"/>
        <v>0</v>
      </c>
      <c r="W1892" s="21">
        <f t="shared" si="8333"/>
        <v>0</v>
      </c>
      <c r="X1892" s="21" t="e">
        <f t="shared" si="8333"/>
        <v>#DIV/0!</v>
      </c>
      <c r="Y1892" s="21">
        <f t="shared" si="8333"/>
        <v>0</v>
      </c>
      <c r="Z1892" s="21">
        <f t="shared" si="8333"/>
        <v>0</v>
      </c>
      <c r="AA1892" s="21">
        <f t="shared" si="8333"/>
        <v>0</v>
      </c>
      <c r="AB1892" s="21">
        <f t="shared" si="8333"/>
        <v>0</v>
      </c>
      <c r="AC1892" s="199"/>
      <c r="AD1892" s="200"/>
      <c r="AE1892" s="200"/>
      <c r="AF1892" s="200"/>
      <c r="AG1892" s="200"/>
      <c r="AH1892" s="200"/>
      <c r="AI1892" s="200"/>
      <c r="AJ1892" s="200"/>
      <c r="AK1892" s="201"/>
      <c r="AL1892" s="200"/>
      <c r="AM1892" s="202"/>
    </row>
    <row r="1893" spans="1:39" s="6" customFormat="1" outlineLevel="1">
      <c r="B1893" s="116"/>
      <c r="C1893" s="35"/>
      <c r="D1893" s="36"/>
      <c r="E1893" s="36"/>
      <c r="F1893" s="36"/>
      <c r="G1893" s="36"/>
      <c r="H1893" s="37"/>
      <c r="I1893" s="38" t="s">
        <v>25</v>
      </c>
      <c r="J1893" s="21">
        <f>MAX(J1871:J1872,J1874,J1876,J1878,J1880,J1882,J1884,J1886,J1888)</f>
        <v>0</v>
      </c>
      <c r="K1893" s="21">
        <f t="shared" ref="K1893:AB1893" si="8334">MAX(K1871:K1872,K1874,K1876,K1878,K1880,K1882,K1884,K1886,K1888)</f>
        <v>0</v>
      </c>
      <c r="L1893" s="21">
        <f t="shared" si="8334"/>
        <v>0</v>
      </c>
      <c r="M1893" s="21">
        <f t="shared" si="8334"/>
        <v>0</v>
      </c>
      <c r="N1893" s="21">
        <f t="shared" si="8334"/>
        <v>0</v>
      </c>
      <c r="O1893" s="21">
        <f t="shared" si="8334"/>
        <v>0</v>
      </c>
      <c r="P1893" s="21">
        <f t="shared" si="8334"/>
        <v>0</v>
      </c>
      <c r="Q1893" s="21">
        <f t="shared" si="8334"/>
        <v>0</v>
      </c>
      <c r="R1893" s="21">
        <f t="shared" si="8334"/>
        <v>0</v>
      </c>
      <c r="S1893" s="21">
        <f t="shared" si="8334"/>
        <v>0</v>
      </c>
      <c r="T1893" s="21">
        <f t="shared" si="8334"/>
        <v>0</v>
      </c>
      <c r="U1893" s="21">
        <f t="shared" si="8334"/>
        <v>0</v>
      </c>
      <c r="V1893" s="21">
        <f t="shared" si="8334"/>
        <v>0</v>
      </c>
      <c r="W1893" s="21">
        <f t="shared" si="8334"/>
        <v>0</v>
      </c>
      <c r="X1893" s="21" t="e">
        <f t="shared" si="8334"/>
        <v>#DIV/0!</v>
      </c>
      <c r="Y1893" s="21">
        <f t="shared" si="8334"/>
        <v>0</v>
      </c>
      <c r="Z1893" s="21">
        <f t="shared" si="8334"/>
        <v>0</v>
      </c>
      <c r="AA1893" s="21">
        <f t="shared" si="8334"/>
        <v>0</v>
      </c>
      <c r="AB1893" s="21">
        <f t="shared" si="8334"/>
        <v>0</v>
      </c>
      <c r="AC1893" s="199"/>
      <c r="AD1893" s="200"/>
      <c r="AE1893" s="200"/>
      <c r="AF1893" s="200"/>
      <c r="AG1893" s="200"/>
      <c r="AH1893" s="200"/>
      <c r="AI1893" s="200"/>
      <c r="AJ1893" s="200"/>
      <c r="AK1893" s="201"/>
      <c r="AL1893" s="200"/>
      <c r="AM1893" s="202"/>
    </row>
    <row r="1894" spans="1:39" s="6" customFormat="1" outlineLevel="1">
      <c r="B1894" s="116"/>
      <c r="C1894" s="35"/>
      <c r="D1894" s="36"/>
      <c r="E1894" s="36"/>
      <c r="F1894" s="36"/>
      <c r="G1894" s="36"/>
      <c r="H1894" s="37"/>
      <c r="I1894" s="38"/>
      <c r="J1894" s="21"/>
      <c r="K1894" s="21"/>
      <c r="L1894" s="21"/>
      <c r="M1894" s="21"/>
      <c r="N1894" s="21"/>
      <c r="O1894" s="21"/>
      <c r="P1894" s="21"/>
      <c r="Q1894" s="21"/>
      <c r="R1894" s="21"/>
      <c r="S1894" s="21"/>
      <c r="T1894" s="21"/>
      <c r="U1894" s="21"/>
      <c r="V1894" s="21"/>
      <c r="W1894" s="21"/>
      <c r="X1894" s="21"/>
      <c r="Y1894" s="21"/>
      <c r="Z1894" s="21"/>
      <c r="AA1894" s="21"/>
      <c r="AB1894" s="21"/>
      <c r="AC1894" s="200"/>
      <c r="AD1894" s="200"/>
      <c r="AE1894" s="200"/>
      <c r="AF1894" s="200"/>
      <c r="AG1894" s="200"/>
      <c r="AH1894" s="200"/>
      <c r="AI1894" s="200"/>
      <c r="AJ1894" s="200"/>
      <c r="AK1894" s="200"/>
      <c r="AL1894" s="200"/>
      <c r="AM1894" s="202"/>
    </row>
    <row r="1895" spans="1:39" s="31" customFormat="1" ht="16.5" outlineLevel="1" thickBot="1">
      <c r="B1895" s="117"/>
      <c r="C1895" s="39"/>
      <c r="D1895" s="40"/>
      <c r="E1895" s="40"/>
      <c r="F1895" s="40"/>
      <c r="G1895" s="40"/>
      <c r="H1895" s="41"/>
      <c r="I1895" s="42"/>
      <c r="J1895" s="43"/>
      <c r="K1895" s="43"/>
      <c r="L1895" s="43"/>
      <c r="M1895" s="43"/>
      <c r="N1895" s="43"/>
      <c r="O1895" s="43"/>
      <c r="P1895" s="43"/>
      <c r="Q1895" s="43"/>
      <c r="R1895" s="43"/>
      <c r="S1895" s="43"/>
      <c r="T1895" s="43"/>
      <c r="U1895" s="43"/>
      <c r="V1895" s="43"/>
      <c r="W1895" s="43"/>
      <c r="X1895" s="43"/>
      <c r="Y1895" s="43"/>
      <c r="Z1895" s="43"/>
      <c r="AA1895" s="43"/>
      <c r="AB1895" s="43"/>
      <c r="AC1895" s="204"/>
      <c r="AD1895" s="204"/>
      <c r="AE1895" s="204"/>
      <c r="AF1895" s="204"/>
      <c r="AG1895" s="204"/>
      <c r="AH1895" s="204"/>
      <c r="AI1895" s="204"/>
      <c r="AJ1895" s="204"/>
      <c r="AK1895" s="204"/>
      <c r="AL1895" s="204"/>
      <c r="AM1895" s="205"/>
    </row>
    <row r="1896" spans="1:39" customFormat="1">
      <c r="B1896" s="118"/>
      <c r="C1896" s="28"/>
      <c r="D1896" s="19"/>
      <c r="E1896" s="19"/>
      <c r="F1896" s="19"/>
      <c r="G1896" s="19"/>
      <c r="H1896" s="29"/>
      <c r="I1896" s="20"/>
      <c r="J1896" s="30"/>
      <c r="K1896" s="30"/>
      <c r="L1896" s="30"/>
      <c r="M1896" s="30"/>
      <c r="N1896" s="30"/>
      <c r="O1896" s="30"/>
      <c r="P1896" s="30"/>
      <c r="Q1896" s="30"/>
      <c r="R1896" s="30"/>
      <c r="S1896" s="30"/>
      <c r="T1896" s="30"/>
      <c r="U1896" s="30"/>
      <c r="V1896" s="30"/>
      <c r="W1896" s="30"/>
      <c r="X1896" s="30"/>
      <c r="Y1896" s="30"/>
      <c r="Z1896" s="30"/>
      <c r="AA1896" s="30"/>
      <c r="AB1896" s="30"/>
      <c r="AC1896" s="206"/>
      <c r="AD1896" s="206"/>
      <c r="AE1896" s="206"/>
      <c r="AF1896" s="206"/>
      <c r="AG1896" s="206"/>
      <c r="AH1896" s="206"/>
      <c r="AI1896" s="206"/>
      <c r="AJ1896" s="206"/>
      <c r="AK1896" s="206"/>
      <c r="AL1896" s="206"/>
      <c r="AM1896" s="207"/>
    </row>
    <row r="1897" spans="1:39" customFormat="1" outlineLevel="1">
      <c r="B1897" s="114" t="s">
        <v>41</v>
      </c>
      <c r="C1897" s="28"/>
      <c r="D1897" s="19"/>
      <c r="E1897" s="19"/>
      <c r="F1897" s="19"/>
      <c r="G1897" s="19"/>
      <c r="H1897" s="29"/>
      <c r="I1897" s="20"/>
      <c r="J1897" s="30"/>
      <c r="K1897" s="30"/>
      <c r="L1897" s="30"/>
      <c r="M1897" s="30"/>
      <c r="N1897" s="30"/>
      <c r="O1897" s="30"/>
      <c r="P1897" s="30"/>
      <c r="Q1897" s="30"/>
      <c r="R1897" s="30"/>
      <c r="S1897" s="30"/>
      <c r="T1897" s="30"/>
      <c r="U1897" s="30"/>
      <c r="V1897" s="30"/>
      <c r="W1897" s="30"/>
      <c r="X1897" s="30"/>
      <c r="Y1897" s="30"/>
      <c r="Z1897" s="30"/>
      <c r="AA1897" s="30"/>
      <c r="AB1897" s="30"/>
      <c r="AC1897" s="206"/>
      <c r="AD1897" s="206"/>
      <c r="AE1897" s="206"/>
      <c r="AF1897" s="206"/>
      <c r="AG1897" s="206"/>
      <c r="AH1897" s="206"/>
      <c r="AI1897" s="206"/>
      <c r="AJ1897" s="206"/>
      <c r="AK1897" s="206"/>
      <c r="AL1897" s="206"/>
      <c r="AM1897" s="207"/>
    </row>
    <row r="1898" spans="1:39" customFormat="1" outlineLevel="1">
      <c r="A1898" t="str">
        <f>B1898&amp;C1898</f>
        <v>Surname, Forename1</v>
      </c>
      <c r="B1898" s="255" t="s">
        <v>28</v>
      </c>
      <c r="C1898" s="122">
        <v>1</v>
      </c>
      <c r="D1898" s="26" t="s">
        <v>22</v>
      </c>
      <c r="E1898" s="103"/>
      <c r="F1898" s="103"/>
      <c r="G1898" s="103"/>
      <c r="H1898" s="16"/>
      <c r="I1898" s="16"/>
      <c r="J1898" s="17"/>
      <c r="K1898" s="94"/>
      <c r="L1898" s="94"/>
      <c r="M1898" s="94"/>
      <c r="N1898" s="94"/>
      <c r="O1898" s="94"/>
      <c r="P1898" s="94"/>
      <c r="Q1898" s="17">
        <f>SUM(K1898:P1898)</f>
        <v>0</v>
      </c>
      <c r="R1898" s="94"/>
      <c r="S1898" s="94"/>
      <c r="T1898" s="17">
        <f>SUM(R1898:S1898)</f>
        <v>0</v>
      </c>
      <c r="U1898" s="17"/>
      <c r="V1898" s="94"/>
      <c r="W1898" s="17"/>
      <c r="X1898" s="94" t="e">
        <f>AVERAGE(V1898:W1898)</f>
        <v>#DIV/0!</v>
      </c>
      <c r="Y1898" s="17"/>
      <c r="Z1898" s="17"/>
      <c r="AA1898" s="17"/>
      <c r="AB1898" s="17"/>
      <c r="AC1898" s="190">
        <f>IF(J1898&lt;&gt;0,INT(25.4347*POWER((18-J1898),1.81)),0)</f>
        <v>0</v>
      </c>
      <c r="AD1898" s="190">
        <f>IF(Q1898&lt;&gt;0,INT(0.14354*POWER(((10*Q1898)-220),1.4)),0)</f>
        <v>0</v>
      </c>
      <c r="AE1898" s="190">
        <f>IF(T1898&lt;&gt;0,INT(51.39*POWER((T1898-1.5),1.05)),0)</f>
        <v>0</v>
      </c>
      <c r="AF1898" s="190">
        <f>IF(U1898&lt;&gt;0,INT(0.8465*POWER(((100*U1898)-75),1.42)),0)</f>
        <v>0</v>
      </c>
      <c r="AG1898" s="190" t="e">
        <f>IF(X1898&lt;&gt;0,INT(1.53775*POWER((82-X1898),1.81)),0)</f>
        <v>#DIV/0!</v>
      </c>
      <c r="AH1898" s="190">
        <f>IF(Y1898&lt;&gt;0,INT(5.74352*POWER((28.5-Y1898),1.92)),0)</f>
        <v>0</v>
      </c>
      <c r="AI1898" s="190">
        <f>IF(Z1898&lt;&gt;0,INT(12.91*POWER((Z1898-4),1.1)),0)</f>
        <v>0</v>
      </c>
      <c r="AJ1898" s="190">
        <f>IF(AA1898&lt;&gt;0,INT(0.2797*POWER(((100*AA1898)),1.35)),0)</f>
        <v>0</v>
      </c>
      <c r="AK1898" s="191">
        <f>IF(AB1898&lt;&gt;0,INT(100.14*POWER((AB1898-1),1.08)),0)</f>
        <v>0</v>
      </c>
      <c r="AL1898" s="208">
        <v>7</v>
      </c>
      <c r="AM1898" s="193" t="e">
        <f>SUM(AC1898:AK1898)</f>
        <v>#DIV/0!</v>
      </c>
    </row>
    <row r="1899" spans="1:39" customFormat="1" outlineLevel="1">
      <c r="A1899" t="str">
        <f>B1898&amp;C1899</f>
        <v>Surname, Forename2</v>
      </c>
      <c r="B1899" s="256"/>
      <c r="C1899" s="123">
        <v>2</v>
      </c>
      <c r="D1899" s="26" t="s">
        <v>22</v>
      </c>
      <c r="E1899" s="103"/>
      <c r="F1899" s="103"/>
      <c r="G1899" s="103"/>
      <c r="H1899" s="15"/>
      <c r="I1899" s="16"/>
      <c r="J1899" s="17"/>
      <c r="K1899" s="94"/>
      <c r="L1899" s="94"/>
      <c r="M1899" s="94"/>
      <c r="N1899" s="94"/>
      <c r="O1899" s="94"/>
      <c r="P1899" s="94"/>
      <c r="Q1899" s="17" t="str">
        <f>IF(SUM(K1899:P1899)=0,"",SUM(K1899:P1899))</f>
        <v/>
      </c>
      <c r="R1899" s="94"/>
      <c r="S1899" s="94"/>
      <c r="T1899" s="17" t="str">
        <f>IF(SUM(R1899:S1899)=0,"",SUM(R1899:S1899))</f>
        <v/>
      </c>
      <c r="U1899" s="17"/>
      <c r="V1899" s="94"/>
      <c r="W1899" s="17"/>
      <c r="X1899" s="94" t="str">
        <f>IFERROR(AVERAGE(V1899:W1899),"")</f>
        <v/>
      </c>
      <c r="Y1899" s="17"/>
      <c r="Z1899" s="17"/>
      <c r="AA1899" s="71"/>
      <c r="AB1899" s="17"/>
      <c r="AC1899" s="190" t="str">
        <f>IF(J1899="","",IF(J1899&lt;&gt;0,INT(25.4347*POWER((18-J1899),1.81)),0))</f>
        <v/>
      </c>
      <c r="AD1899" s="190" t="str">
        <f>IFERROR(IF(Q1899&lt;&gt;0,INT(0.14354*POWER(((10*Q1899)-220),1.4)),0),"")</f>
        <v/>
      </c>
      <c r="AE1899" s="190" t="str">
        <f>IFERROR(IF(T1899&lt;&gt;0,INT(51.39*POWER((T1899-1.5),1.05)),0),"")</f>
        <v/>
      </c>
      <c r="AF1899" s="190">
        <f>IF(U1899&lt;&gt;0,INT(0.8465*POWER(((100*U1899)-75),1.42)),0)</f>
        <v>0</v>
      </c>
      <c r="AG1899" s="190" t="str">
        <f>IFERROR(IF(X1899&lt;&gt;0,INT(1.53775*POWER((82-X1899),1.81)),0),"")</f>
        <v/>
      </c>
      <c r="AH1899" s="190" t="str">
        <f>IF(Y1899="","",IF(Y1899&lt;&gt;0,INT(5.74352*POWER((28.5-Y1899),1.92)),0))</f>
        <v/>
      </c>
      <c r="AI1899" s="190">
        <f>IF(Z1899&lt;&gt;0,INT(12.91*POWER((Z1899-4),1.1)),0)</f>
        <v>0</v>
      </c>
      <c r="AJ1899" s="190" t="str">
        <f>IF(AA1899="","",IF(AA1899&lt;&gt;0,INT(0.2797*POWER(((100*AA1899)),1.35)),0))</f>
        <v/>
      </c>
      <c r="AK1899" s="191" t="str">
        <f>IF(AB1899="","",IF(AB1899&lt;&gt;0,INT(100.14*POWER((AB1899-1),1.08)),0))</f>
        <v/>
      </c>
      <c r="AL1899" s="192">
        <f>COUNT(J1899,Q1899,T1899,X1899,Y1899,AA1899,AB1899)</f>
        <v>0</v>
      </c>
      <c r="AM1899" s="193" t="str">
        <f>IF(AL1899=0,"",SUM(AC1899:AK1899))</f>
        <v/>
      </c>
    </row>
    <row r="1900" spans="1:39" customFormat="1" outlineLevel="1">
      <c r="B1900" s="256"/>
      <c r="C1900" s="124" t="s">
        <v>65</v>
      </c>
      <c r="D1900" s="103"/>
      <c r="E1900" s="103"/>
      <c r="F1900" s="103"/>
      <c r="G1900" s="103"/>
      <c r="H1900" s="104"/>
      <c r="I1900" s="105"/>
      <c r="J1900" s="107" t="str">
        <f>IFERROR((J1898-J1899)/J1899*100%,"")</f>
        <v/>
      </c>
      <c r="K1900" s="107" t="str">
        <f>IFERROR((K1899-K1898)/K1899*100%,"")</f>
        <v/>
      </c>
      <c r="L1900" s="107" t="str">
        <f t="shared" ref="L1900:S1900" si="8335">IFERROR((L1899-L1898)/L1899*100%,"")</f>
        <v/>
      </c>
      <c r="M1900" s="107" t="str">
        <f t="shared" si="8335"/>
        <v/>
      </c>
      <c r="N1900" s="107" t="str">
        <f t="shared" si="8335"/>
        <v/>
      </c>
      <c r="O1900" s="107" t="str">
        <f t="shared" si="8335"/>
        <v/>
      </c>
      <c r="P1900" s="107" t="str">
        <f t="shared" si="8335"/>
        <v/>
      </c>
      <c r="Q1900" s="107" t="str">
        <f t="shared" si="8335"/>
        <v/>
      </c>
      <c r="R1900" s="107" t="str">
        <f t="shared" si="8335"/>
        <v/>
      </c>
      <c r="S1900" s="107" t="str">
        <f t="shared" si="8335"/>
        <v/>
      </c>
      <c r="T1900" s="107" t="str">
        <f>IFERROR((T1899-T1898)/T1899*100%,"")</f>
        <v/>
      </c>
      <c r="U1900" s="107" t="str">
        <f t="shared" ref="U1900" si="8336">IFERROR((U1899-U1898)/U1899*100%,"")</f>
        <v/>
      </c>
      <c r="V1900" s="107" t="str">
        <f>IFERROR((V1898-V1899)/V1899*100%,"")</f>
        <v/>
      </c>
      <c r="W1900" s="107" t="str">
        <f>IFERROR((W1898-W1899)/W1899*100%,"")</f>
        <v/>
      </c>
      <c r="X1900" s="107" t="str">
        <f>IFERROR((X1898-X1899)/X1899*100%,"")</f>
        <v/>
      </c>
      <c r="Y1900" s="107" t="str">
        <f>IFERROR((Y1898-Y1899)/Y1899*100%,"")</f>
        <v/>
      </c>
      <c r="Z1900" s="107" t="str">
        <f t="shared" ref="Z1900:AB1900" si="8337">IFERROR((Z1899-Z1898)/Z1899*100%,"")</f>
        <v/>
      </c>
      <c r="AA1900" s="107" t="str">
        <f t="shared" si="8337"/>
        <v/>
      </c>
      <c r="AB1900" s="107" t="str">
        <f t="shared" si="8337"/>
        <v/>
      </c>
      <c r="AC1900" s="194" t="str">
        <f t="shared" ref="AC1900" si="8338">IFERROR((AC1899-AC1898)/AC1899*100%,"")</f>
        <v/>
      </c>
      <c r="AD1900" s="194" t="str">
        <f t="shared" ref="AD1900" si="8339">IFERROR((AD1899-AD1898)/AD1899*100%,"")</f>
        <v/>
      </c>
      <c r="AE1900" s="194" t="str">
        <f t="shared" ref="AE1900" si="8340">IFERROR((AE1899-AE1898)/AE1899*100%,"")</f>
        <v/>
      </c>
      <c r="AF1900" s="194" t="str">
        <f t="shared" ref="AF1900" si="8341">IFERROR((AF1899-AF1898)/AF1899*100%,"")</f>
        <v/>
      </c>
      <c r="AG1900" s="194" t="str">
        <f t="shared" ref="AG1900" si="8342">IFERROR((AG1899-AG1898)/AG1899*100%,"")</f>
        <v/>
      </c>
      <c r="AH1900" s="194" t="str">
        <f t="shared" ref="AH1900" si="8343">IFERROR((AH1899-AH1898)/AH1899*100%,"")</f>
        <v/>
      </c>
      <c r="AI1900" s="194" t="str">
        <f t="shared" ref="AI1900" si="8344">IFERROR((AI1899-AI1898)/AI1899*100%,"")</f>
        <v/>
      </c>
      <c r="AJ1900" s="194" t="str">
        <f t="shared" ref="AJ1900" si="8345">IFERROR((AJ1899-AJ1898)/AJ1899*100%,"")</f>
        <v/>
      </c>
      <c r="AK1900" s="194" t="str">
        <f t="shared" ref="AK1900" si="8346">IFERROR((AK1899-AK1898)/AK1899*100%,"")</f>
        <v/>
      </c>
      <c r="AL1900" s="194" t="str">
        <f t="shared" ref="AL1900:AM1900" si="8347">IFERROR((AL1899-AL1898)/AL1899*100%,"")</f>
        <v/>
      </c>
      <c r="AM1900" s="228" t="str">
        <f t="shared" si="8347"/>
        <v/>
      </c>
    </row>
    <row r="1901" spans="1:39" customFormat="1" outlineLevel="1">
      <c r="A1901" t="str">
        <f>B1898&amp;C1901</f>
        <v>Surname, Forename3</v>
      </c>
      <c r="B1901" s="256"/>
      <c r="C1901" s="123">
        <v>3</v>
      </c>
      <c r="D1901" s="26" t="s">
        <v>22</v>
      </c>
      <c r="E1901" s="103"/>
      <c r="F1901" s="103"/>
      <c r="G1901" s="103"/>
      <c r="H1901" s="15"/>
      <c r="I1901" s="16"/>
      <c r="J1901" s="17"/>
      <c r="K1901" s="94"/>
      <c r="L1901" s="94"/>
      <c r="M1901" s="94"/>
      <c r="N1901" s="94"/>
      <c r="O1901" s="94"/>
      <c r="P1901" s="94"/>
      <c r="Q1901" s="17" t="str">
        <f>IF(SUM(K1901:P1901)=0,"",SUM(K1901:P1901))</f>
        <v/>
      </c>
      <c r="R1901" s="94"/>
      <c r="S1901" s="94"/>
      <c r="T1901" s="17" t="str">
        <f>IF(SUM(R1901:S1901)=0,"",SUM(R1901:S1901))</f>
        <v/>
      </c>
      <c r="U1901" s="17"/>
      <c r="V1901" s="94"/>
      <c r="W1901" s="17"/>
      <c r="X1901" s="94" t="str">
        <f>IFERROR(AVERAGE(V1901:W1901),"")</f>
        <v/>
      </c>
      <c r="Y1901" s="17"/>
      <c r="Z1901" s="17"/>
      <c r="AA1901" s="71"/>
      <c r="AB1901" s="17"/>
      <c r="AC1901" s="190" t="str">
        <f>IF(J1901="","",IF(J1901&lt;&gt;0,INT(25.4347*POWER((18-J1901),1.81)),0))</f>
        <v/>
      </c>
      <c r="AD1901" s="190" t="str">
        <f>IFERROR(IF(Q1901&lt;&gt;0,INT(0.14354*POWER(((10*Q1901)-220),1.4)),0),"")</f>
        <v/>
      </c>
      <c r="AE1901" s="190" t="str">
        <f>IFERROR(IF(T1901&lt;&gt;0,INT(51.39*POWER((T1901-1.5),1.05)),0),"")</f>
        <v/>
      </c>
      <c r="AF1901" s="190">
        <f>IF(U1901&lt;&gt;0,INT(0.8465*POWER(((100*U1901)-75),1.42)),0)</f>
        <v>0</v>
      </c>
      <c r="AG1901" s="190" t="str">
        <f>IFERROR(IF(X1901&lt;&gt;0,INT(1.53775*POWER((82-X1901),1.81)),0),"")</f>
        <v/>
      </c>
      <c r="AH1901" s="190" t="str">
        <f>IF(Y1901="","",IF(Y1901&lt;&gt;0,INT(5.74352*POWER((28.5-Y1901),1.92)),0))</f>
        <v/>
      </c>
      <c r="AI1901" s="190">
        <f>IF(Z1901&lt;&gt;0,INT(12.91*POWER((Z1901-4),1.1)),0)</f>
        <v>0</v>
      </c>
      <c r="AJ1901" s="190" t="str">
        <f>IF(AA1901="","",IF(AA1901&lt;&gt;0,INT(0.2797*POWER(((100*AA1901)),1.35)),0))</f>
        <v/>
      </c>
      <c r="AK1901" s="191" t="str">
        <f>IF(AB1901="","",IF(AB1901&lt;&gt;0,INT(100.14*POWER((AB1901-1),1.08)),0))</f>
        <v/>
      </c>
      <c r="AL1901" s="192">
        <f>COUNT(J1901,Q1901,T1901,X1901,Y1901,AA1901,AB1901)</f>
        <v>0</v>
      </c>
      <c r="AM1901" s="193" t="str">
        <f>IF(AL1901=0,"",SUM(AC1901:AK1901))</f>
        <v/>
      </c>
    </row>
    <row r="1902" spans="1:39" customFormat="1" outlineLevel="1">
      <c r="B1902" s="256"/>
      <c r="C1902" s="124" t="s">
        <v>65</v>
      </c>
      <c r="D1902" s="103"/>
      <c r="E1902" s="103"/>
      <c r="F1902" s="103"/>
      <c r="G1902" s="103"/>
      <c r="H1902" s="104"/>
      <c r="I1902" s="105"/>
      <c r="J1902" s="107" t="str">
        <f>IFERROR((J1899-J1901)/J1901*100%,"")</f>
        <v/>
      </c>
      <c r="K1902" s="107" t="str">
        <f t="shared" ref="K1902:T1902" si="8348">IFERROR((K1901-K1899)/K1901*100%,"")</f>
        <v/>
      </c>
      <c r="L1902" s="107" t="str">
        <f t="shared" si="8348"/>
        <v/>
      </c>
      <c r="M1902" s="107" t="str">
        <f t="shared" si="8348"/>
        <v/>
      </c>
      <c r="N1902" s="107" t="str">
        <f t="shared" si="8348"/>
        <v/>
      </c>
      <c r="O1902" s="107" t="str">
        <f t="shared" si="8348"/>
        <v/>
      </c>
      <c r="P1902" s="107" t="str">
        <f t="shared" si="8348"/>
        <v/>
      </c>
      <c r="Q1902" s="107" t="str">
        <f t="shared" si="8348"/>
        <v/>
      </c>
      <c r="R1902" s="107" t="str">
        <f t="shared" si="8348"/>
        <v/>
      </c>
      <c r="S1902" s="107" t="str">
        <f t="shared" si="8348"/>
        <v/>
      </c>
      <c r="T1902" s="107" t="str">
        <f t="shared" si="8348"/>
        <v/>
      </c>
      <c r="U1902" s="107" t="str">
        <f t="shared" ref="U1902" si="8349">IFERROR((U1901-U1900)/U1901*100%,"")</f>
        <v/>
      </c>
      <c r="V1902" s="107" t="str">
        <f>IFERROR((V1899-V1901)/V1901*100%,"")</f>
        <v/>
      </c>
      <c r="W1902" s="107" t="str">
        <f>IFERROR((W1899-W1901)/W1901*100%,"")</f>
        <v/>
      </c>
      <c r="X1902" s="107" t="str">
        <f>IFERROR((X1899-X1901)/X1901*100%,"")</f>
        <v/>
      </c>
      <c r="Y1902" s="107" t="str">
        <f>IFERROR((Y1899-Y1901)/Y1901*100%,"")</f>
        <v/>
      </c>
      <c r="Z1902" s="107" t="str">
        <f t="shared" ref="Z1902" si="8350">IFERROR((Z1901-Z1900)/Z1901*100%,"")</f>
        <v/>
      </c>
      <c r="AA1902" s="107" t="str">
        <f>IFERROR((AA1901-AA1899)/AA1901*100%,"")</f>
        <v/>
      </c>
      <c r="AB1902" s="107" t="str">
        <f>IFERROR((AB1901-AB1899)/AB1901*100%,"")</f>
        <v/>
      </c>
      <c r="AC1902" s="194" t="str">
        <f t="shared" ref="AC1902" si="8351">IFERROR((AC1901-AC1900)/AC1901*100%,"")</f>
        <v/>
      </c>
      <c r="AD1902" s="194" t="str">
        <f t="shared" ref="AD1902" si="8352">IFERROR((AD1901-AD1900)/AD1901*100%,"")</f>
        <v/>
      </c>
      <c r="AE1902" s="194" t="str">
        <f t="shared" ref="AE1902" si="8353">IFERROR((AE1901-AE1900)/AE1901*100%,"")</f>
        <v/>
      </c>
      <c r="AF1902" s="194" t="str">
        <f t="shared" ref="AF1902" si="8354">IFERROR((AF1901-AF1900)/AF1901*100%,"")</f>
        <v/>
      </c>
      <c r="AG1902" s="194" t="str">
        <f t="shared" ref="AG1902" si="8355">IFERROR((AG1901-AG1900)/AG1901*100%,"")</f>
        <v/>
      </c>
      <c r="AH1902" s="194" t="str">
        <f t="shared" ref="AH1902" si="8356">IFERROR((AH1901-AH1900)/AH1901*100%,"")</f>
        <v/>
      </c>
      <c r="AI1902" s="194" t="str">
        <f t="shared" ref="AI1902" si="8357">IFERROR((AI1901-AI1900)/AI1901*100%,"")</f>
        <v/>
      </c>
      <c r="AJ1902" s="194" t="str">
        <f t="shared" ref="AJ1902" si="8358">IFERROR((AJ1901-AJ1900)/AJ1901*100%,"")</f>
        <v/>
      </c>
      <c r="AK1902" s="194" t="str">
        <f t="shared" ref="AK1902" si="8359">IFERROR((AK1901-AK1900)/AK1901*100%,"")</f>
        <v/>
      </c>
      <c r="AL1902" s="194" t="str">
        <f t="shared" ref="AL1902" si="8360">IFERROR((AL1901-AL1900)/AL1901*100%,"")</f>
        <v/>
      </c>
      <c r="AM1902" s="227" t="str">
        <f>IFERROR((AM1901-AM1899)/AM1901*100%,"")</f>
        <v/>
      </c>
    </row>
    <row r="1903" spans="1:39" customFormat="1" outlineLevel="1">
      <c r="A1903" t="str">
        <f>B1898&amp;C1903</f>
        <v>Surname, Forename4</v>
      </c>
      <c r="B1903" s="256"/>
      <c r="C1903" s="123">
        <v>4</v>
      </c>
      <c r="D1903" s="26" t="s">
        <v>22</v>
      </c>
      <c r="E1903" s="103"/>
      <c r="F1903" s="103"/>
      <c r="G1903" s="103"/>
      <c r="H1903" s="15"/>
      <c r="I1903" s="16"/>
      <c r="J1903" s="17"/>
      <c r="K1903" s="94"/>
      <c r="L1903" s="94"/>
      <c r="M1903" s="94"/>
      <c r="N1903" s="94"/>
      <c r="O1903" s="94"/>
      <c r="P1903" s="94"/>
      <c r="Q1903" s="17" t="str">
        <f>IF(SUM(K1903:P1903)=0,"",SUM(K1903:P1903))</f>
        <v/>
      </c>
      <c r="R1903" s="94"/>
      <c r="S1903" s="94"/>
      <c r="T1903" s="17" t="str">
        <f>IF(SUM(R1903:S1903)=0,"",SUM(R1903:S1903))</f>
        <v/>
      </c>
      <c r="U1903" s="17"/>
      <c r="V1903" s="94"/>
      <c r="W1903" s="17"/>
      <c r="X1903" s="94" t="str">
        <f>IFERROR(AVERAGE(V1903:W1903),"")</f>
        <v/>
      </c>
      <c r="Y1903" s="17"/>
      <c r="Z1903" s="17"/>
      <c r="AA1903" s="71"/>
      <c r="AB1903" s="17"/>
      <c r="AC1903" s="190" t="str">
        <f>IF(J1903="","",IF(J1903&lt;&gt;0,INT(25.4347*POWER((18-J1903),1.81)),0))</f>
        <v/>
      </c>
      <c r="AD1903" s="190" t="str">
        <f>IFERROR(IF(Q1903&lt;&gt;0,INT(0.14354*POWER(((10*Q1903)-220),1.4)),0),"")</f>
        <v/>
      </c>
      <c r="AE1903" s="190" t="str">
        <f>IFERROR(IF(T1903&lt;&gt;0,INT(51.39*POWER((T1903-1.5),1.05)),0),"")</f>
        <v/>
      </c>
      <c r="AF1903" s="190">
        <f>IF(U1903&lt;&gt;0,INT(0.8465*POWER(((100*U1903)-75),1.42)),0)</f>
        <v>0</v>
      </c>
      <c r="AG1903" s="190" t="str">
        <f>IFERROR(IF(X1903&lt;&gt;0,INT(1.53775*POWER((82-X1903),1.81)),0),"")</f>
        <v/>
      </c>
      <c r="AH1903" s="190" t="str">
        <f>IF(Y1903="","",IF(Y1903&lt;&gt;0,INT(5.74352*POWER((28.5-Y1903),1.92)),0))</f>
        <v/>
      </c>
      <c r="AI1903" s="190">
        <f>IF(Z1903&lt;&gt;0,INT(12.91*POWER((Z1903-4),1.1)),0)</f>
        <v>0</v>
      </c>
      <c r="AJ1903" s="190" t="str">
        <f>IF(AA1903="","",IF(AA1903&lt;&gt;0,INT(0.2797*POWER(((100*AA1903)),1.35)),0))</f>
        <v/>
      </c>
      <c r="AK1903" s="191" t="str">
        <f>IF(AB1903="","",IF(AB1903&lt;&gt;0,INT(100.14*POWER((AB1903-1),1.08)),0))</f>
        <v/>
      </c>
      <c r="AL1903" s="192">
        <f>COUNT(J1903,Q1903,T1903,X1903,Y1903,AA1903,AB1903)</f>
        <v>0</v>
      </c>
      <c r="AM1903" s="193" t="str">
        <f>IF(AL1903=0,"",SUM(AC1903:AK1903))</f>
        <v/>
      </c>
    </row>
    <row r="1904" spans="1:39" customFormat="1" outlineLevel="1">
      <c r="B1904" s="256"/>
      <c r="C1904" s="124" t="s">
        <v>65</v>
      </c>
      <c r="D1904" s="103"/>
      <c r="E1904" s="103"/>
      <c r="F1904" s="103"/>
      <c r="G1904" s="103"/>
      <c r="H1904" s="104"/>
      <c r="I1904" s="105"/>
      <c r="J1904" s="107" t="str">
        <f>IFERROR((J1901-J1903)/J1903*100%,"")</f>
        <v/>
      </c>
      <c r="K1904" s="107" t="str">
        <f t="shared" ref="K1904:T1904" si="8361">IFERROR((K1903-K1901)/K1903*100%,"")</f>
        <v/>
      </c>
      <c r="L1904" s="107" t="str">
        <f t="shared" si="8361"/>
        <v/>
      </c>
      <c r="M1904" s="107" t="str">
        <f t="shared" si="8361"/>
        <v/>
      </c>
      <c r="N1904" s="107" t="str">
        <f t="shared" si="8361"/>
        <v/>
      </c>
      <c r="O1904" s="107" t="str">
        <f t="shared" si="8361"/>
        <v/>
      </c>
      <c r="P1904" s="107" t="str">
        <f t="shared" si="8361"/>
        <v/>
      </c>
      <c r="Q1904" s="107" t="str">
        <f t="shared" si="8361"/>
        <v/>
      </c>
      <c r="R1904" s="107" t="str">
        <f t="shared" si="8361"/>
        <v/>
      </c>
      <c r="S1904" s="107" t="str">
        <f t="shared" si="8361"/>
        <v/>
      </c>
      <c r="T1904" s="107" t="str">
        <f t="shared" si="8361"/>
        <v/>
      </c>
      <c r="U1904" s="107" t="str">
        <f t="shared" ref="U1904" si="8362">IFERROR((U1903-U1902)/U1903*100%,"")</f>
        <v/>
      </c>
      <c r="V1904" s="107" t="str">
        <f>IFERROR((V1901-V1903)/V1903*100%,"")</f>
        <v/>
      </c>
      <c r="W1904" s="107" t="str">
        <f>IFERROR((W1901-W1903)/W1903*100%,"")</f>
        <v/>
      </c>
      <c r="X1904" s="107" t="str">
        <f>IFERROR((X1901-X1903)/X1903*100%,"")</f>
        <v/>
      </c>
      <c r="Y1904" s="107" t="str">
        <f>IFERROR((Y1901-Y1903)/Y1903*100%,"")</f>
        <v/>
      </c>
      <c r="Z1904" s="107" t="str">
        <f t="shared" ref="Z1904" si="8363">IFERROR((Z1903-Z1902)/Z1903*100%,"")</f>
        <v/>
      </c>
      <c r="AA1904" s="107" t="str">
        <f>IFERROR((AA1903-AA1901)/AA1903*100%,"")</f>
        <v/>
      </c>
      <c r="AB1904" s="107" t="str">
        <f>IFERROR((AB1903-AB1901)/AB1903*100%,"")</f>
        <v/>
      </c>
      <c r="AC1904" s="194" t="str">
        <f t="shared" ref="AC1904" si="8364">IFERROR((AC1903-AC1902)/AC1903*100%,"")</f>
        <v/>
      </c>
      <c r="AD1904" s="194" t="str">
        <f t="shared" ref="AD1904" si="8365">IFERROR((AD1903-AD1902)/AD1903*100%,"")</f>
        <v/>
      </c>
      <c r="AE1904" s="194" t="str">
        <f t="shared" ref="AE1904" si="8366">IFERROR((AE1903-AE1902)/AE1903*100%,"")</f>
        <v/>
      </c>
      <c r="AF1904" s="194" t="str">
        <f t="shared" ref="AF1904" si="8367">IFERROR((AF1903-AF1902)/AF1903*100%,"")</f>
        <v/>
      </c>
      <c r="AG1904" s="194" t="str">
        <f t="shared" ref="AG1904" si="8368">IFERROR((AG1903-AG1902)/AG1903*100%,"")</f>
        <v/>
      </c>
      <c r="AH1904" s="194" t="str">
        <f t="shared" ref="AH1904" si="8369">IFERROR((AH1903-AH1902)/AH1903*100%,"")</f>
        <v/>
      </c>
      <c r="AI1904" s="194" t="str">
        <f t="shared" ref="AI1904" si="8370">IFERROR((AI1903-AI1902)/AI1903*100%,"")</f>
        <v/>
      </c>
      <c r="AJ1904" s="194" t="str">
        <f t="shared" ref="AJ1904" si="8371">IFERROR((AJ1903-AJ1902)/AJ1903*100%,"")</f>
        <v/>
      </c>
      <c r="AK1904" s="194" t="str">
        <f t="shared" ref="AK1904" si="8372">IFERROR((AK1903-AK1902)/AK1903*100%,"")</f>
        <v/>
      </c>
      <c r="AL1904" s="194" t="str">
        <f t="shared" ref="AL1904" si="8373">IFERROR((AL1903-AL1902)/AL1903*100%,"")</f>
        <v/>
      </c>
      <c r="AM1904" s="227" t="str">
        <f>IFERROR((AM1903-AM1901)/AM1903*100%,"")</f>
        <v/>
      </c>
    </row>
    <row r="1905" spans="1:39" customFormat="1" outlineLevel="1">
      <c r="A1905" t="str">
        <f>B1898&amp;C1905</f>
        <v>Surname, Forename5</v>
      </c>
      <c r="B1905" s="256"/>
      <c r="C1905" s="123">
        <v>5</v>
      </c>
      <c r="D1905" s="26" t="s">
        <v>22</v>
      </c>
      <c r="E1905" s="103"/>
      <c r="F1905" s="103"/>
      <c r="G1905" s="103"/>
      <c r="H1905" s="15"/>
      <c r="I1905" s="16"/>
      <c r="J1905" s="17"/>
      <c r="K1905" s="94"/>
      <c r="L1905" s="94"/>
      <c r="M1905" s="94"/>
      <c r="N1905" s="94"/>
      <c r="O1905" s="94"/>
      <c r="P1905" s="94"/>
      <c r="Q1905" s="17" t="str">
        <f>IF(SUM(K1905:P1905)=0,"",SUM(K1905:P1905))</f>
        <v/>
      </c>
      <c r="R1905" s="94"/>
      <c r="S1905" s="94"/>
      <c r="T1905" s="17" t="str">
        <f>IF(SUM(R1905:S1905)=0,"",SUM(R1905:S1905))</f>
        <v/>
      </c>
      <c r="U1905" s="17"/>
      <c r="V1905" s="94"/>
      <c r="W1905" s="17"/>
      <c r="X1905" s="94" t="str">
        <f>IFERROR(AVERAGE(V1905:W1905),"")</f>
        <v/>
      </c>
      <c r="Y1905" s="17"/>
      <c r="Z1905" s="17"/>
      <c r="AA1905" s="71"/>
      <c r="AB1905" s="17"/>
      <c r="AC1905" s="190" t="str">
        <f>IF(J1905="","",IF(J1905&lt;&gt;0,INT(25.4347*POWER((18-J1905),1.81)),0))</f>
        <v/>
      </c>
      <c r="AD1905" s="190" t="str">
        <f>IFERROR(IF(Q1905&lt;&gt;0,INT(0.14354*POWER(((10*Q1905)-220),1.4)),0),"")</f>
        <v/>
      </c>
      <c r="AE1905" s="190" t="str">
        <f>IFERROR(IF(T1905&lt;&gt;0,INT(51.39*POWER((T1905-1.5),1.05)),0),"")</f>
        <v/>
      </c>
      <c r="AF1905" s="190">
        <f>IF(U1905&lt;&gt;0,INT(0.8465*POWER(((100*U1905)-75),1.42)),0)</f>
        <v>0</v>
      </c>
      <c r="AG1905" s="190" t="str">
        <f>IFERROR(IF(X1905&lt;&gt;0,INT(1.53775*POWER((82-X1905),1.81)),0),"")</f>
        <v/>
      </c>
      <c r="AH1905" s="190" t="str">
        <f>IF(Y1905="","",IF(Y1905&lt;&gt;0,INT(5.74352*POWER((28.5-Y1905),1.92)),0))</f>
        <v/>
      </c>
      <c r="AI1905" s="190">
        <f>IF(Z1905&lt;&gt;0,INT(12.91*POWER((Z1905-4),1.1)),0)</f>
        <v>0</v>
      </c>
      <c r="AJ1905" s="190" t="str">
        <f>IF(AA1905="","",IF(AA1905&lt;&gt;0,INT(0.2797*POWER(((100*AA1905)),1.35)),0))</f>
        <v/>
      </c>
      <c r="AK1905" s="191" t="str">
        <f>IF(AB1905="","",IF(AB1905&lt;&gt;0,INT(100.14*POWER((AB1905-1),1.08)),0))</f>
        <v/>
      </c>
      <c r="AL1905" s="192">
        <f>COUNT(J1905,Q1905,T1905,X1905,Y1905,AA1905,AB1905)</f>
        <v>0</v>
      </c>
      <c r="AM1905" s="193" t="str">
        <f>IF(AL1905=0,"",SUM(AC1905:AK1905))</f>
        <v/>
      </c>
    </row>
    <row r="1906" spans="1:39" customFormat="1" outlineLevel="1">
      <c r="B1906" s="256"/>
      <c r="C1906" s="124" t="s">
        <v>65</v>
      </c>
      <c r="D1906" s="103"/>
      <c r="E1906" s="103"/>
      <c r="F1906" s="103"/>
      <c r="G1906" s="103"/>
      <c r="H1906" s="104"/>
      <c r="I1906" s="105"/>
      <c r="J1906" s="107" t="str">
        <f>IFERROR((J1903-J1905)/J1905*100%,"")</f>
        <v/>
      </c>
      <c r="K1906" s="107" t="str">
        <f t="shared" ref="K1906:T1906" si="8374">IFERROR((K1905-K1903)/K1905*100%,"")</f>
        <v/>
      </c>
      <c r="L1906" s="107" t="str">
        <f t="shared" si="8374"/>
        <v/>
      </c>
      <c r="M1906" s="107" t="str">
        <f t="shared" si="8374"/>
        <v/>
      </c>
      <c r="N1906" s="107" t="str">
        <f t="shared" si="8374"/>
        <v/>
      </c>
      <c r="O1906" s="107" t="str">
        <f t="shared" si="8374"/>
        <v/>
      </c>
      <c r="P1906" s="107" t="str">
        <f t="shared" si="8374"/>
        <v/>
      </c>
      <c r="Q1906" s="107" t="str">
        <f t="shared" si="8374"/>
        <v/>
      </c>
      <c r="R1906" s="107" t="str">
        <f t="shared" si="8374"/>
        <v/>
      </c>
      <c r="S1906" s="107" t="str">
        <f t="shared" si="8374"/>
        <v/>
      </c>
      <c r="T1906" s="107" t="str">
        <f t="shared" si="8374"/>
        <v/>
      </c>
      <c r="U1906" s="107" t="str">
        <f t="shared" ref="U1906" si="8375">IFERROR((U1905-U1904)/U1905*100%,"")</f>
        <v/>
      </c>
      <c r="V1906" s="107" t="str">
        <f>IFERROR((V1903-V1905)/V1905*100%,"")</f>
        <v/>
      </c>
      <c r="W1906" s="107" t="str">
        <f>IFERROR((W1903-W1905)/W1905*100%,"")</f>
        <v/>
      </c>
      <c r="X1906" s="107" t="str">
        <f>IFERROR((X1903-X1905)/X1905*100%,"")</f>
        <v/>
      </c>
      <c r="Y1906" s="107" t="str">
        <f>IFERROR((Y1903-Y1905)/Y1905*100%,"")</f>
        <v/>
      </c>
      <c r="Z1906" s="107" t="str">
        <f t="shared" ref="Z1906" si="8376">IFERROR((Z1905-Z1904)/Z1905*100%,"")</f>
        <v/>
      </c>
      <c r="AA1906" s="107" t="str">
        <f>IFERROR((AA1905-AA1903)/AA1905*100%,"")</f>
        <v/>
      </c>
      <c r="AB1906" s="107" t="str">
        <f>IFERROR((AB1905-AB1903)/AB1905*100%,"")</f>
        <v/>
      </c>
      <c r="AC1906" s="194" t="str">
        <f t="shared" ref="AC1906" si="8377">IFERROR((AC1905-AC1904)/AC1905*100%,"")</f>
        <v/>
      </c>
      <c r="AD1906" s="194" t="str">
        <f t="shared" ref="AD1906" si="8378">IFERROR((AD1905-AD1904)/AD1905*100%,"")</f>
        <v/>
      </c>
      <c r="AE1906" s="194" t="str">
        <f t="shared" ref="AE1906" si="8379">IFERROR((AE1905-AE1904)/AE1905*100%,"")</f>
        <v/>
      </c>
      <c r="AF1906" s="194" t="str">
        <f t="shared" ref="AF1906" si="8380">IFERROR((AF1905-AF1904)/AF1905*100%,"")</f>
        <v/>
      </c>
      <c r="AG1906" s="194" t="str">
        <f t="shared" ref="AG1906" si="8381">IFERROR((AG1905-AG1904)/AG1905*100%,"")</f>
        <v/>
      </c>
      <c r="AH1906" s="194" t="str">
        <f t="shared" ref="AH1906" si="8382">IFERROR((AH1905-AH1904)/AH1905*100%,"")</f>
        <v/>
      </c>
      <c r="AI1906" s="194" t="str">
        <f t="shared" ref="AI1906" si="8383">IFERROR((AI1905-AI1904)/AI1905*100%,"")</f>
        <v/>
      </c>
      <c r="AJ1906" s="194" t="str">
        <f t="shared" ref="AJ1906" si="8384">IFERROR((AJ1905-AJ1904)/AJ1905*100%,"")</f>
        <v/>
      </c>
      <c r="AK1906" s="194" t="str">
        <f t="shared" ref="AK1906" si="8385">IFERROR((AK1905-AK1904)/AK1905*100%,"")</f>
        <v/>
      </c>
      <c r="AL1906" s="194" t="str">
        <f t="shared" ref="AL1906" si="8386">IFERROR((AL1905-AL1904)/AL1905*100%,"")</f>
        <v/>
      </c>
      <c r="AM1906" s="227" t="str">
        <f>IFERROR((AM1905-AM1903)/AM1905*100%,"")</f>
        <v/>
      </c>
    </row>
    <row r="1907" spans="1:39" customFormat="1" outlineLevel="1">
      <c r="A1907" t="str">
        <f>B1898&amp;C1907</f>
        <v>Surname, Forename6</v>
      </c>
      <c r="B1907" s="256"/>
      <c r="C1907" s="123">
        <v>6</v>
      </c>
      <c r="D1907" s="26" t="s">
        <v>22</v>
      </c>
      <c r="E1907" s="103"/>
      <c r="F1907" s="103"/>
      <c r="G1907" s="103"/>
      <c r="H1907" s="15"/>
      <c r="I1907" s="16"/>
      <c r="J1907" s="17"/>
      <c r="K1907" s="94"/>
      <c r="L1907" s="94"/>
      <c r="M1907" s="94"/>
      <c r="N1907" s="94"/>
      <c r="O1907" s="94"/>
      <c r="P1907" s="94"/>
      <c r="Q1907" s="17" t="str">
        <f>IF(SUM(K1907:P1907)=0,"",SUM(K1907:P1907))</f>
        <v/>
      </c>
      <c r="R1907" s="94"/>
      <c r="S1907" s="94"/>
      <c r="T1907" s="17" t="str">
        <f>IF(SUM(R1907:S1907)=0,"",SUM(R1907:S1907))</f>
        <v/>
      </c>
      <c r="U1907" s="17"/>
      <c r="V1907" s="94"/>
      <c r="W1907" s="17"/>
      <c r="X1907" s="94" t="str">
        <f>IFERROR(AVERAGE(V1907:W1907),"")</f>
        <v/>
      </c>
      <c r="Y1907" s="17"/>
      <c r="Z1907" s="17"/>
      <c r="AA1907" s="71"/>
      <c r="AB1907" s="17"/>
      <c r="AC1907" s="190" t="str">
        <f>IF(J1907="","",IF(J1907&lt;&gt;0,INT(25.4347*POWER((18-J1907),1.81)),0))</f>
        <v/>
      </c>
      <c r="AD1907" s="190" t="str">
        <f>IFERROR(IF(Q1907&lt;&gt;0,INT(0.14354*POWER(((10*Q1907)-220),1.4)),0),"")</f>
        <v/>
      </c>
      <c r="AE1907" s="190" t="str">
        <f>IFERROR(IF(T1907&lt;&gt;0,INT(51.39*POWER((T1907-1.5),1.05)),0),"")</f>
        <v/>
      </c>
      <c r="AF1907" s="190">
        <f>IF(U1907&lt;&gt;0,INT(0.8465*POWER(((100*U1907)-75),1.42)),0)</f>
        <v>0</v>
      </c>
      <c r="AG1907" s="190" t="str">
        <f>IFERROR(IF(X1907&lt;&gt;0,INT(1.53775*POWER((82-X1907),1.81)),0),"")</f>
        <v/>
      </c>
      <c r="AH1907" s="190" t="str">
        <f>IF(Y1907="","",IF(Y1907&lt;&gt;0,INT(5.74352*POWER((28.5-Y1907),1.92)),0))</f>
        <v/>
      </c>
      <c r="AI1907" s="190">
        <f>IF(Z1907&lt;&gt;0,INT(12.91*POWER((Z1907-4),1.1)),0)</f>
        <v>0</v>
      </c>
      <c r="AJ1907" s="190" t="str">
        <f>IF(AA1907="","",IF(AA1907&lt;&gt;0,INT(0.2797*POWER(((100*AA1907)),1.35)),0))</f>
        <v/>
      </c>
      <c r="AK1907" s="191" t="str">
        <f>IF(AB1907="","",IF(AB1907&lt;&gt;0,INT(100.14*POWER((AB1907-1),1.08)),0))</f>
        <v/>
      </c>
      <c r="AL1907" s="192">
        <f>COUNT(J1907,Q1907,T1907,X1907,Y1907,AA1907,AB1907)</f>
        <v>0</v>
      </c>
      <c r="AM1907" s="193" t="str">
        <f>IF(AL1907=0,"",SUM(AC1907:AK1907))</f>
        <v/>
      </c>
    </row>
    <row r="1908" spans="1:39" customFormat="1" outlineLevel="1">
      <c r="B1908" s="256"/>
      <c r="C1908" s="124" t="s">
        <v>65</v>
      </c>
      <c r="D1908" s="103"/>
      <c r="E1908" s="103"/>
      <c r="F1908" s="103"/>
      <c r="G1908" s="103"/>
      <c r="H1908" s="104"/>
      <c r="I1908" s="105"/>
      <c r="J1908" s="107" t="str">
        <f>IFERROR((J1905-J1907)/J1907*100%,"")</f>
        <v/>
      </c>
      <c r="K1908" s="107" t="str">
        <f t="shared" ref="K1908:T1908" si="8387">IFERROR((K1907-K1905)/K1907*100%,"")</f>
        <v/>
      </c>
      <c r="L1908" s="107" t="str">
        <f t="shared" si="8387"/>
        <v/>
      </c>
      <c r="M1908" s="107" t="str">
        <f t="shared" si="8387"/>
        <v/>
      </c>
      <c r="N1908" s="107" t="str">
        <f t="shared" si="8387"/>
        <v/>
      </c>
      <c r="O1908" s="107" t="str">
        <f t="shared" si="8387"/>
        <v/>
      </c>
      <c r="P1908" s="107" t="str">
        <f t="shared" si="8387"/>
        <v/>
      </c>
      <c r="Q1908" s="107" t="str">
        <f t="shared" si="8387"/>
        <v/>
      </c>
      <c r="R1908" s="107" t="str">
        <f t="shared" si="8387"/>
        <v/>
      </c>
      <c r="S1908" s="107" t="str">
        <f t="shared" si="8387"/>
        <v/>
      </c>
      <c r="T1908" s="107" t="str">
        <f t="shared" si="8387"/>
        <v/>
      </c>
      <c r="U1908" s="107" t="str">
        <f t="shared" ref="U1908" si="8388">IFERROR((U1907-U1906)/U1907*100%,"")</f>
        <v/>
      </c>
      <c r="V1908" s="107" t="str">
        <f>IFERROR((V1905-V1907)/V1907*100%,"")</f>
        <v/>
      </c>
      <c r="W1908" s="107" t="str">
        <f>IFERROR((W1905-W1907)/W1907*100%,"")</f>
        <v/>
      </c>
      <c r="X1908" s="107" t="str">
        <f>IFERROR((X1905-X1907)/X1907*100%,"")</f>
        <v/>
      </c>
      <c r="Y1908" s="107" t="str">
        <f>IFERROR((Y1905-Y1907)/Y1907*100%,"")</f>
        <v/>
      </c>
      <c r="Z1908" s="107" t="str">
        <f t="shared" ref="Z1908" si="8389">IFERROR((Z1907-Z1906)/Z1907*100%,"")</f>
        <v/>
      </c>
      <c r="AA1908" s="107" t="str">
        <f>IFERROR((AA1907-AA1905)/AA1907*100%,"")</f>
        <v/>
      </c>
      <c r="AB1908" s="107" t="str">
        <f>IFERROR((AB1907-AB1905)/AB1907*100%,"")</f>
        <v/>
      </c>
      <c r="AC1908" s="194" t="str">
        <f t="shared" ref="AC1908" si="8390">IFERROR((AC1907-AC1906)/AC1907*100%,"")</f>
        <v/>
      </c>
      <c r="AD1908" s="194" t="str">
        <f t="shared" ref="AD1908" si="8391">IFERROR((AD1907-AD1906)/AD1907*100%,"")</f>
        <v/>
      </c>
      <c r="AE1908" s="194" t="str">
        <f t="shared" ref="AE1908" si="8392">IFERROR((AE1907-AE1906)/AE1907*100%,"")</f>
        <v/>
      </c>
      <c r="AF1908" s="194" t="str">
        <f t="shared" ref="AF1908" si="8393">IFERROR((AF1907-AF1906)/AF1907*100%,"")</f>
        <v/>
      </c>
      <c r="AG1908" s="194" t="str">
        <f t="shared" ref="AG1908" si="8394">IFERROR((AG1907-AG1906)/AG1907*100%,"")</f>
        <v/>
      </c>
      <c r="AH1908" s="194" t="str">
        <f t="shared" ref="AH1908" si="8395">IFERROR((AH1907-AH1906)/AH1907*100%,"")</f>
        <v/>
      </c>
      <c r="AI1908" s="194" t="str">
        <f t="shared" ref="AI1908" si="8396">IFERROR((AI1907-AI1906)/AI1907*100%,"")</f>
        <v/>
      </c>
      <c r="AJ1908" s="194" t="str">
        <f t="shared" ref="AJ1908" si="8397">IFERROR((AJ1907-AJ1906)/AJ1907*100%,"")</f>
        <v/>
      </c>
      <c r="AK1908" s="194" t="str">
        <f t="shared" ref="AK1908" si="8398">IFERROR((AK1907-AK1906)/AK1907*100%,"")</f>
        <v/>
      </c>
      <c r="AL1908" s="194" t="str">
        <f t="shared" ref="AL1908" si="8399">IFERROR((AL1907-AL1906)/AL1907*100%,"")</f>
        <v/>
      </c>
      <c r="AM1908" s="227" t="str">
        <f>IFERROR((AM1907-AM1905)/AM1907*100%,"")</f>
        <v/>
      </c>
    </row>
    <row r="1909" spans="1:39" customFormat="1" outlineLevel="1">
      <c r="A1909" t="str">
        <f>B1898&amp;C1909</f>
        <v>Surname, Forename7</v>
      </c>
      <c r="B1909" s="256"/>
      <c r="C1909" s="123">
        <v>7</v>
      </c>
      <c r="D1909" s="26" t="s">
        <v>22</v>
      </c>
      <c r="E1909" s="103"/>
      <c r="F1909" s="103"/>
      <c r="G1909" s="103"/>
      <c r="H1909" s="15"/>
      <c r="I1909" s="16"/>
      <c r="J1909" s="17"/>
      <c r="K1909" s="94"/>
      <c r="L1909" s="94"/>
      <c r="M1909" s="94"/>
      <c r="N1909" s="94"/>
      <c r="O1909" s="94"/>
      <c r="P1909" s="94"/>
      <c r="Q1909" s="17" t="str">
        <f>IF(SUM(K1909:P1909)=0,"",SUM(K1909:P1909))</f>
        <v/>
      </c>
      <c r="R1909" s="94"/>
      <c r="S1909" s="94"/>
      <c r="T1909" s="17" t="str">
        <f>IF(SUM(R1909:S1909)=0,"",SUM(R1909:S1909))</f>
        <v/>
      </c>
      <c r="U1909" s="17"/>
      <c r="V1909" s="94"/>
      <c r="W1909" s="17"/>
      <c r="X1909" s="94" t="str">
        <f>IFERROR(AVERAGE(V1909:W1909),"")</f>
        <v/>
      </c>
      <c r="Y1909" s="17"/>
      <c r="Z1909" s="17"/>
      <c r="AA1909" s="71"/>
      <c r="AB1909" s="17"/>
      <c r="AC1909" s="190" t="str">
        <f>IF(J1909="","",IF(J1909&lt;&gt;0,INT(25.4347*POWER((18-J1909),1.81)),0))</f>
        <v/>
      </c>
      <c r="AD1909" s="190" t="str">
        <f>IFERROR(IF(Q1909&lt;&gt;0,INT(0.14354*POWER(((10*Q1909)-220),1.4)),0),"")</f>
        <v/>
      </c>
      <c r="AE1909" s="190" t="str">
        <f>IFERROR(IF(T1909&lt;&gt;0,INT(51.39*POWER((T1909-1.5),1.05)),0),"")</f>
        <v/>
      </c>
      <c r="AF1909" s="190">
        <f>IF(U1909&lt;&gt;0,INT(0.8465*POWER(((100*U1909)-75),1.42)),0)</f>
        <v>0</v>
      </c>
      <c r="AG1909" s="190" t="str">
        <f>IFERROR(IF(X1909&lt;&gt;0,INT(1.53775*POWER((82-X1909),1.81)),0),"")</f>
        <v/>
      </c>
      <c r="AH1909" s="190" t="str">
        <f>IF(Y1909="","",IF(Y1909&lt;&gt;0,INT(5.74352*POWER((28.5-Y1909),1.92)),0))</f>
        <v/>
      </c>
      <c r="AI1909" s="190">
        <f>IF(Z1909&lt;&gt;0,INT(12.91*POWER((Z1909-4),1.1)),0)</f>
        <v>0</v>
      </c>
      <c r="AJ1909" s="190" t="str">
        <f>IF(AA1909="","",IF(AA1909&lt;&gt;0,INT(0.2797*POWER(((100*AA1909)),1.35)),0))</f>
        <v/>
      </c>
      <c r="AK1909" s="191" t="str">
        <f>IF(AB1909="","",IF(AB1909&lt;&gt;0,INT(100.14*POWER((AB1909-1),1.08)),0))</f>
        <v/>
      </c>
      <c r="AL1909" s="192">
        <f>COUNT(J1909,Q1909,T1909,X1909,Y1909,AA1909,AB1909)</f>
        <v>0</v>
      </c>
      <c r="AM1909" s="193" t="str">
        <f>IF(AL1909=0,"",SUM(AC1909:AK1909))</f>
        <v/>
      </c>
    </row>
    <row r="1910" spans="1:39" customFormat="1" outlineLevel="1">
      <c r="B1910" s="256"/>
      <c r="C1910" s="124" t="s">
        <v>65</v>
      </c>
      <c r="D1910" s="103"/>
      <c r="E1910" s="103"/>
      <c r="F1910" s="103"/>
      <c r="G1910" s="103"/>
      <c r="H1910" s="104"/>
      <c r="I1910" s="105"/>
      <c r="J1910" s="107" t="str">
        <f>IFERROR((J1907-J1909)/J1909*100%,"")</f>
        <v/>
      </c>
      <c r="K1910" s="107" t="str">
        <f t="shared" ref="K1910:T1910" si="8400">IFERROR((K1909-K1907)/K1909*100%,"")</f>
        <v/>
      </c>
      <c r="L1910" s="107" t="str">
        <f t="shared" si="8400"/>
        <v/>
      </c>
      <c r="M1910" s="107" t="str">
        <f t="shared" si="8400"/>
        <v/>
      </c>
      <c r="N1910" s="107" t="str">
        <f t="shared" si="8400"/>
        <v/>
      </c>
      <c r="O1910" s="107" t="str">
        <f t="shared" si="8400"/>
        <v/>
      </c>
      <c r="P1910" s="107" t="str">
        <f t="shared" si="8400"/>
        <v/>
      </c>
      <c r="Q1910" s="107" t="str">
        <f t="shared" si="8400"/>
        <v/>
      </c>
      <c r="R1910" s="107" t="str">
        <f t="shared" si="8400"/>
        <v/>
      </c>
      <c r="S1910" s="107" t="str">
        <f t="shared" si="8400"/>
        <v/>
      </c>
      <c r="T1910" s="107" t="str">
        <f t="shared" si="8400"/>
        <v/>
      </c>
      <c r="U1910" s="107" t="str">
        <f t="shared" ref="U1910" si="8401">IFERROR((U1909-U1908)/U1909*100%,"")</f>
        <v/>
      </c>
      <c r="V1910" s="107" t="str">
        <f>IFERROR((V1907-V1909)/V1909*100%,"")</f>
        <v/>
      </c>
      <c r="W1910" s="107" t="str">
        <f>IFERROR((W1907-W1909)/W1909*100%,"")</f>
        <v/>
      </c>
      <c r="X1910" s="107" t="str">
        <f>IFERROR((X1907-X1909)/X1909*100%,"")</f>
        <v/>
      </c>
      <c r="Y1910" s="107" t="str">
        <f>IFERROR((Y1907-Y1909)/Y1909*100%,"")</f>
        <v/>
      </c>
      <c r="Z1910" s="107" t="str">
        <f t="shared" ref="Z1910" si="8402">IFERROR((Z1909-Z1908)/Z1909*100%,"")</f>
        <v/>
      </c>
      <c r="AA1910" s="107" t="str">
        <f>IFERROR((AA1909-AA1907)/AA1909*100%,"")</f>
        <v/>
      </c>
      <c r="AB1910" s="107" t="str">
        <f>IFERROR((AB1909-AB1907)/AB1909*100%,"")</f>
        <v/>
      </c>
      <c r="AC1910" s="194" t="str">
        <f t="shared" ref="AC1910" si="8403">IFERROR((AC1909-AC1908)/AC1909*100%,"")</f>
        <v/>
      </c>
      <c r="AD1910" s="194" t="str">
        <f t="shared" ref="AD1910" si="8404">IFERROR((AD1909-AD1908)/AD1909*100%,"")</f>
        <v/>
      </c>
      <c r="AE1910" s="194" t="str">
        <f t="shared" ref="AE1910" si="8405">IFERROR((AE1909-AE1908)/AE1909*100%,"")</f>
        <v/>
      </c>
      <c r="AF1910" s="194" t="str">
        <f t="shared" ref="AF1910" si="8406">IFERROR((AF1909-AF1908)/AF1909*100%,"")</f>
        <v/>
      </c>
      <c r="AG1910" s="194" t="str">
        <f t="shared" ref="AG1910" si="8407">IFERROR((AG1909-AG1908)/AG1909*100%,"")</f>
        <v/>
      </c>
      <c r="AH1910" s="194" t="str">
        <f t="shared" ref="AH1910" si="8408">IFERROR((AH1909-AH1908)/AH1909*100%,"")</f>
        <v/>
      </c>
      <c r="AI1910" s="194" t="str">
        <f t="shared" ref="AI1910" si="8409">IFERROR((AI1909-AI1908)/AI1909*100%,"")</f>
        <v/>
      </c>
      <c r="AJ1910" s="194" t="str">
        <f t="shared" ref="AJ1910" si="8410">IFERROR((AJ1909-AJ1908)/AJ1909*100%,"")</f>
        <v/>
      </c>
      <c r="AK1910" s="194" t="str">
        <f t="shared" ref="AK1910" si="8411">IFERROR((AK1909-AK1908)/AK1909*100%,"")</f>
        <v/>
      </c>
      <c r="AL1910" s="194" t="str">
        <f t="shared" ref="AL1910" si="8412">IFERROR((AL1909-AL1908)/AL1909*100%,"")</f>
        <v/>
      </c>
      <c r="AM1910" s="227" t="str">
        <f>IFERROR((AM1909-AM1907)/AM1909*100%,"")</f>
        <v/>
      </c>
    </row>
    <row r="1911" spans="1:39" customFormat="1" outlineLevel="1">
      <c r="A1911" t="str">
        <f>B1898&amp;C1911</f>
        <v>Surname, Forename8</v>
      </c>
      <c r="B1911" s="256"/>
      <c r="C1911" s="123">
        <v>8</v>
      </c>
      <c r="D1911" s="26" t="s">
        <v>22</v>
      </c>
      <c r="E1911" s="103"/>
      <c r="F1911" s="103"/>
      <c r="G1911" s="103"/>
      <c r="H1911" s="15"/>
      <c r="I1911" s="16"/>
      <c r="J1911" s="17"/>
      <c r="K1911" s="94"/>
      <c r="L1911" s="94"/>
      <c r="M1911" s="94"/>
      <c r="N1911" s="94"/>
      <c r="O1911" s="94"/>
      <c r="P1911" s="94"/>
      <c r="Q1911" s="17" t="str">
        <f>IF(SUM(K1911:P1911)=0,"",SUM(K1911:P1911))</f>
        <v/>
      </c>
      <c r="R1911" s="94"/>
      <c r="S1911" s="94"/>
      <c r="T1911" s="17" t="str">
        <f>IF(SUM(R1911:S1911)=0,"",SUM(R1911:S1911))</f>
        <v/>
      </c>
      <c r="U1911" s="17"/>
      <c r="V1911" s="94"/>
      <c r="W1911" s="17"/>
      <c r="X1911" s="94" t="str">
        <f>IFERROR(AVERAGE(V1911:W1911),"")</f>
        <v/>
      </c>
      <c r="Y1911" s="17"/>
      <c r="Z1911" s="17"/>
      <c r="AA1911" s="71"/>
      <c r="AB1911" s="17"/>
      <c r="AC1911" s="190" t="str">
        <f>IF(J1911="","",IF(J1911&lt;&gt;0,INT(25.4347*POWER((18-J1911),1.81)),0))</f>
        <v/>
      </c>
      <c r="AD1911" s="190" t="str">
        <f>IFERROR(IF(Q1911&lt;&gt;0,INT(0.14354*POWER(((10*Q1911)-220),1.4)),0),"")</f>
        <v/>
      </c>
      <c r="AE1911" s="190" t="str">
        <f>IFERROR(IF(T1911&lt;&gt;0,INT(51.39*POWER((T1911-1.5),1.05)),0),"")</f>
        <v/>
      </c>
      <c r="AF1911" s="190">
        <f>IF(U1911&lt;&gt;0,INT(0.8465*POWER(((100*U1911)-75),1.42)),0)</f>
        <v>0</v>
      </c>
      <c r="AG1911" s="190" t="str">
        <f>IFERROR(IF(X1911&lt;&gt;0,INT(1.53775*POWER((82-X1911),1.81)),0),"")</f>
        <v/>
      </c>
      <c r="AH1911" s="190" t="str">
        <f>IF(Y1911="","",IF(Y1911&lt;&gt;0,INT(5.74352*POWER((28.5-Y1911),1.92)),0))</f>
        <v/>
      </c>
      <c r="AI1911" s="190">
        <f>IF(Z1911&lt;&gt;0,INT(12.91*POWER((Z1911-4),1.1)),0)</f>
        <v>0</v>
      </c>
      <c r="AJ1911" s="190" t="str">
        <f>IF(AA1911="","",IF(AA1911&lt;&gt;0,INT(0.2797*POWER(((100*AA1911)),1.35)),0))</f>
        <v/>
      </c>
      <c r="AK1911" s="191" t="str">
        <f>IF(AB1911="","",IF(AB1911&lt;&gt;0,INT(100.14*POWER((AB1911-1),1.08)),0))</f>
        <v/>
      </c>
      <c r="AL1911" s="192">
        <f>COUNT(J1911,Q1911,T1911,X1911,Y1911,AA1911,AB1911)</f>
        <v>0</v>
      </c>
      <c r="AM1911" s="193" t="str">
        <f>IF(AL1911=0,"",SUM(AC1911:AK1911))</f>
        <v/>
      </c>
    </row>
    <row r="1912" spans="1:39" customFormat="1" outlineLevel="1">
      <c r="B1912" s="256"/>
      <c r="C1912" s="124" t="s">
        <v>65</v>
      </c>
      <c r="D1912" s="103"/>
      <c r="E1912" s="103"/>
      <c r="F1912" s="103"/>
      <c r="G1912" s="103"/>
      <c r="H1912" s="104"/>
      <c r="I1912" s="105"/>
      <c r="J1912" s="107" t="str">
        <f>IFERROR((J1909-J1911)/J1911*100%,"")</f>
        <v/>
      </c>
      <c r="K1912" s="107" t="str">
        <f t="shared" ref="K1912:T1912" si="8413">IFERROR((K1911-K1909)/K1911*100%,"")</f>
        <v/>
      </c>
      <c r="L1912" s="107" t="str">
        <f t="shared" si="8413"/>
        <v/>
      </c>
      <c r="M1912" s="107" t="str">
        <f t="shared" si="8413"/>
        <v/>
      </c>
      <c r="N1912" s="107" t="str">
        <f t="shared" si="8413"/>
        <v/>
      </c>
      <c r="O1912" s="107" t="str">
        <f t="shared" si="8413"/>
        <v/>
      </c>
      <c r="P1912" s="107" t="str">
        <f t="shared" si="8413"/>
        <v/>
      </c>
      <c r="Q1912" s="107" t="str">
        <f t="shared" si="8413"/>
        <v/>
      </c>
      <c r="R1912" s="107" t="str">
        <f t="shared" si="8413"/>
        <v/>
      </c>
      <c r="S1912" s="107" t="str">
        <f t="shared" si="8413"/>
        <v/>
      </c>
      <c r="T1912" s="107" t="str">
        <f t="shared" si="8413"/>
        <v/>
      </c>
      <c r="U1912" s="107" t="str">
        <f t="shared" ref="U1912" si="8414">IFERROR((U1911-U1910)/U1911*100%,"")</f>
        <v/>
      </c>
      <c r="V1912" s="107" t="str">
        <f>IFERROR((V1909-V1911)/V1911*100%,"")</f>
        <v/>
      </c>
      <c r="W1912" s="107" t="str">
        <f>IFERROR((W1909-W1911)/W1911*100%,"")</f>
        <v/>
      </c>
      <c r="X1912" s="107" t="str">
        <f>IFERROR((X1909-X1911)/X1911*100%,"")</f>
        <v/>
      </c>
      <c r="Y1912" s="107" t="str">
        <f>IFERROR((Y1909-Y1911)/Y1911*100%,"")</f>
        <v/>
      </c>
      <c r="Z1912" s="107" t="str">
        <f t="shared" ref="Z1912" si="8415">IFERROR((Z1911-Z1910)/Z1911*100%,"")</f>
        <v/>
      </c>
      <c r="AA1912" s="107" t="str">
        <f>IFERROR((AA1911-AA1909)/AA1911*100%,"")</f>
        <v/>
      </c>
      <c r="AB1912" s="107" t="str">
        <f>IFERROR((AB1911-AB1909)/AB1911*100%,"")</f>
        <v/>
      </c>
      <c r="AC1912" s="194" t="str">
        <f t="shared" ref="AC1912" si="8416">IFERROR((AC1911-AC1910)/AC1911*100%,"")</f>
        <v/>
      </c>
      <c r="AD1912" s="194" t="str">
        <f t="shared" ref="AD1912" si="8417">IFERROR((AD1911-AD1910)/AD1911*100%,"")</f>
        <v/>
      </c>
      <c r="AE1912" s="194" t="str">
        <f t="shared" ref="AE1912" si="8418">IFERROR((AE1911-AE1910)/AE1911*100%,"")</f>
        <v/>
      </c>
      <c r="AF1912" s="194" t="str">
        <f t="shared" ref="AF1912" si="8419">IFERROR((AF1911-AF1910)/AF1911*100%,"")</f>
        <v/>
      </c>
      <c r="AG1912" s="194" t="str">
        <f t="shared" ref="AG1912" si="8420">IFERROR((AG1911-AG1910)/AG1911*100%,"")</f>
        <v/>
      </c>
      <c r="AH1912" s="194" t="str">
        <f t="shared" ref="AH1912" si="8421">IFERROR((AH1911-AH1910)/AH1911*100%,"")</f>
        <v/>
      </c>
      <c r="AI1912" s="194" t="str">
        <f t="shared" ref="AI1912" si="8422">IFERROR((AI1911-AI1910)/AI1911*100%,"")</f>
        <v/>
      </c>
      <c r="AJ1912" s="194" t="str">
        <f t="shared" ref="AJ1912" si="8423">IFERROR((AJ1911-AJ1910)/AJ1911*100%,"")</f>
        <v/>
      </c>
      <c r="AK1912" s="194" t="str">
        <f t="shared" ref="AK1912" si="8424">IFERROR((AK1911-AK1910)/AK1911*100%,"")</f>
        <v/>
      </c>
      <c r="AL1912" s="194" t="str">
        <f t="shared" ref="AL1912" si="8425">IFERROR((AL1911-AL1910)/AL1911*100%,"")</f>
        <v/>
      </c>
      <c r="AM1912" s="227" t="str">
        <f>IFERROR((AM1911-AM1909)/AM1911*100%,"")</f>
        <v/>
      </c>
    </row>
    <row r="1913" spans="1:39" customFormat="1" outlineLevel="1">
      <c r="A1913" t="str">
        <f>B1898&amp;C1913</f>
        <v>Surname, Forename9</v>
      </c>
      <c r="B1913" s="256"/>
      <c r="C1913" s="123">
        <v>9</v>
      </c>
      <c r="D1913" s="26" t="s">
        <v>22</v>
      </c>
      <c r="E1913" s="103"/>
      <c r="F1913" s="103"/>
      <c r="G1913" s="103"/>
      <c r="H1913" s="15"/>
      <c r="I1913" s="16"/>
      <c r="J1913" s="17"/>
      <c r="K1913" s="94"/>
      <c r="L1913" s="94"/>
      <c r="M1913" s="94"/>
      <c r="N1913" s="94"/>
      <c r="O1913" s="94"/>
      <c r="P1913" s="94"/>
      <c r="Q1913" s="17" t="str">
        <f>IF(SUM(K1913:P1913)=0,"",SUM(K1913:P1913))</f>
        <v/>
      </c>
      <c r="R1913" s="94"/>
      <c r="S1913" s="94"/>
      <c r="T1913" s="17" t="str">
        <f>IF(SUM(R1913:S1913)=0,"",SUM(R1913:S1913))</f>
        <v/>
      </c>
      <c r="U1913" s="17"/>
      <c r="V1913" s="94"/>
      <c r="W1913" s="17"/>
      <c r="X1913" s="94" t="str">
        <f>IFERROR(AVERAGE(V1913:W1913),"")</f>
        <v/>
      </c>
      <c r="Y1913" s="17"/>
      <c r="Z1913" s="17"/>
      <c r="AA1913" s="71"/>
      <c r="AB1913" s="17"/>
      <c r="AC1913" s="190" t="str">
        <f>IF(J1913="","",IF(J1913&lt;&gt;0,INT(25.4347*POWER((18-J1913),1.81)),0))</f>
        <v/>
      </c>
      <c r="AD1913" s="190" t="str">
        <f>IFERROR(IF(Q1913&lt;&gt;0,INT(0.14354*POWER(((10*Q1913)-220),1.4)),0),"")</f>
        <v/>
      </c>
      <c r="AE1913" s="190" t="str">
        <f>IFERROR(IF(T1913&lt;&gt;0,INT(51.39*POWER((T1913-1.5),1.05)),0),"")</f>
        <v/>
      </c>
      <c r="AF1913" s="190">
        <f>IF(U1913&lt;&gt;0,INT(0.8465*POWER(((100*U1913)-75),1.42)),0)</f>
        <v>0</v>
      </c>
      <c r="AG1913" s="190" t="str">
        <f>IFERROR(IF(X1913&lt;&gt;0,INT(1.53775*POWER((82-X1913),1.81)),0),"")</f>
        <v/>
      </c>
      <c r="AH1913" s="190" t="str">
        <f>IF(Y1913="","",IF(Y1913&lt;&gt;0,INT(5.74352*POWER((28.5-Y1913),1.92)),0))</f>
        <v/>
      </c>
      <c r="AI1913" s="190">
        <f>IF(Z1913&lt;&gt;0,INT(12.91*POWER((Z1913-4),1.1)),0)</f>
        <v>0</v>
      </c>
      <c r="AJ1913" s="190" t="str">
        <f>IF(AA1913="","",IF(AA1913&lt;&gt;0,INT(0.2797*POWER(((100*AA1913)),1.35)),0))</f>
        <v/>
      </c>
      <c r="AK1913" s="191" t="str">
        <f>IF(AB1913="","",IF(AB1913&lt;&gt;0,INT(100.14*POWER((AB1913-1),1.08)),0))</f>
        <v/>
      </c>
      <c r="AL1913" s="192">
        <f>COUNT(J1913,Q1913,T1913,X1913,Y1913,AA1913,AB1913)</f>
        <v>0</v>
      </c>
      <c r="AM1913" s="193" t="str">
        <f>IF(AL1913=0,"",SUM(AC1913:AK1913))</f>
        <v/>
      </c>
    </row>
    <row r="1914" spans="1:39" customFormat="1" outlineLevel="1">
      <c r="B1914" s="256"/>
      <c r="C1914" s="124" t="s">
        <v>65</v>
      </c>
      <c r="D1914" s="33"/>
      <c r="E1914" s="33"/>
      <c r="F1914" s="33"/>
      <c r="G1914" s="33"/>
      <c r="H1914" s="18"/>
      <c r="I1914" s="44"/>
      <c r="J1914" s="107" t="str">
        <f>IFERROR((J1911-J1913)/J1913*100%,"")</f>
        <v/>
      </c>
      <c r="K1914" s="107" t="str">
        <f t="shared" ref="K1914:T1914" si="8426">IFERROR((K1913-K1911)/K1913*100%,"")</f>
        <v/>
      </c>
      <c r="L1914" s="107" t="str">
        <f t="shared" si="8426"/>
        <v/>
      </c>
      <c r="M1914" s="107" t="str">
        <f t="shared" si="8426"/>
        <v/>
      </c>
      <c r="N1914" s="107" t="str">
        <f t="shared" si="8426"/>
        <v/>
      </c>
      <c r="O1914" s="107" t="str">
        <f t="shared" si="8426"/>
        <v/>
      </c>
      <c r="P1914" s="107" t="str">
        <f t="shared" si="8426"/>
        <v/>
      </c>
      <c r="Q1914" s="107" t="str">
        <f t="shared" si="8426"/>
        <v/>
      </c>
      <c r="R1914" s="107" t="str">
        <f t="shared" si="8426"/>
        <v/>
      </c>
      <c r="S1914" s="107" t="str">
        <f t="shared" si="8426"/>
        <v/>
      </c>
      <c r="T1914" s="107" t="str">
        <f t="shared" si="8426"/>
        <v/>
      </c>
      <c r="U1914" s="107" t="str">
        <f t="shared" ref="U1914" si="8427">IFERROR((U1913-U1912)/U1913*100%,"")</f>
        <v/>
      </c>
      <c r="V1914" s="107" t="str">
        <f>IFERROR((V1911-V1913)/V1913*100%,"")</f>
        <v/>
      </c>
      <c r="W1914" s="107" t="str">
        <f>IFERROR((W1911-W1913)/W1913*100%,"")</f>
        <v/>
      </c>
      <c r="X1914" s="107" t="str">
        <f>IFERROR((X1911-X1913)/X1913*100%,"")</f>
        <v/>
      </c>
      <c r="Y1914" s="107" t="str">
        <f>IFERROR((Y1911-Y1913)/Y1913*100%,"")</f>
        <v/>
      </c>
      <c r="Z1914" s="107" t="str">
        <f t="shared" ref="Z1914" si="8428">IFERROR((Z1913-Z1912)/Z1913*100%,"")</f>
        <v/>
      </c>
      <c r="AA1914" s="107" t="str">
        <f>IFERROR((AA1913-AA1911)/AA1913*100%,"")</f>
        <v/>
      </c>
      <c r="AB1914" s="107" t="str">
        <f>IFERROR((AB1913-AB1911)/AB1913*100%,"")</f>
        <v/>
      </c>
      <c r="AC1914" s="194" t="str">
        <f t="shared" ref="AC1914" si="8429">IFERROR((AC1913-AC1912)/AC1913*100%,"")</f>
        <v/>
      </c>
      <c r="AD1914" s="194" t="str">
        <f t="shared" ref="AD1914" si="8430">IFERROR((AD1913-AD1912)/AD1913*100%,"")</f>
        <v/>
      </c>
      <c r="AE1914" s="194" t="str">
        <f t="shared" ref="AE1914" si="8431">IFERROR((AE1913-AE1912)/AE1913*100%,"")</f>
        <v/>
      </c>
      <c r="AF1914" s="194" t="str">
        <f t="shared" ref="AF1914" si="8432">IFERROR((AF1913-AF1912)/AF1913*100%,"")</f>
        <v/>
      </c>
      <c r="AG1914" s="194" t="str">
        <f t="shared" ref="AG1914" si="8433">IFERROR((AG1913-AG1912)/AG1913*100%,"")</f>
        <v/>
      </c>
      <c r="AH1914" s="194" t="str">
        <f t="shared" ref="AH1914" si="8434">IFERROR((AH1913-AH1912)/AH1913*100%,"")</f>
        <v/>
      </c>
      <c r="AI1914" s="194" t="str">
        <f t="shared" ref="AI1914" si="8435">IFERROR((AI1913-AI1912)/AI1913*100%,"")</f>
        <v/>
      </c>
      <c r="AJ1914" s="194" t="str">
        <f t="shared" ref="AJ1914" si="8436">IFERROR((AJ1913-AJ1912)/AJ1913*100%,"")</f>
        <v/>
      </c>
      <c r="AK1914" s="194" t="str">
        <f t="shared" ref="AK1914" si="8437">IFERROR((AK1913-AK1912)/AK1913*100%,"")</f>
        <v/>
      </c>
      <c r="AL1914" s="194" t="str">
        <f t="shared" ref="AL1914" si="8438">IFERROR((AL1913-AL1912)/AL1913*100%,"")</f>
        <v/>
      </c>
      <c r="AM1914" s="227" t="str">
        <f>IFERROR((AM1913-AM1911)/AM1913*100%,"")</f>
        <v/>
      </c>
    </row>
    <row r="1915" spans="1:39" s="6" customFormat="1" outlineLevel="1">
      <c r="A1915" t="str">
        <f>B1898&amp;C1915</f>
        <v>Surname, Forename10</v>
      </c>
      <c r="B1915" s="256"/>
      <c r="C1915" s="125">
        <v>10</v>
      </c>
      <c r="D1915" s="33" t="s">
        <v>22</v>
      </c>
      <c r="E1915" s="33"/>
      <c r="F1915" s="33"/>
      <c r="G1915" s="33"/>
      <c r="H1915" s="18"/>
      <c r="I1915" s="44"/>
      <c r="J1915" s="34"/>
      <c r="K1915" s="34"/>
      <c r="L1915" s="34"/>
      <c r="M1915" s="34"/>
      <c r="N1915" s="34"/>
      <c r="O1915" s="34"/>
      <c r="P1915" s="34"/>
      <c r="Q1915" s="17" t="str">
        <f>IF(SUM(K1915:P1915)=0,"",SUM(K1915:P1915))</f>
        <v/>
      </c>
      <c r="R1915" s="94"/>
      <c r="S1915" s="94"/>
      <c r="T1915" s="17" t="str">
        <f>IF(SUM(R1915:S1915)=0,"",SUM(R1915:S1915))</f>
        <v/>
      </c>
      <c r="U1915" s="17"/>
      <c r="V1915" s="94"/>
      <c r="W1915" s="17"/>
      <c r="X1915" s="94" t="str">
        <f>IFERROR(AVERAGE(V1915:W1915),"")</f>
        <v/>
      </c>
      <c r="Y1915" s="17"/>
      <c r="Z1915" s="17"/>
      <c r="AA1915" s="71"/>
      <c r="AB1915" s="17"/>
      <c r="AC1915" s="190" t="str">
        <f>IF(J1915="","",IF(J1915&lt;&gt;0,INT(25.4347*POWER((18-J1915),1.81)),0))</f>
        <v/>
      </c>
      <c r="AD1915" s="190" t="str">
        <f>IFERROR(IF(Q1915&lt;&gt;0,INT(0.14354*POWER(((10*Q1915)-220),1.4)),0),"")</f>
        <v/>
      </c>
      <c r="AE1915" s="190" t="str">
        <f>IFERROR(IF(T1915&lt;&gt;0,INT(51.39*POWER((T1915-1.5),1.05)),0),"")</f>
        <v/>
      </c>
      <c r="AF1915" s="190">
        <f>IF(U1915&lt;&gt;0,INT(0.8465*POWER(((100*U1915)-75),1.42)),0)</f>
        <v>0</v>
      </c>
      <c r="AG1915" s="190" t="str">
        <f>IFERROR(IF(X1915&lt;&gt;0,INT(1.53775*POWER((82-X1915),1.81)),0),"")</f>
        <v/>
      </c>
      <c r="AH1915" s="190" t="str">
        <f>IF(Y1915="","",IF(Y1915&lt;&gt;0,INT(5.74352*POWER((28.5-Y1915),1.92)),0))</f>
        <v/>
      </c>
      <c r="AI1915" s="190">
        <f>IF(Z1915&lt;&gt;0,INT(12.91*POWER((Z1915-4),1.1)),0)</f>
        <v>0</v>
      </c>
      <c r="AJ1915" s="190" t="str">
        <f>IF(AA1915="","",IF(AA1915&lt;&gt;0,INT(0.2797*POWER(((100*AA1915)),1.35)),0))</f>
        <v/>
      </c>
      <c r="AK1915" s="191" t="str">
        <f>IF(AB1915="","",IF(AB1915&lt;&gt;0,INT(100.14*POWER((AB1915-1),1.08)),0))</f>
        <v/>
      </c>
      <c r="AL1915" s="192">
        <f>COUNT(J1915,Q1915,T1915,X1915,Y1915,AA1915,AB1915)</f>
        <v>0</v>
      </c>
      <c r="AM1915" s="193" t="str">
        <f>IF(AL1915=0,"",SUM(AC1915:AK1915))</f>
        <v/>
      </c>
    </row>
    <row r="1916" spans="1:39" s="6" customFormat="1" outlineLevel="1">
      <c r="A1916"/>
      <c r="B1916" s="257"/>
      <c r="C1916" s="126" t="s">
        <v>65</v>
      </c>
      <c r="D1916" s="33"/>
      <c r="E1916" s="33"/>
      <c r="F1916" s="33"/>
      <c r="G1916" s="33"/>
      <c r="H1916" s="18"/>
      <c r="I1916" s="44"/>
      <c r="J1916" s="107" t="str">
        <f>IFERROR((J1913-J1915)/J1915*100%,"")</f>
        <v/>
      </c>
      <c r="K1916" s="107" t="str">
        <f t="shared" ref="K1916:T1916" si="8439">IFERROR((K1915-K1913)/K1915*100%,"")</f>
        <v/>
      </c>
      <c r="L1916" s="107" t="str">
        <f t="shared" si="8439"/>
        <v/>
      </c>
      <c r="M1916" s="107" t="str">
        <f t="shared" si="8439"/>
        <v/>
      </c>
      <c r="N1916" s="107" t="str">
        <f t="shared" si="8439"/>
        <v/>
      </c>
      <c r="O1916" s="107" t="str">
        <f t="shared" si="8439"/>
        <v/>
      </c>
      <c r="P1916" s="107" t="str">
        <f t="shared" si="8439"/>
        <v/>
      </c>
      <c r="Q1916" s="107" t="str">
        <f t="shared" si="8439"/>
        <v/>
      </c>
      <c r="R1916" s="107" t="str">
        <f t="shared" si="8439"/>
        <v/>
      </c>
      <c r="S1916" s="107" t="str">
        <f t="shared" si="8439"/>
        <v/>
      </c>
      <c r="T1916" s="107" t="str">
        <f t="shared" si="8439"/>
        <v/>
      </c>
      <c r="U1916" s="107" t="str">
        <f t="shared" ref="U1916" si="8440">IFERROR((U1915-U1914)/U1915*100%,"")</f>
        <v/>
      </c>
      <c r="V1916" s="107" t="str">
        <f>IFERROR((V1913-V1915)/V1915*100%,"")</f>
        <v/>
      </c>
      <c r="W1916" s="107" t="str">
        <f>IFERROR((W1913-W1915)/W1915*100%,"")</f>
        <v/>
      </c>
      <c r="X1916" s="107" t="str">
        <f>IFERROR((X1913-X1915)/X1915*100%,"")</f>
        <v/>
      </c>
      <c r="Y1916" s="107" t="str">
        <f>IFERROR((Y1913-Y1915)/Y1915*100%,"")</f>
        <v/>
      </c>
      <c r="Z1916" s="107" t="str">
        <f t="shared" ref="Z1916" si="8441">IFERROR((Z1915-Z1914)/Z1915*100%,"")</f>
        <v/>
      </c>
      <c r="AA1916" s="107" t="str">
        <f>IFERROR((AA1915-AA1913)/AA1915*100%,"")</f>
        <v/>
      </c>
      <c r="AB1916" s="107" t="str">
        <f>IFERROR((AB1915-AB1913)/AB1915*100%,"")</f>
        <v/>
      </c>
      <c r="AC1916" s="194" t="str">
        <f t="shared" ref="AC1916" si="8442">IFERROR((AC1915-AC1914)/AC1915*100%,"")</f>
        <v/>
      </c>
      <c r="AD1916" s="194" t="str">
        <f t="shared" ref="AD1916" si="8443">IFERROR((AD1915-AD1914)/AD1915*100%,"")</f>
        <v/>
      </c>
      <c r="AE1916" s="194" t="str">
        <f t="shared" ref="AE1916" si="8444">IFERROR((AE1915-AE1914)/AE1915*100%,"")</f>
        <v/>
      </c>
      <c r="AF1916" s="194" t="str">
        <f t="shared" ref="AF1916" si="8445">IFERROR((AF1915-AF1914)/AF1915*100%,"")</f>
        <v/>
      </c>
      <c r="AG1916" s="194" t="str">
        <f t="shared" ref="AG1916" si="8446">IFERROR((AG1915-AG1914)/AG1915*100%,"")</f>
        <v/>
      </c>
      <c r="AH1916" s="194" t="str">
        <f t="shared" ref="AH1916" si="8447">IFERROR((AH1915-AH1914)/AH1915*100%,"")</f>
        <v/>
      </c>
      <c r="AI1916" s="194" t="str">
        <f t="shared" ref="AI1916" si="8448">IFERROR((AI1915-AI1914)/AI1915*100%,"")</f>
        <v/>
      </c>
      <c r="AJ1916" s="194" t="str">
        <f t="shared" ref="AJ1916" si="8449">IFERROR((AJ1915-AJ1914)/AJ1915*100%,"")</f>
        <v/>
      </c>
      <c r="AK1916" s="194" t="str">
        <f t="shared" ref="AK1916" si="8450">IFERROR((AK1915-AK1914)/AK1915*100%,"")</f>
        <v/>
      </c>
      <c r="AL1916" s="194" t="str">
        <f t="shared" ref="AL1916" si="8451">IFERROR((AL1915-AL1914)/AL1915*100%,"")</f>
        <v/>
      </c>
      <c r="AM1916" s="227" t="str">
        <f>IFERROR((AM1915-AM1913)/AM1915*100%,"")</f>
        <v/>
      </c>
    </row>
    <row r="1917" spans="1:39" s="45" customFormat="1" outlineLevel="1">
      <c r="B1917" s="115"/>
      <c r="C1917" s="32"/>
      <c r="D1917" s="33"/>
      <c r="E1917" s="33"/>
      <c r="F1917" s="33"/>
      <c r="G1917" s="33"/>
      <c r="H1917" s="18"/>
      <c r="I1917" s="44"/>
      <c r="J1917" s="34"/>
      <c r="K1917" s="34"/>
      <c r="L1917" s="34"/>
      <c r="M1917" s="34"/>
      <c r="N1917" s="34"/>
      <c r="O1917" s="34"/>
      <c r="P1917" s="34"/>
      <c r="Q1917" s="34"/>
      <c r="R1917" s="34"/>
      <c r="S1917" s="34"/>
      <c r="T1917" s="34"/>
      <c r="U1917" s="34"/>
      <c r="V1917" s="34"/>
      <c r="W1917" s="34"/>
      <c r="X1917" s="34"/>
      <c r="Y1917" s="34"/>
      <c r="Z1917" s="34"/>
      <c r="AA1917" s="34"/>
      <c r="AB1917" s="34"/>
      <c r="AC1917" s="195"/>
      <c r="AD1917" s="196"/>
      <c r="AE1917" s="196"/>
      <c r="AF1917" s="196"/>
      <c r="AG1917" s="196"/>
      <c r="AH1917" s="196"/>
      <c r="AI1917" s="196"/>
      <c r="AJ1917" s="196"/>
      <c r="AK1917" s="197"/>
      <c r="AL1917" s="196"/>
      <c r="AM1917" s="198"/>
    </row>
    <row r="1918" spans="1:39" s="6" customFormat="1" outlineLevel="1">
      <c r="B1918" s="116"/>
      <c r="C1918" s="35"/>
      <c r="D1918" s="36"/>
      <c r="E1918" s="36"/>
      <c r="F1918" s="36"/>
      <c r="G1918" s="36"/>
      <c r="H1918" s="37"/>
      <c r="I1918" s="38" t="s">
        <v>24</v>
      </c>
      <c r="J1918" s="21" t="e">
        <f>AVERAGE(J1898:J1899,J1901,J1903,J1905,J1907,J1909,J1911,J1913,J1915)</f>
        <v>#DIV/0!</v>
      </c>
      <c r="K1918" s="21" t="e">
        <f t="shared" ref="K1918:AB1918" si="8452">AVERAGE(K1898:K1899,K1901,K1903,K1905,K1907,K1909,K1911,K1913,K1915)</f>
        <v>#DIV/0!</v>
      </c>
      <c r="L1918" s="21" t="e">
        <f t="shared" si="8452"/>
        <v>#DIV/0!</v>
      </c>
      <c r="M1918" s="21" t="e">
        <f t="shared" si="8452"/>
        <v>#DIV/0!</v>
      </c>
      <c r="N1918" s="21" t="e">
        <f t="shared" si="8452"/>
        <v>#DIV/0!</v>
      </c>
      <c r="O1918" s="21" t="e">
        <f t="shared" si="8452"/>
        <v>#DIV/0!</v>
      </c>
      <c r="P1918" s="21" t="e">
        <f t="shared" si="8452"/>
        <v>#DIV/0!</v>
      </c>
      <c r="Q1918" s="21">
        <f t="shared" si="8452"/>
        <v>0</v>
      </c>
      <c r="R1918" s="21" t="e">
        <f t="shared" si="8452"/>
        <v>#DIV/0!</v>
      </c>
      <c r="S1918" s="21" t="e">
        <f t="shared" si="8452"/>
        <v>#DIV/0!</v>
      </c>
      <c r="T1918" s="21">
        <f t="shared" si="8452"/>
        <v>0</v>
      </c>
      <c r="U1918" s="21" t="e">
        <f t="shared" si="8452"/>
        <v>#DIV/0!</v>
      </c>
      <c r="V1918" s="21" t="e">
        <f t="shared" si="8452"/>
        <v>#DIV/0!</v>
      </c>
      <c r="W1918" s="21" t="e">
        <f t="shared" si="8452"/>
        <v>#DIV/0!</v>
      </c>
      <c r="X1918" s="21" t="e">
        <f t="shared" si="8452"/>
        <v>#DIV/0!</v>
      </c>
      <c r="Y1918" s="21" t="e">
        <f t="shared" si="8452"/>
        <v>#DIV/0!</v>
      </c>
      <c r="Z1918" s="21" t="e">
        <f t="shared" si="8452"/>
        <v>#DIV/0!</v>
      </c>
      <c r="AA1918" s="21" t="e">
        <f t="shared" si="8452"/>
        <v>#DIV/0!</v>
      </c>
      <c r="AB1918" s="21" t="e">
        <f t="shared" si="8452"/>
        <v>#DIV/0!</v>
      </c>
      <c r="AC1918" s="199"/>
      <c r="AD1918" s="200"/>
      <c r="AE1918" s="200"/>
      <c r="AF1918" s="200"/>
      <c r="AG1918" s="200"/>
      <c r="AH1918" s="200"/>
      <c r="AI1918" s="200"/>
      <c r="AJ1918" s="200"/>
      <c r="AK1918" s="201"/>
      <c r="AL1918" s="200"/>
      <c r="AM1918" s="202"/>
    </row>
    <row r="1919" spans="1:39" s="6" customFormat="1" outlineLevel="1">
      <c r="B1919" s="116"/>
      <c r="C1919" s="35"/>
      <c r="D1919" s="36"/>
      <c r="E1919" s="36"/>
      <c r="F1919" s="36"/>
      <c r="G1919" s="36"/>
      <c r="H1919" s="37"/>
      <c r="I1919" s="38" t="s">
        <v>26</v>
      </c>
      <c r="J1919" s="21">
        <f>MIN(J1898:J1899,J1901,J1903,J1905,J1907,J1909,J1911,J1913,J1915)</f>
        <v>0</v>
      </c>
      <c r="K1919" s="21">
        <f t="shared" ref="K1919:AB1919" si="8453">MIN(K1898:K1899,K1901,K1903,K1905,K1907,K1909,K1911,K1913,K1915)</f>
        <v>0</v>
      </c>
      <c r="L1919" s="21">
        <f t="shared" si="8453"/>
        <v>0</v>
      </c>
      <c r="M1919" s="21">
        <f t="shared" si="8453"/>
        <v>0</v>
      </c>
      <c r="N1919" s="21">
        <f t="shared" si="8453"/>
        <v>0</v>
      </c>
      <c r="O1919" s="21">
        <f t="shared" si="8453"/>
        <v>0</v>
      </c>
      <c r="P1919" s="21">
        <f t="shared" si="8453"/>
        <v>0</v>
      </c>
      <c r="Q1919" s="21">
        <f t="shared" si="8453"/>
        <v>0</v>
      </c>
      <c r="R1919" s="21">
        <f t="shared" si="8453"/>
        <v>0</v>
      </c>
      <c r="S1919" s="21">
        <f t="shared" si="8453"/>
        <v>0</v>
      </c>
      <c r="T1919" s="21">
        <f t="shared" si="8453"/>
        <v>0</v>
      </c>
      <c r="U1919" s="21">
        <f t="shared" si="8453"/>
        <v>0</v>
      </c>
      <c r="V1919" s="21">
        <f t="shared" si="8453"/>
        <v>0</v>
      </c>
      <c r="W1919" s="21">
        <f t="shared" si="8453"/>
        <v>0</v>
      </c>
      <c r="X1919" s="21" t="e">
        <f t="shared" si="8453"/>
        <v>#DIV/0!</v>
      </c>
      <c r="Y1919" s="21">
        <f t="shared" si="8453"/>
        <v>0</v>
      </c>
      <c r="Z1919" s="21">
        <f t="shared" si="8453"/>
        <v>0</v>
      </c>
      <c r="AA1919" s="21">
        <f t="shared" si="8453"/>
        <v>0</v>
      </c>
      <c r="AB1919" s="21">
        <f t="shared" si="8453"/>
        <v>0</v>
      </c>
      <c r="AC1919" s="199"/>
      <c r="AD1919" s="200"/>
      <c r="AE1919" s="200"/>
      <c r="AF1919" s="200"/>
      <c r="AG1919" s="200"/>
      <c r="AH1919" s="200"/>
      <c r="AI1919" s="200"/>
      <c r="AJ1919" s="200"/>
      <c r="AK1919" s="201"/>
      <c r="AL1919" s="200"/>
      <c r="AM1919" s="202"/>
    </row>
    <row r="1920" spans="1:39" s="6" customFormat="1" outlineLevel="1">
      <c r="B1920" s="116"/>
      <c r="C1920" s="35"/>
      <c r="D1920" s="36"/>
      <c r="E1920" s="36"/>
      <c r="F1920" s="36"/>
      <c r="G1920" s="36"/>
      <c r="H1920" s="37"/>
      <c r="I1920" s="38" t="s">
        <v>25</v>
      </c>
      <c r="J1920" s="21">
        <f>MAX(J1898:J1899,J1901,J1903,J1905,J1907,J1909,J1911,J1913,J1915)</f>
        <v>0</v>
      </c>
      <c r="K1920" s="21">
        <f t="shared" ref="K1920:AB1920" si="8454">MAX(K1898:K1899,K1901,K1903,K1905,K1907,K1909,K1911,K1913,K1915)</f>
        <v>0</v>
      </c>
      <c r="L1920" s="21">
        <f t="shared" si="8454"/>
        <v>0</v>
      </c>
      <c r="M1920" s="21">
        <f t="shared" si="8454"/>
        <v>0</v>
      </c>
      <c r="N1920" s="21">
        <f t="shared" si="8454"/>
        <v>0</v>
      </c>
      <c r="O1920" s="21">
        <f t="shared" si="8454"/>
        <v>0</v>
      </c>
      <c r="P1920" s="21">
        <f t="shared" si="8454"/>
        <v>0</v>
      </c>
      <c r="Q1920" s="21">
        <f t="shared" si="8454"/>
        <v>0</v>
      </c>
      <c r="R1920" s="21">
        <f t="shared" si="8454"/>
        <v>0</v>
      </c>
      <c r="S1920" s="21">
        <f t="shared" si="8454"/>
        <v>0</v>
      </c>
      <c r="T1920" s="21">
        <f t="shared" si="8454"/>
        <v>0</v>
      </c>
      <c r="U1920" s="21">
        <f t="shared" si="8454"/>
        <v>0</v>
      </c>
      <c r="V1920" s="21">
        <f t="shared" si="8454"/>
        <v>0</v>
      </c>
      <c r="W1920" s="21">
        <f t="shared" si="8454"/>
        <v>0</v>
      </c>
      <c r="X1920" s="21" t="e">
        <f t="shared" si="8454"/>
        <v>#DIV/0!</v>
      </c>
      <c r="Y1920" s="21">
        <f t="shared" si="8454"/>
        <v>0</v>
      </c>
      <c r="Z1920" s="21">
        <f t="shared" si="8454"/>
        <v>0</v>
      </c>
      <c r="AA1920" s="21">
        <f t="shared" si="8454"/>
        <v>0</v>
      </c>
      <c r="AB1920" s="21">
        <f t="shared" si="8454"/>
        <v>0</v>
      </c>
      <c r="AC1920" s="199"/>
      <c r="AD1920" s="200"/>
      <c r="AE1920" s="200"/>
      <c r="AF1920" s="200"/>
      <c r="AG1920" s="200"/>
      <c r="AH1920" s="200"/>
      <c r="AI1920" s="200"/>
      <c r="AJ1920" s="200"/>
      <c r="AK1920" s="201"/>
      <c r="AL1920" s="200"/>
      <c r="AM1920" s="202"/>
    </row>
    <row r="1921" spans="1:39" s="6" customFormat="1" outlineLevel="1">
      <c r="B1921" s="116"/>
      <c r="C1921" s="35"/>
      <c r="D1921" s="36"/>
      <c r="E1921" s="36"/>
      <c r="F1921" s="36"/>
      <c r="G1921" s="36"/>
      <c r="H1921" s="37"/>
      <c r="I1921" s="38"/>
      <c r="J1921" s="21"/>
      <c r="K1921" s="21"/>
      <c r="L1921" s="21"/>
      <c r="M1921" s="21"/>
      <c r="N1921" s="21"/>
      <c r="O1921" s="21"/>
      <c r="P1921" s="21"/>
      <c r="Q1921" s="21"/>
      <c r="R1921" s="21"/>
      <c r="S1921" s="21"/>
      <c r="T1921" s="21"/>
      <c r="U1921" s="21"/>
      <c r="V1921" s="21"/>
      <c r="W1921" s="21"/>
      <c r="X1921" s="21"/>
      <c r="Y1921" s="21"/>
      <c r="Z1921" s="21"/>
      <c r="AA1921" s="21"/>
      <c r="AB1921" s="21"/>
      <c r="AC1921" s="200"/>
      <c r="AD1921" s="200"/>
      <c r="AE1921" s="200"/>
      <c r="AF1921" s="200"/>
      <c r="AG1921" s="200"/>
      <c r="AH1921" s="200"/>
      <c r="AI1921" s="200"/>
      <c r="AJ1921" s="200"/>
      <c r="AK1921" s="200"/>
      <c r="AL1921" s="200"/>
      <c r="AM1921" s="202"/>
    </row>
    <row r="1922" spans="1:39" s="31" customFormat="1" ht="16.5" outlineLevel="1" thickBot="1">
      <c r="B1922" s="117"/>
      <c r="C1922" s="39"/>
      <c r="D1922" s="40"/>
      <c r="E1922" s="40"/>
      <c r="F1922" s="40"/>
      <c r="G1922" s="40"/>
      <c r="H1922" s="41"/>
      <c r="I1922" s="42"/>
      <c r="J1922" s="43"/>
      <c r="K1922" s="43"/>
      <c r="L1922" s="43"/>
      <c r="M1922" s="43"/>
      <c r="N1922" s="43"/>
      <c r="O1922" s="43"/>
      <c r="P1922" s="43"/>
      <c r="Q1922" s="43"/>
      <c r="R1922" s="43"/>
      <c r="S1922" s="43"/>
      <c r="T1922" s="43"/>
      <c r="U1922" s="43"/>
      <c r="V1922" s="43"/>
      <c r="W1922" s="43"/>
      <c r="X1922" s="43"/>
      <c r="Y1922" s="43"/>
      <c r="Z1922" s="43"/>
      <c r="AA1922" s="43"/>
      <c r="AB1922" s="43"/>
      <c r="AC1922" s="204"/>
      <c r="AD1922" s="204"/>
      <c r="AE1922" s="204"/>
      <c r="AF1922" s="204"/>
      <c r="AG1922" s="204"/>
      <c r="AH1922" s="204"/>
      <c r="AI1922" s="204"/>
      <c r="AJ1922" s="204"/>
      <c r="AK1922" s="204"/>
      <c r="AL1922" s="204"/>
      <c r="AM1922" s="205"/>
    </row>
    <row r="1923" spans="1:39" customFormat="1">
      <c r="B1923" s="118"/>
      <c r="C1923" s="28"/>
      <c r="D1923" s="19"/>
      <c r="E1923" s="19"/>
      <c r="F1923" s="19"/>
      <c r="G1923" s="19"/>
      <c r="H1923" s="29"/>
      <c r="I1923" s="20"/>
      <c r="J1923" s="30"/>
      <c r="K1923" s="30"/>
      <c r="L1923" s="30"/>
      <c r="M1923" s="30"/>
      <c r="N1923" s="30"/>
      <c r="O1923" s="30"/>
      <c r="P1923" s="30"/>
      <c r="Q1923" s="30"/>
      <c r="R1923" s="30"/>
      <c r="S1923" s="30"/>
      <c r="T1923" s="30"/>
      <c r="U1923" s="30"/>
      <c r="V1923" s="30"/>
      <c r="W1923" s="30"/>
      <c r="X1923" s="30"/>
      <c r="Y1923" s="30"/>
      <c r="Z1923" s="30"/>
      <c r="AA1923" s="30"/>
      <c r="AB1923" s="30"/>
      <c r="AC1923" s="206"/>
      <c r="AD1923" s="206"/>
      <c r="AE1923" s="206"/>
      <c r="AF1923" s="206"/>
      <c r="AG1923" s="206"/>
      <c r="AH1923" s="206"/>
      <c r="AI1923" s="206"/>
      <c r="AJ1923" s="206"/>
      <c r="AK1923" s="206"/>
      <c r="AL1923" s="206"/>
      <c r="AM1923" s="207"/>
    </row>
    <row r="1924" spans="1:39" customFormat="1" outlineLevel="1">
      <c r="B1924" s="114" t="s">
        <v>41</v>
      </c>
      <c r="C1924" s="28"/>
      <c r="D1924" s="19"/>
      <c r="E1924" s="19"/>
      <c r="F1924" s="19"/>
      <c r="G1924" s="19"/>
      <c r="H1924" s="29"/>
      <c r="I1924" s="20"/>
      <c r="J1924" s="30"/>
      <c r="K1924" s="30"/>
      <c r="L1924" s="30"/>
      <c r="M1924" s="30"/>
      <c r="N1924" s="30"/>
      <c r="O1924" s="30"/>
      <c r="P1924" s="30"/>
      <c r="Q1924" s="30"/>
      <c r="R1924" s="30"/>
      <c r="S1924" s="30"/>
      <c r="T1924" s="30"/>
      <c r="U1924" s="30"/>
      <c r="V1924" s="30"/>
      <c r="W1924" s="30"/>
      <c r="X1924" s="30"/>
      <c r="Y1924" s="30"/>
      <c r="Z1924" s="30"/>
      <c r="AA1924" s="30"/>
      <c r="AB1924" s="30"/>
      <c r="AC1924" s="206"/>
      <c r="AD1924" s="206"/>
      <c r="AE1924" s="206"/>
      <c r="AF1924" s="206"/>
      <c r="AG1924" s="206"/>
      <c r="AH1924" s="206"/>
      <c r="AI1924" s="206"/>
      <c r="AJ1924" s="206"/>
      <c r="AK1924" s="206"/>
      <c r="AL1924" s="206"/>
      <c r="AM1924" s="207"/>
    </row>
    <row r="1925" spans="1:39" customFormat="1" outlineLevel="1">
      <c r="A1925" t="str">
        <f>B1925&amp;C1925</f>
        <v>Surname, Forename1</v>
      </c>
      <c r="B1925" s="255" t="s">
        <v>28</v>
      </c>
      <c r="C1925" s="122">
        <v>1</v>
      </c>
      <c r="D1925" s="26" t="s">
        <v>22</v>
      </c>
      <c r="E1925" s="103"/>
      <c r="F1925" s="103"/>
      <c r="G1925" s="103"/>
      <c r="H1925" s="16"/>
      <c r="I1925" s="16"/>
      <c r="J1925" s="17"/>
      <c r="K1925" s="94"/>
      <c r="L1925" s="94"/>
      <c r="M1925" s="94"/>
      <c r="N1925" s="94"/>
      <c r="O1925" s="94"/>
      <c r="P1925" s="94"/>
      <c r="Q1925" s="17">
        <f>SUM(K1925:P1925)</f>
        <v>0</v>
      </c>
      <c r="R1925" s="94"/>
      <c r="S1925" s="94"/>
      <c r="T1925" s="17">
        <f>SUM(R1925:S1925)</f>
        <v>0</v>
      </c>
      <c r="U1925" s="17"/>
      <c r="V1925" s="94"/>
      <c r="W1925" s="17"/>
      <c r="X1925" s="94" t="e">
        <f>AVERAGE(V1925:W1925)</f>
        <v>#DIV/0!</v>
      </c>
      <c r="Y1925" s="17"/>
      <c r="Z1925" s="17"/>
      <c r="AA1925" s="17"/>
      <c r="AB1925" s="17"/>
      <c r="AC1925" s="190">
        <f>IF(J1925&lt;&gt;0,INT(25.4347*POWER((18-J1925),1.81)),0)</f>
        <v>0</v>
      </c>
      <c r="AD1925" s="190">
        <f>IF(Q1925&lt;&gt;0,INT(0.14354*POWER(((10*Q1925)-220),1.4)),0)</f>
        <v>0</v>
      </c>
      <c r="AE1925" s="190">
        <f>IF(T1925&lt;&gt;0,INT(51.39*POWER((T1925-1.5),1.05)),0)</f>
        <v>0</v>
      </c>
      <c r="AF1925" s="190">
        <f>IF(U1925&lt;&gt;0,INT(0.8465*POWER(((100*U1925)-75),1.42)),0)</f>
        <v>0</v>
      </c>
      <c r="AG1925" s="190" t="e">
        <f>IF(X1925&lt;&gt;0,INT(1.53775*POWER((82-X1925),1.81)),0)</f>
        <v>#DIV/0!</v>
      </c>
      <c r="AH1925" s="190">
        <f>IF(Y1925&lt;&gt;0,INT(5.74352*POWER((28.5-Y1925),1.92)),0)</f>
        <v>0</v>
      </c>
      <c r="AI1925" s="190">
        <f>IF(Z1925&lt;&gt;0,INT(12.91*POWER((Z1925-4),1.1)),0)</f>
        <v>0</v>
      </c>
      <c r="AJ1925" s="190">
        <f>IF(AA1925&lt;&gt;0,INT(0.2797*POWER(((100*AA1925)),1.35)),0)</f>
        <v>0</v>
      </c>
      <c r="AK1925" s="191">
        <f>IF(AB1925&lt;&gt;0,INT(100.14*POWER((AB1925-1),1.08)),0)</f>
        <v>0</v>
      </c>
      <c r="AL1925" s="208">
        <v>7</v>
      </c>
      <c r="AM1925" s="193" t="e">
        <f>SUM(AC1925:AK1925)</f>
        <v>#DIV/0!</v>
      </c>
    </row>
    <row r="1926" spans="1:39" customFormat="1" outlineLevel="1">
      <c r="A1926" t="str">
        <f>B1925&amp;C1926</f>
        <v>Surname, Forename2</v>
      </c>
      <c r="B1926" s="256"/>
      <c r="C1926" s="123">
        <v>2</v>
      </c>
      <c r="D1926" s="26" t="s">
        <v>22</v>
      </c>
      <c r="E1926" s="103"/>
      <c r="F1926" s="103"/>
      <c r="G1926" s="103"/>
      <c r="H1926" s="15"/>
      <c r="I1926" s="16"/>
      <c r="J1926" s="17"/>
      <c r="K1926" s="94"/>
      <c r="L1926" s="94"/>
      <c r="M1926" s="94"/>
      <c r="N1926" s="94"/>
      <c r="O1926" s="94"/>
      <c r="P1926" s="94"/>
      <c r="Q1926" s="17" t="str">
        <f>IF(SUM(K1926:P1926)=0,"",SUM(K1926:P1926))</f>
        <v/>
      </c>
      <c r="R1926" s="94"/>
      <c r="S1926" s="94"/>
      <c r="T1926" s="17" t="str">
        <f>IF(SUM(R1926:S1926)=0,"",SUM(R1926:S1926))</f>
        <v/>
      </c>
      <c r="U1926" s="17"/>
      <c r="V1926" s="94"/>
      <c r="W1926" s="17"/>
      <c r="X1926" s="94" t="str">
        <f>IFERROR(AVERAGE(V1926:W1926),"")</f>
        <v/>
      </c>
      <c r="Y1926" s="17"/>
      <c r="Z1926" s="17"/>
      <c r="AA1926" s="71"/>
      <c r="AB1926" s="17"/>
      <c r="AC1926" s="190" t="str">
        <f>IF(J1926="","",IF(J1926&lt;&gt;0,INT(25.4347*POWER((18-J1926),1.81)),0))</f>
        <v/>
      </c>
      <c r="AD1926" s="190" t="str">
        <f>IFERROR(IF(Q1926&lt;&gt;0,INT(0.14354*POWER(((10*Q1926)-220),1.4)),0),"")</f>
        <v/>
      </c>
      <c r="AE1926" s="190" t="str">
        <f>IFERROR(IF(T1926&lt;&gt;0,INT(51.39*POWER((T1926-1.5),1.05)),0),"")</f>
        <v/>
      </c>
      <c r="AF1926" s="190">
        <f>IF(U1926&lt;&gt;0,INT(0.8465*POWER(((100*U1926)-75),1.42)),0)</f>
        <v>0</v>
      </c>
      <c r="AG1926" s="190" t="str">
        <f>IFERROR(IF(X1926&lt;&gt;0,INT(1.53775*POWER((82-X1926),1.81)),0),"")</f>
        <v/>
      </c>
      <c r="AH1926" s="190" t="str">
        <f>IF(Y1926="","",IF(Y1926&lt;&gt;0,INT(5.74352*POWER((28.5-Y1926),1.92)),0))</f>
        <v/>
      </c>
      <c r="AI1926" s="190">
        <f>IF(Z1926&lt;&gt;0,INT(12.91*POWER((Z1926-4),1.1)),0)</f>
        <v>0</v>
      </c>
      <c r="AJ1926" s="190" t="str">
        <f>IF(AA1926="","",IF(AA1926&lt;&gt;0,INT(0.2797*POWER(((100*AA1926)),1.35)),0))</f>
        <v/>
      </c>
      <c r="AK1926" s="191" t="str">
        <f>IF(AB1926="","",IF(AB1926&lt;&gt;0,INT(100.14*POWER((AB1926-1),1.08)),0))</f>
        <v/>
      </c>
      <c r="AL1926" s="192">
        <f>COUNT(J1926,Q1926,T1926,X1926,Y1926,AA1926,AB1926)</f>
        <v>0</v>
      </c>
      <c r="AM1926" s="193" t="str">
        <f>IF(AL1926=0,"",SUM(AC1926:AK1926))</f>
        <v/>
      </c>
    </row>
    <row r="1927" spans="1:39" customFormat="1" outlineLevel="1">
      <c r="B1927" s="256"/>
      <c r="C1927" s="124" t="s">
        <v>65</v>
      </c>
      <c r="D1927" s="103"/>
      <c r="E1927" s="103"/>
      <c r="F1927" s="103"/>
      <c r="G1927" s="103"/>
      <c r="H1927" s="104"/>
      <c r="I1927" s="105"/>
      <c r="J1927" s="107" t="str">
        <f>IFERROR((J1925-J1926)/J1926*100%,"")</f>
        <v/>
      </c>
      <c r="K1927" s="107" t="str">
        <f>IFERROR((K1926-K1925)/K1926*100%,"")</f>
        <v/>
      </c>
      <c r="L1927" s="107" t="str">
        <f t="shared" ref="L1927:S1927" si="8455">IFERROR((L1926-L1925)/L1926*100%,"")</f>
        <v/>
      </c>
      <c r="M1927" s="107" t="str">
        <f t="shared" si="8455"/>
        <v/>
      </c>
      <c r="N1927" s="107" t="str">
        <f t="shared" si="8455"/>
        <v/>
      </c>
      <c r="O1927" s="107" t="str">
        <f t="shared" si="8455"/>
        <v/>
      </c>
      <c r="P1927" s="107" t="str">
        <f t="shared" si="8455"/>
        <v/>
      </c>
      <c r="Q1927" s="107" t="str">
        <f t="shared" si="8455"/>
        <v/>
      </c>
      <c r="R1927" s="107" t="str">
        <f t="shared" si="8455"/>
        <v/>
      </c>
      <c r="S1927" s="107" t="str">
        <f t="shared" si="8455"/>
        <v/>
      </c>
      <c r="T1927" s="107" t="str">
        <f>IFERROR((T1926-T1925)/T1926*100%,"")</f>
        <v/>
      </c>
      <c r="U1927" s="107" t="str">
        <f t="shared" ref="U1927" si="8456">IFERROR((U1926-U1925)/U1926*100%,"")</f>
        <v/>
      </c>
      <c r="V1927" s="107" t="str">
        <f>IFERROR((V1925-V1926)/V1926*100%,"")</f>
        <v/>
      </c>
      <c r="W1927" s="107" t="str">
        <f>IFERROR((W1925-W1926)/W1926*100%,"")</f>
        <v/>
      </c>
      <c r="X1927" s="107" t="str">
        <f>IFERROR((X1925-X1926)/X1926*100%,"")</f>
        <v/>
      </c>
      <c r="Y1927" s="107" t="str">
        <f>IFERROR((Y1925-Y1926)/Y1926*100%,"")</f>
        <v/>
      </c>
      <c r="Z1927" s="107" t="str">
        <f t="shared" ref="Z1927:AB1927" si="8457">IFERROR((Z1926-Z1925)/Z1926*100%,"")</f>
        <v/>
      </c>
      <c r="AA1927" s="107" t="str">
        <f t="shared" si="8457"/>
        <v/>
      </c>
      <c r="AB1927" s="107" t="str">
        <f t="shared" si="8457"/>
        <v/>
      </c>
      <c r="AC1927" s="194" t="str">
        <f t="shared" ref="AC1927" si="8458">IFERROR((AC1926-AC1925)/AC1926*100%,"")</f>
        <v/>
      </c>
      <c r="AD1927" s="194" t="str">
        <f t="shared" ref="AD1927" si="8459">IFERROR((AD1926-AD1925)/AD1926*100%,"")</f>
        <v/>
      </c>
      <c r="AE1927" s="194" t="str">
        <f t="shared" ref="AE1927" si="8460">IFERROR((AE1926-AE1925)/AE1926*100%,"")</f>
        <v/>
      </c>
      <c r="AF1927" s="194" t="str">
        <f t="shared" ref="AF1927" si="8461">IFERROR((AF1926-AF1925)/AF1926*100%,"")</f>
        <v/>
      </c>
      <c r="AG1927" s="194" t="str">
        <f t="shared" ref="AG1927" si="8462">IFERROR((AG1926-AG1925)/AG1926*100%,"")</f>
        <v/>
      </c>
      <c r="AH1927" s="194" t="str">
        <f t="shared" ref="AH1927" si="8463">IFERROR((AH1926-AH1925)/AH1926*100%,"")</f>
        <v/>
      </c>
      <c r="AI1927" s="194" t="str">
        <f t="shared" ref="AI1927" si="8464">IFERROR((AI1926-AI1925)/AI1926*100%,"")</f>
        <v/>
      </c>
      <c r="AJ1927" s="194" t="str">
        <f t="shared" ref="AJ1927" si="8465">IFERROR((AJ1926-AJ1925)/AJ1926*100%,"")</f>
        <v/>
      </c>
      <c r="AK1927" s="194" t="str">
        <f t="shared" ref="AK1927" si="8466">IFERROR((AK1926-AK1925)/AK1926*100%,"")</f>
        <v/>
      </c>
      <c r="AL1927" s="194" t="str">
        <f t="shared" ref="AL1927:AM1927" si="8467">IFERROR((AL1926-AL1925)/AL1926*100%,"")</f>
        <v/>
      </c>
      <c r="AM1927" s="228" t="str">
        <f t="shared" si="8467"/>
        <v/>
      </c>
    </row>
    <row r="1928" spans="1:39" customFormat="1" outlineLevel="1">
      <c r="A1928" t="str">
        <f>B1925&amp;C1928</f>
        <v>Surname, Forename3</v>
      </c>
      <c r="B1928" s="256"/>
      <c r="C1928" s="123">
        <v>3</v>
      </c>
      <c r="D1928" s="26" t="s">
        <v>22</v>
      </c>
      <c r="E1928" s="103"/>
      <c r="F1928" s="103"/>
      <c r="G1928" s="103"/>
      <c r="H1928" s="15"/>
      <c r="I1928" s="16"/>
      <c r="J1928" s="17"/>
      <c r="K1928" s="94"/>
      <c r="L1928" s="94"/>
      <c r="M1928" s="94"/>
      <c r="N1928" s="94"/>
      <c r="O1928" s="94"/>
      <c r="P1928" s="94"/>
      <c r="Q1928" s="17" t="str">
        <f>IF(SUM(K1928:P1928)=0,"",SUM(K1928:P1928))</f>
        <v/>
      </c>
      <c r="R1928" s="94"/>
      <c r="S1928" s="94"/>
      <c r="T1928" s="17" t="str">
        <f>IF(SUM(R1928:S1928)=0,"",SUM(R1928:S1928))</f>
        <v/>
      </c>
      <c r="U1928" s="17"/>
      <c r="V1928" s="94"/>
      <c r="W1928" s="17"/>
      <c r="X1928" s="94" t="str">
        <f>IFERROR(AVERAGE(V1928:W1928),"")</f>
        <v/>
      </c>
      <c r="Y1928" s="17"/>
      <c r="Z1928" s="17"/>
      <c r="AA1928" s="71"/>
      <c r="AB1928" s="17"/>
      <c r="AC1928" s="190" t="str">
        <f>IF(J1928="","",IF(J1928&lt;&gt;0,INT(25.4347*POWER((18-J1928),1.81)),0))</f>
        <v/>
      </c>
      <c r="AD1928" s="190" t="str">
        <f>IFERROR(IF(Q1928&lt;&gt;0,INT(0.14354*POWER(((10*Q1928)-220),1.4)),0),"")</f>
        <v/>
      </c>
      <c r="AE1928" s="190" t="str">
        <f>IFERROR(IF(T1928&lt;&gt;0,INT(51.39*POWER((T1928-1.5),1.05)),0),"")</f>
        <v/>
      </c>
      <c r="AF1928" s="190">
        <f>IF(U1928&lt;&gt;0,INT(0.8465*POWER(((100*U1928)-75),1.42)),0)</f>
        <v>0</v>
      </c>
      <c r="AG1928" s="190" t="str">
        <f>IFERROR(IF(X1928&lt;&gt;0,INT(1.53775*POWER((82-X1928),1.81)),0),"")</f>
        <v/>
      </c>
      <c r="AH1928" s="190" t="str">
        <f>IF(Y1928="","",IF(Y1928&lt;&gt;0,INT(5.74352*POWER((28.5-Y1928),1.92)),0))</f>
        <v/>
      </c>
      <c r="AI1928" s="190">
        <f>IF(Z1928&lt;&gt;0,INT(12.91*POWER((Z1928-4),1.1)),0)</f>
        <v>0</v>
      </c>
      <c r="AJ1928" s="190" t="str">
        <f>IF(AA1928="","",IF(AA1928&lt;&gt;0,INT(0.2797*POWER(((100*AA1928)),1.35)),0))</f>
        <v/>
      </c>
      <c r="AK1928" s="191" t="str">
        <f>IF(AB1928="","",IF(AB1928&lt;&gt;0,INT(100.14*POWER((AB1928-1),1.08)),0))</f>
        <v/>
      </c>
      <c r="AL1928" s="192">
        <f>COUNT(J1928,Q1928,T1928,X1928,Y1928,AA1928,AB1928)</f>
        <v>0</v>
      </c>
      <c r="AM1928" s="193" t="str">
        <f>IF(AL1928=0,"",SUM(AC1928:AK1928))</f>
        <v/>
      </c>
    </row>
    <row r="1929" spans="1:39" customFormat="1" outlineLevel="1">
      <c r="B1929" s="256"/>
      <c r="C1929" s="124" t="s">
        <v>65</v>
      </c>
      <c r="D1929" s="103"/>
      <c r="E1929" s="103"/>
      <c r="F1929" s="103"/>
      <c r="G1929" s="103"/>
      <c r="H1929" s="104"/>
      <c r="I1929" s="105"/>
      <c r="J1929" s="107" t="str">
        <f>IFERROR((J1926-J1928)/J1928*100%,"")</f>
        <v/>
      </c>
      <c r="K1929" s="107" t="str">
        <f t="shared" ref="K1929:T1929" si="8468">IFERROR((K1928-K1926)/K1928*100%,"")</f>
        <v/>
      </c>
      <c r="L1929" s="107" t="str">
        <f t="shared" si="8468"/>
        <v/>
      </c>
      <c r="M1929" s="107" t="str">
        <f t="shared" si="8468"/>
        <v/>
      </c>
      <c r="N1929" s="107" t="str">
        <f t="shared" si="8468"/>
        <v/>
      </c>
      <c r="O1929" s="107" t="str">
        <f t="shared" si="8468"/>
        <v/>
      </c>
      <c r="P1929" s="107" t="str">
        <f t="shared" si="8468"/>
        <v/>
      </c>
      <c r="Q1929" s="107" t="str">
        <f t="shared" si="8468"/>
        <v/>
      </c>
      <c r="R1929" s="107" t="str">
        <f t="shared" si="8468"/>
        <v/>
      </c>
      <c r="S1929" s="107" t="str">
        <f t="shared" si="8468"/>
        <v/>
      </c>
      <c r="T1929" s="107" t="str">
        <f t="shared" si="8468"/>
        <v/>
      </c>
      <c r="U1929" s="107" t="str">
        <f t="shared" ref="U1929" si="8469">IFERROR((U1928-U1927)/U1928*100%,"")</f>
        <v/>
      </c>
      <c r="V1929" s="107" t="str">
        <f>IFERROR((V1926-V1928)/V1928*100%,"")</f>
        <v/>
      </c>
      <c r="W1929" s="107" t="str">
        <f>IFERROR((W1926-W1928)/W1928*100%,"")</f>
        <v/>
      </c>
      <c r="X1929" s="107" t="str">
        <f>IFERROR((X1926-X1928)/X1928*100%,"")</f>
        <v/>
      </c>
      <c r="Y1929" s="107" t="str">
        <f>IFERROR((Y1926-Y1928)/Y1928*100%,"")</f>
        <v/>
      </c>
      <c r="Z1929" s="107" t="str">
        <f t="shared" ref="Z1929" si="8470">IFERROR((Z1928-Z1927)/Z1928*100%,"")</f>
        <v/>
      </c>
      <c r="AA1929" s="107" t="str">
        <f>IFERROR((AA1928-AA1926)/AA1928*100%,"")</f>
        <v/>
      </c>
      <c r="AB1929" s="107" t="str">
        <f>IFERROR((AB1928-AB1926)/AB1928*100%,"")</f>
        <v/>
      </c>
      <c r="AC1929" s="194" t="str">
        <f t="shared" ref="AC1929" si="8471">IFERROR((AC1928-AC1927)/AC1928*100%,"")</f>
        <v/>
      </c>
      <c r="AD1929" s="194" t="str">
        <f t="shared" ref="AD1929" si="8472">IFERROR((AD1928-AD1927)/AD1928*100%,"")</f>
        <v/>
      </c>
      <c r="AE1929" s="194" t="str">
        <f t="shared" ref="AE1929" si="8473">IFERROR((AE1928-AE1927)/AE1928*100%,"")</f>
        <v/>
      </c>
      <c r="AF1929" s="194" t="str">
        <f t="shared" ref="AF1929" si="8474">IFERROR((AF1928-AF1927)/AF1928*100%,"")</f>
        <v/>
      </c>
      <c r="AG1929" s="194" t="str">
        <f t="shared" ref="AG1929" si="8475">IFERROR((AG1928-AG1927)/AG1928*100%,"")</f>
        <v/>
      </c>
      <c r="AH1929" s="194" t="str">
        <f t="shared" ref="AH1929" si="8476">IFERROR((AH1928-AH1927)/AH1928*100%,"")</f>
        <v/>
      </c>
      <c r="AI1929" s="194" t="str">
        <f t="shared" ref="AI1929" si="8477">IFERROR((AI1928-AI1927)/AI1928*100%,"")</f>
        <v/>
      </c>
      <c r="AJ1929" s="194" t="str">
        <f t="shared" ref="AJ1929" si="8478">IFERROR((AJ1928-AJ1927)/AJ1928*100%,"")</f>
        <v/>
      </c>
      <c r="AK1929" s="194" t="str">
        <f t="shared" ref="AK1929" si="8479">IFERROR((AK1928-AK1927)/AK1928*100%,"")</f>
        <v/>
      </c>
      <c r="AL1929" s="194" t="str">
        <f t="shared" ref="AL1929" si="8480">IFERROR((AL1928-AL1927)/AL1928*100%,"")</f>
        <v/>
      </c>
      <c r="AM1929" s="227" t="str">
        <f>IFERROR((AM1928-AM1926)/AM1928*100%,"")</f>
        <v/>
      </c>
    </row>
    <row r="1930" spans="1:39" customFormat="1" outlineLevel="1">
      <c r="A1930" t="str">
        <f>B1925&amp;C1930</f>
        <v>Surname, Forename4</v>
      </c>
      <c r="B1930" s="256"/>
      <c r="C1930" s="123">
        <v>4</v>
      </c>
      <c r="D1930" s="26" t="s">
        <v>22</v>
      </c>
      <c r="E1930" s="103"/>
      <c r="F1930" s="103"/>
      <c r="G1930" s="103"/>
      <c r="H1930" s="15"/>
      <c r="I1930" s="16"/>
      <c r="J1930" s="17"/>
      <c r="K1930" s="94"/>
      <c r="L1930" s="94"/>
      <c r="M1930" s="94"/>
      <c r="N1930" s="94"/>
      <c r="O1930" s="94"/>
      <c r="P1930" s="94"/>
      <c r="Q1930" s="17" t="str">
        <f>IF(SUM(K1930:P1930)=0,"",SUM(K1930:P1930))</f>
        <v/>
      </c>
      <c r="R1930" s="94"/>
      <c r="S1930" s="94"/>
      <c r="T1930" s="17" t="str">
        <f>IF(SUM(R1930:S1930)=0,"",SUM(R1930:S1930))</f>
        <v/>
      </c>
      <c r="U1930" s="17"/>
      <c r="V1930" s="94"/>
      <c r="W1930" s="17"/>
      <c r="X1930" s="94" t="str">
        <f>IFERROR(AVERAGE(V1930:W1930),"")</f>
        <v/>
      </c>
      <c r="Y1930" s="17"/>
      <c r="Z1930" s="17"/>
      <c r="AA1930" s="71"/>
      <c r="AB1930" s="17"/>
      <c r="AC1930" s="190" t="str">
        <f>IF(J1930="","",IF(J1930&lt;&gt;0,INT(25.4347*POWER((18-J1930),1.81)),0))</f>
        <v/>
      </c>
      <c r="AD1930" s="190" t="str">
        <f>IFERROR(IF(Q1930&lt;&gt;0,INT(0.14354*POWER(((10*Q1930)-220),1.4)),0),"")</f>
        <v/>
      </c>
      <c r="AE1930" s="190" t="str">
        <f>IFERROR(IF(T1930&lt;&gt;0,INT(51.39*POWER((T1930-1.5),1.05)),0),"")</f>
        <v/>
      </c>
      <c r="AF1930" s="190">
        <f>IF(U1930&lt;&gt;0,INT(0.8465*POWER(((100*U1930)-75),1.42)),0)</f>
        <v>0</v>
      </c>
      <c r="AG1930" s="190" t="str">
        <f>IFERROR(IF(X1930&lt;&gt;0,INT(1.53775*POWER((82-X1930),1.81)),0),"")</f>
        <v/>
      </c>
      <c r="AH1930" s="190" t="str">
        <f>IF(Y1930="","",IF(Y1930&lt;&gt;0,INT(5.74352*POWER((28.5-Y1930),1.92)),0))</f>
        <v/>
      </c>
      <c r="AI1930" s="190">
        <f>IF(Z1930&lt;&gt;0,INT(12.91*POWER((Z1930-4),1.1)),0)</f>
        <v>0</v>
      </c>
      <c r="AJ1930" s="190" t="str">
        <f>IF(AA1930="","",IF(AA1930&lt;&gt;0,INT(0.2797*POWER(((100*AA1930)),1.35)),0))</f>
        <v/>
      </c>
      <c r="AK1930" s="191" t="str">
        <f>IF(AB1930="","",IF(AB1930&lt;&gt;0,INT(100.14*POWER((AB1930-1),1.08)),0))</f>
        <v/>
      </c>
      <c r="AL1930" s="192">
        <f>COUNT(J1930,Q1930,T1930,X1930,Y1930,AA1930,AB1930)</f>
        <v>0</v>
      </c>
      <c r="AM1930" s="193" t="str">
        <f>IF(AL1930=0,"",SUM(AC1930:AK1930))</f>
        <v/>
      </c>
    </row>
    <row r="1931" spans="1:39" customFormat="1" outlineLevel="1">
      <c r="B1931" s="256"/>
      <c r="C1931" s="124" t="s">
        <v>65</v>
      </c>
      <c r="D1931" s="103"/>
      <c r="E1931" s="103"/>
      <c r="F1931" s="103"/>
      <c r="G1931" s="103"/>
      <c r="H1931" s="104"/>
      <c r="I1931" s="105"/>
      <c r="J1931" s="107" t="str">
        <f>IFERROR((J1928-J1930)/J1930*100%,"")</f>
        <v/>
      </c>
      <c r="K1931" s="107" t="str">
        <f t="shared" ref="K1931:T1931" si="8481">IFERROR((K1930-K1928)/K1930*100%,"")</f>
        <v/>
      </c>
      <c r="L1931" s="107" t="str">
        <f t="shared" si="8481"/>
        <v/>
      </c>
      <c r="M1931" s="107" t="str">
        <f t="shared" si="8481"/>
        <v/>
      </c>
      <c r="N1931" s="107" t="str">
        <f t="shared" si="8481"/>
        <v/>
      </c>
      <c r="O1931" s="107" t="str">
        <f t="shared" si="8481"/>
        <v/>
      </c>
      <c r="P1931" s="107" t="str">
        <f t="shared" si="8481"/>
        <v/>
      </c>
      <c r="Q1931" s="107" t="str">
        <f t="shared" si="8481"/>
        <v/>
      </c>
      <c r="R1931" s="107" t="str">
        <f t="shared" si="8481"/>
        <v/>
      </c>
      <c r="S1931" s="107" t="str">
        <f t="shared" si="8481"/>
        <v/>
      </c>
      <c r="T1931" s="107" t="str">
        <f t="shared" si="8481"/>
        <v/>
      </c>
      <c r="U1931" s="107" t="str">
        <f t="shared" ref="U1931" si="8482">IFERROR((U1930-U1929)/U1930*100%,"")</f>
        <v/>
      </c>
      <c r="V1931" s="107" t="str">
        <f>IFERROR((V1928-V1930)/V1930*100%,"")</f>
        <v/>
      </c>
      <c r="W1931" s="107" t="str">
        <f>IFERROR((W1928-W1930)/W1930*100%,"")</f>
        <v/>
      </c>
      <c r="X1931" s="107" t="str">
        <f>IFERROR((X1928-X1930)/X1930*100%,"")</f>
        <v/>
      </c>
      <c r="Y1931" s="107" t="str">
        <f>IFERROR((Y1928-Y1930)/Y1930*100%,"")</f>
        <v/>
      </c>
      <c r="Z1931" s="107" t="str">
        <f t="shared" ref="Z1931" si="8483">IFERROR((Z1930-Z1929)/Z1930*100%,"")</f>
        <v/>
      </c>
      <c r="AA1931" s="107" t="str">
        <f>IFERROR((AA1930-AA1928)/AA1930*100%,"")</f>
        <v/>
      </c>
      <c r="AB1931" s="107" t="str">
        <f>IFERROR((AB1930-AB1928)/AB1930*100%,"")</f>
        <v/>
      </c>
      <c r="AC1931" s="194" t="str">
        <f t="shared" ref="AC1931" si="8484">IFERROR((AC1930-AC1929)/AC1930*100%,"")</f>
        <v/>
      </c>
      <c r="AD1931" s="194" t="str">
        <f t="shared" ref="AD1931" si="8485">IFERROR((AD1930-AD1929)/AD1930*100%,"")</f>
        <v/>
      </c>
      <c r="AE1931" s="194" t="str">
        <f t="shared" ref="AE1931" si="8486">IFERROR((AE1930-AE1929)/AE1930*100%,"")</f>
        <v/>
      </c>
      <c r="AF1931" s="194" t="str">
        <f t="shared" ref="AF1931" si="8487">IFERROR((AF1930-AF1929)/AF1930*100%,"")</f>
        <v/>
      </c>
      <c r="AG1931" s="194" t="str">
        <f t="shared" ref="AG1931" si="8488">IFERROR((AG1930-AG1929)/AG1930*100%,"")</f>
        <v/>
      </c>
      <c r="AH1931" s="194" t="str">
        <f t="shared" ref="AH1931" si="8489">IFERROR((AH1930-AH1929)/AH1930*100%,"")</f>
        <v/>
      </c>
      <c r="AI1931" s="194" t="str">
        <f t="shared" ref="AI1931" si="8490">IFERROR((AI1930-AI1929)/AI1930*100%,"")</f>
        <v/>
      </c>
      <c r="AJ1931" s="194" t="str">
        <f t="shared" ref="AJ1931" si="8491">IFERROR((AJ1930-AJ1929)/AJ1930*100%,"")</f>
        <v/>
      </c>
      <c r="AK1931" s="194" t="str">
        <f t="shared" ref="AK1931" si="8492">IFERROR((AK1930-AK1929)/AK1930*100%,"")</f>
        <v/>
      </c>
      <c r="AL1931" s="194" t="str">
        <f t="shared" ref="AL1931" si="8493">IFERROR((AL1930-AL1929)/AL1930*100%,"")</f>
        <v/>
      </c>
      <c r="AM1931" s="227" t="str">
        <f>IFERROR((AM1930-AM1928)/AM1930*100%,"")</f>
        <v/>
      </c>
    </row>
    <row r="1932" spans="1:39" customFormat="1" outlineLevel="1">
      <c r="A1932" t="str">
        <f>B1925&amp;C1932</f>
        <v>Surname, Forename5</v>
      </c>
      <c r="B1932" s="256"/>
      <c r="C1932" s="123">
        <v>5</v>
      </c>
      <c r="D1932" s="26" t="s">
        <v>22</v>
      </c>
      <c r="E1932" s="103"/>
      <c r="F1932" s="103"/>
      <c r="G1932" s="103"/>
      <c r="H1932" s="15"/>
      <c r="I1932" s="16"/>
      <c r="J1932" s="17"/>
      <c r="K1932" s="94"/>
      <c r="L1932" s="94"/>
      <c r="M1932" s="94"/>
      <c r="N1932" s="94"/>
      <c r="O1932" s="94"/>
      <c r="P1932" s="94"/>
      <c r="Q1932" s="17" t="str">
        <f>IF(SUM(K1932:P1932)=0,"",SUM(K1932:P1932))</f>
        <v/>
      </c>
      <c r="R1932" s="94"/>
      <c r="S1932" s="94"/>
      <c r="T1932" s="17" t="str">
        <f>IF(SUM(R1932:S1932)=0,"",SUM(R1932:S1932))</f>
        <v/>
      </c>
      <c r="U1932" s="17"/>
      <c r="V1932" s="94"/>
      <c r="W1932" s="17"/>
      <c r="X1932" s="94" t="str">
        <f>IFERROR(AVERAGE(V1932:W1932),"")</f>
        <v/>
      </c>
      <c r="Y1932" s="17"/>
      <c r="Z1932" s="17"/>
      <c r="AA1932" s="71"/>
      <c r="AB1932" s="17"/>
      <c r="AC1932" s="190" t="str">
        <f>IF(J1932="","",IF(J1932&lt;&gt;0,INT(25.4347*POWER((18-J1932),1.81)),0))</f>
        <v/>
      </c>
      <c r="AD1932" s="190" t="str">
        <f>IFERROR(IF(Q1932&lt;&gt;0,INT(0.14354*POWER(((10*Q1932)-220),1.4)),0),"")</f>
        <v/>
      </c>
      <c r="AE1932" s="190" t="str">
        <f>IFERROR(IF(T1932&lt;&gt;0,INT(51.39*POWER((T1932-1.5),1.05)),0),"")</f>
        <v/>
      </c>
      <c r="AF1932" s="190">
        <f>IF(U1932&lt;&gt;0,INT(0.8465*POWER(((100*U1932)-75),1.42)),0)</f>
        <v>0</v>
      </c>
      <c r="AG1932" s="190" t="str">
        <f>IFERROR(IF(X1932&lt;&gt;0,INT(1.53775*POWER((82-X1932),1.81)),0),"")</f>
        <v/>
      </c>
      <c r="AH1932" s="190" t="str">
        <f>IF(Y1932="","",IF(Y1932&lt;&gt;0,INT(5.74352*POWER((28.5-Y1932),1.92)),0))</f>
        <v/>
      </c>
      <c r="AI1932" s="190">
        <f>IF(Z1932&lt;&gt;0,INT(12.91*POWER((Z1932-4),1.1)),0)</f>
        <v>0</v>
      </c>
      <c r="AJ1932" s="190" t="str">
        <f>IF(AA1932="","",IF(AA1932&lt;&gt;0,INT(0.2797*POWER(((100*AA1932)),1.35)),0))</f>
        <v/>
      </c>
      <c r="AK1932" s="191" t="str">
        <f>IF(AB1932="","",IF(AB1932&lt;&gt;0,INT(100.14*POWER((AB1932-1),1.08)),0))</f>
        <v/>
      </c>
      <c r="AL1932" s="192">
        <f>COUNT(J1932,Q1932,T1932,X1932,Y1932,AA1932,AB1932)</f>
        <v>0</v>
      </c>
      <c r="AM1932" s="193" t="str">
        <f>IF(AL1932=0,"",SUM(AC1932:AK1932))</f>
        <v/>
      </c>
    </row>
    <row r="1933" spans="1:39" customFormat="1" outlineLevel="1">
      <c r="B1933" s="256"/>
      <c r="C1933" s="124" t="s">
        <v>65</v>
      </c>
      <c r="D1933" s="103"/>
      <c r="E1933" s="103"/>
      <c r="F1933" s="103"/>
      <c r="G1933" s="103"/>
      <c r="H1933" s="104"/>
      <c r="I1933" s="105"/>
      <c r="J1933" s="107" t="str">
        <f>IFERROR((J1930-J1932)/J1932*100%,"")</f>
        <v/>
      </c>
      <c r="K1933" s="107" t="str">
        <f t="shared" ref="K1933:T1933" si="8494">IFERROR((K1932-K1930)/K1932*100%,"")</f>
        <v/>
      </c>
      <c r="L1933" s="107" t="str">
        <f t="shared" si="8494"/>
        <v/>
      </c>
      <c r="M1933" s="107" t="str">
        <f t="shared" si="8494"/>
        <v/>
      </c>
      <c r="N1933" s="107" t="str">
        <f t="shared" si="8494"/>
        <v/>
      </c>
      <c r="O1933" s="107" t="str">
        <f t="shared" si="8494"/>
        <v/>
      </c>
      <c r="P1933" s="107" t="str">
        <f t="shared" si="8494"/>
        <v/>
      </c>
      <c r="Q1933" s="107" t="str">
        <f t="shared" si="8494"/>
        <v/>
      </c>
      <c r="R1933" s="107" t="str">
        <f t="shared" si="8494"/>
        <v/>
      </c>
      <c r="S1933" s="107" t="str">
        <f t="shared" si="8494"/>
        <v/>
      </c>
      <c r="T1933" s="107" t="str">
        <f t="shared" si="8494"/>
        <v/>
      </c>
      <c r="U1933" s="107" t="str">
        <f t="shared" ref="U1933" si="8495">IFERROR((U1932-U1931)/U1932*100%,"")</f>
        <v/>
      </c>
      <c r="V1933" s="107" t="str">
        <f>IFERROR((V1930-V1932)/V1932*100%,"")</f>
        <v/>
      </c>
      <c r="W1933" s="107" t="str">
        <f>IFERROR((W1930-W1932)/W1932*100%,"")</f>
        <v/>
      </c>
      <c r="X1933" s="107" t="str">
        <f>IFERROR((X1930-X1932)/X1932*100%,"")</f>
        <v/>
      </c>
      <c r="Y1933" s="107" t="str">
        <f>IFERROR((Y1930-Y1932)/Y1932*100%,"")</f>
        <v/>
      </c>
      <c r="Z1933" s="107" t="str">
        <f t="shared" ref="Z1933" si="8496">IFERROR((Z1932-Z1931)/Z1932*100%,"")</f>
        <v/>
      </c>
      <c r="AA1933" s="107" t="str">
        <f>IFERROR((AA1932-AA1930)/AA1932*100%,"")</f>
        <v/>
      </c>
      <c r="AB1933" s="107" t="str">
        <f>IFERROR((AB1932-AB1930)/AB1932*100%,"")</f>
        <v/>
      </c>
      <c r="AC1933" s="194" t="str">
        <f t="shared" ref="AC1933" si="8497">IFERROR((AC1932-AC1931)/AC1932*100%,"")</f>
        <v/>
      </c>
      <c r="AD1933" s="194" t="str">
        <f t="shared" ref="AD1933" si="8498">IFERROR((AD1932-AD1931)/AD1932*100%,"")</f>
        <v/>
      </c>
      <c r="AE1933" s="194" t="str">
        <f t="shared" ref="AE1933" si="8499">IFERROR((AE1932-AE1931)/AE1932*100%,"")</f>
        <v/>
      </c>
      <c r="AF1933" s="194" t="str">
        <f t="shared" ref="AF1933" si="8500">IFERROR((AF1932-AF1931)/AF1932*100%,"")</f>
        <v/>
      </c>
      <c r="AG1933" s="194" t="str">
        <f t="shared" ref="AG1933" si="8501">IFERROR((AG1932-AG1931)/AG1932*100%,"")</f>
        <v/>
      </c>
      <c r="AH1933" s="194" t="str">
        <f t="shared" ref="AH1933" si="8502">IFERROR((AH1932-AH1931)/AH1932*100%,"")</f>
        <v/>
      </c>
      <c r="AI1933" s="194" t="str">
        <f t="shared" ref="AI1933" si="8503">IFERROR((AI1932-AI1931)/AI1932*100%,"")</f>
        <v/>
      </c>
      <c r="AJ1933" s="194" t="str">
        <f t="shared" ref="AJ1933" si="8504">IFERROR((AJ1932-AJ1931)/AJ1932*100%,"")</f>
        <v/>
      </c>
      <c r="AK1933" s="194" t="str">
        <f t="shared" ref="AK1933" si="8505">IFERROR((AK1932-AK1931)/AK1932*100%,"")</f>
        <v/>
      </c>
      <c r="AL1933" s="194" t="str">
        <f t="shared" ref="AL1933" si="8506">IFERROR((AL1932-AL1931)/AL1932*100%,"")</f>
        <v/>
      </c>
      <c r="AM1933" s="227" t="str">
        <f>IFERROR((AM1932-AM1930)/AM1932*100%,"")</f>
        <v/>
      </c>
    </row>
    <row r="1934" spans="1:39" customFormat="1" outlineLevel="1">
      <c r="A1934" t="str">
        <f>B1925&amp;C1934</f>
        <v>Surname, Forename6</v>
      </c>
      <c r="B1934" s="256"/>
      <c r="C1934" s="123">
        <v>6</v>
      </c>
      <c r="D1934" s="26" t="s">
        <v>22</v>
      </c>
      <c r="E1934" s="103"/>
      <c r="F1934" s="103"/>
      <c r="G1934" s="103"/>
      <c r="H1934" s="15"/>
      <c r="I1934" s="16"/>
      <c r="J1934" s="17"/>
      <c r="K1934" s="94"/>
      <c r="L1934" s="94"/>
      <c r="M1934" s="94"/>
      <c r="N1934" s="94"/>
      <c r="O1934" s="94"/>
      <c r="P1934" s="94"/>
      <c r="Q1934" s="17" t="str">
        <f>IF(SUM(K1934:P1934)=0,"",SUM(K1934:P1934))</f>
        <v/>
      </c>
      <c r="R1934" s="94"/>
      <c r="S1934" s="94"/>
      <c r="T1934" s="17" t="str">
        <f>IF(SUM(R1934:S1934)=0,"",SUM(R1934:S1934))</f>
        <v/>
      </c>
      <c r="U1934" s="17"/>
      <c r="V1934" s="94"/>
      <c r="W1934" s="17"/>
      <c r="X1934" s="94" t="str">
        <f>IFERROR(AVERAGE(V1934:W1934),"")</f>
        <v/>
      </c>
      <c r="Y1934" s="17"/>
      <c r="Z1934" s="17"/>
      <c r="AA1934" s="71"/>
      <c r="AB1934" s="17"/>
      <c r="AC1934" s="190" t="str">
        <f>IF(J1934="","",IF(J1934&lt;&gt;0,INT(25.4347*POWER((18-J1934),1.81)),0))</f>
        <v/>
      </c>
      <c r="AD1934" s="190" t="str">
        <f>IFERROR(IF(Q1934&lt;&gt;0,INT(0.14354*POWER(((10*Q1934)-220),1.4)),0),"")</f>
        <v/>
      </c>
      <c r="AE1934" s="190" t="str">
        <f>IFERROR(IF(T1934&lt;&gt;0,INT(51.39*POWER((T1934-1.5),1.05)),0),"")</f>
        <v/>
      </c>
      <c r="AF1934" s="190">
        <f>IF(U1934&lt;&gt;0,INT(0.8465*POWER(((100*U1934)-75),1.42)),0)</f>
        <v>0</v>
      </c>
      <c r="AG1934" s="190" t="str">
        <f>IFERROR(IF(X1934&lt;&gt;0,INT(1.53775*POWER((82-X1934),1.81)),0),"")</f>
        <v/>
      </c>
      <c r="AH1934" s="190" t="str">
        <f>IF(Y1934="","",IF(Y1934&lt;&gt;0,INT(5.74352*POWER((28.5-Y1934),1.92)),0))</f>
        <v/>
      </c>
      <c r="AI1934" s="190">
        <f>IF(Z1934&lt;&gt;0,INT(12.91*POWER((Z1934-4),1.1)),0)</f>
        <v>0</v>
      </c>
      <c r="AJ1934" s="190" t="str">
        <f>IF(AA1934="","",IF(AA1934&lt;&gt;0,INT(0.2797*POWER(((100*AA1934)),1.35)),0))</f>
        <v/>
      </c>
      <c r="AK1934" s="191" t="str">
        <f>IF(AB1934="","",IF(AB1934&lt;&gt;0,INT(100.14*POWER((AB1934-1),1.08)),0))</f>
        <v/>
      </c>
      <c r="AL1934" s="192">
        <f>COUNT(J1934,Q1934,T1934,X1934,Y1934,AA1934,AB1934)</f>
        <v>0</v>
      </c>
      <c r="AM1934" s="193" t="str">
        <f>IF(AL1934=0,"",SUM(AC1934:AK1934))</f>
        <v/>
      </c>
    </row>
    <row r="1935" spans="1:39" customFormat="1" outlineLevel="1">
      <c r="B1935" s="256"/>
      <c r="C1935" s="124" t="s">
        <v>65</v>
      </c>
      <c r="D1935" s="103"/>
      <c r="E1935" s="103"/>
      <c r="F1935" s="103"/>
      <c r="G1935" s="103"/>
      <c r="H1935" s="104"/>
      <c r="I1935" s="105"/>
      <c r="J1935" s="107" t="str">
        <f>IFERROR((J1932-J1934)/J1934*100%,"")</f>
        <v/>
      </c>
      <c r="K1935" s="107" t="str">
        <f t="shared" ref="K1935:T1935" si="8507">IFERROR((K1934-K1932)/K1934*100%,"")</f>
        <v/>
      </c>
      <c r="L1935" s="107" t="str">
        <f t="shared" si="8507"/>
        <v/>
      </c>
      <c r="M1935" s="107" t="str">
        <f t="shared" si="8507"/>
        <v/>
      </c>
      <c r="N1935" s="107" t="str">
        <f t="shared" si="8507"/>
        <v/>
      </c>
      <c r="O1935" s="107" t="str">
        <f t="shared" si="8507"/>
        <v/>
      </c>
      <c r="P1935" s="107" t="str">
        <f t="shared" si="8507"/>
        <v/>
      </c>
      <c r="Q1935" s="107" t="str">
        <f t="shared" si="8507"/>
        <v/>
      </c>
      <c r="R1935" s="107" t="str">
        <f t="shared" si="8507"/>
        <v/>
      </c>
      <c r="S1935" s="107" t="str">
        <f t="shared" si="8507"/>
        <v/>
      </c>
      <c r="T1935" s="107" t="str">
        <f t="shared" si="8507"/>
        <v/>
      </c>
      <c r="U1935" s="107" t="str">
        <f t="shared" ref="U1935" si="8508">IFERROR((U1934-U1933)/U1934*100%,"")</f>
        <v/>
      </c>
      <c r="V1935" s="107" t="str">
        <f>IFERROR((V1932-V1934)/V1934*100%,"")</f>
        <v/>
      </c>
      <c r="W1935" s="107" t="str">
        <f>IFERROR((W1932-W1934)/W1934*100%,"")</f>
        <v/>
      </c>
      <c r="X1935" s="107" t="str">
        <f>IFERROR((X1932-X1934)/X1934*100%,"")</f>
        <v/>
      </c>
      <c r="Y1935" s="107" t="str">
        <f>IFERROR((Y1932-Y1934)/Y1934*100%,"")</f>
        <v/>
      </c>
      <c r="Z1935" s="107" t="str">
        <f t="shared" ref="Z1935" si="8509">IFERROR((Z1934-Z1933)/Z1934*100%,"")</f>
        <v/>
      </c>
      <c r="AA1935" s="107" t="str">
        <f>IFERROR((AA1934-AA1932)/AA1934*100%,"")</f>
        <v/>
      </c>
      <c r="AB1935" s="107" t="str">
        <f>IFERROR((AB1934-AB1932)/AB1934*100%,"")</f>
        <v/>
      </c>
      <c r="AC1935" s="194" t="str">
        <f t="shared" ref="AC1935" si="8510">IFERROR((AC1934-AC1933)/AC1934*100%,"")</f>
        <v/>
      </c>
      <c r="AD1935" s="194" t="str">
        <f t="shared" ref="AD1935" si="8511">IFERROR((AD1934-AD1933)/AD1934*100%,"")</f>
        <v/>
      </c>
      <c r="AE1935" s="194" t="str">
        <f t="shared" ref="AE1935" si="8512">IFERROR((AE1934-AE1933)/AE1934*100%,"")</f>
        <v/>
      </c>
      <c r="AF1935" s="194" t="str">
        <f t="shared" ref="AF1935" si="8513">IFERROR((AF1934-AF1933)/AF1934*100%,"")</f>
        <v/>
      </c>
      <c r="AG1935" s="194" t="str">
        <f t="shared" ref="AG1935" si="8514">IFERROR((AG1934-AG1933)/AG1934*100%,"")</f>
        <v/>
      </c>
      <c r="AH1935" s="194" t="str">
        <f t="shared" ref="AH1935" si="8515">IFERROR((AH1934-AH1933)/AH1934*100%,"")</f>
        <v/>
      </c>
      <c r="AI1935" s="194" t="str">
        <f t="shared" ref="AI1935" si="8516">IFERROR((AI1934-AI1933)/AI1934*100%,"")</f>
        <v/>
      </c>
      <c r="AJ1935" s="194" t="str">
        <f t="shared" ref="AJ1935" si="8517">IFERROR((AJ1934-AJ1933)/AJ1934*100%,"")</f>
        <v/>
      </c>
      <c r="AK1935" s="194" t="str">
        <f t="shared" ref="AK1935" si="8518">IFERROR((AK1934-AK1933)/AK1934*100%,"")</f>
        <v/>
      </c>
      <c r="AL1935" s="194" t="str">
        <f t="shared" ref="AL1935" si="8519">IFERROR((AL1934-AL1933)/AL1934*100%,"")</f>
        <v/>
      </c>
      <c r="AM1935" s="227" t="str">
        <f>IFERROR((AM1934-AM1932)/AM1934*100%,"")</f>
        <v/>
      </c>
    </row>
    <row r="1936" spans="1:39" customFormat="1" outlineLevel="1">
      <c r="A1936" t="str">
        <f>B1925&amp;C1936</f>
        <v>Surname, Forename7</v>
      </c>
      <c r="B1936" s="256"/>
      <c r="C1936" s="123">
        <v>7</v>
      </c>
      <c r="D1936" s="26" t="s">
        <v>22</v>
      </c>
      <c r="E1936" s="103"/>
      <c r="F1936" s="103"/>
      <c r="G1936" s="103"/>
      <c r="H1936" s="15"/>
      <c r="I1936" s="16"/>
      <c r="J1936" s="17"/>
      <c r="K1936" s="94"/>
      <c r="L1936" s="94"/>
      <c r="M1936" s="94"/>
      <c r="N1936" s="94"/>
      <c r="O1936" s="94"/>
      <c r="P1936" s="94"/>
      <c r="Q1936" s="17" t="str">
        <f>IF(SUM(K1936:P1936)=0,"",SUM(K1936:P1936))</f>
        <v/>
      </c>
      <c r="R1936" s="94"/>
      <c r="S1936" s="94"/>
      <c r="T1936" s="17" t="str">
        <f>IF(SUM(R1936:S1936)=0,"",SUM(R1936:S1936))</f>
        <v/>
      </c>
      <c r="U1936" s="17"/>
      <c r="V1936" s="94"/>
      <c r="W1936" s="17"/>
      <c r="X1936" s="94" t="str">
        <f>IFERROR(AVERAGE(V1936:W1936),"")</f>
        <v/>
      </c>
      <c r="Y1936" s="17"/>
      <c r="Z1936" s="17"/>
      <c r="AA1936" s="71"/>
      <c r="AB1936" s="17"/>
      <c r="AC1936" s="190" t="str">
        <f>IF(J1936="","",IF(J1936&lt;&gt;0,INT(25.4347*POWER((18-J1936),1.81)),0))</f>
        <v/>
      </c>
      <c r="AD1936" s="190" t="str">
        <f>IFERROR(IF(Q1936&lt;&gt;0,INT(0.14354*POWER(((10*Q1936)-220),1.4)),0),"")</f>
        <v/>
      </c>
      <c r="AE1936" s="190" t="str">
        <f>IFERROR(IF(T1936&lt;&gt;0,INT(51.39*POWER((T1936-1.5),1.05)),0),"")</f>
        <v/>
      </c>
      <c r="AF1936" s="190">
        <f>IF(U1936&lt;&gt;0,INT(0.8465*POWER(((100*U1936)-75),1.42)),0)</f>
        <v>0</v>
      </c>
      <c r="AG1936" s="190" t="str">
        <f>IFERROR(IF(X1936&lt;&gt;0,INT(1.53775*POWER((82-X1936),1.81)),0),"")</f>
        <v/>
      </c>
      <c r="AH1936" s="190" t="str">
        <f>IF(Y1936="","",IF(Y1936&lt;&gt;0,INT(5.74352*POWER((28.5-Y1936),1.92)),0))</f>
        <v/>
      </c>
      <c r="AI1936" s="190">
        <f>IF(Z1936&lt;&gt;0,INT(12.91*POWER((Z1936-4),1.1)),0)</f>
        <v>0</v>
      </c>
      <c r="AJ1936" s="190" t="str">
        <f>IF(AA1936="","",IF(AA1936&lt;&gt;0,INT(0.2797*POWER(((100*AA1936)),1.35)),0))</f>
        <v/>
      </c>
      <c r="AK1936" s="191" t="str">
        <f>IF(AB1936="","",IF(AB1936&lt;&gt;0,INT(100.14*POWER((AB1936-1),1.08)),0))</f>
        <v/>
      </c>
      <c r="AL1936" s="192">
        <f>COUNT(J1936,Q1936,T1936,X1936,Y1936,AA1936,AB1936)</f>
        <v>0</v>
      </c>
      <c r="AM1936" s="193" t="str">
        <f>IF(AL1936=0,"",SUM(AC1936:AK1936))</f>
        <v/>
      </c>
    </row>
    <row r="1937" spans="1:39" customFormat="1" outlineLevel="1">
      <c r="B1937" s="256"/>
      <c r="C1937" s="124" t="s">
        <v>65</v>
      </c>
      <c r="D1937" s="103"/>
      <c r="E1937" s="103"/>
      <c r="F1937" s="103"/>
      <c r="G1937" s="103"/>
      <c r="H1937" s="104"/>
      <c r="I1937" s="105"/>
      <c r="J1937" s="107" t="str">
        <f>IFERROR((J1934-J1936)/J1936*100%,"")</f>
        <v/>
      </c>
      <c r="K1937" s="107" t="str">
        <f t="shared" ref="K1937:T1937" si="8520">IFERROR((K1936-K1934)/K1936*100%,"")</f>
        <v/>
      </c>
      <c r="L1937" s="107" t="str">
        <f t="shared" si="8520"/>
        <v/>
      </c>
      <c r="M1937" s="107" t="str">
        <f t="shared" si="8520"/>
        <v/>
      </c>
      <c r="N1937" s="107" t="str">
        <f t="shared" si="8520"/>
        <v/>
      </c>
      <c r="O1937" s="107" t="str">
        <f t="shared" si="8520"/>
        <v/>
      </c>
      <c r="P1937" s="107" t="str">
        <f t="shared" si="8520"/>
        <v/>
      </c>
      <c r="Q1937" s="107" t="str">
        <f t="shared" si="8520"/>
        <v/>
      </c>
      <c r="R1937" s="107" t="str">
        <f t="shared" si="8520"/>
        <v/>
      </c>
      <c r="S1937" s="107" t="str">
        <f t="shared" si="8520"/>
        <v/>
      </c>
      <c r="T1937" s="107" t="str">
        <f t="shared" si="8520"/>
        <v/>
      </c>
      <c r="U1937" s="107" t="str">
        <f t="shared" ref="U1937" si="8521">IFERROR((U1936-U1935)/U1936*100%,"")</f>
        <v/>
      </c>
      <c r="V1937" s="107" t="str">
        <f>IFERROR((V1934-V1936)/V1936*100%,"")</f>
        <v/>
      </c>
      <c r="W1937" s="107" t="str">
        <f>IFERROR((W1934-W1936)/W1936*100%,"")</f>
        <v/>
      </c>
      <c r="X1937" s="107" t="str">
        <f>IFERROR((X1934-X1936)/X1936*100%,"")</f>
        <v/>
      </c>
      <c r="Y1937" s="107" t="str">
        <f>IFERROR((Y1934-Y1936)/Y1936*100%,"")</f>
        <v/>
      </c>
      <c r="Z1937" s="107" t="str">
        <f t="shared" ref="Z1937" si="8522">IFERROR((Z1936-Z1935)/Z1936*100%,"")</f>
        <v/>
      </c>
      <c r="AA1937" s="107" t="str">
        <f>IFERROR((AA1936-AA1934)/AA1936*100%,"")</f>
        <v/>
      </c>
      <c r="AB1937" s="107" t="str">
        <f>IFERROR((AB1936-AB1934)/AB1936*100%,"")</f>
        <v/>
      </c>
      <c r="AC1937" s="194" t="str">
        <f t="shared" ref="AC1937" si="8523">IFERROR((AC1936-AC1935)/AC1936*100%,"")</f>
        <v/>
      </c>
      <c r="AD1937" s="194" t="str">
        <f t="shared" ref="AD1937" si="8524">IFERROR((AD1936-AD1935)/AD1936*100%,"")</f>
        <v/>
      </c>
      <c r="AE1937" s="194" t="str">
        <f t="shared" ref="AE1937" si="8525">IFERROR((AE1936-AE1935)/AE1936*100%,"")</f>
        <v/>
      </c>
      <c r="AF1937" s="194" t="str">
        <f t="shared" ref="AF1937" si="8526">IFERROR((AF1936-AF1935)/AF1936*100%,"")</f>
        <v/>
      </c>
      <c r="AG1937" s="194" t="str">
        <f t="shared" ref="AG1937" si="8527">IFERROR((AG1936-AG1935)/AG1936*100%,"")</f>
        <v/>
      </c>
      <c r="AH1937" s="194" t="str">
        <f t="shared" ref="AH1937" si="8528">IFERROR((AH1936-AH1935)/AH1936*100%,"")</f>
        <v/>
      </c>
      <c r="AI1937" s="194" t="str">
        <f t="shared" ref="AI1937" si="8529">IFERROR((AI1936-AI1935)/AI1936*100%,"")</f>
        <v/>
      </c>
      <c r="AJ1937" s="194" t="str">
        <f t="shared" ref="AJ1937" si="8530">IFERROR((AJ1936-AJ1935)/AJ1936*100%,"")</f>
        <v/>
      </c>
      <c r="AK1937" s="194" t="str">
        <f t="shared" ref="AK1937" si="8531">IFERROR((AK1936-AK1935)/AK1936*100%,"")</f>
        <v/>
      </c>
      <c r="AL1937" s="194" t="str">
        <f t="shared" ref="AL1937" si="8532">IFERROR((AL1936-AL1935)/AL1936*100%,"")</f>
        <v/>
      </c>
      <c r="AM1937" s="227" t="str">
        <f>IFERROR((AM1936-AM1934)/AM1936*100%,"")</f>
        <v/>
      </c>
    </row>
    <row r="1938" spans="1:39" customFormat="1" outlineLevel="1">
      <c r="A1938" t="str">
        <f>B1925&amp;C1938</f>
        <v>Surname, Forename8</v>
      </c>
      <c r="B1938" s="256"/>
      <c r="C1938" s="123">
        <v>8</v>
      </c>
      <c r="D1938" s="26" t="s">
        <v>22</v>
      </c>
      <c r="E1938" s="103"/>
      <c r="F1938" s="103"/>
      <c r="G1938" s="103"/>
      <c r="H1938" s="15"/>
      <c r="I1938" s="16"/>
      <c r="J1938" s="17"/>
      <c r="K1938" s="94"/>
      <c r="L1938" s="94"/>
      <c r="M1938" s="94"/>
      <c r="N1938" s="94"/>
      <c r="O1938" s="94"/>
      <c r="P1938" s="94"/>
      <c r="Q1938" s="17" t="str">
        <f>IF(SUM(K1938:P1938)=0,"",SUM(K1938:P1938))</f>
        <v/>
      </c>
      <c r="R1938" s="94"/>
      <c r="S1938" s="94"/>
      <c r="T1938" s="17" t="str">
        <f>IF(SUM(R1938:S1938)=0,"",SUM(R1938:S1938))</f>
        <v/>
      </c>
      <c r="U1938" s="17"/>
      <c r="V1938" s="94"/>
      <c r="W1938" s="17"/>
      <c r="X1938" s="94" t="str">
        <f>IFERROR(AVERAGE(V1938:W1938),"")</f>
        <v/>
      </c>
      <c r="Y1938" s="17"/>
      <c r="Z1938" s="17"/>
      <c r="AA1938" s="71"/>
      <c r="AB1938" s="17"/>
      <c r="AC1938" s="190" t="str">
        <f>IF(J1938="","",IF(J1938&lt;&gt;0,INT(25.4347*POWER((18-J1938),1.81)),0))</f>
        <v/>
      </c>
      <c r="AD1938" s="190" t="str">
        <f>IFERROR(IF(Q1938&lt;&gt;0,INT(0.14354*POWER(((10*Q1938)-220),1.4)),0),"")</f>
        <v/>
      </c>
      <c r="AE1938" s="190" t="str">
        <f>IFERROR(IF(T1938&lt;&gt;0,INT(51.39*POWER((T1938-1.5),1.05)),0),"")</f>
        <v/>
      </c>
      <c r="AF1938" s="190">
        <f>IF(U1938&lt;&gt;0,INT(0.8465*POWER(((100*U1938)-75),1.42)),0)</f>
        <v>0</v>
      </c>
      <c r="AG1938" s="190" t="str">
        <f>IFERROR(IF(X1938&lt;&gt;0,INT(1.53775*POWER((82-X1938),1.81)),0),"")</f>
        <v/>
      </c>
      <c r="AH1938" s="190" t="str">
        <f>IF(Y1938="","",IF(Y1938&lt;&gt;0,INT(5.74352*POWER((28.5-Y1938),1.92)),0))</f>
        <v/>
      </c>
      <c r="AI1938" s="190">
        <f>IF(Z1938&lt;&gt;0,INT(12.91*POWER((Z1938-4),1.1)),0)</f>
        <v>0</v>
      </c>
      <c r="AJ1938" s="190" t="str">
        <f>IF(AA1938="","",IF(AA1938&lt;&gt;0,INT(0.2797*POWER(((100*AA1938)),1.35)),0))</f>
        <v/>
      </c>
      <c r="AK1938" s="191" t="str">
        <f>IF(AB1938="","",IF(AB1938&lt;&gt;0,INT(100.14*POWER((AB1938-1),1.08)),0))</f>
        <v/>
      </c>
      <c r="AL1938" s="192">
        <f>COUNT(J1938,Q1938,T1938,X1938,Y1938,AA1938,AB1938)</f>
        <v>0</v>
      </c>
      <c r="AM1938" s="193" t="str">
        <f>IF(AL1938=0,"",SUM(AC1938:AK1938))</f>
        <v/>
      </c>
    </row>
    <row r="1939" spans="1:39" customFormat="1" outlineLevel="1">
      <c r="B1939" s="256"/>
      <c r="C1939" s="124" t="s">
        <v>65</v>
      </c>
      <c r="D1939" s="103"/>
      <c r="E1939" s="103"/>
      <c r="F1939" s="103"/>
      <c r="G1939" s="103"/>
      <c r="H1939" s="104"/>
      <c r="I1939" s="105"/>
      <c r="J1939" s="107" t="str">
        <f>IFERROR((J1936-J1938)/J1938*100%,"")</f>
        <v/>
      </c>
      <c r="K1939" s="107" t="str">
        <f t="shared" ref="K1939:T1939" si="8533">IFERROR((K1938-K1936)/K1938*100%,"")</f>
        <v/>
      </c>
      <c r="L1939" s="107" t="str">
        <f t="shared" si="8533"/>
        <v/>
      </c>
      <c r="M1939" s="107" t="str">
        <f t="shared" si="8533"/>
        <v/>
      </c>
      <c r="N1939" s="107" t="str">
        <f t="shared" si="8533"/>
        <v/>
      </c>
      <c r="O1939" s="107" t="str">
        <f t="shared" si="8533"/>
        <v/>
      </c>
      <c r="P1939" s="107" t="str">
        <f t="shared" si="8533"/>
        <v/>
      </c>
      <c r="Q1939" s="107" t="str">
        <f t="shared" si="8533"/>
        <v/>
      </c>
      <c r="R1939" s="107" t="str">
        <f t="shared" si="8533"/>
        <v/>
      </c>
      <c r="S1939" s="107" t="str">
        <f t="shared" si="8533"/>
        <v/>
      </c>
      <c r="T1939" s="107" t="str">
        <f t="shared" si="8533"/>
        <v/>
      </c>
      <c r="U1939" s="107" t="str">
        <f t="shared" ref="U1939" si="8534">IFERROR((U1938-U1937)/U1938*100%,"")</f>
        <v/>
      </c>
      <c r="V1939" s="107" t="str">
        <f>IFERROR((V1936-V1938)/V1938*100%,"")</f>
        <v/>
      </c>
      <c r="W1939" s="107" t="str">
        <f>IFERROR((W1936-W1938)/W1938*100%,"")</f>
        <v/>
      </c>
      <c r="X1939" s="107" t="str">
        <f>IFERROR((X1936-X1938)/X1938*100%,"")</f>
        <v/>
      </c>
      <c r="Y1939" s="107" t="str">
        <f>IFERROR((Y1936-Y1938)/Y1938*100%,"")</f>
        <v/>
      </c>
      <c r="Z1939" s="107" t="str">
        <f t="shared" ref="Z1939" si="8535">IFERROR((Z1938-Z1937)/Z1938*100%,"")</f>
        <v/>
      </c>
      <c r="AA1939" s="107" t="str">
        <f>IFERROR((AA1938-AA1936)/AA1938*100%,"")</f>
        <v/>
      </c>
      <c r="AB1939" s="107" t="str">
        <f>IFERROR((AB1938-AB1936)/AB1938*100%,"")</f>
        <v/>
      </c>
      <c r="AC1939" s="194" t="str">
        <f t="shared" ref="AC1939" si="8536">IFERROR((AC1938-AC1937)/AC1938*100%,"")</f>
        <v/>
      </c>
      <c r="AD1939" s="194" t="str">
        <f t="shared" ref="AD1939" si="8537">IFERROR((AD1938-AD1937)/AD1938*100%,"")</f>
        <v/>
      </c>
      <c r="AE1939" s="194" t="str">
        <f t="shared" ref="AE1939" si="8538">IFERROR((AE1938-AE1937)/AE1938*100%,"")</f>
        <v/>
      </c>
      <c r="AF1939" s="194" t="str">
        <f t="shared" ref="AF1939" si="8539">IFERROR((AF1938-AF1937)/AF1938*100%,"")</f>
        <v/>
      </c>
      <c r="AG1939" s="194" t="str">
        <f t="shared" ref="AG1939" si="8540">IFERROR((AG1938-AG1937)/AG1938*100%,"")</f>
        <v/>
      </c>
      <c r="AH1939" s="194" t="str">
        <f t="shared" ref="AH1939" si="8541">IFERROR((AH1938-AH1937)/AH1938*100%,"")</f>
        <v/>
      </c>
      <c r="AI1939" s="194" t="str">
        <f t="shared" ref="AI1939" si="8542">IFERROR((AI1938-AI1937)/AI1938*100%,"")</f>
        <v/>
      </c>
      <c r="AJ1939" s="194" t="str">
        <f t="shared" ref="AJ1939" si="8543">IFERROR((AJ1938-AJ1937)/AJ1938*100%,"")</f>
        <v/>
      </c>
      <c r="AK1939" s="194" t="str">
        <f t="shared" ref="AK1939" si="8544">IFERROR((AK1938-AK1937)/AK1938*100%,"")</f>
        <v/>
      </c>
      <c r="AL1939" s="194" t="str">
        <f t="shared" ref="AL1939" si="8545">IFERROR((AL1938-AL1937)/AL1938*100%,"")</f>
        <v/>
      </c>
      <c r="AM1939" s="227" t="str">
        <f>IFERROR((AM1938-AM1936)/AM1938*100%,"")</f>
        <v/>
      </c>
    </row>
    <row r="1940" spans="1:39" customFormat="1" outlineLevel="1">
      <c r="A1940" t="str">
        <f>B1925&amp;C1940</f>
        <v>Surname, Forename9</v>
      </c>
      <c r="B1940" s="256"/>
      <c r="C1940" s="123">
        <v>9</v>
      </c>
      <c r="D1940" s="26" t="s">
        <v>22</v>
      </c>
      <c r="E1940" s="103"/>
      <c r="F1940" s="103"/>
      <c r="G1940" s="103"/>
      <c r="H1940" s="15"/>
      <c r="I1940" s="16"/>
      <c r="J1940" s="17"/>
      <c r="K1940" s="94"/>
      <c r="L1940" s="94"/>
      <c r="M1940" s="94"/>
      <c r="N1940" s="94"/>
      <c r="O1940" s="94"/>
      <c r="P1940" s="94"/>
      <c r="Q1940" s="17" t="str">
        <f>IF(SUM(K1940:P1940)=0,"",SUM(K1940:P1940))</f>
        <v/>
      </c>
      <c r="R1940" s="94"/>
      <c r="S1940" s="94"/>
      <c r="T1940" s="17" t="str">
        <f>IF(SUM(R1940:S1940)=0,"",SUM(R1940:S1940))</f>
        <v/>
      </c>
      <c r="U1940" s="17"/>
      <c r="V1940" s="94"/>
      <c r="W1940" s="17"/>
      <c r="X1940" s="94" t="str">
        <f>IFERROR(AVERAGE(V1940:W1940),"")</f>
        <v/>
      </c>
      <c r="Y1940" s="17"/>
      <c r="Z1940" s="17"/>
      <c r="AA1940" s="71"/>
      <c r="AB1940" s="17"/>
      <c r="AC1940" s="190" t="str">
        <f>IF(J1940="","",IF(J1940&lt;&gt;0,INT(25.4347*POWER((18-J1940),1.81)),0))</f>
        <v/>
      </c>
      <c r="AD1940" s="190" t="str">
        <f>IFERROR(IF(Q1940&lt;&gt;0,INT(0.14354*POWER(((10*Q1940)-220),1.4)),0),"")</f>
        <v/>
      </c>
      <c r="AE1940" s="190" t="str">
        <f>IFERROR(IF(T1940&lt;&gt;0,INT(51.39*POWER((T1940-1.5),1.05)),0),"")</f>
        <v/>
      </c>
      <c r="AF1940" s="190">
        <f>IF(U1940&lt;&gt;0,INT(0.8465*POWER(((100*U1940)-75),1.42)),0)</f>
        <v>0</v>
      </c>
      <c r="AG1940" s="190" t="str">
        <f>IFERROR(IF(X1940&lt;&gt;0,INT(1.53775*POWER((82-X1940),1.81)),0),"")</f>
        <v/>
      </c>
      <c r="AH1940" s="190" t="str">
        <f>IF(Y1940="","",IF(Y1940&lt;&gt;0,INT(5.74352*POWER((28.5-Y1940),1.92)),0))</f>
        <v/>
      </c>
      <c r="AI1940" s="190">
        <f>IF(Z1940&lt;&gt;0,INT(12.91*POWER((Z1940-4),1.1)),0)</f>
        <v>0</v>
      </c>
      <c r="AJ1940" s="190" t="str">
        <f>IF(AA1940="","",IF(AA1940&lt;&gt;0,INT(0.2797*POWER(((100*AA1940)),1.35)),0))</f>
        <v/>
      </c>
      <c r="AK1940" s="191" t="str">
        <f>IF(AB1940="","",IF(AB1940&lt;&gt;0,INT(100.14*POWER((AB1940-1),1.08)),0))</f>
        <v/>
      </c>
      <c r="AL1940" s="192">
        <f>COUNT(J1940,Q1940,T1940,X1940,Y1940,AA1940,AB1940)</f>
        <v>0</v>
      </c>
      <c r="AM1940" s="193" t="str">
        <f>IF(AL1940=0,"",SUM(AC1940:AK1940))</f>
        <v/>
      </c>
    </row>
    <row r="1941" spans="1:39" customFormat="1" outlineLevel="1">
      <c r="B1941" s="256"/>
      <c r="C1941" s="124" t="s">
        <v>65</v>
      </c>
      <c r="D1941" s="33"/>
      <c r="E1941" s="33"/>
      <c r="F1941" s="33"/>
      <c r="G1941" s="33"/>
      <c r="H1941" s="18"/>
      <c r="I1941" s="44"/>
      <c r="J1941" s="107" t="str">
        <f>IFERROR((J1938-J1940)/J1940*100%,"")</f>
        <v/>
      </c>
      <c r="K1941" s="107" t="str">
        <f t="shared" ref="K1941:T1941" si="8546">IFERROR((K1940-K1938)/K1940*100%,"")</f>
        <v/>
      </c>
      <c r="L1941" s="107" t="str">
        <f t="shared" si="8546"/>
        <v/>
      </c>
      <c r="M1941" s="107" t="str">
        <f t="shared" si="8546"/>
        <v/>
      </c>
      <c r="N1941" s="107" t="str">
        <f t="shared" si="8546"/>
        <v/>
      </c>
      <c r="O1941" s="107" t="str">
        <f t="shared" si="8546"/>
        <v/>
      </c>
      <c r="P1941" s="107" t="str">
        <f t="shared" si="8546"/>
        <v/>
      </c>
      <c r="Q1941" s="107" t="str">
        <f t="shared" si="8546"/>
        <v/>
      </c>
      <c r="R1941" s="107" t="str">
        <f t="shared" si="8546"/>
        <v/>
      </c>
      <c r="S1941" s="107" t="str">
        <f t="shared" si="8546"/>
        <v/>
      </c>
      <c r="T1941" s="107" t="str">
        <f t="shared" si="8546"/>
        <v/>
      </c>
      <c r="U1941" s="107" t="str">
        <f t="shared" ref="U1941" si="8547">IFERROR((U1940-U1939)/U1940*100%,"")</f>
        <v/>
      </c>
      <c r="V1941" s="107" t="str">
        <f>IFERROR((V1938-V1940)/V1940*100%,"")</f>
        <v/>
      </c>
      <c r="W1941" s="107" t="str">
        <f>IFERROR((W1938-W1940)/W1940*100%,"")</f>
        <v/>
      </c>
      <c r="X1941" s="107" t="str">
        <f>IFERROR((X1938-X1940)/X1940*100%,"")</f>
        <v/>
      </c>
      <c r="Y1941" s="107" t="str">
        <f>IFERROR((Y1938-Y1940)/Y1940*100%,"")</f>
        <v/>
      </c>
      <c r="Z1941" s="107" t="str">
        <f t="shared" ref="Z1941" si="8548">IFERROR((Z1940-Z1939)/Z1940*100%,"")</f>
        <v/>
      </c>
      <c r="AA1941" s="107" t="str">
        <f>IFERROR((AA1940-AA1938)/AA1940*100%,"")</f>
        <v/>
      </c>
      <c r="AB1941" s="107" t="str">
        <f>IFERROR((AB1940-AB1938)/AB1940*100%,"")</f>
        <v/>
      </c>
      <c r="AC1941" s="194" t="str">
        <f t="shared" ref="AC1941" si="8549">IFERROR((AC1940-AC1939)/AC1940*100%,"")</f>
        <v/>
      </c>
      <c r="AD1941" s="194" t="str">
        <f t="shared" ref="AD1941" si="8550">IFERROR((AD1940-AD1939)/AD1940*100%,"")</f>
        <v/>
      </c>
      <c r="AE1941" s="194" t="str">
        <f t="shared" ref="AE1941" si="8551">IFERROR((AE1940-AE1939)/AE1940*100%,"")</f>
        <v/>
      </c>
      <c r="AF1941" s="194" t="str">
        <f t="shared" ref="AF1941" si="8552">IFERROR((AF1940-AF1939)/AF1940*100%,"")</f>
        <v/>
      </c>
      <c r="AG1941" s="194" t="str">
        <f t="shared" ref="AG1941" si="8553">IFERROR((AG1940-AG1939)/AG1940*100%,"")</f>
        <v/>
      </c>
      <c r="AH1941" s="194" t="str">
        <f t="shared" ref="AH1941" si="8554">IFERROR((AH1940-AH1939)/AH1940*100%,"")</f>
        <v/>
      </c>
      <c r="AI1941" s="194" t="str">
        <f t="shared" ref="AI1941" si="8555">IFERROR((AI1940-AI1939)/AI1940*100%,"")</f>
        <v/>
      </c>
      <c r="AJ1941" s="194" t="str">
        <f t="shared" ref="AJ1941" si="8556">IFERROR((AJ1940-AJ1939)/AJ1940*100%,"")</f>
        <v/>
      </c>
      <c r="AK1941" s="194" t="str">
        <f t="shared" ref="AK1941" si="8557">IFERROR((AK1940-AK1939)/AK1940*100%,"")</f>
        <v/>
      </c>
      <c r="AL1941" s="194" t="str">
        <f t="shared" ref="AL1941" si="8558">IFERROR((AL1940-AL1939)/AL1940*100%,"")</f>
        <v/>
      </c>
      <c r="AM1941" s="227" t="str">
        <f>IFERROR((AM1940-AM1938)/AM1940*100%,"")</f>
        <v/>
      </c>
    </row>
    <row r="1942" spans="1:39" s="6" customFormat="1" outlineLevel="1">
      <c r="A1942" t="str">
        <f>B1925&amp;C1942</f>
        <v>Surname, Forename10</v>
      </c>
      <c r="B1942" s="256"/>
      <c r="C1942" s="125">
        <v>10</v>
      </c>
      <c r="D1942" s="33" t="s">
        <v>22</v>
      </c>
      <c r="E1942" s="33"/>
      <c r="F1942" s="33"/>
      <c r="G1942" s="33"/>
      <c r="H1942" s="18"/>
      <c r="I1942" s="44"/>
      <c r="J1942" s="34"/>
      <c r="K1942" s="34"/>
      <c r="L1942" s="34"/>
      <c r="M1942" s="34"/>
      <c r="N1942" s="34"/>
      <c r="O1942" s="34"/>
      <c r="P1942" s="34"/>
      <c r="Q1942" s="17" t="str">
        <f>IF(SUM(K1942:P1942)=0,"",SUM(K1942:P1942))</f>
        <v/>
      </c>
      <c r="R1942" s="94"/>
      <c r="S1942" s="94"/>
      <c r="T1942" s="17" t="str">
        <f>IF(SUM(R1942:S1942)=0,"",SUM(R1942:S1942))</f>
        <v/>
      </c>
      <c r="U1942" s="17"/>
      <c r="V1942" s="94"/>
      <c r="W1942" s="17"/>
      <c r="X1942" s="94" t="str">
        <f>IFERROR(AVERAGE(V1942:W1942),"")</f>
        <v/>
      </c>
      <c r="Y1942" s="17"/>
      <c r="Z1942" s="17"/>
      <c r="AA1942" s="71"/>
      <c r="AB1942" s="17"/>
      <c r="AC1942" s="190" t="str">
        <f>IF(J1942="","",IF(J1942&lt;&gt;0,INT(25.4347*POWER((18-J1942),1.81)),0))</f>
        <v/>
      </c>
      <c r="AD1942" s="190" t="str">
        <f>IFERROR(IF(Q1942&lt;&gt;0,INT(0.14354*POWER(((10*Q1942)-220),1.4)),0),"")</f>
        <v/>
      </c>
      <c r="AE1942" s="190" t="str">
        <f>IFERROR(IF(T1942&lt;&gt;0,INT(51.39*POWER((T1942-1.5),1.05)),0),"")</f>
        <v/>
      </c>
      <c r="AF1942" s="190">
        <f>IF(U1942&lt;&gt;0,INT(0.8465*POWER(((100*U1942)-75),1.42)),0)</f>
        <v>0</v>
      </c>
      <c r="AG1942" s="190" t="str">
        <f>IFERROR(IF(X1942&lt;&gt;0,INT(1.53775*POWER((82-X1942),1.81)),0),"")</f>
        <v/>
      </c>
      <c r="AH1942" s="190" t="str">
        <f>IF(Y1942="","",IF(Y1942&lt;&gt;0,INT(5.74352*POWER((28.5-Y1942),1.92)),0))</f>
        <v/>
      </c>
      <c r="AI1942" s="190">
        <f>IF(Z1942&lt;&gt;0,INT(12.91*POWER((Z1942-4),1.1)),0)</f>
        <v>0</v>
      </c>
      <c r="AJ1942" s="190" t="str">
        <f>IF(AA1942="","",IF(AA1942&lt;&gt;0,INT(0.2797*POWER(((100*AA1942)),1.35)),0))</f>
        <v/>
      </c>
      <c r="AK1942" s="191" t="str">
        <f>IF(AB1942="","",IF(AB1942&lt;&gt;0,INT(100.14*POWER((AB1942-1),1.08)),0))</f>
        <v/>
      </c>
      <c r="AL1942" s="192">
        <f>COUNT(J1942,Q1942,T1942,X1942,Y1942,AA1942,AB1942)</f>
        <v>0</v>
      </c>
      <c r="AM1942" s="193" t="str">
        <f>IF(AL1942=0,"",SUM(AC1942:AK1942))</f>
        <v/>
      </c>
    </row>
    <row r="1943" spans="1:39" s="6" customFormat="1" outlineLevel="1">
      <c r="A1943"/>
      <c r="B1943" s="257"/>
      <c r="C1943" s="126" t="s">
        <v>65</v>
      </c>
      <c r="D1943" s="33"/>
      <c r="E1943" s="33"/>
      <c r="F1943" s="33"/>
      <c r="G1943" s="33"/>
      <c r="H1943" s="18"/>
      <c r="I1943" s="44"/>
      <c r="J1943" s="107" t="str">
        <f>IFERROR((J1940-J1942)/J1942*100%,"")</f>
        <v/>
      </c>
      <c r="K1943" s="107" t="str">
        <f t="shared" ref="K1943:T1943" si="8559">IFERROR((K1942-K1940)/K1942*100%,"")</f>
        <v/>
      </c>
      <c r="L1943" s="107" t="str">
        <f t="shared" si="8559"/>
        <v/>
      </c>
      <c r="M1943" s="107" t="str">
        <f t="shared" si="8559"/>
        <v/>
      </c>
      <c r="N1943" s="107" t="str">
        <f t="shared" si="8559"/>
        <v/>
      </c>
      <c r="O1943" s="107" t="str">
        <f t="shared" si="8559"/>
        <v/>
      </c>
      <c r="P1943" s="107" t="str">
        <f t="shared" si="8559"/>
        <v/>
      </c>
      <c r="Q1943" s="107" t="str">
        <f t="shared" si="8559"/>
        <v/>
      </c>
      <c r="R1943" s="107" t="str">
        <f t="shared" si="8559"/>
        <v/>
      </c>
      <c r="S1943" s="107" t="str">
        <f t="shared" si="8559"/>
        <v/>
      </c>
      <c r="T1943" s="107" t="str">
        <f t="shared" si="8559"/>
        <v/>
      </c>
      <c r="U1943" s="107" t="str">
        <f t="shared" ref="U1943" si="8560">IFERROR((U1942-U1941)/U1942*100%,"")</f>
        <v/>
      </c>
      <c r="V1943" s="107" t="str">
        <f>IFERROR((V1940-V1942)/V1942*100%,"")</f>
        <v/>
      </c>
      <c r="W1943" s="107" t="str">
        <f>IFERROR((W1940-W1942)/W1942*100%,"")</f>
        <v/>
      </c>
      <c r="X1943" s="107" t="str">
        <f>IFERROR((X1940-X1942)/X1942*100%,"")</f>
        <v/>
      </c>
      <c r="Y1943" s="107" t="str">
        <f>IFERROR((Y1940-Y1942)/Y1942*100%,"")</f>
        <v/>
      </c>
      <c r="Z1943" s="107" t="str">
        <f t="shared" ref="Z1943" si="8561">IFERROR((Z1942-Z1941)/Z1942*100%,"")</f>
        <v/>
      </c>
      <c r="AA1943" s="107" t="str">
        <f>IFERROR((AA1942-AA1940)/AA1942*100%,"")</f>
        <v/>
      </c>
      <c r="AB1943" s="107" t="str">
        <f>IFERROR((AB1942-AB1940)/AB1942*100%,"")</f>
        <v/>
      </c>
      <c r="AC1943" s="194" t="str">
        <f t="shared" ref="AC1943" si="8562">IFERROR((AC1942-AC1941)/AC1942*100%,"")</f>
        <v/>
      </c>
      <c r="AD1943" s="194" t="str">
        <f t="shared" ref="AD1943" si="8563">IFERROR((AD1942-AD1941)/AD1942*100%,"")</f>
        <v/>
      </c>
      <c r="AE1943" s="194" t="str">
        <f t="shared" ref="AE1943" si="8564">IFERROR((AE1942-AE1941)/AE1942*100%,"")</f>
        <v/>
      </c>
      <c r="AF1943" s="194" t="str">
        <f t="shared" ref="AF1943" si="8565">IFERROR((AF1942-AF1941)/AF1942*100%,"")</f>
        <v/>
      </c>
      <c r="AG1943" s="194" t="str">
        <f t="shared" ref="AG1943" si="8566">IFERROR((AG1942-AG1941)/AG1942*100%,"")</f>
        <v/>
      </c>
      <c r="AH1943" s="194" t="str">
        <f t="shared" ref="AH1943" si="8567">IFERROR((AH1942-AH1941)/AH1942*100%,"")</f>
        <v/>
      </c>
      <c r="AI1943" s="194" t="str">
        <f t="shared" ref="AI1943" si="8568">IFERROR((AI1942-AI1941)/AI1942*100%,"")</f>
        <v/>
      </c>
      <c r="AJ1943" s="194" t="str">
        <f t="shared" ref="AJ1943" si="8569">IFERROR((AJ1942-AJ1941)/AJ1942*100%,"")</f>
        <v/>
      </c>
      <c r="AK1943" s="194" t="str">
        <f t="shared" ref="AK1943" si="8570">IFERROR((AK1942-AK1941)/AK1942*100%,"")</f>
        <v/>
      </c>
      <c r="AL1943" s="194" t="str">
        <f t="shared" ref="AL1943" si="8571">IFERROR((AL1942-AL1941)/AL1942*100%,"")</f>
        <v/>
      </c>
      <c r="AM1943" s="227" t="str">
        <f>IFERROR((AM1942-AM1940)/AM1942*100%,"")</f>
        <v/>
      </c>
    </row>
    <row r="1944" spans="1:39" s="45" customFormat="1" outlineLevel="1">
      <c r="B1944" s="115"/>
      <c r="C1944" s="32"/>
      <c r="D1944" s="33"/>
      <c r="E1944" s="33"/>
      <c r="F1944" s="33"/>
      <c r="G1944" s="33"/>
      <c r="H1944" s="18"/>
      <c r="I1944" s="44"/>
      <c r="J1944" s="34"/>
      <c r="K1944" s="34"/>
      <c r="L1944" s="34"/>
      <c r="M1944" s="34"/>
      <c r="N1944" s="34"/>
      <c r="O1944" s="34"/>
      <c r="P1944" s="34"/>
      <c r="Q1944" s="34"/>
      <c r="R1944" s="34"/>
      <c r="S1944" s="34"/>
      <c r="T1944" s="34"/>
      <c r="U1944" s="34"/>
      <c r="V1944" s="34"/>
      <c r="W1944" s="34"/>
      <c r="X1944" s="34"/>
      <c r="Y1944" s="34"/>
      <c r="Z1944" s="34"/>
      <c r="AA1944" s="34"/>
      <c r="AB1944" s="34"/>
      <c r="AC1944" s="195"/>
      <c r="AD1944" s="196"/>
      <c r="AE1944" s="196"/>
      <c r="AF1944" s="196"/>
      <c r="AG1944" s="196"/>
      <c r="AH1944" s="196"/>
      <c r="AI1944" s="196"/>
      <c r="AJ1944" s="196"/>
      <c r="AK1944" s="197"/>
      <c r="AL1944" s="196"/>
      <c r="AM1944" s="198"/>
    </row>
    <row r="1945" spans="1:39" s="6" customFormat="1" outlineLevel="1">
      <c r="B1945" s="116"/>
      <c r="C1945" s="35"/>
      <c r="D1945" s="36"/>
      <c r="E1945" s="36"/>
      <c r="F1945" s="36"/>
      <c r="G1945" s="36"/>
      <c r="H1945" s="37"/>
      <c r="I1945" s="38" t="s">
        <v>24</v>
      </c>
      <c r="J1945" s="21" t="e">
        <f>AVERAGE(J1925:J1926,J1928,J1930,J1932,J1934,J1936,J1938,J1940,J1942)</f>
        <v>#DIV/0!</v>
      </c>
      <c r="K1945" s="21" t="e">
        <f t="shared" ref="K1945:AB1945" si="8572">AVERAGE(K1925:K1926,K1928,K1930,K1932,K1934,K1936,K1938,K1940,K1942)</f>
        <v>#DIV/0!</v>
      </c>
      <c r="L1945" s="21" t="e">
        <f t="shared" si="8572"/>
        <v>#DIV/0!</v>
      </c>
      <c r="M1945" s="21" t="e">
        <f t="shared" si="8572"/>
        <v>#DIV/0!</v>
      </c>
      <c r="N1945" s="21" t="e">
        <f t="shared" si="8572"/>
        <v>#DIV/0!</v>
      </c>
      <c r="O1945" s="21" t="e">
        <f t="shared" si="8572"/>
        <v>#DIV/0!</v>
      </c>
      <c r="P1945" s="21" t="e">
        <f t="shared" si="8572"/>
        <v>#DIV/0!</v>
      </c>
      <c r="Q1945" s="21">
        <f t="shared" si="8572"/>
        <v>0</v>
      </c>
      <c r="R1945" s="21" t="e">
        <f t="shared" si="8572"/>
        <v>#DIV/0!</v>
      </c>
      <c r="S1945" s="21" t="e">
        <f t="shared" si="8572"/>
        <v>#DIV/0!</v>
      </c>
      <c r="T1945" s="21">
        <f t="shared" si="8572"/>
        <v>0</v>
      </c>
      <c r="U1945" s="21" t="e">
        <f t="shared" si="8572"/>
        <v>#DIV/0!</v>
      </c>
      <c r="V1945" s="21" t="e">
        <f t="shared" si="8572"/>
        <v>#DIV/0!</v>
      </c>
      <c r="W1945" s="21" t="e">
        <f t="shared" si="8572"/>
        <v>#DIV/0!</v>
      </c>
      <c r="X1945" s="21" t="e">
        <f t="shared" si="8572"/>
        <v>#DIV/0!</v>
      </c>
      <c r="Y1945" s="21" t="e">
        <f t="shared" si="8572"/>
        <v>#DIV/0!</v>
      </c>
      <c r="Z1945" s="21" t="e">
        <f t="shared" si="8572"/>
        <v>#DIV/0!</v>
      </c>
      <c r="AA1945" s="21" t="e">
        <f t="shared" si="8572"/>
        <v>#DIV/0!</v>
      </c>
      <c r="AB1945" s="21" t="e">
        <f t="shared" si="8572"/>
        <v>#DIV/0!</v>
      </c>
      <c r="AC1945" s="199"/>
      <c r="AD1945" s="200"/>
      <c r="AE1945" s="200"/>
      <c r="AF1945" s="200"/>
      <c r="AG1945" s="200"/>
      <c r="AH1945" s="200"/>
      <c r="AI1945" s="200"/>
      <c r="AJ1945" s="200"/>
      <c r="AK1945" s="201"/>
      <c r="AL1945" s="200"/>
      <c r="AM1945" s="202"/>
    </row>
    <row r="1946" spans="1:39" s="6" customFormat="1" outlineLevel="1">
      <c r="B1946" s="116"/>
      <c r="C1946" s="35"/>
      <c r="D1946" s="36"/>
      <c r="E1946" s="36"/>
      <c r="F1946" s="36"/>
      <c r="G1946" s="36"/>
      <c r="H1946" s="37"/>
      <c r="I1946" s="38" t="s">
        <v>26</v>
      </c>
      <c r="J1946" s="21">
        <f>MIN(J1925:J1926,J1928,J1930,J1932,J1934,J1936,J1938,J1940,J1942)</f>
        <v>0</v>
      </c>
      <c r="K1946" s="21">
        <f t="shared" ref="K1946:AB1946" si="8573">MIN(K1925:K1926,K1928,K1930,K1932,K1934,K1936,K1938,K1940,K1942)</f>
        <v>0</v>
      </c>
      <c r="L1946" s="21">
        <f t="shared" si="8573"/>
        <v>0</v>
      </c>
      <c r="M1946" s="21">
        <f t="shared" si="8573"/>
        <v>0</v>
      </c>
      <c r="N1946" s="21">
        <f t="shared" si="8573"/>
        <v>0</v>
      </c>
      <c r="O1946" s="21">
        <f t="shared" si="8573"/>
        <v>0</v>
      </c>
      <c r="P1946" s="21">
        <f t="shared" si="8573"/>
        <v>0</v>
      </c>
      <c r="Q1946" s="21">
        <f t="shared" si="8573"/>
        <v>0</v>
      </c>
      <c r="R1946" s="21">
        <f t="shared" si="8573"/>
        <v>0</v>
      </c>
      <c r="S1946" s="21">
        <f t="shared" si="8573"/>
        <v>0</v>
      </c>
      <c r="T1946" s="21">
        <f t="shared" si="8573"/>
        <v>0</v>
      </c>
      <c r="U1946" s="21">
        <f t="shared" si="8573"/>
        <v>0</v>
      </c>
      <c r="V1946" s="21">
        <f t="shared" si="8573"/>
        <v>0</v>
      </c>
      <c r="W1946" s="21">
        <f t="shared" si="8573"/>
        <v>0</v>
      </c>
      <c r="X1946" s="21" t="e">
        <f t="shared" si="8573"/>
        <v>#DIV/0!</v>
      </c>
      <c r="Y1946" s="21">
        <f t="shared" si="8573"/>
        <v>0</v>
      </c>
      <c r="Z1946" s="21">
        <f t="shared" si="8573"/>
        <v>0</v>
      </c>
      <c r="AA1946" s="21">
        <f t="shared" si="8573"/>
        <v>0</v>
      </c>
      <c r="AB1946" s="21">
        <f t="shared" si="8573"/>
        <v>0</v>
      </c>
      <c r="AC1946" s="199"/>
      <c r="AD1946" s="200"/>
      <c r="AE1946" s="200"/>
      <c r="AF1946" s="200"/>
      <c r="AG1946" s="200"/>
      <c r="AH1946" s="200"/>
      <c r="AI1946" s="200"/>
      <c r="AJ1946" s="200"/>
      <c r="AK1946" s="201"/>
      <c r="AL1946" s="200"/>
      <c r="AM1946" s="202"/>
    </row>
    <row r="1947" spans="1:39" s="6" customFormat="1" outlineLevel="1">
      <c r="B1947" s="116"/>
      <c r="C1947" s="35"/>
      <c r="D1947" s="36"/>
      <c r="E1947" s="36"/>
      <c r="F1947" s="36"/>
      <c r="G1947" s="36"/>
      <c r="H1947" s="37"/>
      <c r="I1947" s="38" t="s">
        <v>25</v>
      </c>
      <c r="J1947" s="21">
        <f>MAX(J1925:J1926,J1928,J1930,J1932,J1934,J1936,J1938,J1940,J1942)</f>
        <v>0</v>
      </c>
      <c r="K1947" s="21">
        <f t="shared" ref="K1947:AB1947" si="8574">MAX(K1925:K1926,K1928,K1930,K1932,K1934,K1936,K1938,K1940,K1942)</f>
        <v>0</v>
      </c>
      <c r="L1947" s="21">
        <f t="shared" si="8574"/>
        <v>0</v>
      </c>
      <c r="M1947" s="21">
        <f t="shared" si="8574"/>
        <v>0</v>
      </c>
      <c r="N1947" s="21">
        <f t="shared" si="8574"/>
        <v>0</v>
      </c>
      <c r="O1947" s="21">
        <f t="shared" si="8574"/>
        <v>0</v>
      </c>
      <c r="P1947" s="21">
        <f t="shared" si="8574"/>
        <v>0</v>
      </c>
      <c r="Q1947" s="21">
        <f t="shared" si="8574"/>
        <v>0</v>
      </c>
      <c r="R1947" s="21">
        <f t="shared" si="8574"/>
        <v>0</v>
      </c>
      <c r="S1947" s="21">
        <f t="shared" si="8574"/>
        <v>0</v>
      </c>
      <c r="T1947" s="21">
        <f t="shared" si="8574"/>
        <v>0</v>
      </c>
      <c r="U1947" s="21">
        <f t="shared" si="8574"/>
        <v>0</v>
      </c>
      <c r="V1947" s="21">
        <f t="shared" si="8574"/>
        <v>0</v>
      </c>
      <c r="W1947" s="21">
        <f t="shared" si="8574"/>
        <v>0</v>
      </c>
      <c r="X1947" s="21" t="e">
        <f t="shared" si="8574"/>
        <v>#DIV/0!</v>
      </c>
      <c r="Y1947" s="21">
        <f t="shared" si="8574"/>
        <v>0</v>
      </c>
      <c r="Z1947" s="21">
        <f t="shared" si="8574"/>
        <v>0</v>
      </c>
      <c r="AA1947" s="21">
        <f t="shared" si="8574"/>
        <v>0</v>
      </c>
      <c r="AB1947" s="21">
        <f t="shared" si="8574"/>
        <v>0</v>
      </c>
      <c r="AC1947" s="199"/>
      <c r="AD1947" s="200"/>
      <c r="AE1947" s="200"/>
      <c r="AF1947" s="200"/>
      <c r="AG1947" s="200"/>
      <c r="AH1947" s="200"/>
      <c r="AI1947" s="200"/>
      <c r="AJ1947" s="200"/>
      <c r="AK1947" s="201"/>
      <c r="AL1947" s="200"/>
      <c r="AM1947" s="202"/>
    </row>
    <row r="1948" spans="1:39" s="6" customFormat="1" outlineLevel="1">
      <c r="B1948" s="116"/>
      <c r="C1948" s="35"/>
      <c r="D1948" s="36"/>
      <c r="E1948" s="36"/>
      <c r="F1948" s="36"/>
      <c r="G1948" s="36"/>
      <c r="H1948" s="37"/>
      <c r="I1948" s="38"/>
      <c r="J1948" s="21"/>
      <c r="K1948" s="21"/>
      <c r="L1948" s="21"/>
      <c r="M1948" s="21"/>
      <c r="N1948" s="21"/>
      <c r="O1948" s="21"/>
      <c r="P1948" s="21"/>
      <c r="Q1948" s="21"/>
      <c r="R1948" s="21"/>
      <c r="S1948" s="21"/>
      <c r="T1948" s="21"/>
      <c r="U1948" s="21"/>
      <c r="V1948" s="21"/>
      <c r="W1948" s="21"/>
      <c r="X1948" s="21"/>
      <c r="Y1948" s="21"/>
      <c r="Z1948" s="21"/>
      <c r="AA1948" s="21"/>
      <c r="AB1948" s="21"/>
      <c r="AC1948" s="200"/>
      <c r="AD1948" s="200"/>
      <c r="AE1948" s="200"/>
      <c r="AF1948" s="200"/>
      <c r="AG1948" s="200"/>
      <c r="AH1948" s="200"/>
      <c r="AI1948" s="200"/>
      <c r="AJ1948" s="200"/>
      <c r="AK1948" s="200"/>
      <c r="AL1948" s="200"/>
      <c r="AM1948" s="202"/>
    </row>
    <row r="1949" spans="1:39" s="31" customFormat="1" ht="16.5" outlineLevel="1" thickBot="1">
      <c r="B1949" s="117"/>
      <c r="C1949" s="39"/>
      <c r="D1949" s="40"/>
      <c r="E1949" s="40"/>
      <c r="F1949" s="40"/>
      <c r="G1949" s="40"/>
      <c r="H1949" s="41"/>
      <c r="I1949" s="42"/>
      <c r="J1949" s="43"/>
      <c r="K1949" s="43"/>
      <c r="L1949" s="43"/>
      <c r="M1949" s="43"/>
      <c r="N1949" s="43"/>
      <c r="O1949" s="43"/>
      <c r="P1949" s="43"/>
      <c r="Q1949" s="43"/>
      <c r="R1949" s="43"/>
      <c r="S1949" s="43"/>
      <c r="T1949" s="43"/>
      <c r="U1949" s="43"/>
      <c r="V1949" s="43"/>
      <c r="W1949" s="43"/>
      <c r="X1949" s="43"/>
      <c r="Y1949" s="43"/>
      <c r="Z1949" s="43"/>
      <c r="AA1949" s="43"/>
      <c r="AB1949" s="43"/>
      <c r="AC1949" s="204"/>
      <c r="AD1949" s="204"/>
      <c r="AE1949" s="204"/>
      <c r="AF1949" s="204"/>
      <c r="AG1949" s="204"/>
      <c r="AH1949" s="204"/>
      <c r="AI1949" s="204"/>
      <c r="AJ1949" s="204"/>
      <c r="AK1949" s="204"/>
      <c r="AL1949" s="204"/>
      <c r="AM1949" s="205"/>
    </row>
    <row r="1950" spans="1:39" customFormat="1">
      <c r="B1950" s="118"/>
      <c r="C1950" s="28"/>
      <c r="D1950" s="19"/>
      <c r="E1950" s="19"/>
      <c r="F1950" s="19"/>
      <c r="G1950" s="19"/>
      <c r="H1950" s="29"/>
      <c r="I1950" s="20"/>
      <c r="J1950" s="30"/>
      <c r="K1950" s="30"/>
      <c r="L1950" s="30"/>
      <c r="M1950" s="30"/>
      <c r="N1950" s="30"/>
      <c r="O1950" s="30"/>
      <c r="P1950" s="30"/>
      <c r="Q1950" s="30"/>
      <c r="R1950" s="30"/>
      <c r="S1950" s="30"/>
      <c r="T1950" s="30"/>
      <c r="U1950" s="30"/>
      <c r="V1950" s="30"/>
      <c r="W1950" s="30"/>
      <c r="X1950" s="30"/>
      <c r="Y1950" s="30"/>
      <c r="Z1950" s="30"/>
      <c r="AA1950" s="30"/>
      <c r="AB1950" s="30"/>
      <c r="AC1950" s="206"/>
      <c r="AD1950" s="206"/>
      <c r="AE1950" s="206"/>
      <c r="AF1950" s="206"/>
      <c r="AG1950" s="206"/>
      <c r="AH1950" s="206"/>
      <c r="AI1950" s="206"/>
      <c r="AJ1950" s="206"/>
      <c r="AK1950" s="206"/>
      <c r="AL1950" s="206"/>
      <c r="AM1950" s="207"/>
    </row>
    <row r="1951" spans="1:39" customFormat="1" outlineLevel="1">
      <c r="B1951" s="114" t="s">
        <v>41</v>
      </c>
      <c r="C1951" s="28"/>
      <c r="D1951" s="19"/>
      <c r="E1951" s="19"/>
      <c r="F1951" s="19"/>
      <c r="G1951" s="19"/>
      <c r="H1951" s="29"/>
      <c r="I1951" s="20"/>
      <c r="J1951" s="30"/>
      <c r="K1951" s="30"/>
      <c r="L1951" s="30"/>
      <c r="M1951" s="30"/>
      <c r="N1951" s="30"/>
      <c r="O1951" s="30"/>
      <c r="P1951" s="30"/>
      <c r="Q1951" s="30"/>
      <c r="R1951" s="30"/>
      <c r="S1951" s="30"/>
      <c r="T1951" s="30"/>
      <c r="U1951" s="30"/>
      <c r="V1951" s="30"/>
      <c r="W1951" s="30"/>
      <c r="X1951" s="30"/>
      <c r="Y1951" s="30"/>
      <c r="Z1951" s="30"/>
      <c r="AA1951" s="30"/>
      <c r="AB1951" s="30"/>
      <c r="AC1951" s="206"/>
      <c r="AD1951" s="206"/>
      <c r="AE1951" s="206"/>
      <c r="AF1951" s="206"/>
      <c r="AG1951" s="206"/>
      <c r="AH1951" s="206"/>
      <c r="AI1951" s="206"/>
      <c r="AJ1951" s="206"/>
      <c r="AK1951" s="206"/>
      <c r="AL1951" s="206"/>
      <c r="AM1951" s="207"/>
    </row>
    <row r="1952" spans="1:39" customFormat="1" outlineLevel="1">
      <c r="A1952" t="str">
        <f>B1952&amp;C1952</f>
        <v>Surname, Forename1</v>
      </c>
      <c r="B1952" s="255" t="s">
        <v>28</v>
      </c>
      <c r="C1952" s="122">
        <v>1</v>
      </c>
      <c r="D1952" s="26" t="s">
        <v>22</v>
      </c>
      <c r="E1952" s="103"/>
      <c r="F1952" s="103"/>
      <c r="G1952" s="103"/>
      <c r="H1952" s="16"/>
      <c r="I1952" s="16"/>
      <c r="J1952" s="17"/>
      <c r="K1952" s="94"/>
      <c r="L1952" s="94"/>
      <c r="M1952" s="94"/>
      <c r="N1952" s="94"/>
      <c r="O1952" s="94"/>
      <c r="P1952" s="94"/>
      <c r="Q1952" s="17">
        <f>SUM(K1952:P1952)</f>
        <v>0</v>
      </c>
      <c r="R1952" s="94"/>
      <c r="S1952" s="94"/>
      <c r="T1952" s="17">
        <f>SUM(R1952:S1952)</f>
        <v>0</v>
      </c>
      <c r="U1952" s="17"/>
      <c r="V1952" s="94"/>
      <c r="W1952" s="17"/>
      <c r="X1952" s="94" t="e">
        <f>AVERAGE(V1952:W1952)</f>
        <v>#DIV/0!</v>
      </c>
      <c r="Y1952" s="17"/>
      <c r="Z1952" s="17"/>
      <c r="AA1952" s="17"/>
      <c r="AB1952" s="17"/>
      <c r="AC1952" s="190">
        <f>IF(J1952&lt;&gt;0,INT(25.4347*POWER((18-J1952),1.81)),0)</f>
        <v>0</v>
      </c>
      <c r="AD1952" s="190">
        <f>IF(Q1952&lt;&gt;0,INT(0.14354*POWER(((10*Q1952)-220),1.4)),0)</f>
        <v>0</v>
      </c>
      <c r="AE1952" s="190">
        <f>IF(T1952&lt;&gt;0,INT(51.39*POWER((T1952-1.5),1.05)),0)</f>
        <v>0</v>
      </c>
      <c r="AF1952" s="190">
        <f>IF(U1952&lt;&gt;0,INT(0.8465*POWER(((100*U1952)-75),1.42)),0)</f>
        <v>0</v>
      </c>
      <c r="AG1952" s="190" t="e">
        <f>IF(X1952&lt;&gt;0,INT(1.53775*POWER((82-X1952),1.81)),0)</f>
        <v>#DIV/0!</v>
      </c>
      <c r="AH1952" s="190">
        <f>IF(Y1952&lt;&gt;0,INT(5.74352*POWER((28.5-Y1952),1.92)),0)</f>
        <v>0</v>
      </c>
      <c r="AI1952" s="190">
        <f>IF(Z1952&lt;&gt;0,INT(12.91*POWER((Z1952-4),1.1)),0)</f>
        <v>0</v>
      </c>
      <c r="AJ1952" s="190">
        <f>IF(AA1952&lt;&gt;0,INT(0.2797*POWER(((100*AA1952)),1.35)),0)</f>
        <v>0</v>
      </c>
      <c r="AK1952" s="191">
        <f>IF(AB1952&lt;&gt;0,INT(100.14*POWER((AB1952-1),1.08)),0)</f>
        <v>0</v>
      </c>
      <c r="AL1952" s="208">
        <v>7</v>
      </c>
      <c r="AM1952" s="193" t="e">
        <f>SUM(AC1952:AK1952)</f>
        <v>#DIV/0!</v>
      </c>
    </row>
    <row r="1953" spans="1:39" customFormat="1" outlineLevel="1">
      <c r="A1953" t="str">
        <f>B1952&amp;C1953</f>
        <v>Surname, Forename2</v>
      </c>
      <c r="B1953" s="256"/>
      <c r="C1953" s="123">
        <v>2</v>
      </c>
      <c r="D1953" s="26" t="s">
        <v>22</v>
      </c>
      <c r="E1953" s="103"/>
      <c r="F1953" s="103"/>
      <c r="G1953" s="103"/>
      <c r="H1953" s="15"/>
      <c r="I1953" s="16"/>
      <c r="J1953" s="17"/>
      <c r="K1953" s="94"/>
      <c r="L1953" s="94"/>
      <c r="M1953" s="94"/>
      <c r="N1953" s="94"/>
      <c r="O1953" s="94"/>
      <c r="P1953" s="94"/>
      <c r="Q1953" s="17" t="str">
        <f>IF(SUM(K1953:P1953)=0,"",SUM(K1953:P1953))</f>
        <v/>
      </c>
      <c r="R1953" s="94"/>
      <c r="S1953" s="94"/>
      <c r="T1953" s="17" t="str">
        <f>IF(SUM(R1953:S1953)=0,"",SUM(R1953:S1953))</f>
        <v/>
      </c>
      <c r="U1953" s="17"/>
      <c r="V1953" s="94"/>
      <c r="W1953" s="17"/>
      <c r="X1953" s="94" t="str">
        <f>IFERROR(AVERAGE(V1953:W1953),"")</f>
        <v/>
      </c>
      <c r="Y1953" s="17"/>
      <c r="Z1953" s="17"/>
      <c r="AA1953" s="71"/>
      <c r="AB1953" s="17"/>
      <c r="AC1953" s="190" t="str">
        <f>IF(J1953="","",IF(J1953&lt;&gt;0,INT(25.4347*POWER((18-J1953),1.81)),0))</f>
        <v/>
      </c>
      <c r="AD1953" s="190" t="str">
        <f>IFERROR(IF(Q1953&lt;&gt;0,INT(0.14354*POWER(((10*Q1953)-220),1.4)),0),"")</f>
        <v/>
      </c>
      <c r="AE1953" s="190" t="str">
        <f>IFERROR(IF(T1953&lt;&gt;0,INT(51.39*POWER((T1953-1.5),1.05)),0),"")</f>
        <v/>
      </c>
      <c r="AF1953" s="190">
        <f>IF(U1953&lt;&gt;0,INT(0.8465*POWER(((100*U1953)-75),1.42)),0)</f>
        <v>0</v>
      </c>
      <c r="AG1953" s="190" t="str">
        <f>IFERROR(IF(X1953&lt;&gt;0,INT(1.53775*POWER((82-X1953),1.81)),0),"")</f>
        <v/>
      </c>
      <c r="AH1953" s="190" t="str">
        <f>IF(Y1953="","",IF(Y1953&lt;&gt;0,INT(5.74352*POWER((28.5-Y1953),1.92)),0))</f>
        <v/>
      </c>
      <c r="AI1953" s="190">
        <f>IF(Z1953&lt;&gt;0,INT(12.91*POWER((Z1953-4),1.1)),0)</f>
        <v>0</v>
      </c>
      <c r="AJ1953" s="190" t="str">
        <f>IF(AA1953="","",IF(AA1953&lt;&gt;0,INT(0.2797*POWER(((100*AA1953)),1.35)),0))</f>
        <v/>
      </c>
      <c r="AK1953" s="191" t="str">
        <f>IF(AB1953="","",IF(AB1953&lt;&gt;0,INT(100.14*POWER((AB1953-1),1.08)),0))</f>
        <v/>
      </c>
      <c r="AL1953" s="192">
        <f>COUNT(J1953,Q1953,T1953,X1953,Y1953,AA1953,AB1953)</f>
        <v>0</v>
      </c>
      <c r="AM1953" s="193" t="str">
        <f>IF(AL1953=0,"",SUM(AC1953:AK1953))</f>
        <v/>
      </c>
    </row>
    <row r="1954" spans="1:39" customFormat="1" outlineLevel="1">
      <c r="B1954" s="256"/>
      <c r="C1954" s="124" t="s">
        <v>65</v>
      </c>
      <c r="D1954" s="103"/>
      <c r="E1954" s="103"/>
      <c r="F1954" s="103"/>
      <c r="G1954" s="103"/>
      <c r="H1954" s="104"/>
      <c r="I1954" s="105"/>
      <c r="J1954" s="107" t="str">
        <f>IFERROR((J1952-J1953)/J1953*100%,"")</f>
        <v/>
      </c>
      <c r="K1954" s="107" t="str">
        <f>IFERROR((K1953-K1952)/K1953*100%,"")</f>
        <v/>
      </c>
      <c r="L1954" s="107" t="str">
        <f t="shared" ref="L1954:S1954" si="8575">IFERROR((L1953-L1952)/L1953*100%,"")</f>
        <v/>
      </c>
      <c r="M1954" s="107" t="str">
        <f t="shared" si="8575"/>
        <v/>
      </c>
      <c r="N1954" s="107" t="str">
        <f t="shared" si="8575"/>
        <v/>
      </c>
      <c r="O1954" s="107" t="str">
        <f t="shared" si="8575"/>
        <v/>
      </c>
      <c r="P1954" s="107" t="str">
        <f t="shared" si="8575"/>
        <v/>
      </c>
      <c r="Q1954" s="107" t="str">
        <f t="shared" si="8575"/>
        <v/>
      </c>
      <c r="R1954" s="107" t="str">
        <f t="shared" si="8575"/>
        <v/>
      </c>
      <c r="S1954" s="107" t="str">
        <f t="shared" si="8575"/>
        <v/>
      </c>
      <c r="T1954" s="107" t="str">
        <f>IFERROR((T1953-T1952)/T1953*100%,"")</f>
        <v/>
      </c>
      <c r="U1954" s="107" t="str">
        <f t="shared" ref="U1954" si="8576">IFERROR((U1953-U1952)/U1953*100%,"")</f>
        <v/>
      </c>
      <c r="V1954" s="107" t="str">
        <f>IFERROR((V1952-V1953)/V1953*100%,"")</f>
        <v/>
      </c>
      <c r="W1954" s="107" t="str">
        <f>IFERROR((W1952-W1953)/W1953*100%,"")</f>
        <v/>
      </c>
      <c r="X1954" s="107" t="str">
        <f>IFERROR((X1952-X1953)/X1953*100%,"")</f>
        <v/>
      </c>
      <c r="Y1954" s="107" t="str">
        <f>IFERROR((Y1952-Y1953)/Y1953*100%,"")</f>
        <v/>
      </c>
      <c r="Z1954" s="107" t="str">
        <f t="shared" ref="Z1954:AB1954" si="8577">IFERROR((Z1953-Z1952)/Z1953*100%,"")</f>
        <v/>
      </c>
      <c r="AA1954" s="107" t="str">
        <f t="shared" si="8577"/>
        <v/>
      </c>
      <c r="AB1954" s="107" t="str">
        <f t="shared" si="8577"/>
        <v/>
      </c>
      <c r="AC1954" s="194" t="str">
        <f t="shared" ref="AC1954" si="8578">IFERROR((AC1953-AC1952)/AC1953*100%,"")</f>
        <v/>
      </c>
      <c r="AD1954" s="194" t="str">
        <f t="shared" ref="AD1954" si="8579">IFERROR((AD1953-AD1952)/AD1953*100%,"")</f>
        <v/>
      </c>
      <c r="AE1954" s="194" t="str">
        <f t="shared" ref="AE1954" si="8580">IFERROR((AE1953-AE1952)/AE1953*100%,"")</f>
        <v/>
      </c>
      <c r="AF1954" s="194" t="str">
        <f t="shared" ref="AF1954" si="8581">IFERROR((AF1953-AF1952)/AF1953*100%,"")</f>
        <v/>
      </c>
      <c r="AG1954" s="194" t="str">
        <f t="shared" ref="AG1954" si="8582">IFERROR((AG1953-AG1952)/AG1953*100%,"")</f>
        <v/>
      </c>
      <c r="AH1954" s="194" t="str">
        <f t="shared" ref="AH1954" si="8583">IFERROR((AH1953-AH1952)/AH1953*100%,"")</f>
        <v/>
      </c>
      <c r="AI1954" s="194" t="str">
        <f t="shared" ref="AI1954" si="8584">IFERROR((AI1953-AI1952)/AI1953*100%,"")</f>
        <v/>
      </c>
      <c r="AJ1954" s="194" t="str">
        <f t="shared" ref="AJ1954" si="8585">IFERROR((AJ1953-AJ1952)/AJ1953*100%,"")</f>
        <v/>
      </c>
      <c r="AK1954" s="194" t="str">
        <f t="shared" ref="AK1954" si="8586">IFERROR((AK1953-AK1952)/AK1953*100%,"")</f>
        <v/>
      </c>
      <c r="AL1954" s="194" t="str">
        <f t="shared" ref="AL1954:AM1954" si="8587">IFERROR((AL1953-AL1952)/AL1953*100%,"")</f>
        <v/>
      </c>
      <c r="AM1954" s="228" t="str">
        <f t="shared" si="8587"/>
        <v/>
      </c>
    </row>
    <row r="1955" spans="1:39" customFormat="1" outlineLevel="1">
      <c r="A1955" t="str">
        <f>B1952&amp;C1955</f>
        <v>Surname, Forename3</v>
      </c>
      <c r="B1955" s="256"/>
      <c r="C1955" s="123">
        <v>3</v>
      </c>
      <c r="D1955" s="26" t="s">
        <v>22</v>
      </c>
      <c r="E1955" s="103"/>
      <c r="F1955" s="103"/>
      <c r="G1955" s="103"/>
      <c r="H1955" s="15"/>
      <c r="I1955" s="16"/>
      <c r="J1955" s="17"/>
      <c r="K1955" s="94"/>
      <c r="L1955" s="94"/>
      <c r="M1955" s="94"/>
      <c r="N1955" s="94"/>
      <c r="O1955" s="94"/>
      <c r="P1955" s="94"/>
      <c r="Q1955" s="17" t="str">
        <f>IF(SUM(K1955:P1955)=0,"",SUM(K1955:P1955))</f>
        <v/>
      </c>
      <c r="R1955" s="94"/>
      <c r="S1955" s="94"/>
      <c r="T1955" s="17" t="str">
        <f>IF(SUM(R1955:S1955)=0,"",SUM(R1955:S1955))</f>
        <v/>
      </c>
      <c r="U1955" s="17"/>
      <c r="V1955" s="94"/>
      <c r="W1955" s="17"/>
      <c r="X1955" s="94" t="str">
        <f>IFERROR(AVERAGE(V1955:W1955),"")</f>
        <v/>
      </c>
      <c r="Y1955" s="17"/>
      <c r="Z1955" s="17"/>
      <c r="AA1955" s="71"/>
      <c r="AB1955" s="17"/>
      <c r="AC1955" s="190" t="str">
        <f>IF(J1955="","",IF(J1955&lt;&gt;0,INT(25.4347*POWER((18-J1955),1.81)),0))</f>
        <v/>
      </c>
      <c r="AD1955" s="190" t="str">
        <f>IFERROR(IF(Q1955&lt;&gt;0,INT(0.14354*POWER(((10*Q1955)-220),1.4)),0),"")</f>
        <v/>
      </c>
      <c r="AE1955" s="190" t="str">
        <f>IFERROR(IF(T1955&lt;&gt;0,INT(51.39*POWER((T1955-1.5),1.05)),0),"")</f>
        <v/>
      </c>
      <c r="AF1955" s="190">
        <f>IF(U1955&lt;&gt;0,INT(0.8465*POWER(((100*U1955)-75),1.42)),0)</f>
        <v>0</v>
      </c>
      <c r="AG1955" s="190" t="str">
        <f>IFERROR(IF(X1955&lt;&gt;0,INT(1.53775*POWER((82-X1955),1.81)),0),"")</f>
        <v/>
      </c>
      <c r="AH1955" s="190" t="str">
        <f>IF(Y1955="","",IF(Y1955&lt;&gt;0,INT(5.74352*POWER((28.5-Y1955),1.92)),0))</f>
        <v/>
      </c>
      <c r="AI1955" s="190">
        <f>IF(Z1955&lt;&gt;0,INT(12.91*POWER((Z1955-4),1.1)),0)</f>
        <v>0</v>
      </c>
      <c r="AJ1955" s="190" t="str">
        <f>IF(AA1955="","",IF(AA1955&lt;&gt;0,INT(0.2797*POWER(((100*AA1955)),1.35)),0))</f>
        <v/>
      </c>
      <c r="AK1955" s="191" t="str">
        <f>IF(AB1955="","",IF(AB1955&lt;&gt;0,INT(100.14*POWER((AB1955-1),1.08)),0))</f>
        <v/>
      </c>
      <c r="AL1955" s="192">
        <f>COUNT(J1955,Q1955,T1955,X1955,Y1955,AA1955,AB1955)</f>
        <v>0</v>
      </c>
      <c r="AM1955" s="193" t="str">
        <f>IF(AL1955=0,"",SUM(AC1955:AK1955))</f>
        <v/>
      </c>
    </row>
    <row r="1956" spans="1:39" customFormat="1" outlineLevel="1">
      <c r="B1956" s="256"/>
      <c r="C1956" s="124" t="s">
        <v>65</v>
      </c>
      <c r="D1956" s="103"/>
      <c r="E1956" s="103"/>
      <c r="F1956" s="103"/>
      <c r="G1956" s="103"/>
      <c r="H1956" s="104"/>
      <c r="I1956" s="105"/>
      <c r="J1956" s="107" t="str">
        <f>IFERROR((J1953-J1955)/J1955*100%,"")</f>
        <v/>
      </c>
      <c r="K1956" s="107" t="str">
        <f t="shared" ref="K1956:T1956" si="8588">IFERROR((K1955-K1953)/K1955*100%,"")</f>
        <v/>
      </c>
      <c r="L1956" s="107" t="str">
        <f t="shared" si="8588"/>
        <v/>
      </c>
      <c r="M1956" s="107" t="str">
        <f t="shared" si="8588"/>
        <v/>
      </c>
      <c r="N1956" s="107" t="str">
        <f t="shared" si="8588"/>
        <v/>
      </c>
      <c r="O1956" s="107" t="str">
        <f t="shared" si="8588"/>
        <v/>
      </c>
      <c r="P1956" s="107" t="str">
        <f t="shared" si="8588"/>
        <v/>
      </c>
      <c r="Q1956" s="107" t="str">
        <f t="shared" si="8588"/>
        <v/>
      </c>
      <c r="R1956" s="107" t="str">
        <f t="shared" si="8588"/>
        <v/>
      </c>
      <c r="S1956" s="107" t="str">
        <f t="shared" si="8588"/>
        <v/>
      </c>
      <c r="T1956" s="107" t="str">
        <f t="shared" si="8588"/>
        <v/>
      </c>
      <c r="U1956" s="107" t="str">
        <f t="shared" ref="U1956" si="8589">IFERROR((U1955-U1954)/U1955*100%,"")</f>
        <v/>
      </c>
      <c r="V1956" s="107" t="str">
        <f>IFERROR((V1953-V1955)/V1955*100%,"")</f>
        <v/>
      </c>
      <c r="W1956" s="107" t="str">
        <f>IFERROR((W1953-W1955)/W1955*100%,"")</f>
        <v/>
      </c>
      <c r="X1956" s="107" t="str">
        <f>IFERROR((X1953-X1955)/X1955*100%,"")</f>
        <v/>
      </c>
      <c r="Y1956" s="107" t="str">
        <f>IFERROR((Y1953-Y1955)/Y1955*100%,"")</f>
        <v/>
      </c>
      <c r="Z1956" s="107" t="str">
        <f t="shared" ref="Z1956" si="8590">IFERROR((Z1955-Z1954)/Z1955*100%,"")</f>
        <v/>
      </c>
      <c r="AA1956" s="107" t="str">
        <f>IFERROR((AA1955-AA1953)/AA1955*100%,"")</f>
        <v/>
      </c>
      <c r="AB1956" s="107" t="str">
        <f>IFERROR((AB1955-AB1953)/AB1955*100%,"")</f>
        <v/>
      </c>
      <c r="AC1956" s="194" t="str">
        <f t="shared" ref="AC1956" si="8591">IFERROR((AC1955-AC1954)/AC1955*100%,"")</f>
        <v/>
      </c>
      <c r="AD1956" s="194" t="str">
        <f t="shared" ref="AD1956" si="8592">IFERROR((AD1955-AD1954)/AD1955*100%,"")</f>
        <v/>
      </c>
      <c r="AE1956" s="194" t="str">
        <f t="shared" ref="AE1956" si="8593">IFERROR((AE1955-AE1954)/AE1955*100%,"")</f>
        <v/>
      </c>
      <c r="AF1956" s="194" t="str">
        <f t="shared" ref="AF1956" si="8594">IFERROR((AF1955-AF1954)/AF1955*100%,"")</f>
        <v/>
      </c>
      <c r="AG1956" s="194" t="str">
        <f t="shared" ref="AG1956" si="8595">IFERROR((AG1955-AG1954)/AG1955*100%,"")</f>
        <v/>
      </c>
      <c r="AH1956" s="194" t="str">
        <f t="shared" ref="AH1956" si="8596">IFERROR((AH1955-AH1954)/AH1955*100%,"")</f>
        <v/>
      </c>
      <c r="AI1956" s="194" t="str">
        <f t="shared" ref="AI1956" si="8597">IFERROR((AI1955-AI1954)/AI1955*100%,"")</f>
        <v/>
      </c>
      <c r="AJ1956" s="194" t="str">
        <f t="shared" ref="AJ1956" si="8598">IFERROR((AJ1955-AJ1954)/AJ1955*100%,"")</f>
        <v/>
      </c>
      <c r="AK1956" s="194" t="str">
        <f t="shared" ref="AK1956" si="8599">IFERROR((AK1955-AK1954)/AK1955*100%,"")</f>
        <v/>
      </c>
      <c r="AL1956" s="194" t="str">
        <f t="shared" ref="AL1956" si="8600">IFERROR((AL1955-AL1954)/AL1955*100%,"")</f>
        <v/>
      </c>
      <c r="AM1956" s="227" t="str">
        <f>IFERROR((AM1955-AM1953)/AM1955*100%,"")</f>
        <v/>
      </c>
    </row>
    <row r="1957" spans="1:39" customFormat="1" outlineLevel="1">
      <c r="A1957" t="str">
        <f>B1952&amp;C1957</f>
        <v>Surname, Forename4</v>
      </c>
      <c r="B1957" s="256"/>
      <c r="C1957" s="123">
        <v>4</v>
      </c>
      <c r="D1957" s="26" t="s">
        <v>22</v>
      </c>
      <c r="E1957" s="103"/>
      <c r="F1957" s="103"/>
      <c r="G1957" s="103"/>
      <c r="H1957" s="15"/>
      <c r="I1957" s="16"/>
      <c r="J1957" s="17"/>
      <c r="K1957" s="94"/>
      <c r="L1957" s="94"/>
      <c r="M1957" s="94"/>
      <c r="N1957" s="94"/>
      <c r="O1957" s="94"/>
      <c r="P1957" s="94"/>
      <c r="Q1957" s="17" t="str">
        <f>IF(SUM(K1957:P1957)=0,"",SUM(K1957:P1957))</f>
        <v/>
      </c>
      <c r="R1957" s="94"/>
      <c r="S1957" s="94"/>
      <c r="T1957" s="17" t="str">
        <f>IF(SUM(R1957:S1957)=0,"",SUM(R1957:S1957))</f>
        <v/>
      </c>
      <c r="U1957" s="17"/>
      <c r="V1957" s="94"/>
      <c r="W1957" s="17"/>
      <c r="X1957" s="94" t="str">
        <f>IFERROR(AVERAGE(V1957:W1957),"")</f>
        <v/>
      </c>
      <c r="Y1957" s="17"/>
      <c r="Z1957" s="17"/>
      <c r="AA1957" s="71"/>
      <c r="AB1957" s="17"/>
      <c r="AC1957" s="190" t="str">
        <f>IF(J1957="","",IF(J1957&lt;&gt;0,INT(25.4347*POWER((18-J1957),1.81)),0))</f>
        <v/>
      </c>
      <c r="AD1957" s="190" t="str">
        <f>IFERROR(IF(Q1957&lt;&gt;0,INT(0.14354*POWER(((10*Q1957)-220),1.4)),0),"")</f>
        <v/>
      </c>
      <c r="AE1957" s="190" t="str">
        <f>IFERROR(IF(T1957&lt;&gt;0,INT(51.39*POWER((T1957-1.5),1.05)),0),"")</f>
        <v/>
      </c>
      <c r="AF1957" s="190">
        <f>IF(U1957&lt;&gt;0,INT(0.8465*POWER(((100*U1957)-75),1.42)),0)</f>
        <v>0</v>
      </c>
      <c r="AG1957" s="190" t="str">
        <f>IFERROR(IF(X1957&lt;&gt;0,INT(1.53775*POWER((82-X1957),1.81)),0),"")</f>
        <v/>
      </c>
      <c r="AH1957" s="190" t="str">
        <f>IF(Y1957="","",IF(Y1957&lt;&gt;0,INT(5.74352*POWER((28.5-Y1957),1.92)),0))</f>
        <v/>
      </c>
      <c r="AI1957" s="190">
        <f>IF(Z1957&lt;&gt;0,INT(12.91*POWER((Z1957-4),1.1)),0)</f>
        <v>0</v>
      </c>
      <c r="AJ1957" s="190" t="str">
        <f>IF(AA1957="","",IF(AA1957&lt;&gt;0,INT(0.2797*POWER(((100*AA1957)),1.35)),0))</f>
        <v/>
      </c>
      <c r="AK1957" s="191" t="str">
        <f>IF(AB1957="","",IF(AB1957&lt;&gt;0,INT(100.14*POWER((AB1957-1),1.08)),0))</f>
        <v/>
      </c>
      <c r="AL1957" s="192">
        <f>COUNT(J1957,Q1957,T1957,X1957,Y1957,AA1957,AB1957)</f>
        <v>0</v>
      </c>
      <c r="AM1957" s="193" t="str">
        <f>IF(AL1957=0,"",SUM(AC1957:AK1957))</f>
        <v/>
      </c>
    </row>
    <row r="1958" spans="1:39" customFormat="1" outlineLevel="1">
      <c r="B1958" s="256"/>
      <c r="C1958" s="124" t="s">
        <v>65</v>
      </c>
      <c r="D1958" s="103"/>
      <c r="E1958" s="103"/>
      <c r="F1958" s="103"/>
      <c r="G1958" s="103"/>
      <c r="H1958" s="104"/>
      <c r="I1958" s="105"/>
      <c r="J1958" s="107" t="str">
        <f>IFERROR((J1955-J1957)/J1957*100%,"")</f>
        <v/>
      </c>
      <c r="K1958" s="107" t="str">
        <f t="shared" ref="K1958:T1958" si="8601">IFERROR((K1957-K1955)/K1957*100%,"")</f>
        <v/>
      </c>
      <c r="L1958" s="107" t="str">
        <f t="shared" si="8601"/>
        <v/>
      </c>
      <c r="M1958" s="107" t="str">
        <f t="shared" si="8601"/>
        <v/>
      </c>
      <c r="N1958" s="107" t="str">
        <f t="shared" si="8601"/>
        <v/>
      </c>
      <c r="O1958" s="107" t="str">
        <f t="shared" si="8601"/>
        <v/>
      </c>
      <c r="P1958" s="107" t="str">
        <f t="shared" si="8601"/>
        <v/>
      </c>
      <c r="Q1958" s="107" t="str">
        <f t="shared" si="8601"/>
        <v/>
      </c>
      <c r="R1958" s="107" t="str">
        <f t="shared" si="8601"/>
        <v/>
      </c>
      <c r="S1958" s="107" t="str">
        <f t="shared" si="8601"/>
        <v/>
      </c>
      <c r="T1958" s="107" t="str">
        <f t="shared" si="8601"/>
        <v/>
      </c>
      <c r="U1958" s="107" t="str">
        <f t="shared" ref="U1958" si="8602">IFERROR((U1957-U1956)/U1957*100%,"")</f>
        <v/>
      </c>
      <c r="V1958" s="107" t="str">
        <f>IFERROR((V1955-V1957)/V1957*100%,"")</f>
        <v/>
      </c>
      <c r="W1958" s="107" t="str">
        <f>IFERROR((W1955-W1957)/W1957*100%,"")</f>
        <v/>
      </c>
      <c r="X1958" s="107" t="str">
        <f>IFERROR((X1955-X1957)/X1957*100%,"")</f>
        <v/>
      </c>
      <c r="Y1958" s="107" t="str">
        <f>IFERROR((Y1955-Y1957)/Y1957*100%,"")</f>
        <v/>
      </c>
      <c r="Z1958" s="107" t="str">
        <f t="shared" ref="Z1958" si="8603">IFERROR((Z1957-Z1956)/Z1957*100%,"")</f>
        <v/>
      </c>
      <c r="AA1958" s="107" t="str">
        <f>IFERROR((AA1957-AA1955)/AA1957*100%,"")</f>
        <v/>
      </c>
      <c r="AB1958" s="107" t="str">
        <f>IFERROR((AB1957-AB1955)/AB1957*100%,"")</f>
        <v/>
      </c>
      <c r="AC1958" s="194" t="str">
        <f t="shared" ref="AC1958" si="8604">IFERROR((AC1957-AC1956)/AC1957*100%,"")</f>
        <v/>
      </c>
      <c r="AD1958" s="194" t="str">
        <f t="shared" ref="AD1958" si="8605">IFERROR((AD1957-AD1956)/AD1957*100%,"")</f>
        <v/>
      </c>
      <c r="AE1958" s="194" t="str">
        <f t="shared" ref="AE1958" si="8606">IFERROR((AE1957-AE1956)/AE1957*100%,"")</f>
        <v/>
      </c>
      <c r="AF1958" s="194" t="str">
        <f t="shared" ref="AF1958" si="8607">IFERROR((AF1957-AF1956)/AF1957*100%,"")</f>
        <v/>
      </c>
      <c r="AG1958" s="194" t="str">
        <f t="shared" ref="AG1958" si="8608">IFERROR((AG1957-AG1956)/AG1957*100%,"")</f>
        <v/>
      </c>
      <c r="AH1958" s="194" t="str">
        <f t="shared" ref="AH1958" si="8609">IFERROR((AH1957-AH1956)/AH1957*100%,"")</f>
        <v/>
      </c>
      <c r="AI1958" s="194" t="str">
        <f t="shared" ref="AI1958" si="8610">IFERROR((AI1957-AI1956)/AI1957*100%,"")</f>
        <v/>
      </c>
      <c r="AJ1958" s="194" t="str">
        <f t="shared" ref="AJ1958" si="8611">IFERROR((AJ1957-AJ1956)/AJ1957*100%,"")</f>
        <v/>
      </c>
      <c r="AK1958" s="194" t="str">
        <f t="shared" ref="AK1958" si="8612">IFERROR((AK1957-AK1956)/AK1957*100%,"")</f>
        <v/>
      </c>
      <c r="AL1958" s="194" t="str">
        <f t="shared" ref="AL1958" si="8613">IFERROR((AL1957-AL1956)/AL1957*100%,"")</f>
        <v/>
      </c>
      <c r="AM1958" s="227" t="str">
        <f>IFERROR((AM1957-AM1955)/AM1957*100%,"")</f>
        <v/>
      </c>
    </row>
    <row r="1959" spans="1:39" customFormat="1" outlineLevel="1">
      <c r="A1959" t="str">
        <f>B1952&amp;C1959</f>
        <v>Surname, Forename5</v>
      </c>
      <c r="B1959" s="256"/>
      <c r="C1959" s="123">
        <v>5</v>
      </c>
      <c r="D1959" s="26" t="s">
        <v>22</v>
      </c>
      <c r="E1959" s="103"/>
      <c r="F1959" s="103"/>
      <c r="G1959" s="103"/>
      <c r="H1959" s="15"/>
      <c r="I1959" s="16"/>
      <c r="J1959" s="17"/>
      <c r="K1959" s="94"/>
      <c r="L1959" s="94"/>
      <c r="M1959" s="94"/>
      <c r="N1959" s="94"/>
      <c r="O1959" s="94"/>
      <c r="P1959" s="94"/>
      <c r="Q1959" s="17" t="str">
        <f>IF(SUM(K1959:P1959)=0,"",SUM(K1959:P1959))</f>
        <v/>
      </c>
      <c r="R1959" s="94"/>
      <c r="S1959" s="94"/>
      <c r="T1959" s="17" t="str">
        <f>IF(SUM(R1959:S1959)=0,"",SUM(R1959:S1959))</f>
        <v/>
      </c>
      <c r="U1959" s="17"/>
      <c r="V1959" s="94"/>
      <c r="W1959" s="17"/>
      <c r="X1959" s="94" t="str">
        <f>IFERROR(AVERAGE(V1959:W1959),"")</f>
        <v/>
      </c>
      <c r="Y1959" s="17"/>
      <c r="Z1959" s="17"/>
      <c r="AA1959" s="71"/>
      <c r="AB1959" s="17"/>
      <c r="AC1959" s="190" t="str">
        <f>IF(J1959="","",IF(J1959&lt;&gt;0,INT(25.4347*POWER((18-J1959),1.81)),0))</f>
        <v/>
      </c>
      <c r="AD1959" s="190" t="str">
        <f>IFERROR(IF(Q1959&lt;&gt;0,INT(0.14354*POWER(((10*Q1959)-220),1.4)),0),"")</f>
        <v/>
      </c>
      <c r="AE1959" s="190" t="str">
        <f>IFERROR(IF(T1959&lt;&gt;0,INT(51.39*POWER((T1959-1.5),1.05)),0),"")</f>
        <v/>
      </c>
      <c r="AF1959" s="190">
        <f>IF(U1959&lt;&gt;0,INT(0.8465*POWER(((100*U1959)-75),1.42)),0)</f>
        <v>0</v>
      </c>
      <c r="AG1959" s="190" t="str">
        <f>IFERROR(IF(X1959&lt;&gt;0,INT(1.53775*POWER((82-X1959),1.81)),0),"")</f>
        <v/>
      </c>
      <c r="AH1959" s="190" t="str">
        <f>IF(Y1959="","",IF(Y1959&lt;&gt;0,INT(5.74352*POWER((28.5-Y1959),1.92)),0))</f>
        <v/>
      </c>
      <c r="AI1959" s="190">
        <f>IF(Z1959&lt;&gt;0,INT(12.91*POWER((Z1959-4),1.1)),0)</f>
        <v>0</v>
      </c>
      <c r="AJ1959" s="190" t="str">
        <f>IF(AA1959="","",IF(AA1959&lt;&gt;0,INT(0.2797*POWER(((100*AA1959)),1.35)),0))</f>
        <v/>
      </c>
      <c r="AK1959" s="191" t="str">
        <f>IF(AB1959="","",IF(AB1959&lt;&gt;0,INT(100.14*POWER((AB1959-1),1.08)),0))</f>
        <v/>
      </c>
      <c r="AL1959" s="192">
        <f>COUNT(J1959,Q1959,T1959,X1959,Y1959,AA1959,AB1959)</f>
        <v>0</v>
      </c>
      <c r="AM1959" s="193" t="str">
        <f>IF(AL1959=0,"",SUM(AC1959:AK1959))</f>
        <v/>
      </c>
    </row>
    <row r="1960" spans="1:39" customFormat="1" outlineLevel="1">
      <c r="B1960" s="256"/>
      <c r="C1960" s="124" t="s">
        <v>65</v>
      </c>
      <c r="D1960" s="103"/>
      <c r="E1960" s="103"/>
      <c r="F1960" s="103"/>
      <c r="G1960" s="103"/>
      <c r="H1960" s="104"/>
      <c r="I1960" s="105"/>
      <c r="J1960" s="107" t="str">
        <f>IFERROR((J1957-J1959)/J1959*100%,"")</f>
        <v/>
      </c>
      <c r="K1960" s="107" t="str">
        <f t="shared" ref="K1960:T1960" si="8614">IFERROR((K1959-K1957)/K1959*100%,"")</f>
        <v/>
      </c>
      <c r="L1960" s="107" t="str">
        <f t="shared" si="8614"/>
        <v/>
      </c>
      <c r="M1960" s="107" t="str">
        <f t="shared" si="8614"/>
        <v/>
      </c>
      <c r="N1960" s="107" t="str">
        <f t="shared" si="8614"/>
        <v/>
      </c>
      <c r="O1960" s="107" t="str">
        <f t="shared" si="8614"/>
        <v/>
      </c>
      <c r="P1960" s="107" t="str">
        <f t="shared" si="8614"/>
        <v/>
      </c>
      <c r="Q1960" s="107" t="str">
        <f t="shared" si="8614"/>
        <v/>
      </c>
      <c r="R1960" s="107" t="str">
        <f t="shared" si="8614"/>
        <v/>
      </c>
      <c r="S1960" s="107" t="str">
        <f t="shared" si="8614"/>
        <v/>
      </c>
      <c r="T1960" s="107" t="str">
        <f t="shared" si="8614"/>
        <v/>
      </c>
      <c r="U1960" s="107" t="str">
        <f t="shared" ref="U1960" si="8615">IFERROR((U1959-U1958)/U1959*100%,"")</f>
        <v/>
      </c>
      <c r="V1960" s="107" t="str">
        <f>IFERROR((V1957-V1959)/V1959*100%,"")</f>
        <v/>
      </c>
      <c r="W1960" s="107" t="str">
        <f>IFERROR((W1957-W1959)/W1959*100%,"")</f>
        <v/>
      </c>
      <c r="X1960" s="107" t="str">
        <f>IFERROR((X1957-X1959)/X1959*100%,"")</f>
        <v/>
      </c>
      <c r="Y1960" s="107" t="str">
        <f>IFERROR((Y1957-Y1959)/Y1959*100%,"")</f>
        <v/>
      </c>
      <c r="Z1960" s="107" t="str">
        <f t="shared" ref="Z1960" si="8616">IFERROR((Z1959-Z1958)/Z1959*100%,"")</f>
        <v/>
      </c>
      <c r="AA1960" s="107" t="str">
        <f>IFERROR((AA1959-AA1957)/AA1959*100%,"")</f>
        <v/>
      </c>
      <c r="AB1960" s="107" t="str">
        <f>IFERROR((AB1959-AB1957)/AB1959*100%,"")</f>
        <v/>
      </c>
      <c r="AC1960" s="194" t="str">
        <f t="shared" ref="AC1960" si="8617">IFERROR((AC1959-AC1958)/AC1959*100%,"")</f>
        <v/>
      </c>
      <c r="AD1960" s="194" t="str">
        <f t="shared" ref="AD1960" si="8618">IFERROR((AD1959-AD1958)/AD1959*100%,"")</f>
        <v/>
      </c>
      <c r="AE1960" s="194" t="str">
        <f t="shared" ref="AE1960" si="8619">IFERROR((AE1959-AE1958)/AE1959*100%,"")</f>
        <v/>
      </c>
      <c r="AF1960" s="194" t="str">
        <f t="shared" ref="AF1960" si="8620">IFERROR((AF1959-AF1958)/AF1959*100%,"")</f>
        <v/>
      </c>
      <c r="AG1960" s="194" t="str">
        <f t="shared" ref="AG1960" si="8621">IFERROR((AG1959-AG1958)/AG1959*100%,"")</f>
        <v/>
      </c>
      <c r="AH1960" s="194" t="str">
        <f t="shared" ref="AH1960" si="8622">IFERROR((AH1959-AH1958)/AH1959*100%,"")</f>
        <v/>
      </c>
      <c r="AI1960" s="194" t="str">
        <f t="shared" ref="AI1960" si="8623">IFERROR((AI1959-AI1958)/AI1959*100%,"")</f>
        <v/>
      </c>
      <c r="AJ1960" s="194" t="str">
        <f t="shared" ref="AJ1960" si="8624">IFERROR((AJ1959-AJ1958)/AJ1959*100%,"")</f>
        <v/>
      </c>
      <c r="AK1960" s="194" t="str">
        <f t="shared" ref="AK1960" si="8625">IFERROR((AK1959-AK1958)/AK1959*100%,"")</f>
        <v/>
      </c>
      <c r="AL1960" s="194" t="str">
        <f t="shared" ref="AL1960" si="8626">IFERROR((AL1959-AL1958)/AL1959*100%,"")</f>
        <v/>
      </c>
      <c r="AM1960" s="227" t="str">
        <f>IFERROR((AM1959-AM1957)/AM1959*100%,"")</f>
        <v/>
      </c>
    </row>
    <row r="1961" spans="1:39" customFormat="1" outlineLevel="1">
      <c r="A1961" t="str">
        <f>B1952&amp;C1961</f>
        <v>Surname, Forename6</v>
      </c>
      <c r="B1961" s="256"/>
      <c r="C1961" s="123">
        <v>6</v>
      </c>
      <c r="D1961" s="26" t="s">
        <v>22</v>
      </c>
      <c r="E1961" s="103"/>
      <c r="F1961" s="103"/>
      <c r="G1961" s="103"/>
      <c r="H1961" s="15"/>
      <c r="I1961" s="16"/>
      <c r="J1961" s="17"/>
      <c r="K1961" s="94"/>
      <c r="L1961" s="94"/>
      <c r="M1961" s="94"/>
      <c r="N1961" s="94"/>
      <c r="O1961" s="94"/>
      <c r="P1961" s="94"/>
      <c r="Q1961" s="17" t="str">
        <f>IF(SUM(K1961:P1961)=0,"",SUM(K1961:P1961))</f>
        <v/>
      </c>
      <c r="R1961" s="94"/>
      <c r="S1961" s="94"/>
      <c r="T1961" s="17" t="str">
        <f>IF(SUM(R1961:S1961)=0,"",SUM(R1961:S1961))</f>
        <v/>
      </c>
      <c r="U1961" s="17"/>
      <c r="V1961" s="94"/>
      <c r="W1961" s="17"/>
      <c r="X1961" s="94" t="str">
        <f>IFERROR(AVERAGE(V1961:W1961),"")</f>
        <v/>
      </c>
      <c r="Y1961" s="17"/>
      <c r="Z1961" s="17"/>
      <c r="AA1961" s="71"/>
      <c r="AB1961" s="17"/>
      <c r="AC1961" s="190" t="str">
        <f>IF(J1961="","",IF(J1961&lt;&gt;0,INT(25.4347*POWER((18-J1961),1.81)),0))</f>
        <v/>
      </c>
      <c r="AD1961" s="190" t="str">
        <f>IFERROR(IF(Q1961&lt;&gt;0,INT(0.14354*POWER(((10*Q1961)-220),1.4)),0),"")</f>
        <v/>
      </c>
      <c r="AE1961" s="190" t="str">
        <f>IFERROR(IF(T1961&lt;&gt;0,INT(51.39*POWER((T1961-1.5),1.05)),0),"")</f>
        <v/>
      </c>
      <c r="AF1961" s="190">
        <f>IF(U1961&lt;&gt;0,INT(0.8465*POWER(((100*U1961)-75),1.42)),0)</f>
        <v>0</v>
      </c>
      <c r="AG1961" s="190" t="str">
        <f>IFERROR(IF(X1961&lt;&gt;0,INT(1.53775*POWER((82-X1961),1.81)),0),"")</f>
        <v/>
      </c>
      <c r="AH1961" s="190" t="str">
        <f>IF(Y1961="","",IF(Y1961&lt;&gt;0,INT(5.74352*POWER((28.5-Y1961),1.92)),0))</f>
        <v/>
      </c>
      <c r="AI1961" s="190">
        <f>IF(Z1961&lt;&gt;0,INT(12.91*POWER((Z1961-4),1.1)),0)</f>
        <v>0</v>
      </c>
      <c r="AJ1961" s="190" t="str">
        <f>IF(AA1961="","",IF(AA1961&lt;&gt;0,INT(0.2797*POWER(((100*AA1961)),1.35)),0))</f>
        <v/>
      </c>
      <c r="AK1961" s="191" t="str">
        <f>IF(AB1961="","",IF(AB1961&lt;&gt;0,INT(100.14*POWER((AB1961-1),1.08)),0))</f>
        <v/>
      </c>
      <c r="AL1961" s="192">
        <f>COUNT(J1961,Q1961,T1961,X1961,Y1961,AA1961,AB1961)</f>
        <v>0</v>
      </c>
      <c r="AM1961" s="193" t="str">
        <f>IF(AL1961=0,"",SUM(AC1961:AK1961))</f>
        <v/>
      </c>
    </row>
    <row r="1962" spans="1:39" customFormat="1" outlineLevel="1">
      <c r="B1962" s="256"/>
      <c r="C1962" s="124" t="s">
        <v>65</v>
      </c>
      <c r="D1962" s="103"/>
      <c r="E1962" s="103"/>
      <c r="F1962" s="103"/>
      <c r="G1962" s="103"/>
      <c r="H1962" s="104"/>
      <c r="I1962" s="105"/>
      <c r="J1962" s="107" t="str">
        <f>IFERROR((J1959-J1961)/J1961*100%,"")</f>
        <v/>
      </c>
      <c r="K1962" s="107" t="str">
        <f t="shared" ref="K1962:T1962" si="8627">IFERROR((K1961-K1959)/K1961*100%,"")</f>
        <v/>
      </c>
      <c r="L1962" s="107" t="str">
        <f t="shared" si="8627"/>
        <v/>
      </c>
      <c r="M1962" s="107" t="str">
        <f t="shared" si="8627"/>
        <v/>
      </c>
      <c r="N1962" s="107" t="str">
        <f t="shared" si="8627"/>
        <v/>
      </c>
      <c r="O1962" s="107" t="str">
        <f t="shared" si="8627"/>
        <v/>
      </c>
      <c r="P1962" s="107" t="str">
        <f t="shared" si="8627"/>
        <v/>
      </c>
      <c r="Q1962" s="107" t="str">
        <f t="shared" si="8627"/>
        <v/>
      </c>
      <c r="R1962" s="107" t="str">
        <f t="shared" si="8627"/>
        <v/>
      </c>
      <c r="S1962" s="107" t="str">
        <f t="shared" si="8627"/>
        <v/>
      </c>
      <c r="T1962" s="107" t="str">
        <f t="shared" si="8627"/>
        <v/>
      </c>
      <c r="U1962" s="107" t="str">
        <f t="shared" ref="U1962" si="8628">IFERROR((U1961-U1960)/U1961*100%,"")</f>
        <v/>
      </c>
      <c r="V1962" s="107" t="str">
        <f>IFERROR((V1959-V1961)/V1961*100%,"")</f>
        <v/>
      </c>
      <c r="W1962" s="107" t="str">
        <f>IFERROR((W1959-W1961)/W1961*100%,"")</f>
        <v/>
      </c>
      <c r="X1962" s="107" t="str">
        <f>IFERROR((X1959-X1961)/X1961*100%,"")</f>
        <v/>
      </c>
      <c r="Y1962" s="107" t="str">
        <f>IFERROR((Y1959-Y1961)/Y1961*100%,"")</f>
        <v/>
      </c>
      <c r="Z1962" s="107" t="str">
        <f t="shared" ref="Z1962" si="8629">IFERROR((Z1961-Z1960)/Z1961*100%,"")</f>
        <v/>
      </c>
      <c r="AA1962" s="107" t="str">
        <f>IFERROR((AA1961-AA1959)/AA1961*100%,"")</f>
        <v/>
      </c>
      <c r="AB1962" s="107" t="str">
        <f>IFERROR((AB1961-AB1959)/AB1961*100%,"")</f>
        <v/>
      </c>
      <c r="AC1962" s="194" t="str">
        <f t="shared" ref="AC1962" si="8630">IFERROR((AC1961-AC1960)/AC1961*100%,"")</f>
        <v/>
      </c>
      <c r="AD1962" s="194" t="str">
        <f t="shared" ref="AD1962" si="8631">IFERROR((AD1961-AD1960)/AD1961*100%,"")</f>
        <v/>
      </c>
      <c r="AE1962" s="194" t="str">
        <f t="shared" ref="AE1962" si="8632">IFERROR((AE1961-AE1960)/AE1961*100%,"")</f>
        <v/>
      </c>
      <c r="AF1962" s="194" t="str">
        <f t="shared" ref="AF1962" si="8633">IFERROR((AF1961-AF1960)/AF1961*100%,"")</f>
        <v/>
      </c>
      <c r="AG1962" s="194" t="str">
        <f t="shared" ref="AG1962" si="8634">IFERROR((AG1961-AG1960)/AG1961*100%,"")</f>
        <v/>
      </c>
      <c r="AH1962" s="194" t="str">
        <f t="shared" ref="AH1962" si="8635">IFERROR((AH1961-AH1960)/AH1961*100%,"")</f>
        <v/>
      </c>
      <c r="AI1962" s="194" t="str">
        <f t="shared" ref="AI1962" si="8636">IFERROR((AI1961-AI1960)/AI1961*100%,"")</f>
        <v/>
      </c>
      <c r="AJ1962" s="194" t="str">
        <f t="shared" ref="AJ1962" si="8637">IFERROR((AJ1961-AJ1960)/AJ1961*100%,"")</f>
        <v/>
      </c>
      <c r="AK1962" s="194" t="str">
        <f t="shared" ref="AK1962" si="8638">IFERROR((AK1961-AK1960)/AK1961*100%,"")</f>
        <v/>
      </c>
      <c r="AL1962" s="194" t="str">
        <f t="shared" ref="AL1962" si="8639">IFERROR((AL1961-AL1960)/AL1961*100%,"")</f>
        <v/>
      </c>
      <c r="AM1962" s="227" t="str">
        <f>IFERROR((AM1961-AM1959)/AM1961*100%,"")</f>
        <v/>
      </c>
    </row>
    <row r="1963" spans="1:39" customFormat="1" outlineLevel="1">
      <c r="A1963" t="str">
        <f>B1952&amp;C1963</f>
        <v>Surname, Forename7</v>
      </c>
      <c r="B1963" s="256"/>
      <c r="C1963" s="123">
        <v>7</v>
      </c>
      <c r="D1963" s="26" t="s">
        <v>22</v>
      </c>
      <c r="E1963" s="103"/>
      <c r="F1963" s="103"/>
      <c r="G1963" s="103"/>
      <c r="H1963" s="15"/>
      <c r="I1963" s="16"/>
      <c r="J1963" s="17"/>
      <c r="K1963" s="94"/>
      <c r="L1963" s="94"/>
      <c r="M1963" s="94"/>
      <c r="N1963" s="94"/>
      <c r="O1963" s="94"/>
      <c r="P1963" s="94"/>
      <c r="Q1963" s="17" t="str">
        <f>IF(SUM(K1963:P1963)=0,"",SUM(K1963:P1963))</f>
        <v/>
      </c>
      <c r="R1963" s="94"/>
      <c r="S1963" s="94"/>
      <c r="T1963" s="17" t="str">
        <f>IF(SUM(R1963:S1963)=0,"",SUM(R1963:S1963))</f>
        <v/>
      </c>
      <c r="U1963" s="17"/>
      <c r="V1963" s="94"/>
      <c r="W1963" s="17"/>
      <c r="X1963" s="94" t="str">
        <f>IFERROR(AVERAGE(V1963:W1963),"")</f>
        <v/>
      </c>
      <c r="Y1963" s="17"/>
      <c r="Z1963" s="17"/>
      <c r="AA1963" s="71"/>
      <c r="AB1963" s="17"/>
      <c r="AC1963" s="190" t="str">
        <f>IF(J1963="","",IF(J1963&lt;&gt;0,INT(25.4347*POWER((18-J1963),1.81)),0))</f>
        <v/>
      </c>
      <c r="AD1963" s="190" t="str">
        <f>IFERROR(IF(Q1963&lt;&gt;0,INT(0.14354*POWER(((10*Q1963)-220),1.4)),0),"")</f>
        <v/>
      </c>
      <c r="AE1963" s="190" t="str">
        <f>IFERROR(IF(T1963&lt;&gt;0,INT(51.39*POWER((T1963-1.5),1.05)),0),"")</f>
        <v/>
      </c>
      <c r="AF1963" s="190">
        <f>IF(U1963&lt;&gt;0,INT(0.8465*POWER(((100*U1963)-75),1.42)),0)</f>
        <v>0</v>
      </c>
      <c r="AG1963" s="190" t="str">
        <f>IFERROR(IF(X1963&lt;&gt;0,INT(1.53775*POWER((82-X1963),1.81)),0),"")</f>
        <v/>
      </c>
      <c r="AH1963" s="190" t="str">
        <f>IF(Y1963="","",IF(Y1963&lt;&gt;0,INT(5.74352*POWER((28.5-Y1963),1.92)),0))</f>
        <v/>
      </c>
      <c r="AI1963" s="190">
        <f>IF(Z1963&lt;&gt;0,INT(12.91*POWER((Z1963-4),1.1)),0)</f>
        <v>0</v>
      </c>
      <c r="AJ1963" s="190" t="str">
        <f>IF(AA1963="","",IF(AA1963&lt;&gt;0,INT(0.2797*POWER(((100*AA1963)),1.35)),0))</f>
        <v/>
      </c>
      <c r="AK1963" s="191" t="str">
        <f>IF(AB1963="","",IF(AB1963&lt;&gt;0,INT(100.14*POWER((AB1963-1),1.08)),0))</f>
        <v/>
      </c>
      <c r="AL1963" s="192">
        <f>COUNT(J1963,Q1963,T1963,X1963,Y1963,AA1963,AB1963)</f>
        <v>0</v>
      </c>
      <c r="AM1963" s="193" t="str">
        <f>IF(AL1963=0,"",SUM(AC1963:AK1963))</f>
        <v/>
      </c>
    </row>
    <row r="1964" spans="1:39" customFormat="1" outlineLevel="1">
      <c r="B1964" s="256"/>
      <c r="C1964" s="124" t="s">
        <v>65</v>
      </c>
      <c r="D1964" s="103"/>
      <c r="E1964" s="103"/>
      <c r="F1964" s="103"/>
      <c r="G1964" s="103"/>
      <c r="H1964" s="104"/>
      <c r="I1964" s="105"/>
      <c r="J1964" s="107" t="str">
        <f>IFERROR((J1961-J1963)/J1963*100%,"")</f>
        <v/>
      </c>
      <c r="K1964" s="107" t="str">
        <f t="shared" ref="K1964:T1964" si="8640">IFERROR((K1963-K1961)/K1963*100%,"")</f>
        <v/>
      </c>
      <c r="L1964" s="107" t="str">
        <f t="shared" si="8640"/>
        <v/>
      </c>
      <c r="M1964" s="107" t="str">
        <f t="shared" si="8640"/>
        <v/>
      </c>
      <c r="N1964" s="107" t="str">
        <f t="shared" si="8640"/>
        <v/>
      </c>
      <c r="O1964" s="107" t="str">
        <f t="shared" si="8640"/>
        <v/>
      </c>
      <c r="P1964" s="107" t="str">
        <f t="shared" si="8640"/>
        <v/>
      </c>
      <c r="Q1964" s="107" t="str">
        <f t="shared" si="8640"/>
        <v/>
      </c>
      <c r="R1964" s="107" t="str">
        <f t="shared" si="8640"/>
        <v/>
      </c>
      <c r="S1964" s="107" t="str">
        <f t="shared" si="8640"/>
        <v/>
      </c>
      <c r="T1964" s="107" t="str">
        <f t="shared" si="8640"/>
        <v/>
      </c>
      <c r="U1964" s="107" t="str">
        <f t="shared" ref="U1964" si="8641">IFERROR((U1963-U1962)/U1963*100%,"")</f>
        <v/>
      </c>
      <c r="V1964" s="107" t="str">
        <f>IFERROR((V1961-V1963)/V1963*100%,"")</f>
        <v/>
      </c>
      <c r="W1964" s="107" t="str">
        <f>IFERROR((W1961-W1963)/W1963*100%,"")</f>
        <v/>
      </c>
      <c r="X1964" s="107" t="str">
        <f>IFERROR((X1961-X1963)/X1963*100%,"")</f>
        <v/>
      </c>
      <c r="Y1964" s="107" t="str">
        <f>IFERROR((Y1961-Y1963)/Y1963*100%,"")</f>
        <v/>
      </c>
      <c r="Z1964" s="107" t="str">
        <f t="shared" ref="Z1964" si="8642">IFERROR((Z1963-Z1962)/Z1963*100%,"")</f>
        <v/>
      </c>
      <c r="AA1964" s="107" t="str">
        <f>IFERROR((AA1963-AA1961)/AA1963*100%,"")</f>
        <v/>
      </c>
      <c r="AB1964" s="107" t="str">
        <f>IFERROR((AB1963-AB1961)/AB1963*100%,"")</f>
        <v/>
      </c>
      <c r="AC1964" s="194" t="str">
        <f t="shared" ref="AC1964" si="8643">IFERROR((AC1963-AC1962)/AC1963*100%,"")</f>
        <v/>
      </c>
      <c r="AD1964" s="194" t="str">
        <f t="shared" ref="AD1964" si="8644">IFERROR((AD1963-AD1962)/AD1963*100%,"")</f>
        <v/>
      </c>
      <c r="AE1964" s="194" t="str">
        <f t="shared" ref="AE1964" si="8645">IFERROR((AE1963-AE1962)/AE1963*100%,"")</f>
        <v/>
      </c>
      <c r="AF1964" s="194" t="str">
        <f t="shared" ref="AF1964" si="8646">IFERROR((AF1963-AF1962)/AF1963*100%,"")</f>
        <v/>
      </c>
      <c r="AG1964" s="194" t="str">
        <f t="shared" ref="AG1964" si="8647">IFERROR((AG1963-AG1962)/AG1963*100%,"")</f>
        <v/>
      </c>
      <c r="AH1964" s="194" t="str">
        <f t="shared" ref="AH1964" si="8648">IFERROR((AH1963-AH1962)/AH1963*100%,"")</f>
        <v/>
      </c>
      <c r="AI1964" s="194" t="str">
        <f t="shared" ref="AI1964" si="8649">IFERROR((AI1963-AI1962)/AI1963*100%,"")</f>
        <v/>
      </c>
      <c r="AJ1964" s="194" t="str">
        <f t="shared" ref="AJ1964" si="8650">IFERROR((AJ1963-AJ1962)/AJ1963*100%,"")</f>
        <v/>
      </c>
      <c r="AK1964" s="194" t="str">
        <f t="shared" ref="AK1964" si="8651">IFERROR((AK1963-AK1962)/AK1963*100%,"")</f>
        <v/>
      </c>
      <c r="AL1964" s="194" t="str">
        <f t="shared" ref="AL1964" si="8652">IFERROR((AL1963-AL1962)/AL1963*100%,"")</f>
        <v/>
      </c>
      <c r="AM1964" s="227" t="str">
        <f>IFERROR((AM1963-AM1961)/AM1963*100%,"")</f>
        <v/>
      </c>
    </row>
    <row r="1965" spans="1:39" customFormat="1" outlineLevel="1">
      <c r="A1965" t="str">
        <f>B1952&amp;C1965</f>
        <v>Surname, Forename8</v>
      </c>
      <c r="B1965" s="256"/>
      <c r="C1965" s="123">
        <v>8</v>
      </c>
      <c r="D1965" s="26" t="s">
        <v>22</v>
      </c>
      <c r="E1965" s="103"/>
      <c r="F1965" s="103"/>
      <c r="G1965" s="103"/>
      <c r="H1965" s="15"/>
      <c r="I1965" s="16"/>
      <c r="J1965" s="17"/>
      <c r="K1965" s="94"/>
      <c r="L1965" s="94"/>
      <c r="M1965" s="94"/>
      <c r="N1965" s="94"/>
      <c r="O1965" s="94"/>
      <c r="P1965" s="94"/>
      <c r="Q1965" s="17" t="str">
        <f>IF(SUM(K1965:P1965)=0,"",SUM(K1965:P1965))</f>
        <v/>
      </c>
      <c r="R1965" s="94"/>
      <c r="S1965" s="94"/>
      <c r="T1965" s="17" t="str">
        <f>IF(SUM(R1965:S1965)=0,"",SUM(R1965:S1965))</f>
        <v/>
      </c>
      <c r="U1965" s="17"/>
      <c r="V1965" s="94"/>
      <c r="W1965" s="17"/>
      <c r="X1965" s="94" t="str">
        <f>IFERROR(AVERAGE(V1965:W1965),"")</f>
        <v/>
      </c>
      <c r="Y1965" s="17"/>
      <c r="Z1965" s="17"/>
      <c r="AA1965" s="71"/>
      <c r="AB1965" s="17"/>
      <c r="AC1965" s="190" t="str">
        <f>IF(J1965="","",IF(J1965&lt;&gt;0,INT(25.4347*POWER((18-J1965),1.81)),0))</f>
        <v/>
      </c>
      <c r="AD1965" s="190" t="str">
        <f>IFERROR(IF(Q1965&lt;&gt;0,INT(0.14354*POWER(((10*Q1965)-220),1.4)),0),"")</f>
        <v/>
      </c>
      <c r="AE1965" s="190" t="str">
        <f>IFERROR(IF(T1965&lt;&gt;0,INT(51.39*POWER((T1965-1.5),1.05)),0),"")</f>
        <v/>
      </c>
      <c r="AF1965" s="190">
        <f>IF(U1965&lt;&gt;0,INT(0.8465*POWER(((100*U1965)-75),1.42)),0)</f>
        <v>0</v>
      </c>
      <c r="AG1965" s="190" t="str">
        <f>IFERROR(IF(X1965&lt;&gt;0,INT(1.53775*POWER((82-X1965),1.81)),0),"")</f>
        <v/>
      </c>
      <c r="AH1965" s="190" t="str">
        <f>IF(Y1965="","",IF(Y1965&lt;&gt;0,INT(5.74352*POWER((28.5-Y1965),1.92)),0))</f>
        <v/>
      </c>
      <c r="AI1965" s="190">
        <f>IF(Z1965&lt;&gt;0,INT(12.91*POWER((Z1965-4),1.1)),0)</f>
        <v>0</v>
      </c>
      <c r="AJ1965" s="190" t="str">
        <f>IF(AA1965="","",IF(AA1965&lt;&gt;0,INT(0.2797*POWER(((100*AA1965)),1.35)),0))</f>
        <v/>
      </c>
      <c r="AK1965" s="191" t="str">
        <f>IF(AB1965="","",IF(AB1965&lt;&gt;0,INT(100.14*POWER((AB1965-1),1.08)),0))</f>
        <v/>
      </c>
      <c r="AL1965" s="192">
        <f>COUNT(J1965,Q1965,T1965,X1965,Y1965,AA1965,AB1965)</f>
        <v>0</v>
      </c>
      <c r="AM1965" s="193" t="str">
        <f>IF(AL1965=0,"",SUM(AC1965:AK1965))</f>
        <v/>
      </c>
    </row>
    <row r="1966" spans="1:39" customFormat="1" outlineLevel="1">
      <c r="B1966" s="256"/>
      <c r="C1966" s="124" t="s">
        <v>65</v>
      </c>
      <c r="D1966" s="103"/>
      <c r="E1966" s="103"/>
      <c r="F1966" s="103"/>
      <c r="G1966" s="103"/>
      <c r="H1966" s="104"/>
      <c r="I1966" s="105"/>
      <c r="J1966" s="107" t="str">
        <f>IFERROR((J1963-J1965)/J1965*100%,"")</f>
        <v/>
      </c>
      <c r="K1966" s="107" t="str">
        <f t="shared" ref="K1966:T1966" si="8653">IFERROR((K1965-K1963)/K1965*100%,"")</f>
        <v/>
      </c>
      <c r="L1966" s="107" t="str">
        <f t="shared" si="8653"/>
        <v/>
      </c>
      <c r="M1966" s="107" t="str">
        <f t="shared" si="8653"/>
        <v/>
      </c>
      <c r="N1966" s="107" t="str">
        <f t="shared" si="8653"/>
        <v/>
      </c>
      <c r="O1966" s="107" t="str">
        <f t="shared" si="8653"/>
        <v/>
      </c>
      <c r="P1966" s="107" t="str">
        <f t="shared" si="8653"/>
        <v/>
      </c>
      <c r="Q1966" s="107" t="str">
        <f t="shared" si="8653"/>
        <v/>
      </c>
      <c r="R1966" s="107" t="str">
        <f t="shared" si="8653"/>
        <v/>
      </c>
      <c r="S1966" s="107" t="str">
        <f t="shared" si="8653"/>
        <v/>
      </c>
      <c r="T1966" s="107" t="str">
        <f t="shared" si="8653"/>
        <v/>
      </c>
      <c r="U1966" s="107" t="str">
        <f t="shared" ref="U1966" si="8654">IFERROR((U1965-U1964)/U1965*100%,"")</f>
        <v/>
      </c>
      <c r="V1966" s="107" t="str">
        <f>IFERROR((V1963-V1965)/V1965*100%,"")</f>
        <v/>
      </c>
      <c r="W1966" s="107" t="str">
        <f>IFERROR((W1963-W1965)/W1965*100%,"")</f>
        <v/>
      </c>
      <c r="X1966" s="107" t="str">
        <f>IFERROR((X1963-X1965)/X1965*100%,"")</f>
        <v/>
      </c>
      <c r="Y1966" s="107" t="str">
        <f>IFERROR((Y1963-Y1965)/Y1965*100%,"")</f>
        <v/>
      </c>
      <c r="Z1966" s="107" t="str">
        <f t="shared" ref="Z1966" si="8655">IFERROR((Z1965-Z1964)/Z1965*100%,"")</f>
        <v/>
      </c>
      <c r="AA1966" s="107" t="str">
        <f>IFERROR((AA1965-AA1963)/AA1965*100%,"")</f>
        <v/>
      </c>
      <c r="AB1966" s="107" t="str">
        <f>IFERROR((AB1965-AB1963)/AB1965*100%,"")</f>
        <v/>
      </c>
      <c r="AC1966" s="194" t="str">
        <f t="shared" ref="AC1966" si="8656">IFERROR((AC1965-AC1964)/AC1965*100%,"")</f>
        <v/>
      </c>
      <c r="AD1966" s="194" t="str">
        <f t="shared" ref="AD1966" si="8657">IFERROR((AD1965-AD1964)/AD1965*100%,"")</f>
        <v/>
      </c>
      <c r="AE1966" s="194" t="str">
        <f t="shared" ref="AE1966" si="8658">IFERROR((AE1965-AE1964)/AE1965*100%,"")</f>
        <v/>
      </c>
      <c r="AF1966" s="194" t="str">
        <f t="shared" ref="AF1966" si="8659">IFERROR((AF1965-AF1964)/AF1965*100%,"")</f>
        <v/>
      </c>
      <c r="AG1966" s="194" t="str">
        <f t="shared" ref="AG1966" si="8660">IFERROR((AG1965-AG1964)/AG1965*100%,"")</f>
        <v/>
      </c>
      <c r="AH1966" s="194" t="str">
        <f t="shared" ref="AH1966" si="8661">IFERROR((AH1965-AH1964)/AH1965*100%,"")</f>
        <v/>
      </c>
      <c r="AI1966" s="194" t="str">
        <f t="shared" ref="AI1966" si="8662">IFERROR((AI1965-AI1964)/AI1965*100%,"")</f>
        <v/>
      </c>
      <c r="AJ1966" s="194" t="str">
        <f t="shared" ref="AJ1966" si="8663">IFERROR((AJ1965-AJ1964)/AJ1965*100%,"")</f>
        <v/>
      </c>
      <c r="AK1966" s="194" t="str">
        <f t="shared" ref="AK1966" si="8664">IFERROR((AK1965-AK1964)/AK1965*100%,"")</f>
        <v/>
      </c>
      <c r="AL1966" s="194" t="str">
        <f t="shared" ref="AL1966" si="8665">IFERROR((AL1965-AL1964)/AL1965*100%,"")</f>
        <v/>
      </c>
      <c r="AM1966" s="227" t="str">
        <f>IFERROR((AM1965-AM1963)/AM1965*100%,"")</f>
        <v/>
      </c>
    </row>
    <row r="1967" spans="1:39" customFormat="1" outlineLevel="1">
      <c r="A1967" t="str">
        <f>B1952&amp;C1967</f>
        <v>Surname, Forename9</v>
      </c>
      <c r="B1967" s="256"/>
      <c r="C1967" s="123">
        <v>9</v>
      </c>
      <c r="D1967" s="26" t="s">
        <v>22</v>
      </c>
      <c r="E1967" s="103"/>
      <c r="F1967" s="103"/>
      <c r="G1967" s="103"/>
      <c r="H1967" s="15"/>
      <c r="I1967" s="16"/>
      <c r="J1967" s="17"/>
      <c r="K1967" s="94"/>
      <c r="L1967" s="94"/>
      <c r="M1967" s="94"/>
      <c r="N1967" s="94"/>
      <c r="O1967" s="94"/>
      <c r="P1967" s="94"/>
      <c r="Q1967" s="17" t="str">
        <f>IF(SUM(K1967:P1967)=0,"",SUM(K1967:P1967))</f>
        <v/>
      </c>
      <c r="R1967" s="94"/>
      <c r="S1967" s="94"/>
      <c r="T1967" s="17" t="str">
        <f>IF(SUM(R1967:S1967)=0,"",SUM(R1967:S1967))</f>
        <v/>
      </c>
      <c r="U1967" s="17"/>
      <c r="V1967" s="94"/>
      <c r="W1967" s="17"/>
      <c r="X1967" s="94" t="str">
        <f>IFERROR(AVERAGE(V1967:W1967),"")</f>
        <v/>
      </c>
      <c r="Y1967" s="17"/>
      <c r="Z1967" s="17"/>
      <c r="AA1967" s="71"/>
      <c r="AB1967" s="17"/>
      <c r="AC1967" s="190" t="str">
        <f>IF(J1967="","",IF(J1967&lt;&gt;0,INT(25.4347*POWER((18-J1967),1.81)),0))</f>
        <v/>
      </c>
      <c r="AD1967" s="190" t="str">
        <f>IFERROR(IF(Q1967&lt;&gt;0,INT(0.14354*POWER(((10*Q1967)-220),1.4)),0),"")</f>
        <v/>
      </c>
      <c r="AE1967" s="190" t="str">
        <f>IFERROR(IF(T1967&lt;&gt;0,INT(51.39*POWER((T1967-1.5),1.05)),0),"")</f>
        <v/>
      </c>
      <c r="AF1967" s="190">
        <f>IF(U1967&lt;&gt;0,INT(0.8465*POWER(((100*U1967)-75),1.42)),0)</f>
        <v>0</v>
      </c>
      <c r="AG1967" s="190" t="str">
        <f>IFERROR(IF(X1967&lt;&gt;0,INT(1.53775*POWER((82-X1967),1.81)),0),"")</f>
        <v/>
      </c>
      <c r="AH1967" s="190" t="str">
        <f>IF(Y1967="","",IF(Y1967&lt;&gt;0,INT(5.74352*POWER((28.5-Y1967),1.92)),0))</f>
        <v/>
      </c>
      <c r="AI1967" s="190">
        <f>IF(Z1967&lt;&gt;0,INT(12.91*POWER((Z1967-4),1.1)),0)</f>
        <v>0</v>
      </c>
      <c r="AJ1967" s="190" t="str">
        <f>IF(AA1967="","",IF(AA1967&lt;&gt;0,INT(0.2797*POWER(((100*AA1967)),1.35)),0))</f>
        <v/>
      </c>
      <c r="AK1967" s="191" t="str">
        <f>IF(AB1967="","",IF(AB1967&lt;&gt;0,INT(100.14*POWER((AB1967-1),1.08)),0))</f>
        <v/>
      </c>
      <c r="AL1967" s="192">
        <f>COUNT(J1967,Q1967,T1967,X1967,Y1967,AA1967,AB1967)</f>
        <v>0</v>
      </c>
      <c r="AM1967" s="193" t="str">
        <f>IF(AL1967=0,"",SUM(AC1967:AK1967))</f>
        <v/>
      </c>
    </row>
    <row r="1968" spans="1:39" customFormat="1" outlineLevel="1">
      <c r="B1968" s="256"/>
      <c r="C1968" s="124" t="s">
        <v>65</v>
      </c>
      <c r="D1968" s="33"/>
      <c r="E1968" s="33"/>
      <c r="F1968" s="33"/>
      <c r="G1968" s="33"/>
      <c r="H1968" s="18"/>
      <c r="I1968" s="44"/>
      <c r="J1968" s="107" t="str">
        <f>IFERROR((J1965-J1967)/J1967*100%,"")</f>
        <v/>
      </c>
      <c r="K1968" s="107" t="str">
        <f t="shared" ref="K1968:T1968" si="8666">IFERROR((K1967-K1965)/K1967*100%,"")</f>
        <v/>
      </c>
      <c r="L1968" s="107" t="str">
        <f t="shared" si="8666"/>
        <v/>
      </c>
      <c r="M1968" s="107" t="str">
        <f t="shared" si="8666"/>
        <v/>
      </c>
      <c r="N1968" s="107" t="str">
        <f t="shared" si="8666"/>
        <v/>
      </c>
      <c r="O1968" s="107" t="str">
        <f t="shared" si="8666"/>
        <v/>
      </c>
      <c r="P1968" s="107" t="str">
        <f t="shared" si="8666"/>
        <v/>
      </c>
      <c r="Q1968" s="107" t="str">
        <f t="shared" si="8666"/>
        <v/>
      </c>
      <c r="R1968" s="107" t="str">
        <f t="shared" si="8666"/>
        <v/>
      </c>
      <c r="S1968" s="107" t="str">
        <f t="shared" si="8666"/>
        <v/>
      </c>
      <c r="T1968" s="107" t="str">
        <f t="shared" si="8666"/>
        <v/>
      </c>
      <c r="U1968" s="107" t="str">
        <f t="shared" ref="U1968" si="8667">IFERROR((U1967-U1966)/U1967*100%,"")</f>
        <v/>
      </c>
      <c r="V1968" s="107" t="str">
        <f>IFERROR((V1965-V1967)/V1967*100%,"")</f>
        <v/>
      </c>
      <c r="W1968" s="107" t="str">
        <f>IFERROR((W1965-W1967)/W1967*100%,"")</f>
        <v/>
      </c>
      <c r="X1968" s="107" t="str">
        <f>IFERROR((X1965-X1967)/X1967*100%,"")</f>
        <v/>
      </c>
      <c r="Y1968" s="107" t="str">
        <f>IFERROR((Y1965-Y1967)/Y1967*100%,"")</f>
        <v/>
      </c>
      <c r="Z1968" s="107" t="str">
        <f t="shared" ref="Z1968" si="8668">IFERROR((Z1967-Z1966)/Z1967*100%,"")</f>
        <v/>
      </c>
      <c r="AA1968" s="107" t="str">
        <f>IFERROR((AA1967-AA1965)/AA1967*100%,"")</f>
        <v/>
      </c>
      <c r="AB1968" s="107" t="str">
        <f>IFERROR((AB1967-AB1965)/AB1967*100%,"")</f>
        <v/>
      </c>
      <c r="AC1968" s="194" t="str">
        <f t="shared" ref="AC1968" si="8669">IFERROR((AC1967-AC1966)/AC1967*100%,"")</f>
        <v/>
      </c>
      <c r="AD1968" s="194" t="str">
        <f t="shared" ref="AD1968" si="8670">IFERROR((AD1967-AD1966)/AD1967*100%,"")</f>
        <v/>
      </c>
      <c r="AE1968" s="194" t="str">
        <f t="shared" ref="AE1968" si="8671">IFERROR((AE1967-AE1966)/AE1967*100%,"")</f>
        <v/>
      </c>
      <c r="AF1968" s="194" t="str">
        <f t="shared" ref="AF1968" si="8672">IFERROR((AF1967-AF1966)/AF1967*100%,"")</f>
        <v/>
      </c>
      <c r="AG1968" s="194" t="str">
        <f t="shared" ref="AG1968" si="8673">IFERROR((AG1967-AG1966)/AG1967*100%,"")</f>
        <v/>
      </c>
      <c r="AH1968" s="194" t="str">
        <f t="shared" ref="AH1968" si="8674">IFERROR((AH1967-AH1966)/AH1967*100%,"")</f>
        <v/>
      </c>
      <c r="AI1968" s="194" t="str">
        <f t="shared" ref="AI1968" si="8675">IFERROR((AI1967-AI1966)/AI1967*100%,"")</f>
        <v/>
      </c>
      <c r="AJ1968" s="194" t="str">
        <f t="shared" ref="AJ1968" si="8676">IFERROR((AJ1967-AJ1966)/AJ1967*100%,"")</f>
        <v/>
      </c>
      <c r="AK1968" s="194" t="str">
        <f t="shared" ref="AK1968" si="8677">IFERROR((AK1967-AK1966)/AK1967*100%,"")</f>
        <v/>
      </c>
      <c r="AL1968" s="194" t="str">
        <f t="shared" ref="AL1968" si="8678">IFERROR((AL1967-AL1966)/AL1967*100%,"")</f>
        <v/>
      </c>
      <c r="AM1968" s="227" t="str">
        <f>IFERROR((AM1967-AM1965)/AM1967*100%,"")</f>
        <v/>
      </c>
    </row>
    <row r="1969" spans="1:39" s="6" customFormat="1" outlineLevel="1">
      <c r="A1969" t="str">
        <f>B1952&amp;C1969</f>
        <v>Surname, Forename10</v>
      </c>
      <c r="B1969" s="256"/>
      <c r="C1969" s="125">
        <v>10</v>
      </c>
      <c r="D1969" s="33" t="s">
        <v>22</v>
      </c>
      <c r="E1969" s="33"/>
      <c r="F1969" s="33"/>
      <c r="G1969" s="33"/>
      <c r="H1969" s="18"/>
      <c r="I1969" s="44"/>
      <c r="J1969" s="34"/>
      <c r="K1969" s="34"/>
      <c r="L1969" s="34"/>
      <c r="M1969" s="34"/>
      <c r="N1969" s="34"/>
      <c r="O1969" s="34"/>
      <c r="P1969" s="34"/>
      <c r="Q1969" s="17" t="str">
        <f>IF(SUM(K1969:P1969)=0,"",SUM(K1969:P1969))</f>
        <v/>
      </c>
      <c r="R1969" s="94"/>
      <c r="S1969" s="94"/>
      <c r="T1969" s="17" t="str">
        <f>IF(SUM(R1969:S1969)=0,"",SUM(R1969:S1969))</f>
        <v/>
      </c>
      <c r="U1969" s="17"/>
      <c r="V1969" s="94"/>
      <c r="W1969" s="17"/>
      <c r="X1969" s="94" t="str">
        <f>IFERROR(AVERAGE(V1969:W1969),"")</f>
        <v/>
      </c>
      <c r="Y1969" s="17"/>
      <c r="Z1969" s="17"/>
      <c r="AA1969" s="71"/>
      <c r="AB1969" s="17"/>
      <c r="AC1969" s="190" t="str">
        <f>IF(J1969="","",IF(J1969&lt;&gt;0,INT(25.4347*POWER((18-J1969),1.81)),0))</f>
        <v/>
      </c>
      <c r="AD1969" s="190" t="str">
        <f>IFERROR(IF(Q1969&lt;&gt;0,INT(0.14354*POWER(((10*Q1969)-220),1.4)),0),"")</f>
        <v/>
      </c>
      <c r="AE1969" s="190" t="str">
        <f>IFERROR(IF(T1969&lt;&gt;0,INT(51.39*POWER((T1969-1.5),1.05)),0),"")</f>
        <v/>
      </c>
      <c r="AF1969" s="190">
        <f>IF(U1969&lt;&gt;0,INT(0.8465*POWER(((100*U1969)-75),1.42)),0)</f>
        <v>0</v>
      </c>
      <c r="AG1969" s="190" t="str">
        <f>IFERROR(IF(X1969&lt;&gt;0,INT(1.53775*POWER((82-X1969),1.81)),0),"")</f>
        <v/>
      </c>
      <c r="AH1969" s="190" t="str">
        <f>IF(Y1969="","",IF(Y1969&lt;&gt;0,INT(5.74352*POWER((28.5-Y1969),1.92)),0))</f>
        <v/>
      </c>
      <c r="AI1969" s="190">
        <f>IF(Z1969&lt;&gt;0,INT(12.91*POWER((Z1969-4),1.1)),0)</f>
        <v>0</v>
      </c>
      <c r="AJ1969" s="190" t="str">
        <f>IF(AA1969="","",IF(AA1969&lt;&gt;0,INT(0.2797*POWER(((100*AA1969)),1.35)),0))</f>
        <v/>
      </c>
      <c r="AK1969" s="191" t="str">
        <f>IF(AB1969="","",IF(AB1969&lt;&gt;0,INT(100.14*POWER((AB1969-1),1.08)),0))</f>
        <v/>
      </c>
      <c r="AL1969" s="192">
        <f>COUNT(J1969,Q1969,T1969,X1969,Y1969,AA1969,AB1969)</f>
        <v>0</v>
      </c>
      <c r="AM1969" s="193" t="str">
        <f>IF(AL1969=0,"",SUM(AC1969:AK1969))</f>
        <v/>
      </c>
    </row>
    <row r="1970" spans="1:39" s="6" customFormat="1" outlineLevel="1">
      <c r="A1970"/>
      <c r="B1970" s="257"/>
      <c r="C1970" s="126" t="s">
        <v>65</v>
      </c>
      <c r="D1970" s="33"/>
      <c r="E1970" s="33"/>
      <c r="F1970" s="33"/>
      <c r="G1970" s="33"/>
      <c r="H1970" s="18"/>
      <c r="I1970" s="44"/>
      <c r="J1970" s="107" t="str">
        <f>IFERROR((J1967-J1969)/J1969*100%,"")</f>
        <v/>
      </c>
      <c r="K1970" s="107" t="str">
        <f t="shared" ref="K1970:T1970" si="8679">IFERROR((K1969-K1967)/K1969*100%,"")</f>
        <v/>
      </c>
      <c r="L1970" s="107" t="str">
        <f t="shared" si="8679"/>
        <v/>
      </c>
      <c r="M1970" s="107" t="str">
        <f t="shared" si="8679"/>
        <v/>
      </c>
      <c r="N1970" s="107" t="str">
        <f t="shared" si="8679"/>
        <v/>
      </c>
      <c r="O1970" s="107" t="str">
        <f t="shared" si="8679"/>
        <v/>
      </c>
      <c r="P1970" s="107" t="str">
        <f t="shared" si="8679"/>
        <v/>
      </c>
      <c r="Q1970" s="107" t="str">
        <f t="shared" si="8679"/>
        <v/>
      </c>
      <c r="R1970" s="107" t="str">
        <f t="shared" si="8679"/>
        <v/>
      </c>
      <c r="S1970" s="107" t="str">
        <f t="shared" si="8679"/>
        <v/>
      </c>
      <c r="T1970" s="107" t="str">
        <f t="shared" si="8679"/>
        <v/>
      </c>
      <c r="U1970" s="107" t="str">
        <f t="shared" ref="U1970" si="8680">IFERROR((U1969-U1968)/U1969*100%,"")</f>
        <v/>
      </c>
      <c r="V1970" s="107" t="str">
        <f>IFERROR((V1967-V1969)/V1969*100%,"")</f>
        <v/>
      </c>
      <c r="W1970" s="107" t="str">
        <f>IFERROR((W1967-W1969)/W1969*100%,"")</f>
        <v/>
      </c>
      <c r="X1970" s="107" t="str">
        <f>IFERROR((X1967-X1969)/X1969*100%,"")</f>
        <v/>
      </c>
      <c r="Y1970" s="107" t="str">
        <f>IFERROR((Y1967-Y1969)/Y1969*100%,"")</f>
        <v/>
      </c>
      <c r="Z1970" s="107" t="str">
        <f t="shared" ref="Z1970" si="8681">IFERROR((Z1969-Z1968)/Z1969*100%,"")</f>
        <v/>
      </c>
      <c r="AA1970" s="107" t="str">
        <f>IFERROR((AA1969-AA1967)/AA1969*100%,"")</f>
        <v/>
      </c>
      <c r="AB1970" s="107" t="str">
        <f>IFERROR((AB1969-AB1967)/AB1969*100%,"")</f>
        <v/>
      </c>
      <c r="AC1970" s="194" t="str">
        <f t="shared" ref="AC1970" si="8682">IFERROR((AC1969-AC1968)/AC1969*100%,"")</f>
        <v/>
      </c>
      <c r="AD1970" s="194" t="str">
        <f t="shared" ref="AD1970" si="8683">IFERROR((AD1969-AD1968)/AD1969*100%,"")</f>
        <v/>
      </c>
      <c r="AE1970" s="194" t="str">
        <f t="shared" ref="AE1970" si="8684">IFERROR((AE1969-AE1968)/AE1969*100%,"")</f>
        <v/>
      </c>
      <c r="AF1970" s="194" t="str">
        <f t="shared" ref="AF1970" si="8685">IFERROR((AF1969-AF1968)/AF1969*100%,"")</f>
        <v/>
      </c>
      <c r="AG1970" s="194" t="str">
        <f t="shared" ref="AG1970" si="8686">IFERROR((AG1969-AG1968)/AG1969*100%,"")</f>
        <v/>
      </c>
      <c r="AH1970" s="194" t="str">
        <f t="shared" ref="AH1970" si="8687">IFERROR((AH1969-AH1968)/AH1969*100%,"")</f>
        <v/>
      </c>
      <c r="AI1970" s="194" t="str">
        <f t="shared" ref="AI1970" si="8688">IFERROR((AI1969-AI1968)/AI1969*100%,"")</f>
        <v/>
      </c>
      <c r="AJ1970" s="194" t="str">
        <f t="shared" ref="AJ1970" si="8689">IFERROR((AJ1969-AJ1968)/AJ1969*100%,"")</f>
        <v/>
      </c>
      <c r="AK1970" s="194" t="str">
        <f t="shared" ref="AK1970" si="8690">IFERROR((AK1969-AK1968)/AK1969*100%,"")</f>
        <v/>
      </c>
      <c r="AL1970" s="194" t="str">
        <f t="shared" ref="AL1970" si="8691">IFERROR((AL1969-AL1968)/AL1969*100%,"")</f>
        <v/>
      </c>
      <c r="AM1970" s="227" t="str">
        <f>IFERROR((AM1969-AM1967)/AM1969*100%,"")</f>
        <v/>
      </c>
    </row>
    <row r="1971" spans="1:39" s="45" customFormat="1" outlineLevel="1">
      <c r="B1971" s="115"/>
      <c r="C1971" s="32"/>
      <c r="D1971" s="33"/>
      <c r="E1971" s="33"/>
      <c r="F1971" s="33"/>
      <c r="G1971" s="33"/>
      <c r="H1971" s="18"/>
      <c r="I1971" s="44"/>
      <c r="J1971" s="34"/>
      <c r="K1971" s="34"/>
      <c r="L1971" s="34"/>
      <c r="M1971" s="34"/>
      <c r="N1971" s="34"/>
      <c r="O1971" s="34"/>
      <c r="P1971" s="34"/>
      <c r="Q1971" s="34"/>
      <c r="R1971" s="34"/>
      <c r="S1971" s="34"/>
      <c r="T1971" s="34"/>
      <c r="U1971" s="34"/>
      <c r="V1971" s="34"/>
      <c r="W1971" s="34"/>
      <c r="X1971" s="34"/>
      <c r="Y1971" s="34"/>
      <c r="Z1971" s="34"/>
      <c r="AA1971" s="34"/>
      <c r="AB1971" s="34"/>
      <c r="AC1971" s="195"/>
      <c r="AD1971" s="196"/>
      <c r="AE1971" s="196"/>
      <c r="AF1971" s="196"/>
      <c r="AG1971" s="196"/>
      <c r="AH1971" s="196"/>
      <c r="AI1971" s="196"/>
      <c r="AJ1971" s="196"/>
      <c r="AK1971" s="197"/>
      <c r="AL1971" s="196"/>
      <c r="AM1971" s="198"/>
    </row>
    <row r="1972" spans="1:39" s="6" customFormat="1" outlineLevel="1">
      <c r="B1972" s="116"/>
      <c r="C1972" s="35"/>
      <c r="D1972" s="36"/>
      <c r="E1972" s="36"/>
      <c r="F1972" s="36"/>
      <c r="G1972" s="36"/>
      <c r="H1972" s="37"/>
      <c r="I1972" s="38" t="s">
        <v>24</v>
      </c>
      <c r="J1972" s="21" t="e">
        <f>AVERAGE(J1952:J1953,J1955,J1957,J1959,J1961,J1963,J1965,J1967,J1969)</f>
        <v>#DIV/0!</v>
      </c>
      <c r="K1972" s="21" t="e">
        <f t="shared" ref="K1972:AB1972" si="8692">AVERAGE(K1952:K1953,K1955,K1957,K1959,K1961,K1963,K1965,K1967,K1969)</f>
        <v>#DIV/0!</v>
      </c>
      <c r="L1972" s="21" t="e">
        <f t="shared" si="8692"/>
        <v>#DIV/0!</v>
      </c>
      <c r="M1972" s="21" t="e">
        <f t="shared" si="8692"/>
        <v>#DIV/0!</v>
      </c>
      <c r="N1972" s="21" t="e">
        <f t="shared" si="8692"/>
        <v>#DIV/0!</v>
      </c>
      <c r="O1972" s="21" t="e">
        <f t="shared" si="8692"/>
        <v>#DIV/0!</v>
      </c>
      <c r="P1972" s="21" t="e">
        <f t="shared" si="8692"/>
        <v>#DIV/0!</v>
      </c>
      <c r="Q1972" s="21">
        <f t="shared" si="8692"/>
        <v>0</v>
      </c>
      <c r="R1972" s="21" t="e">
        <f t="shared" si="8692"/>
        <v>#DIV/0!</v>
      </c>
      <c r="S1972" s="21" t="e">
        <f t="shared" si="8692"/>
        <v>#DIV/0!</v>
      </c>
      <c r="T1972" s="21">
        <f t="shared" si="8692"/>
        <v>0</v>
      </c>
      <c r="U1972" s="21" t="e">
        <f t="shared" si="8692"/>
        <v>#DIV/0!</v>
      </c>
      <c r="V1972" s="21" t="e">
        <f t="shared" si="8692"/>
        <v>#DIV/0!</v>
      </c>
      <c r="W1972" s="21" t="e">
        <f t="shared" si="8692"/>
        <v>#DIV/0!</v>
      </c>
      <c r="X1972" s="21" t="e">
        <f t="shared" si="8692"/>
        <v>#DIV/0!</v>
      </c>
      <c r="Y1972" s="21" t="e">
        <f t="shared" si="8692"/>
        <v>#DIV/0!</v>
      </c>
      <c r="Z1972" s="21" t="e">
        <f t="shared" si="8692"/>
        <v>#DIV/0!</v>
      </c>
      <c r="AA1972" s="21" t="e">
        <f t="shared" si="8692"/>
        <v>#DIV/0!</v>
      </c>
      <c r="AB1972" s="21" t="e">
        <f t="shared" si="8692"/>
        <v>#DIV/0!</v>
      </c>
      <c r="AC1972" s="199"/>
      <c r="AD1972" s="200"/>
      <c r="AE1972" s="200"/>
      <c r="AF1972" s="200"/>
      <c r="AG1972" s="200"/>
      <c r="AH1972" s="200"/>
      <c r="AI1972" s="200"/>
      <c r="AJ1972" s="200"/>
      <c r="AK1972" s="201"/>
      <c r="AL1972" s="200"/>
      <c r="AM1972" s="202"/>
    </row>
    <row r="1973" spans="1:39" s="6" customFormat="1" outlineLevel="1">
      <c r="B1973" s="116"/>
      <c r="C1973" s="35"/>
      <c r="D1973" s="36"/>
      <c r="E1973" s="36"/>
      <c r="F1973" s="36"/>
      <c r="G1973" s="36"/>
      <c r="H1973" s="37"/>
      <c r="I1973" s="38" t="s">
        <v>26</v>
      </c>
      <c r="J1973" s="21">
        <f>MIN(J1952:J1953,J1955,J1957,J1959,J1961,J1963,J1965,J1967,J1969)</f>
        <v>0</v>
      </c>
      <c r="K1973" s="21">
        <f t="shared" ref="K1973:AB1973" si="8693">MIN(K1952:K1953,K1955,K1957,K1959,K1961,K1963,K1965,K1967,K1969)</f>
        <v>0</v>
      </c>
      <c r="L1973" s="21">
        <f t="shared" si="8693"/>
        <v>0</v>
      </c>
      <c r="M1973" s="21">
        <f t="shared" si="8693"/>
        <v>0</v>
      </c>
      <c r="N1973" s="21">
        <f t="shared" si="8693"/>
        <v>0</v>
      </c>
      <c r="O1973" s="21">
        <f t="shared" si="8693"/>
        <v>0</v>
      </c>
      <c r="P1973" s="21">
        <f t="shared" si="8693"/>
        <v>0</v>
      </c>
      <c r="Q1973" s="21">
        <f t="shared" si="8693"/>
        <v>0</v>
      </c>
      <c r="R1973" s="21">
        <f t="shared" si="8693"/>
        <v>0</v>
      </c>
      <c r="S1973" s="21">
        <f t="shared" si="8693"/>
        <v>0</v>
      </c>
      <c r="T1973" s="21">
        <f t="shared" si="8693"/>
        <v>0</v>
      </c>
      <c r="U1973" s="21">
        <f t="shared" si="8693"/>
        <v>0</v>
      </c>
      <c r="V1973" s="21">
        <f t="shared" si="8693"/>
        <v>0</v>
      </c>
      <c r="W1973" s="21">
        <f t="shared" si="8693"/>
        <v>0</v>
      </c>
      <c r="X1973" s="21" t="e">
        <f t="shared" si="8693"/>
        <v>#DIV/0!</v>
      </c>
      <c r="Y1973" s="21">
        <f t="shared" si="8693"/>
        <v>0</v>
      </c>
      <c r="Z1973" s="21">
        <f t="shared" si="8693"/>
        <v>0</v>
      </c>
      <c r="AA1973" s="21">
        <f t="shared" si="8693"/>
        <v>0</v>
      </c>
      <c r="AB1973" s="21">
        <f t="shared" si="8693"/>
        <v>0</v>
      </c>
      <c r="AC1973" s="199"/>
      <c r="AD1973" s="200"/>
      <c r="AE1973" s="200"/>
      <c r="AF1973" s="200"/>
      <c r="AG1973" s="200"/>
      <c r="AH1973" s="200"/>
      <c r="AI1973" s="200"/>
      <c r="AJ1973" s="200"/>
      <c r="AK1973" s="201"/>
      <c r="AL1973" s="200"/>
      <c r="AM1973" s="202"/>
    </row>
    <row r="1974" spans="1:39" s="6" customFormat="1" outlineLevel="1">
      <c r="B1974" s="116"/>
      <c r="C1974" s="35"/>
      <c r="D1974" s="36"/>
      <c r="E1974" s="36"/>
      <c r="F1974" s="36"/>
      <c r="G1974" s="36"/>
      <c r="H1974" s="37"/>
      <c r="I1974" s="38" t="s">
        <v>25</v>
      </c>
      <c r="J1974" s="21">
        <f>MAX(J1952:J1953,J1955,J1957,J1959,J1961,J1963,J1965,J1967,J1969)</f>
        <v>0</v>
      </c>
      <c r="K1974" s="21">
        <f t="shared" ref="K1974:AB1974" si="8694">MAX(K1952:K1953,K1955,K1957,K1959,K1961,K1963,K1965,K1967,K1969)</f>
        <v>0</v>
      </c>
      <c r="L1974" s="21">
        <f t="shared" si="8694"/>
        <v>0</v>
      </c>
      <c r="M1974" s="21">
        <f t="shared" si="8694"/>
        <v>0</v>
      </c>
      <c r="N1974" s="21">
        <f t="shared" si="8694"/>
        <v>0</v>
      </c>
      <c r="O1974" s="21">
        <f t="shared" si="8694"/>
        <v>0</v>
      </c>
      <c r="P1974" s="21">
        <f t="shared" si="8694"/>
        <v>0</v>
      </c>
      <c r="Q1974" s="21">
        <f t="shared" si="8694"/>
        <v>0</v>
      </c>
      <c r="R1974" s="21">
        <f t="shared" si="8694"/>
        <v>0</v>
      </c>
      <c r="S1974" s="21">
        <f t="shared" si="8694"/>
        <v>0</v>
      </c>
      <c r="T1974" s="21">
        <f t="shared" si="8694"/>
        <v>0</v>
      </c>
      <c r="U1974" s="21">
        <f t="shared" si="8694"/>
        <v>0</v>
      </c>
      <c r="V1974" s="21">
        <f t="shared" si="8694"/>
        <v>0</v>
      </c>
      <c r="W1974" s="21">
        <f t="shared" si="8694"/>
        <v>0</v>
      </c>
      <c r="X1974" s="21" t="e">
        <f t="shared" si="8694"/>
        <v>#DIV/0!</v>
      </c>
      <c r="Y1974" s="21">
        <f t="shared" si="8694"/>
        <v>0</v>
      </c>
      <c r="Z1974" s="21">
        <f t="shared" si="8694"/>
        <v>0</v>
      </c>
      <c r="AA1974" s="21">
        <f t="shared" si="8694"/>
        <v>0</v>
      </c>
      <c r="AB1974" s="21">
        <f t="shared" si="8694"/>
        <v>0</v>
      </c>
      <c r="AC1974" s="199"/>
      <c r="AD1974" s="200"/>
      <c r="AE1974" s="200"/>
      <c r="AF1974" s="200"/>
      <c r="AG1974" s="200"/>
      <c r="AH1974" s="200"/>
      <c r="AI1974" s="200"/>
      <c r="AJ1974" s="200"/>
      <c r="AK1974" s="201"/>
      <c r="AL1974" s="200"/>
      <c r="AM1974" s="202"/>
    </row>
    <row r="1975" spans="1:39" s="6" customFormat="1" outlineLevel="1">
      <c r="B1975" s="116"/>
      <c r="C1975" s="35"/>
      <c r="D1975" s="36"/>
      <c r="E1975" s="36"/>
      <c r="F1975" s="36"/>
      <c r="G1975" s="36"/>
      <c r="H1975" s="37"/>
      <c r="I1975" s="38"/>
      <c r="J1975" s="21"/>
      <c r="K1975" s="21"/>
      <c r="L1975" s="21"/>
      <c r="M1975" s="21"/>
      <c r="N1975" s="21"/>
      <c r="O1975" s="21"/>
      <c r="P1975" s="21"/>
      <c r="Q1975" s="21"/>
      <c r="R1975" s="21"/>
      <c r="S1975" s="21"/>
      <c r="T1975" s="21"/>
      <c r="U1975" s="21"/>
      <c r="V1975" s="21"/>
      <c r="W1975" s="21"/>
      <c r="X1975" s="21"/>
      <c r="Y1975" s="21"/>
      <c r="Z1975" s="21"/>
      <c r="AA1975" s="21"/>
      <c r="AB1975" s="21"/>
      <c r="AC1975" s="200"/>
      <c r="AD1975" s="200"/>
      <c r="AE1975" s="200"/>
      <c r="AF1975" s="200"/>
      <c r="AG1975" s="200"/>
      <c r="AH1975" s="200"/>
      <c r="AI1975" s="200"/>
      <c r="AJ1975" s="200"/>
      <c r="AK1975" s="200"/>
      <c r="AL1975" s="200"/>
      <c r="AM1975" s="202"/>
    </row>
    <row r="1976" spans="1:39" s="31" customFormat="1" ht="16.5" outlineLevel="1" thickBot="1">
      <c r="B1976" s="117"/>
      <c r="C1976" s="39"/>
      <c r="D1976" s="40"/>
      <c r="E1976" s="40"/>
      <c r="F1976" s="40"/>
      <c r="G1976" s="40"/>
      <c r="H1976" s="41"/>
      <c r="I1976" s="42"/>
      <c r="J1976" s="43"/>
      <c r="K1976" s="43"/>
      <c r="L1976" s="43"/>
      <c r="M1976" s="43"/>
      <c r="N1976" s="43"/>
      <c r="O1976" s="43"/>
      <c r="P1976" s="43"/>
      <c r="Q1976" s="43"/>
      <c r="R1976" s="43"/>
      <c r="S1976" s="43"/>
      <c r="T1976" s="43"/>
      <c r="U1976" s="43"/>
      <c r="V1976" s="43"/>
      <c r="W1976" s="43"/>
      <c r="X1976" s="43"/>
      <c r="Y1976" s="43"/>
      <c r="Z1976" s="43"/>
      <c r="AA1976" s="43"/>
      <c r="AB1976" s="43"/>
      <c r="AC1976" s="204"/>
      <c r="AD1976" s="204"/>
      <c r="AE1976" s="204"/>
      <c r="AF1976" s="204"/>
      <c r="AG1976" s="204"/>
      <c r="AH1976" s="204"/>
      <c r="AI1976" s="204"/>
      <c r="AJ1976" s="204"/>
      <c r="AK1976" s="204"/>
      <c r="AL1976" s="204"/>
      <c r="AM1976" s="205"/>
    </row>
    <row r="1977" spans="1:39" customFormat="1">
      <c r="B1977" s="118"/>
      <c r="C1977" s="28"/>
      <c r="D1977" s="19"/>
      <c r="E1977" s="19"/>
      <c r="F1977" s="19"/>
      <c r="G1977" s="19"/>
      <c r="H1977" s="29"/>
      <c r="I1977" s="20"/>
      <c r="J1977" s="30"/>
      <c r="K1977" s="30"/>
      <c r="L1977" s="30"/>
      <c r="M1977" s="30"/>
      <c r="N1977" s="30"/>
      <c r="O1977" s="30"/>
      <c r="P1977" s="30"/>
      <c r="Q1977" s="30"/>
      <c r="R1977" s="30"/>
      <c r="S1977" s="30"/>
      <c r="T1977" s="30"/>
      <c r="U1977" s="30"/>
      <c r="V1977" s="30"/>
      <c r="W1977" s="30"/>
      <c r="X1977" s="30"/>
      <c r="Y1977" s="30"/>
      <c r="Z1977" s="30"/>
      <c r="AA1977" s="30"/>
      <c r="AB1977" s="30"/>
      <c r="AC1977" s="206"/>
      <c r="AD1977" s="206"/>
      <c r="AE1977" s="206"/>
      <c r="AF1977" s="206"/>
      <c r="AG1977" s="206"/>
      <c r="AH1977" s="206"/>
      <c r="AI1977" s="206"/>
      <c r="AJ1977" s="206"/>
      <c r="AK1977" s="206"/>
      <c r="AL1977" s="206"/>
      <c r="AM1977" s="207"/>
    </row>
    <row r="1978" spans="1:39" customFormat="1" outlineLevel="1">
      <c r="B1978" s="114" t="s">
        <v>41</v>
      </c>
      <c r="C1978" s="28"/>
      <c r="D1978" s="19"/>
      <c r="E1978" s="19"/>
      <c r="F1978" s="19"/>
      <c r="G1978" s="19"/>
      <c r="H1978" s="29"/>
      <c r="I1978" s="20"/>
      <c r="J1978" s="30"/>
      <c r="K1978" s="30"/>
      <c r="L1978" s="30"/>
      <c r="M1978" s="30"/>
      <c r="N1978" s="30"/>
      <c r="O1978" s="30"/>
      <c r="P1978" s="30"/>
      <c r="Q1978" s="30"/>
      <c r="R1978" s="30"/>
      <c r="S1978" s="30"/>
      <c r="T1978" s="30"/>
      <c r="U1978" s="30"/>
      <c r="V1978" s="30"/>
      <c r="W1978" s="30"/>
      <c r="X1978" s="30"/>
      <c r="Y1978" s="30"/>
      <c r="Z1978" s="30"/>
      <c r="AA1978" s="30"/>
      <c r="AB1978" s="30"/>
      <c r="AC1978" s="206"/>
      <c r="AD1978" s="206"/>
      <c r="AE1978" s="206"/>
      <c r="AF1978" s="206"/>
      <c r="AG1978" s="206"/>
      <c r="AH1978" s="206"/>
      <c r="AI1978" s="206"/>
      <c r="AJ1978" s="206"/>
      <c r="AK1978" s="206"/>
      <c r="AL1978" s="206"/>
      <c r="AM1978" s="207"/>
    </row>
    <row r="1979" spans="1:39" customFormat="1" outlineLevel="1">
      <c r="A1979" t="str">
        <f>B1979&amp;C1979</f>
        <v>Surname, Forename1</v>
      </c>
      <c r="B1979" s="255" t="s">
        <v>28</v>
      </c>
      <c r="C1979" s="122">
        <v>1</v>
      </c>
      <c r="D1979" s="26" t="s">
        <v>22</v>
      </c>
      <c r="E1979" s="103"/>
      <c r="F1979" s="103"/>
      <c r="G1979" s="103"/>
      <c r="H1979" s="16"/>
      <c r="I1979" s="16"/>
      <c r="J1979" s="17"/>
      <c r="K1979" s="94"/>
      <c r="L1979" s="94"/>
      <c r="M1979" s="94"/>
      <c r="N1979" s="94"/>
      <c r="O1979" s="94"/>
      <c r="P1979" s="94"/>
      <c r="Q1979" s="17">
        <f>SUM(K1979:P1979)</f>
        <v>0</v>
      </c>
      <c r="R1979" s="94"/>
      <c r="S1979" s="94"/>
      <c r="T1979" s="17">
        <f>SUM(R1979:S1979)</f>
        <v>0</v>
      </c>
      <c r="U1979" s="17"/>
      <c r="V1979" s="94"/>
      <c r="W1979" s="17"/>
      <c r="X1979" s="94" t="e">
        <f>AVERAGE(V1979:W1979)</f>
        <v>#DIV/0!</v>
      </c>
      <c r="Y1979" s="17"/>
      <c r="Z1979" s="17"/>
      <c r="AA1979" s="17"/>
      <c r="AB1979" s="17"/>
      <c r="AC1979" s="190">
        <f>IF(J1979&lt;&gt;0,INT(25.4347*POWER((18-J1979),1.81)),0)</f>
        <v>0</v>
      </c>
      <c r="AD1979" s="190">
        <f>IF(Q1979&lt;&gt;0,INT(0.14354*POWER(((10*Q1979)-220),1.4)),0)</f>
        <v>0</v>
      </c>
      <c r="AE1979" s="190">
        <f>IF(T1979&lt;&gt;0,INT(51.39*POWER((T1979-1.5),1.05)),0)</f>
        <v>0</v>
      </c>
      <c r="AF1979" s="190">
        <f>IF(U1979&lt;&gt;0,INT(0.8465*POWER(((100*U1979)-75),1.42)),0)</f>
        <v>0</v>
      </c>
      <c r="AG1979" s="190" t="e">
        <f>IF(X1979&lt;&gt;0,INT(1.53775*POWER((82-X1979),1.81)),0)</f>
        <v>#DIV/0!</v>
      </c>
      <c r="AH1979" s="190">
        <f>IF(Y1979&lt;&gt;0,INT(5.74352*POWER((28.5-Y1979),1.92)),0)</f>
        <v>0</v>
      </c>
      <c r="AI1979" s="190">
        <f>IF(Z1979&lt;&gt;0,INT(12.91*POWER((Z1979-4),1.1)),0)</f>
        <v>0</v>
      </c>
      <c r="AJ1979" s="190">
        <f>IF(AA1979&lt;&gt;0,INT(0.2797*POWER(((100*AA1979)),1.35)),0)</f>
        <v>0</v>
      </c>
      <c r="AK1979" s="191">
        <f>IF(AB1979&lt;&gt;0,INT(100.14*POWER((AB1979-1),1.08)),0)</f>
        <v>0</v>
      </c>
      <c r="AL1979" s="208">
        <v>7</v>
      </c>
      <c r="AM1979" s="193" t="e">
        <f>SUM(AC1979:AK1979)</f>
        <v>#DIV/0!</v>
      </c>
    </row>
    <row r="1980" spans="1:39" customFormat="1" outlineLevel="1">
      <c r="A1980" t="str">
        <f>B1979&amp;C1980</f>
        <v>Surname, Forename2</v>
      </c>
      <c r="B1980" s="256"/>
      <c r="C1980" s="123">
        <v>2</v>
      </c>
      <c r="D1980" s="26" t="s">
        <v>22</v>
      </c>
      <c r="E1980" s="103"/>
      <c r="F1980" s="103"/>
      <c r="G1980" s="103"/>
      <c r="H1980" s="15"/>
      <c r="I1980" s="16"/>
      <c r="J1980" s="17"/>
      <c r="K1980" s="94"/>
      <c r="L1980" s="94"/>
      <c r="M1980" s="94"/>
      <c r="N1980" s="94"/>
      <c r="O1980" s="94"/>
      <c r="P1980" s="94"/>
      <c r="Q1980" s="17" t="str">
        <f>IF(SUM(K1980:P1980)=0,"",SUM(K1980:P1980))</f>
        <v/>
      </c>
      <c r="R1980" s="94"/>
      <c r="S1980" s="94"/>
      <c r="T1980" s="17" t="str">
        <f>IF(SUM(R1980:S1980)=0,"",SUM(R1980:S1980))</f>
        <v/>
      </c>
      <c r="U1980" s="17"/>
      <c r="V1980" s="94"/>
      <c r="W1980" s="17"/>
      <c r="X1980" s="94" t="str">
        <f>IFERROR(AVERAGE(V1980:W1980),"")</f>
        <v/>
      </c>
      <c r="Y1980" s="17"/>
      <c r="Z1980" s="17"/>
      <c r="AA1980" s="71"/>
      <c r="AB1980" s="17"/>
      <c r="AC1980" s="190" t="str">
        <f>IF(J1980="","",IF(J1980&lt;&gt;0,INT(25.4347*POWER((18-J1980),1.81)),0))</f>
        <v/>
      </c>
      <c r="AD1980" s="190" t="str">
        <f>IFERROR(IF(Q1980&lt;&gt;0,INT(0.14354*POWER(((10*Q1980)-220),1.4)),0),"")</f>
        <v/>
      </c>
      <c r="AE1980" s="190" t="str">
        <f>IFERROR(IF(T1980&lt;&gt;0,INT(51.39*POWER((T1980-1.5),1.05)),0),"")</f>
        <v/>
      </c>
      <c r="AF1980" s="190">
        <f>IF(U1980&lt;&gt;0,INT(0.8465*POWER(((100*U1980)-75),1.42)),0)</f>
        <v>0</v>
      </c>
      <c r="AG1980" s="190" t="str">
        <f>IFERROR(IF(X1980&lt;&gt;0,INT(1.53775*POWER((82-X1980),1.81)),0),"")</f>
        <v/>
      </c>
      <c r="AH1980" s="190" t="str">
        <f>IF(Y1980="","",IF(Y1980&lt;&gt;0,INT(5.74352*POWER((28.5-Y1980),1.92)),0))</f>
        <v/>
      </c>
      <c r="AI1980" s="190">
        <f>IF(Z1980&lt;&gt;0,INT(12.91*POWER((Z1980-4),1.1)),0)</f>
        <v>0</v>
      </c>
      <c r="AJ1980" s="190" t="str">
        <f>IF(AA1980="","",IF(AA1980&lt;&gt;0,INT(0.2797*POWER(((100*AA1980)),1.35)),0))</f>
        <v/>
      </c>
      <c r="AK1980" s="191" t="str">
        <f>IF(AB1980="","",IF(AB1980&lt;&gt;0,INT(100.14*POWER((AB1980-1),1.08)),0))</f>
        <v/>
      </c>
      <c r="AL1980" s="192">
        <f>COUNT(J1980,Q1980,T1980,X1980,Y1980,AA1980,AB1980)</f>
        <v>0</v>
      </c>
      <c r="AM1980" s="193" t="str">
        <f>IF(AL1980=0,"",SUM(AC1980:AK1980))</f>
        <v/>
      </c>
    </row>
    <row r="1981" spans="1:39" customFormat="1" outlineLevel="1">
      <c r="B1981" s="256"/>
      <c r="C1981" s="124" t="s">
        <v>65</v>
      </c>
      <c r="D1981" s="103"/>
      <c r="E1981" s="103"/>
      <c r="F1981" s="103"/>
      <c r="G1981" s="103"/>
      <c r="H1981" s="104"/>
      <c r="I1981" s="105"/>
      <c r="J1981" s="107" t="str">
        <f>IFERROR((J1979-J1980)/J1980*100%,"")</f>
        <v/>
      </c>
      <c r="K1981" s="107" t="str">
        <f>IFERROR((K1980-K1979)/K1980*100%,"")</f>
        <v/>
      </c>
      <c r="L1981" s="107" t="str">
        <f t="shared" ref="L1981:S1981" si="8695">IFERROR((L1980-L1979)/L1980*100%,"")</f>
        <v/>
      </c>
      <c r="M1981" s="107" t="str">
        <f t="shared" si="8695"/>
        <v/>
      </c>
      <c r="N1981" s="107" t="str">
        <f t="shared" si="8695"/>
        <v/>
      </c>
      <c r="O1981" s="107" t="str">
        <f t="shared" si="8695"/>
        <v/>
      </c>
      <c r="P1981" s="107" t="str">
        <f t="shared" si="8695"/>
        <v/>
      </c>
      <c r="Q1981" s="107" t="str">
        <f t="shared" si="8695"/>
        <v/>
      </c>
      <c r="R1981" s="107" t="str">
        <f t="shared" si="8695"/>
        <v/>
      </c>
      <c r="S1981" s="107" t="str">
        <f t="shared" si="8695"/>
        <v/>
      </c>
      <c r="T1981" s="107" t="str">
        <f>IFERROR((T1980-T1979)/T1980*100%,"")</f>
        <v/>
      </c>
      <c r="U1981" s="107" t="str">
        <f t="shared" ref="U1981" si="8696">IFERROR((U1980-U1979)/U1980*100%,"")</f>
        <v/>
      </c>
      <c r="V1981" s="107" t="str">
        <f>IFERROR((V1979-V1980)/V1980*100%,"")</f>
        <v/>
      </c>
      <c r="W1981" s="107" t="str">
        <f>IFERROR((W1979-W1980)/W1980*100%,"")</f>
        <v/>
      </c>
      <c r="X1981" s="107" t="str">
        <f>IFERROR((X1979-X1980)/X1980*100%,"")</f>
        <v/>
      </c>
      <c r="Y1981" s="107" t="str">
        <f>IFERROR((Y1979-Y1980)/Y1980*100%,"")</f>
        <v/>
      </c>
      <c r="Z1981" s="107" t="str">
        <f t="shared" ref="Z1981:AB1981" si="8697">IFERROR((Z1980-Z1979)/Z1980*100%,"")</f>
        <v/>
      </c>
      <c r="AA1981" s="107" t="str">
        <f t="shared" si="8697"/>
        <v/>
      </c>
      <c r="AB1981" s="107" t="str">
        <f t="shared" si="8697"/>
        <v/>
      </c>
      <c r="AC1981" s="194" t="str">
        <f t="shared" ref="AC1981" si="8698">IFERROR((AC1980-AC1979)/AC1980*100%,"")</f>
        <v/>
      </c>
      <c r="AD1981" s="194" t="str">
        <f t="shared" ref="AD1981" si="8699">IFERROR((AD1980-AD1979)/AD1980*100%,"")</f>
        <v/>
      </c>
      <c r="AE1981" s="194" t="str">
        <f t="shared" ref="AE1981" si="8700">IFERROR((AE1980-AE1979)/AE1980*100%,"")</f>
        <v/>
      </c>
      <c r="AF1981" s="194" t="str">
        <f t="shared" ref="AF1981" si="8701">IFERROR((AF1980-AF1979)/AF1980*100%,"")</f>
        <v/>
      </c>
      <c r="AG1981" s="194" t="str">
        <f t="shared" ref="AG1981" si="8702">IFERROR((AG1980-AG1979)/AG1980*100%,"")</f>
        <v/>
      </c>
      <c r="AH1981" s="194" t="str">
        <f t="shared" ref="AH1981" si="8703">IFERROR((AH1980-AH1979)/AH1980*100%,"")</f>
        <v/>
      </c>
      <c r="AI1981" s="194" t="str">
        <f t="shared" ref="AI1981" si="8704">IFERROR((AI1980-AI1979)/AI1980*100%,"")</f>
        <v/>
      </c>
      <c r="AJ1981" s="194" t="str">
        <f t="shared" ref="AJ1981" si="8705">IFERROR((AJ1980-AJ1979)/AJ1980*100%,"")</f>
        <v/>
      </c>
      <c r="AK1981" s="194" t="str">
        <f t="shared" ref="AK1981" si="8706">IFERROR((AK1980-AK1979)/AK1980*100%,"")</f>
        <v/>
      </c>
      <c r="AL1981" s="194" t="str">
        <f t="shared" ref="AL1981:AM1981" si="8707">IFERROR((AL1980-AL1979)/AL1980*100%,"")</f>
        <v/>
      </c>
      <c r="AM1981" s="228" t="str">
        <f t="shared" si="8707"/>
        <v/>
      </c>
    </row>
    <row r="1982" spans="1:39" customFormat="1" outlineLevel="1">
      <c r="A1982" t="str">
        <f>B1979&amp;C1982</f>
        <v>Surname, Forename3</v>
      </c>
      <c r="B1982" s="256"/>
      <c r="C1982" s="123">
        <v>3</v>
      </c>
      <c r="D1982" s="26" t="s">
        <v>22</v>
      </c>
      <c r="E1982" s="103"/>
      <c r="F1982" s="103"/>
      <c r="G1982" s="103"/>
      <c r="H1982" s="15"/>
      <c r="I1982" s="16"/>
      <c r="J1982" s="17"/>
      <c r="K1982" s="94"/>
      <c r="L1982" s="94"/>
      <c r="M1982" s="94"/>
      <c r="N1982" s="94"/>
      <c r="O1982" s="94"/>
      <c r="P1982" s="94"/>
      <c r="Q1982" s="17" t="str">
        <f>IF(SUM(K1982:P1982)=0,"",SUM(K1982:P1982))</f>
        <v/>
      </c>
      <c r="R1982" s="94"/>
      <c r="S1982" s="94"/>
      <c r="T1982" s="17" t="str">
        <f>IF(SUM(R1982:S1982)=0,"",SUM(R1982:S1982))</f>
        <v/>
      </c>
      <c r="U1982" s="17"/>
      <c r="V1982" s="94"/>
      <c r="W1982" s="17"/>
      <c r="X1982" s="94" t="str">
        <f>IFERROR(AVERAGE(V1982:W1982),"")</f>
        <v/>
      </c>
      <c r="Y1982" s="17"/>
      <c r="Z1982" s="17"/>
      <c r="AA1982" s="71"/>
      <c r="AB1982" s="17"/>
      <c r="AC1982" s="190" t="str">
        <f>IF(J1982="","",IF(J1982&lt;&gt;0,INT(25.4347*POWER((18-J1982),1.81)),0))</f>
        <v/>
      </c>
      <c r="AD1982" s="190" t="str">
        <f>IFERROR(IF(Q1982&lt;&gt;0,INT(0.14354*POWER(((10*Q1982)-220),1.4)),0),"")</f>
        <v/>
      </c>
      <c r="AE1982" s="190" t="str">
        <f>IFERROR(IF(T1982&lt;&gt;0,INT(51.39*POWER((T1982-1.5),1.05)),0),"")</f>
        <v/>
      </c>
      <c r="AF1982" s="190">
        <f>IF(U1982&lt;&gt;0,INT(0.8465*POWER(((100*U1982)-75),1.42)),0)</f>
        <v>0</v>
      </c>
      <c r="AG1982" s="190" t="str">
        <f>IFERROR(IF(X1982&lt;&gt;0,INT(1.53775*POWER((82-X1982),1.81)),0),"")</f>
        <v/>
      </c>
      <c r="AH1982" s="190" t="str">
        <f>IF(Y1982="","",IF(Y1982&lt;&gt;0,INT(5.74352*POWER((28.5-Y1982),1.92)),0))</f>
        <v/>
      </c>
      <c r="AI1982" s="190">
        <f>IF(Z1982&lt;&gt;0,INT(12.91*POWER((Z1982-4),1.1)),0)</f>
        <v>0</v>
      </c>
      <c r="AJ1982" s="190" t="str">
        <f>IF(AA1982="","",IF(AA1982&lt;&gt;0,INT(0.2797*POWER(((100*AA1982)),1.35)),0))</f>
        <v/>
      </c>
      <c r="AK1982" s="191" t="str">
        <f>IF(AB1982="","",IF(AB1982&lt;&gt;0,INT(100.14*POWER((AB1982-1),1.08)),0))</f>
        <v/>
      </c>
      <c r="AL1982" s="192">
        <f>COUNT(J1982,Q1982,T1982,X1982,Y1982,AA1982,AB1982)</f>
        <v>0</v>
      </c>
      <c r="AM1982" s="193" t="str">
        <f>IF(AL1982=0,"",SUM(AC1982:AK1982))</f>
        <v/>
      </c>
    </row>
    <row r="1983" spans="1:39" customFormat="1" outlineLevel="1">
      <c r="B1983" s="256"/>
      <c r="C1983" s="124" t="s">
        <v>65</v>
      </c>
      <c r="D1983" s="103"/>
      <c r="E1983" s="103"/>
      <c r="F1983" s="103"/>
      <c r="G1983" s="103"/>
      <c r="H1983" s="104"/>
      <c r="I1983" s="105"/>
      <c r="J1983" s="107" t="str">
        <f>IFERROR((J1980-J1982)/J1982*100%,"")</f>
        <v/>
      </c>
      <c r="K1983" s="107" t="str">
        <f t="shared" ref="K1983:T1983" si="8708">IFERROR((K1982-K1980)/K1982*100%,"")</f>
        <v/>
      </c>
      <c r="L1983" s="107" t="str">
        <f t="shared" si="8708"/>
        <v/>
      </c>
      <c r="M1983" s="107" t="str">
        <f t="shared" si="8708"/>
        <v/>
      </c>
      <c r="N1983" s="107" t="str">
        <f t="shared" si="8708"/>
        <v/>
      </c>
      <c r="O1983" s="107" t="str">
        <f t="shared" si="8708"/>
        <v/>
      </c>
      <c r="P1983" s="107" t="str">
        <f t="shared" si="8708"/>
        <v/>
      </c>
      <c r="Q1983" s="107" t="str">
        <f t="shared" si="8708"/>
        <v/>
      </c>
      <c r="R1983" s="107" t="str">
        <f t="shared" si="8708"/>
        <v/>
      </c>
      <c r="S1983" s="107" t="str">
        <f t="shared" si="8708"/>
        <v/>
      </c>
      <c r="T1983" s="107" t="str">
        <f t="shared" si="8708"/>
        <v/>
      </c>
      <c r="U1983" s="107" t="str">
        <f t="shared" ref="U1983" si="8709">IFERROR((U1982-U1981)/U1982*100%,"")</f>
        <v/>
      </c>
      <c r="V1983" s="107" t="str">
        <f>IFERROR((V1980-V1982)/V1982*100%,"")</f>
        <v/>
      </c>
      <c r="W1983" s="107" t="str">
        <f>IFERROR((W1980-W1982)/W1982*100%,"")</f>
        <v/>
      </c>
      <c r="X1983" s="107" t="str">
        <f>IFERROR((X1980-X1982)/X1982*100%,"")</f>
        <v/>
      </c>
      <c r="Y1983" s="107" t="str">
        <f>IFERROR((Y1980-Y1982)/Y1982*100%,"")</f>
        <v/>
      </c>
      <c r="Z1983" s="107" t="str">
        <f t="shared" ref="Z1983" si="8710">IFERROR((Z1982-Z1981)/Z1982*100%,"")</f>
        <v/>
      </c>
      <c r="AA1983" s="107" t="str">
        <f>IFERROR((AA1982-AA1980)/AA1982*100%,"")</f>
        <v/>
      </c>
      <c r="AB1983" s="107" t="str">
        <f>IFERROR((AB1982-AB1980)/AB1982*100%,"")</f>
        <v/>
      </c>
      <c r="AC1983" s="194" t="str">
        <f t="shared" ref="AC1983" si="8711">IFERROR((AC1982-AC1981)/AC1982*100%,"")</f>
        <v/>
      </c>
      <c r="AD1983" s="194" t="str">
        <f t="shared" ref="AD1983" si="8712">IFERROR((AD1982-AD1981)/AD1982*100%,"")</f>
        <v/>
      </c>
      <c r="AE1983" s="194" t="str">
        <f t="shared" ref="AE1983" si="8713">IFERROR((AE1982-AE1981)/AE1982*100%,"")</f>
        <v/>
      </c>
      <c r="AF1983" s="194" t="str">
        <f t="shared" ref="AF1983" si="8714">IFERROR((AF1982-AF1981)/AF1982*100%,"")</f>
        <v/>
      </c>
      <c r="AG1983" s="194" t="str">
        <f t="shared" ref="AG1983" si="8715">IFERROR((AG1982-AG1981)/AG1982*100%,"")</f>
        <v/>
      </c>
      <c r="AH1983" s="194" t="str">
        <f t="shared" ref="AH1983" si="8716">IFERROR((AH1982-AH1981)/AH1982*100%,"")</f>
        <v/>
      </c>
      <c r="AI1983" s="194" t="str">
        <f t="shared" ref="AI1983" si="8717">IFERROR((AI1982-AI1981)/AI1982*100%,"")</f>
        <v/>
      </c>
      <c r="AJ1983" s="194" t="str">
        <f t="shared" ref="AJ1983" si="8718">IFERROR((AJ1982-AJ1981)/AJ1982*100%,"")</f>
        <v/>
      </c>
      <c r="AK1983" s="194" t="str">
        <f t="shared" ref="AK1983" si="8719">IFERROR((AK1982-AK1981)/AK1982*100%,"")</f>
        <v/>
      </c>
      <c r="AL1983" s="194" t="str">
        <f t="shared" ref="AL1983" si="8720">IFERROR((AL1982-AL1981)/AL1982*100%,"")</f>
        <v/>
      </c>
      <c r="AM1983" s="227" t="str">
        <f>IFERROR((AM1982-AM1980)/AM1982*100%,"")</f>
        <v/>
      </c>
    </row>
    <row r="1984" spans="1:39" customFormat="1" outlineLevel="1">
      <c r="A1984" t="str">
        <f>B1979&amp;C1984</f>
        <v>Surname, Forename4</v>
      </c>
      <c r="B1984" s="256"/>
      <c r="C1984" s="123">
        <v>4</v>
      </c>
      <c r="D1984" s="26" t="s">
        <v>22</v>
      </c>
      <c r="E1984" s="103"/>
      <c r="F1984" s="103"/>
      <c r="G1984" s="103"/>
      <c r="H1984" s="15"/>
      <c r="I1984" s="16"/>
      <c r="J1984" s="17"/>
      <c r="K1984" s="94"/>
      <c r="L1984" s="94"/>
      <c r="M1984" s="94"/>
      <c r="N1984" s="94"/>
      <c r="O1984" s="94"/>
      <c r="P1984" s="94"/>
      <c r="Q1984" s="17" t="str">
        <f>IF(SUM(K1984:P1984)=0,"",SUM(K1984:P1984))</f>
        <v/>
      </c>
      <c r="R1984" s="94"/>
      <c r="S1984" s="94"/>
      <c r="T1984" s="17" t="str">
        <f>IF(SUM(R1984:S1984)=0,"",SUM(R1984:S1984))</f>
        <v/>
      </c>
      <c r="U1984" s="17"/>
      <c r="V1984" s="94"/>
      <c r="W1984" s="17"/>
      <c r="X1984" s="94" t="str">
        <f>IFERROR(AVERAGE(V1984:W1984),"")</f>
        <v/>
      </c>
      <c r="Y1984" s="17"/>
      <c r="Z1984" s="17"/>
      <c r="AA1984" s="71"/>
      <c r="AB1984" s="17"/>
      <c r="AC1984" s="190" t="str">
        <f>IF(J1984="","",IF(J1984&lt;&gt;0,INT(25.4347*POWER((18-J1984),1.81)),0))</f>
        <v/>
      </c>
      <c r="AD1984" s="190" t="str">
        <f>IFERROR(IF(Q1984&lt;&gt;0,INT(0.14354*POWER(((10*Q1984)-220),1.4)),0),"")</f>
        <v/>
      </c>
      <c r="AE1984" s="190" t="str">
        <f>IFERROR(IF(T1984&lt;&gt;0,INT(51.39*POWER((T1984-1.5),1.05)),0),"")</f>
        <v/>
      </c>
      <c r="AF1984" s="190">
        <f>IF(U1984&lt;&gt;0,INT(0.8465*POWER(((100*U1984)-75),1.42)),0)</f>
        <v>0</v>
      </c>
      <c r="AG1984" s="190" t="str">
        <f>IFERROR(IF(X1984&lt;&gt;0,INT(1.53775*POWER((82-X1984),1.81)),0),"")</f>
        <v/>
      </c>
      <c r="AH1984" s="190" t="str">
        <f>IF(Y1984="","",IF(Y1984&lt;&gt;0,INT(5.74352*POWER((28.5-Y1984),1.92)),0))</f>
        <v/>
      </c>
      <c r="AI1984" s="190">
        <f>IF(Z1984&lt;&gt;0,INT(12.91*POWER((Z1984-4),1.1)),0)</f>
        <v>0</v>
      </c>
      <c r="AJ1984" s="190" t="str">
        <f>IF(AA1984="","",IF(AA1984&lt;&gt;0,INT(0.2797*POWER(((100*AA1984)),1.35)),0))</f>
        <v/>
      </c>
      <c r="AK1984" s="191" t="str">
        <f>IF(AB1984="","",IF(AB1984&lt;&gt;0,INT(100.14*POWER((AB1984-1),1.08)),0))</f>
        <v/>
      </c>
      <c r="AL1984" s="192">
        <f>COUNT(J1984,Q1984,T1984,X1984,Y1984,AA1984,AB1984)</f>
        <v>0</v>
      </c>
      <c r="AM1984" s="193" t="str">
        <f>IF(AL1984=0,"",SUM(AC1984:AK1984))</f>
        <v/>
      </c>
    </row>
    <row r="1985" spans="1:39" customFormat="1" outlineLevel="1">
      <c r="B1985" s="256"/>
      <c r="C1985" s="124" t="s">
        <v>65</v>
      </c>
      <c r="D1985" s="103"/>
      <c r="E1985" s="103"/>
      <c r="F1985" s="103"/>
      <c r="G1985" s="103"/>
      <c r="H1985" s="104"/>
      <c r="I1985" s="105"/>
      <c r="J1985" s="107" t="str">
        <f>IFERROR((J1982-J1984)/J1984*100%,"")</f>
        <v/>
      </c>
      <c r="K1985" s="107" t="str">
        <f t="shared" ref="K1985:T1985" si="8721">IFERROR((K1984-K1982)/K1984*100%,"")</f>
        <v/>
      </c>
      <c r="L1985" s="107" t="str">
        <f t="shared" si="8721"/>
        <v/>
      </c>
      <c r="M1985" s="107" t="str">
        <f t="shared" si="8721"/>
        <v/>
      </c>
      <c r="N1985" s="107" t="str">
        <f t="shared" si="8721"/>
        <v/>
      </c>
      <c r="O1985" s="107" t="str">
        <f t="shared" si="8721"/>
        <v/>
      </c>
      <c r="P1985" s="107" t="str">
        <f t="shared" si="8721"/>
        <v/>
      </c>
      <c r="Q1985" s="107" t="str">
        <f t="shared" si="8721"/>
        <v/>
      </c>
      <c r="R1985" s="107" t="str">
        <f t="shared" si="8721"/>
        <v/>
      </c>
      <c r="S1985" s="107" t="str">
        <f t="shared" si="8721"/>
        <v/>
      </c>
      <c r="T1985" s="107" t="str">
        <f t="shared" si="8721"/>
        <v/>
      </c>
      <c r="U1985" s="107" t="str">
        <f t="shared" ref="U1985" si="8722">IFERROR((U1984-U1983)/U1984*100%,"")</f>
        <v/>
      </c>
      <c r="V1985" s="107" t="str">
        <f>IFERROR((V1982-V1984)/V1984*100%,"")</f>
        <v/>
      </c>
      <c r="W1985" s="107" t="str">
        <f>IFERROR((W1982-W1984)/W1984*100%,"")</f>
        <v/>
      </c>
      <c r="X1985" s="107" t="str">
        <f>IFERROR((X1982-X1984)/X1984*100%,"")</f>
        <v/>
      </c>
      <c r="Y1985" s="107" t="str">
        <f>IFERROR((Y1982-Y1984)/Y1984*100%,"")</f>
        <v/>
      </c>
      <c r="Z1985" s="107" t="str">
        <f t="shared" ref="Z1985" si="8723">IFERROR((Z1984-Z1983)/Z1984*100%,"")</f>
        <v/>
      </c>
      <c r="AA1985" s="107" t="str">
        <f>IFERROR((AA1984-AA1982)/AA1984*100%,"")</f>
        <v/>
      </c>
      <c r="AB1985" s="107" t="str">
        <f>IFERROR((AB1984-AB1982)/AB1984*100%,"")</f>
        <v/>
      </c>
      <c r="AC1985" s="194" t="str">
        <f t="shared" ref="AC1985" si="8724">IFERROR((AC1984-AC1983)/AC1984*100%,"")</f>
        <v/>
      </c>
      <c r="AD1985" s="194" t="str">
        <f t="shared" ref="AD1985" si="8725">IFERROR((AD1984-AD1983)/AD1984*100%,"")</f>
        <v/>
      </c>
      <c r="AE1985" s="194" t="str">
        <f t="shared" ref="AE1985" si="8726">IFERROR((AE1984-AE1983)/AE1984*100%,"")</f>
        <v/>
      </c>
      <c r="AF1985" s="194" t="str">
        <f t="shared" ref="AF1985" si="8727">IFERROR((AF1984-AF1983)/AF1984*100%,"")</f>
        <v/>
      </c>
      <c r="AG1985" s="194" t="str">
        <f t="shared" ref="AG1985" si="8728">IFERROR((AG1984-AG1983)/AG1984*100%,"")</f>
        <v/>
      </c>
      <c r="AH1985" s="194" t="str">
        <f t="shared" ref="AH1985" si="8729">IFERROR((AH1984-AH1983)/AH1984*100%,"")</f>
        <v/>
      </c>
      <c r="AI1985" s="194" t="str">
        <f t="shared" ref="AI1985" si="8730">IFERROR((AI1984-AI1983)/AI1984*100%,"")</f>
        <v/>
      </c>
      <c r="AJ1985" s="194" t="str">
        <f t="shared" ref="AJ1985" si="8731">IFERROR((AJ1984-AJ1983)/AJ1984*100%,"")</f>
        <v/>
      </c>
      <c r="AK1985" s="194" t="str">
        <f t="shared" ref="AK1985" si="8732">IFERROR((AK1984-AK1983)/AK1984*100%,"")</f>
        <v/>
      </c>
      <c r="AL1985" s="194" t="str">
        <f t="shared" ref="AL1985" si="8733">IFERROR((AL1984-AL1983)/AL1984*100%,"")</f>
        <v/>
      </c>
      <c r="AM1985" s="227" t="str">
        <f>IFERROR((AM1984-AM1982)/AM1984*100%,"")</f>
        <v/>
      </c>
    </row>
    <row r="1986" spans="1:39" customFormat="1" outlineLevel="1">
      <c r="A1986" t="str">
        <f>B1979&amp;C1986</f>
        <v>Surname, Forename5</v>
      </c>
      <c r="B1986" s="256"/>
      <c r="C1986" s="123">
        <v>5</v>
      </c>
      <c r="D1986" s="26" t="s">
        <v>22</v>
      </c>
      <c r="E1986" s="103"/>
      <c r="F1986" s="103"/>
      <c r="G1986" s="103"/>
      <c r="H1986" s="15"/>
      <c r="I1986" s="16"/>
      <c r="J1986" s="17"/>
      <c r="K1986" s="94"/>
      <c r="L1986" s="94"/>
      <c r="M1986" s="94"/>
      <c r="N1986" s="94"/>
      <c r="O1986" s="94"/>
      <c r="P1986" s="94"/>
      <c r="Q1986" s="17" t="str">
        <f>IF(SUM(K1986:P1986)=0,"",SUM(K1986:P1986))</f>
        <v/>
      </c>
      <c r="R1986" s="94"/>
      <c r="S1986" s="94"/>
      <c r="T1986" s="17" t="str">
        <f>IF(SUM(R1986:S1986)=0,"",SUM(R1986:S1986))</f>
        <v/>
      </c>
      <c r="U1986" s="17"/>
      <c r="V1986" s="94"/>
      <c r="W1986" s="17"/>
      <c r="X1986" s="94" t="str">
        <f>IFERROR(AVERAGE(V1986:W1986),"")</f>
        <v/>
      </c>
      <c r="Y1986" s="17"/>
      <c r="Z1986" s="17"/>
      <c r="AA1986" s="71"/>
      <c r="AB1986" s="17"/>
      <c r="AC1986" s="190" t="str">
        <f>IF(J1986="","",IF(J1986&lt;&gt;0,INT(25.4347*POWER((18-J1986),1.81)),0))</f>
        <v/>
      </c>
      <c r="AD1986" s="190" t="str">
        <f>IFERROR(IF(Q1986&lt;&gt;0,INT(0.14354*POWER(((10*Q1986)-220),1.4)),0),"")</f>
        <v/>
      </c>
      <c r="AE1986" s="190" t="str">
        <f>IFERROR(IF(T1986&lt;&gt;0,INT(51.39*POWER((T1986-1.5),1.05)),0),"")</f>
        <v/>
      </c>
      <c r="AF1986" s="190">
        <f>IF(U1986&lt;&gt;0,INT(0.8465*POWER(((100*U1986)-75),1.42)),0)</f>
        <v>0</v>
      </c>
      <c r="AG1986" s="190" t="str">
        <f>IFERROR(IF(X1986&lt;&gt;0,INT(1.53775*POWER((82-X1986),1.81)),0),"")</f>
        <v/>
      </c>
      <c r="AH1986" s="190" t="str">
        <f>IF(Y1986="","",IF(Y1986&lt;&gt;0,INT(5.74352*POWER((28.5-Y1986),1.92)),0))</f>
        <v/>
      </c>
      <c r="AI1986" s="190">
        <f>IF(Z1986&lt;&gt;0,INT(12.91*POWER((Z1986-4),1.1)),0)</f>
        <v>0</v>
      </c>
      <c r="AJ1986" s="190" t="str">
        <f>IF(AA1986="","",IF(AA1986&lt;&gt;0,INT(0.2797*POWER(((100*AA1986)),1.35)),0))</f>
        <v/>
      </c>
      <c r="AK1986" s="191" t="str">
        <f>IF(AB1986="","",IF(AB1986&lt;&gt;0,INT(100.14*POWER((AB1986-1),1.08)),0))</f>
        <v/>
      </c>
      <c r="AL1986" s="192">
        <f>COUNT(J1986,Q1986,T1986,X1986,Y1986,AA1986,AB1986)</f>
        <v>0</v>
      </c>
      <c r="AM1986" s="193" t="str">
        <f>IF(AL1986=0,"",SUM(AC1986:AK1986))</f>
        <v/>
      </c>
    </row>
    <row r="1987" spans="1:39" customFormat="1" outlineLevel="1">
      <c r="B1987" s="256"/>
      <c r="C1987" s="124" t="s">
        <v>65</v>
      </c>
      <c r="D1987" s="103"/>
      <c r="E1987" s="103"/>
      <c r="F1987" s="103"/>
      <c r="G1987" s="103"/>
      <c r="H1987" s="104"/>
      <c r="I1987" s="105"/>
      <c r="J1987" s="107" t="str">
        <f>IFERROR((J1984-J1986)/J1986*100%,"")</f>
        <v/>
      </c>
      <c r="K1987" s="107" t="str">
        <f t="shared" ref="K1987:T1987" si="8734">IFERROR((K1986-K1984)/K1986*100%,"")</f>
        <v/>
      </c>
      <c r="L1987" s="107" t="str">
        <f t="shared" si="8734"/>
        <v/>
      </c>
      <c r="M1987" s="107" t="str">
        <f t="shared" si="8734"/>
        <v/>
      </c>
      <c r="N1987" s="107" t="str">
        <f t="shared" si="8734"/>
        <v/>
      </c>
      <c r="O1987" s="107" t="str">
        <f t="shared" si="8734"/>
        <v/>
      </c>
      <c r="P1987" s="107" t="str">
        <f t="shared" si="8734"/>
        <v/>
      </c>
      <c r="Q1987" s="107" t="str">
        <f t="shared" si="8734"/>
        <v/>
      </c>
      <c r="R1987" s="107" t="str">
        <f t="shared" si="8734"/>
        <v/>
      </c>
      <c r="S1987" s="107" t="str">
        <f t="shared" si="8734"/>
        <v/>
      </c>
      <c r="T1987" s="107" t="str">
        <f t="shared" si="8734"/>
        <v/>
      </c>
      <c r="U1987" s="107" t="str">
        <f t="shared" ref="U1987" si="8735">IFERROR((U1986-U1985)/U1986*100%,"")</f>
        <v/>
      </c>
      <c r="V1987" s="107" t="str">
        <f>IFERROR((V1984-V1986)/V1986*100%,"")</f>
        <v/>
      </c>
      <c r="W1987" s="107" t="str">
        <f>IFERROR((W1984-W1986)/W1986*100%,"")</f>
        <v/>
      </c>
      <c r="X1987" s="107" t="str">
        <f>IFERROR((X1984-X1986)/X1986*100%,"")</f>
        <v/>
      </c>
      <c r="Y1987" s="107" t="str">
        <f>IFERROR((Y1984-Y1986)/Y1986*100%,"")</f>
        <v/>
      </c>
      <c r="Z1987" s="107" t="str">
        <f t="shared" ref="Z1987" si="8736">IFERROR((Z1986-Z1985)/Z1986*100%,"")</f>
        <v/>
      </c>
      <c r="AA1987" s="107" t="str">
        <f>IFERROR((AA1986-AA1984)/AA1986*100%,"")</f>
        <v/>
      </c>
      <c r="AB1987" s="107" t="str">
        <f>IFERROR((AB1986-AB1984)/AB1986*100%,"")</f>
        <v/>
      </c>
      <c r="AC1987" s="194" t="str">
        <f t="shared" ref="AC1987" si="8737">IFERROR((AC1986-AC1985)/AC1986*100%,"")</f>
        <v/>
      </c>
      <c r="AD1987" s="194" t="str">
        <f t="shared" ref="AD1987" si="8738">IFERROR((AD1986-AD1985)/AD1986*100%,"")</f>
        <v/>
      </c>
      <c r="AE1987" s="194" t="str">
        <f t="shared" ref="AE1987" si="8739">IFERROR((AE1986-AE1985)/AE1986*100%,"")</f>
        <v/>
      </c>
      <c r="AF1987" s="194" t="str">
        <f t="shared" ref="AF1987" si="8740">IFERROR((AF1986-AF1985)/AF1986*100%,"")</f>
        <v/>
      </c>
      <c r="AG1987" s="194" t="str">
        <f t="shared" ref="AG1987" si="8741">IFERROR((AG1986-AG1985)/AG1986*100%,"")</f>
        <v/>
      </c>
      <c r="AH1987" s="194" t="str">
        <f t="shared" ref="AH1987" si="8742">IFERROR((AH1986-AH1985)/AH1986*100%,"")</f>
        <v/>
      </c>
      <c r="AI1987" s="194" t="str">
        <f t="shared" ref="AI1987" si="8743">IFERROR((AI1986-AI1985)/AI1986*100%,"")</f>
        <v/>
      </c>
      <c r="AJ1987" s="194" t="str">
        <f t="shared" ref="AJ1987" si="8744">IFERROR((AJ1986-AJ1985)/AJ1986*100%,"")</f>
        <v/>
      </c>
      <c r="AK1987" s="194" t="str">
        <f t="shared" ref="AK1987" si="8745">IFERROR((AK1986-AK1985)/AK1986*100%,"")</f>
        <v/>
      </c>
      <c r="AL1987" s="194" t="str">
        <f t="shared" ref="AL1987" si="8746">IFERROR((AL1986-AL1985)/AL1986*100%,"")</f>
        <v/>
      </c>
      <c r="AM1987" s="227" t="str">
        <f>IFERROR((AM1986-AM1984)/AM1986*100%,"")</f>
        <v/>
      </c>
    </row>
    <row r="1988" spans="1:39" customFormat="1" outlineLevel="1">
      <c r="A1988" t="str">
        <f>B1979&amp;C1988</f>
        <v>Surname, Forename6</v>
      </c>
      <c r="B1988" s="256"/>
      <c r="C1988" s="123">
        <v>6</v>
      </c>
      <c r="D1988" s="26" t="s">
        <v>22</v>
      </c>
      <c r="E1988" s="103"/>
      <c r="F1988" s="103"/>
      <c r="G1988" s="103"/>
      <c r="H1988" s="15"/>
      <c r="I1988" s="16"/>
      <c r="J1988" s="17"/>
      <c r="K1988" s="94"/>
      <c r="L1988" s="94"/>
      <c r="M1988" s="94"/>
      <c r="N1988" s="94"/>
      <c r="O1988" s="94"/>
      <c r="P1988" s="94"/>
      <c r="Q1988" s="17" t="str">
        <f>IF(SUM(K1988:P1988)=0,"",SUM(K1988:P1988))</f>
        <v/>
      </c>
      <c r="R1988" s="94"/>
      <c r="S1988" s="94"/>
      <c r="T1988" s="17" t="str">
        <f>IF(SUM(R1988:S1988)=0,"",SUM(R1988:S1988))</f>
        <v/>
      </c>
      <c r="U1988" s="17"/>
      <c r="V1988" s="94"/>
      <c r="W1988" s="17"/>
      <c r="X1988" s="94" t="str">
        <f>IFERROR(AVERAGE(V1988:W1988),"")</f>
        <v/>
      </c>
      <c r="Y1988" s="17"/>
      <c r="Z1988" s="17"/>
      <c r="AA1988" s="71"/>
      <c r="AB1988" s="17"/>
      <c r="AC1988" s="190" t="str">
        <f>IF(J1988="","",IF(J1988&lt;&gt;0,INT(25.4347*POWER((18-J1988),1.81)),0))</f>
        <v/>
      </c>
      <c r="AD1988" s="190" t="str">
        <f>IFERROR(IF(Q1988&lt;&gt;0,INT(0.14354*POWER(((10*Q1988)-220),1.4)),0),"")</f>
        <v/>
      </c>
      <c r="AE1988" s="190" t="str">
        <f>IFERROR(IF(T1988&lt;&gt;0,INT(51.39*POWER((T1988-1.5),1.05)),0),"")</f>
        <v/>
      </c>
      <c r="AF1988" s="190">
        <f>IF(U1988&lt;&gt;0,INT(0.8465*POWER(((100*U1988)-75),1.42)),0)</f>
        <v>0</v>
      </c>
      <c r="AG1988" s="190" t="str">
        <f>IFERROR(IF(X1988&lt;&gt;0,INT(1.53775*POWER((82-X1988),1.81)),0),"")</f>
        <v/>
      </c>
      <c r="AH1988" s="190" t="str">
        <f>IF(Y1988="","",IF(Y1988&lt;&gt;0,INT(5.74352*POWER((28.5-Y1988),1.92)),0))</f>
        <v/>
      </c>
      <c r="AI1988" s="190">
        <f>IF(Z1988&lt;&gt;0,INT(12.91*POWER((Z1988-4),1.1)),0)</f>
        <v>0</v>
      </c>
      <c r="AJ1988" s="190" t="str">
        <f>IF(AA1988="","",IF(AA1988&lt;&gt;0,INT(0.2797*POWER(((100*AA1988)),1.35)),0))</f>
        <v/>
      </c>
      <c r="AK1988" s="191" t="str">
        <f>IF(AB1988="","",IF(AB1988&lt;&gt;0,INT(100.14*POWER((AB1988-1),1.08)),0))</f>
        <v/>
      </c>
      <c r="AL1988" s="192">
        <f>COUNT(J1988,Q1988,T1988,X1988,Y1988,AA1988,AB1988)</f>
        <v>0</v>
      </c>
      <c r="AM1988" s="193" t="str">
        <f>IF(AL1988=0,"",SUM(AC1988:AK1988))</f>
        <v/>
      </c>
    </row>
    <row r="1989" spans="1:39" customFormat="1" outlineLevel="1">
      <c r="B1989" s="256"/>
      <c r="C1989" s="124" t="s">
        <v>65</v>
      </c>
      <c r="D1989" s="103"/>
      <c r="E1989" s="103"/>
      <c r="F1989" s="103"/>
      <c r="G1989" s="103"/>
      <c r="H1989" s="104"/>
      <c r="I1989" s="105"/>
      <c r="J1989" s="107" t="str">
        <f>IFERROR((J1986-J1988)/J1988*100%,"")</f>
        <v/>
      </c>
      <c r="K1989" s="107" t="str">
        <f t="shared" ref="K1989:T1989" si="8747">IFERROR((K1988-K1986)/K1988*100%,"")</f>
        <v/>
      </c>
      <c r="L1989" s="107" t="str">
        <f t="shared" si="8747"/>
        <v/>
      </c>
      <c r="M1989" s="107" t="str">
        <f t="shared" si="8747"/>
        <v/>
      </c>
      <c r="N1989" s="107" t="str">
        <f t="shared" si="8747"/>
        <v/>
      </c>
      <c r="O1989" s="107" t="str">
        <f t="shared" si="8747"/>
        <v/>
      </c>
      <c r="P1989" s="107" t="str">
        <f t="shared" si="8747"/>
        <v/>
      </c>
      <c r="Q1989" s="107" t="str">
        <f t="shared" si="8747"/>
        <v/>
      </c>
      <c r="R1989" s="107" t="str">
        <f t="shared" si="8747"/>
        <v/>
      </c>
      <c r="S1989" s="107" t="str">
        <f t="shared" si="8747"/>
        <v/>
      </c>
      <c r="T1989" s="107" t="str">
        <f t="shared" si="8747"/>
        <v/>
      </c>
      <c r="U1989" s="107" t="str">
        <f t="shared" ref="U1989" si="8748">IFERROR((U1988-U1987)/U1988*100%,"")</f>
        <v/>
      </c>
      <c r="V1989" s="107" t="str">
        <f>IFERROR((V1986-V1988)/V1988*100%,"")</f>
        <v/>
      </c>
      <c r="W1989" s="107" t="str">
        <f>IFERROR((W1986-W1988)/W1988*100%,"")</f>
        <v/>
      </c>
      <c r="X1989" s="107" t="str">
        <f>IFERROR((X1986-X1988)/X1988*100%,"")</f>
        <v/>
      </c>
      <c r="Y1989" s="107" t="str">
        <f>IFERROR((Y1986-Y1988)/Y1988*100%,"")</f>
        <v/>
      </c>
      <c r="Z1989" s="107" t="str">
        <f t="shared" ref="Z1989" si="8749">IFERROR((Z1988-Z1987)/Z1988*100%,"")</f>
        <v/>
      </c>
      <c r="AA1989" s="107" t="str">
        <f>IFERROR((AA1988-AA1986)/AA1988*100%,"")</f>
        <v/>
      </c>
      <c r="AB1989" s="107" t="str">
        <f>IFERROR((AB1988-AB1986)/AB1988*100%,"")</f>
        <v/>
      </c>
      <c r="AC1989" s="194" t="str">
        <f t="shared" ref="AC1989" si="8750">IFERROR((AC1988-AC1987)/AC1988*100%,"")</f>
        <v/>
      </c>
      <c r="AD1989" s="194" t="str">
        <f t="shared" ref="AD1989" si="8751">IFERROR((AD1988-AD1987)/AD1988*100%,"")</f>
        <v/>
      </c>
      <c r="AE1989" s="194" t="str">
        <f t="shared" ref="AE1989" si="8752">IFERROR((AE1988-AE1987)/AE1988*100%,"")</f>
        <v/>
      </c>
      <c r="AF1989" s="194" t="str">
        <f t="shared" ref="AF1989" si="8753">IFERROR((AF1988-AF1987)/AF1988*100%,"")</f>
        <v/>
      </c>
      <c r="AG1989" s="194" t="str">
        <f t="shared" ref="AG1989" si="8754">IFERROR((AG1988-AG1987)/AG1988*100%,"")</f>
        <v/>
      </c>
      <c r="AH1989" s="194" t="str">
        <f t="shared" ref="AH1989" si="8755">IFERROR((AH1988-AH1987)/AH1988*100%,"")</f>
        <v/>
      </c>
      <c r="AI1989" s="194" t="str">
        <f t="shared" ref="AI1989" si="8756">IFERROR((AI1988-AI1987)/AI1988*100%,"")</f>
        <v/>
      </c>
      <c r="AJ1989" s="194" t="str">
        <f t="shared" ref="AJ1989" si="8757">IFERROR((AJ1988-AJ1987)/AJ1988*100%,"")</f>
        <v/>
      </c>
      <c r="AK1989" s="194" t="str">
        <f t="shared" ref="AK1989" si="8758">IFERROR((AK1988-AK1987)/AK1988*100%,"")</f>
        <v/>
      </c>
      <c r="AL1989" s="194" t="str">
        <f t="shared" ref="AL1989" si="8759">IFERROR((AL1988-AL1987)/AL1988*100%,"")</f>
        <v/>
      </c>
      <c r="AM1989" s="227" t="str">
        <f>IFERROR((AM1988-AM1986)/AM1988*100%,"")</f>
        <v/>
      </c>
    </row>
    <row r="1990" spans="1:39" customFormat="1" outlineLevel="1">
      <c r="A1990" t="str">
        <f>B1979&amp;C1990</f>
        <v>Surname, Forename7</v>
      </c>
      <c r="B1990" s="256"/>
      <c r="C1990" s="123">
        <v>7</v>
      </c>
      <c r="D1990" s="26" t="s">
        <v>22</v>
      </c>
      <c r="E1990" s="103"/>
      <c r="F1990" s="103"/>
      <c r="G1990" s="103"/>
      <c r="H1990" s="15"/>
      <c r="I1990" s="16"/>
      <c r="J1990" s="17"/>
      <c r="K1990" s="94"/>
      <c r="L1990" s="94"/>
      <c r="M1990" s="94"/>
      <c r="N1990" s="94"/>
      <c r="O1990" s="94"/>
      <c r="P1990" s="94"/>
      <c r="Q1990" s="17" t="str">
        <f>IF(SUM(K1990:P1990)=0,"",SUM(K1990:P1990))</f>
        <v/>
      </c>
      <c r="R1990" s="94"/>
      <c r="S1990" s="94"/>
      <c r="T1990" s="17" t="str">
        <f>IF(SUM(R1990:S1990)=0,"",SUM(R1990:S1990))</f>
        <v/>
      </c>
      <c r="U1990" s="17"/>
      <c r="V1990" s="94"/>
      <c r="W1990" s="17"/>
      <c r="X1990" s="94" t="str">
        <f>IFERROR(AVERAGE(V1990:W1990),"")</f>
        <v/>
      </c>
      <c r="Y1990" s="17"/>
      <c r="Z1990" s="17"/>
      <c r="AA1990" s="71"/>
      <c r="AB1990" s="17"/>
      <c r="AC1990" s="190" t="str">
        <f>IF(J1990="","",IF(J1990&lt;&gt;0,INT(25.4347*POWER((18-J1990),1.81)),0))</f>
        <v/>
      </c>
      <c r="AD1990" s="190" t="str">
        <f>IFERROR(IF(Q1990&lt;&gt;0,INT(0.14354*POWER(((10*Q1990)-220),1.4)),0),"")</f>
        <v/>
      </c>
      <c r="AE1990" s="190" t="str">
        <f>IFERROR(IF(T1990&lt;&gt;0,INT(51.39*POWER((T1990-1.5),1.05)),0),"")</f>
        <v/>
      </c>
      <c r="AF1990" s="190">
        <f>IF(U1990&lt;&gt;0,INT(0.8465*POWER(((100*U1990)-75),1.42)),0)</f>
        <v>0</v>
      </c>
      <c r="AG1990" s="190" t="str">
        <f>IFERROR(IF(X1990&lt;&gt;0,INT(1.53775*POWER((82-X1990),1.81)),0),"")</f>
        <v/>
      </c>
      <c r="AH1990" s="190" t="str">
        <f>IF(Y1990="","",IF(Y1990&lt;&gt;0,INT(5.74352*POWER((28.5-Y1990),1.92)),0))</f>
        <v/>
      </c>
      <c r="AI1990" s="190">
        <f>IF(Z1990&lt;&gt;0,INT(12.91*POWER((Z1990-4),1.1)),0)</f>
        <v>0</v>
      </c>
      <c r="AJ1990" s="190" t="str">
        <f>IF(AA1990="","",IF(AA1990&lt;&gt;0,INT(0.2797*POWER(((100*AA1990)),1.35)),0))</f>
        <v/>
      </c>
      <c r="AK1990" s="191" t="str">
        <f>IF(AB1990="","",IF(AB1990&lt;&gt;0,INT(100.14*POWER((AB1990-1),1.08)),0))</f>
        <v/>
      </c>
      <c r="AL1990" s="192">
        <f>COUNT(J1990,Q1990,T1990,X1990,Y1990,AA1990,AB1990)</f>
        <v>0</v>
      </c>
      <c r="AM1990" s="193" t="str">
        <f>IF(AL1990=0,"",SUM(AC1990:AK1990))</f>
        <v/>
      </c>
    </row>
    <row r="1991" spans="1:39" customFormat="1" outlineLevel="1">
      <c r="B1991" s="256"/>
      <c r="C1991" s="124" t="s">
        <v>65</v>
      </c>
      <c r="D1991" s="103"/>
      <c r="E1991" s="103"/>
      <c r="F1991" s="103"/>
      <c r="G1991" s="103"/>
      <c r="H1991" s="104"/>
      <c r="I1991" s="105"/>
      <c r="J1991" s="107" t="str">
        <f>IFERROR((J1988-J1990)/J1990*100%,"")</f>
        <v/>
      </c>
      <c r="K1991" s="107" t="str">
        <f t="shared" ref="K1991:T1991" si="8760">IFERROR((K1990-K1988)/K1990*100%,"")</f>
        <v/>
      </c>
      <c r="L1991" s="107" t="str">
        <f t="shared" si="8760"/>
        <v/>
      </c>
      <c r="M1991" s="107" t="str">
        <f t="shared" si="8760"/>
        <v/>
      </c>
      <c r="N1991" s="107" t="str">
        <f t="shared" si="8760"/>
        <v/>
      </c>
      <c r="O1991" s="107" t="str">
        <f t="shared" si="8760"/>
        <v/>
      </c>
      <c r="P1991" s="107" t="str">
        <f t="shared" si="8760"/>
        <v/>
      </c>
      <c r="Q1991" s="107" t="str">
        <f t="shared" si="8760"/>
        <v/>
      </c>
      <c r="R1991" s="107" t="str">
        <f t="shared" si="8760"/>
        <v/>
      </c>
      <c r="S1991" s="107" t="str">
        <f t="shared" si="8760"/>
        <v/>
      </c>
      <c r="T1991" s="107" t="str">
        <f t="shared" si="8760"/>
        <v/>
      </c>
      <c r="U1991" s="107" t="str">
        <f t="shared" ref="U1991" si="8761">IFERROR((U1990-U1989)/U1990*100%,"")</f>
        <v/>
      </c>
      <c r="V1991" s="107" t="str">
        <f>IFERROR((V1988-V1990)/V1990*100%,"")</f>
        <v/>
      </c>
      <c r="W1991" s="107" t="str">
        <f>IFERROR((W1988-W1990)/W1990*100%,"")</f>
        <v/>
      </c>
      <c r="X1991" s="107" t="str">
        <f>IFERROR((X1988-X1990)/X1990*100%,"")</f>
        <v/>
      </c>
      <c r="Y1991" s="107" t="str">
        <f>IFERROR((Y1988-Y1990)/Y1990*100%,"")</f>
        <v/>
      </c>
      <c r="Z1991" s="107" t="str">
        <f t="shared" ref="Z1991" si="8762">IFERROR((Z1990-Z1989)/Z1990*100%,"")</f>
        <v/>
      </c>
      <c r="AA1991" s="107" t="str">
        <f>IFERROR((AA1990-AA1988)/AA1990*100%,"")</f>
        <v/>
      </c>
      <c r="AB1991" s="107" t="str">
        <f>IFERROR((AB1990-AB1988)/AB1990*100%,"")</f>
        <v/>
      </c>
      <c r="AC1991" s="194" t="str">
        <f t="shared" ref="AC1991" si="8763">IFERROR((AC1990-AC1989)/AC1990*100%,"")</f>
        <v/>
      </c>
      <c r="AD1991" s="194" t="str">
        <f t="shared" ref="AD1991" si="8764">IFERROR((AD1990-AD1989)/AD1990*100%,"")</f>
        <v/>
      </c>
      <c r="AE1991" s="194" t="str">
        <f t="shared" ref="AE1991" si="8765">IFERROR((AE1990-AE1989)/AE1990*100%,"")</f>
        <v/>
      </c>
      <c r="AF1991" s="194" t="str">
        <f t="shared" ref="AF1991" si="8766">IFERROR((AF1990-AF1989)/AF1990*100%,"")</f>
        <v/>
      </c>
      <c r="AG1991" s="194" t="str">
        <f t="shared" ref="AG1991" si="8767">IFERROR((AG1990-AG1989)/AG1990*100%,"")</f>
        <v/>
      </c>
      <c r="AH1991" s="194" t="str">
        <f t="shared" ref="AH1991" si="8768">IFERROR((AH1990-AH1989)/AH1990*100%,"")</f>
        <v/>
      </c>
      <c r="AI1991" s="194" t="str">
        <f t="shared" ref="AI1991" si="8769">IFERROR((AI1990-AI1989)/AI1990*100%,"")</f>
        <v/>
      </c>
      <c r="AJ1991" s="194" t="str">
        <f t="shared" ref="AJ1991" si="8770">IFERROR((AJ1990-AJ1989)/AJ1990*100%,"")</f>
        <v/>
      </c>
      <c r="AK1991" s="194" t="str">
        <f t="shared" ref="AK1991" si="8771">IFERROR((AK1990-AK1989)/AK1990*100%,"")</f>
        <v/>
      </c>
      <c r="AL1991" s="194" t="str">
        <f t="shared" ref="AL1991" si="8772">IFERROR((AL1990-AL1989)/AL1990*100%,"")</f>
        <v/>
      </c>
      <c r="AM1991" s="227" t="str">
        <f>IFERROR((AM1990-AM1988)/AM1990*100%,"")</f>
        <v/>
      </c>
    </row>
    <row r="1992" spans="1:39" customFormat="1" outlineLevel="1">
      <c r="A1992" t="str">
        <f>B1979&amp;C1992</f>
        <v>Surname, Forename8</v>
      </c>
      <c r="B1992" s="256"/>
      <c r="C1992" s="123">
        <v>8</v>
      </c>
      <c r="D1992" s="26" t="s">
        <v>22</v>
      </c>
      <c r="E1992" s="103"/>
      <c r="F1992" s="103"/>
      <c r="G1992" s="103"/>
      <c r="H1992" s="15"/>
      <c r="I1992" s="16"/>
      <c r="J1992" s="17"/>
      <c r="K1992" s="94"/>
      <c r="L1992" s="94"/>
      <c r="M1992" s="94"/>
      <c r="N1992" s="94"/>
      <c r="O1992" s="94"/>
      <c r="P1992" s="94"/>
      <c r="Q1992" s="17" t="str">
        <f>IF(SUM(K1992:P1992)=0,"",SUM(K1992:P1992))</f>
        <v/>
      </c>
      <c r="R1992" s="94"/>
      <c r="S1992" s="94"/>
      <c r="T1992" s="17" t="str">
        <f>IF(SUM(R1992:S1992)=0,"",SUM(R1992:S1992))</f>
        <v/>
      </c>
      <c r="U1992" s="17"/>
      <c r="V1992" s="94"/>
      <c r="W1992" s="17"/>
      <c r="X1992" s="94" t="str">
        <f>IFERROR(AVERAGE(V1992:W1992),"")</f>
        <v/>
      </c>
      <c r="Y1992" s="17"/>
      <c r="Z1992" s="17"/>
      <c r="AA1992" s="71"/>
      <c r="AB1992" s="17"/>
      <c r="AC1992" s="190" t="str">
        <f>IF(J1992="","",IF(J1992&lt;&gt;0,INT(25.4347*POWER((18-J1992),1.81)),0))</f>
        <v/>
      </c>
      <c r="AD1992" s="190" t="str">
        <f>IFERROR(IF(Q1992&lt;&gt;0,INT(0.14354*POWER(((10*Q1992)-220),1.4)),0),"")</f>
        <v/>
      </c>
      <c r="AE1992" s="190" t="str">
        <f>IFERROR(IF(T1992&lt;&gt;0,INT(51.39*POWER((T1992-1.5),1.05)),0),"")</f>
        <v/>
      </c>
      <c r="AF1992" s="190">
        <f>IF(U1992&lt;&gt;0,INT(0.8465*POWER(((100*U1992)-75),1.42)),0)</f>
        <v>0</v>
      </c>
      <c r="AG1992" s="190" t="str">
        <f>IFERROR(IF(X1992&lt;&gt;0,INT(1.53775*POWER((82-X1992),1.81)),0),"")</f>
        <v/>
      </c>
      <c r="AH1992" s="190" t="str">
        <f>IF(Y1992="","",IF(Y1992&lt;&gt;0,INT(5.74352*POWER((28.5-Y1992),1.92)),0))</f>
        <v/>
      </c>
      <c r="AI1992" s="190">
        <f>IF(Z1992&lt;&gt;0,INT(12.91*POWER((Z1992-4),1.1)),0)</f>
        <v>0</v>
      </c>
      <c r="AJ1992" s="190" t="str">
        <f>IF(AA1992="","",IF(AA1992&lt;&gt;0,INT(0.2797*POWER(((100*AA1992)),1.35)),0))</f>
        <v/>
      </c>
      <c r="AK1992" s="191" t="str">
        <f>IF(AB1992="","",IF(AB1992&lt;&gt;0,INT(100.14*POWER((AB1992-1),1.08)),0))</f>
        <v/>
      </c>
      <c r="AL1992" s="192">
        <f>COUNT(J1992,Q1992,T1992,X1992,Y1992,AA1992,AB1992)</f>
        <v>0</v>
      </c>
      <c r="AM1992" s="193" t="str">
        <f>IF(AL1992=0,"",SUM(AC1992:AK1992))</f>
        <v/>
      </c>
    </row>
    <row r="1993" spans="1:39" customFormat="1" outlineLevel="1">
      <c r="B1993" s="256"/>
      <c r="C1993" s="124" t="s">
        <v>65</v>
      </c>
      <c r="D1993" s="103"/>
      <c r="E1993" s="103"/>
      <c r="F1993" s="103"/>
      <c r="G1993" s="103"/>
      <c r="H1993" s="104"/>
      <c r="I1993" s="105"/>
      <c r="J1993" s="107" t="str">
        <f>IFERROR((J1990-J1992)/J1992*100%,"")</f>
        <v/>
      </c>
      <c r="K1993" s="107" t="str">
        <f t="shared" ref="K1993:T1993" si="8773">IFERROR((K1992-K1990)/K1992*100%,"")</f>
        <v/>
      </c>
      <c r="L1993" s="107" t="str">
        <f t="shared" si="8773"/>
        <v/>
      </c>
      <c r="M1993" s="107" t="str">
        <f t="shared" si="8773"/>
        <v/>
      </c>
      <c r="N1993" s="107" t="str">
        <f t="shared" si="8773"/>
        <v/>
      </c>
      <c r="O1993" s="107" t="str">
        <f t="shared" si="8773"/>
        <v/>
      </c>
      <c r="P1993" s="107" t="str">
        <f t="shared" si="8773"/>
        <v/>
      </c>
      <c r="Q1993" s="107" t="str">
        <f t="shared" si="8773"/>
        <v/>
      </c>
      <c r="R1993" s="107" t="str">
        <f t="shared" si="8773"/>
        <v/>
      </c>
      <c r="S1993" s="107" t="str">
        <f t="shared" si="8773"/>
        <v/>
      </c>
      <c r="T1993" s="107" t="str">
        <f t="shared" si="8773"/>
        <v/>
      </c>
      <c r="U1993" s="107" t="str">
        <f t="shared" ref="U1993" si="8774">IFERROR((U1992-U1991)/U1992*100%,"")</f>
        <v/>
      </c>
      <c r="V1993" s="107" t="str">
        <f>IFERROR((V1990-V1992)/V1992*100%,"")</f>
        <v/>
      </c>
      <c r="W1993" s="107" t="str">
        <f>IFERROR((W1990-W1992)/W1992*100%,"")</f>
        <v/>
      </c>
      <c r="X1993" s="107" t="str">
        <f>IFERROR((X1990-X1992)/X1992*100%,"")</f>
        <v/>
      </c>
      <c r="Y1993" s="107" t="str">
        <f>IFERROR((Y1990-Y1992)/Y1992*100%,"")</f>
        <v/>
      </c>
      <c r="Z1993" s="107" t="str">
        <f t="shared" ref="Z1993" si="8775">IFERROR((Z1992-Z1991)/Z1992*100%,"")</f>
        <v/>
      </c>
      <c r="AA1993" s="107" t="str">
        <f>IFERROR((AA1992-AA1990)/AA1992*100%,"")</f>
        <v/>
      </c>
      <c r="AB1993" s="107" t="str">
        <f>IFERROR((AB1992-AB1990)/AB1992*100%,"")</f>
        <v/>
      </c>
      <c r="AC1993" s="194" t="str">
        <f t="shared" ref="AC1993" si="8776">IFERROR((AC1992-AC1991)/AC1992*100%,"")</f>
        <v/>
      </c>
      <c r="AD1993" s="194" t="str">
        <f t="shared" ref="AD1993" si="8777">IFERROR((AD1992-AD1991)/AD1992*100%,"")</f>
        <v/>
      </c>
      <c r="AE1993" s="194" t="str">
        <f t="shared" ref="AE1993" si="8778">IFERROR((AE1992-AE1991)/AE1992*100%,"")</f>
        <v/>
      </c>
      <c r="AF1993" s="194" t="str">
        <f t="shared" ref="AF1993" si="8779">IFERROR((AF1992-AF1991)/AF1992*100%,"")</f>
        <v/>
      </c>
      <c r="AG1993" s="194" t="str">
        <f t="shared" ref="AG1993" si="8780">IFERROR((AG1992-AG1991)/AG1992*100%,"")</f>
        <v/>
      </c>
      <c r="AH1993" s="194" t="str">
        <f t="shared" ref="AH1993" si="8781">IFERROR((AH1992-AH1991)/AH1992*100%,"")</f>
        <v/>
      </c>
      <c r="AI1993" s="194" t="str">
        <f t="shared" ref="AI1993" si="8782">IFERROR((AI1992-AI1991)/AI1992*100%,"")</f>
        <v/>
      </c>
      <c r="AJ1993" s="194" t="str">
        <f t="shared" ref="AJ1993" si="8783">IFERROR((AJ1992-AJ1991)/AJ1992*100%,"")</f>
        <v/>
      </c>
      <c r="AK1993" s="194" t="str">
        <f t="shared" ref="AK1993" si="8784">IFERROR((AK1992-AK1991)/AK1992*100%,"")</f>
        <v/>
      </c>
      <c r="AL1993" s="194" t="str">
        <f t="shared" ref="AL1993" si="8785">IFERROR((AL1992-AL1991)/AL1992*100%,"")</f>
        <v/>
      </c>
      <c r="AM1993" s="227" t="str">
        <f>IFERROR((AM1992-AM1990)/AM1992*100%,"")</f>
        <v/>
      </c>
    </row>
    <row r="1994" spans="1:39" customFormat="1" outlineLevel="1">
      <c r="A1994" t="str">
        <f>B1979&amp;C1994</f>
        <v>Surname, Forename9</v>
      </c>
      <c r="B1994" s="256"/>
      <c r="C1994" s="123">
        <v>9</v>
      </c>
      <c r="D1994" s="26" t="s">
        <v>22</v>
      </c>
      <c r="E1994" s="103"/>
      <c r="F1994" s="103"/>
      <c r="G1994" s="103"/>
      <c r="H1994" s="15"/>
      <c r="I1994" s="16"/>
      <c r="J1994" s="17"/>
      <c r="K1994" s="94"/>
      <c r="L1994" s="94"/>
      <c r="M1994" s="94"/>
      <c r="N1994" s="94"/>
      <c r="O1994" s="94"/>
      <c r="P1994" s="94"/>
      <c r="Q1994" s="17" t="str">
        <f>IF(SUM(K1994:P1994)=0,"",SUM(K1994:P1994))</f>
        <v/>
      </c>
      <c r="R1994" s="94"/>
      <c r="S1994" s="94"/>
      <c r="T1994" s="17" t="str">
        <f>IF(SUM(R1994:S1994)=0,"",SUM(R1994:S1994))</f>
        <v/>
      </c>
      <c r="U1994" s="17"/>
      <c r="V1994" s="94"/>
      <c r="W1994" s="17"/>
      <c r="X1994" s="94" t="str">
        <f>IFERROR(AVERAGE(V1994:W1994),"")</f>
        <v/>
      </c>
      <c r="Y1994" s="17"/>
      <c r="Z1994" s="17"/>
      <c r="AA1994" s="71"/>
      <c r="AB1994" s="17"/>
      <c r="AC1994" s="190" t="str">
        <f>IF(J1994="","",IF(J1994&lt;&gt;0,INT(25.4347*POWER((18-J1994),1.81)),0))</f>
        <v/>
      </c>
      <c r="AD1994" s="190" t="str">
        <f>IFERROR(IF(Q1994&lt;&gt;0,INT(0.14354*POWER(((10*Q1994)-220),1.4)),0),"")</f>
        <v/>
      </c>
      <c r="AE1994" s="190" t="str">
        <f>IFERROR(IF(T1994&lt;&gt;0,INT(51.39*POWER((T1994-1.5),1.05)),0),"")</f>
        <v/>
      </c>
      <c r="AF1994" s="190">
        <f>IF(U1994&lt;&gt;0,INT(0.8465*POWER(((100*U1994)-75),1.42)),0)</f>
        <v>0</v>
      </c>
      <c r="AG1994" s="190" t="str">
        <f>IFERROR(IF(X1994&lt;&gt;0,INT(1.53775*POWER((82-X1994),1.81)),0),"")</f>
        <v/>
      </c>
      <c r="AH1994" s="190" t="str">
        <f>IF(Y1994="","",IF(Y1994&lt;&gt;0,INT(5.74352*POWER((28.5-Y1994),1.92)),0))</f>
        <v/>
      </c>
      <c r="AI1994" s="190">
        <f>IF(Z1994&lt;&gt;0,INT(12.91*POWER((Z1994-4),1.1)),0)</f>
        <v>0</v>
      </c>
      <c r="AJ1994" s="190" t="str">
        <f>IF(AA1994="","",IF(AA1994&lt;&gt;0,INT(0.2797*POWER(((100*AA1994)),1.35)),0))</f>
        <v/>
      </c>
      <c r="AK1994" s="191" t="str">
        <f>IF(AB1994="","",IF(AB1994&lt;&gt;0,INT(100.14*POWER((AB1994-1),1.08)),0))</f>
        <v/>
      </c>
      <c r="AL1994" s="192">
        <f>COUNT(J1994,Q1994,T1994,X1994,Y1994,AA1994,AB1994)</f>
        <v>0</v>
      </c>
      <c r="AM1994" s="193" t="str">
        <f>IF(AL1994=0,"",SUM(AC1994:AK1994))</f>
        <v/>
      </c>
    </row>
    <row r="1995" spans="1:39" customFormat="1" outlineLevel="1">
      <c r="B1995" s="256"/>
      <c r="C1995" s="124" t="s">
        <v>65</v>
      </c>
      <c r="D1995" s="33"/>
      <c r="E1995" s="33"/>
      <c r="F1995" s="33"/>
      <c r="G1995" s="33"/>
      <c r="H1995" s="18"/>
      <c r="I1995" s="44"/>
      <c r="J1995" s="107" t="str">
        <f>IFERROR((J1992-J1994)/J1994*100%,"")</f>
        <v/>
      </c>
      <c r="K1995" s="107" t="str">
        <f t="shared" ref="K1995:T1995" si="8786">IFERROR((K1994-K1992)/K1994*100%,"")</f>
        <v/>
      </c>
      <c r="L1995" s="107" t="str">
        <f t="shared" si="8786"/>
        <v/>
      </c>
      <c r="M1995" s="107" t="str">
        <f t="shared" si="8786"/>
        <v/>
      </c>
      <c r="N1995" s="107" t="str">
        <f t="shared" si="8786"/>
        <v/>
      </c>
      <c r="O1995" s="107" t="str">
        <f t="shared" si="8786"/>
        <v/>
      </c>
      <c r="P1995" s="107" t="str">
        <f t="shared" si="8786"/>
        <v/>
      </c>
      <c r="Q1995" s="107" t="str">
        <f t="shared" si="8786"/>
        <v/>
      </c>
      <c r="R1995" s="107" t="str">
        <f t="shared" si="8786"/>
        <v/>
      </c>
      <c r="S1995" s="107" t="str">
        <f t="shared" si="8786"/>
        <v/>
      </c>
      <c r="T1995" s="107" t="str">
        <f t="shared" si="8786"/>
        <v/>
      </c>
      <c r="U1995" s="107" t="str">
        <f t="shared" ref="U1995" si="8787">IFERROR((U1994-U1993)/U1994*100%,"")</f>
        <v/>
      </c>
      <c r="V1995" s="107" t="str">
        <f>IFERROR((V1992-V1994)/V1994*100%,"")</f>
        <v/>
      </c>
      <c r="W1995" s="107" t="str">
        <f>IFERROR((W1992-W1994)/W1994*100%,"")</f>
        <v/>
      </c>
      <c r="X1995" s="107" t="str">
        <f>IFERROR((X1992-X1994)/X1994*100%,"")</f>
        <v/>
      </c>
      <c r="Y1995" s="107" t="str">
        <f>IFERROR((Y1992-Y1994)/Y1994*100%,"")</f>
        <v/>
      </c>
      <c r="Z1995" s="107" t="str">
        <f t="shared" ref="Z1995" si="8788">IFERROR((Z1994-Z1993)/Z1994*100%,"")</f>
        <v/>
      </c>
      <c r="AA1995" s="107" t="str">
        <f>IFERROR((AA1994-AA1992)/AA1994*100%,"")</f>
        <v/>
      </c>
      <c r="AB1995" s="107" t="str">
        <f>IFERROR((AB1994-AB1992)/AB1994*100%,"")</f>
        <v/>
      </c>
      <c r="AC1995" s="194" t="str">
        <f t="shared" ref="AC1995" si="8789">IFERROR((AC1994-AC1993)/AC1994*100%,"")</f>
        <v/>
      </c>
      <c r="AD1995" s="194" t="str">
        <f t="shared" ref="AD1995" si="8790">IFERROR((AD1994-AD1993)/AD1994*100%,"")</f>
        <v/>
      </c>
      <c r="AE1995" s="194" t="str">
        <f t="shared" ref="AE1995" si="8791">IFERROR((AE1994-AE1993)/AE1994*100%,"")</f>
        <v/>
      </c>
      <c r="AF1995" s="194" t="str">
        <f t="shared" ref="AF1995" si="8792">IFERROR((AF1994-AF1993)/AF1994*100%,"")</f>
        <v/>
      </c>
      <c r="AG1995" s="194" t="str">
        <f t="shared" ref="AG1995" si="8793">IFERROR((AG1994-AG1993)/AG1994*100%,"")</f>
        <v/>
      </c>
      <c r="AH1995" s="194" t="str">
        <f t="shared" ref="AH1995" si="8794">IFERROR((AH1994-AH1993)/AH1994*100%,"")</f>
        <v/>
      </c>
      <c r="AI1995" s="194" t="str">
        <f t="shared" ref="AI1995" si="8795">IFERROR((AI1994-AI1993)/AI1994*100%,"")</f>
        <v/>
      </c>
      <c r="AJ1995" s="194" t="str">
        <f t="shared" ref="AJ1995" si="8796">IFERROR((AJ1994-AJ1993)/AJ1994*100%,"")</f>
        <v/>
      </c>
      <c r="AK1995" s="194" t="str">
        <f t="shared" ref="AK1995" si="8797">IFERROR((AK1994-AK1993)/AK1994*100%,"")</f>
        <v/>
      </c>
      <c r="AL1995" s="194" t="str">
        <f t="shared" ref="AL1995" si="8798">IFERROR((AL1994-AL1993)/AL1994*100%,"")</f>
        <v/>
      </c>
      <c r="AM1995" s="227" t="str">
        <f>IFERROR((AM1994-AM1992)/AM1994*100%,"")</f>
        <v/>
      </c>
    </row>
    <row r="1996" spans="1:39" s="6" customFormat="1" outlineLevel="1">
      <c r="A1996" t="str">
        <f>B1979&amp;C1996</f>
        <v>Surname, Forename10</v>
      </c>
      <c r="B1996" s="256"/>
      <c r="C1996" s="125">
        <v>10</v>
      </c>
      <c r="D1996" s="33" t="s">
        <v>22</v>
      </c>
      <c r="E1996" s="33"/>
      <c r="F1996" s="33"/>
      <c r="G1996" s="33"/>
      <c r="H1996" s="18"/>
      <c r="I1996" s="44"/>
      <c r="J1996" s="34"/>
      <c r="K1996" s="34"/>
      <c r="L1996" s="34"/>
      <c r="M1996" s="34"/>
      <c r="N1996" s="34"/>
      <c r="O1996" s="34"/>
      <c r="P1996" s="34"/>
      <c r="Q1996" s="17" t="str">
        <f>IF(SUM(K1996:P1996)=0,"",SUM(K1996:P1996))</f>
        <v/>
      </c>
      <c r="R1996" s="94"/>
      <c r="S1996" s="94"/>
      <c r="T1996" s="17" t="str">
        <f>IF(SUM(R1996:S1996)=0,"",SUM(R1996:S1996))</f>
        <v/>
      </c>
      <c r="U1996" s="17"/>
      <c r="V1996" s="94"/>
      <c r="W1996" s="17"/>
      <c r="X1996" s="94" t="str">
        <f>IFERROR(AVERAGE(V1996:W1996),"")</f>
        <v/>
      </c>
      <c r="Y1996" s="17"/>
      <c r="Z1996" s="17"/>
      <c r="AA1996" s="71"/>
      <c r="AB1996" s="17"/>
      <c r="AC1996" s="190" t="str">
        <f>IF(J1996="","",IF(J1996&lt;&gt;0,INT(25.4347*POWER((18-J1996),1.81)),0))</f>
        <v/>
      </c>
      <c r="AD1996" s="190" t="str">
        <f>IFERROR(IF(Q1996&lt;&gt;0,INT(0.14354*POWER(((10*Q1996)-220),1.4)),0),"")</f>
        <v/>
      </c>
      <c r="AE1996" s="190" t="str">
        <f>IFERROR(IF(T1996&lt;&gt;0,INT(51.39*POWER((T1996-1.5),1.05)),0),"")</f>
        <v/>
      </c>
      <c r="AF1996" s="190">
        <f>IF(U1996&lt;&gt;0,INT(0.8465*POWER(((100*U1996)-75),1.42)),0)</f>
        <v>0</v>
      </c>
      <c r="AG1996" s="190" t="str">
        <f>IFERROR(IF(X1996&lt;&gt;0,INT(1.53775*POWER((82-X1996),1.81)),0),"")</f>
        <v/>
      </c>
      <c r="AH1996" s="190" t="str">
        <f>IF(Y1996="","",IF(Y1996&lt;&gt;0,INT(5.74352*POWER((28.5-Y1996),1.92)),0))</f>
        <v/>
      </c>
      <c r="AI1996" s="190">
        <f>IF(Z1996&lt;&gt;0,INT(12.91*POWER((Z1996-4),1.1)),0)</f>
        <v>0</v>
      </c>
      <c r="AJ1996" s="190" t="str">
        <f>IF(AA1996="","",IF(AA1996&lt;&gt;0,INT(0.2797*POWER(((100*AA1996)),1.35)),0))</f>
        <v/>
      </c>
      <c r="AK1996" s="191" t="str">
        <f>IF(AB1996="","",IF(AB1996&lt;&gt;0,INT(100.14*POWER((AB1996-1),1.08)),0))</f>
        <v/>
      </c>
      <c r="AL1996" s="192">
        <f>COUNT(J1996,Q1996,T1996,X1996,Y1996,AA1996,AB1996)</f>
        <v>0</v>
      </c>
      <c r="AM1996" s="193" t="str">
        <f>IF(AL1996=0,"",SUM(AC1996:AK1996))</f>
        <v/>
      </c>
    </row>
    <row r="1997" spans="1:39" s="6" customFormat="1" outlineLevel="1">
      <c r="A1997"/>
      <c r="B1997" s="257"/>
      <c r="C1997" s="126" t="s">
        <v>65</v>
      </c>
      <c r="D1997" s="33"/>
      <c r="E1997" s="33"/>
      <c r="F1997" s="33"/>
      <c r="G1997" s="33"/>
      <c r="H1997" s="18"/>
      <c r="I1997" s="44"/>
      <c r="J1997" s="107" t="str">
        <f>IFERROR((J1994-J1996)/J1996*100%,"")</f>
        <v/>
      </c>
      <c r="K1997" s="107" t="str">
        <f t="shared" ref="K1997:T1997" si="8799">IFERROR((K1996-K1994)/K1996*100%,"")</f>
        <v/>
      </c>
      <c r="L1997" s="107" t="str">
        <f t="shared" si="8799"/>
        <v/>
      </c>
      <c r="M1997" s="107" t="str">
        <f t="shared" si="8799"/>
        <v/>
      </c>
      <c r="N1997" s="107" t="str">
        <f t="shared" si="8799"/>
        <v/>
      </c>
      <c r="O1997" s="107" t="str">
        <f t="shared" si="8799"/>
        <v/>
      </c>
      <c r="P1997" s="107" t="str">
        <f t="shared" si="8799"/>
        <v/>
      </c>
      <c r="Q1997" s="107" t="str">
        <f t="shared" si="8799"/>
        <v/>
      </c>
      <c r="R1997" s="107" t="str">
        <f t="shared" si="8799"/>
        <v/>
      </c>
      <c r="S1997" s="107" t="str">
        <f t="shared" si="8799"/>
        <v/>
      </c>
      <c r="T1997" s="107" t="str">
        <f t="shared" si="8799"/>
        <v/>
      </c>
      <c r="U1997" s="107" t="str">
        <f t="shared" ref="U1997" si="8800">IFERROR((U1996-U1995)/U1996*100%,"")</f>
        <v/>
      </c>
      <c r="V1997" s="107" t="str">
        <f>IFERROR((V1994-V1996)/V1996*100%,"")</f>
        <v/>
      </c>
      <c r="W1997" s="107" t="str">
        <f>IFERROR((W1994-W1996)/W1996*100%,"")</f>
        <v/>
      </c>
      <c r="X1997" s="107" t="str">
        <f>IFERROR((X1994-X1996)/X1996*100%,"")</f>
        <v/>
      </c>
      <c r="Y1997" s="107" t="str">
        <f>IFERROR((Y1994-Y1996)/Y1996*100%,"")</f>
        <v/>
      </c>
      <c r="Z1997" s="107" t="str">
        <f t="shared" ref="Z1997" si="8801">IFERROR((Z1996-Z1995)/Z1996*100%,"")</f>
        <v/>
      </c>
      <c r="AA1997" s="107" t="str">
        <f>IFERROR((AA1996-AA1994)/AA1996*100%,"")</f>
        <v/>
      </c>
      <c r="AB1997" s="107" t="str">
        <f>IFERROR((AB1996-AB1994)/AB1996*100%,"")</f>
        <v/>
      </c>
      <c r="AC1997" s="194" t="str">
        <f t="shared" ref="AC1997" si="8802">IFERROR((AC1996-AC1995)/AC1996*100%,"")</f>
        <v/>
      </c>
      <c r="AD1997" s="194" t="str">
        <f t="shared" ref="AD1997" si="8803">IFERROR((AD1996-AD1995)/AD1996*100%,"")</f>
        <v/>
      </c>
      <c r="AE1997" s="194" t="str">
        <f t="shared" ref="AE1997" si="8804">IFERROR((AE1996-AE1995)/AE1996*100%,"")</f>
        <v/>
      </c>
      <c r="AF1997" s="194" t="str">
        <f t="shared" ref="AF1997" si="8805">IFERROR((AF1996-AF1995)/AF1996*100%,"")</f>
        <v/>
      </c>
      <c r="AG1997" s="194" t="str">
        <f t="shared" ref="AG1997" si="8806">IFERROR((AG1996-AG1995)/AG1996*100%,"")</f>
        <v/>
      </c>
      <c r="AH1997" s="194" t="str">
        <f t="shared" ref="AH1997" si="8807">IFERROR((AH1996-AH1995)/AH1996*100%,"")</f>
        <v/>
      </c>
      <c r="AI1997" s="194" t="str">
        <f t="shared" ref="AI1997" si="8808">IFERROR((AI1996-AI1995)/AI1996*100%,"")</f>
        <v/>
      </c>
      <c r="AJ1997" s="194" t="str">
        <f t="shared" ref="AJ1997" si="8809">IFERROR((AJ1996-AJ1995)/AJ1996*100%,"")</f>
        <v/>
      </c>
      <c r="AK1997" s="194" t="str">
        <f t="shared" ref="AK1997" si="8810">IFERROR((AK1996-AK1995)/AK1996*100%,"")</f>
        <v/>
      </c>
      <c r="AL1997" s="194" t="str">
        <f t="shared" ref="AL1997" si="8811">IFERROR((AL1996-AL1995)/AL1996*100%,"")</f>
        <v/>
      </c>
      <c r="AM1997" s="227" t="str">
        <f>IFERROR((AM1996-AM1994)/AM1996*100%,"")</f>
        <v/>
      </c>
    </row>
    <row r="1998" spans="1:39" s="45" customFormat="1" outlineLevel="1">
      <c r="B1998" s="115"/>
      <c r="C1998" s="32"/>
      <c r="D1998" s="33"/>
      <c r="E1998" s="33"/>
      <c r="F1998" s="33"/>
      <c r="G1998" s="33"/>
      <c r="H1998" s="18"/>
      <c r="I1998" s="44"/>
      <c r="J1998" s="34"/>
      <c r="K1998" s="34"/>
      <c r="L1998" s="34"/>
      <c r="M1998" s="34"/>
      <c r="N1998" s="34"/>
      <c r="O1998" s="34"/>
      <c r="P1998" s="34"/>
      <c r="Q1998" s="34"/>
      <c r="R1998" s="34"/>
      <c r="S1998" s="34"/>
      <c r="T1998" s="34"/>
      <c r="U1998" s="34"/>
      <c r="V1998" s="34"/>
      <c r="W1998" s="34"/>
      <c r="X1998" s="34"/>
      <c r="Y1998" s="34"/>
      <c r="Z1998" s="34"/>
      <c r="AA1998" s="34"/>
      <c r="AB1998" s="34"/>
      <c r="AC1998" s="195"/>
      <c r="AD1998" s="196"/>
      <c r="AE1998" s="196"/>
      <c r="AF1998" s="196"/>
      <c r="AG1998" s="196"/>
      <c r="AH1998" s="196"/>
      <c r="AI1998" s="196"/>
      <c r="AJ1998" s="196"/>
      <c r="AK1998" s="197"/>
      <c r="AL1998" s="196"/>
      <c r="AM1998" s="198"/>
    </row>
    <row r="1999" spans="1:39" s="6" customFormat="1" outlineLevel="1">
      <c r="B1999" s="116"/>
      <c r="C1999" s="35"/>
      <c r="D1999" s="36"/>
      <c r="E1999" s="36"/>
      <c r="F1999" s="36"/>
      <c r="G1999" s="36"/>
      <c r="H1999" s="37"/>
      <c r="I1999" s="38" t="s">
        <v>24</v>
      </c>
      <c r="J1999" s="21" t="e">
        <f>AVERAGE(J1979:J1980,J1982,J1984,J1986,J1988,J1990,J1992,J1994,J1996)</f>
        <v>#DIV/0!</v>
      </c>
      <c r="K1999" s="21" t="e">
        <f t="shared" ref="K1999:AB1999" si="8812">AVERAGE(K1979:K1980,K1982,K1984,K1986,K1988,K1990,K1992,K1994,K1996)</f>
        <v>#DIV/0!</v>
      </c>
      <c r="L1999" s="21" t="e">
        <f t="shared" si="8812"/>
        <v>#DIV/0!</v>
      </c>
      <c r="M1999" s="21" t="e">
        <f t="shared" si="8812"/>
        <v>#DIV/0!</v>
      </c>
      <c r="N1999" s="21" t="e">
        <f t="shared" si="8812"/>
        <v>#DIV/0!</v>
      </c>
      <c r="O1999" s="21" t="e">
        <f t="shared" si="8812"/>
        <v>#DIV/0!</v>
      </c>
      <c r="P1999" s="21" t="e">
        <f t="shared" si="8812"/>
        <v>#DIV/0!</v>
      </c>
      <c r="Q1999" s="21">
        <f t="shared" si="8812"/>
        <v>0</v>
      </c>
      <c r="R1999" s="21" t="e">
        <f t="shared" si="8812"/>
        <v>#DIV/0!</v>
      </c>
      <c r="S1999" s="21" t="e">
        <f t="shared" si="8812"/>
        <v>#DIV/0!</v>
      </c>
      <c r="T1999" s="21">
        <f t="shared" si="8812"/>
        <v>0</v>
      </c>
      <c r="U1999" s="21" t="e">
        <f t="shared" si="8812"/>
        <v>#DIV/0!</v>
      </c>
      <c r="V1999" s="21" t="e">
        <f t="shared" si="8812"/>
        <v>#DIV/0!</v>
      </c>
      <c r="W1999" s="21" t="e">
        <f t="shared" si="8812"/>
        <v>#DIV/0!</v>
      </c>
      <c r="X1999" s="21" t="e">
        <f t="shared" si="8812"/>
        <v>#DIV/0!</v>
      </c>
      <c r="Y1999" s="21" t="e">
        <f t="shared" si="8812"/>
        <v>#DIV/0!</v>
      </c>
      <c r="Z1999" s="21" t="e">
        <f t="shared" si="8812"/>
        <v>#DIV/0!</v>
      </c>
      <c r="AA1999" s="21" t="e">
        <f t="shared" si="8812"/>
        <v>#DIV/0!</v>
      </c>
      <c r="AB1999" s="21" t="e">
        <f t="shared" si="8812"/>
        <v>#DIV/0!</v>
      </c>
      <c r="AC1999" s="199"/>
      <c r="AD1999" s="200"/>
      <c r="AE1999" s="200"/>
      <c r="AF1999" s="200"/>
      <c r="AG1999" s="200"/>
      <c r="AH1999" s="200"/>
      <c r="AI1999" s="200"/>
      <c r="AJ1999" s="200"/>
      <c r="AK1999" s="201"/>
      <c r="AL1999" s="200"/>
      <c r="AM1999" s="202"/>
    </row>
    <row r="2000" spans="1:39" s="6" customFormat="1" outlineLevel="1">
      <c r="B2000" s="116"/>
      <c r="C2000" s="35"/>
      <c r="D2000" s="36"/>
      <c r="E2000" s="36"/>
      <c r="F2000" s="36"/>
      <c r="G2000" s="36"/>
      <c r="H2000" s="37"/>
      <c r="I2000" s="38" t="s">
        <v>26</v>
      </c>
      <c r="J2000" s="21">
        <f>MIN(J1979:J1980,J1982,J1984,J1986,J1988,J1990,J1992,J1994,J1996)</f>
        <v>0</v>
      </c>
      <c r="K2000" s="21">
        <f t="shared" ref="K2000:AB2000" si="8813">MIN(K1979:K1980,K1982,K1984,K1986,K1988,K1990,K1992,K1994,K1996)</f>
        <v>0</v>
      </c>
      <c r="L2000" s="21">
        <f t="shared" si="8813"/>
        <v>0</v>
      </c>
      <c r="M2000" s="21">
        <f t="shared" si="8813"/>
        <v>0</v>
      </c>
      <c r="N2000" s="21">
        <f t="shared" si="8813"/>
        <v>0</v>
      </c>
      <c r="O2000" s="21">
        <f t="shared" si="8813"/>
        <v>0</v>
      </c>
      <c r="P2000" s="21">
        <f t="shared" si="8813"/>
        <v>0</v>
      </c>
      <c r="Q2000" s="21">
        <f t="shared" si="8813"/>
        <v>0</v>
      </c>
      <c r="R2000" s="21">
        <f t="shared" si="8813"/>
        <v>0</v>
      </c>
      <c r="S2000" s="21">
        <f t="shared" si="8813"/>
        <v>0</v>
      </c>
      <c r="T2000" s="21">
        <f t="shared" si="8813"/>
        <v>0</v>
      </c>
      <c r="U2000" s="21">
        <f t="shared" si="8813"/>
        <v>0</v>
      </c>
      <c r="V2000" s="21">
        <f t="shared" si="8813"/>
        <v>0</v>
      </c>
      <c r="W2000" s="21">
        <f t="shared" si="8813"/>
        <v>0</v>
      </c>
      <c r="X2000" s="21" t="e">
        <f t="shared" si="8813"/>
        <v>#DIV/0!</v>
      </c>
      <c r="Y2000" s="21">
        <f t="shared" si="8813"/>
        <v>0</v>
      </c>
      <c r="Z2000" s="21">
        <f t="shared" si="8813"/>
        <v>0</v>
      </c>
      <c r="AA2000" s="21">
        <f t="shared" si="8813"/>
        <v>0</v>
      </c>
      <c r="AB2000" s="21">
        <f t="shared" si="8813"/>
        <v>0</v>
      </c>
      <c r="AC2000" s="199"/>
      <c r="AD2000" s="200"/>
      <c r="AE2000" s="200"/>
      <c r="AF2000" s="200"/>
      <c r="AG2000" s="200"/>
      <c r="AH2000" s="200"/>
      <c r="AI2000" s="200"/>
      <c r="AJ2000" s="200"/>
      <c r="AK2000" s="201"/>
      <c r="AL2000" s="200"/>
      <c r="AM2000" s="202"/>
    </row>
    <row r="2001" spans="1:39" s="6" customFormat="1" outlineLevel="1">
      <c r="B2001" s="116"/>
      <c r="C2001" s="35"/>
      <c r="D2001" s="36"/>
      <c r="E2001" s="36"/>
      <c r="F2001" s="36"/>
      <c r="G2001" s="36"/>
      <c r="H2001" s="37"/>
      <c r="I2001" s="38" t="s">
        <v>25</v>
      </c>
      <c r="J2001" s="21">
        <f>MAX(J1979:J1980,J1982,J1984,J1986,J1988,J1990,J1992,J1994,J1996)</f>
        <v>0</v>
      </c>
      <c r="K2001" s="21">
        <f t="shared" ref="K2001:AB2001" si="8814">MAX(K1979:K1980,K1982,K1984,K1986,K1988,K1990,K1992,K1994,K1996)</f>
        <v>0</v>
      </c>
      <c r="L2001" s="21">
        <f t="shared" si="8814"/>
        <v>0</v>
      </c>
      <c r="M2001" s="21">
        <f t="shared" si="8814"/>
        <v>0</v>
      </c>
      <c r="N2001" s="21">
        <f t="shared" si="8814"/>
        <v>0</v>
      </c>
      <c r="O2001" s="21">
        <f t="shared" si="8814"/>
        <v>0</v>
      </c>
      <c r="P2001" s="21">
        <f t="shared" si="8814"/>
        <v>0</v>
      </c>
      <c r="Q2001" s="21">
        <f t="shared" si="8814"/>
        <v>0</v>
      </c>
      <c r="R2001" s="21">
        <f t="shared" si="8814"/>
        <v>0</v>
      </c>
      <c r="S2001" s="21">
        <f t="shared" si="8814"/>
        <v>0</v>
      </c>
      <c r="T2001" s="21">
        <f t="shared" si="8814"/>
        <v>0</v>
      </c>
      <c r="U2001" s="21">
        <f t="shared" si="8814"/>
        <v>0</v>
      </c>
      <c r="V2001" s="21">
        <f t="shared" si="8814"/>
        <v>0</v>
      </c>
      <c r="W2001" s="21">
        <f t="shared" si="8814"/>
        <v>0</v>
      </c>
      <c r="X2001" s="21" t="e">
        <f t="shared" si="8814"/>
        <v>#DIV/0!</v>
      </c>
      <c r="Y2001" s="21">
        <f t="shared" si="8814"/>
        <v>0</v>
      </c>
      <c r="Z2001" s="21">
        <f t="shared" si="8814"/>
        <v>0</v>
      </c>
      <c r="AA2001" s="21">
        <f t="shared" si="8814"/>
        <v>0</v>
      </c>
      <c r="AB2001" s="21">
        <f t="shared" si="8814"/>
        <v>0</v>
      </c>
      <c r="AC2001" s="199"/>
      <c r="AD2001" s="200"/>
      <c r="AE2001" s="200"/>
      <c r="AF2001" s="200"/>
      <c r="AG2001" s="200"/>
      <c r="AH2001" s="200"/>
      <c r="AI2001" s="200"/>
      <c r="AJ2001" s="200"/>
      <c r="AK2001" s="201"/>
      <c r="AL2001" s="200"/>
      <c r="AM2001" s="202"/>
    </row>
    <row r="2002" spans="1:39" s="6" customFormat="1" outlineLevel="1">
      <c r="B2002" s="116"/>
      <c r="C2002" s="35"/>
      <c r="D2002" s="36"/>
      <c r="E2002" s="36"/>
      <c r="F2002" s="36"/>
      <c r="G2002" s="36"/>
      <c r="H2002" s="37"/>
      <c r="I2002" s="38"/>
      <c r="J2002" s="21"/>
      <c r="K2002" s="21"/>
      <c r="L2002" s="21"/>
      <c r="M2002" s="21"/>
      <c r="N2002" s="21"/>
      <c r="O2002" s="21"/>
      <c r="P2002" s="21"/>
      <c r="Q2002" s="21"/>
      <c r="R2002" s="21"/>
      <c r="S2002" s="21"/>
      <c r="T2002" s="21"/>
      <c r="U2002" s="21"/>
      <c r="V2002" s="21"/>
      <c r="W2002" s="21"/>
      <c r="X2002" s="21"/>
      <c r="Y2002" s="21"/>
      <c r="Z2002" s="21"/>
      <c r="AA2002" s="21"/>
      <c r="AB2002" s="21"/>
      <c r="AC2002" s="200"/>
      <c r="AD2002" s="200"/>
      <c r="AE2002" s="200"/>
      <c r="AF2002" s="200"/>
      <c r="AG2002" s="200"/>
      <c r="AH2002" s="200"/>
      <c r="AI2002" s="200"/>
      <c r="AJ2002" s="200"/>
      <c r="AK2002" s="200"/>
      <c r="AL2002" s="200"/>
      <c r="AM2002" s="202"/>
    </row>
    <row r="2003" spans="1:39" s="31" customFormat="1" ht="16.5" outlineLevel="1" thickBot="1">
      <c r="B2003" s="117"/>
      <c r="C2003" s="39"/>
      <c r="D2003" s="40"/>
      <c r="E2003" s="40"/>
      <c r="F2003" s="40"/>
      <c r="G2003" s="40"/>
      <c r="H2003" s="41"/>
      <c r="I2003" s="42"/>
      <c r="J2003" s="43"/>
      <c r="K2003" s="43"/>
      <c r="L2003" s="43"/>
      <c r="M2003" s="43"/>
      <c r="N2003" s="43"/>
      <c r="O2003" s="43"/>
      <c r="P2003" s="43"/>
      <c r="Q2003" s="43"/>
      <c r="R2003" s="43"/>
      <c r="S2003" s="43"/>
      <c r="T2003" s="43"/>
      <c r="U2003" s="43"/>
      <c r="V2003" s="43"/>
      <c r="W2003" s="43"/>
      <c r="X2003" s="43"/>
      <c r="Y2003" s="43"/>
      <c r="Z2003" s="43"/>
      <c r="AA2003" s="43"/>
      <c r="AB2003" s="43"/>
      <c r="AC2003" s="204"/>
      <c r="AD2003" s="204"/>
      <c r="AE2003" s="204"/>
      <c r="AF2003" s="204"/>
      <c r="AG2003" s="204"/>
      <c r="AH2003" s="204"/>
      <c r="AI2003" s="204"/>
      <c r="AJ2003" s="204"/>
      <c r="AK2003" s="204"/>
      <c r="AL2003" s="204"/>
      <c r="AM2003" s="205"/>
    </row>
    <row r="2004" spans="1:39" customFormat="1">
      <c r="B2004" s="118"/>
      <c r="C2004" s="28"/>
      <c r="D2004" s="19"/>
      <c r="E2004" s="19"/>
      <c r="F2004" s="19"/>
      <c r="G2004" s="19"/>
      <c r="H2004" s="29"/>
      <c r="I2004" s="20"/>
      <c r="J2004" s="30"/>
      <c r="K2004" s="30"/>
      <c r="L2004" s="30"/>
      <c r="M2004" s="30"/>
      <c r="N2004" s="30"/>
      <c r="O2004" s="30"/>
      <c r="P2004" s="30"/>
      <c r="Q2004" s="30"/>
      <c r="R2004" s="30"/>
      <c r="S2004" s="30"/>
      <c r="T2004" s="30"/>
      <c r="U2004" s="30"/>
      <c r="V2004" s="30"/>
      <c r="W2004" s="30"/>
      <c r="X2004" s="30"/>
      <c r="Y2004" s="30"/>
      <c r="Z2004" s="30"/>
      <c r="AA2004" s="30"/>
      <c r="AB2004" s="30"/>
      <c r="AC2004" s="206"/>
      <c r="AD2004" s="206"/>
      <c r="AE2004" s="206"/>
      <c r="AF2004" s="206"/>
      <c r="AG2004" s="206"/>
      <c r="AH2004" s="206"/>
      <c r="AI2004" s="206"/>
      <c r="AJ2004" s="206"/>
      <c r="AK2004" s="206"/>
      <c r="AL2004" s="206"/>
      <c r="AM2004" s="207"/>
    </row>
    <row r="2005" spans="1:39" customFormat="1" outlineLevel="1">
      <c r="B2005" s="114" t="s">
        <v>41</v>
      </c>
      <c r="C2005" s="28"/>
      <c r="D2005" s="19"/>
      <c r="E2005" s="19"/>
      <c r="F2005" s="19"/>
      <c r="G2005" s="19"/>
      <c r="H2005" s="29"/>
      <c r="I2005" s="20"/>
      <c r="J2005" s="30"/>
      <c r="K2005" s="30"/>
      <c r="L2005" s="30"/>
      <c r="M2005" s="30"/>
      <c r="N2005" s="30"/>
      <c r="O2005" s="30"/>
      <c r="P2005" s="30"/>
      <c r="Q2005" s="30"/>
      <c r="R2005" s="30"/>
      <c r="S2005" s="30"/>
      <c r="T2005" s="30"/>
      <c r="U2005" s="30"/>
      <c r="V2005" s="30"/>
      <c r="W2005" s="30"/>
      <c r="X2005" s="30"/>
      <c r="Y2005" s="30"/>
      <c r="Z2005" s="30"/>
      <c r="AA2005" s="30"/>
      <c r="AB2005" s="30"/>
      <c r="AC2005" s="206"/>
      <c r="AD2005" s="206"/>
      <c r="AE2005" s="206"/>
      <c r="AF2005" s="206"/>
      <c r="AG2005" s="206"/>
      <c r="AH2005" s="206"/>
      <c r="AI2005" s="206"/>
      <c r="AJ2005" s="206"/>
      <c r="AK2005" s="206"/>
      <c r="AL2005" s="206"/>
      <c r="AM2005" s="207"/>
    </row>
    <row r="2006" spans="1:39" customFormat="1" outlineLevel="1">
      <c r="A2006" t="str">
        <f>B2006&amp;C2006</f>
        <v>Surname, Forename1</v>
      </c>
      <c r="B2006" s="255" t="s">
        <v>28</v>
      </c>
      <c r="C2006" s="122">
        <v>1</v>
      </c>
      <c r="D2006" s="26" t="s">
        <v>22</v>
      </c>
      <c r="E2006" s="103"/>
      <c r="F2006" s="103"/>
      <c r="G2006" s="103"/>
      <c r="H2006" s="16"/>
      <c r="I2006" s="16"/>
      <c r="J2006" s="17"/>
      <c r="K2006" s="94"/>
      <c r="L2006" s="94"/>
      <c r="M2006" s="94"/>
      <c r="N2006" s="94"/>
      <c r="O2006" s="94"/>
      <c r="P2006" s="94"/>
      <c r="Q2006" s="17">
        <f>SUM(K2006:P2006)</f>
        <v>0</v>
      </c>
      <c r="R2006" s="94"/>
      <c r="S2006" s="94"/>
      <c r="T2006" s="17">
        <f>SUM(R2006:S2006)</f>
        <v>0</v>
      </c>
      <c r="U2006" s="17"/>
      <c r="V2006" s="94"/>
      <c r="W2006" s="17"/>
      <c r="X2006" s="94" t="e">
        <f>AVERAGE(V2006:W2006)</f>
        <v>#DIV/0!</v>
      </c>
      <c r="Y2006" s="17"/>
      <c r="Z2006" s="17"/>
      <c r="AA2006" s="17"/>
      <c r="AB2006" s="17"/>
      <c r="AC2006" s="190">
        <f>IF(J2006&lt;&gt;0,INT(25.4347*POWER((18-J2006),1.81)),0)</f>
        <v>0</v>
      </c>
      <c r="AD2006" s="190">
        <f>IF(Q2006&lt;&gt;0,INT(0.14354*POWER(((10*Q2006)-220),1.4)),0)</f>
        <v>0</v>
      </c>
      <c r="AE2006" s="190">
        <f>IF(T2006&lt;&gt;0,INT(51.39*POWER((T2006-1.5),1.05)),0)</f>
        <v>0</v>
      </c>
      <c r="AF2006" s="190">
        <f>IF(U2006&lt;&gt;0,INT(0.8465*POWER(((100*U2006)-75),1.42)),0)</f>
        <v>0</v>
      </c>
      <c r="AG2006" s="190" t="e">
        <f>IF(X2006&lt;&gt;0,INT(1.53775*POWER((82-X2006),1.81)),0)</f>
        <v>#DIV/0!</v>
      </c>
      <c r="AH2006" s="190">
        <f>IF(Y2006&lt;&gt;0,INT(5.74352*POWER((28.5-Y2006),1.92)),0)</f>
        <v>0</v>
      </c>
      <c r="AI2006" s="190">
        <f>IF(Z2006&lt;&gt;0,INT(12.91*POWER((Z2006-4),1.1)),0)</f>
        <v>0</v>
      </c>
      <c r="AJ2006" s="190">
        <f>IF(AA2006&lt;&gt;0,INT(0.2797*POWER(((100*AA2006)),1.35)),0)</f>
        <v>0</v>
      </c>
      <c r="AK2006" s="191">
        <f>IF(AB2006&lt;&gt;0,INT(100.14*POWER((AB2006-1),1.08)),0)</f>
        <v>0</v>
      </c>
      <c r="AL2006" s="208">
        <v>7</v>
      </c>
      <c r="AM2006" s="193" t="e">
        <f>SUM(AC2006:AK2006)</f>
        <v>#DIV/0!</v>
      </c>
    </row>
    <row r="2007" spans="1:39" customFormat="1" outlineLevel="1">
      <c r="A2007" t="str">
        <f>B2006&amp;C2007</f>
        <v>Surname, Forename2</v>
      </c>
      <c r="B2007" s="256"/>
      <c r="C2007" s="123">
        <v>2</v>
      </c>
      <c r="D2007" s="26" t="s">
        <v>22</v>
      </c>
      <c r="E2007" s="103"/>
      <c r="F2007" s="103"/>
      <c r="G2007" s="103"/>
      <c r="H2007" s="15"/>
      <c r="I2007" s="16"/>
      <c r="J2007" s="17"/>
      <c r="K2007" s="94"/>
      <c r="L2007" s="94"/>
      <c r="M2007" s="94"/>
      <c r="N2007" s="94"/>
      <c r="O2007" s="94"/>
      <c r="P2007" s="94"/>
      <c r="Q2007" s="17" t="str">
        <f>IF(SUM(K2007:P2007)=0,"",SUM(K2007:P2007))</f>
        <v/>
      </c>
      <c r="R2007" s="94"/>
      <c r="S2007" s="94"/>
      <c r="T2007" s="17" t="str">
        <f>IF(SUM(R2007:S2007)=0,"",SUM(R2007:S2007))</f>
        <v/>
      </c>
      <c r="U2007" s="17"/>
      <c r="V2007" s="94"/>
      <c r="W2007" s="17"/>
      <c r="X2007" s="94" t="str">
        <f>IFERROR(AVERAGE(V2007:W2007),"")</f>
        <v/>
      </c>
      <c r="Y2007" s="17"/>
      <c r="Z2007" s="17"/>
      <c r="AA2007" s="71"/>
      <c r="AB2007" s="17"/>
      <c r="AC2007" s="190" t="str">
        <f>IF(J2007="","",IF(J2007&lt;&gt;0,INT(25.4347*POWER((18-J2007),1.81)),0))</f>
        <v/>
      </c>
      <c r="AD2007" s="190" t="str">
        <f>IFERROR(IF(Q2007&lt;&gt;0,INT(0.14354*POWER(((10*Q2007)-220),1.4)),0),"")</f>
        <v/>
      </c>
      <c r="AE2007" s="190" t="str">
        <f>IFERROR(IF(T2007&lt;&gt;0,INT(51.39*POWER((T2007-1.5),1.05)),0),"")</f>
        <v/>
      </c>
      <c r="AF2007" s="190">
        <f>IF(U2007&lt;&gt;0,INT(0.8465*POWER(((100*U2007)-75),1.42)),0)</f>
        <v>0</v>
      </c>
      <c r="AG2007" s="190" t="str">
        <f>IFERROR(IF(X2007&lt;&gt;0,INT(1.53775*POWER((82-X2007),1.81)),0),"")</f>
        <v/>
      </c>
      <c r="AH2007" s="190" t="str">
        <f>IF(Y2007="","",IF(Y2007&lt;&gt;0,INT(5.74352*POWER((28.5-Y2007),1.92)),0))</f>
        <v/>
      </c>
      <c r="AI2007" s="190">
        <f>IF(Z2007&lt;&gt;0,INT(12.91*POWER((Z2007-4),1.1)),0)</f>
        <v>0</v>
      </c>
      <c r="AJ2007" s="190" t="str">
        <f>IF(AA2007="","",IF(AA2007&lt;&gt;0,INT(0.2797*POWER(((100*AA2007)),1.35)),0))</f>
        <v/>
      </c>
      <c r="AK2007" s="191" t="str">
        <f>IF(AB2007="","",IF(AB2007&lt;&gt;0,INT(100.14*POWER((AB2007-1),1.08)),0))</f>
        <v/>
      </c>
      <c r="AL2007" s="192">
        <f>COUNT(J2007,Q2007,T2007,X2007,Y2007,AA2007,AB2007)</f>
        <v>0</v>
      </c>
      <c r="AM2007" s="193" t="str">
        <f>IF(AL2007=0,"",SUM(AC2007:AK2007))</f>
        <v/>
      </c>
    </row>
    <row r="2008" spans="1:39" customFormat="1" outlineLevel="1">
      <c r="B2008" s="256"/>
      <c r="C2008" s="124" t="s">
        <v>65</v>
      </c>
      <c r="D2008" s="103"/>
      <c r="E2008" s="103"/>
      <c r="F2008" s="103"/>
      <c r="G2008" s="103"/>
      <c r="H2008" s="104"/>
      <c r="I2008" s="105"/>
      <c r="J2008" s="107" t="str">
        <f>IFERROR((J2006-J2007)/J2007*100%,"")</f>
        <v/>
      </c>
      <c r="K2008" s="107" t="str">
        <f>IFERROR((K2007-K2006)/K2007*100%,"")</f>
        <v/>
      </c>
      <c r="L2008" s="107" t="str">
        <f t="shared" ref="L2008:S2008" si="8815">IFERROR((L2007-L2006)/L2007*100%,"")</f>
        <v/>
      </c>
      <c r="M2008" s="107" t="str">
        <f t="shared" si="8815"/>
        <v/>
      </c>
      <c r="N2008" s="107" t="str">
        <f t="shared" si="8815"/>
        <v/>
      </c>
      <c r="O2008" s="107" t="str">
        <f t="shared" si="8815"/>
        <v/>
      </c>
      <c r="P2008" s="107" t="str">
        <f t="shared" si="8815"/>
        <v/>
      </c>
      <c r="Q2008" s="107" t="str">
        <f t="shared" si="8815"/>
        <v/>
      </c>
      <c r="R2008" s="107" t="str">
        <f t="shared" si="8815"/>
        <v/>
      </c>
      <c r="S2008" s="107" t="str">
        <f t="shared" si="8815"/>
        <v/>
      </c>
      <c r="T2008" s="107" t="str">
        <f>IFERROR((T2007-T2006)/T2007*100%,"")</f>
        <v/>
      </c>
      <c r="U2008" s="107" t="str">
        <f t="shared" ref="U2008" si="8816">IFERROR((U2007-U2006)/U2007*100%,"")</f>
        <v/>
      </c>
      <c r="V2008" s="107" t="str">
        <f>IFERROR((V2006-V2007)/V2007*100%,"")</f>
        <v/>
      </c>
      <c r="W2008" s="107" t="str">
        <f>IFERROR((W2006-W2007)/W2007*100%,"")</f>
        <v/>
      </c>
      <c r="X2008" s="107" t="str">
        <f>IFERROR((X2006-X2007)/X2007*100%,"")</f>
        <v/>
      </c>
      <c r="Y2008" s="107" t="str">
        <f>IFERROR((Y2006-Y2007)/Y2007*100%,"")</f>
        <v/>
      </c>
      <c r="Z2008" s="107" t="str">
        <f t="shared" ref="Z2008:AB2008" si="8817">IFERROR((Z2007-Z2006)/Z2007*100%,"")</f>
        <v/>
      </c>
      <c r="AA2008" s="107" t="str">
        <f t="shared" si="8817"/>
        <v/>
      </c>
      <c r="AB2008" s="107" t="str">
        <f t="shared" si="8817"/>
        <v/>
      </c>
      <c r="AC2008" s="194" t="str">
        <f t="shared" ref="AC2008" si="8818">IFERROR((AC2007-AC2006)/AC2007*100%,"")</f>
        <v/>
      </c>
      <c r="AD2008" s="194" t="str">
        <f t="shared" ref="AD2008" si="8819">IFERROR((AD2007-AD2006)/AD2007*100%,"")</f>
        <v/>
      </c>
      <c r="AE2008" s="194" t="str">
        <f t="shared" ref="AE2008" si="8820">IFERROR((AE2007-AE2006)/AE2007*100%,"")</f>
        <v/>
      </c>
      <c r="AF2008" s="194" t="str">
        <f t="shared" ref="AF2008" si="8821">IFERROR((AF2007-AF2006)/AF2007*100%,"")</f>
        <v/>
      </c>
      <c r="AG2008" s="194" t="str">
        <f t="shared" ref="AG2008" si="8822">IFERROR((AG2007-AG2006)/AG2007*100%,"")</f>
        <v/>
      </c>
      <c r="AH2008" s="194" t="str">
        <f t="shared" ref="AH2008" si="8823">IFERROR((AH2007-AH2006)/AH2007*100%,"")</f>
        <v/>
      </c>
      <c r="AI2008" s="194" t="str">
        <f t="shared" ref="AI2008" si="8824">IFERROR((AI2007-AI2006)/AI2007*100%,"")</f>
        <v/>
      </c>
      <c r="AJ2008" s="194" t="str">
        <f t="shared" ref="AJ2008" si="8825">IFERROR((AJ2007-AJ2006)/AJ2007*100%,"")</f>
        <v/>
      </c>
      <c r="AK2008" s="194" t="str">
        <f t="shared" ref="AK2008" si="8826">IFERROR((AK2007-AK2006)/AK2007*100%,"")</f>
        <v/>
      </c>
      <c r="AL2008" s="194" t="str">
        <f t="shared" ref="AL2008:AM2008" si="8827">IFERROR((AL2007-AL2006)/AL2007*100%,"")</f>
        <v/>
      </c>
      <c r="AM2008" s="228" t="str">
        <f t="shared" si="8827"/>
        <v/>
      </c>
    </row>
    <row r="2009" spans="1:39" customFormat="1" outlineLevel="1">
      <c r="A2009" t="str">
        <f>B2006&amp;C2009</f>
        <v>Surname, Forename3</v>
      </c>
      <c r="B2009" s="256"/>
      <c r="C2009" s="123">
        <v>3</v>
      </c>
      <c r="D2009" s="26" t="s">
        <v>22</v>
      </c>
      <c r="E2009" s="103"/>
      <c r="F2009" s="103"/>
      <c r="G2009" s="103"/>
      <c r="H2009" s="15"/>
      <c r="I2009" s="16"/>
      <c r="J2009" s="17"/>
      <c r="K2009" s="94"/>
      <c r="L2009" s="94"/>
      <c r="M2009" s="94"/>
      <c r="N2009" s="94"/>
      <c r="O2009" s="94"/>
      <c r="P2009" s="94"/>
      <c r="Q2009" s="17" t="str">
        <f>IF(SUM(K2009:P2009)=0,"",SUM(K2009:P2009))</f>
        <v/>
      </c>
      <c r="R2009" s="94"/>
      <c r="S2009" s="94"/>
      <c r="T2009" s="17" t="str">
        <f>IF(SUM(R2009:S2009)=0,"",SUM(R2009:S2009))</f>
        <v/>
      </c>
      <c r="U2009" s="17"/>
      <c r="V2009" s="94"/>
      <c r="W2009" s="17"/>
      <c r="X2009" s="94" t="str">
        <f>IFERROR(AVERAGE(V2009:W2009),"")</f>
        <v/>
      </c>
      <c r="Y2009" s="17"/>
      <c r="Z2009" s="17"/>
      <c r="AA2009" s="71"/>
      <c r="AB2009" s="17"/>
      <c r="AC2009" s="190" t="str">
        <f>IF(J2009="","",IF(J2009&lt;&gt;0,INT(25.4347*POWER((18-J2009),1.81)),0))</f>
        <v/>
      </c>
      <c r="AD2009" s="190" t="str">
        <f>IFERROR(IF(Q2009&lt;&gt;0,INT(0.14354*POWER(((10*Q2009)-220),1.4)),0),"")</f>
        <v/>
      </c>
      <c r="AE2009" s="190" t="str">
        <f>IFERROR(IF(T2009&lt;&gt;0,INT(51.39*POWER((T2009-1.5),1.05)),0),"")</f>
        <v/>
      </c>
      <c r="AF2009" s="190">
        <f>IF(U2009&lt;&gt;0,INT(0.8465*POWER(((100*U2009)-75),1.42)),0)</f>
        <v>0</v>
      </c>
      <c r="AG2009" s="190" t="str">
        <f>IFERROR(IF(X2009&lt;&gt;0,INT(1.53775*POWER((82-X2009),1.81)),0),"")</f>
        <v/>
      </c>
      <c r="AH2009" s="190" t="str">
        <f>IF(Y2009="","",IF(Y2009&lt;&gt;0,INT(5.74352*POWER((28.5-Y2009),1.92)),0))</f>
        <v/>
      </c>
      <c r="AI2009" s="190">
        <f>IF(Z2009&lt;&gt;0,INT(12.91*POWER((Z2009-4),1.1)),0)</f>
        <v>0</v>
      </c>
      <c r="AJ2009" s="190" t="str">
        <f>IF(AA2009="","",IF(AA2009&lt;&gt;0,INT(0.2797*POWER(((100*AA2009)),1.35)),0))</f>
        <v/>
      </c>
      <c r="AK2009" s="191" t="str">
        <f>IF(AB2009="","",IF(AB2009&lt;&gt;0,INT(100.14*POWER((AB2009-1),1.08)),0))</f>
        <v/>
      </c>
      <c r="AL2009" s="192">
        <f>COUNT(J2009,Q2009,T2009,X2009,Y2009,AA2009,AB2009)</f>
        <v>0</v>
      </c>
      <c r="AM2009" s="193" t="str">
        <f>IF(AL2009=0,"",SUM(AC2009:AK2009))</f>
        <v/>
      </c>
    </row>
    <row r="2010" spans="1:39" customFormat="1" outlineLevel="1">
      <c r="B2010" s="256"/>
      <c r="C2010" s="124" t="s">
        <v>65</v>
      </c>
      <c r="D2010" s="103"/>
      <c r="E2010" s="103"/>
      <c r="F2010" s="103"/>
      <c r="G2010" s="103"/>
      <c r="H2010" s="104"/>
      <c r="I2010" s="105"/>
      <c r="J2010" s="107" t="str">
        <f>IFERROR((J2007-J2009)/J2009*100%,"")</f>
        <v/>
      </c>
      <c r="K2010" s="107" t="str">
        <f t="shared" ref="K2010:T2010" si="8828">IFERROR((K2009-K2007)/K2009*100%,"")</f>
        <v/>
      </c>
      <c r="L2010" s="107" t="str">
        <f t="shared" si="8828"/>
        <v/>
      </c>
      <c r="M2010" s="107" t="str">
        <f t="shared" si="8828"/>
        <v/>
      </c>
      <c r="N2010" s="107" t="str">
        <f t="shared" si="8828"/>
        <v/>
      </c>
      <c r="O2010" s="107" t="str">
        <f t="shared" si="8828"/>
        <v/>
      </c>
      <c r="P2010" s="107" t="str">
        <f t="shared" si="8828"/>
        <v/>
      </c>
      <c r="Q2010" s="107" t="str">
        <f t="shared" si="8828"/>
        <v/>
      </c>
      <c r="R2010" s="107" t="str">
        <f t="shared" si="8828"/>
        <v/>
      </c>
      <c r="S2010" s="107" t="str">
        <f t="shared" si="8828"/>
        <v/>
      </c>
      <c r="T2010" s="107" t="str">
        <f t="shared" si="8828"/>
        <v/>
      </c>
      <c r="U2010" s="107" t="str">
        <f t="shared" ref="U2010" si="8829">IFERROR((U2009-U2008)/U2009*100%,"")</f>
        <v/>
      </c>
      <c r="V2010" s="107" t="str">
        <f>IFERROR((V2007-V2009)/V2009*100%,"")</f>
        <v/>
      </c>
      <c r="W2010" s="107" t="str">
        <f>IFERROR((W2007-W2009)/W2009*100%,"")</f>
        <v/>
      </c>
      <c r="X2010" s="107" t="str">
        <f>IFERROR((X2007-X2009)/X2009*100%,"")</f>
        <v/>
      </c>
      <c r="Y2010" s="107" t="str">
        <f>IFERROR((Y2007-Y2009)/Y2009*100%,"")</f>
        <v/>
      </c>
      <c r="Z2010" s="107" t="str">
        <f t="shared" ref="Z2010" si="8830">IFERROR((Z2009-Z2008)/Z2009*100%,"")</f>
        <v/>
      </c>
      <c r="AA2010" s="107" t="str">
        <f>IFERROR((AA2009-AA2007)/AA2009*100%,"")</f>
        <v/>
      </c>
      <c r="AB2010" s="107" t="str">
        <f>IFERROR((AB2009-AB2007)/AB2009*100%,"")</f>
        <v/>
      </c>
      <c r="AC2010" s="194" t="str">
        <f t="shared" ref="AC2010" si="8831">IFERROR((AC2009-AC2008)/AC2009*100%,"")</f>
        <v/>
      </c>
      <c r="AD2010" s="194" t="str">
        <f t="shared" ref="AD2010" si="8832">IFERROR((AD2009-AD2008)/AD2009*100%,"")</f>
        <v/>
      </c>
      <c r="AE2010" s="194" t="str">
        <f t="shared" ref="AE2010" si="8833">IFERROR((AE2009-AE2008)/AE2009*100%,"")</f>
        <v/>
      </c>
      <c r="AF2010" s="194" t="str">
        <f t="shared" ref="AF2010" si="8834">IFERROR((AF2009-AF2008)/AF2009*100%,"")</f>
        <v/>
      </c>
      <c r="AG2010" s="194" t="str">
        <f t="shared" ref="AG2010" si="8835">IFERROR((AG2009-AG2008)/AG2009*100%,"")</f>
        <v/>
      </c>
      <c r="AH2010" s="194" t="str">
        <f t="shared" ref="AH2010" si="8836">IFERROR((AH2009-AH2008)/AH2009*100%,"")</f>
        <v/>
      </c>
      <c r="AI2010" s="194" t="str">
        <f t="shared" ref="AI2010" si="8837">IFERROR((AI2009-AI2008)/AI2009*100%,"")</f>
        <v/>
      </c>
      <c r="AJ2010" s="194" t="str">
        <f t="shared" ref="AJ2010" si="8838">IFERROR((AJ2009-AJ2008)/AJ2009*100%,"")</f>
        <v/>
      </c>
      <c r="AK2010" s="194" t="str">
        <f t="shared" ref="AK2010" si="8839">IFERROR((AK2009-AK2008)/AK2009*100%,"")</f>
        <v/>
      </c>
      <c r="AL2010" s="194" t="str">
        <f t="shared" ref="AL2010" si="8840">IFERROR((AL2009-AL2008)/AL2009*100%,"")</f>
        <v/>
      </c>
      <c r="AM2010" s="227" t="str">
        <f>IFERROR((AM2009-AM2007)/AM2009*100%,"")</f>
        <v/>
      </c>
    </row>
    <row r="2011" spans="1:39" customFormat="1" outlineLevel="1">
      <c r="A2011" t="str">
        <f>B2006&amp;C2011</f>
        <v>Surname, Forename4</v>
      </c>
      <c r="B2011" s="256"/>
      <c r="C2011" s="123">
        <v>4</v>
      </c>
      <c r="D2011" s="26" t="s">
        <v>22</v>
      </c>
      <c r="E2011" s="103"/>
      <c r="F2011" s="103"/>
      <c r="G2011" s="103"/>
      <c r="H2011" s="15"/>
      <c r="I2011" s="16"/>
      <c r="J2011" s="17"/>
      <c r="K2011" s="94"/>
      <c r="L2011" s="94"/>
      <c r="M2011" s="94"/>
      <c r="N2011" s="94"/>
      <c r="O2011" s="94"/>
      <c r="P2011" s="94"/>
      <c r="Q2011" s="17" t="str">
        <f>IF(SUM(K2011:P2011)=0,"",SUM(K2011:P2011))</f>
        <v/>
      </c>
      <c r="R2011" s="94"/>
      <c r="S2011" s="94"/>
      <c r="T2011" s="17" t="str">
        <f>IF(SUM(R2011:S2011)=0,"",SUM(R2011:S2011))</f>
        <v/>
      </c>
      <c r="U2011" s="17"/>
      <c r="V2011" s="94"/>
      <c r="W2011" s="17"/>
      <c r="X2011" s="94" t="str">
        <f>IFERROR(AVERAGE(V2011:W2011),"")</f>
        <v/>
      </c>
      <c r="Y2011" s="17"/>
      <c r="Z2011" s="17"/>
      <c r="AA2011" s="71"/>
      <c r="AB2011" s="17"/>
      <c r="AC2011" s="190" t="str">
        <f>IF(J2011="","",IF(J2011&lt;&gt;0,INT(25.4347*POWER((18-J2011),1.81)),0))</f>
        <v/>
      </c>
      <c r="AD2011" s="190" t="str">
        <f>IFERROR(IF(Q2011&lt;&gt;0,INT(0.14354*POWER(((10*Q2011)-220),1.4)),0),"")</f>
        <v/>
      </c>
      <c r="AE2011" s="190" t="str">
        <f>IFERROR(IF(T2011&lt;&gt;0,INT(51.39*POWER((T2011-1.5),1.05)),0),"")</f>
        <v/>
      </c>
      <c r="AF2011" s="190">
        <f>IF(U2011&lt;&gt;0,INT(0.8465*POWER(((100*U2011)-75),1.42)),0)</f>
        <v>0</v>
      </c>
      <c r="AG2011" s="190" t="str">
        <f>IFERROR(IF(X2011&lt;&gt;0,INT(1.53775*POWER((82-X2011),1.81)),0),"")</f>
        <v/>
      </c>
      <c r="AH2011" s="190" t="str">
        <f>IF(Y2011="","",IF(Y2011&lt;&gt;0,INT(5.74352*POWER((28.5-Y2011),1.92)),0))</f>
        <v/>
      </c>
      <c r="AI2011" s="190">
        <f>IF(Z2011&lt;&gt;0,INT(12.91*POWER((Z2011-4),1.1)),0)</f>
        <v>0</v>
      </c>
      <c r="AJ2011" s="190" t="str">
        <f>IF(AA2011="","",IF(AA2011&lt;&gt;0,INT(0.2797*POWER(((100*AA2011)),1.35)),0))</f>
        <v/>
      </c>
      <c r="AK2011" s="191" t="str">
        <f>IF(AB2011="","",IF(AB2011&lt;&gt;0,INT(100.14*POWER((AB2011-1),1.08)),0))</f>
        <v/>
      </c>
      <c r="AL2011" s="192">
        <f>COUNT(J2011,Q2011,T2011,X2011,Y2011,AA2011,AB2011)</f>
        <v>0</v>
      </c>
      <c r="AM2011" s="193" t="str">
        <f>IF(AL2011=0,"",SUM(AC2011:AK2011))</f>
        <v/>
      </c>
    </row>
    <row r="2012" spans="1:39" customFormat="1" outlineLevel="1">
      <c r="B2012" s="256"/>
      <c r="C2012" s="124" t="s">
        <v>65</v>
      </c>
      <c r="D2012" s="103"/>
      <c r="E2012" s="103"/>
      <c r="F2012" s="103"/>
      <c r="G2012" s="103"/>
      <c r="H2012" s="104"/>
      <c r="I2012" s="105"/>
      <c r="J2012" s="107" t="str">
        <f>IFERROR((J2009-J2011)/J2011*100%,"")</f>
        <v/>
      </c>
      <c r="K2012" s="107" t="str">
        <f t="shared" ref="K2012:T2012" si="8841">IFERROR((K2011-K2009)/K2011*100%,"")</f>
        <v/>
      </c>
      <c r="L2012" s="107" t="str">
        <f t="shared" si="8841"/>
        <v/>
      </c>
      <c r="M2012" s="107" t="str">
        <f t="shared" si="8841"/>
        <v/>
      </c>
      <c r="N2012" s="107" t="str">
        <f t="shared" si="8841"/>
        <v/>
      </c>
      <c r="O2012" s="107" t="str">
        <f t="shared" si="8841"/>
        <v/>
      </c>
      <c r="P2012" s="107" t="str">
        <f t="shared" si="8841"/>
        <v/>
      </c>
      <c r="Q2012" s="107" t="str">
        <f t="shared" si="8841"/>
        <v/>
      </c>
      <c r="R2012" s="107" t="str">
        <f t="shared" si="8841"/>
        <v/>
      </c>
      <c r="S2012" s="107" t="str">
        <f t="shared" si="8841"/>
        <v/>
      </c>
      <c r="T2012" s="107" t="str">
        <f t="shared" si="8841"/>
        <v/>
      </c>
      <c r="U2012" s="107" t="str">
        <f t="shared" ref="U2012" si="8842">IFERROR((U2011-U2010)/U2011*100%,"")</f>
        <v/>
      </c>
      <c r="V2012" s="107" t="str">
        <f>IFERROR((V2009-V2011)/V2011*100%,"")</f>
        <v/>
      </c>
      <c r="W2012" s="107" t="str">
        <f>IFERROR((W2009-W2011)/W2011*100%,"")</f>
        <v/>
      </c>
      <c r="X2012" s="107" t="str">
        <f>IFERROR((X2009-X2011)/X2011*100%,"")</f>
        <v/>
      </c>
      <c r="Y2012" s="107" t="str">
        <f>IFERROR((Y2009-Y2011)/Y2011*100%,"")</f>
        <v/>
      </c>
      <c r="Z2012" s="107" t="str">
        <f t="shared" ref="Z2012" si="8843">IFERROR((Z2011-Z2010)/Z2011*100%,"")</f>
        <v/>
      </c>
      <c r="AA2012" s="107" t="str">
        <f>IFERROR((AA2011-AA2009)/AA2011*100%,"")</f>
        <v/>
      </c>
      <c r="AB2012" s="107" t="str">
        <f>IFERROR((AB2011-AB2009)/AB2011*100%,"")</f>
        <v/>
      </c>
      <c r="AC2012" s="194" t="str">
        <f t="shared" ref="AC2012" si="8844">IFERROR((AC2011-AC2010)/AC2011*100%,"")</f>
        <v/>
      </c>
      <c r="AD2012" s="194" t="str">
        <f t="shared" ref="AD2012" si="8845">IFERROR((AD2011-AD2010)/AD2011*100%,"")</f>
        <v/>
      </c>
      <c r="AE2012" s="194" t="str">
        <f t="shared" ref="AE2012" si="8846">IFERROR((AE2011-AE2010)/AE2011*100%,"")</f>
        <v/>
      </c>
      <c r="AF2012" s="194" t="str">
        <f t="shared" ref="AF2012" si="8847">IFERROR((AF2011-AF2010)/AF2011*100%,"")</f>
        <v/>
      </c>
      <c r="AG2012" s="194" t="str">
        <f t="shared" ref="AG2012" si="8848">IFERROR((AG2011-AG2010)/AG2011*100%,"")</f>
        <v/>
      </c>
      <c r="AH2012" s="194" t="str">
        <f t="shared" ref="AH2012" si="8849">IFERROR((AH2011-AH2010)/AH2011*100%,"")</f>
        <v/>
      </c>
      <c r="AI2012" s="194" t="str">
        <f t="shared" ref="AI2012" si="8850">IFERROR((AI2011-AI2010)/AI2011*100%,"")</f>
        <v/>
      </c>
      <c r="AJ2012" s="194" t="str">
        <f t="shared" ref="AJ2012" si="8851">IFERROR((AJ2011-AJ2010)/AJ2011*100%,"")</f>
        <v/>
      </c>
      <c r="AK2012" s="194" t="str">
        <f t="shared" ref="AK2012" si="8852">IFERROR((AK2011-AK2010)/AK2011*100%,"")</f>
        <v/>
      </c>
      <c r="AL2012" s="194" t="str">
        <f t="shared" ref="AL2012" si="8853">IFERROR((AL2011-AL2010)/AL2011*100%,"")</f>
        <v/>
      </c>
      <c r="AM2012" s="227" t="str">
        <f>IFERROR((AM2011-AM2009)/AM2011*100%,"")</f>
        <v/>
      </c>
    </row>
    <row r="2013" spans="1:39" customFormat="1" outlineLevel="1">
      <c r="A2013" t="str">
        <f>B2006&amp;C2013</f>
        <v>Surname, Forename5</v>
      </c>
      <c r="B2013" s="256"/>
      <c r="C2013" s="123">
        <v>5</v>
      </c>
      <c r="D2013" s="26" t="s">
        <v>22</v>
      </c>
      <c r="E2013" s="103"/>
      <c r="F2013" s="103"/>
      <c r="G2013" s="103"/>
      <c r="H2013" s="15"/>
      <c r="I2013" s="16"/>
      <c r="J2013" s="17"/>
      <c r="K2013" s="94"/>
      <c r="L2013" s="94"/>
      <c r="M2013" s="94"/>
      <c r="N2013" s="94"/>
      <c r="O2013" s="94"/>
      <c r="P2013" s="94"/>
      <c r="Q2013" s="17" t="str">
        <f>IF(SUM(K2013:P2013)=0,"",SUM(K2013:P2013))</f>
        <v/>
      </c>
      <c r="R2013" s="94"/>
      <c r="S2013" s="94"/>
      <c r="T2013" s="17" t="str">
        <f>IF(SUM(R2013:S2013)=0,"",SUM(R2013:S2013))</f>
        <v/>
      </c>
      <c r="U2013" s="17"/>
      <c r="V2013" s="94"/>
      <c r="W2013" s="17"/>
      <c r="X2013" s="94" t="str">
        <f>IFERROR(AVERAGE(V2013:W2013),"")</f>
        <v/>
      </c>
      <c r="Y2013" s="17"/>
      <c r="Z2013" s="17"/>
      <c r="AA2013" s="71"/>
      <c r="AB2013" s="17"/>
      <c r="AC2013" s="190" t="str">
        <f>IF(J2013="","",IF(J2013&lt;&gt;0,INT(25.4347*POWER((18-J2013),1.81)),0))</f>
        <v/>
      </c>
      <c r="AD2013" s="190" t="str">
        <f>IFERROR(IF(Q2013&lt;&gt;0,INT(0.14354*POWER(((10*Q2013)-220),1.4)),0),"")</f>
        <v/>
      </c>
      <c r="AE2013" s="190" t="str">
        <f>IFERROR(IF(T2013&lt;&gt;0,INT(51.39*POWER((T2013-1.5),1.05)),0),"")</f>
        <v/>
      </c>
      <c r="AF2013" s="190">
        <f>IF(U2013&lt;&gt;0,INT(0.8465*POWER(((100*U2013)-75),1.42)),0)</f>
        <v>0</v>
      </c>
      <c r="AG2013" s="190" t="str">
        <f>IFERROR(IF(X2013&lt;&gt;0,INT(1.53775*POWER((82-X2013),1.81)),0),"")</f>
        <v/>
      </c>
      <c r="AH2013" s="190" t="str">
        <f>IF(Y2013="","",IF(Y2013&lt;&gt;0,INT(5.74352*POWER((28.5-Y2013),1.92)),0))</f>
        <v/>
      </c>
      <c r="AI2013" s="190">
        <f>IF(Z2013&lt;&gt;0,INT(12.91*POWER((Z2013-4),1.1)),0)</f>
        <v>0</v>
      </c>
      <c r="AJ2013" s="190" t="str">
        <f>IF(AA2013="","",IF(AA2013&lt;&gt;0,INT(0.2797*POWER(((100*AA2013)),1.35)),0))</f>
        <v/>
      </c>
      <c r="AK2013" s="191" t="str">
        <f>IF(AB2013="","",IF(AB2013&lt;&gt;0,INT(100.14*POWER((AB2013-1),1.08)),0))</f>
        <v/>
      </c>
      <c r="AL2013" s="192">
        <f>COUNT(J2013,Q2013,T2013,X2013,Y2013,AA2013,AB2013)</f>
        <v>0</v>
      </c>
      <c r="AM2013" s="193" t="str">
        <f>IF(AL2013=0,"",SUM(AC2013:AK2013))</f>
        <v/>
      </c>
    </row>
    <row r="2014" spans="1:39" customFormat="1" outlineLevel="1">
      <c r="B2014" s="256"/>
      <c r="C2014" s="124" t="s">
        <v>65</v>
      </c>
      <c r="D2014" s="103"/>
      <c r="E2014" s="103"/>
      <c r="F2014" s="103"/>
      <c r="G2014" s="103"/>
      <c r="H2014" s="104"/>
      <c r="I2014" s="105"/>
      <c r="J2014" s="107" t="str">
        <f>IFERROR((J2011-J2013)/J2013*100%,"")</f>
        <v/>
      </c>
      <c r="K2014" s="107" t="str">
        <f t="shared" ref="K2014:T2014" si="8854">IFERROR((K2013-K2011)/K2013*100%,"")</f>
        <v/>
      </c>
      <c r="L2014" s="107" t="str">
        <f t="shared" si="8854"/>
        <v/>
      </c>
      <c r="M2014" s="107" t="str">
        <f t="shared" si="8854"/>
        <v/>
      </c>
      <c r="N2014" s="107" t="str">
        <f t="shared" si="8854"/>
        <v/>
      </c>
      <c r="O2014" s="107" t="str">
        <f t="shared" si="8854"/>
        <v/>
      </c>
      <c r="P2014" s="107" t="str">
        <f t="shared" si="8854"/>
        <v/>
      </c>
      <c r="Q2014" s="107" t="str">
        <f t="shared" si="8854"/>
        <v/>
      </c>
      <c r="R2014" s="107" t="str">
        <f t="shared" si="8854"/>
        <v/>
      </c>
      <c r="S2014" s="107" t="str">
        <f t="shared" si="8854"/>
        <v/>
      </c>
      <c r="T2014" s="107" t="str">
        <f t="shared" si="8854"/>
        <v/>
      </c>
      <c r="U2014" s="107" t="str">
        <f t="shared" ref="U2014" si="8855">IFERROR((U2013-U2012)/U2013*100%,"")</f>
        <v/>
      </c>
      <c r="V2014" s="107" t="str">
        <f>IFERROR((V2011-V2013)/V2013*100%,"")</f>
        <v/>
      </c>
      <c r="W2014" s="107" t="str">
        <f>IFERROR((W2011-W2013)/W2013*100%,"")</f>
        <v/>
      </c>
      <c r="X2014" s="107" t="str">
        <f>IFERROR((X2011-X2013)/X2013*100%,"")</f>
        <v/>
      </c>
      <c r="Y2014" s="107" t="str">
        <f>IFERROR((Y2011-Y2013)/Y2013*100%,"")</f>
        <v/>
      </c>
      <c r="Z2014" s="107" t="str">
        <f t="shared" ref="Z2014" si="8856">IFERROR((Z2013-Z2012)/Z2013*100%,"")</f>
        <v/>
      </c>
      <c r="AA2014" s="107" t="str">
        <f>IFERROR((AA2013-AA2011)/AA2013*100%,"")</f>
        <v/>
      </c>
      <c r="AB2014" s="107" t="str">
        <f>IFERROR((AB2013-AB2011)/AB2013*100%,"")</f>
        <v/>
      </c>
      <c r="AC2014" s="194" t="str">
        <f t="shared" ref="AC2014" si="8857">IFERROR((AC2013-AC2012)/AC2013*100%,"")</f>
        <v/>
      </c>
      <c r="AD2014" s="194" t="str">
        <f t="shared" ref="AD2014" si="8858">IFERROR((AD2013-AD2012)/AD2013*100%,"")</f>
        <v/>
      </c>
      <c r="AE2014" s="194" t="str">
        <f t="shared" ref="AE2014" si="8859">IFERROR((AE2013-AE2012)/AE2013*100%,"")</f>
        <v/>
      </c>
      <c r="AF2014" s="194" t="str">
        <f t="shared" ref="AF2014" si="8860">IFERROR((AF2013-AF2012)/AF2013*100%,"")</f>
        <v/>
      </c>
      <c r="AG2014" s="194" t="str">
        <f t="shared" ref="AG2014" si="8861">IFERROR((AG2013-AG2012)/AG2013*100%,"")</f>
        <v/>
      </c>
      <c r="AH2014" s="194" t="str">
        <f t="shared" ref="AH2014" si="8862">IFERROR((AH2013-AH2012)/AH2013*100%,"")</f>
        <v/>
      </c>
      <c r="AI2014" s="194" t="str">
        <f t="shared" ref="AI2014" si="8863">IFERROR((AI2013-AI2012)/AI2013*100%,"")</f>
        <v/>
      </c>
      <c r="AJ2014" s="194" t="str">
        <f t="shared" ref="AJ2014" si="8864">IFERROR((AJ2013-AJ2012)/AJ2013*100%,"")</f>
        <v/>
      </c>
      <c r="AK2014" s="194" t="str">
        <f t="shared" ref="AK2014" si="8865">IFERROR((AK2013-AK2012)/AK2013*100%,"")</f>
        <v/>
      </c>
      <c r="AL2014" s="194" t="str">
        <f t="shared" ref="AL2014" si="8866">IFERROR((AL2013-AL2012)/AL2013*100%,"")</f>
        <v/>
      </c>
      <c r="AM2014" s="227" t="str">
        <f>IFERROR((AM2013-AM2011)/AM2013*100%,"")</f>
        <v/>
      </c>
    </row>
    <row r="2015" spans="1:39" customFormat="1" outlineLevel="1">
      <c r="A2015" t="str">
        <f>B2006&amp;C2015</f>
        <v>Surname, Forename6</v>
      </c>
      <c r="B2015" s="256"/>
      <c r="C2015" s="123">
        <v>6</v>
      </c>
      <c r="D2015" s="26" t="s">
        <v>22</v>
      </c>
      <c r="E2015" s="103"/>
      <c r="F2015" s="103"/>
      <c r="G2015" s="103"/>
      <c r="H2015" s="15"/>
      <c r="I2015" s="16"/>
      <c r="J2015" s="17"/>
      <c r="K2015" s="94"/>
      <c r="L2015" s="94"/>
      <c r="M2015" s="94"/>
      <c r="N2015" s="94"/>
      <c r="O2015" s="94"/>
      <c r="P2015" s="94"/>
      <c r="Q2015" s="17" t="str">
        <f>IF(SUM(K2015:P2015)=0,"",SUM(K2015:P2015))</f>
        <v/>
      </c>
      <c r="R2015" s="94"/>
      <c r="S2015" s="94"/>
      <c r="T2015" s="17" t="str">
        <f>IF(SUM(R2015:S2015)=0,"",SUM(R2015:S2015))</f>
        <v/>
      </c>
      <c r="U2015" s="17"/>
      <c r="V2015" s="94"/>
      <c r="W2015" s="17"/>
      <c r="X2015" s="94" t="str">
        <f>IFERROR(AVERAGE(V2015:W2015),"")</f>
        <v/>
      </c>
      <c r="Y2015" s="17"/>
      <c r="Z2015" s="17"/>
      <c r="AA2015" s="71"/>
      <c r="AB2015" s="17"/>
      <c r="AC2015" s="190" t="str">
        <f>IF(J2015="","",IF(J2015&lt;&gt;0,INT(25.4347*POWER((18-J2015),1.81)),0))</f>
        <v/>
      </c>
      <c r="AD2015" s="190" t="str">
        <f>IFERROR(IF(Q2015&lt;&gt;0,INT(0.14354*POWER(((10*Q2015)-220),1.4)),0),"")</f>
        <v/>
      </c>
      <c r="AE2015" s="190" t="str">
        <f>IFERROR(IF(T2015&lt;&gt;0,INT(51.39*POWER((T2015-1.5),1.05)),0),"")</f>
        <v/>
      </c>
      <c r="AF2015" s="190">
        <f>IF(U2015&lt;&gt;0,INT(0.8465*POWER(((100*U2015)-75),1.42)),0)</f>
        <v>0</v>
      </c>
      <c r="AG2015" s="190" t="str">
        <f>IFERROR(IF(X2015&lt;&gt;0,INT(1.53775*POWER((82-X2015),1.81)),0),"")</f>
        <v/>
      </c>
      <c r="AH2015" s="190" t="str">
        <f>IF(Y2015="","",IF(Y2015&lt;&gt;0,INT(5.74352*POWER((28.5-Y2015),1.92)),0))</f>
        <v/>
      </c>
      <c r="AI2015" s="190">
        <f>IF(Z2015&lt;&gt;0,INT(12.91*POWER((Z2015-4),1.1)),0)</f>
        <v>0</v>
      </c>
      <c r="AJ2015" s="190" t="str">
        <f>IF(AA2015="","",IF(AA2015&lt;&gt;0,INT(0.2797*POWER(((100*AA2015)),1.35)),0))</f>
        <v/>
      </c>
      <c r="AK2015" s="191" t="str">
        <f>IF(AB2015="","",IF(AB2015&lt;&gt;0,INT(100.14*POWER((AB2015-1),1.08)),0))</f>
        <v/>
      </c>
      <c r="AL2015" s="192">
        <f>COUNT(J2015,Q2015,T2015,X2015,Y2015,AA2015,AB2015)</f>
        <v>0</v>
      </c>
      <c r="AM2015" s="193" t="str">
        <f>IF(AL2015=0,"",SUM(AC2015:AK2015))</f>
        <v/>
      </c>
    </row>
    <row r="2016" spans="1:39" customFormat="1" outlineLevel="1">
      <c r="B2016" s="256"/>
      <c r="C2016" s="124" t="s">
        <v>65</v>
      </c>
      <c r="D2016" s="103"/>
      <c r="E2016" s="103"/>
      <c r="F2016" s="103"/>
      <c r="G2016" s="103"/>
      <c r="H2016" s="104"/>
      <c r="I2016" s="105"/>
      <c r="J2016" s="107" t="str">
        <f>IFERROR((J2013-J2015)/J2015*100%,"")</f>
        <v/>
      </c>
      <c r="K2016" s="107" t="str">
        <f t="shared" ref="K2016:T2016" si="8867">IFERROR((K2015-K2013)/K2015*100%,"")</f>
        <v/>
      </c>
      <c r="L2016" s="107" t="str">
        <f t="shared" si="8867"/>
        <v/>
      </c>
      <c r="M2016" s="107" t="str">
        <f t="shared" si="8867"/>
        <v/>
      </c>
      <c r="N2016" s="107" t="str">
        <f t="shared" si="8867"/>
        <v/>
      </c>
      <c r="O2016" s="107" t="str">
        <f t="shared" si="8867"/>
        <v/>
      </c>
      <c r="P2016" s="107" t="str">
        <f t="shared" si="8867"/>
        <v/>
      </c>
      <c r="Q2016" s="107" t="str">
        <f t="shared" si="8867"/>
        <v/>
      </c>
      <c r="R2016" s="107" t="str">
        <f t="shared" si="8867"/>
        <v/>
      </c>
      <c r="S2016" s="107" t="str">
        <f t="shared" si="8867"/>
        <v/>
      </c>
      <c r="T2016" s="107" t="str">
        <f t="shared" si="8867"/>
        <v/>
      </c>
      <c r="U2016" s="107" t="str">
        <f t="shared" ref="U2016" si="8868">IFERROR((U2015-U2014)/U2015*100%,"")</f>
        <v/>
      </c>
      <c r="V2016" s="107" t="str">
        <f>IFERROR((V2013-V2015)/V2015*100%,"")</f>
        <v/>
      </c>
      <c r="W2016" s="107" t="str">
        <f>IFERROR((W2013-W2015)/W2015*100%,"")</f>
        <v/>
      </c>
      <c r="X2016" s="107" t="str">
        <f>IFERROR((X2013-X2015)/X2015*100%,"")</f>
        <v/>
      </c>
      <c r="Y2016" s="107" t="str">
        <f>IFERROR((Y2013-Y2015)/Y2015*100%,"")</f>
        <v/>
      </c>
      <c r="Z2016" s="107" t="str">
        <f t="shared" ref="Z2016" si="8869">IFERROR((Z2015-Z2014)/Z2015*100%,"")</f>
        <v/>
      </c>
      <c r="AA2016" s="107" t="str">
        <f>IFERROR((AA2015-AA2013)/AA2015*100%,"")</f>
        <v/>
      </c>
      <c r="AB2016" s="107" t="str">
        <f>IFERROR((AB2015-AB2013)/AB2015*100%,"")</f>
        <v/>
      </c>
      <c r="AC2016" s="194" t="str">
        <f t="shared" ref="AC2016" si="8870">IFERROR((AC2015-AC2014)/AC2015*100%,"")</f>
        <v/>
      </c>
      <c r="AD2016" s="194" t="str">
        <f t="shared" ref="AD2016" si="8871">IFERROR((AD2015-AD2014)/AD2015*100%,"")</f>
        <v/>
      </c>
      <c r="AE2016" s="194" t="str">
        <f t="shared" ref="AE2016" si="8872">IFERROR((AE2015-AE2014)/AE2015*100%,"")</f>
        <v/>
      </c>
      <c r="AF2016" s="194" t="str">
        <f t="shared" ref="AF2016" si="8873">IFERROR((AF2015-AF2014)/AF2015*100%,"")</f>
        <v/>
      </c>
      <c r="AG2016" s="194" t="str">
        <f t="shared" ref="AG2016" si="8874">IFERROR((AG2015-AG2014)/AG2015*100%,"")</f>
        <v/>
      </c>
      <c r="AH2016" s="194" t="str">
        <f t="shared" ref="AH2016" si="8875">IFERROR((AH2015-AH2014)/AH2015*100%,"")</f>
        <v/>
      </c>
      <c r="AI2016" s="194" t="str">
        <f t="shared" ref="AI2016" si="8876">IFERROR((AI2015-AI2014)/AI2015*100%,"")</f>
        <v/>
      </c>
      <c r="AJ2016" s="194" t="str">
        <f t="shared" ref="AJ2016" si="8877">IFERROR((AJ2015-AJ2014)/AJ2015*100%,"")</f>
        <v/>
      </c>
      <c r="AK2016" s="194" t="str">
        <f t="shared" ref="AK2016" si="8878">IFERROR((AK2015-AK2014)/AK2015*100%,"")</f>
        <v/>
      </c>
      <c r="AL2016" s="194" t="str">
        <f t="shared" ref="AL2016" si="8879">IFERROR((AL2015-AL2014)/AL2015*100%,"")</f>
        <v/>
      </c>
      <c r="AM2016" s="227" t="str">
        <f>IFERROR((AM2015-AM2013)/AM2015*100%,"")</f>
        <v/>
      </c>
    </row>
    <row r="2017" spans="1:39" customFormat="1" outlineLevel="1">
      <c r="A2017" t="str">
        <f>B2006&amp;C2017</f>
        <v>Surname, Forename7</v>
      </c>
      <c r="B2017" s="256"/>
      <c r="C2017" s="123">
        <v>7</v>
      </c>
      <c r="D2017" s="26" t="s">
        <v>22</v>
      </c>
      <c r="E2017" s="103"/>
      <c r="F2017" s="103"/>
      <c r="G2017" s="103"/>
      <c r="H2017" s="15"/>
      <c r="I2017" s="16"/>
      <c r="J2017" s="17"/>
      <c r="K2017" s="94"/>
      <c r="L2017" s="94"/>
      <c r="M2017" s="94"/>
      <c r="N2017" s="94"/>
      <c r="O2017" s="94"/>
      <c r="P2017" s="94"/>
      <c r="Q2017" s="17" t="str">
        <f>IF(SUM(K2017:P2017)=0,"",SUM(K2017:P2017))</f>
        <v/>
      </c>
      <c r="R2017" s="94"/>
      <c r="S2017" s="94"/>
      <c r="T2017" s="17" t="str">
        <f>IF(SUM(R2017:S2017)=0,"",SUM(R2017:S2017))</f>
        <v/>
      </c>
      <c r="U2017" s="17"/>
      <c r="V2017" s="94"/>
      <c r="W2017" s="17"/>
      <c r="X2017" s="94" t="str">
        <f>IFERROR(AVERAGE(V2017:W2017),"")</f>
        <v/>
      </c>
      <c r="Y2017" s="17"/>
      <c r="Z2017" s="17"/>
      <c r="AA2017" s="71"/>
      <c r="AB2017" s="17"/>
      <c r="AC2017" s="190" t="str">
        <f>IF(J2017="","",IF(J2017&lt;&gt;0,INT(25.4347*POWER((18-J2017),1.81)),0))</f>
        <v/>
      </c>
      <c r="AD2017" s="190" t="str">
        <f>IFERROR(IF(Q2017&lt;&gt;0,INT(0.14354*POWER(((10*Q2017)-220),1.4)),0),"")</f>
        <v/>
      </c>
      <c r="AE2017" s="190" t="str">
        <f>IFERROR(IF(T2017&lt;&gt;0,INT(51.39*POWER((T2017-1.5),1.05)),0),"")</f>
        <v/>
      </c>
      <c r="AF2017" s="190">
        <f>IF(U2017&lt;&gt;0,INT(0.8465*POWER(((100*U2017)-75),1.42)),0)</f>
        <v>0</v>
      </c>
      <c r="AG2017" s="190" t="str">
        <f>IFERROR(IF(X2017&lt;&gt;0,INT(1.53775*POWER((82-X2017),1.81)),0),"")</f>
        <v/>
      </c>
      <c r="AH2017" s="190" t="str">
        <f>IF(Y2017="","",IF(Y2017&lt;&gt;0,INT(5.74352*POWER((28.5-Y2017),1.92)),0))</f>
        <v/>
      </c>
      <c r="AI2017" s="190">
        <f>IF(Z2017&lt;&gt;0,INT(12.91*POWER((Z2017-4),1.1)),0)</f>
        <v>0</v>
      </c>
      <c r="AJ2017" s="190" t="str">
        <f>IF(AA2017="","",IF(AA2017&lt;&gt;0,INT(0.2797*POWER(((100*AA2017)),1.35)),0))</f>
        <v/>
      </c>
      <c r="AK2017" s="191" t="str">
        <f>IF(AB2017="","",IF(AB2017&lt;&gt;0,INT(100.14*POWER((AB2017-1),1.08)),0))</f>
        <v/>
      </c>
      <c r="AL2017" s="192">
        <f>COUNT(J2017,Q2017,T2017,X2017,Y2017,AA2017,AB2017)</f>
        <v>0</v>
      </c>
      <c r="AM2017" s="193" t="str">
        <f>IF(AL2017=0,"",SUM(AC2017:AK2017))</f>
        <v/>
      </c>
    </row>
    <row r="2018" spans="1:39" customFormat="1" outlineLevel="1">
      <c r="B2018" s="256"/>
      <c r="C2018" s="124" t="s">
        <v>65</v>
      </c>
      <c r="D2018" s="103"/>
      <c r="E2018" s="103"/>
      <c r="F2018" s="103"/>
      <c r="G2018" s="103"/>
      <c r="H2018" s="104"/>
      <c r="I2018" s="105"/>
      <c r="J2018" s="107" t="str">
        <f>IFERROR((J2015-J2017)/J2017*100%,"")</f>
        <v/>
      </c>
      <c r="K2018" s="107" t="str">
        <f t="shared" ref="K2018:T2018" si="8880">IFERROR((K2017-K2015)/K2017*100%,"")</f>
        <v/>
      </c>
      <c r="L2018" s="107" t="str">
        <f t="shared" si="8880"/>
        <v/>
      </c>
      <c r="M2018" s="107" t="str">
        <f t="shared" si="8880"/>
        <v/>
      </c>
      <c r="N2018" s="107" t="str">
        <f t="shared" si="8880"/>
        <v/>
      </c>
      <c r="O2018" s="107" t="str">
        <f t="shared" si="8880"/>
        <v/>
      </c>
      <c r="P2018" s="107" t="str">
        <f t="shared" si="8880"/>
        <v/>
      </c>
      <c r="Q2018" s="107" t="str">
        <f t="shared" si="8880"/>
        <v/>
      </c>
      <c r="R2018" s="107" t="str">
        <f t="shared" si="8880"/>
        <v/>
      </c>
      <c r="S2018" s="107" t="str">
        <f t="shared" si="8880"/>
        <v/>
      </c>
      <c r="T2018" s="107" t="str">
        <f t="shared" si="8880"/>
        <v/>
      </c>
      <c r="U2018" s="107" t="str">
        <f t="shared" ref="U2018" si="8881">IFERROR((U2017-U2016)/U2017*100%,"")</f>
        <v/>
      </c>
      <c r="V2018" s="107" t="str">
        <f>IFERROR((V2015-V2017)/V2017*100%,"")</f>
        <v/>
      </c>
      <c r="W2018" s="107" t="str">
        <f>IFERROR((W2015-W2017)/W2017*100%,"")</f>
        <v/>
      </c>
      <c r="X2018" s="107" t="str">
        <f>IFERROR((X2015-X2017)/X2017*100%,"")</f>
        <v/>
      </c>
      <c r="Y2018" s="107" t="str">
        <f>IFERROR((Y2015-Y2017)/Y2017*100%,"")</f>
        <v/>
      </c>
      <c r="Z2018" s="107" t="str">
        <f t="shared" ref="Z2018" si="8882">IFERROR((Z2017-Z2016)/Z2017*100%,"")</f>
        <v/>
      </c>
      <c r="AA2018" s="107" t="str">
        <f>IFERROR((AA2017-AA2015)/AA2017*100%,"")</f>
        <v/>
      </c>
      <c r="AB2018" s="107" t="str">
        <f>IFERROR((AB2017-AB2015)/AB2017*100%,"")</f>
        <v/>
      </c>
      <c r="AC2018" s="194" t="str">
        <f t="shared" ref="AC2018" si="8883">IFERROR((AC2017-AC2016)/AC2017*100%,"")</f>
        <v/>
      </c>
      <c r="AD2018" s="194" t="str">
        <f t="shared" ref="AD2018" si="8884">IFERROR((AD2017-AD2016)/AD2017*100%,"")</f>
        <v/>
      </c>
      <c r="AE2018" s="194" t="str">
        <f t="shared" ref="AE2018" si="8885">IFERROR((AE2017-AE2016)/AE2017*100%,"")</f>
        <v/>
      </c>
      <c r="AF2018" s="194" t="str">
        <f t="shared" ref="AF2018" si="8886">IFERROR((AF2017-AF2016)/AF2017*100%,"")</f>
        <v/>
      </c>
      <c r="AG2018" s="194" t="str">
        <f t="shared" ref="AG2018" si="8887">IFERROR((AG2017-AG2016)/AG2017*100%,"")</f>
        <v/>
      </c>
      <c r="AH2018" s="194" t="str">
        <f t="shared" ref="AH2018" si="8888">IFERROR((AH2017-AH2016)/AH2017*100%,"")</f>
        <v/>
      </c>
      <c r="AI2018" s="194" t="str">
        <f t="shared" ref="AI2018" si="8889">IFERROR((AI2017-AI2016)/AI2017*100%,"")</f>
        <v/>
      </c>
      <c r="AJ2018" s="194" t="str">
        <f t="shared" ref="AJ2018" si="8890">IFERROR((AJ2017-AJ2016)/AJ2017*100%,"")</f>
        <v/>
      </c>
      <c r="AK2018" s="194" t="str">
        <f t="shared" ref="AK2018" si="8891">IFERROR((AK2017-AK2016)/AK2017*100%,"")</f>
        <v/>
      </c>
      <c r="AL2018" s="194" t="str">
        <f t="shared" ref="AL2018" si="8892">IFERROR((AL2017-AL2016)/AL2017*100%,"")</f>
        <v/>
      </c>
      <c r="AM2018" s="227" t="str">
        <f>IFERROR((AM2017-AM2015)/AM2017*100%,"")</f>
        <v/>
      </c>
    </row>
    <row r="2019" spans="1:39" customFormat="1" outlineLevel="1">
      <c r="A2019" t="str">
        <f>B2006&amp;C2019</f>
        <v>Surname, Forename8</v>
      </c>
      <c r="B2019" s="256"/>
      <c r="C2019" s="123">
        <v>8</v>
      </c>
      <c r="D2019" s="26" t="s">
        <v>22</v>
      </c>
      <c r="E2019" s="103"/>
      <c r="F2019" s="103"/>
      <c r="G2019" s="103"/>
      <c r="H2019" s="15"/>
      <c r="I2019" s="16"/>
      <c r="J2019" s="17"/>
      <c r="K2019" s="94"/>
      <c r="L2019" s="94"/>
      <c r="M2019" s="94"/>
      <c r="N2019" s="94"/>
      <c r="O2019" s="94"/>
      <c r="P2019" s="94"/>
      <c r="Q2019" s="17" t="str">
        <f>IF(SUM(K2019:P2019)=0,"",SUM(K2019:P2019))</f>
        <v/>
      </c>
      <c r="R2019" s="94"/>
      <c r="S2019" s="94"/>
      <c r="T2019" s="17" t="str">
        <f>IF(SUM(R2019:S2019)=0,"",SUM(R2019:S2019))</f>
        <v/>
      </c>
      <c r="U2019" s="17"/>
      <c r="V2019" s="94"/>
      <c r="W2019" s="17"/>
      <c r="X2019" s="94" t="str">
        <f>IFERROR(AVERAGE(V2019:W2019),"")</f>
        <v/>
      </c>
      <c r="Y2019" s="17"/>
      <c r="Z2019" s="17"/>
      <c r="AA2019" s="71"/>
      <c r="AB2019" s="17"/>
      <c r="AC2019" s="190" t="str">
        <f>IF(J2019="","",IF(J2019&lt;&gt;0,INT(25.4347*POWER((18-J2019),1.81)),0))</f>
        <v/>
      </c>
      <c r="AD2019" s="190" t="str">
        <f>IFERROR(IF(Q2019&lt;&gt;0,INT(0.14354*POWER(((10*Q2019)-220),1.4)),0),"")</f>
        <v/>
      </c>
      <c r="AE2019" s="190" t="str">
        <f>IFERROR(IF(T2019&lt;&gt;0,INT(51.39*POWER((T2019-1.5),1.05)),0),"")</f>
        <v/>
      </c>
      <c r="AF2019" s="190">
        <f>IF(U2019&lt;&gt;0,INT(0.8465*POWER(((100*U2019)-75),1.42)),0)</f>
        <v>0</v>
      </c>
      <c r="AG2019" s="190" t="str">
        <f>IFERROR(IF(X2019&lt;&gt;0,INT(1.53775*POWER((82-X2019),1.81)),0),"")</f>
        <v/>
      </c>
      <c r="AH2019" s="190" t="str">
        <f>IF(Y2019="","",IF(Y2019&lt;&gt;0,INT(5.74352*POWER((28.5-Y2019),1.92)),0))</f>
        <v/>
      </c>
      <c r="AI2019" s="190">
        <f>IF(Z2019&lt;&gt;0,INT(12.91*POWER((Z2019-4),1.1)),0)</f>
        <v>0</v>
      </c>
      <c r="AJ2019" s="190" t="str">
        <f>IF(AA2019="","",IF(AA2019&lt;&gt;0,INT(0.2797*POWER(((100*AA2019)),1.35)),0))</f>
        <v/>
      </c>
      <c r="AK2019" s="191" t="str">
        <f>IF(AB2019="","",IF(AB2019&lt;&gt;0,INT(100.14*POWER((AB2019-1),1.08)),0))</f>
        <v/>
      </c>
      <c r="AL2019" s="192">
        <f>COUNT(J2019,Q2019,T2019,X2019,Y2019,AA2019,AB2019)</f>
        <v>0</v>
      </c>
      <c r="AM2019" s="193" t="str">
        <f>IF(AL2019=0,"",SUM(AC2019:AK2019))</f>
        <v/>
      </c>
    </row>
    <row r="2020" spans="1:39" customFormat="1" outlineLevel="1">
      <c r="B2020" s="256"/>
      <c r="C2020" s="124" t="s">
        <v>65</v>
      </c>
      <c r="D2020" s="103"/>
      <c r="E2020" s="103"/>
      <c r="F2020" s="103"/>
      <c r="G2020" s="103"/>
      <c r="H2020" s="104"/>
      <c r="I2020" s="105"/>
      <c r="J2020" s="107" t="str">
        <f>IFERROR((J2017-J2019)/J2019*100%,"")</f>
        <v/>
      </c>
      <c r="K2020" s="107" t="str">
        <f t="shared" ref="K2020:T2020" si="8893">IFERROR((K2019-K2017)/K2019*100%,"")</f>
        <v/>
      </c>
      <c r="L2020" s="107" t="str">
        <f t="shared" si="8893"/>
        <v/>
      </c>
      <c r="M2020" s="107" t="str">
        <f t="shared" si="8893"/>
        <v/>
      </c>
      <c r="N2020" s="107" t="str">
        <f t="shared" si="8893"/>
        <v/>
      </c>
      <c r="O2020" s="107" t="str">
        <f t="shared" si="8893"/>
        <v/>
      </c>
      <c r="P2020" s="107" t="str">
        <f t="shared" si="8893"/>
        <v/>
      </c>
      <c r="Q2020" s="107" t="str">
        <f t="shared" si="8893"/>
        <v/>
      </c>
      <c r="R2020" s="107" t="str">
        <f t="shared" si="8893"/>
        <v/>
      </c>
      <c r="S2020" s="107" t="str">
        <f t="shared" si="8893"/>
        <v/>
      </c>
      <c r="T2020" s="107" t="str">
        <f t="shared" si="8893"/>
        <v/>
      </c>
      <c r="U2020" s="107" t="str">
        <f t="shared" ref="U2020" si="8894">IFERROR((U2019-U2018)/U2019*100%,"")</f>
        <v/>
      </c>
      <c r="V2020" s="107" t="str">
        <f>IFERROR((V2017-V2019)/V2019*100%,"")</f>
        <v/>
      </c>
      <c r="W2020" s="107" t="str">
        <f>IFERROR((W2017-W2019)/W2019*100%,"")</f>
        <v/>
      </c>
      <c r="X2020" s="107" t="str">
        <f>IFERROR((X2017-X2019)/X2019*100%,"")</f>
        <v/>
      </c>
      <c r="Y2020" s="107" t="str">
        <f>IFERROR((Y2017-Y2019)/Y2019*100%,"")</f>
        <v/>
      </c>
      <c r="Z2020" s="107" t="str">
        <f t="shared" ref="Z2020" si="8895">IFERROR((Z2019-Z2018)/Z2019*100%,"")</f>
        <v/>
      </c>
      <c r="AA2020" s="107" t="str">
        <f>IFERROR((AA2019-AA2017)/AA2019*100%,"")</f>
        <v/>
      </c>
      <c r="AB2020" s="107" t="str">
        <f>IFERROR((AB2019-AB2017)/AB2019*100%,"")</f>
        <v/>
      </c>
      <c r="AC2020" s="194" t="str">
        <f t="shared" ref="AC2020" si="8896">IFERROR((AC2019-AC2018)/AC2019*100%,"")</f>
        <v/>
      </c>
      <c r="AD2020" s="194" t="str">
        <f t="shared" ref="AD2020" si="8897">IFERROR((AD2019-AD2018)/AD2019*100%,"")</f>
        <v/>
      </c>
      <c r="AE2020" s="194" t="str">
        <f t="shared" ref="AE2020" si="8898">IFERROR((AE2019-AE2018)/AE2019*100%,"")</f>
        <v/>
      </c>
      <c r="AF2020" s="194" t="str">
        <f t="shared" ref="AF2020" si="8899">IFERROR((AF2019-AF2018)/AF2019*100%,"")</f>
        <v/>
      </c>
      <c r="AG2020" s="194" t="str">
        <f t="shared" ref="AG2020" si="8900">IFERROR((AG2019-AG2018)/AG2019*100%,"")</f>
        <v/>
      </c>
      <c r="AH2020" s="194" t="str">
        <f t="shared" ref="AH2020" si="8901">IFERROR((AH2019-AH2018)/AH2019*100%,"")</f>
        <v/>
      </c>
      <c r="AI2020" s="194" t="str">
        <f t="shared" ref="AI2020" si="8902">IFERROR((AI2019-AI2018)/AI2019*100%,"")</f>
        <v/>
      </c>
      <c r="AJ2020" s="194" t="str">
        <f t="shared" ref="AJ2020" si="8903">IFERROR((AJ2019-AJ2018)/AJ2019*100%,"")</f>
        <v/>
      </c>
      <c r="AK2020" s="194" t="str">
        <f t="shared" ref="AK2020" si="8904">IFERROR((AK2019-AK2018)/AK2019*100%,"")</f>
        <v/>
      </c>
      <c r="AL2020" s="194" t="str">
        <f t="shared" ref="AL2020" si="8905">IFERROR((AL2019-AL2018)/AL2019*100%,"")</f>
        <v/>
      </c>
      <c r="AM2020" s="227" t="str">
        <f>IFERROR((AM2019-AM2017)/AM2019*100%,"")</f>
        <v/>
      </c>
    </row>
    <row r="2021" spans="1:39" customFormat="1" outlineLevel="1">
      <c r="A2021" t="str">
        <f>B2006&amp;C2021</f>
        <v>Surname, Forename9</v>
      </c>
      <c r="B2021" s="256"/>
      <c r="C2021" s="123">
        <v>9</v>
      </c>
      <c r="D2021" s="26" t="s">
        <v>22</v>
      </c>
      <c r="E2021" s="103"/>
      <c r="F2021" s="103"/>
      <c r="G2021" s="103"/>
      <c r="H2021" s="15"/>
      <c r="I2021" s="16"/>
      <c r="J2021" s="17"/>
      <c r="K2021" s="94"/>
      <c r="L2021" s="94"/>
      <c r="M2021" s="94"/>
      <c r="N2021" s="94"/>
      <c r="O2021" s="94"/>
      <c r="P2021" s="94"/>
      <c r="Q2021" s="17" t="str">
        <f>IF(SUM(K2021:P2021)=0,"",SUM(K2021:P2021))</f>
        <v/>
      </c>
      <c r="R2021" s="94"/>
      <c r="S2021" s="94"/>
      <c r="T2021" s="17" t="str">
        <f>IF(SUM(R2021:S2021)=0,"",SUM(R2021:S2021))</f>
        <v/>
      </c>
      <c r="U2021" s="17"/>
      <c r="V2021" s="94"/>
      <c r="W2021" s="17"/>
      <c r="X2021" s="94" t="str">
        <f>IFERROR(AVERAGE(V2021:W2021),"")</f>
        <v/>
      </c>
      <c r="Y2021" s="17"/>
      <c r="Z2021" s="17"/>
      <c r="AA2021" s="71"/>
      <c r="AB2021" s="17"/>
      <c r="AC2021" s="190" t="str">
        <f>IF(J2021="","",IF(J2021&lt;&gt;0,INT(25.4347*POWER((18-J2021),1.81)),0))</f>
        <v/>
      </c>
      <c r="AD2021" s="190" t="str">
        <f>IFERROR(IF(Q2021&lt;&gt;0,INT(0.14354*POWER(((10*Q2021)-220),1.4)),0),"")</f>
        <v/>
      </c>
      <c r="AE2021" s="190" t="str">
        <f>IFERROR(IF(T2021&lt;&gt;0,INT(51.39*POWER((T2021-1.5),1.05)),0),"")</f>
        <v/>
      </c>
      <c r="AF2021" s="190">
        <f>IF(U2021&lt;&gt;0,INT(0.8465*POWER(((100*U2021)-75),1.42)),0)</f>
        <v>0</v>
      </c>
      <c r="AG2021" s="190" t="str">
        <f>IFERROR(IF(X2021&lt;&gt;0,INT(1.53775*POWER((82-X2021),1.81)),0),"")</f>
        <v/>
      </c>
      <c r="AH2021" s="190" t="str">
        <f>IF(Y2021="","",IF(Y2021&lt;&gt;0,INT(5.74352*POWER((28.5-Y2021),1.92)),0))</f>
        <v/>
      </c>
      <c r="AI2021" s="190">
        <f>IF(Z2021&lt;&gt;0,INT(12.91*POWER((Z2021-4),1.1)),0)</f>
        <v>0</v>
      </c>
      <c r="AJ2021" s="190" t="str">
        <f>IF(AA2021="","",IF(AA2021&lt;&gt;0,INT(0.2797*POWER(((100*AA2021)),1.35)),0))</f>
        <v/>
      </c>
      <c r="AK2021" s="191" t="str">
        <f>IF(AB2021="","",IF(AB2021&lt;&gt;0,INT(100.14*POWER((AB2021-1),1.08)),0))</f>
        <v/>
      </c>
      <c r="AL2021" s="192">
        <f>COUNT(J2021,Q2021,T2021,X2021,Y2021,AA2021,AB2021)</f>
        <v>0</v>
      </c>
      <c r="AM2021" s="193" t="str">
        <f>IF(AL2021=0,"",SUM(AC2021:AK2021))</f>
        <v/>
      </c>
    </row>
    <row r="2022" spans="1:39" customFormat="1" outlineLevel="1">
      <c r="B2022" s="256"/>
      <c r="C2022" s="124" t="s">
        <v>65</v>
      </c>
      <c r="D2022" s="33"/>
      <c r="E2022" s="33"/>
      <c r="F2022" s="33"/>
      <c r="G2022" s="33"/>
      <c r="H2022" s="18"/>
      <c r="I2022" s="44"/>
      <c r="J2022" s="107" t="str">
        <f>IFERROR((J2019-J2021)/J2021*100%,"")</f>
        <v/>
      </c>
      <c r="K2022" s="107" t="str">
        <f t="shared" ref="K2022:T2022" si="8906">IFERROR((K2021-K2019)/K2021*100%,"")</f>
        <v/>
      </c>
      <c r="L2022" s="107" t="str">
        <f t="shared" si="8906"/>
        <v/>
      </c>
      <c r="M2022" s="107" t="str">
        <f t="shared" si="8906"/>
        <v/>
      </c>
      <c r="N2022" s="107" t="str">
        <f t="shared" si="8906"/>
        <v/>
      </c>
      <c r="O2022" s="107" t="str">
        <f t="shared" si="8906"/>
        <v/>
      </c>
      <c r="P2022" s="107" t="str">
        <f t="shared" si="8906"/>
        <v/>
      </c>
      <c r="Q2022" s="107" t="str">
        <f t="shared" si="8906"/>
        <v/>
      </c>
      <c r="R2022" s="107" t="str">
        <f t="shared" si="8906"/>
        <v/>
      </c>
      <c r="S2022" s="107" t="str">
        <f t="shared" si="8906"/>
        <v/>
      </c>
      <c r="T2022" s="107" t="str">
        <f t="shared" si="8906"/>
        <v/>
      </c>
      <c r="U2022" s="107" t="str">
        <f t="shared" ref="U2022" si="8907">IFERROR((U2021-U2020)/U2021*100%,"")</f>
        <v/>
      </c>
      <c r="V2022" s="107" t="str">
        <f>IFERROR((V2019-V2021)/V2021*100%,"")</f>
        <v/>
      </c>
      <c r="W2022" s="107" t="str">
        <f>IFERROR((W2019-W2021)/W2021*100%,"")</f>
        <v/>
      </c>
      <c r="X2022" s="107" t="str">
        <f>IFERROR((X2019-X2021)/X2021*100%,"")</f>
        <v/>
      </c>
      <c r="Y2022" s="107" t="str">
        <f>IFERROR((Y2019-Y2021)/Y2021*100%,"")</f>
        <v/>
      </c>
      <c r="Z2022" s="107" t="str">
        <f t="shared" ref="Z2022" si="8908">IFERROR((Z2021-Z2020)/Z2021*100%,"")</f>
        <v/>
      </c>
      <c r="AA2022" s="107" t="str">
        <f>IFERROR((AA2021-AA2019)/AA2021*100%,"")</f>
        <v/>
      </c>
      <c r="AB2022" s="107" t="str">
        <f>IFERROR((AB2021-AB2019)/AB2021*100%,"")</f>
        <v/>
      </c>
      <c r="AC2022" s="194" t="str">
        <f t="shared" ref="AC2022" si="8909">IFERROR((AC2021-AC2020)/AC2021*100%,"")</f>
        <v/>
      </c>
      <c r="AD2022" s="194" t="str">
        <f t="shared" ref="AD2022" si="8910">IFERROR((AD2021-AD2020)/AD2021*100%,"")</f>
        <v/>
      </c>
      <c r="AE2022" s="194" t="str">
        <f t="shared" ref="AE2022" si="8911">IFERROR((AE2021-AE2020)/AE2021*100%,"")</f>
        <v/>
      </c>
      <c r="AF2022" s="194" t="str">
        <f t="shared" ref="AF2022" si="8912">IFERROR((AF2021-AF2020)/AF2021*100%,"")</f>
        <v/>
      </c>
      <c r="AG2022" s="194" t="str">
        <f t="shared" ref="AG2022" si="8913">IFERROR((AG2021-AG2020)/AG2021*100%,"")</f>
        <v/>
      </c>
      <c r="AH2022" s="194" t="str">
        <f t="shared" ref="AH2022" si="8914">IFERROR((AH2021-AH2020)/AH2021*100%,"")</f>
        <v/>
      </c>
      <c r="AI2022" s="194" t="str">
        <f t="shared" ref="AI2022" si="8915">IFERROR((AI2021-AI2020)/AI2021*100%,"")</f>
        <v/>
      </c>
      <c r="AJ2022" s="194" t="str">
        <f t="shared" ref="AJ2022" si="8916">IFERROR((AJ2021-AJ2020)/AJ2021*100%,"")</f>
        <v/>
      </c>
      <c r="AK2022" s="194" t="str">
        <f t="shared" ref="AK2022" si="8917">IFERROR((AK2021-AK2020)/AK2021*100%,"")</f>
        <v/>
      </c>
      <c r="AL2022" s="194" t="str">
        <f t="shared" ref="AL2022" si="8918">IFERROR((AL2021-AL2020)/AL2021*100%,"")</f>
        <v/>
      </c>
      <c r="AM2022" s="227" t="str">
        <f>IFERROR((AM2021-AM2019)/AM2021*100%,"")</f>
        <v/>
      </c>
    </row>
    <row r="2023" spans="1:39" s="6" customFormat="1" outlineLevel="1">
      <c r="A2023" t="str">
        <f>B2006&amp;C2023</f>
        <v>Surname, Forename10</v>
      </c>
      <c r="B2023" s="256"/>
      <c r="C2023" s="125">
        <v>10</v>
      </c>
      <c r="D2023" s="33" t="s">
        <v>22</v>
      </c>
      <c r="E2023" s="33"/>
      <c r="F2023" s="33"/>
      <c r="G2023" s="33"/>
      <c r="H2023" s="18"/>
      <c r="I2023" s="44"/>
      <c r="J2023" s="34"/>
      <c r="K2023" s="34"/>
      <c r="L2023" s="34"/>
      <c r="M2023" s="34"/>
      <c r="N2023" s="34"/>
      <c r="O2023" s="34"/>
      <c r="P2023" s="34"/>
      <c r="Q2023" s="17" t="str">
        <f>IF(SUM(K2023:P2023)=0,"",SUM(K2023:P2023))</f>
        <v/>
      </c>
      <c r="R2023" s="94"/>
      <c r="S2023" s="94"/>
      <c r="T2023" s="17" t="str">
        <f>IF(SUM(R2023:S2023)=0,"",SUM(R2023:S2023))</f>
        <v/>
      </c>
      <c r="U2023" s="17"/>
      <c r="V2023" s="94"/>
      <c r="W2023" s="17"/>
      <c r="X2023" s="94" t="str">
        <f>IFERROR(AVERAGE(V2023:W2023),"")</f>
        <v/>
      </c>
      <c r="Y2023" s="17"/>
      <c r="Z2023" s="17"/>
      <c r="AA2023" s="71"/>
      <c r="AB2023" s="17"/>
      <c r="AC2023" s="190" t="str">
        <f>IF(J2023="","",IF(J2023&lt;&gt;0,INT(25.4347*POWER((18-J2023),1.81)),0))</f>
        <v/>
      </c>
      <c r="AD2023" s="190" t="str">
        <f>IFERROR(IF(Q2023&lt;&gt;0,INT(0.14354*POWER(((10*Q2023)-220),1.4)),0),"")</f>
        <v/>
      </c>
      <c r="AE2023" s="190" t="str">
        <f>IFERROR(IF(T2023&lt;&gt;0,INT(51.39*POWER((T2023-1.5),1.05)),0),"")</f>
        <v/>
      </c>
      <c r="AF2023" s="190">
        <f>IF(U2023&lt;&gt;0,INT(0.8465*POWER(((100*U2023)-75),1.42)),0)</f>
        <v>0</v>
      </c>
      <c r="AG2023" s="190" t="str">
        <f>IFERROR(IF(X2023&lt;&gt;0,INT(1.53775*POWER((82-X2023),1.81)),0),"")</f>
        <v/>
      </c>
      <c r="AH2023" s="190" t="str">
        <f>IF(Y2023="","",IF(Y2023&lt;&gt;0,INT(5.74352*POWER((28.5-Y2023),1.92)),0))</f>
        <v/>
      </c>
      <c r="AI2023" s="190">
        <f>IF(Z2023&lt;&gt;0,INT(12.91*POWER((Z2023-4),1.1)),0)</f>
        <v>0</v>
      </c>
      <c r="AJ2023" s="190" t="str">
        <f>IF(AA2023="","",IF(AA2023&lt;&gt;0,INT(0.2797*POWER(((100*AA2023)),1.35)),0))</f>
        <v/>
      </c>
      <c r="AK2023" s="191" t="str">
        <f>IF(AB2023="","",IF(AB2023&lt;&gt;0,INT(100.14*POWER((AB2023-1),1.08)),0))</f>
        <v/>
      </c>
      <c r="AL2023" s="192">
        <f>COUNT(J2023,Q2023,T2023,X2023,Y2023,AA2023,AB2023)</f>
        <v>0</v>
      </c>
      <c r="AM2023" s="193" t="str">
        <f>IF(AL2023=0,"",SUM(AC2023:AK2023))</f>
        <v/>
      </c>
    </row>
    <row r="2024" spans="1:39" s="6" customFormat="1" outlineLevel="1">
      <c r="A2024"/>
      <c r="B2024" s="257"/>
      <c r="C2024" s="126" t="s">
        <v>65</v>
      </c>
      <c r="D2024" s="33"/>
      <c r="E2024" s="33"/>
      <c r="F2024" s="33"/>
      <c r="G2024" s="33"/>
      <c r="H2024" s="18"/>
      <c r="I2024" s="44"/>
      <c r="J2024" s="107" t="str">
        <f>IFERROR((J2021-J2023)/J2023*100%,"")</f>
        <v/>
      </c>
      <c r="K2024" s="107" t="str">
        <f t="shared" ref="K2024:T2024" si="8919">IFERROR((K2023-K2021)/K2023*100%,"")</f>
        <v/>
      </c>
      <c r="L2024" s="107" t="str">
        <f t="shared" si="8919"/>
        <v/>
      </c>
      <c r="M2024" s="107" t="str">
        <f t="shared" si="8919"/>
        <v/>
      </c>
      <c r="N2024" s="107" t="str">
        <f t="shared" si="8919"/>
        <v/>
      </c>
      <c r="O2024" s="107" t="str">
        <f t="shared" si="8919"/>
        <v/>
      </c>
      <c r="P2024" s="107" t="str">
        <f t="shared" si="8919"/>
        <v/>
      </c>
      <c r="Q2024" s="107" t="str">
        <f t="shared" si="8919"/>
        <v/>
      </c>
      <c r="R2024" s="107" t="str">
        <f t="shared" si="8919"/>
        <v/>
      </c>
      <c r="S2024" s="107" t="str">
        <f t="shared" si="8919"/>
        <v/>
      </c>
      <c r="T2024" s="107" t="str">
        <f t="shared" si="8919"/>
        <v/>
      </c>
      <c r="U2024" s="107" t="str">
        <f t="shared" ref="U2024" si="8920">IFERROR((U2023-U2022)/U2023*100%,"")</f>
        <v/>
      </c>
      <c r="V2024" s="107" t="str">
        <f>IFERROR((V2021-V2023)/V2023*100%,"")</f>
        <v/>
      </c>
      <c r="W2024" s="107" t="str">
        <f>IFERROR((W2021-W2023)/W2023*100%,"")</f>
        <v/>
      </c>
      <c r="X2024" s="107" t="str">
        <f>IFERROR((X2021-X2023)/X2023*100%,"")</f>
        <v/>
      </c>
      <c r="Y2024" s="107" t="str">
        <f>IFERROR((Y2021-Y2023)/Y2023*100%,"")</f>
        <v/>
      </c>
      <c r="Z2024" s="107" t="str">
        <f t="shared" ref="Z2024" si="8921">IFERROR((Z2023-Z2022)/Z2023*100%,"")</f>
        <v/>
      </c>
      <c r="AA2024" s="107" t="str">
        <f>IFERROR((AA2023-AA2021)/AA2023*100%,"")</f>
        <v/>
      </c>
      <c r="AB2024" s="107" t="str">
        <f>IFERROR((AB2023-AB2021)/AB2023*100%,"")</f>
        <v/>
      </c>
      <c r="AC2024" s="194" t="str">
        <f t="shared" ref="AC2024" si="8922">IFERROR((AC2023-AC2022)/AC2023*100%,"")</f>
        <v/>
      </c>
      <c r="AD2024" s="194" t="str">
        <f t="shared" ref="AD2024" si="8923">IFERROR((AD2023-AD2022)/AD2023*100%,"")</f>
        <v/>
      </c>
      <c r="AE2024" s="194" t="str">
        <f t="shared" ref="AE2024" si="8924">IFERROR((AE2023-AE2022)/AE2023*100%,"")</f>
        <v/>
      </c>
      <c r="AF2024" s="194" t="str">
        <f t="shared" ref="AF2024" si="8925">IFERROR((AF2023-AF2022)/AF2023*100%,"")</f>
        <v/>
      </c>
      <c r="AG2024" s="194" t="str">
        <f t="shared" ref="AG2024" si="8926">IFERROR((AG2023-AG2022)/AG2023*100%,"")</f>
        <v/>
      </c>
      <c r="AH2024" s="194" t="str">
        <f t="shared" ref="AH2024" si="8927">IFERROR((AH2023-AH2022)/AH2023*100%,"")</f>
        <v/>
      </c>
      <c r="AI2024" s="194" t="str">
        <f t="shared" ref="AI2024" si="8928">IFERROR((AI2023-AI2022)/AI2023*100%,"")</f>
        <v/>
      </c>
      <c r="AJ2024" s="194" t="str">
        <f t="shared" ref="AJ2024" si="8929">IFERROR((AJ2023-AJ2022)/AJ2023*100%,"")</f>
        <v/>
      </c>
      <c r="AK2024" s="194" t="str">
        <f t="shared" ref="AK2024" si="8930">IFERROR((AK2023-AK2022)/AK2023*100%,"")</f>
        <v/>
      </c>
      <c r="AL2024" s="194" t="str">
        <f t="shared" ref="AL2024" si="8931">IFERROR((AL2023-AL2022)/AL2023*100%,"")</f>
        <v/>
      </c>
      <c r="AM2024" s="227" t="str">
        <f>IFERROR((AM2023-AM2021)/AM2023*100%,"")</f>
        <v/>
      </c>
    </row>
    <row r="2025" spans="1:39" s="45" customFormat="1" outlineLevel="1">
      <c r="B2025" s="115"/>
      <c r="C2025" s="32"/>
      <c r="D2025" s="33"/>
      <c r="E2025" s="33"/>
      <c r="F2025" s="33"/>
      <c r="G2025" s="33"/>
      <c r="H2025" s="18"/>
      <c r="I2025" s="44"/>
      <c r="J2025" s="34"/>
      <c r="K2025" s="34"/>
      <c r="L2025" s="34"/>
      <c r="M2025" s="34"/>
      <c r="N2025" s="34"/>
      <c r="O2025" s="34"/>
      <c r="P2025" s="34"/>
      <c r="Q2025" s="34"/>
      <c r="R2025" s="34"/>
      <c r="S2025" s="34"/>
      <c r="T2025" s="34"/>
      <c r="U2025" s="34"/>
      <c r="V2025" s="34"/>
      <c r="W2025" s="34"/>
      <c r="X2025" s="34"/>
      <c r="Y2025" s="34"/>
      <c r="Z2025" s="34"/>
      <c r="AA2025" s="34"/>
      <c r="AB2025" s="34"/>
      <c r="AC2025" s="195"/>
      <c r="AD2025" s="196"/>
      <c r="AE2025" s="196"/>
      <c r="AF2025" s="196"/>
      <c r="AG2025" s="196"/>
      <c r="AH2025" s="196"/>
      <c r="AI2025" s="196"/>
      <c r="AJ2025" s="196"/>
      <c r="AK2025" s="197"/>
      <c r="AL2025" s="196"/>
      <c r="AM2025" s="198"/>
    </row>
    <row r="2026" spans="1:39" s="6" customFormat="1" outlineLevel="1">
      <c r="B2026" s="116"/>
      <c r="C2026" s="35"/>
      <c r="D2026" s="36"/>
      <c r="E2026" s="36"/>
      <c r="F2026" s="36"/>
      <c r="G2026" s="36"/>
      <c r="H2026" s="37"/>
      <c r="I2026" s="38" t="s">
        <v>24</v>
      </c>
      <c r="J2026" s="21" t="e">
        <f>AVERAGE(J2006:J2007,J2009,J2011,J2013,J2015,J2017,J2019,J2021,J2023)</f>
        <v>#DIV/0!</v>
      </c>
      <c r="K2026" s="21" t="e">
        <f t="shared" ref="K2026:AB2026" si="8932">AVERAGE(K2006:K2007,K2009,K2011,K2013,K2015,K2017,K2019,K2021,K2023)</f>
        <v>#DIV/0!</v>
      </c>
      <c r="L2026" s="21" t="e">
        <f t="shared" si="8932"/>
        <v>#DIV/0!</v>
      </c>
      <c r="M2026" s="21" t="e">
        <f t="shared" si="8932"/>
        <v>#DIV/0!</v>
      </c>
      <c r="N2026" s="21" t="e">
        <f t="shared" si="8932"/>
        <v>#DIV/0!</v>
      </c>
      <c r="O2026" s="21" t="e">
        <f t="shared" si="8932"/>
        <v>#DIV/0!</v>
      </c>
      <c r="P2026" s="21" t="e">
        <f t="shared" si="8932"/>
        <v>#DIV/0!</v>
      </c>
      <c r="Q2026" s="21">
        <f t="shared" si="8932"/>
        <v>0</v>
      </c>
      <c r="R2026" s="21" t="e">
        <f t="shared" si="8932"/>
        <v>#DIV/0!</v>
      </c>
      <c r="S2026" s="21" t="e">
        <f t="shared" si="8932"/>
        <v>#DIV/0!</v>
      </c>
      <c r="T2026" s="21">
        <f t="shared" si="8932"/>
        <v>0</v>
      </c>
      <c r="U2026" s="21" t="e">
        <f t="shared" si="8932"/>
        <v>#DIV/0!</v>
      </c>
      <c r="V2026" s="21" t="e">
        <f t="shared" si="8932"/>
        <v>#DIV/0!</v>
      </c>
      <c r="W2026" s="21" t="e">
        <f t="shared" si="8932"/>
        <v>#DIV/0!</v>
      </c>
      <c r="X2026" s="21" t="e">
        <f t="shared" si="8932"/>
        <v>#DIV/0!</v>
      </c>
      <c r="Y2026" s="21" t="e">
        <f t="shared" si="8932"/>
        <v>#DIV/0!</v>
      </c>
      <c r="Z2026" s="21" t="e">
        <f t="shared" si="8932"/>
        <v>#DIV/0!</v>
      </c>
      <c r="AA2026" s="21" t="e">
        <f t="shared" si="8932"/>
        <v>#DIV/0!</v>
      </c>
      <c r="AB2026" s="21" t="e">
        <f t="shared" si="8932"/>
        <v>#DIV/0!</v>
      </c>
      <c r="AC2026" s="199"/>
      <c r="AD2026" s="200"/>
      <c r="AE2026" s="200"/>
      <c r="AF2026" s="200"/>
      <c r="AG2026" s="200"/>
      <c r="AH2026" s="200"/>
      <c r="AI2026" s="200"/>
      <c r="AJ2026" s="200"/>
      <c r="AK2026" s="201"/>
      <c r="AL2026" s="200"/>
      <c r="AM2026" s="202"/>
    </row>
    <row r="2027" spans="1:39" s="6" customFormat="1" outlineLevel="1">
      <c r="B2027" s="116"/>
      <c r="C2027" s="35"/>
      <c r="D2027" s="36"/>
      <c r="E2027" s="36"/>
      <c r="F2027" s="36"/>
      <c r="G2027" s="36"/>
      <c r="H2027" s="37"/>
      <c r="I2027" s="38" t="s">
        <v>26</v>
      </c>
      <c r="J2027" s="21">
        <f>MIN(J2006:J2007,J2009,J2011,J2013,J2015,J2017,J2019,J2021,J2023)</f>
        <v>0</v>
      </c>
      <c r="K2027" s="21">
        <f t="shared" ref="K2027:AB2027" si="8933">MIN(K2006:K2007,K2009,K2011,K2013,K2015,K2017,K2019,K2021,K2023)</f>
        <v>0</v>
      </c>
      <c r="L2027" s="21">
        <f t="shared" si="8933"/>
        <v>0</v>
      </c>
      <c r="M2027" s="21">
        <f t="shared" si="8933"/>
        <v>0</v>
      </c>
      <c r="N2027" s="21">
        <f t="shared" si="8933"/>
        <v>0</v>
      </c>
      <c r="O2027" s="21">
        <f t="shared" si="8933"/>
        <v>0</v>
      </c>
      <c r="P2027" s="21">
        <f t="shared" si="8933"/>
        <v>0</v>
      </c>
      <c r="Q2027" s="21">
        <f t="shared" si="8933"/>
        <v>0</v>
      </c>
      <c r="R2027" s="21">
        <f t="shared" si="8933"/>
        <v>0</v>
      </c>
      <c r="S2027" s="21">
        <f t="shared" si="8933"/>
        <v>0</v>
      </c>
      <c r="T2027" s="21">
        <f t="shared" si="8933"/>
        <v>0</v>
      </c>
      <c r="U2027" s="21">
        <f t="shared" si="8933"/>
        <v>0</v>
      </c>
      <c r="V2027" s="21">
        <f t="shared" si="8933"/>
        <v>0</v>
      </c>
      <c r="W2027" s="21">
        <f t="shared" si="8933"/>
        <v>0</v>
      </c>
      <c r="X2027" s="21" t="e">
        <f t="shared" si="8933"/>
        <v>#DIV/0!</v>
      </c>
      <c r="Y2027" s="21">
        <f t="shared" si="8933"/>
        <v>0</v>
      </c>
      <c r="Z2027" s="21">
        <f t="shared" si="8933"/>
        <v>0</v>
      </c>
      <c r="AA2027" s="21">
        <f t="shared" si="8933"/>
        <v>0</v>
      </c>
      <c r="AB2027" s="21">
        <f t="shared" si="8933"/>
        <v>0</v>
      </c>
      <c r="AC2027" s="199"/>
      <c r="AD2027" s="200"/>
      <c r="AE2027" s="200"/>
      <c r="AF2027" s="200"/>
      <c r="AG2027" s="200"/>
      <c r="AH2027" s="200"/>
      <c r="AI2027" s="200"/>
      <c r="AJ2027" s="200"/>
      <c r="AK2027" s="201"/>
      <c r="AL2027" s="200"/>
      <c r="AM2027" s="202"/>
    </row>
    <row r="2028" spans="1:39" s="6" customFormat="1" outlineLevel="1">
      <c r="B2028" s="116"/>
      <c r="C2028" s="35"/>
      <c r="D2028" s="36"/>
      <c r="E2028" s="36"/>
      <c r="F2028" s="36"/>
      <c r="G2028" s="36"/>
      <c r="H2028" s="37"/>
      <c r="I2028" s="38" t="s">
        <v>25</v>
      </c>
      <c r="J2028" s="21">
        <f>MAX(J2006:J2007,J2009,J2011,J2013,J2015,J2017,J2019,J2021,J2023)</f>
        <v>0</v>
      </c>
      <c r="K2028" s="21">
        <f t="shared" ref="K2028:AB2028" si="8934">MAX(K2006:K2007,K2009,K2011,K2013,K2015,K2017,K2019,K2021,K2023)</f>
        <v>0</v>
      </c>
      <c r="L2028" s="21">
        <f t="shared" si="8934"/>
        <v>0</v>
      </c>
      <c r="M2028" s="21">
        <f t="shared" si="8934"/>
        <v>0</v>
      </c>
      <c r="N2028" s="21">
        <f t="shared" si="8934"/>
        <v>0</v>
      </c>
      <c r="O2028" s="21">
        <f t="shared" si="8934"/>
        <v>0</v>
      </c>
      <c r="P2028" s="21">
        <f t="shared" si="8934"/>
        <v>0</v>
      </c>
      <c r="Q2028" s="21">
        <f t="shared" si="8934"/>
        <v>0</v>
      </c>
      <c r="R2028" s="21">
        <f t="shared" si="8934"/>
        <v>0</v>
      </c>
      <c r="S2028" s="21">
        <f t="shared" si="8934"/>
        <v>0</v>
      </c>
      <c r="T2028" s="21">
        <f t="shared" si="8934"/>
        <v>0</v>
      </c>
      <c r="U2028" s="21">
        <f t="shared" si="8934"/>
        <v>0</v>
      </c>
      <c r="V2028" s="21">
        <f t="shared" si="8934"/>
        <v>0</v>
      </c>
      <c r="W2028" s="21">
        <f t="shared" si="8934"/>
        <v>0</v>
      </c>
      <c r="X2028" s="21" t="e">
        <f t="shared" si="8934"/>
        <v>#DIV/0!</v>
      </c>
      <c r="Y2028" s="21">
        <f t="shared" si="8934"/>
        <v>0</v>
      </c>
      <c r="Z2028" s="21">
        <f t="shared" si="8934"/>
        <v>0</v>
      </c>
      <c r="AA2028" s="21">
        <f t="shared" si="8934"/>
        <v>0</v>
      </c>
      <c r="AB2028" s="21">
        <f t="shared" si="8934"/>
        <v>0</v>
      </c>
      <c r="AC2028" s="199"/>
      <c r="AD2028" s="200"/>
      <c r="AE2028" s="200"/>
      <c r="AF2028" s="200"/>
      <c r="AG2028" s="200"/>
      <c r="AH2028" s="200"/>
      <c r="AI2028" s="200"/>
      <c r="AJ2028" s="200"/>
      <c r="AK2028" s="201"/>
      <c r="AL2028" s="200"/>
      <c r="AM2028" s="202"/>
    </row>
    <row r="2029" spans="1:39" s="6" customFormat="1" outlineLevel="1">
      <c r="B2029" s="116"/>
      <c r="C2029" s="35"/>
      <c r="D2029" s="36"/>
      <c r="E2029" s="36"/>
      <c r="F2029" s="36"/>
      <c r="G2029" s="36"/>
      <c r="H2029" s="37"/>
      <c r="I2029" s="38"/>
      <c r="J2029" s="21"/>
      <c r="K2029" s="21"/>
      <c r="L2029" s="21"/>
      <c r="M2029" s="21"/>
      <c r="N2029" s="21"/>
      <c r="O2029" s="21"/>
      <c r="P2029" s="21"/>
      <c r="Q2029" s="21"/>
      <c r="R2029" s="21"/>
      <c r="S2029" s="21"/>
      <c r="T2029" s="21"/>
      <c r="U2029" s="21"/>
      <c r="V2029" s="21"/>
      <c r="W2029" s="21"/>
      <c r="X2029" s="21"/>
      <c r="Y2029" s="21"/>
      <c r="Z2029" s="21"/>
      <c r="AA2029" s="21"/>
      <c r="AB2029" s="21"/>
      <c r="AC2029" s="200"/>
      <c r="AD2029" s="200"/>
      <c r="AE2029" s="200"/>
      <c r="AF2029" s="200"/>
      <c r="AG2029" s="200"/>
      <c r="AH2029" s="200"/>
      <c r="AI2029" s="200"/>
      <c r="AJ2029" s="200"/>
      <c r="AK2029" s="200"/>
      <c r="AL2029" s="200"/>
      <c r="AM2029" s="202"/>
    </row>
    <row r="2030" spans="1:39" s="31" customFormat="1" ht="16.5" outlineLevel="1" thickBot="1">
      <c r="B2030" s="117"/>
      <c r="C2030" s="39"/>
      <c r="D2030" s="40"/>
      <c r="E2030" s="40"/>
      <c r="F2030" s="40"/>
      <c r="G2030" s="40"/>
      <c r="H2030" s="41"/>
      <c r="I2030" s="42"/>
      <c r="J2030" s="43"/>
      <c r="K2030" s="43"/>
      <c r="L2030" s="43"/>
      <c r="M2030" s="43"/>
      <c r="N2030" s="43"/>
      <c r="O2030" s="43"/>
      <c r="P2030" s="43"/>
      <c r="Q2030" s="43"/>
      <c r="R2030" s="43"/>
      <c r="S2030" s="43"/>
      <c r="T2030" s="43"/>
      <c r="U2030" s="43"/>
      <c r="V2030" s="43"/>
      <c r="W2030" s="43"/>
      <c r="X2030" s="43"/>
      <c r="Y2030" s="43"/>
      <c r="Z2030" s="43"/>
      <c r="AA2030" s="43"/>
      <c r="AB2030" s="43"/>
      <c r="AC2030" s="204"/>
      <c r="AD2030" s="204"/>
      <c r="AE2030" s="204"/>
      <c r="AF2030" s="204"/>
      <c r="AG2030" s="204"/>
      <c r="AH2030" s="204"/>
      <c r="AI2030" s="204"/>
      <c r="AJ2030" s="204"/>
      <c r="AK2030" s="204"/>
      <c r="AL2030" s="204"/>
      <c r="AM2030" s="205"/>
    </row>
    <row r="2031" spans="1:39" customFormat="1">
      <c r="B2031" s="118"/>
      <c r="C2031" s="28"/>
      <c r="D2031" s="19"/>
      <c r="E2031" s="19"/>
      <c r="F2031" s="19"/>
      <c r="G2031" s="19"/>
      <c r="H2031" s="29"/>
      <c r="I2031" s="20"/>
      <c r="J2031" s="30"/>
      <c r="K2031" s="30"/>
      <c r="L2031" s="30"/>
      <c r="M2031" s="30"/>
      <c r="N2031" s="30"/>
      <c r="O2031" s="30"/>
      <c r="P2031" s="30"/>
      <c r="Q2031" s="30"/>
      <c r="R2031" s="30"/>
      <c r="S2031" s="30"/>
      <c r="T2031" s="30"/>
      <c r="U2031" s="30"/>
      <c r="V2031" s="30"/>
      <c r="W2031" s="30"/>
      <c r="X2031" s="30"/>
      <c r="Y2031" s="30"/>
      <c r="Z2031" s="30"/>
      <c r="AA2031" s="30"/>
      <c r="AB2031" s="30"/>
      <c r="AC2031" s="206"/>
      <c r="AD2031" s="206"/>
      <c r="AE2031" s="206"/>
      <c r="AF2031" s="206"/>
      <c r="AG2031" s="206"/>
      <c r="AH2031" s="206"/>
      <c r="AI2031" s="206"/>
      <c r="AJ2031" s="206"/>
      <c r="AK2031" s="206"/>
      <c r="AL2031" s="206"/>
      <c r="AM2031" s="207"/>
    </row>
    <row r="2032" spans="1:39" customFormat="1" outlineLevel="1">
      <c r="B2032" s="114" t="s">
        <v>41</v>
      </c>
      <c r="C2032" s="28"/>
      <c r="D2032" s="19"/>
      <c r="E2032" s="19"/>
      <c r="F2032" s="19"/>
      <c r="G2032" s="19"/>
      <c r="H2032" s="29"/>
      <c r="I2032" s="20"/>
      <c r="J2032" s="30"/>
      <c r="K2032" s="30"/>
      <c r="L2032" s="30"/>
      <c r="M2032" s="30"/>
      <c r="N2032" s="30"/>
      <c r="O2032" s="30"/>
      <c r="P2032" s="30"/>
      <c r="Q2032" s="30"/>
      <c r="R2032" s="30"/>
      <c r="S2032" s="30"/>
      <c r="T2032" s="30"/>
      <c r="U2032" s="30"/>
      <c r="V2032" s="30"/>
      <c r="W2032" s="30"/>
      <c r="X2032" s="30"/>
      <c r="Y2032" s="30"/>
      <c r="Z2032" s="30"/>
      <c r="AA2032" s="30"/>
      <c r="AB2032" s="30"/>
      <c r="AC2032" s="206"/>
      <c r="AD2032" s="206"/>
      <c r="AE2032" s="206"/>
      <c r="AF2032" s="206"/>
      <c r="AG2032" s="206"/>
      <c r="AH2032" s="206"/>
      <c r="AI2032" s="206"/>
      <c r="AJ2032" s="206"/>
      <c r="AK2032" s="206"/>
      <c r="AL2032" s="206"/>
      <c r="AM2032" s="207"/>
    </row>
    <row r="2033" spans="1:39" customFormat="1" outlineLevel="1">
      <c r="A2033" t="str">
        <f>B2033&amp;C2033</f>
        <v>Surname, Forename1</v>
      </c>
      <c r="B2033" s="255" t="s">
        <v>28</v>
      </c>
      <c r="C2033" s="122">
        <v>1</v>
      </c>
      <c r="D2033" s="26" t="s">
        <v>22</v>
      </c>
      <c r="E2033" s="103"/>
      <c r="F2033" s="103"/>
      <c r="G2033" s="103"/>
      <c r="H2033" s="16"/>
      <c r="I2033" s="16"/>
      <c r="J2033" s="17"/>
      <c r="K2033" s="94"/>
      <c r="L2033" s="94"/>
      <c r="M2033" s="94"/>
      <c r="N2033" s="94"/>
      <c r="O2033" s="94"/>
      <c r="P2033" s="94"/>
      <c r="Q2033" s="17">
        <f>SUM(K2033:P2033)</f>
        <v>0</v>
      </c>
      <c r="R2033" s="94"/>
      <c r="S2033" s="94"/>
      <c r="T2033" s="17">
        <f>SUM(R2033:S2033)</f>
        <v>0</v>
      </c>
      <c r="U2033" s="17"/>
      <c r="V2033" s="94"/>
      <c r="W2033" s="17"/>
      <c r="X2033" s="94" t="e">
        <f>AVERAGE(V2033:W2033)</f>
        <v>#DIV/0!</v>
      </c>
      <c r="Y2033" s="17"/>
      <c r="Z2033" s="17"/>
      <c r="AA2033" s="17"/>
      <c r="AB2033" s="17"/>
      <c r="AC2033" s="190">
        <f>IF(J2033&lt;&gt;0,INT(25.4347*POWER((18-J2033),1.81)),0)</f>
        <v>0</v>
      </c>
      <c r="AD2033" s="190">
        <f>IF(Q2033&lt;&gt;0,INT(0.14354*POWER(((10*Q2033)-220),1.4)),0)</f>
        <v>0</v>
      </c>
      <c r="AE2033" s="190">
        <f>IF(T2033&lt;&gt;0,INT(51.39*POWER((T2033-1.5),1.05)),0)</f>
        <v>0</v>
      </c>
      <c r="AF2033" s="190">
        <f>IF(U2033&lt;&gt;0,INT(0.8465*POWER(((100*U2033)-75),1.42)),0)</f>
        <v>0</v>
      </c>
      <c r="AG2033" s="190" t="e">
        <f>IF(X2033&lt;&gt;0,INT(1.53775*POWER((82-X2033),1.81)),0)</f>
        <v>#DIV/0!</v>
      </c>
      <c r="AH2033" s="190">
        <f>IF(Y2033&lt;&gt;0,INT(5.74352*POWER((28.5-Y2033),1.92)),0)</f>
        <v>0</v>
      </c>
      <c r="AI2033" s="190">
        <f>IF(Z2033&lt;&gt;0,INT(12.91*POWER((Z2033-4),1.1)),0)</f>
        <v>0</v>
      </c>
      <c r="AJ2033" s="190">
        <f>IF(AA2033&lt;&gt;0,INT(0.2797*POWER(((100*AA2033)),1.35)),0)</f>
        <v>0</v>
      </c>
      <c r="AK2033" s="191">
        <f>IF(AB2033&lt;&gt;0,INT(100.14*POWER((AB2033-1),1.08)),0)</f>
        <v>0</v>
      </c>
      <c r="AL2033" s="208">
        <v>7</v>
      </c>
      <c r="AM2033" s="193" t="e">
        <f>SUM(AC2033:AK2033)</f>
        <v>#DIV/0!</v>
      </c>
    </row>
    <row r="2034" spans="1:39" customFormat="1" outlineLevel="1">
      <c r="A2034" t="str">
        <f>B2033&amp;C2034</f>
        <v>Surname, Forename2</v>
      </c>
      <c r="B2034" s="256"/>
      <c r="C2034" s="123">
        <v>2</v>
      </c>
      <c r="D2034" s="26" t="s">
        <v>22</v>
      </c>
      <c r="E2034" s="103"/>
      <c r="F2034" s="103"/>
      <c r="G2034" s="103"/>
      <c r="H2034" s="15"/>
      <c r="I2034" s="16"/>
      <c r="J2034" s="17"/>
      <c r="K2034" s="94"/>
      <c r="L2034" s="94"/>
      <c r="M2034" s="94"/>
      <c r="N2034" s="94"/>
      <c r="O2034" s="94"/>
      <c r="P2034" s="94"/>
      <c r="Q2034" s="17" t="str">
        <f>IF(SUM(K2034:P2034)=0,"",SUM(K2034:P2034))</f>
        <v/>
      </c>
      <c r="R2034" s="94"/>
      <c r="S2034" s="94"/>
      <c r="T2034" s="17" t="str">
        <f>IF(SUM(R2034:S2034)=0,"",SUM(R2034:S2034))</f>
        <v/>
      </c>
      <c r="U2034" s="17"/>
      <c r="V2034" s="94"/>
      <c r="W2034" s="17"/>
      <c r="X2034" s="94" t="str">
        <f>IFERROR(AVERAGE(V2034:W2034),"")</f>
        <v/>
      </c>
      <c r="Y2034" s="17"/>
      <c r="Z2034" s="17"/>
      <c r="AA2034" s="71"/>
      <c r="AB2034" s="17"/>
      <c r="AC2034" s="190" t="str">
        <f>IF(J2034="","",IF(J2034&lt;&gt;0,INT(25.4347*POWER((18-J2034),1.81)),0))</f>
        <v/>
      </c>
      <c r="AD2034" s="190" t="str">
        <f>IFERROR(IF(Q2034&lt;&gt;0,INT(0.14354*POWER(((10*Q2034)-220),1.4)),0),"")</f>
        <v/>
      </c>
      <c r="AE2034" s="190" t="str">
        <f>IFERROR(IF(T2034&lt;&gt;0,INT(51.39*POWER((T2034-1.5),1.05)),0),"")</f>
        <v/>
      </c>
      <c r="AF2034" s="190">
        <f>IF(U2034&lt;&gt;0,INT(0.8465*POWER(((100*U2034)-75),1.42)),0)</f>
        <v>0</v>
      </c>
      <c r="AG2034" s="190" t="str">
        <f>IFERROR(IF(X2034&lt;&gt;0,INT(1.53775*POWER((82-X2034),1.81)),0),"")</f>
        <v/>
      </c>
      <c r="AH2034" s="190" t="str">
        <f>IF(Y2034="","",IF(Y2034&lt;&gt;0,INT(5.74352*POWER((28.5-Y2034),1.92)),0))</f>
        <v/>
      </c>
      <c r="AI2034" s="190">
        <f>IF(Z2034&lt;&gt;0,INT(12.91*POWER((Z2034-4),1.1)),0)</f>
        <v>0</v>
      </c>
      <c r="AJ2034" s="190" t="str">
        <f>IF(AA2034="","",IF(AA2034&lt;&gt;0,INT(0.2797*POWER(((100*AA2034)),1.35)),0))</f>
        <v/>
      </c>
      <c r="AK2034" s="191" t="str">
        <f>IF(AB2034="","",IF(AB2034&lt;&gt;0,INT(100.14*POWER((AB2034-1),1.08)),0))</f>
        <v/>
      </c>
      <c r="AL2034" s="192">
        <f>COUNT(J2034,Q2034,T2034,X2034,Y2034,AA2034,AB2034)</f>
        <v>0</v>
      </c>
      <c r="AM2034" s="193" t="str">
        <f>IF(AL2034=0,"",SUM(AC2034:AK2034))</f>
        <v/>
      </c>
    </row>
    <row r="2035" spans="1:39" customFormat="1" outlineLevel="1">
      <c r="B2035" s="256"/>
      <c r="C2035" s="124" t="s">
        <v>65</v>
      </c>
      <c r="D2035" s="103"/>
      <c r="E2035" s="103"/>
      <c r="F2035" s="103"/>
      <c r="G2035" s="103"/>
      <c r="H2035" s="104"/>
      <c r="I2035" s="105"/>
      <c r="J2035" s="107" t="str">
        <f>IFERROR((J2033-J2034)/J2034*100%,"")</f>
        <v/>
      </c>
      <c r="K2035" s="107" t="str">
        <f>IFERROR((K2034-K2033)/K2034*100%,"")</f>
        <v/>
      </c>
      <c r="L2035" s="107" t="str">
        <f t="shared" ref="L2035:S2035" si="8935">IFERROR((L2034-L2033)/L2034*100%,"")</f>
        <v/>
      </c>
      <c r="M2035" s="107" t="str">
        <f t="shared" si="8935"/>
        <v/>
      </c>
      <c r="N2035" s="107" t="str">
        <f t="shared" si="8935"/>
        <v/>
      </c>
      <c r="O2035" s="107" t="str">
        <f t="shared" si="8935"/>
        <v/>
      </c>
      <c r="P2035" s="107" t="str">
        <f t="shared" si="8935"/>
        <v/>
      </c>
      <c r="Q2035" s="107" t="str">
        <f t="shared" si="8935"/>
        <v/>
      </c>
      <c r="R2035" s="107" t="str">
        <f t="shared" si="8935"/>
        <v/>
      </c>
      <c r="S2035" s="107" t="str">
        <f t="shared" si="8935"/>
        <v/>
      </c>
      <c r="T2035" s="107" t="str">
        <f>IFERROR((T2034-T2033)/T2034*100%,"")</f>
        <v/>
      </c>
      <c r="U2035" s="107" t="str">
        <f t="shared" ref="U2035" si="8936">IFERROR((U2034-U2033)/U2034*100%,"")</f>
        <v/>
      </c>
      <c r="V2035" s="107" t="str">
        <f>IFERROR((V2033-V2034)/V2034*100%,"")</f>
        <v/>
      </c>
      <c r="W2035" s="107" t="str">
        <f>IFERROR((W2033-W2034)/W2034*100%,"")</f>
        <v/>
      </c>
      <c r="X2035" s="107" t="str">
        <f>IFERROR((X2033-X2034)/X2034*100%,"")</f>
        <v/>
      </c>
      <c r="Y2035" s="107" t="str">
        <f>IFERROR((Y2033-Y2034)/Y2034*100%,"")</f>
        <v/>
      </c>
      <c r="Z2035" s="107" t="str">
        <f t="shared" ref="Z2035:AB2035" si="8937">IFERROR((Z2034-Z2033)/Z2034*100%,"")</f>
        <v/>
      </c>
      <c r="AA2035" s="107" t="str">
        <f t="shared" si="8937"/>
        <v/>
      </c>
      <c r="AB2035" s="107" t="str">
        <f t="shared" si="8937"/>
        <v/>
      </c>
      <c r="AC2035" s="194" t="str">
        <f t="shared" ref="AC2035" si="8938">IFERROR((AC2034-AC2033)/AC2034*100%,"")</f>
        <v/>
      </c>
      <c r="AD2035" s="194" t="str">
        <f t="shared" ref="AD2035" si="8939">IFERROR((AD2034-AD2033)/AD2034*100%,"")</f>
        <v/>
      </c>
      <c r="AE2035" s="194" t="str">
        <f t="shared" ref="AE2035" si="8940">IFERROR((AE2034-AE2033)/AE2034*100%,"")</f>
        <v/>
      </c>
      <c r="AF2035" s="194" t="str">
        <f t="shared" ref="AF2035" si="8941">IFERROR((AF2034-AF2033)/AF2034*100%,"")</f>
        <v/>
      </c>
      <c r="AG2035" s="194" t="str">
        <f t="shared" ref="AG2035" si="8942">IFERROR((AG2034-AG2033)/AG2034*100%,"")</f>
        <v/>
      </c>
      <c r="AH2035" s="194" t="str">
        <f t="shared" ref="AH2035" si="8943">IFERROR((AH2034-AH2033)/AH2034*100%,"")</f>
        <v/>
      </c>
      <c r="AI2035" s="194" t="str">
        <f t="shared" ref="AI2035" si="8944">IFERROR((AI2034-AI2033)/AI2034*100%,"")</f>
        <v/>
      </c>
      <c r="AJ2035" s="194" t="str">
        <f t="shared" ref="AJ2035" si="8945">IFERROR((AJ2034-AJ2033)/AJ2034*100%,"")</f>
        <v/>
      </c>
      <c r="AK2035" s="194" t="str">
        <f t="shared" ref="AK2035" si="8946">IFERROR((AK2034-AK2033)/AK2034*100%,"")</f>
        <v/>
      </c>
      <c r="AL2035" s="194" t="str">
        <f t="shared" ref="AL2035:AM2035" si="8947">IFERROR((AL2034-AL2033)/AL2034*100%,"")</f>
        <v/>
      </c>
      <c r="AM2035" s="228" t="str">
        <f t="shared" si="8947"/>
        <v/>
      </c>
    </row>
    <row r="2036" spans="1:39" customFormat="1" outlineLevel="1">
      <c r="A2036" t="str">
        <f>B2033&amp;C2036</f>
        <v>Surname, Forename3</v>
      </c>
      <c r="B2036" s="256"/>
      <c r="C2036" s="123">
        <v>3</v>
      </c>
      <c r="D2036" s="26" t="s">
        <v>22</v>
      </c>
      <c r="E2036" s="103"/>
      <c r="F2036" s="103"/>
      <c r="G2036" s="103"/>
      <c r="H2036" s="15"/>
      <c r="I2036" s="16"/>
      <c r="J2036" s="17"/>
      <c r="K2036" s="94"/>
      <c r="L2036" s="94"/>
      <c r="M2036" s="94"/>
      <c r="N2036" s="94"/>
      <c r="O2036" s="94"/>
      <c r="P2036" s="94"/>
      <c r="Q2036" s="17" t="str">
        <f>IF(SUM(K2036:P2036)=0,"",SUM(K2036:P2036))</f>
        <v/>
      </c>
      <c r="R2036" s="94"/>
      <c r="S2036" s="94"/>
      <c r="T2036" s="17" t="str">
        <f>IF(SUM(R2036:S2036)=0,"",SUM(R2036:S2036))</f>
        <v/>
      </c>
      <c r="U2036" s="17"/>
      <c r="V2036" s="94"/>
      <c r="W2036" s="17"/>
      <c r="X2036" s="94" t="str">
        <f>IFERROR(AVERAGE(V2036:W2036),"")</f>
        <v/>
      </c>
      <c r="Y2036" s="17"/>
      <c r="Z2036" s="17"/>
      <c r="AA2036" s="71"/>
      <c r="AB2036" s="17"/>
      <c r="AC2036" s="190" t="str">
        <f>IF(J2036="","",IF(J2036&lt;&gt;0,INT(25.4347*POWER((18-J2036),1.81)),0))</f>
        <v/>
      </c>
      <c r="AD2036" s="190" t="str">
        <f>IFERROR(IF(Q2036&lt;&gt;0,INT(0.14354*POWER(((10*Q2036)-220),1.4)),0),"")</f>
        <v/>
      </c>
      <c r="AE2036" s="190" t="str">
        <f>IFERROR(IF(T2036&lt;&gt;0,INT(51.39*POWER((T2036-1.5),1.05)),0),"")</f>
        <v/>
      </c>
      <c r="AF2036" s="190">
        <f>IF(U2036&lt;&gt;0,INT(0.8465*POWER(((100*U2036)-75),1.42)),0)</f>
        <v>0</v>
      </c>
      <c r="AG2036" s="190" t="str">
        <f>IFERROR(IF(X2036&lt;&gt;0,INT(1.53775*POWER((82-X2036),1.81)),0),"")</f>
        <v/>
      </c>
      <c r="AH2036" s="190" t="str">
        <f>IF(Y2036="","",IF(Y2036&lt;&gt;0,INT(5.74352*POWER((28.5-Y2036),1.92)),0))</f>
        <v/>
      </c>
      <c r="AI2036" s="190">
        <f>IF(Z2036&lt;&gt;0,INT(12.91*POWER((Z2036-4),1.1)),0)</f>
        <v>0</v>
      </c>
      <c r="AJ2036" s="190" t="str">
        <f>IF(AA2036="","",IF(AA2036&lt;&gt;0,INT(0.2797*POWER(((100*AA2036)),1.35)),0))</f>
        <v/>
      </c>
      <c r="AK2036" s="191" t="str">
        <f>IF(AB2036="","",IF(AB2036&lt;&gt;0,INT(100.14*POWER((AB2036-1),1.08)),0))</f>
        <v/>
      </c>
      <c r="AL2036" s="192">
        <f>COUNT(J2036,Q2036,T2036,X2036,Y2036,AA2036,AB2036)</f>
        <v>0</v>
      </c>
      <c r="AM2036" s="193" t="str">
        <f>IF(AL2036=0,"",SUM(AC2036:AK2036))</f>
        <v/>
      </c>
    </row>
    <row r="2037" spans="1:39" customFormat="1" outlineLevel="1">
      <c r="B2037" s="256"/>
      <c r="C2037" s="124" t="s">
        <v>65</v>
      </c>
      <c r="D2037" s="103"/>
      <c r="E2037" s="103"/>
      <c r="F2037" s="103"/>
      <c r="G2037" s="103"/>
      <c r="H2037" s="104"/>
      <c r="I2037" s="105"/>
      <c r="J2037" s="107" t="str">
        <f>IFERROR((J2034-J2036)/J2036*100%,"")</f>
        <v/>
      </c>
      <c r="K2037" s="107" t="str">
        <f t="shared" ref="K2037:T2037" si="8948">IFERROR((K2036-K2034)/K2036*100%,"")</f>
        <v/>
      </c>
      <c r="L2037" s="107" t="str">
        <f t="shared" si="8948"/>
        <v/>
      </c>
      <c r="M2037" s="107" t="str">
        <f t="shared" si="8948"/>
        <v/>
      </c>
      <c r="N2037" s="107" t="str">
        <f t="shared" si="8948"/>
        <v/>
      </c>
      <c r="O2037" s="107" t="str">
        <f t="shared" si="8948"/>
        <v/>
      </c>
      <c r="P2037" s="107" t="str">
        <f t="shared" si="8948"/>
        <v/>
      </c>
      <c r="Q2037" s="107" t="str">
        <f t="shared" si="8948"/>
        <v/>
      </c>
      <c r="R2037" s="107" t="str">
        <f t="shared" si="8948"/>
        <v/>
      </c>
      <c r="S2037" s="107" t="str">
        <f t="shared" si="8948"/>
        <v/>
      </c>
      <c r="T2037" s="107" t="str">
        <f t="shared" si="8948"/>
        <v/>
      </c>
      <c r="U2037" s="107" t="str">
        <f t="shared" ref="U2037" si="8949">IFERROR((U2036-U2035)/U2036*100%,"")</f>
        <v/>
      </c>
      <c r="V2037" s="107" t="str">
        <f>IFERROR((V2034-V2036)/V2036*100%,"")</f>
        <v/>
      </c>
      <c r="W2037" s="107" t="str">
        <f>IFERROR((W2034-W2036)/W2036*100%,"")</f>
        <v/>
      </c>
      <c r="X2037" s="107" t="str">
        <f>IFERROR((X2034-X2036)/X2036*100%,"")</f>
        <v/>
      </c>
      <c r="Y2037" s="107" t="str">
        <f>IFERROR((Y2034-Y2036)/Y2036*100%,"")</f>
        <v/>
      </c>
      <c r="Z2037" s="107" t="str">
        <f t="shared" ref="Z2037" si="8950">IFERROR((Z2036-Z2035)/Z2036*100%,"")</f>
        <v/>
      </c>
      <c r="AA2037" s="107" t="str">
        <f>IFERROR((AA2036-AA2034)/AA2036*100%,"")</f>
        <v/>
      </c>
      <c r="AB2037" s="107" t="str">
        <f>IFERROR((AB2036-AB2034)/AB2036*100%,"")</f>
        <v/>
      </c>
      <c r="AC2037" s="194" t="str">
        <f t="shared" ref="AC2037" si="8951">IFERROR((AC2036-AC2035)/AC2036*100%,"")</f>
        <v/>
      </c>
      <c r="AD2037" s="194" t="str">
        <f t="shared" ref="AD2037" si="8952">IFERROR((AD2036-AD2035)/AD2036*100%,"")</f>
        <v/>
      </c>
      <c r="AE2037" s="194" t="str">
        <f t="shared" ref="AE2037" si="8953">IFERROR((AE2036-AE2035)/AE2036*100%,"")</f>
        <v/>
      </c>
      <c r="AF2037" s="194" t="str">
        <f t="shared" ref="AF2037" si="8954">IFERROR((AF2036-AF2035)/AF2036*100%,"")</f>
        <v/>
      </c>
      <c r="AG2037" s="194" t="str">
        <f t="shared" ref="AG2037" si="8955">IFERROR((AG2036-AG2035)/AG2036*100%,"")</f>
        <v/>
      </c>
      <c r="AH2037" s="194" t="str">
        <f t="shared" ref="AH2037" si="8956">IFERROR((AH2036-AH2035)/AH2036*100%,"")</f>
        <v/>
      </c>
      <c r="AI2037" s="194" t="str">
        <f t="shared" ref="AI2037" si="8957">IFERROR((AI2036-AI2035)/AI2036*100%,"")</f>
        <v/>
      </c>
      <c r="AJ2037" s="194" t="str">
        <f t="shared" ref="AJ2037" si="8958">IFERROR((AJ2036-AJ2035)/AJ2036*100%,"")</f>
        <v/>
      </c>
      <c r="AK2037" s="194" t="str">
        <f t="shared" ref="AK2037" si="8959">IFERROR((AK2036-AK2035)/AK2036*100%,"")</f>
        <v/>
      </c>
      <c r="AL2037" s="194" t="str">
        <f t="shared" ref="AL2037" si="8960">IFERROR((AL2036-AL2035)/AL2036*100%,"")</f>
        <v/>
      </c>
      <c r="AM2037" s="227" t="str">
        <f>IFERROR((AM2036-AM2034)/AM2036*100%,"")</f>
        <v/>
      </c>
    </row>
    <row r="2038" spans="1:39" customFormat="1" outlineLevel="1">
      <c r="A2038" t="str">
        <f>B2033&amp;C2038</f>
        <v>Surname, Forename4</v>
      </c>
      <c r="B2038" s="256"/>
      <c r="C2038" s="123">
        <v>4</v>
      </c>
      <c r="D2038" s="26" t="s">
        <v>22</v>
      </c>
      <c r="E2038" s="103"/>
      <c r="F2038" s="103"/>
      <c r="G2038" s="103"/>
      <c r="H2038" s="15"/>
      <c r="I2038" s="16"/>
      <c r="J2038" s="17"/>
      <c r="K2038" s="94"/>
      <c r="L2038" s="94"/>
      <c r="M2038" s="94"/>
      <c r="N2038" s="94"/>
      <c r="O2038" s="94"/>
      <c r="P2038" s="94"/>
      <c r="Q2038" s="17" t="str">
        <f>IF(SUM(K2038:P2038)=0,"",SUM(K2038:P2038))</f>
        <v/>
      </c>
      <c r="R2038" s="94"/>
      <c r="S2038" s="94"/>
      <c r="T2038" s="17" t="str">
        <f>IF(SUM(R2038:S2038)=0,"",SUM(R2038:S2038))</f>
        <v/>
      </c>
      <c r="U2038" s="17"/>
      <c r="V2038" s="94"/>
      <c r="W2038" s="17"/>
      <c r="X2038" s="94" t="str">
        <f>IFERROR(AVERAGE(V2038:W2038),"")</f>
        <v/>
      </c>
      <c r="Y2038" s="17"/>
      <c r="Z2038" s="17"/>
      <c r="AA2038" s="71"/>
      <c r="AB2038" s="17"/>
      <c r="AC2038" s="190" t="str">
        <f>IF(J2038="","",IF(J2038&lt;&gt;0,INT(25.4347*POWER((18-J2038),1.81)),0))</f>
        <v/>
      </c>
      <c r="AD2038" s="190" t="str">
        <f>IFERROR(IF(Q2038&lt;&gt;0,INT(0.14354*POWER(((10*Q2038)-220),1.4)),0),"")</f>
        <v/>
      </c>
      <c r="AE2038" s="190" t="str">
        <f>IFERROR(IF(T2038&lt;&gt;0,INT(51.39*POWER((T2038-1.5),1.05)),0),"")</f>
        <v/>
      </c>
      <c r="AF2038" s="190">
        <f>IF(U2038&lt;&gt;0,INT(0.8465*POWER(((100*U2038)-75),1.42)),0)</f>
        <v>0</v>
      </c>
      <c r="AG2038" s="190" t="str">
        <f>IFERROR(IF(X2038&lt;&gt;0,INT(1.53775*POWER((82-X2038),1.81)),0),"")</f>
        <v/>
      </c>
      <c r="AH2038" s="190" t="str">
        <f>IF(Y2038="","",IF(Y2038&lt;&gt;0,INT(5.74352*POWER((28.5-Y2038),1.92)),0))</f>
        <v/>
      </c>
      <c r="AI2038" s="190">
        <f>IF(Z2038&lt;&gt;0,INT(12.91*POWER((Z2038-4),1.1)),0)</f>
        <v>0</v>
      </c>
      <c r="AJ2038" s="190" t="str">
        <f>IF(AA2038="","",IF(AA2038&lt;&gt;0,INT(0.2797*POWER(((100*AA2038)),1.35)),0))</f>
        <v/>
      </c>
      <c r="AK2038" s="191" t="str">
        <f>IF(AB2038="","",IF(AB2038&lt;&gt;0,INT(100.14*POWER((AB2038-1),1.08)),0))</f>
        <v/>
      </c>
      <c r="AL2038" s="192">
        <f>COUNT(J2038,Q2038,T2038,X2038,Y2038,AA2038,AB2038)</f>
        <v>0</v>
      </c>
      <c r="AM2038" s="193" t="str">
        <f>IF(AL2038=0,"",SUM(AC2038:AK2038))</f>
        <v/>
      </c>
    </row>
    <row r="2039" spans="1:39" customFormat="1" outlineLevel="1">
      <c r="B2039" s="256"/>
      <c r="C2039" s="124" t="s">
        <v>65</v>
      </c>
      <c r="D2039" s="103"/>
      <c r="E2039" s="103"/>
      <c r="F2039" s="103"/>
      <c r="G2039" s="103"/>
      <c r="H2039" s="104"/>
      <c r="I2039" s="105"/>
      <c r="J2039" s="107" t="str">
        <f>IFERROR((J2036-J2038)/J2038*100%,"")</f>
        <v/>
      </c>
      <c r="K2039" s="107" t="str">
        <f t="shared" ref="K2039:T2039" si="8961">IFERROR((K2038-K2036)/K2038*100%,"")</f>
        <v/>
      </c>
      <c r="L2039" s="107" t="str">
        <f t="shared" si="8961"/>
        <v/>
      </c>
      <c r="M2039" s="107" t="str">
        <f t="shared" si="8961"/>
        <v/>
      </c>
      <c r="N2039" s="107" t="str">
        <f t="shared" si="8961"/>
        <v/>
      </c>
      <c r="O2039" s="107" t="str">
        <f t="shared" si="8961"/>
        <v/>
      </c>
      <c r="P2039" s="107" t="str">
        <f t="shared" si="8961"/>
        <v/>
      </c>
      <c r="Q2039" s="107" t="str">
        <f t="shared" si="8961"/>
        <v/>
      </c>
      <c r="R2039" s="107" t="str">
        <f t="shared" si="8961"/>
        <v/>
      </c>
      <c r="S2039" s="107" t="str">
        <f t="shared" si="8961"/>
        <v/>
      </c>
      <c r="T2039" s="107" t="str">
        <f t="shared" si="8961"/>
        <v/>
      </c>
      <c r="U2039" s="107" t="str">
        <f t="shared" ref="U2039" si="8962">IFERROR((U2038-U2037)/U2038*100%,"")</f>
        <v/>
      </c>
      <c r="V2039" s="107" t="str">
        <f>IFERROR((V2036-V2038)/V2038*100%,"")</f>
        <v/>
      </c>
      <c r="W2039" s="107" t="str">
        <f>IFERROR((W2036-W2038)/W2038*100%,"")</f>
        <v/>
      </c>
      <c r="X2039" s="107" t="str">
        <f>IFERROR((X2036-X2038)/X2038*100%,"")</f>
        <v/>
      </c>
      <c r="Y2039" s="107" t="str">
        <f>IFERROR((Y2036-Y2038)/Y2038*100%,"")</f>
        <v/>
      </c>
      <c r="Z2039" s="107" t="str">
        <f t="shared" ref="Z2039" si="8963">IFERROR((Z2038-Z2037)/Z2038*100%,"")</f>
        <v/>
      </c>
      <c r="AA2039" s="107" t="str">
        <f>IFERROR((AA2038-AA2036)/AA2038*100%,"")</f>
        <v/>
      </c>
      <c r="AB2039" s="107" t="str">
        <f>IFERROR((AB2038-AB2036)/AB2038*100%,"")</f>
        <v/>
      </c>
      <c r="AC2039" s="194" t="str">
        <f t="shared" ref="AC2039" si="8964">IFERROR((AC2038-AC2037)/AC2038*100%,"")</f>
        <v/>
      </c>
      <c r="AD2039" s="194" t="str">
        <f t="shared" ref="AD2039" si="8965">IFERROR((AD2038-AD2037)/AD2038*100%,"")</f>
        <v/>
      </c>
      <c r="AE2039" s="194" t="str">
        <f t="shared" ref="AE2039" si="8966">IFERROR((AE2038-AE2037)/AE2038*100%,"")</f>
        <v/>
      </c>
      <c r="AF2039" s="194" t="str">
        <f t="shared" ref="AF2039" si="8967">IFERROR((AF2038-AF2037)/AF2038*100%,"")</f>
        <v/>
      </c>
      <c r="AG2039" s="194" t="str">
        <f t="shared" ref="AG2039" si="8968">IFERROR((AG2038-AG2037)/AG2038*100%,"")</f>
        <v/>
      </c>
      <c r="AH2039" s="194" t="str">
        <f t="shared" ref="AH2039" si="8969">IFERROR((AH2038-AH2037)/AH2038*100%,"")</f>
        <v/>
      </c>
      <c r="AI2039" s="194" t="str">
        <f t="shared" ref="AI2039" si="8970">IFERROR((AI2038-AI2037)/AI2038*100%,"")</f>
        <v/>
      </c>
      <c r="AJ2039" s="194" t="str">
        <f t="shared" ref="AJ2039" si="8971">IFERROR((AJ2038-AJ2037)/AJ2038*100%,"")</f>
        <v/>
      </c>
      <c r="AK2039" s="194" t="str">
        <f t="shared" ref="AK2039" si="8972">IFERROR((AK2038-AK2037)/AK2038*100%,"")</f>
        <v/>
      </c>
      <c r="AL2039" s="194" t="str">
        <f t="shared" ref="AL2039" si="8973">IFERROR((AL2038-AL2037)/AL2038*100%,"")</f>
        <v/>
      </c>
      <c r="AM2039" s="227" t="str">
        <f>IFERROR((AM2038-AM2036)/AM2038*100%,"")</f>
        <v/>
      </c>
    </row>
    <row r="2040" spans="1:39" customFormat="1" outlineLevel="1">
      <c r="A2040" t="str">
        <f>B2033&amp;C2040</f>
        <v>Surname, Forename5</v>
      </c>
      <c r="B2040" s="256"/>
      <c r="C2040" s="123">
        <v>5</v>
      </c>
      <c r="D2040" s="26" t="s">
        <v>22</v>
      </c>
      <c r="E2040" s="103"/>
      <c r="F2040" s="103"/>
      <c r="G2040" s="103"/>
      <c r="H2040" s="15"/>
      <c r="I2040" s="16"/>
      <c r="J2040" s="17"/>
      <c r="K2040" s="94"/>
      <c r="L2040" s="94"/>
      <c r="M2040" s="94"/>
      <c r="N2040" s="94"/>
      <c r="O2040" s="94"/>
      <c r="P2040" s="94"/>
      <c r="Q2040" s="17" t="str">
        <f>IF(SUM(K2040:P2040)=0,"",SUM(K2040:P2040))</f>
        <v/>
      </c>
      <c r="R2040" s="94"/>
      <c r="S2040" s="94"/>
      <c r="T2040" s="17" t="str">
        <f>IF(SUM(R2040:S2040)=0,"",SUM(R2040:S2040))</f>
        <v/>
      </c>
      <c r="U2040" s="17"/>
      <c r="V2040" s="94"/>
      <c r="W2040" s="17"/>
      <c r="X2040" s="94" t="str">
        <f>IFERROR(AVERAGE(V2040:W2040),"")</f>
        <v/>
      </c>
      <c r="Y2040" s="17"/>
      <c r="Z2040" s="17"/>
      <c r="AA2040" s="71"/>
      <c r="AB2040" s="17"/>
      <c r="AC2040" s="190" t="str">
        <f>IF(J2040="","",IF(J2040&lt;&gt;0,INT(25.4347*POWER((18-J2040),1.81)),0))</f>
        <v/>
      </c>
      <c r="AD2040" s="190" t="str">
        <f>IFERROR(IF(Q2040&lt;&gt;0,INT(0.14354*POWER(((10*Q2040)-220),1.4)),0),"")</f>
        <v/>
      </c>
      <c r="AE2040" s="190" t="str">
        <f>IFERROR(IF(T2040&lt;&gt;0,INT(51.39*POWER((T2040-1.5),1.05)),0),"")</f>
        <v/>
      </c>
      <c r="AF2040" s="190">
        <f>IF(U2040&lt;&gt;0,INT(0.8465*POWER(((100*U2040)-75),1.42)),0)</f>
        <v>0</v>
      </c>
      <c r="AG2040" s="190" t="str">
        <f>IFERROR(IF(X2040&lt;&gt;0,INT(1.53775*POWER((82-X2040),1.81)),0),"")</f>
        <v/>
      </c>
      <c r="AH2040" s="190" t="str">
        <f>IF(Y2040="","",IF(Y2040&lt;&gt;0,INT(5.74352*POWER((28.5-Y2040),1.92)),0))</f>
        <v/>
      </c>
      <c r="AI2040" s="190">
        <f>IF(Z2040&lt;&gt;0,INT(12.91*POWER((Z2040-4),1.1)),0)</f>
        <v>0</v>
      </c>
      <c r="AJ2040" s="190" t="str">
        <f>IF(AA2040="","",IF(AA2040&lt;&gt;0,INT(0.2797*POWER(((100*AA2040)),1.35)),0))</f>
        <v/>
      </c>
      <c r="AK2040" s="191" t="str">
        <f>IF(AB2040="","",IF(AB2040&lt;&gt;0,INT(100.14*POWER((AB2040-1),1.08)),0))</f>
        <v/>
      </c>
      <c r="AL2040" s="192">
        <f>COUNT(J2040,Q2040,T2040,X2040,Y2040,AA2040,AB2040)</f>
        <v>0</v>
      </c>
      <c r="AM2040" s="193" t="str">
        <f>IF(AL2040=0,"",SUM(AC2040:AK2040))</f>
        <v/>
      </c>
    </row>
    <row r="2041" spans="1:39" customFormat="1" outlineLevel="1">
      <c r="B2041" s="256"/>
      <c r="C2041" s="124" t="s">
        <v>65</v>
      </c>
      <c r="D2041" s="103"/>
      <c r="E2041" s="103"/>
      <c r="F2041" s="103"/>
      <c r="G2041" s="103"/>
      <c r="H2041" s="104"/>
      <c r="I2041" s="105"/>
      <c r="J2041" s="107" t="str">
        <f>IFERROR((J2038-J2040)/J2040*100%,"")</f>
        <v/>
      </c>
      <c r="K2041" s="107" t="str">
        <f t="shared" ref="K2041:T2041" si="8974">IFERROR((K2040-K2038)/K2040*100%,"")</f>
        <v/>
      </c>
      <c r="L2041" s="107" t="str">
        <f t="shared" si="8974"/>
        <v/>
      </c>
      <c r="M2041" s="107" t="str">
        <f t="shared" si="8974"/>
        <v/>
      </c>
      <c r="N2041" s="107" t="str">
        <f t="shared" si="8974"/>
        <v/>
      </c>
      <c r="O2041" s="107" t="str">
        <f t="shared" si="8974"/>
        <v/>
      </c>
      <c r="P2041" s="107" t="str">
        <f t="shared" si="8974"/>
        <v/>
      </c>
      <c r="Q2041" s="107" t="str">
        <f t="shared" si="8974"/>
        <v/>
      </c>
      <c r="R2041" s="107" t="str">
        <f t="shared" si="8974"/>
        <v/>
      </c>
      <c r="S2041" s="107" t="str">
        <f t="shared" si="8974"/>
        <v/>
      </c>
      <c r="T2041" s="107" t="str">
        <f t="shared" si="8974"/>
        <v/>
      </c>
      <c r="U2041" s="107" t="str">
        <f t="shared" ref="U2041" si="8975">IFERROR((U2040-U2039)/U2040*100%,"")</f>
        <v/>
      </c>
      <c r="V2041" s="107" t="str">
        <f>IFERROR((V2038-V2040)/V2040*100%,"")</f>
        <v/>
      </c>
      <c r="W2041" s="107" t="str">
        <f>IFERROR((W2038-W2040)/W2040*100%,"")</f>
        <v/>
      </c>
      <c r="X2041" s="107" t="str">
        <f>IFERROR((X2038-X2040)/X2040*100%,"")</f>
        <v/>
      </c>
      <c r="Y2041" s="107" t="str">
        <f>IFERROR((Y2038-Y2040)/Y2040*100%,"")</f>
        <v/>
      </c>
      <c r="Z2041" s="107" t="str">
        <f t="shared" ref="Z2041" si="8976">IFERROR((Z2040-Z2039)/Z2040*100%,"")</f>
        <v/>
      </c>
      <c r="AA2041" s="107" t="str">
        <f>IFERROR((AA2040-AA2038)/AA2040*100%,"")</f>
        <v/>
      </c>
      <c r="AB2041" s="107" t="str">
        <f>IFERROR((AB2040-AB2038)/AB2040*100%,"")</f>
        <v/>
      </c>
      <c r="AC2041" s="194" t="str">
        <f t="shared" ref="AC2041" si="8977">IFERROR((AC2040-AC2039)/AC2040*100%,"")</f>
        <v/>
      </c>
      <c r="AD2041" s="194" t="str">
        <f t="shared" ref="AD2041" si="8978">IFERROR((AD2040-AD2039)/AD2040*100%,"")</f>
        <v/>
      </c>
      <c r="AE2041" s="194" t="str">
        <f t="shared" ref="AE2041" si="8979">IFERROR((AE2040-AE2039)/AE2040*100%,"")</f>
        <v/>
      </c>
      <c r="AF2041" s="194" t="str">
        <f t="shared" ref="AF2041" si="8980">IFERROR((AF2040-AF2039)/AF2040*100%,"")</f>
        <v/>
      </c>
      <c r="AG2041" s="194" t="str">
        <f t="shared" ref="AG2041" si="8981">IFERROR((AG2040-AG2039)/AG2040*100%,"")</f>
        <v/>
      </c>
      <c r="AH2041" s="194" t="str">
        <f t="shared" ref="AH2041" si="8982">IFERROR((AH2040-AH2039)/AH2040*100%,"")</f>
        <v/>
      </c>
      <c r="AI2041" s="194" t="str">
        <f t="shared" ref="AI2041" si="8983">IFERROR((AI2040-AI2039)/AI2040*100%,"")</f>
        <v/>
      </c>
      <c r="AJ2041" s="194" t="str">
        <f t="shared" ref="AJ2041" si="8984">IFERROR((AJ2040-AJ2039)/AJ2040*100%,"")</f>
        <v/>
      </c>
      <c r="AK2041" s="194" t="str">
        <f t="shared" ref="AK2041" si="8985">IFERROR((AK2040-AK2039)/AK2040*100%,"")</f>
        <v/>
      </c>
      <c r="AL2041" s="194" t="str">
        <f t="shared" ref="AL2041" si="8986">IFERROR((AL2040-AL2039)/AL2040*100%,"")</f>
        <v/>
      </c>
      <c r="AM2041" s="227" t="str">
        <f>IFERROR((AM2040-AM2038)/AM2040*100%,"")</f>
        <v/>
      </c>
    </row>
    <row r="2042" spans="1:39" customFormat="1" outlineLevel="1">
      <c r="A2042" t="str">
        <f>B2033&amp;C2042</f>
        <v>Surname, Forename6</v>
      </c>
      <c r="B2042" s="256"/>
      <c r="C2042" s="123">
        <v>6</v>
      </c>
      <c r="D2042" s="26" t="s">
        <v>22</v>
      </c>
      <c r="E2042" s="103"/>
      <c r="F2042" s="103"/>
      <c r="G2042" s="103"/>
      <c r="H2042" s="15"/>
      <c r="I2042" s="16"/>
      <c r="J2042" s="17"/>
      <c r="K2042" s="94"/>
      <c r="L2042" s="94"/>
      <c r="M2042" s="94"/>
      <c r="N2042" s="94"/>
      <c r="O2042" s="94"/>
      <c r="P2042" s="94"/>
      <c r="Q2042" s="17" t="str">
        <f>IF(SUM(K2042:P2042)=0,"",SUM(K2042:P2042))</f>
        <v/>
      </c>
      <c r="R2042" s="94"/>
      <c r="S2042" s="94"/>
      <c r="T2042" s="17" t="str">
        <f>IF(SUM(R2042:S2042)=0,"",SUM(R2042:S2042))</f>
        <v/>
      </c>
      <c r="U2042" s="17"/>
      <c r="V2042" s="94"/>
      <c r="W2042" s="17"/>
      <c r="X2042" s="94" t="str">
        <f>IFERROR(AVERAGE(V2042:W2042),"")</f>
        <v/>
      </c>
      <c r="Y2042" s="17"/>
      <c r="Z2042" s="17"/>
      <c r="AA2042" s="71"/>
      <c r="AB2042" s="17"/>
      <c r="AC2042" s="190" t="str">
        <f>IF(J2042="","",IF(J2042&lt;&gt;0,INT(25.4347*POWER((18-J2042),1.81)),0))</f>
        <v/>
      </c>
      <c r="AD2042" s="190" t="str">
        <f>IFERROR(IF(Q2042&lt;&gt;0,INT(0.14354*POWER(((10*Q2042)-220),1.4)),0),"")</f>
        <v/>
      </c>
      <c r="AE2042" s="190" t="str">
        <f>IFERROR(IF(T2042&lt;&gt;0,INT(51.39*POWER((T2042-1.5),1.05)),0),"")</f>
        <v/>
      </c>
      <c r="AF2042" s="190">
        <f>IF(U2042&lt;&gt;0,INT(0.8465*POWER(((100*U2042)-75),1.42)),0)</f>
        <v>0</v>
      </c>
      <c r="AG2042" s="190" t="str">
        <f>IFERROR(IF(X2042&lt;&gt;0,INT(1.53775*POWER((82-X2042),1.81)),0),"")</f>
        <v/>
      </c>
      <c r="AH2042" s="190" t="str">
        <f>IF(Y2042="","",IF(Y2042&lt;&gt;0,INT(5.74352*POWER((28.5-Y2042),1.92)),0))</f>
        <v/>
      </c>
      <c r="AI2042" s="190">
        <f>IF(Z2042&lt;&gt;0,INT(12.91*POWER((Z2042-4),1.1)),0)</f>
        <v>0</v>
      </c>
      <c r="AJ2042" s="190" t="str">
        <f>IF(AA2042="","",IF(AA2042&lt;&gt;0,INT(0.2797*POWER(((100*AA2042)),1.35)),0))</f>
        <v/>
      </c>
      <c r="AK2042" s="191" t="str">
        <f>IF(AB2042="","",IF(AB2042&lt;&gt;0,INT(100.14*POWER((AB2042-1),1.08)),0))</f>
        <v/>
      </c>
      <c r="AL2042" s="192">
        <f>COUNT(J2042,Q2042,T2042,X2042,Y2042,AA2042,AB2042)</f>
        <v>0</v>
      </c>
      <c r="AM2042" s="193" t="str">
        <f>IF(AL2042=0,"",SUM(AC2042:AK2042))</f>
        <v/>
      </c>
    </row>
    <row r="2043" spans="1:39" customFormat="1" outlineLevel="1">
      <c r="B2043" s="256"/>
      <c r="C2043" s="124" t="s">
        <v>65</v>
      </c>
      <c r="D2043" s="103"/>
      <c r="E2043" s="103"/>
      <c r="F2043" s="103"/>
      <c r="G2043" s="103"/>
      <c r="H2043" s="104"/>
      <c r="I2043" s="105"/>
      <c r="J2043" s="107" t="str">
        <f>IFERROR((J2040-J2042)/J2042*100%,"")</f>
        <v/>
      </c>
      <c r="K2043" s="107" t="str">
        <f t="shared" ref="K2043:T2043" si="8987">IFERROR((K2042-K2040)/K2042*100%,"")</f>
        <v/>
      </c>
      <c r="L2043" s="107" t="str">
        <f t="shared" si="8987"/>
        <v/>
      </c>
      <c r="M2043" s="107" t="str">
        <f t="shared" si="8987"/>
        <v/>
      </c>
      <c r="N2043" s="107" t="str">
        <f t="shared" si="8987"/>
        <v/>
      </c>
      <c r="O2043" s="107" t="str">
        <f t="shared" si="8987"/>
        <v/>
      </c>
      <c r="P2043" s="107" t="str">
        <f t="shared" si="8987"/>
        <v/>
      </c>
      <c r="Q2043" s="107" t="str">
        <f t="shared" si="8987"/>
        <v/>
      </c>
      <c r="R2043" s="107" t="str">
        <f t="shared" si="8987"/>
        <v/>
      </c>
      <c r="S2043" s="107" t="str">
        <f t="shared" si="8987"/>
        <v/>
      </c>
      <c r="T2043" s="107" t="str">
        <f t="shared" si="8987"/>
        <v/>
      </c>
      <c r="U2043" s="107" t="str">
        <f t="shared" ref="U2043" si="8988">IFERROR((U2042-U2041)/U2042*100%,"")</f>
        <v/>
      </c>
      <c r="V2043" s="107" t="str">
        <f>IFERROR((V2040-V2042)/V2042*100%,"")</f>
        <v/>
      </c>
      <c r="W2043" s="107" t="str">
        <f>IFERROR((W2040-W2042)/W2042*100%,"")</f>
        <v/>
      </c>
      <c r="X2043" s="107" t="str">
        <f>IFERROR((X2040-X2042)/X2042*100%,"")</f>
        <v/>
      </c>
      <c r="Y2043" s="107" t="str">
        <f>IFERROR((Y2040-Y2042)/Y2042*100%,"")</f>
        <v/>
      </c>
      <c r="Z2043" s="107" t="str">
        <f t="shared" ref="Z2043" si="8989">IFERROR((Z2042-Z2041)/Z2042*100%,"")</f>
        <v/>
      </c>
      <c r="AA2043" s="107" t="str">
        <f>IFERROR((AA2042-AA2040)/AA2042*100%,"")</f>
        <v/>
      </c>
      <c r="AB2043" s="107" t="str">
        <f>IFERROR((AB2042-AB2040)/AB2042*100%,"")</f>
        <v/>
      </c>
      <c r="AC2043" s="194" t="str">
        <f t="shared" ref="AC2043" si="8990">IFERROR((AC2042-AC2041)/AC2042*100%,"")</f>
        <v/>
      </c>
      <c r="AD2043" s="194" t="str">
        <f t="shared" ref="AD2043" si="8991">IFERROR((AD2042-AD2041)/AD2042*100%,"")</f>
        <v/>
      </c>
      <c r="AE2043" s="194" t="str">
        <f t="shared" ref="AE2043" si="8992">IFERROR((AE2042-AE2041)/AE2042*100%,"")</f>
        <v/>
      </c>
      <c r="AF2043" s="194" t="str">
        <f t="shared" ref="AF2043" si="8993">IFERROR((AF2042-AF2041)/AF2042*100%,"")</f>
        <v/>
      </c>
      <c r="AG2043" s="194" t="str">
        <f t="shared" ref="AG2043" si="8994">IFERROR((AG2042-AG2041)/AG2042*100%,"")</f>
        <v/>
      </c>
      <c r="AH2043" s="194" t="str">
        <f t="shared" ref="AH2043" si="8995">IFERROR((AH2042-AH2041)/AH2042*100%,"")</f>
        <v/>
      </c>
      <c r="AI2043" s="194" t="str">
        <f t="shared" ref="AI2043" si="8996">IFERROR((AI2042-AI2041)/AI2042*100%,"")</f>
        <v/>
      </c>
      <c r="AJ2043" s="194" t="str">
        <f t="shared" ref="AJ2043" si="8997">IFERROR((AJ2042-AJ2041)/AJ2042*100%,"")</f>
        <v/>
      </c>
      <c r="AK2043" s="194" t="str">
        <f t="shared" ref="AK2043" si="8998">IFERROR((AK2042-AK2041)/AK2042*100%,"")</f>
        <v/>
      </c>
      <c r="AL2043" s="194" t="str">
        <f t="shared" ref="AL2043" si="8999">IFERROR((AL2042-AL2041)/AL2042*100%,"")</f>
        <v/>
      </c>
      <c r="AM2043" s="227" t="str">
        <f>IFERROR((AM2042-AM2040)/AM2042*100%,"")</f>
        <v/>
      </c>
    </row>
    <row r="2044" spans="1:39" customFormat="1" outlineLevel="1">
      <c r="A2044" t="str">
        <f>B2033&amp;C2044</f>
        <v>Surname, Forename7</v>
      </c>
      <c r="B2044" s="256"/>
      <c r="C2044" s="123">
        <v>7</v>
      </c>
      <c r="D2044" s="26" t="s">
        <v>22</v>
      </c>
      <c r="E2044" s="103"/>
      <c r="F2044" s="103"/>
      <c r="G2044" s="103"/>
      <c r="H2044" s="15"/>
      <c r="I2044" s="16"/>
      <c r="J2044" s="17"/>
      <c r="K2044" s="94"/>
      <c r="L2044" s="94"/>
      <c r="M2044" s="94"/>
      <c r="N2044" s="94"/>
      <c r="O2044" s="94"/>
      <c r="P2044" s="94"/>
      <c r="Q2044" s="17" t="str">
        <f>IF(SUM(K2044:P2044)=0,"",SUM(K2044:P2044))</f>
        <v/>
      </c>
      <c r="R2044" s="94"/>
      <c r="S2044" s="94"/>
      <c r="T2044" s="17" t="str">
        <f>IF(SUM(R2044:S2044)=0,"",SUM(R2044:S2044))</f>
        <v/>
      </c>
      <c r="U2044" s="17"/>
      <c r="V2044" s="94"/>
      <c r="W2044" s="17"/>
      <c r="X2044" s="94" t="str">
        <f>IFERROR(AVERAGE(V2044:W2044),"")</f>
        <v/>
      </c>
      <c r="Y2044" s="17"/>
      <c r="Z2044" s="17"/>
      <c r="AA2044" s="71"/>
      <c r="AB2044" s="17"/>
      <c r="AC2044" s="190" t="str">
        <f>IF(J2044="","",IF(J2044&lt;&gt;0,INT(25.4347*POWER((18-J2044),1.81)),0))</f>
        <v/>
      </c>
      <c r="AD2044" s="190" t="str">
        <f>IFERROR(IF(Q2044&lt;&gt;0,INT(0.14354*POWER(((10*Q2044)-220),1.4)),0),"")</f>
        <v/>
      </c>
      <c r="AE2044" s="190" t="str">
        <f>IFERROR(IF(T2044&lt;&gt;0,INT(51.39*POWER((T2044-1.5),1.05)),0),"")</f>
        <v/>
      </c>
      <c r="AF2044" s="190">
        <f>IF(U2044&lt;&gt;0,INT(0.8465*POWER(((100*U2044)-75),1.42)),0)</f>
        <v>0</v>
      </c>
      <c r="AG2044" s="190" t="str">
        <f>IFERROR(IF(X2044&lt;&gt;0,INT(1.53775*POWER((82-X2044),1.81)),0),"")</f>
        <v/>
      </c>
      <c r="AH2044" s="190" t="str">
        <f>IF(Y2044="","",IF(Y2044&lt;&gt;0,INT(5.74352*POWER((28.5-Y2044),1.92)),0))</f>
        <v/>
      </c>
      <c r="AI2044" s="190">
        <f>IF(Z2044&lt;&gt;0,INT(12.91*POWER((Z2044-4),1.1)),0)</f>
        <v>0</v>
      </c>
      <c r="AJ2044" s="190" t="str">
        <f>IF(AA2044="","",IF(AA2044&lt;&gt;0,INT(0.2797*POWER(((100*AA2044)),1.35)),0))</f>
        <v/>
      </c>
      <c r="AK2044" s="191" t="str">
        <f>IF(AB2044="","",IF(AB2044&lt;&gt;0,INT(100.14*POWER((AB2044-1),1.08)),0))</f>
        <v/>
      </c>
      <c r="AL2044" s="192">
        <f>COUNT(J2044,Q2044,T2044,X2044,Y2044,AA2044,AB2044)</f>
        <v>0</v>
      </c>
      <c r="AM2044" s="193" t="str">
        <f>IF(AL2044=0,"",SUM(AC2044:AK2044))</f>
        <v/>
      </c>
    </row>
    <row r="2045" spans="1:39" customFormat="1" outlineLevel="1">
      <c r="B2045" s="256"/>
      <c r="C2045" s="124" t="s">
        <v>65</v>
      </c>
      <c r="D2045" s="103"/>
      <c r="E2045" s="103"/>
      <c r="F2045" s="103"/>
      <c r="G2045" s="103"/>
      <c r="H2045" s="104"/>
      <c r="I2045" s="105"/>
      <c r="J2045" s="107" t="str">
        <f>IFERROR((J2042-J2044)/J2044*100%,"")</f>
        <v/>
      </c>
      <c r="K2045" s="107" t="str">
        <f t="shared" ref="K2045:T2045" si="9000">IFERROR((K2044-K2042)/K2044*100%,"")</f>
        <v/>
      </c>
      <c r="L2045" s="107" t="str">
        <f t="shared" si="9000"/>
        <v/>
      </c>
      <c r="M2045" s="107" t="str">
        <f t="shared" si="9000"/>
        <v/>
      </c>
      <c r="N2045" s="107" t="str">
        <f t="shared" si="9000"/>
        <v/>
      </c>
      <c r="O2045" s="107" t="str">
        <f t="shared" si="9000"/>
        <v/>
      </c>
      <c r="P2045" s="107" t="str">
        <f t="shared" si="9000"/>
        <v/>
      </c>
      <c r="Q2045" s="107" t="str">
        <f t="shared" si="9000"/>
        <v/>
      </c>
      <c r="R2045" s="107" t="str">
        <f t="shared" si="9000"/>
        <v/>
      </c>
      <c r="S2045" s="107" t="str">
        <f t="shared" si="9000"/>
        <v/>
      </c>
      <c r="T2045" s="107" t="str">
        <f t="shared" si="9000"/>
        <v/>
      </c>
      <c r="U2045" s="107" t="str">
        <f t="shared" ref="U2045" si="9001">IFERROR((U2044-U2043)/U2044*100%,"")</f>
        <v/>
      </c>
      <c r="V2045" s="107" t="str">
        <f>IFERROR((V2042-V2044)/V2044*100%,"")</f>
        <v/>
      </c>
      <c r="W2045" s="107" t="str">
        <f>IFERROR((W2042-W2044)/W2044*100%,"")</f>
        <v/>
      </c>
      <c r="X2045" s="107" t="str">
        <f>IFERROR((X2042-X2044)/X2044*100%,"")</f>
        <v/>
      </c>
      <c r="Y2045" s="107" t="str">
        <f>IFERROR((Y2042-Y2044)/Y2044*100%,"")</f>
        <v/>
      </c>
      <c r="Z2045" s="107" t="str">
        <f t="shared" ref="Z2045" si="9002">IFERROR((Z2044-Z2043)/Z2044*100%,"")</f>
        <v/>
      </c>
      <c r="AA2045" s="107" t="str">
        <f>IFERROR((AA2044-AA2042)/AA2044*100%,"")</f>
        <v/>
      </c>
      <c r="AB2045" s="107" t="str">
        <f>IFERROR((AB2044-AB2042)/AB2044*100%,"")</f>
        <v/>
      </c>
      <c r="AC2045" s="194" t="str">
        <f t="shared" ref="AC2045" si="9003">IFERROR((AC2044-AC2043)/AC2044*100%,"")</f>
        <v/>
      </c>
      <c r="AD2045" s="194" t="str">
        <f t="shared" ref="AD2045" si="9004">IFERROR((AD2044-AD2043)/AD2044*100%,"")</f>
        <v/>
      </c>
      <c r="AE2045" s="194" t="str">
        <f t="shared" ref="AE2045" si="9005">IFERROR((AE2044-AE2043)/AE2044*100%,"")</f>
        <v/>
      </c>
      <c r="AF2045" s="194" t="str">
        <f t="shared" ref="AF2045" si="9006">IFERROR((AF2044-AF2043)/AF2044*100%,"")</f>
        <v/>
      </c>
      <c r="AG2045" s="194" t="str">
        <f t="shared" ref="AG2045" si="9007">IFERROR((AG2044-AG2043)/AG2044*100%,"")</f>
        <v/>
      </c>
      <c r="AH2045" s="194" t="str">
        <f t="shared" ref="AH2045" si="9008">IFERROR((AH2044-AH2043)/AH2044*100%,"")</f>
        <v/>
      </c>
      <c r="AI2045" s="194" t="str">
        <f t="shared" ref="AI2045" si="9009">IFERROR((AI2044-AI2043)/AI2044*100%,"")</f>
        <v/>
      </c>
      <c r="AJ2045" s="194" t="str">
        <f t="shared" ref="AJ2045" si="9010">IFERROR((AJ2044-AJ2043)/AJ2044*100%,"")</f>
        <v/>
      </c>
      <c r="AK2045" s="194" t="str">
        <f t="shared" ref="AK2045" si="9011">IFERROR((AK2044-AK2043)/AK2044*100%,"")</f>
        <v/>
      </c>
      <c r="AL2045" s="194" t="str">
        <f t="shared" ref="AL2045" si="9012">IFERROR((AL2044-AL2043)/AL2044*100%,"")</f>
        <v/>
      </c>
      <c r="AM2045" s="227" t="str">
        <f>IFERROR((AM2044-AM2042)/AM2044*100%,"")</f>
        <v/>
      </c>
    </row>
    <row r="2046" spans="1:39" customFormat="1" outlineLevel="1">
      <c r="A2046" t="str">
        <f>B2033&amp;C2046</f>
        <v>Surname, Forename8</v>
      </c>
      <c r="B2046" s="256"/>
      <c r="C2046" s="123">
        <v>8</v>
      </c>
      <c r="D2046" s="26" t="s">
        <v>22</v>
      </c>
      <c r="E2046" s="103"/>
      <c r="F2046" s="103"/>
      <c r="G2046" s="103"/>
      <c r="H2046" s="15"/>
      <c r="I2046" s="16"/>
      <c r="J2046" s="17"/>
      <c r="K2046" s="94"/>
      <c r="L2046" s="94"/>
      <c r="M2046" s="94"/>
      <c r="N2046" s="94"/>
      <c r="O2046" s="94"/>
      <c r="P2046" s="94"/>
      <c r="Q2046" s="17" t="str">
        <f>IF(SUM(K2046:P2046)=0,"",SUM(K2046:P2046))</f>
        <v/>
      </c>
      <c r="R2046" s="94"/>
      <c r="S2046" s="94"/>
      <c r="T2046" s="17" t="str">
        <f>IF(SUM(R2046:S2046)=0,"",SUM(R2046:S2046))</f>
        <v/>
      </c>
      <c r="U2046" s="17"/>
      <c r="V2046" s="94"/>
      <c r="W2046" s="17"/>
      <c r="X2046" s="94" t="str">
        <f>IFERROR(AVERAGE(V2046:W2046),"")</f>
        <v/>
      </c>
      <c r="Y2046" s="17"/>
      <c r="Z2046" s="17"/>
      <c r="AA2046" s="71"/>
      <c r="AB2046" s="17"/>
      <c r="AC2046" s="190" t="str">
        <f>IF(J2046="","",IF(J2046&lt;&gt;0,INT(25.4347*POWER((18-J2046),1.81)),0))</f>
        <v/>
      </c>
      <c r="AD2046" s="190" t="str">
        <f>IFERROR(IF(Q2046&lt;&gt;0,INT(0.14354*POWER(((10*Q2046)-220),1.4)),0),"")</f>
        <v/>
      </c>
      <c r="AE2046" s="190" t="str">
        <f>IFERROR(IF(T2046&lt;&gt;0,INT(51.39*POWER((T2046-1.5),1.05)),0),"")</f>
        <v/>
      </c>
      <c r="AF2046" s="190">
        <f>IF(U2046&lt;&gt;0,INT(0.8465*POWER(((100*U2046)-75),1.42)),0)</f>
        <v>0</v>
      </c>
      <c r="AG2046" s="190" t="str">
        <f>IFERROR(IF(X2046&lt;&gt;0,INT(1.53775*POWER((82-X2046),1.81)),0),"")</f>
        <v/>
      </c>
      <c r="AH2046" s="190" t="str">
        <f>IF(Y2046="","",IF(Y2046&lt;&gt;0,INT(5.74352*POWER((28.5-Y2046),1.92)),0))</f>
        <v/>
      </c>
      <c r="AI2046" s="190">
        <f>IF(Z2046&lt;&gt;0,INT(12.91*POWER((Z2046-4),1.1)),0)</f>
        <v>0</v>
      </c>
      <c r="AJ2046" s="190" t="str">
        <f>IF(AA2046="","",IF(AA2046&lt;&gt;0,INT(0.2797*POWER(((100*AA2046)),1.35)),0))</f>
        <v/>
      </c>
      <c r="AK2046" s="191" t="str">
        <f>IF(AB2046="","",IF(AB2046&lt;&gt;0,INT(100.14*POWER((AB2046-1),1.08)),0))</f>
        <v/>
      </c>
      <c r="AL2046" s="192">
        <f>COUNT(J2046,Q2046,T2046,X2046,Y2046,AA2046,AB2046)</f>
        <v>0</v>
      </c>
      <c r="AM2046" s="193" t="str">
        <f>IF(AL2046=0,"",SUM(AC2046:AK2046))</f>
        <v/>
      </c>
    </row>
    <row r="2047" spans="1:39" customFormat="1" outlineLevel="1">
      <c r="B2047" s="256"/>
      <c r="C2047" s="124" t="s">
        <v>65</v>
      </c>
      <c r="D2047" s="103"/>
      <c r="E2047" s="103"/>
      <c r="F2047" s="103"/>
      <c r="G2047" s="103"/>
      <c r="H2047" s="104"/>
      <c r="I2047" s="105"/>
      <c r="J2047" s="107" t="str">
        <f>IFERROR((J2044-J2046)/J2046*100%,"")</f>
        <v/>
      </c>
      <c r="K2047" s="107" t="str">
        <f t="shared" ref="K2047:T2047" si="9013">IFERROR((K2046-K2044)/K2046*100%,"")</f>
        <v/>
      </c>
      <c r="L2047" s="107" t="str">
        <f t="shared" si="9013"/>
        <v/>
      </c>
      <c r="M2047" s="107" t="str">
        <f t="shared" si="9013"/>
        <v/>
      </c>
      <c r="N2047" s="107" t="str">
        <f t="shared" si="9013"/>
        <v/>
      </c>
      <c r="O2047" s="107" t="str">
        <f t="shared" si="9013"/>
        <v/>
      </c>
      <c r="P2047" s="107" t="str">
        <f t="shared" si="9013"/>
        <v/>
      </c>
      <c r="Q2047" s="107" t="str">
        <f t="shared" si="9013"/>
        <v/>
      </c>
      <c r="R2047" s="107" t="str">
        <f t="shared" si="9013"/>
        <v/>
      </c>
      <c r="S2047" s="107" t="str">
        <f t="shared" si="9013"/>
        <v/>
      </c>
      <c r="T2047" s="107" t="str">
        <f t="shared" si="9013"/>
        <v/>
      </c>
      <c r="U2047" s="107" t="str">
        <f t="shared" ref="U2047" si="9014">IFERROR((U2046-U2045)/U2046*100%,"")</f>
        <v/>
      </c>
      <c r="V2047" s="107" t="str">
        <f>IFERROR((V2044-V2046)/V2046*100%,"")</f>
        <v/>
      </c>
      <c r="W2047" s="107" t="str">
        <f>IFERROR((W2044-W2046)/W2046*100%,"")</f>
        <v/>
      </c>
      <c r="X2047" s="107" t="str">
        <f>IFERROR((X2044-X2046)/X2046*100%,"")</f>
        <v/>
      </c>
      <c r="Y2047" s="107" t="str">
        <f>IFERROR((Y2044-Y2046)/Y2046*100%,"")</f>
        <v/>
      </c>
      <c r="Z2047" s="107" t="str">
        <f t="shared" ref="Z2047" si="9015">IFERROR((Z2046-Z2045)/Z2046*100%,"")</f>
        <v/>
      </c>
      <c r="AA2047" s="107" t="str">
        <f>IFERROR((AA2046-AA2044)/AA2046*100%,"")</f>
        <v/>
      </c>
      <c r="AB2047" s="107" t="str">
        <f>IFERROR((AB2046-AB2044)/AB2046*100%,"")</f>
        <v/>
      </c>
      <c r="AC2047" s="194" t="str">
        <f t="shared" ref="AC2047" si="9016">IFERROR((AC2046-AC2045)/AC2046*100%,"")</f>
        <v/>
      </c>
      <c r="AD2047" s="194" t="str">
        <f t="shared" ref="AD2047" si="9017">IFERROR((AD2046-AD2045)/AD2046*100%,"")</f>
        <v/>
      </c>
      <c r="AE2047" s="194" t="str">
        <f t="shared" ref="AE2047" si="9018">IFERROR((AE2046-AE2045)/AE2046*100%,"")</f>
        <v/>
      </c>
      <c r="AF2047" s="194" t="str">
        <f t="shared" ref="AF2047" si="9019">IFERROR((AF2046-AF2045)/AF2046*100%,"")</f>
        <v/>
      </c>
      <c r="AG2047" s="194" t="str">
        <f t="shared" ref="AG2047" si="9020">IFERROR((AG2046-AG2045)/AG2046*100%,"")</f>
        <v/>
      </c>
      <c r="AH2047" s="194" t="str">
        <f t="shared" ref="AH2047" si="9021">IFERROR((AH2046-AH2045)/AH2046*100%,"")</f>
        <v/>
      </c>
      <c r="AI2047" s="194" t="str">
        <f t="shared" ref="AI2047" si="9022">IFERROR((AI2046-AI2045)/AI2046*100%,"")</f>
        <v/>
      </c>
      <c r="AJ2047" s="194" t="str">
        <f t="shared" ref="AJ2047" si="9023">IFERROR((AJ2046-AJ2045)/AJ2046*100%,"")</f>
        <v/>
      </c>
      <c r="AK2047" s="194" t="str">
        <f t="shared" ref="AK2047" si="9024">IFERROR((AK2046-AK2045)/AK2046*100%,"")</f>
        <v/>
      </c>
      <c r="AL2047" s="194" t="str">
        <f t="shared" ref="AL2047" si="9025">IFERROR((AL2046-AL2045)/AL2046*100%,"")</f>
        <v/>
      </c>
      <c r="AM2047" s="227" t="str">
        <f>IFERROR((AM2046-AM2044)/AM2046*100%,"")</f>
        <v/>
      </c>
    </row>
    <row r="2048" spans="1:39" customFormat="1" outlineLevel="1">
      <c r="A2048" t="str">
        <f>B2033&amp;C2048</f>
        <v>Surname, Forename9</v>
      </c>
      <c r="B2048" s="256"/>
      <c r="C2048" s="123">
        <v>9</v>
      </c>
      <c r="D2048" s="26" t="s">
        <v>22</v>
      </c>
      <c r="E2048" s="103"/>
      <c r="F2048" s="103"/>
      <c r="G2048" s="103"/>
      <c r="H2048" s="15"/>
      <c r="I2048" s="16"/>
      <c r="J2048" s="17"/>
      <c r="K2048" s="94"/>
      <c r="L2048" s="94"/>
      <c r="M2048" s="94"/>
      <c r="N2048" s="94"/>
      <c r="O2048" s="94"/>
      <c r="P2048" s="94"/>
      <c r="Q2048" s="17" t="str">
        <f>IF(SUM(K2048:P2048)=0,"",SUM(K2048:P2048))</f>
        <v/>
      </c>
      <c r="R2048" s="94"/>
      <c r="S2048" s="94"/>
      <c r="T2048" s="17" t="str">
        <f>IF(SUM(R2048:S2048)=0,"",SUM(R2048:S2048))</f>
        <v/>
      </c>
      <c r="U2048" s="17"/>
      <c r="V2048" s="94"/>
      <c r="W2048" s="17"/>
      <c r="X2048" s="94" t="str">
        <f>IFERROR(AVERAGE(V2048:W2048),"")</f>
        <v/>
      </c>
      <c r="Y2048" s="17"/>
      <c r="Z2048" s="17"/>
      <c r="AA2048" s="71"/>
      <c r="AB2048" s="17"/>
      <c r="AC2048" s="190" t="str">
        <f>IF(J2048="","",IF(J2048&lt;&gt;0,INT(25.4347*POWER((18-J2048),1.81)),0))</f>
        <v/>
      </c>
      <c r="AD2048" s="190" t="str">
        <f>IFERROR(IF(Q2048&lt;&gt;0,INT(0.14354*POWER(((10*Q2048)-220),1.4)),0),"")</f>
        <v/>
      </c>
      <c r="AE2048" s="190" t="str">
        <f>IFERROR(IF(T2048&lt;&gt;0,INT(51.39*POWER((T2048-1.5),1.05)),0),"")</f>
        <v/>
      </c>
      <c r="AF2048" s="190">
        <f>IF(U2048&lt;&gt;0,INT(0.8465*POWER(((100*U2048)-75),1.42)),0)</f>
        <v>0</v>
      </c>
      <c r="AG2048" s="190" t="str">
        <f>IFERROR(IF(X2048&lt;&gt;0,INT(1.53775*POWER((82-X2048),1.81)),0),"")</f>
        <v/>
      </c>
      <c r="AH2048" s="190" t="str">
        <f>IF(Y2048="","",IF(Y2048&lt;&gt;0,INT(5.74352*POWER((28.5-Y2048),1.92)),0))</f>
        <v/>
      </c>
      <c r="AI2048" s="190">
        <f>IF(Z2048&lt;&gt;0,INT(12.91*POWER((Z2048-4),1.1)),0)</f>
        <v>0</v>
      </c>
      <c r="AJ2048" s="190" t="str">
        <f>IF(AA2048="","",IF(AA2048&lt;&gt;0,INT(0.2797*POWER(((100*AA2048)),1.35)),0))</f>
        <v/>
      </c>
      <c r="AK2048" s="191" t="str">
        <f>IF(AB2048="","",IF(AB2048&lt;&gt;0,INT(100.14*POWER((AB2048-1),1.08)),0))</f>
        <v/>
      </c>
      <c r="AL2048" s="192">
        <f>COUNT(J2048,Q2048,T2048,X2048,Y2048,AA2048,AB2048)</f>
        <v>0</v>
      </c>
      <c r="AM2048" s="193" t="str">
        <f>IF(AL2048=0,"",SUM(AC2048:AK2048))</f>
        <v/>
      </c>
    </row>
    <row r="2049" spans="1:39" customFormat="1" outlineLevel="1">
      <c r="B2049" s="256"/>
      <c r="C2049" s="124" t="s">
        <v>65</v>
      </c>
      <c r="D2049" s="33"/>
      <c r="E2049" s="33"/>
      <c r="F2049" s="33"/>
      <c r="G2049" s="33"/>
      <c r="H2049" s="18"/>
      <c r="I2049" s="44"/>
      <c r="J2049" s="107" t="str">
        <f>IFERROR((J2046-J2048)/J2048*100%,"")</f>
        <v/>
      </c>
      <c r="K2049" s="107" t="str">
        <f t="shared" ref="K2049:T2049" si="9026">IFERROR((K2048-K2046)/K2048*100%,"")</f>
        <v/>
      </c>
      <c r="L2049" s="107" t="str">
        <f t="shared" si="9026"/>
        <v/>
      </c>
      <c r="M2049" s="107" t="str">
        <f t="shared" si="9026"/>
        <v/>
      </c>
      <c r="N2049" s="107" t="str">
        <f t="shared" si="9026"/>
        <v/>
      </c>
      <c r="O2049" s="107" t="str">
        <f t="shared" si="9026"/>
        <v/>
      </c>
      <c r="P2049" s="107" t="str">
        <f t="shared" si="9026"/>
        <v/>
      </c>
      <c r="Q2049" s="107" t="str">
        <f t="shared" si="9026"/>
        <v/>
      </c>
      <c r="R2049" s="107" t="str">
        <f t="shared" si="9026"/>
        <v/>
      </c>
      <c r="S2049" s="107" t="str">
        <f t="shared" si="9026"/>
        <v/>
      </c>
      <c r="T2049" s="107" t="str">
        <f t="shared" si="9026"/>
        <v/>
      </c>
      <c r="U2049" s="107" t="str">
        <f t="shared" ref="U2049" si="9027">IFERROR((U2048-U2047)/U2048*100%,"")</f>
        <v/>
      </c>
      <c r="V2049" s="107" t="str">
        <f>IFERROR((V2046-V2048)/V2048*100%,"")</f>
        <v/>
      </c>
      <c r="W2049" s="107" t="str">
        <f>IFERROR((W2046-W2048)/W2048*100%,"")</f>
        <v/>
      </c>
      <c r="X2049" s="107" t="str">
        <f>IFERROR((X2046-X2048)/X2048*100%,"")</f>
        <v/>
      </c>
      <c r="Y2049" s="107" t="str">
        <f>IFERROR((Y2046-Y2048)/Y2048*100%,"")</f>
        <v/>
      </c>
      <c r="Z2049" s="107" t="str">
        <f t="shared" ref="Z2049" si="9028">IFERROR((Z2048-Z2047)/Z2048*100%,"")</f>
        <v/>
      </c>
      <c r="AA2049" s="107" t="str">
        <f>IFERROR((AA2048-AA2046)/AA2048*100%,"")</f>
        <v/>
      </c>
      <c r="AB2049" s="107" t="str">
        <f>IFERROR((AB2048-AB2046)/AB2048*100%,"")</f>
        <v/>
      </c>
      <c r="AC2049" s="194" t="str">
        <f t="shared" ref="AC2049" si="9029">IFERROR((AC2048-AC2047)/AC2048*100%,"")</f>
        <v/>
      </c>
      <c r="AD2049" s="194" t="str">
        <f t="shared" ref="AD2049" si="9030">IFERROR((AD2048-AD2047)/AD2048*100%,"")</f>
        <v/>
      </c>
      <c r="AE2049" s="194" t="str">
        <f t="shared" ref="AE2049" si="9031">IFERROR((AE2048-AE2047)/AE2048*100%,"")</f>
        <v/>
      </c>
      <c r="AF2049" s="194" t="str">
        <f t="shared" ref="AF2049" si="9032">IFERROR((AF2048-AF2047)/AF2048*100%,"")</f>
        <v/>
      </c>
      <c r="AG2049" s="194" t="str">
        <f t="shared" ref="AG2049" si="9033">IFERROR((AG2048-AG2047)/AG2048*100%,"")</f>
        <v/>
      </c>
      <c r="AH2049" s="194" t="str">
        <f t="shared" ref="AH2049" si="9034">IFERROR((AH2048-AH2047)/AH2048*100%,"")</f>
        <v/>
      </c>
      <c r="AI2049" s="194" t="str">
        <f t="shared" ref="AI2049" si="9035">IFERROR((AI2048-AI2047)/AI2048*100%,"")</f>
        <v/>
      </c>
      <c r="AJ2049" s="194" t="str">
        <f t="shared" ref="AJ2049" si="9036">IFERROR((AJ2048-AJ2047)/AJ2048*100%,"")</f>
        <v/>
      </c>
      <c r="AK2049" s="194" t="str">
        <f t="shared" ref="AK2049" si="9037">IFERROR((AK2048-AK2047)/AK2048*100%,"")</f>
        <v/>
      </c>
      <c r="AL2049" s="194" t="str">
        <f t="shared" ref="AL2049" si="9038">IFERROR((AL2048-AL2047)/AL2048*100%,"")</f>
        <v/>
      </c>
      <c r="AM2049" s="227" t="str">
        <f>IFERROR((AM2048-AM2046)/AM2048*100%,"")</f>
        <v/>
      </c>
    </row>
    <row r="2050" spans="1:39" s="6" customFormat="1" outlineLevel="1">
      <c r="A2050" t="str">
        <f>B2033&amp;C2050</f>
        <v>Surname, Forename10</v>
      </c>
      <c r="B2050" s="256"/>
      <c r="C2050" s="125">
        <v>10</v>
      </c>
      <c r="D2050" s="33" t="s">
        <v>22</v>
      </c>
      <c r="E2050" s="33"/>
      <c r="F2050" s="33"/>
      <c r="G2050" s="33"/>
      <c r="H2050" s="18"/>
      <c r="I2050" s="44"/>
      <c r="J2050" s="34"/>
      <c r="K2050" s="34"/>
      <c r="L2050" s="34"/>
      <c r="M2050" s="34"/>
      <c r="N2050" s="34"/>
      <c r="O2050" s="34"/>
      <c r="P2050" s="34"/>
      <c r="Q2050" s="17" t="str">
        <f>IF(SUM(K2050:P2050)=0,"",SUM(K2050:P2050))</f>
        <v/>
      </c>
      <c r="R2050" s="94"/>
      <c r="S2050" s="94"/>
      <c r="T2050" s="17" t="str">
        <f>IF(SUM(R2050:S2050)=0,"",SUM(R2050:S2050))</f>
        <v/>
      </c>
      <c r="U2050" s="17"/>
      <c r="V2050" s="94"/>
      <c r="W2050" s="17"/>
      <c r="X2050" s="94" t="str">
        <f>IFERROR(AVERAGE(V2050:W2050),"")</f>
        <v/>
      </c>
      <c r="Y2050" s="17"/>
      <c r="Z2050" s="17"/>
      <c r="AA2050" s="71"/>
      <c r="AB2050" s="17"/>
      <c r="AC2050" s="190" t="str">
        <f>IF(J2050="","",IF(J2050&lt;&gt;0,INT(25.4347*POWER((18-J2050),1.81)),0))</f>
        <v/>
      </c>
      <c r="AD2050" s="190" t="str">
        <f>IFERROR(IF(Q2050&lt;&gt;0,INT(0.14354*POWER(((10*Q2050)-220),1.4)),0),"")</f>
        <v/>
      </c>
      <c r="AE2050" s="190" t="str">
        <f>IFERROR(IF(T2050&lt;&gt;0,INT(51.39*POWER((T2050-1.5),1.05)),0),"")</f>
        <v/>
      </c>
      <c r="AF2050" s="190">
        <f>IF(U2050&lt;&gt;0,INT(0.8465*POWER(((100*U2050)-75),1.42)),0)</f>
        <v>0</v>
      </c>
      <c r="AG2050" s="190" t="str">
        <f>IFERROR(IF(X2050&lt;&gt;0,INT(1.53775*POWER((82-X2050),1.81)),0),"")</f>
        <v/>
      </c>
      <c r="AH2050" s="190" t="str">
        <f>IF(Y2050="","",IF(Y2050&lt;&gt;0,INT(5.74352*POWER((28.5-Y2050),1.92)),0))</f>
        <v/>
      </c>
      <c r="AI2050" s="190">
        <f>IF(Z2050&lt;&gt;0,INT(12.91*POWER((Z2050-4),1.1)),0)</f>
        <v>0</v>
      </c>
      <c r="AJ2050" s="190" t="str">
        <f>IF(AA2050="","",IF(AA2050&lt;&gt;0,INT(0.2797*POWER(((100*AA2050)),1.35)),0))</f>
        <v/>
      </c>
      <c r="AK2050" s="191" t="str">
        <f>IF(AB2050="","",IF(AB2050&lt;&gt;0,INT(100.14*POWER((AB2050-1),1.08)),0))</f>
        <v/>
      </c>
      <c r="AL2050" s="192">
        <f>COUNT(J2050,Q2050,T2050,X2050,Y2050,AA2050,AB2050)</f>
        <v>0</v>
      </c>
      <c r="AM2050" s="193" t="str">
        <f>IF(AL2050=0,"",SUM(AC2050:AK2050))</f>
        <v/>
      </c>
    </row>
    <row r="2051" spans="1:39" s="6" customFormat="1" outlineLevel="1">
      <c r="A2051"/>
      <c r="B2051" s="257"/>
      <c r="C2051" s="126" t="s">
        <v>65</v>
      </c>
      <c r="D2051" s="33"/>
      <c r="E2051" s="33"/>
      <c r="F2051" s="33"/>
      <c r="G2051" s="33"/>
      <c r="H2051" s="18"/>
      <c r="I2051" s="44"/>
      <c r="J2051" s="107" t="str">
        <f>IFERROR((J2048-J2050)/J2050*100%,"")</f>
        <v/>
      </c>
      <c r="K2051" s="107" t="str">
        <f t="shared" ref="K2051:T2051" si="9039">IFERROR((K2050-K2048)/K2050*100%,"")</f>
        <v/>
      </c>
      <c r="L2051" s="107" t="str">
        <f t="shared" si="9039"/>
        <v/>
      </c>
      <c r="M2051" s="107" t="str">
        <f t="shared" si="9039"/>
        <v/>
      </c>
      <c r="N2051" s="107" t="str">
        <f t="shared" si="9039"/>
        <v/>
      </c>
      <c r="O2051" s="107" t="str">
        <f t="shared" si="9039"/>
        <v/>
      </c>
      <c r="P2051" s="107" t="str">
        <f t="shared" si="9039"/>
        <v/>
      </c>
      <c r="Q2051" s="107" t="str">
        <f t="shared" si="9039"/>
        <v/>
      </c>
      <c r="R2051" s="107" t="str">
        <f t="shared" si="9039"/>
        <v/>
      </c>
      <c r="S2051" s="107" t="str">
        <f t="shared" si="9039"/>
        <v/>
      </c>
      <c r="T2051" s="107" t="str">
        <f t="shared" si="9039"/>
        <v/>
      </c>
      <c r="U2051" s="107" t="str">
        <f t="shared" ref="U2051" si="9040">IFERROR((U2050-U2049)/U2050*100%,"")</f>
        <v/>
      </c>
      <c r="V2051" s="107" t="str">
        <f>IFERROR((V2048-V2050)/V2050*100%,"")</f>
        <v/>
      </c>
      <c r="W2051" s="107" t="str">
        <f>IFERROR((W2048-W2050)/W2050*100%,"")</f>
        <v/>
      </c>
      <c r="X2051" s="107" t="str">
        <f>IFERROR((X2048-X2050)/X2050*100%,"")</f>
        <v/>
      </c>
      <c r="Y2051" s="107" t="str">
        <f>IFERROR((Y2048-Y2050)/Y2050*100%,"")</f>
        <v/>
      </c>
      <c r="Z2051" s="107" t="str">
        <f t="shared" ref="Z2051" si="9041">IFERROR((Z2050-Z2049)/Z2050*100%,"")</f>
        <v/>
      </c>
      <c r="AA2051" s="107" t="str">
        <f>IFERROR((AA2050-AA2048)/AA2050*100%,"")</f>
        <v/>
      </c>
      <c r="AB2051" s="107" t="str">
        <f>IFERROR((AB2050-AB2048)/AB2050*100%,"")</f>
        <v/>
      </c>
      <c r="AC2051" s="194" t="str">
        <f t="shared" ref="AC2051" si="9042">IFERROR((AC2050-AC2049)/AC2050*100%,"")</f>
        <v/>
      </c>
      <c r="AD2051" s="194" t="str">
        <f t="shared" ref="AD2051" si="9043">IFERROR((AD2050-AD2049)/AD2050*100%,"")</f>
        <v/>
      </c>
      <c r="AE2051" s="194" t="str">
        <f t="shared" ref="AE2051" si="9044">IFERROR((AE2050-AE2049)/AE2050*100%,"")</f>
        <v/>
      </c>
      <c r="AF2051" s="194" t="str">
        <f t="shared" ref="AF2051" si="9045">IFERROR((AF2050-AF2049)/AF2050*100%,"")</f>
        <v/>
      </c>
      <c r="AG2051" s="194" t="str">
        <f t="shared" ref="AG2051" si="9046">IFERROR((AG2050-AG2049)/AG2050*100%,"")</f>
        <v/>
      </c>
      <c r="AH2051" s="194" t="str">
        <f t="shared" ref="AH2051" si="9047">IFERROR((AH2050-AH2049)/AH2050*100%,"")</f>
        <v/>
      </c>
      <c r="AI2051" s="194" t="str">
        <f t="shared" ref="AI2051" si="9048">IFERROR((AI2050-AI2049)/AI2050*100%,"")</f>
        <v/>
      </c>
      <c r="AJ2051" s="194" t="str">
        <f t="shared" ref="AJ2051" si="9049">IFERROR((AJ2050-AJ2049)/AJ2050*100%,"")</f>
        <v/>
      </c>
      <c r="AK2051" s="194" t="str">
        <f t="shared" ref="AK2051" si="9050">IFERROR((AK2050-AK2049)/AK2050*100%,"")</f>
        <v/>
      </c>
      <c r="AL2051" s="194" t="str">
        <f t="shared" ref="AL2051" si="9051">IFERROR((AL2050-AL2049)/AL2050*100%,"")</f>
        <v/>
      </c>
      <c r="AM2051" s="227" t="str">
        <f>IFERROR((AM2050-AM2048)/AM2050*100%,"")</f>
        <v/>
      </c>
    </row>
    <row r="2052" spans="1:39" s="45" customFormat="1" outlineLevel="1">
      <c r="B2052" s="115"/>
      <c r="C2052" s="32"/>
      <c r="D2052" s="33"/>
      <c r="E2052" s="33"/>
      <c r="F2052" s="33"/>
      <c r="G2052" s="33"/>
      <c r="H2052" s="18"/>
      <c r="I2052" s="44"/>
      <c r="J2052" s="34"/>
      <c r="K2052" s="34"/>
      <c r="L2052" s="34"/>
      <c r="M2052" s="34"/>
      <c r="N2052" s="34"/>
      <c r="O2052" s="34"/>
      <c r="P2052" s="34"/>
      <c r="Q2052" s="34"/>
      <c r="R2052" s="34"/>
      <c r="S2052" s="34"/>
      <c r="T2052" s="34"/>
      <c r="U2052" s="34"/>
      <c r="V2052" s="34"/>
      <c r="W2052" s="34"/>
      <c r="X2052" s="34"/>
      <c r="Y2052" s="34"/>
      <c r="Z2052" s="34"/>
      <c r="AA2052" s="34"/>
      <c r="AB2052" s="34"/>
      <c r="AC2052" s="195"/>
      <c r="AD2052" s="196"/>
      <c r="AE2052" s="196"/>
      <c r="AF2052" s="196"/>
      <c r="AG2052" s="196"/>
      <c r="AH2052" s="196"/>
      <c r="AI2052" s="196"/>
      <c r="AJ2052" s="196"/>
      <c r="AK2052" s="197"/>
      <c r="AL2052" s="196"/>
      <c r="AM2052" s="198"/>
    </row>
    <row r="2053" spans="1:39" s="6" customFormat="1" outlineLevel="1">
      <c r="B2053" s="116"/>
      <c r="C2053" s="35"/>
      <c r="D2053" s="36"/>
      <c r="E2053" s="36"/>
      <c r="F2053" s="36"/>
      <c r="G2053" s="36"/>
      <c r="H2053" s="37"/>
      <c r="I2053" s="38" t="s">
        <v>24</v>
      </c>
      <c r="J2053" s="21" t="e">
        <f>AVERAGE(J2033:J2034,J2036,J2038,J2040,J2042,J2044,J2046,J2048,J2050)</f>
        <v>#DIV/0!</v>
      </c>
      <c r="K2053" s="21" t="e">
        <f t="shared" ref="K2053:AB2053" si="9052">AVERAGE(K2033:K2034,K2036,K2038,K2040,K2042,K2044,K2046,K2048,K2050)</f>
        <v>#DIV/0!</v>
      </c>
      <c r="L2053" s="21" t="e">
        <f t="shared" si="9052"/>
        <v>#DIV/0!</v>
      </c>
      <c r="M2053" s="21" t="e">
        <f t="shared" si="9052"/>
        <v>#DIV/0!</v>
      </c>
      <c r="N2053" s="21" t="e">
        <f t="shared" si="9052"/>
        <v>#DIV/0!</v>
      </c>
      <c r="O2053" s="21" t="e">
        <f t="shared" si="9052"/>
        <v>#DIV/0!</v>
      </c>
      <c r="P2053" s="21" t="e">
        <f t="shared" si="9052"/>
        <v>#DIV/0!</v>
      </c>
      <c r="Q2053" s="21">
        <f t="shared" si="9052"/>
        <v>0</v>
      </c>
      <c r="R2053" s="21" t="e">
        <f t="shared" si="9052"/>
        <v>#DIV/0!</v>
      </c>
      <c r="S2053" s="21" t="e">
        <f t="shared" si="9052"/>
        <v>#DIV/0!</v>
      </c>
      <c r="T2053" s="21">
        <f t="shared" si="9052"/>
        <v>0</v>
      </c>
      <c r="U2053" s="21" t="e">
        <f t="shared" si="9052"/>
        <v>#DIV/0!</v>
      </c>
      <c r="V2053" s="21" t="e">
        <f t="shared" si="9052"/>
        <v>#DIV/0!</v>
      </c>
      <c r="W2053" s="21" t="e">
        <f t="shared" si="9052"/>
        <v>#DIV/0!</v>
      </c>
      <c r="X2053" s="21" t="e">
        <f t="shared" si="9052"/>
        <v>#DIV/0!</v>
      </c>
      <c r="Y2053" s="21" t="e">
        <f t="shared" si="9052"/>
        <v>#DIV/0!</v>
      </c>
      <c r="Z2053" s="21" t="e">
        <f t="shared" si="9052"/>
        <v>#DIV/0!</v>
      </c>
      <c r="AA2053" s="21" t="e">
        <f t="shared" si="9052"/>
        <v>#DIV/0!</v>
      </c>
      <c r="AB2053" s="21" t="e">
        <f t="shared" si="9052"/>
        <v>#DIV/0!</v>
      </c>
      <c r="AC2053" s="199"/>
      <c r="AD2053" s="200"/>
      <c r="AE2053" s="200"/>
      <c r="AF2053" s="200"/>
      <c r="AG2053" s="200"/>
      <c r="AH2053" s="200"/>
      <c r="AI2053" s="200"/>
      <c r="AJ2053" s="200"/>
      <c r="AK2053" s="201"/>
      <c r="AL2053" s="200"/>
      <c r="AM2053" s="202"/>
    </row>
    <row r="2054" spans="1:39" s="6" customFormat="1" outlineLevel="1">
      <c r="B2054" s="116"/>
      <c r="C2054" s="35"/>
      <c r="D2054" s="36"/>
      <c r="E2054" s="36"/>
      <c r="F2054" s="36"/>
      <c r="G2054" s="36"/>
      <c r="H2054" s="37"/>
      <c r="I2054" s="38" t="s">
        <v>26</v>
      </c>
      <c r="J2054" s="21">
        <f>MIN(J2033:J2034,J2036,J2038,J2040,J2042,J2044,J2046,J2048,J2050)</f>
        <v>0</v>
      </c>
      <c r="K2054" s="21">
        <f t="shared" ref="K2054:AB2054" si="9053">MIN(K2033:K2034,K2036,K2038,K2040,K2042,K2044,K2046,K2048,K2050)</f>
        <v>0</v>
      </c>
      <c r="L2054" s="21">
        <f t="shared" si="9053"/>
        <v>0</v>
      </c>
      <c r="M2054" s="21">
        <f t="shared" si="9053"/>
        <v>0</v>
      </c>
      <c r="N2054" s="21">
        <f t="shared" si="9053"/>
        <v>0</v>
      </c>
      <c r="O2054" s="21">
        <f t="shared" si="9053"/>
        <v>0</v>
      </c>
      <c r="P2054" s="21">
        <f t="shared" si="9053"/>
        <v>0</v>
      </c>
      <c r="Q2054" s="21">
        <f t="shared" si="9053"/>
        <v>0</v>
      </c>
      <c r="R2054" s="21">
        <f t="shared" si="9053"/>
        <v>0</v>
      </c>
      <c r="S2054" s="21">
        <f t="shared" si="9053"/>
        <v>0</v>
      </c>
      <c r="T2054" s="21">
        <f t="shared" si="9053"/>
        <v>0</v>
      </c>
      <c r="U2054" s="21">
        <f t="shared" si="9053"/>
        <v>0</v>
      </c>
      <c r="V2054" s="21">
        <f t="shared" si="9053"/>
        <v>0</v>
      </c>
      <c r="W2054" s="21">
        <f t="shared" si="9053"/>
        <v>0</v>
      </c>
      <c r="X2054" s="21" t="e">
        <f t="shared" si="9053"/>
        <v>#DIV/0!</v>
      </c>
      <c r="Y2054" s="21">
        <f t="shared" si="9053"/>
        <v>0</v>
      </c>
      <c r="Z2054" s="21">
        <f t="shared" si="9053"/>
        <v>0</v>
      </c>
      <c r="AA2054" s="21">
        <f t="shared" si="9053"/>
        <v>0</v>
      </c>
      <c r="AB2054" s="21">
        <f t="shared" si="9053"/>
        <v>0</v>
      </c>
      <c r="AC2054" s="199"/>
      <c r="AD2054" s="200"/>
      <c r="AE2054" s="200"/>
      <c r="AF2054" s="200"/>
      <c r="AG2054" s="200"/>
      <c r="AH2054" s="200"/>
      <c r="AI2054" s="200"/>
      <c r="AJ2054" s="200"/>
      <c r="AK2054" s="201"/>
      <c r="AL2054" s="200"/>
      <c r="AM2054" s="202"/>
    </row>
    <row r="2055" spans="1:39" s="6" customFormat="1" outlineLevel="1">
      <c r="B2055" s="116"/>
      <c r="C2055" s="35"/>
      <c r="D2055" s="36"/>
      <c r="E2055" s="36"/>
      <c r="F2055" s="36"/>
      <c r="G2055" s="36"/>
      <c r="H2055" s="37"/>
      <c r="I2055" s="38" t="s">
        <v>25</v>
      </c>
      <c r="J2055" s="21">
        <f>MAX(J2033:J2034,J2036,J2038,J2040,J2042,J2044,J2046,J2048,J2050)</f>
        <v>0</v>
      </c>
      <c r="K2055" s="21">
        <f t="shared" ref="K2055:AB2055" si="9054">MAX(K2033:K2034,K2036,K2038,K2040,K2042,K2044,K2046,K2048,K2050)</f>
        <v>0</v>
      </c>
      <c r="L2055" s="21">
        <f t="shared" si="9054"/>
        <v>0</v>
      </c>
      <c r="M2055" s="21">
        <f t="shared" si="9054"/>
        <v>0</v>
      </c>
      <c r="N2055" s="21">
        <f t="shared" si="9054"/>
        <v>0</v>
      </c>
      <c r="O2055" s="21">
        <f t="shared" si="9054"/>
        <v>0</v>
      </c>
      <c r="P2055" s="21">
        <f t="shared" si="9054"/>
        <v>0</v>
      </c>
      <c r="Q2055" s="21">
        <f t="shared" si="9054"/>
        <v>0</v>
      </c>
      <c r="R2055" s="21">
        <f t="shared" si="9054"/>
        <v>0</v>
      </c>
      <c r="S2055" s="21">
        <f t="shared" si="9054"/>
        <v>0</v>
      </c>
      <c r="T2055" s="21">
        <f t="shared" si="9054"/>
        <v>0</v>
      </c>
      <c r="U2055" s="21">
        <f t="shared" si="9054"/>
        <v>0</v>
      </c>
      <c r="V2055" s="21">
        <f t="shared" si="9054"/>
        <v>0</v>
      </c>
      <c r="W2055" s="21">
        <f t="shared" si="9054"/>
        <v>0</v>
      </c>
      <c r="X2055" s="21" t="e">
        <f t="shared" si="9054"/>
        <v>#DIV/0!</v>
      </c>
      <c r="Y2055" s="21">
        <f t="shared" si="9054"/>
        <v>0</v>
      </c>
      <c r="Z2055" s="21">
        <f t="shared" si="9054"/>
        <v>0</v>
      </c>
      <c r="AA2055" s="21">
        <f t="shared" si="9054"/>
        <v>0</v>
      </c>
      <c r="AB2055" s="21">
        <f t="shared" si="9054"/>
        <v>0</v>
      </c>
      <c r="AC2055" s="199"/>
      <c r="AD2055" s="200"/>
      <c r="AE2055" s="200"/>
      <c r="AF2055" s="200"/>
      <c r="AG2055" s="200"/>
      <c r="AH2055" s="200"/>
      <c r="AI2055" s="200"/>
      <c r="AJ2055" s="200"/>
      <c r="AK2055" s="201"/>
      <c r="AL2055" s="200"/>
      <c r="AM2055" s="202"/>
    </row>
    <row r="2056" spans="1:39" s="6" customFormat="1" outlineLevel="1">
      <c r="B2056" s="116"/>
      <c r="C2056" s="35"/>
      <c r="D2056" s="36"/>
      <c r="E2056" s="36"/>
      <c r="F2056" s="36"/>
      <c r="G2056" s="36"/>
      <c r="H2056" s="37"/>
      <c r="I2056" s="38"/>
      <c r="J2056" s="21"/>
      <c r="K2056" s="21"/>
      <c r="L2056" s="21"/>
      <c r="M2056" s="21"/>
      <c r="N2056" s="21"/>
      <c r="O2056" s="21"/>
      <c r="P2056" s="21"/>
      <c r="Q2056" s="21"/>
      <c r="R2056" s="21"/>
      <c r="S2056" s="21"/>
      <c r="T2056" s="21"/>
      <c r="U2056" s="21"/>
      <c r="V2056" s="21"/>
      <c r="W2056" s="21"/>
      <c r="X2056" s="21"/>
      <c r="Y2056" s="21"/>
      <c r="Z2056" s="21"/>
      <c r="AA2056" s="21"/>
      <c r="AB2056" s="21"/>
      <c r="AC2056" s="200"/>
      <c r="AD2056" s="200"/>
      <c r="AE2056" s="200"/>
      <c r="AF2056" s="200"/>
      <c r="AG2056" s="200"/>
      <c r="AH2056" s="200"/>
      <c r="AI2056" s="200"/>
      <c r="AJ2056" s="200"/>
      <c r="AK2056" s="200"/>
      <c r="AL2056" s="200"/>
      <c r="AM2056" s="202"/>
    </row>
    <row r="2057" spans="1:39" s="31" customFormat="1" ht="16.5" outlineLevel="1" thickBot="1">
      <c r="B2057" s="117"/>
      <c r="C2057" s="39"/>
      <c r="D2057" s="40"/>
      <c r="E2057" s="40"/>
      <c r="F2057" s="40"/>
      <c r="G2057" s="40"/>
      <c r="H2057" s="41"/>
      <c r="I2057" s="42"/>
      <c r="J2057" s="43"/>
      <c r="K2057" s="43"/>
      <c r="L2057" s="43"/>
      <c r="M2057" s="43"/>
      <c r="N2057" s="43"/>
      <c r="O2057" s="43"/>
      <c r="P2057" s="43"/>
      <c r="Q2057" s="43"/>
      <c r="R2057" s="43"/>
      <c r="S2057" s="43"/>
      <c r="T2057" s="43"/>
      <c r="U2057" s="43"/>
      <c r="V2057" s="43"/>
      <c r="W2057" s="43"/>
      <c r="X2057" s="43"/>
      <c r="Y2057" s="43"/>
      <c r="Z2057" s="43"/>
      <c r="AA2057" s="43"/>
      <c r="AB2057" s="43"/>
      <c r="AC2057" s="204"/>
      <c r="AD2057" s="204"/>
      <c r="AE2057" s="204"/>
      <c r="AF2057" s="204"/>
      <c r="AG2057" s="204"/>
      <c r="AH2057" s="204"/>
      <c r="AI2057" s="204"/>
      <c r="AJ2057" s="204"/>
      <c r="AK2057" s="204"/>
      <c r="AL2057" s="204"/>
      <c r="AM2057" s="205"/>
    </row>
    <row r="2058" spans="1:39" customFormat="1">
      <c r="B2058" s="118"/>
      <c r="C2058" s="28"/>
      <c r="D2058" s="19"/>
      <c r="E2058" s="19"/>
      <c r="F2058" s="19"/>
      <c r="G2058" s="19"/>
      <c r="H2058" s="29"/>
      <c r="I2058" s="20"/>
      <c r="J2058" s="30"/>
      <c r="K2058" s="30"/>
      <c r="L2058" s="30"/>
      <c r="M2058" s="30"/>
      <c r="N2058" s="30"/>
      <c r="O2058" s="30"/>
      <c r="P2058" s="30"/>
      <c r="Q2058" s="30"/>
      <c r="R2058" s="30"/>
      <c r="S2058" s="30"/>
      <c r="T2058" s="30"/>
      <c r="U2058" s="30"/>
      <c r="V2058" s="30"/>
      <c r="W2058" s="30"/>
      <c r="X2058" s="30"/>
      <c r="Y2058" s="30"/>
      <c r="Z2058" s="30"/>
      <c r="AA2058" s="30"/>
      <c r="AB2058" s="30"/>
      <c r="AC2058" s="206"/>
      <c r="AD2058" s="206"/>
      <c r="AE2058" s="206"/>
      <c r="AF2058" s="206"/>
      <c r="AG2058" s="206"/>
      <c r="AH2058" s="206"/>
      <c r="AI2058" s="206"/>
      <c r="AJ2058" s="206"/>
      <c r="AK2058" s="206"/>
      <c r="AL2058" s="206"/>
      <c r="AM2058" s="207"/>
    </row>
    <row r="2059" spans="1:39" customFormat="1" outlineLevel="1">
      <c r="B2059" s="114" t="s">
        <v>41</v>
      </c>
      <c r="C2059" s="28"/>
      <c r="D2059" s="19"/>
      <c r="E2059" s="19"/>
      <c r="F2059" s="19"/>
      <c r="G2059" s="19"/>
      <c r="H2059" s="29"/>
      <c r="I2059" s="20"/>
      <c r="J2059" s="30"/>
      <c r="K2059" s="30"/>
      <c r="L2059" s="30"/>
      <c r="M2059" s="30"/>
      <c r="N2059" s="30"/>
      <c r="O2059" s="30"/>
      <c r="P2059" s="30"/>
      <c r="Q2059" s="30"/>
      <c r="R2059" s="30"/>
      <c r="S2059" s="30"/>
      <c r="T2059" s="30"/>
      <c r="U2059" s="30"/>
      <c r="V2059" s="30"/>
      <c r="W2059" s="30"/>
      <c r="X2059" s="30"/>
      <c r="Y2059" s="30"/>
      <c r="Z2059" s="30"/>
      <c r="AA2059" s="30"/>
      <c r="AB2059" s="30"/>
      <c r="AC2059" s="206"/>
      <c r="AD2059" s="206"/>
      <c r="AE2059" s="206"/>
      <c r="AF2059" s="206"/>
      <c r="AG2059" s="206"/>
      <c r="AH2059" s="206"/>
      <c r="AI2059" s="206"/>
      <c r="AJ2059" s="206"/>
      <c r="AK2059" s="206"/>
      <c r="AL2059" s="206"/>
      <c r="AM2059" s="207"/>
    </row>
    <row r="2060" spans="1:39" customFormat="1" outlineLevel="1">
      <c r="A2060" t="str">
        <f>B2060&amp;C2060</f>
        <v>Surname, Forename1</v>
      </c>
      <c r="B2060" s="255" t="s">
        <v>28</v>
      </c>
      <c r="C2060" s="122">
        <v>1</v>
      </c>
      <c r="D2060" s="26" t="s">
        <v>22</v>
      </c>
      <c r="E2060" s="103"/>
      <c r="F2060" s="103"/>
      <c r="G2060" s="103"/>
      <c r="H2060" s="16"/>
      <c r="I2060" s="16"/>
      <c r="J2060" s="17"/>
      <c r="K2060" s="94"/>
      <c r="L2060" s="94"/>
      <c r="M2060" s="94"/>
      <c r="N2060" s="94"/>
      <c r="O2060" s="94"/>
      <c r="P2060" s="94"/>
      <c r="Q2060" s="17">
        <f>SUM(K2060:P2060)</f>
        <v>0</v>
      </c>
      <c r="R2060" s="94"/>
      <c r="S2060" s="94"/>
      <c r="T2060" s="17">
        <f>SUM(R2060:S2060)</f>
        <v>0</v>
      </c>
      <c r="U2060" s="17"/>
      <c r="V2060" s="94"/>
      <c r="W2060" s="17"/>
      <c r="X2060" s="94" t="e">
        <f>AVERAGE(V2060:W2060)</f>
        <v>#DIV/0!</v>
      </c>
      <c r="Y2060" s="17"/>
      <c r="Z2060" s="17"/>
      <c r="AA2060" s="17"/>
      <c r="AB2060" s="17"/>
      <c r="AC2060" s="190">
        <f>IF(J2060&lt;&gt;0,INT(25.4347*POWER((18-J2060),1.81)),0)</f>
        <v>0</v>
      </c>
      <c r="AD2060" s="190">
        <f>IF(Q2060&lt;&gt;0,INT(0.14354*POWER(((10*Q2060)-220),1.4)),0)</f>
        <v>0</v>
      </c>
      <c r="AE2060" s="190">
        <f>IF(T2060&lt;&gt;0,INT(51.39*POWER((T2060-1.5),1.05)),0)</f>
        <v>0</v>
      </c>
      <c r="AF2060" s="190">
        <f>IF(U2060&lt;&gt;0,INT(0.8465*POWER(((100*U2060)-75),1.42)),0)</f>
        <v>0</v>
      </c>
      <c r="AG2060" s="190" t="e">
        <f>IF(X2060&lt;&gt;0,INT(1.53775*POWER((82-X2060),1.81)),0)</f>
        <v>#DIV/0!</v>
      </c>
      <c r="AH2060" s="190">
        <f>IF(Y2060&lt;&gt;0,INT(5.74352*POWER((28.5-Y2060),1.92)),0)</f>
        <v>0</v>
      </c>
      <c r="AI2060" s="190">
        <f>IF(Z2060&lt;&gt;0,INT(12.91*POWER((Z2060-4),1.1)),0)</f>
        <v>0</v>
      </c>
      <c r="AJ2060" s="190">
        <f>IF(AA2060&lt;&gt;0,INT(0.2797*POWER(((100*AA2060)),1.35)),0)</f>
        <v>0</v>
      </c>
      <c r="AK2060" s="191">
        <f>IF(AB2060&lt;&gt;0,INT(100.14*POWER((AB2060-1),1.08)),0)</f>
        <v>0</v>
      </c>
      <c r="AL2060" s="208">
        <v>7</v>
      </c>
      <c r="AM2060" s="193" t="e">
        <f>SUM(AC2060:AK2060)</f>
        <v>#DIV/0!</v>
      </c>
    </row>
    <row r="2061" spans="1:39" customFormat="1" outlineLevel="1">
      <c r="A2061" t="str">
        <f>B2060&amp;C2061</f>
        <v>Surname, Forename2</v>
      </c>
      <c r="B2061" s="256"/>
      <c r="C2061" s="123">
        <v>2</v>
      </c>
      <c r="D2061" s="26" t="s">
        <v>22</v>
      </c>
      <c r="E2061" s="103"/>
      <c r="F2061" s="103"/>
      <c r="G2061" s="103"/>
      <c r="H2061" s="15"/>
      <c r="I2061" s="16"/>
      <c r="J2061" s="17"/>
      <c r="K2061" s="94"/>
      <c r="L2061" s="94"/>
      <c r="M2061" s="94"/>
      <c r="N2061" s="94"/>
      <c r="O2061" s="94"/>
      <c r="P2061" s="94"/>
      <c r="Q2061" s="17" t="str">
        <f>IF(SUM(K2061:P2061)=0,"",SUM(K2061:P2061))</f>
        <v/>
      </c>
      <c r="R2061" s="94"/>
      <c r="S2061" s="94"/>
      <c r="T2061" s="17" t="str">
        <f>IF(SUM(R2061:S2061)=0,"",SUM(R2061:S2061))</f>
        <v/>
      </c>
      <c r="U2061" s="17"/>
      <c r="V2061" s="94"/>
      <c r="W2061" s="17"/>
      <c r="X2061" s="94" t="str">
        <f>IFERROR(AVERAGE(V2061:W2061),"")</f>
        <v/>
      </c>
      <c r="Y2061" s="17"/>
      <c r="Z2061" s="17"/>
      <c r="AA2061" s="71"/>
      <c r="AB2061" s="17"/>
      <c r="AC2061" s="190" t="str">
        <f>IF(J2061="","",IF(J2061&lt;&gt;0,INT(25.4347*POWER((18-J2061),1.81)),0))</f>
        <v/>
      </c>
      <c r="AD2061" s="190" t="str">
        <f>IFERROR(IF(Q2061&lt;&gt;0,INT(0.14354*POWER(((10*Q2061)-220),1.4)),0),"")</f>
        <v/>
      </c>
      <c r="AE2061" s="190" t="str">
        <f>IFERROR(IF(T2061&lt;&gt;0,INT(51.39*POWER((T2061-1.5),1.05)),0),"")</f>
        <v/>
      </c>
      <c r="AF2061" s="190">
        <f>IF(U2061&lt;&gt;0,INT(0.8465*POWER(((100*U2061)-75),1.42)),0)</f>
        <v>0</v>
      </c>
      <c r="AG2061" s="190" t="str">
        <f>IFERROR(IF(X2061&lt;&gt;0,INT(1.53775*POWER((82-X2061),1.81)),0),"")</f>
        <v/>
      </c>
      <c r="AH2061" s="190" t="str">
        <f>IF(Y2061="","",IF(Y2061&lt;&gt;0,INT(5.74352*POWER((28.5-Y2061),1.92)),0))</f>
        <v/>
      </c>
      <c r="AI2061" s="190">
        <f>IF(Z2061&lt;&gt;0,INT(12.91*POWER((Z2061-4),1.1)),0)</f>
        <v>0</v>
      </c>
      <c r="AJ2061" s="190" t="str">
        <f>IF(AA2061="","",IF(AA2061&lt;&gt;0,INT(0.2797*POWER(((100*AA2061)),1.35)),0))</f>
        <v/>
      </c>
      <c r="AK2061" s="191" t="str">
        <f>IF(AB2061="","",IF(AB2061&lt;&gt;0,INT(100.14*POWER((AB2061-1),1.08)),0))</f>
        <v/>
      </c>
      <c r="AL2061" s="192">
        <f>COUNT(J2061,Q2061,T2061,X2061,Y2061,AA2061,AB2061)</f>
        <v>0</v>
      </c>
      <c r="AM2061" s="193" t="str">
        <f>IF(AL2061=0,"",SUM(AC2061:AK2061))</f>
        <v/>
      </c>
    </row>
    <row r="2062" spans="1:39" customFormat="1" outlineLevel="1">
      <c r="B2062" s="256"/>
      <c r="C2062" s="124" t="s">
        <v>65</v>
      </c>
      <c r="D2062" s="103"/>
      <c r="E2062" s="103"/>
      <c r="F2062" s="103"/>
      <c r="G2062" s="103"/>
      <c r="H2062" s="104"/>
      <c r="I2062" s="105"/>
      <c r="J2062" s="107" t="str">
        <f>IFERROR((J2060-J2061)/J2061*100%,"")</f>
        <v/>
      </c>
      <c r="K2062" s="107" t="str">
        <f>IFERROR((K2061-K2060)/K2061*100%,"")</f>
        <v/>
      </c>
      <c r="L2062" s="107" t="str">
        <f t="shared" ref="L2062:S2062" si="9055">IFERROR((L2061-L2060)/L2061*100%,"")</f>
        <v/>
      </c>
      <c r="M2062" s="107" t="str">
        <f t="shared" si="9055"/>
        <v/>
      </c>
      <c r="N2062" s="107" t="str">
        <f t="shared" si="9055"/>
        <v/>
      </c>
      <c r="O2062" s="107" t="str">
        <f t="shared" si="9055"/>
        <v/>
      </c>
      <c r="P2062" s="107" t="str">
        <f t="shared" si="9055"/>
        <v/>
      </c>
      <c r="Q2062" s="107" t="str">
        <f t="shared" si="9055"/>
        <v/>
      </c>
      <c r="R2062" s="107" t="str">
        <f t="shared" si="9055"/>
        <v/>
      </c>
      <c r="S2062" s="107" t="str">
        <f t="shared" si="9055"/>
        <v/>
      </c>
      <c r="T2062" s="107" t="str">
        <f>IFERROR((T2061-T2060)/T2061*100%,"")</f>
        <v/>
      </c>
      <c r="U2062" s="107" t="str">
        <f t="shared" ref="U2062" si="9056">IFERROR((U2061-U2060)/U2061*100%,"")</f>
        <v/>
      </c>
      <c r="V2062" s="107" t="str">
        <f>IFERROR((V2060-V2061)/V2061*100%,"")</f>
        <v/>
      </c>
      <c r="W2062" s="107" t="str">
        <f>IFERROR((W2060-W2061)/W2061*100%,"")</f>
        <v/>
      </c>
      <c r="X2062" s="107" t="str">
        <f>IFERROR((X2060-X2061)/X2061*100%,"")</f>
        <v/>
      </c>
      <c r="Y2062" s="107" t="str">
        <f>IFERROR((Y2060-Y2061)/Y2061*100%,"")</f>
        <v/>
      </c>
      <c r="Z2062" s="107" t="str">
        <f t="shared" ref="Z2062:AB2062" si="9057">IFERROR((Z2061-Z2060)/Z2061*100%,"")</f>
        <v/>
      </c>
      <c r="AA2062" s="107" t="str">
        <f t="shared" si="9057"/>
        <v/>
      </c>
      <c r="AB2062" s="107" t="str">
        <f t="shared" si="9057"/>
        <v/>
      </c>
      <c r="AC2062" s="194" t="str">
        <f t="shared" ref="AC2062" si="9058">IFERROR((AC2061-AC2060)/AC2061*100%,"")</f>
        <v/>
      </c>
      <c r="AD2062" s="194" t="str">
        <f t="shared" ref="AD2062" si="9059">IFERROR((AD2061-AD2060)/AD2061*100%,"")</f>
        <v/>
      </c>
      <c r="AE2062" s="194" t="str">
        <f t="shared" ref="AE2062" si="9060">IFERROR((AE2061-AE2060)/AE2061*100%,"")</f>
        <v/>
      </c>
      <c r="AF2062" s="194" t="str">
        <f t="shared" ref="AF2062" si="9061">IFERROR((AF2061-AF2060)/AF2061*100%,"")</f>
        <v/>
      </c>
      <c r="AG2062" s="194" t="str">
        <f t="shared" ref="AG2062" si="9062">IFERROR((AG2061-AG2060)/AG2061*100%,"")</f>
        <v/>
      </c>
      <c r="AH2062" s="194" t="str">
        <f t="shared" ref="AH2062" si="9063">IFERROR((AH2061-AH2060)/AH2061*100%,"")</f>
        <v/>
      </c>
      <c r="AI2062" s="194" t="str">
        <f t="shared" ref="AI2062" si="9064">IFERROR((AI2061-AI2060)/AI2061*100%,"")</f>
        <v/>
      </c>
      <c r="AJ2062" s="194" t="str">
        <f t="shared" ref="AJ2062" si="9065">IFERROR((AJ2061-AJ2060)/AJ2061*100%,"")</f>
        <v/>
      </c>
      <c r="AK2062" s="194" t="str">
        <f t="shared" ref="AK2062" si="9066">IFERROR((AK2061-AK2060)/AK2061*100%,"")</f>
        <v/>
      </c>
      <c r="AL2062" s="194" t="str">
        <f t="shared" ref="AL2062:AM2062" si="9067">IFERROR((AL2061-AL2060)/AL2061*100%,"")</f>
        <v/>
      </c>
      <c r="AM2062" s="228" t="str">
        <f t="shared" si="9067"/>
        <v/>
      </c>
    </row>
    <row r="2063" spans="1:39" customFormat="1" outlineLevel="1">
      <c r="A2063" t="str">
        <f>B2060&amp;C2063</f>
        <v>Surname, Forename3</v>
      </c>
      <c r="B2063" s="256"/>
      <c r="C2063" s="123">
        <v>3</v>
      </c>
      <c r="D2063" s="26" t="s">
        <v>22</v>
      </c>
      <c r="E2063" s="103"/>
      <c r="F2063" s="103"/>
      <c r="G2063" s="103"/>
      <c r="H2063" s="15"/>
      <c r="I2063" s="16"/>
      <c r="J2063" s="17"/>
      <c r="K2063" s="94"/>
      <c r="L2063" s="94"/>
      <c r="M2063" s="94"/>
      <c r="N2063" s="94"/>
      <c r="O2063" s="94"/>
      <c r="P2063" s="94"/>
      <c r="Q2063" s="17" t="str">
        <f>IF(SUM(K2063:P2063)=0,"",SUM(K2063:P2063))</f>
        <v/>
      </c>
      <c r="R2063" s="94"/>
      <c r="S2063" s="94"/>
      <c r="T2063" s="17" t="str">
        <f>IF(SUM(R2063:S2063)=0,"",SUM(R2063:S2063))</f>
        <v/>
      </c>
      <c r="U2063" s="17"/>
      <c r="V2063" s="94"/>
      <c r="W2063" s="17"/>
      <c r="X2063" s="94" t="str">
        <f>IFERROR(AVERAGE(V2063:W2063),"")</f>
        <v/>
      </c>
      <c r="Y2063" s="17"/>
      <c r="Z2063" s="17"/>
      <c r="AA2063" s="71"/>
      <c r="AB2063" s="17"/>
      <c r="AC2063" s="190" t="str">
        <f>IF(J2063="","",IF(J2063&lt;&gt;0,INT(25.4347*POWER((18-J2063),1.81)),0))</f>
        <v/>
      </c>
      <c r="AD2063" s="190" t="str">
        <f>IFERROR(IF(Q2063&lt;&gt;0,INT(0.14354*POWER(((10*Q2063)-220),1.4)),0),"")</f>
        <v/>
      </c>
      <c r="AE2063" s="190" t="str">
        <f>IFERROR(IF(T2063&lt;&gt;0,INT(51.39*POWER((T2063-1.5),1.05)),0),"")</f>
        <v/>
      </c>
      <c r="AF2063" s="190">
        <f>IF(U2063&lt;&gt;0,INT(0.8465*POWER(((100*U2063)-75),1.42)),0)</f>
        <v>0</v>
      </c>
      <c r="AG2063" s="190" t="str">
        <f>IFERROR(IF(X2063&lt;&gt;0,INT(1.53775*POWER((82-X2063),1.81)),0),"")</f>
        <v/>
      </c>
      <c r="AH2063" s="190" t="str">
        <f>IF(Y2063="","",IF(Y2063&lt;&gt;0,INT(5.74352*POWER((28.5-Y2063),1.92)),0))</f>
        <v/>
      </c>
      <c r="AI2063" s="190">
        <f>IF(Z2063&lt;&gt;0,INT(12.91*POWER((Z2063-4),1.1)),0)</f>
        <v>0</v>
      </c>
      <c r="AJ2063" s="190" t="str">
        <f>IF(AA2063="","",IF(AA2063&lt;&gt;0,INT(0.2797*POWER(((100*AA2063)),1.35)),0))</f>
        <v/>
      </c>
      <c r="AK2063" s="191" t="str">
        <f>IF(AB2063="","",IF(AB2063&lt;&gt;0,INT(100.14*POWER((AB2063-1),1.08)),0))</f>
        <v/>
      </c>
      <c r="AL2063" s="192">
        <f>COUNT(J2063,Q2063,T2063,X2063,Y2063,AA2063,AB2063)</f>
        <v>0</v>
      </c>
      <c r="AM2063" s="193" t="str">
        <f>IF(AL2063=0,"",SUM(AC2063:AK2063))</f>
        <v/>
      </c>
    </row>
    <row r="2064" spans="1:39" customFormat="1" outlineLevel="1">
      <c r="B2064" s="256"/>
      <c r="C2064" s="124" t="s">
        <v>65</v>
      </c>
      <c r="D2064" s="103"/>
      <c r="E2064" s="103"/>
      <c r="F2064" s="103"/>
      <c r="G2064" s="103"/>
      <c r="H2064" s="104"/>
      <c r="I2064" s="105"/>
      <c r="J2064" s="107" t="str">
        <f>IFERROR((J2061-J2063)/J2063*100%,"")</f>
        <v/>
      </c>
      <c r="K2064" s="107" t="str">
        <f t="shared" ref="K2064:T2064" si="9068">IFERROR((K2063-K2061)/K2063*100%,"")</f>
        <v/>
      </c>
      <c r="L2064" s="107" t="str">
        <f t="shared" si="9068"/>
        <v/>
      </c>
      <c r="M2064" s="107" t="str">
        <f t="shared" si="9068"/>
        <v/>
      </c>
      <c r="N2064" s="107" t="str">
        <f t="shared" si="9068"/>
        <v/>
      </c>
      <c r="O2064" s="107" t="str">
        <f t="shared" si="9068"/>
        <v/>
      </c>
      <c r="P2064" s="107" t="str">
        <f t="shared" si="9068"/>
        <v/>
      </c>
      <c r="Q2064" s="107" t="str">
        <f t="shared" si="9068"/>
        <v/>
      </c>
      <c r="R2064" s="107" t="str">
        <f t="shared" si="9068"/>
        <v/>
      </c>
      <c r="S2064" s="107" t="str">
        <f t="shared" si="9068"/>
        <v/>
      </c>
      <c r="T2064" s="107" t="str">
        <f t="shared" si="9068"/>
        <v/>
      </c>
      <c r="U2064" s="107" t="str">
        <f t="shared" ref="U2064" si="9069">IFERROR((U2063-U2062)/U2063*100%,"")</f>
        <v/>
      </c>
      <c r="V2064" s="107" t="str">
        <f>IFERROR((V2061-V2063)/V2063*100%,"")</f>
        <v/>
      </c>
      <c r="W2064" s="107" t="str">
        <f>IFERROR((W2061-W2063)/W2063*100%,"")</f>
        <v/>
      </c>
      <c r="X2064" s="107" t="str">
        <f>IFERROR((X2061-X2063)/X2063*100%,"")</f>
        <v/>
      </c>
      <c r="Y2064" s="107" t="str">
        <f>IFERROR((Y2061-Y2063)/Y2063*100%,"")</f>
        <v/>
      </c>
      <c r="Z2064" s="107" t="str">
        <f t="shared" ref="Z2064" si="9070">IFERROR((Z2063-Z2062)/Z2063*100%,"")</f>
        <v/>
      </c>
      <c r="AA2064" s="107" t="str">
        <f>IFERROR((AA2063-AA2061)/AA2063*100%,"")</f>
        <v/>
      </c>
      <c r="AB2064" s="107" t="str">
        <f>IFERROR((AB2063-AB2061)/AB2063*100%,"")</f>
        <v/>
      </c>
      <c r="AC2064" s="194" t="str">
        <f t="shared" ref="AC2064" si="9071">IFERROR((AC2063-AC2062)/AC2063*100%,"")</f>
        <v/>
      </c>
      <c r="AD2064" s="194" t="str">
        <f t="shared" ref="AD2064" si="9072">IFERROR((AD2063-AD2062)/AD2063*100%,"")</f>
        <v/>
      </c>
      <c r="AE2064" s="194" t="str">
        <f t="shared" ref="AE2064" si="9073">IFERROR((AE2063-AE2062)/AE2063*100%,"")</f>
        <v/>
      </c>
      <c r="AF2064" s="194" t="str">
        <f t="shared" ref="AF2064" si="9074">IFERROR((AF2063-AF2062)/AF2063*100%,"")</f>
        <v/>
      </c>
      <c r="AG2064" s="194" t="str">
        <f t="shared" ref="AG2064" si="9075">IFERROR((AG2063-AG2062)/AG2063*100%,"")</f>
        <v/>
      </c>
      <c r="AH2064" s="194" t="str">
        <f t="shared" ref="AH2064" si="9076">IFERROR((AH2063-AH2062)/AH2063*100%,"")</f>
        <v/>
      </c>
      <c r="AI2064" s="194" t="str">
        <f t="shared" ref="AI2064" si="9077">IFERROR((AI2063-AI2062)/AI2063*100%,"")</f>
        <v/>
      </c>
      <c r="AJ2064" s="194" t="str">
        <f t="shared" ref="AJ2064" si="9078">IFERROR((AJ2063-AJ2062)/AJ2063*100%,"")</f>
        <v/>
      </c>
      <c r="AK2064" s="194" t="str">
        <f t="shared" ref="AK2064" si="9079">IFERROR((AK2063-AK2062)/AK2063*100%,"")</f>
        <v/>
      </c>
      <c r="AL2064" s="194" t="str">
        <f t="shared" ref="AL2064" si="9080">IFERROR((AL2063-AL2062)/AL2063*100%,"")</f>
        <v/>
      </c>
      <c r="AM2064" s="227" t="str">
        <f>IFERROR((AM2063-AM2061)/AM2063*100%,"")</f>
        <v/>
      </c>
    </row>
    <row r="2065" spans="1:39" customFormat="1" outlineLevel="1">
      <c r="A2065" t="str">
        <f>B2060&amp;C2065</f>
        <v>Surname, Forename4</v>
      </c>
      <c r="B2065" s="256"/>
      <c r="C2065" s="123">
        <v>4</v>
      </c>
      <c r="D2065" s="26" t="s">
        <v>22</v>
      </c>
      <c r="E2065" s="103"/>
      <c r="F2065" s="103"/>
      <c r="G2065" s="103"/>
      <c r="H2065" s="15"/>
      <c r="I2065" s="16"/>
      <c r="J2065" s="17"/>
      <c r="K2065" s="94"/>
      <c r="L2065" s="94"/>
      <c r="M2065" s="94"/>
      <c r="N2065" s="94"/>
      <c r="O2065" s="94"/>
      <c r="P2065" s="94"/>
      <c r="Q2065" s="17" t="str">
        <f>IF(SUM(K2065:P2065)=0,"",SUM(K2065:P2065))</f>
        <v/>
      </c>
      <c r="R2065" s="94"/>
      <c r="S2065" s="94"/>
      <c r="T2065" s="17" t="str">
        <f>IF(SUM(R2065:S2065)=0,"",SUM(R2065:S2065))</f>
        <v/>
      </c>
      <c r="U2065" s="17"/>
      <c r="V2065" s="94"/>
      <c r="W2065" s="17"/>
      <c r="X2065" s="94" t="str">
        <f>IFERROR(AVERAGE(V2065:W2065),"")</f>
        <v/>
      </c>
      <c r="Y2065" s="17"/>
      <c r="Z2065" s="17"/>
      <c r="AA2065" s="71"/>
      <c r="AB2065" s="17"/>
      <c r="AC2065" s="190" t="str">
        <f>IF(J2065="","",IF(J2065&lt;&gt;0,INT(25.4347*POWER((18-J2065),1.81)),0))</f>
        <v/>
      </c>
      <c r="AD2065" s="190" t="str">
        <f>IFERROR(IF(Q2065&lt;&gt;0,INT(0.14354*POWER(((10*Q2065)-220),1.4)),0),"")</f>
        <v/>
      </c>
      <c r="AE2065" s="190" t="str">
        <f>IFERROR(IF(T2065&lt;&gt;0,INT(51.39*POWER((T2065-1.5),1.05)),0),"")</f>
        <v/>
      </c>
      <c r="AF2065" s="190">
        <f>IF(U2065&lt;&gt;0,INT(0.8465*POWER(((100*U2065)-75),1.42)),0)</f>
        <v>0</v>
      </c>
      <c r="AG2065" s="190" t="str">
        <f>IFERROR(IF(X2065&lt;&gt;0,INT(1.53775*POWER((82-X2065),1.81)),0),"")</f>
        <v/>
      </c>
      <c r="AH2065" s="190" t="str">
        <f>IF(Y2065="","",IF(Y2065&lt;&gt;0,INT(5.74352*POWER((28.5-Y2065),1.92)),0))</f>
        <v/>
      </c>
      <c r="AI2065" s="190">
        <f>IF(Z2065&lt;&gt;0,INT(12.91*POWER((Z2065-4),1.1)),0)</f>
        <v>0</v>
      </c>
      <c r="AJ2065" s="190" t="str">
        <f>IF(AA2065="","",IF(AA2065&lt;&gt;0,INT(0.2797*POWER(((100*AA2065)),1.35)),0))</f>
        <v/>
      </c>
      <c r="AK2065" s="191" t="str">
        <f>IF(AB2065="","",IF(AB2065&lt;&gt;0,INT(100.14*POWER((AB2065-1),1.08)),0))</f>
        <v/>
      </c>
      <c r="AL2065" s="192">
        <f>COUNT(J2065,Q2065,T2065,X2065,Y2065,AA2065,AB2065)</f>
        <v>0</v>
      </c>
      <c r="AM2065" s="193" t="str">
        <f>IF(AL2065=0,"",SUM(AC2065:AK2065))</f>
        <v/>
      </c>
    </row>
    <row r="2066" spans="1:39" customFormat="1" outlineLevel="1">
      <c r="B2066" s="256"/>
      <c r="C2066" s="124" t="s">
        <v>65</v>
      </c>
      <c r="D2066" s="103"/>
      <c r="E2066" s="103"/>
      <c r="F2066" s="103"/>
      <c r="G2066" s="103"/>
      <c r="H2066" s="104"/>
      <c r="I2066" s="105"/>
      <c r="J2066" s="107" t="str">
        <f>IFERROR((J2063-J2065)/J2065*100%,"")</f>
        <v/>
      </c>
      <c r="K2066" s="107" t="str">
        <f t="shared" ref="K2066:T2066" si="9081">IFERROR((K2065-K2063)/K2065*100%,"")</f>
        <v/>
      </c>
      <c r="L2066" s="107" t="str">
        <f t="shared" si="9081"/>
        <v/>
      </c>
      <c r="M2066" s="107" t="str">
        <f t="shared" si="9081"/>
        <v/>
      </c>
      <c r="N2066" s="107" t="str">
        <f t="shared" si="9081"/>
        <v/>
      </c>
      <c r="O2066" s="107" t="str">
        <f t="shared" si="9081"/>
        <v/>
      </c>
      <c r="P2066" s="107" t="str">
        <f t="shared" si="9081"/>
        <v/>
      </c>
      <c r="Q2066" s="107" t="str">
        <f t="shared" si="9081"/>
        <v/>
      </c>
      <c r="R2066" s="107" t="str">
        <f t="shared" si="9081"/>
        <v/>
      </c>
      <c r="S2066" s="107" t="str">
        <f t="shared" si="9081"/>
        <v/>
      </c>
      <c r="T2066" s="107" t="str">
        <f t="shared" si="9081"/>
        <v/>
      </c>
      <c r="U2066" s="107" t="str">
        <f t="shared" ref="U2066" si="9082">IFERROR((U2065-U2064)/U2065*100%,"")</f>
        <v/>
      </c>
      <c r="V2066" s="107" t="str">
        <f>IFERROR((V2063-V2065)/V2065*100%,"")</f>
        <v/>
      </c>
      <c r="W2066" s="107" t="str">
        <f>IFERROR((W2063-W2065)/W2065*100%,"")</f>
        <v/>
      </c>
      <c r="X2066" s="107" t="str">
        <f>IFERROR((X2063-X2065)/X2065*100%,"")</f>
        <v/>
      </c>
      <c r="Y2066" s="107" t="str">
        <f>IFERROR((Y2063-Y2065)/Y2065*100%,"")</f>
        <v/>
      </c>
      <c r="Z2066" s="107" t="str">
        <f t="shared" ref="Z2066" si="9083">IFERROR((Z2065-Z2064)/Z2065*100%,"")</f>
        <v/>
      </c>
      <c r="AA2066" s="107" t="str">
        <f>IFERROR((AA2065-AA2063)/AA2065*100%,"")</f>
        <v/>
      </c>
      <c r="AB2066" s="107" t="str">
        <f>IFERROR((AB2065-AB2063)/AB2065*100%,"")</f>
        <v/>
      </c>
      <c r="AC2066" s="194" t="str">
        <f t="shared" ref="AC2066" si="9084">IFERROR((AC2065-AC2064)/AC2065*100%,"")</f>
        <v/>
      </c>
      <c r="AD2066" s="194" t="str">
        <f t="shared" ref="AD2066" si="9085">IFERROR((AD2065-AD2064)/AD2065*100%,"")</f>
        <v/>
      </c>
      <c r="AE2066" s="194" t="str">
        <f t="shared" ref="AE2066" si="9086">IFERROR((AE2065-AE2064)/AE2065*100%,"")</f>
        <v/>
      </c>
      <c r="AF2066" s="194" t="str">
        <f t="shared" ref="AF2066" si="9087">IFERROR((AF2065-AF2064)/AF2065*100%,"")</f>
        <v/>
      </c>
      <c r="AG2066" s="194" t="str">
        <f t="shared" ref="AG2066" si="9088">IFERROR((AG2065-AG2064)/AG2065*100%,"")</f>
        <v/>
      </c>
      <c r="AH2066" s="194" t="str">
        <f t="shared" ref="AH2066" si="9089">IFERROR((AH2065-AH2064)/AH2065*100%,"")</f>
        <v/>
      </c>
      <c r="AI2066" s="194" t="str">
        <f t="shared" ref="AI2066" si="9090">IFERROR((AI2065-AI2064)/AI2065*100%,"")</f>
        <v/>
      </c>
      <c r="AJ2066" s="194" t="str">
        <f t="shared" ref="AJ2066" si="9091">IFERROR((AJ2065-AJ2064)/AJ2065*100%,"")</f>
        <v/>
      </c>
      <c r="AK2066" s="194" t="str">
        <f t="shared" ref="AK2066" si="9092">IFERROR((AK2065-AK2064)/AK2065*100%,"")</f>
        <v/>
      </c>
      <c r="AL2066" s="194" t="str">
        <f t="shared" ref="AL2066" si="9093">IFERROR((AL2065-AL2064)/AL2065*100%,"")</f>
        <v/>
      </c>
      <c r="AM2066" s="227" t="str">
        <f>IFERROR((AM2065-AM2063)/AM2065*100%,"")</f>
        <v/>
      </c>
    </row>
    <row r="2067" spans="1:39" customFormat="1" outlineLevel="1">
      <c r="A2067" t="str">
        <f>B2060&amp;C2067</f>
        <v>Surname, Forename5</v>
      </c>
      <c r="B2067" s="256"/>
      <c r="C2067" s="123">
        <v>5</v>
      </c>
      <c r="D2067" s="26" t="s">
        <v>22</v>
      </c>
      <c r="E2067" s="103"/>
      <c r="F2067" s="103"/>
      <c r="G2067" s="103"/>
      <c r="H2067" s="15"/>
      <c r="I2067" s="16"/>
      <c r="J2067" s="17"/>
      <c r="K2067" s="94"/>
      <c r="L2067" s="94"/>
      <c r="M2067" s="94"/>
      <c r="N2067" s="94"/>
      <c r="O2067" s="94"/>
      <c r="P2067" s="94"/>
      <c r="Q2067" s="17" t="str">
        <f>IF(SUM(K2067:P2067)=0,"",SUM(K2067:P2067))</f>
        <v/>
      </c>
      <c r="R2067" s="94"/>
      <c r="S2067" s="94"/>
      <c r="T2067" s="17" t="str">
        <f>IF(SUM(R2067:S2067)=0,"",SUM(R2067:S2067))</f>
        <v/>
      </c>
      <c r="U2067" s="17"/>
      <c r="V2067" s="94"/>
      <c r="W2067" s="17"/>
      <c r="X2067" s="94" t="str">
        <f>IFERROR(AVERAGE(V2067:W2067),"")</f>
        <v/>
      </c>
      <c r="Y2067" s="17"/>
      <c r="Z2067" s="17"/>
      <c r="AA2067" s="71"/>
      <c r="AB2067" s="17"/>
      <c r="AC2067" s="190" t="str">
        <f>IF(J2067="","",IF(J2067&lt;&gt;0,INT(25.4347*POWER((18-J2067),1.81)),0))</f>
        <v/>
      </c>
      <c r="AD2067" s="190" t="str">
        <f>IFERROR(IF(Q2067&lt;&gt;0,INT(0.14354*POWER(((10*Q2067)-220),1.4)),0),"")</f>
        <v/>
      </c>
      <c r="AE2067" s="190" t="str">
        <f>IFERROR(IF(T2067&lt;&gt;0,INT(51.39*POWER((T2067-1.5),1.05)),0),"")</f>
        <v/>
      </c>
      <c r="AF2067" s="190">
        <f>IF(U2067&lt;&gt;0,INT(0.8465*POWER(((100*U2067)-75),1.42)),0)</f>
        <v>0</v>
      </c>
      <c r="AG2067" s="190" t="str">
        <f>IFERROR(IF(X2067&lt;&gt;0,INT(1.53775*POWER((82-X2067),1.81)),0),"")</f>
        <v/>
      </c>
      <c r="AH2067" s="190" t="str">
        <f>IF(Y2067="","",IF(Y2067&lt;&gt;0,INT(5.74352*POWER((28.5-Y2067),1.92)),0))</f>
        <v/>
      </c>
      <c r="AI2067" s="190">
        <f>IF(Z2067&lt;&gt;0,INT(12.91*POWER((Z2067-4),1.1)),0)</f>
        <v>0</v>
      </c>
      <c r="AJ2067" s="190" t="str">
        <f>IF(AA2067="","",IF(AA2067&lt;&gt;0,INT(0.2797*POWER(((100*AA2067)),1.35)),0))</f>
        <v/>
      </c>
      <c r="AK2067" s="191" t="str">
        <f>IF(AB2067="","",IF(AB2067&lt;&gt;0,INT(100.14*POWER((AB2067-1),1.08)),0))</f>
        <v/>
      </c>
      <c r="AL2067" s="192">
        <f>COUNT(J2067,Q2067,T2067,X2067,Y2067,AA2067,AB2067)</f>
        <v>0</v>
      </c>
      <c r="AM2067" s="193" t="str">
        <f>IF(AL2067=0,"",SUM(AC2067:AK2067))</f>
        <v/>
      </c>
    </row>
    <row r="2068" spans="1:39" customFormat="1" outlineLevel="1">
      <c r="B2068" s="256"/>
      <c r="C2068" s="124" t="s">
        <v>65</v>
      </c>
      <c r="D2068" s="103"/>
      <c r="E2068" s="103"/>
      <c r="F2068" s="103"/>
      <c r="G2068" s="103"/>
      <c r="H2068" s="104"/>
      <c r="I2068" s="105"/>
      <c r="J2068" s="107" t="str">
        <f>IFERROR((J2065-J2067)/J2067*100%,"")</f>
        <v/>
      </c>
      <c r="K2068" s="107" t="str">
        <f t="shared" ref="K2068:T2068" si="9094">IFERROR((K2067-K2065)/K2067*100%,"")</f>
        <v/>
      </c>
      <c r="L2068" s="107" t="str">
        <f t="shared" si="9094"/>
        <v/>
      </c>
      <c r="M2068" s="107" t="str">
        <f t="shared" si="9094"/>
        <v/>
      </c>
      <c r="N2068" s="107" t="str">
        <f t="shared" si="9094"/>
        <v/>
      </c>
      <c r="O2068" s="107" t="str">
        <f t="shared" si="9094"/>
        <v/>
      </c>
      <c r="P2068" s="107" t="str">
        <f t="shared" si="9094"/>
        <v/>
      </c>
      <c r="Q2068" s="107" t="str">
        <f t="shared" si="9094"/>
        <v/>
      </c>
      <c r="R2068" s="107" t="str">
        <f t="shared" si="9094"/>
        <v/>
      </c>
      <c r="S2068" s="107" t="str">
        <f t="shared" si="9094"/>
        <v/>
      </c>
      <c r="T2068" s="107" t="str">
        <f t="shared" si="9094"/>
        <v/>
      </c>
      <c r="U2068" s="107" t="str">
        <f t="shared" ref="U2068" si="9095">IFERROR((U2067-U2066)/U2067*100%,"")</f>
        <v/>
      </c>
      <c r="V2068" s="107" t="str">
        <f>IFERROR((V2065-V2067)/V2067*100%,"")</f>
        <v/>
      </c>
      <c r="W2068" s="107" t="str">
        <f>IFERROR((W2065-W2067)/W2067*100%,"")</f>
        <v/>
      </c>
      <c r="X2068" s="107" t="str">
        <f>IFERROR((X2065-X2067)/X2067*100%,"")</f>
        <v/>
      </c>
      <c r="Y2068" s="107" t="str">
        <f>IFERROR((Y2065-Y2067)/Y2067*100%,"")</f>
        <v/>
      </c>
      <c r="Z2068" s="107" t="str">
        <f t="shared" ref="Z2068" si="9096">IFERROR((Z2067-Z2066)/Z2067*100%,"")</f>
        <v/>
      </c>
      <c r="AA2068" s="107" t="str">
        <f>IFERROR((AA2067-AA2065)/AA2067*100%,"")</f>
        <v/>
      </c>
      <c r="AB2068" s="107" t="str">
        <f>IFERROR((AB2067-AB2065)/AB2067*100%,"")</f>
        <v/>
      </c>
      <c r="AC2068" s="194" t="str">
        <f t="shared" ref="AC2068" si="9097">IFERROR((AC2067-AC2066)/AC2067*100%,"")</f>
        <v/>
      </c>
      <c r="AD2068" s="194" t="str">
        <f t="shared" ref="AD2068" si="9098">IFERROR((AD2067-AD2066)/AD2067*100%,"")</f>
        <v/>
      </c>
      <c r="AE2068" s="194" t="str">
        <f t="shared" ref="AE2068" si="9099">IFERROR((AE2067-AE2066)/AE2067*100%,"")</f>
        <v/>
      </c>
      <c r="AF2068" s="194" t="str">
        <f t="shared" ref="AF2068" si="9100">IFERROR((AF2067-AF2066)/AF2067*100%,"")</f>
        <v/>
      </c>
      <c r="AG2068" s="194" t="str">
        <f t="shared" ref="AG2068" si="9101">IFERROR((AG2067-AG2066)/AG2067*100%,"")</f>
        <v/>
      </c>
      <c r="AH2068" s="194" t="str">
        <f t="shared" ref="AH2068" si="9102">IFERROR((AH2067-AH2066)/AH2067*100%,"")</f>
        <v/>
      </c>
      <c r="AI2068" s="194" t="str">
        <f t="shared" ref="AI2068" si="9103">IFERROR((AI2067-AI2066)/AI2067*100%,"")</f>
        <v/>
      </c>
      <c r="AJ2068" s="194" t="str">
        <f t="shared" ref="AJ2068" si="9104">IFERROR((AJ2067-AJ2066)/AJ2067*100%,"")</f>
        <v/>
      </c>
      <c r="AK2068" s="194" t="str">
        <f t="shared" ref="AK2068" si="9105">IFERROR((AK2067-AK2066)/AK2067*100%,"")</f>
        <v/>
      </c>
      <c r="AL2068" s="194" t="str">
        <f t="shared" ref="AL2068" si="9106">IFERROR((AL2067-AL2066)/AL2067*100%,"")</f>
        <v/>
      </c>
      <c r="AM2068" s="227" t="str">
        <f>IFERROR((AM2067-AM2065)/AM2067*100%,"")</f>
        <v/>
      </c>
    </row>
    <row r="2069" spans="1:39" customFormat="1" outlineLevel="1">
      <c r="A2069" t="str">
        <f>B2060&amp;C2069</f>
        <v>Surname, Forename6</v>
      </c>
      <c r="B2069" s="256"/>
      <c r="C2069" s="123">
        <v>6</v>
      </c>
      <c r="D2069" s="26" t="s">
        <v>22</v>
      </c>
      <c r="E2069" s="103"/>
      <c r="F2069" s="103"/>
      <c r="G2069" s="103"/>
      <c r="H2069" s="15"/>
      <c r="I2069" s="16"/>
      <c r="J2069" s="17"/>
      <c r="K2069" s="94"/>
      <c r="L2069" s="94"/>
      <c r="M2069" s="94"/>
      <c r="N2069" s="94"/>
      <c r="O2069" s="94"/>
      <c r="P2069" s="94"/>
      <c r="Q2069" s="17" t="str">
        <f>IF(SUM(K2069:P2069)=0,"",SUM(K2069:P2069))</f>
        <v/>
      </c>
      <c r="R2069" s="94"/>
      <c r="S2069" s="94"/>
      <c r="T2069" s="17" t="str">
        <f>IF(SUM(R2069:S2069)=0,"",SUM(R2069:S2069))</f>
        <v/>
      </c>
      <c r="U2069" s="17"/>
      <c r="V2069" s="94"/>
      <c r="W2069" s="17"/>
      <c r="X2069" s="94" t="str">
        <f>IFERROR(AVERAGE(V2069:W2069),"")</f>
        <v/>
      </c>
      <c r="Y2069" s="17"/>
      <c r="Z2069" s="17"/>
      <c r="AA2069" s="71"/>
      <c r="AB2069" s="17"/>
      <c r="AC2069" s="190" t="str">
        <f>IF(J2069="","",IF(J2069&lt;&gt;0,INT(25.4347*POWER((18-J2069),1.81)),0))</f>
        <v/>
      </c>
      <c r="AD2069" s="190" t="str">
        <f>IFERROR(IF(Q2069&lt;&gt;0,INT(0.14354*POWER(((10*Q2069)-220),1.4)),0),"")</f>
        <v/>
      </c>
      <c r="AE2069" s="190" t="str">
        <f>IFERROR(IF(T2069&lt;&gt;0,INT(51.39*POWER((T2069-1.5),1.05)),0),"")</f>
        <v/>
      </c>
      <c r="AF2069" s="190">
        <f>IF(U2069&lt;&gt;0,INT(0.8465*POWER(((100*U2069)-75),1.42)),0)</f>
        <v>0</v>
      </c>
      <c r="AG2069" s="190" t="str">
        <f>IFERROR(IF(X2069&lt;&gt;0,INT(1.53775*POWER((82-X2069),1.81)),0),"")</f>
        <v/>
      </c>
      <c r="AH2069" s="190" t="str">
        <f>IF(Y2069="","",IF(Y2069&lt;&gt;0,INT(5.74352*POWER((28.5-Y2069),1.92)),0))</f>
        <v/>
      </c>
      <c r="AI2069" s="190">
        <f>IF(Z2069&lt;&gt;0,INT(12.91*POWER((Z2069-4),1.1)),0)</f>
        <v>0</v>
      </c>
      <c r="AJ2069" s="190" t="str">
        <f>IF(AA2069="","",IF(AA2069&lt;&gt;0,INT(0.2797*POWER(((100*AA2069)),1.35)),0))</f>
        <v/>
      </c>
      <c r="AK2069" s="191" t="str">
        <f>IF(AB2069="","",IF(AB2069&lt;&gt;0,INT(100.14*POWER((AB2069-1),1.08)),0))</f>
        <v/>
      </c>
      <c r="AL2069" s="192">
        <f>COUNT(J2069,Q2069,T2069,X2069,Y2069,AA2069,AB2069)</f>
        <v>0</v>
      </c>
      <c r="AM2069" s="193" t="str">
        <f>IF(AL2069=0,"",SUM(AC2069:AK2069))</f>
        <v/>
      </c>
    </row>
    <row r="2070" spans="1:39" customFormat="1" outlineLevel="1">
      <c r="B2070" s="256"/>
      <c r="C2070" s="124" t="s">
        <v>65</v>
      </c>
      <c r="D2070" s="103"/>
      <c r="E2070" s="103"/>
      <c r="F2070" s="103"/>
      <c r="G2070" s="103"/>
      <c r="H2070" s="104"/>
      <c r="I2070" s="105"/>
      <c r="J2070" s="107" t="str">
        <f>IFERROR((J2067-J2069)/J2069*100%,"")</f>
        <v/>
      </c>
      <c r="K2070" s="107" t="str">
        <f t="shared" ref="K2070:T2070" si="9107">IFERROR((K2069-K2067)/K2069*100%,"")</f>
        <v/>
      </c>
      <c r="L2070" s="107" t="str">
        <f t="shared" si="9107"/>
        <v/>
      </c>
      <c r="M2070" s="107" t="str">
        <f t="shared" si="9107"/>
        <v/>
      </c>
      <c r="N2070" s="107" t="str">
        <f t="shared" si="9107"/>
        <v/>
      </c>
      <c r="O2070" s="107" t="str">
        <f t="shared" si="9107"/>
        <v/>
      </c>
      <c r="P2070" s="107" t="str">
        <f t="shared" si="9107"/>
        <v/>
      </c>
      <c r="Q2070" s="107" t="str">
        <f t="shared" si="9107"/>
        <v/>
      </c>
      <c r="R2070" s="107" t="str">
        <f t="shared" si="9107"/>
        <v/>
      </c>
      <c r="S2070" s="107" t="str">
        <f t="shared" si="9107"/>
        <v/>
      </c>
      <c r="T2070" s="107" t="str">
        <f t="shared" si="9107"/>
        <v/>
      </c>
      <c r="U2070" s="107" t="str">
        <f t="shared" ref="U2070" si="9108">IFERROR((U2069-U2068)/U2069*100%,"")</f>
        <v/>
      </c>
      <c r="V2070" s="107" t="str">
        <f>IFERROR((V2067-V2069)/V2069*100%,"")</f>
        <v/>
      </c>
      <c r="W2070" s="107" t="str">
        <f>IFERROR((W2067-W2069)/W2069*100%,"")</f>
        <v/>
      </c>
      <c r="X2070" s="107" t="str">
        <f>IFERROR((X2067-X2069)/X2069*100%,"")</f>
        <v/>
      </c>
      <c r="Y2070" s="107" t="str">
        <f>IFERROR((Y2067-Y2069)/Y2069*100%,"")</f>
        <v/>
      </c>
      <c r="Z2070" s="107" t="str">
        <f t="shared" ref="Z2070" si="9109">IFERROR((Z2069-Z2068)/Z2069*100%,"")</f>
        <v/>
      </c>
      <c r="AA2070" s="107" t="str">
        <f>IFERROR((AA2069-AA2067)/AA2069*100%,"")</f>
        <v/>
      </c>
      <c r="AB2070" s="107" t="str">
        <f>IFERROR((AB2069-AB2067)/AB2069*100%,"")</f>
        <v/>
      </c>
      <c r="AC2070" s="194" t="str">
        <f t="shared" ref="AC2070" si="9110">IFERROR((AC2069-AC2068)/AC2069*100%,"")</f>
        <v/>
      </c>
      <c r="AD2070" s="194" t="str">
        <f t="shared" ref="AD2070" si="9111">IFERROR((AD2069-AD2068)/AD2069*100%,"")</f>
        <v/>
      </c>
      <c r="AE2070" s="194" t="str">
        <f t="shared" ref="AE2070" si="9112">IFERROR((AE2069-AE2068)/AE2069*100%,"")</f>
        <v/>
      </c>
      <c r="AF2070" s="194" t="str">
        <f t="shared" ref="AF2070" si="9113">IFERROR((AF2069-AF2068)/AF2069*100%,"")</f>
        <v/>
      </c>
      <c r="AG2070" s="194" t="str">
        <f t="shared" ref="AG2070" si="9114">IFERROR((AG2069-AG2068)/AG2069*100%,"")</f>
        <v/>
      </c>
      <c r="AH2070" s="194" t="str">
        <f t="shared" ref="AH2070" si="9115">IFERROR((AH2069-AH2068)/AH2069*100%,"")</f>
        <v/>
      </c>
      <c r="AI2070" s="194" t="str">
        <f t="shared" ref="AI2070" si="9116">IFERROR((AI2069-AI2068)/AI2069*100%,"")</f>
        <v/>
      </c>
      <c r="AJ2070" s="194" t="str">
        <f t="shared" ref="AJ2070" si="9117">IFERROR((AJ2069-AJ2068)/AJ2069*100%,"")</f>
        <v/>
      </c>
      <c r="AK2070" s="194" t="str">
        <f t="shared" ref="AK2070" si="9118">IFERROR((AK2069-AK2068)/AK2069*100%,"")</f>
        <v/>
      </c>
      <c r="AL2070" s="194" t="str">
        <f t="shared" ref="AL2070" si="9119">IFERROR((AL2069-AL2068)/AL2069*100%,"")</f>
        <v/>
      </c>
      <c r="AM2070" s="227" t="str">
        <f>IFERROR((AM2069-AM2067)/AM2069*100%,"")</f>
        <v/>
      </c>
    </row>
    <row r="2071" spans="1:39" customFormat="1" outlineLevel="1">
      <c r="A2071" t="str">
        <f>B2060&amp;C2071</f>
        <v>Surname, Forename7</v>
      </c>
      <c r="B2071" s="256"/>
      <c r="C2071" s="123">
        <v>7</v>
      </c>
      <c r="D2071" s="26" t="s">
        <v>22</v>
      </c>
      <c r="E2071" s="103"/>
      <c r="F2071" s="103"/>
      <c r="G2071" s="103"/>
      <c r="H2071" s="15"/>
      <c r="I2071" s="16"/>
      <c r="J2071" s="17"/>
      <c r="K2071" s="94"/>
      <c r="L2071" s="94"/>
      <c r="M2071" s="94"/>
      <c r="N2071" s="94"/>
      <c r="O2071" s="94"/>
      <c r="P2071" s="94"/>
      <c r="Q2071" s="17" t="str">
        <f>IF(SUM(K2071:P2071)=0,"",SUM(K2071:P2071))</f>
        <v/>
      </c>
      <c r="R2071" s="94"/>
      <c r="S2071" s="94"/>
      <c r="T2071" s="17" t="str">
        <f>IF(SUM(R2071:S2071)=0,"",SUM(R2071:S2071))</f>
        <v/>
      </c>
      <c r="U2071" s="17"/>
      <c r="V2071" s="94"/>
      <c r="W2071" s="17"/>
      <c r="X2071" s="94" t="str">
        <f>IFERROR(AVERAGE(V2071:W2071),"")</f>
        <v/>
      </c>
      <c r="Y2071" s="17"/>
      <c r="Z2071" s="17"/>
      <c r="AA2071" s="71"/>
      <c r="AB2071" s="17"/>
      <c r="AC2071" s="190" t="str">
        <f>IF(J2071="","",IF(J2071&lt;&gt;0,INT(25.4347*POWER((18-J2071),1.81)),0))</f>
        <v/>
      </c>
      <c r="AD2071" s="190" t="str">
        <f>IFERROR(IF(Q2071&lt;&gt;0,INT(0.14354*POWER(((10*Q2071)-220),1.4)),0),"")</f>
        <v/>
      </c>
      <c r="AE2071" s="190" t="str">
        <f>IFERROR(IF(T2071&lt;&gt;0,INT(51.39*POWER((T2071-1.5),1.05)),0),"")</f>
        <v/>
      </c>
      <c r="AF2071" s="190">
        <f>IF(U2071&lt;&gt;0,INT(0.8465*POWER(((100*U2071)-75),1.42)),0)</f>
        <v>0</v>
      </c>
      <c r="AG2071" s="190" t="str">
        <f>IFERROR(IF(X2071&lt;&gt;0,INT(1.53775*POWER((82-X2071),1.81)),0),"")</f>
        <v/>
      </c>
      <c r="AH2071" s="190" t="str">
        <f>IF(Y2071="","",IF(Y2071&lt;&gt;0,INT(5.74352*POWER((28.5-Y2071),1.92)),0))</f>
        <v/>
      </c>
      <c r="AI2071" s="190">
        <f>IF(Z2071&lt;&gt;0,INT(12.91*POWER((Z2071-4),1.1)),0)</f>
        <v>0</v>
      </c>
      <c r="AJ2071" s="190" t="str">
        <f>IF(AA2071="","",IF(AA2071&lt;&gt;0,INT(0.2797*POWER(((100*AA2071)),1.35)),0))</f>
        <v/>
      </c>
      <c r="AK2071" s="191" t="str">
        <f>IF(AB2071="","",IF(AB2071&lt;&gt;0,INT(100.14*POWER((AB2071-1),1.08)),0))</f>
        <v/>
      </c>
      <c r="AL2071" s="192">
        <f>COUNT(J2071,Q2071,T2071,X2071,Y2071,AA2071,AB2071)</f>
        <v>0</v>
      </c>
      <c r="AM2071" s="193" t="str">
        <f>IF(AL2071=0,"",SUM(AC2071:AK2071))</f>
        <v/>
      </c>
    </row>
    <row r="2072" spans="1:39" customFormat="1" outlineLevel="1">
      <c r="B2072" s="256"/>
      <c r="C2072" s="124" t="s">
        <v>65</v>
      </c>
      <c r="D2072" s="103"/>
      <c r="E2072" s="103"/>
      <c r="F2072" s="103"/>
      <c r="G2072" s="103"/>
      <c r="H2072" s="104"/>
      <c r="I2072" s="105"/>
      <c r="J2072" s="107" t="str">
        <f>IFERROR((J2069-J2071)/J2071*100%,"")</f>
        <v/>
      </c>
      <c r="K2072" s="107" t="str">
        <f t="shared" ref="K2072:T2072" si="9120">IFERROR((K2071-K2069)/K2071*100%,"")</f>
        <v/>
      </c>
      <c r="L2072" s="107" t="str">
        <f t="shared" si="9120"/>
        <v/>
      </c>
      <c r="M2072" s="107" t="str">
        <f t="shared" si="9120"/>
        <v/>
      </c>
      <c r="N2072" s="107" t="str">
        <f t="shared" si="9120"/>
        <v/>
      </c>
      <c r="O2072" s="107" t="str">
        <f t="shared" si="9120"/>
        <v/>
      </c>
      <c r="P2072" s="107" t="str">
        <f t="shared" si="9120"/>
        <v/>
      </c>
      <c r="Q2072" s="107" t="str">
        <f t="shared" si="9120"/>
        <v/>
      </c>
      <c r="R2072" s="107" t="str">
        <f t="shared" si="9120"/>
        <v/>
      </c>
      <c r="S2072" s="107" t="str">
        <f t="shared" si="9120"/>
        <v/>
      </c>
      <c r="T2072" s="107" t="str">
        <f t="shared" si="9120"/>
        <v/>
      </c>
      <c r="U2072" s="107" t="str">
        <f t="shared" ref="U2072" si="9121">IFERROR((U2071-U2070)/U2071*100%,"")</f>
        <v/>
      </c>
      <c r="V2072" s="107" t="str">
        <f>IFERROR((V2069-V2071)/V2071*100%,"")</f>
        <v/>
      </c>
      <c r="W2072" s="107" t="str">
        <f>IFERROR((W2069-W2071)/W2071*100%,"")</f>
        <v/>
      </c>
      <c r="X2072" s="107" t="str">
        <f>IFERROR((X2069-X2071)/X2071*100%,"")</f>
        <v/>
      </c>
      <c r="Y2072" s="107" t="str">
        <f>IFERROR((Y2069-Y2071)/Y2071*100%,"")</f>
        <v/>
      </c>
      <c r="Z2072" s="107" t="str">
        <f t="shared" ref="Z2072" si="9122">IFERROR((Z2071-Z2070)/Z2071*100%,"")</f>
        <v/>
      </c>
      <c r="AA2072" s="107" t="str">
        <f>IFERROR((AA2071-AA2069)/AA2071*100%,"")</f>
        <v/>
      </c>
      <c r="AB2072" s="107" t="str">
        <f>IFERROR((AB2071-AB2069)/AB2071*100%,"")</f>
        <v/>
      </c>
      <c r="AC2072" s="194" t="str">
        <f t="shared" ref="AC2072" si="9123">IFERROR((AC2071-AC2070)/AC2071*100%,"")</f>
        <v/>
      </c>
      <c r="AD2072" s="194" t="str">
        <f t="shared" ref="AD2072" si="9124">IFERROR((AD2071-AD2070)/AD2071*100%,"")</f>
        <v/>
      </c>
      <c r="AE2072" s="194" t="str">
        <f t="shared" ref="AE2072" si="9125">IFERROR((AE2071-AE2070)/AE2071*100%,"")</f>
        <v/>
      </c>
      <c r="AF2072" s="194" t="str">
        <f t="shared" ref="AF2072" si="9126">IFERROR((AF2071-AF2070)/AF2071*100%,"")</f>
        <v/>
      </c>
      <c r="AG2072" s="194" t="str">
        <f t="shared" ref="AG2072" si="9127">IFERROR((AG2071-AG2070)/AG2071*100%,"")</f>
        <v/>
      </c>
      <c r="AH2072" s="194" t="str">
        <f t="shared" ref="AH2072" si="9128">IFERROR((AH2071-AH2070)/AH2071*100%,"")</f>
        <v/>
      </c>
      <c r="AI2072" s="194" t="str">
        <f t="shared" ref="AI2072" si="9129">IFERROR((AI2071-AI2070)/AI2071*100%,"")</f>
        <v/>
      </c>
      <c r="AJ2072" s="194" t="str">
        <f t="shared" ref="AJ2072" si="9130">IFERROR((AJ2071-AJ2070)/AJ2071*100%,"")</f>
        <v/>
      </c>
      <c r="AK2072" s="194" t="str">
        <f t="shared" ref="AK2072" si="9131">IFERROR((AK2071-AK2070)/AK2071*100%,"")</f>
        <v/>
      </c>
      <c r="AL2072" s="194" t="str">
        <f t="shared" ref="AL2072" si="9132">IFERROR((AL2071-AL2070)/AL2071*100%,"")</f>
        <v/>
      </c>
      <c r="AM2072" s="227" t="str">
        <f>IFERROR((AM2071-AM2069)/AM2071*100%,"")</f>
        <v/>
      </c>
    </row>
    <row r="2073" spans="1:39" customFormat="1" outlineLevel="1">
      <c r="A2073" t="str">
        <f>B2060&amp;C2073</f>
        <v>Surname, Forename8</v>
      </c>
      <c r="B2073" s="256"/>
      <c r="C2073" s="123">
        <v>8</v>
      </c>
      <c r="D2073" s="26" t="s">
        <v>22</v>
      </c>
      <c r="E2073" s="103"/>
      <c r="F2073" s="103"/>
      <c r="G2073" s="103"/>
      <c r="H2073" s="15"/>
      <c r="I2073" s="16"/>
      <c r="J2073" s="17"/>
      <c r="K2073" s="94"/>
      <c r="L2073" s="94"/>
      <c r="M2073" s="94"/>
      <c r="N2073" s="94"/>
      <c r="O2073" s="94"/>
      <c r="P2073" s="94"/>
      <c r="Q2073" s="17" t="str">
        <f>IF(SUM(K2073:P2073)=0,"",SUM(K2073:P2073))</f>
        <v/>
      </c>
      <c r="R2073" s="94"/>
      <c r="S2073" s="94"/>
      <c r="T2073" s="17" t="str">
        <f>IF(SUM(R2073:S2073)=0,"",SUM(R2073:S2073))</f>
        <v/>
      </c>
      <c r="U2073" s="17"/>
      <c r="V2073" s="94"/>
      <c r="W2073" s="17"/>
      <c r="X2073" s="94" t="str">
        <f>IFERROR(AVERAGE(V2073:W2073),"")</f>
        <v/>
      </c>
      <c r="Y2073" s="17"/>
      <c r="Z2073" s="17"/>
      <c r="AA2073" s="71"/>
      <c r="AB2073" s="17"/>
      <c r="AC2073" s="190" t="str">
        <f>IF(J2073="","",IF(J2073&lt;&gt;0,INT(25.4347*POWER((18-J2073),1.81)),0))</f>
        <v/>
      </c>
      <c r="AD2073" s="190" t="str">
        <f>IFERROR(IF(Q2073&lt;&gt;0,INT(0.14354*POWER(((10*Q2073)-220),1.4)),0),"")</f>
        <v/>
      </c>
      <c r="AE2073" s="190" t="str">
        <f>IFERROR(IF(T2073&lt;&gt;0,INT(51.39*POWER((T2073-1.5),1.05)),0),"")</f>
        <v/>
      </c>
      <c r="AF2073" s="190">
        <f>IF(U2073&lt;&gt;0,INT(0.8465*POWER(((100*U2073)-75),1.42)),0)</f>
        <v>0</v>
      </c>
      <c r="AG2073" s="190" t="str">
        <f>IFERROR(IF(X2073&lt;&gt;0,INT(1.53775*POWER((82-X2073),1.81)),0),"")</f>
        <v/>
      </c>
      <c r="AH2073" s="190" t="str">
        <f>IF(Y2073="","",IF(Y2073&lt;&gt;0,INT(5.74352*POWER((28.5-Y2073),1.92)),0))</f>
        <v/>
      </c>
      <c r="AI2073" s="190">
        <f>IF(Z2073&lt;&gt;0,INT(12.91*POWER((Z2073-4),1.1)),0)</f>
        <v>0</v>
      </c>
      <c r="AJ2073" s="190" t="str">
        <f>IF(AA2073="","",IF(AA2073&lt;&gt;0,INT(0.2797*POWER(((100*AA2073)),1.35)),0))</f>
        <v/>
      </c>
      <c r="AK2073" s="191" t="str">
        <f>IF(AB2073="","",IF(AB2073&lt;&gt;0,INT(100.14*POWER((AB2073-1),1.08)),0))</f>
        <v/>
      </c>
      <c r="AL2073" s="192">
        <f>COUNT(J2073,Q2073,T2073,X2073,Y2073,AA2073,AB2073)</f>
        <v>0</v>
      </c>
      <c r="AM2073" s="193" t="str">
        <f>IF(AL2073=0,"",SUM(AC2073:AK2073))</f>
        <v/>
      </c>
    </row>
    <row r="2074" spans="1:39" customFormat="1" outlineLevel="1">
      <c r="B2074" s="256"/>
      <c r="C2074" s="124" t="s">
        <v>65</v>
      </c>
      <c r="D2074" s="103"/>
      <c r="E2074" s="103"/>
      <c r="F2074" s="103"/>
      <c r="G2074" s="103"/>
      <c r="H2074" s="104"/>
      <c r="I2074" s="105"/>
      <c r="J2074" s="107" t="str">
        <f>IFERROR((J2071-J2073)/J2073*100%,"")</f>
        <v/>
      </c>
      <c r="K2074" s="107" t="str">
        <f t="shared" ref="K2074:T2074" si="9133">IFERROR((K2073-K2071)/K2073*100%,"")</f>
        <v/>
      </c>
      <c r="L2074" s="107" t="str">
        <f t="shared" si="9133"/>
        <v/>
      </c>
      <c r="M2074" s="107" t="str">
        <f t="shared" si="9133"/>
        <v/>
      </c>
      <c r="N2074" s="107" t="str">
        <f t="shared" si="9133"/>
        <v/>
      </c>
      <c r="O2074" s="107" t="str">
        <f t="shared" si="9133"/>
        <v/>
      </c>
      <c r="P2074" s="107" t="str">
        <f t="shared" si="9133"/>
        <v/>
      </c>
      <c r="Q2074" s="107" t="str">
        <f t="shared" si="9133"/>
        <v/>
      </c>
      <c r="R2074" s="107" t="str">
        <f t="shared" si="9133"/>
        <v/>
      </c>
      <c r="S2074" s="107" t="str">
        <f t="shared" si="9133"/>
        <v/>
      </c>
      <c r="T2074" s="107" t="str">
        <f t="shared" si="9133"/>
        <v/>
      </c>
      <c r="U2074" s="107" t="str">
        <f t="shared" ref="U2074" si="9134">IFERROR((U2073-U2072)/U2073*100%,"")</f>
        <v/>
      </c>
      <c r="V2074" s="107" t="str">
        <f>IFERROR((V2071-V2073)/V2073*100%,"")</f>
        <v/>
      </c>
      <c r="W2074" s="107" t="str">
        <f>IFERROR((W2071-W2073)/W2073*100%,"")</f>
        <v/>
      </c>
      <c r="X2074" s="107" t="str">
        <f>IFERROR((X2071-X2073)/X2073*100%,"")</f>
        <v/>
      </c>
      <c r="Y2074" s="107" t="str">
        <f>IFERROR((Y2071-Y2073)/Y2073*100%,"")</f>
        <v/>
      </c>
      <c r="Z2074" s="107" t="str">
        <f t="shared" ref="Z2074" si="9135">IFERROR((Z2073-Z2072)/Z2073*100%,"")</f>
        <v/>
      </c>
      <c r="AA2074" s="107" t="str">
        <f>IFERROR((AA2073-AA2071)/AA2073*100%,"")</f>
        <v/>
      </c>
      <c r="AB2074" s="107" t="str">
        <f>IFERROR((AB2073-AB2071)/AB2073*100%,"")</f>
        <v/>
      </c>
      <c r="AC2074" s="194" t="str">
        <f t="shared" ref="AC2074" si="9136">IFERROR((AC2073-AC2072)/AC2073*100%,"")</f>
        <v/>
      </c>
      <c r="AD2074" s="194" t="str">
        <f t="shared" ref="AD2074" si="9137">IFERROR((AD2073-AD2072)/AD2073*100%,"")</f>
        <v/>
      </c>
      <c r="AE2074" s="194" t="str">
        <f t="shared" ref="AE2074" si="9138">IFERROR((AE2073-AE2072)/AE2073*100%,"")</f>
        <v/>
      </c>
      <c r="AF2074" s="194" t="str">
        <f t="shared" ref="AF2074" si="9139">IFERROR((AF2073-AF2072)/AF2073*100%,"")</f>
        <v/>
      </c>
      <c r="AG2074" s="194" t="str">
        <f t="shared" ref="AG2074" si="9140">IFERROR((AG2073-AG2072)/AG2073*100%,"")</f>
        <v/>
      </c>
      <c r="AH2074" s="194" t="str">
        <f t="shared" ref="AH2074" si="9141">IFERROR((AH2073-AH2072)/AH2073*100%,"")</f>
        <v/>
      </c>
      <c r="AI2074" s="194" t="str">
        <f t="shared" ref="AI2074" si="9142">IFERROR((AI2073-AI2072)/AI2073*100%,"")</f>
        <v/>
      </c>
      <c r="AJ2074" s="194" t="str">
        <f t="shared" ref="AJ2074" si="9143">IFERROR((AJ2073-AJ2072)/AJ2073*100%,"")</f>
        <v/>
      </c>
      <c r="AK2074" s="194" t="str">
        <f t="shared" ref="AK2074" si="9144">IFERROR((AK2073-AK2072)/AK2073*100%,"")</f>
        <v/>
      </c>
      <c r="AL2074" s="194" t="str">
        <f t="shared" ref="AL2074" si="9145">IFERROR((AL2073-AL2072)/AL2073*100%,"")</f>
        <v/>
      </c>
      <c r="AM2074" s="227" t="str">
        <f>IFERROR((AM2073-AM2071)/AM2073*100%,"")</f>
        <v/>
      </c>
    </row>
    <row r="2075" spans="1:39" customFormat="1" outlineLevel="1">
      <c r="A2075" t="str">
        <f>B2060&amp;C2075</f>
        <v>Surname, Forename9</v>
      </c>
      <c r="B2075" s="256"/>
      <c r="C2075" s="123">
        <v>9</v>
      </c>
      <c r="D2075" s="26" t="s">
        <v>22</v>
      </c>
      <c r="E2075" s="103"/>
      <c r="F2075" s="103"/>
      <c r="G2075" s="103"/>
      <c r="H2075" s="15"/>
      <c r="I2075" s="16"/>
      <c r="J2075" s="17"/>
      <c r="K2075" s="94"/>
      <c r="L2075" s="94"/>
      <c r="M2075" s="94"/>
      <c r="N2075" s="94"/>
      <c r="O2075" s="94"/>
      <c r="P2075" s="94"/>
      <c r="Q2075" s="17" t="str">
        <f>IF(SUM(K2075:P2075)=0,"",SUM(K2075:P2075))</f>
        <v/>
      </c>
      <c r="R2075" s="94"/>
      <c r="S2075" s="94"/>
      <c r="T2075" s="17" t="str">
        <f>IF(SUM(R2075:S2075)=0,"",SUM(R2075:S2075))</f>
        <v/>
      </c>
      <c r="U2075" s="17"/>
      <c r="V2075" s="94"/>
      <c r="W2075" s="17"/>
      <c r="X2075" s="94" t="str">
        <f>IFERROR(AVERAGE(V2075:W2075),"")</f>
        <v/>
      </c>
      <c r="Y2075" s="17"/>
      <c r="Z2075" s="17"/>
      <c r="AA2075" s="71"/>
      <c r="AB2075" s="17"/>
      <c r="AC2075" s="190" t="str">
        <f>IF(J2075="","",IF(J2075&lt;&gt;0,INT(25.4347*POWER((18-J2075),1.81)),0))</f>
        <v/>
      </c>
      <c r="AD2075" s="190" t="str">
        <f>IFERROR(IF(Q2075&lt;&gt;0,INT(0.14354*POWER(((10*Q2075)-220),1.4)),0),"")</f>
        <v/>
      </c>
      <c r="AE2075" s="190" t="str">
        <f>IFERROR(IF(T2075&lt;&gt;0,INT(51.39*POWER((T2075-1.5),1.05)),0),"")</f>
        <v/>
      </c>
      <c r="AF2075" s="190">
        <f>IF(U2075&lt;&gt;0,INT(0.8465*POWER(((100*U2075)-75),1.42)),0)</f>
        <v>0</v>
      </c>
      <c r="AG2075" s="190" t="str">
        <f>IFERROR(IF(X2075&lt;&gt;0,INT(1.53775*POWER((82-X2075),1.81)),0),"")</f>
        <v/>
      </c>
      <c r="AH2075" s="190" t="str">
        <f>IF(Y2075="","",IF(Y2075&lt;&gt;0,INT(5.74352*POWER((28.5-Y2075),1.92)),0))</f>
        <v/>
      </c>
      <c r="AI2075" s="190">
        <f>IF(Z2075&lt;&gt;0,INT(12.91*POWER((Z2075-4),1.1)),0)</f>
        <v>0</v>
      </c>
      <c r="AJ2075" s="190" t="str">
        <f>IF(AA2075="","",IF(AA2075&lt;&gt;0,INT(0.2797*POWER(((100*AA2075)),1.35)),0))</f>
        <v/>
      </c>
      <c r="AK2075" s="191" t="str">
        <f>IF(AB2075="","",IF(AB2075&lt;&gt;0,INT(100.14*POWER((AB2075-1),1.08)),0))</f>
        <v/>
      </c>
      <c r="AL2075" s="192">
        <f>COUNT(J2075,Q2075,T2075,X2075,Y2075,AA2075,AB2075)</f>
        <v>0</v>
      </c>
      <c r="AM2075" s="193" t="str">
        <f>IF(AL2075=0,"",SUM(AC2075:AK2075))</f>
        <v/>
      </c>
    </row>
    <row r="2076" spans="1:39" customFormat="1" outlineLevel="1">
      <c r="B2076" s="256"/>
      <c r="C2076" s="124" t="s">
        <v>65</v>
      </c>
      <c r="D2076" s="33"/>
      <c r="E2076" s="33"/>
      <c r="F2076" s="33"/>
      <c r="G2076" s="33"/>
      <c r="H2076" s="18"/>
      <c r="I2076" s="44"/>
      <c r="J2076" s="107" t="str">
        <f>IFERROR((J2073-J2075)/J2075*100%,"")</f>
        <v/>
      </c>
      <c r="K2076" s="107" t="str">
        <f t="shared" ref="K2076:T2076" si="9146">IFERROR((K2075-K2073)/K2075*100%,"")</f>
        <v/>
      </c>
      <c r="L2076" s="107" t="str">
        <f t="shared" si="9146"/>
        <v/>
      </c>
      <c r="M2076" s="107" t="str">
        <f t="shared" si="9146"/>
        <v/>
      </c>
      <c r="N2076" s="107" t="str">
        <f t="shared" si="9146"/>
        <v/>
      </c>
      <c r="O2076" s="107" t="str">
        <f t="shared" si="9146"/>
        <v/>
      </c>
      <c r="P2076" s="107" t="str">
        <f t="shared" si="9146"/>
        <v/>
      </c>
      <c r="Q2076" s="107" t="str">
        <f t="shared" si="9146"/>
        <v/>
      </c>
      <c r="R2076" s="107" t="str">
        <f t="shared" si="9146"/>
        <v/>
      </c>
      <c r="S2076" s="107" t="str">
        <f t="shared" si="9146"/>
        <v/>
      </c>
      <c r="T2076" s="107" t="str">
        <f t="shared" si="9146"/>
        <v/>
      </c>
      <c r="U2076" s="107" t="str">
        <f t="shared" ref="U2076" si="9147">IFERROR((U2075-U2074)/U2075*100%,"")</f>
        <v/>
      </c>
      <c r="V2076" s="107" t="str">
        <f>IFERROR((V2073-V2075)/V2075*100%,"")</f>
        <v/>
      </c>
      <c r="W2076" s="107" t="str">
        <f>IFERROR((W2073-W2075)/W2075*100%,"")</f>
        <v/>
      </c>
      <c r="X2076" s="107" t="str">
        <f>IFERROR((X2073-X2075)/X2075*100%,"")</f>
        <v/>
      </c>
      <c r="Y2076" s="107" t="str">
        <f>IFERROR((Y2073-Y2075)/Y2075*100%,"")</f>
        <v/>
      </c>
      <c r="Z2076" s="107" t="str">
        <f t="shared" ref="Z2076" si="9148">IFERROR((Z2075-Z2074)/Z2075*100%,"")</f>
        <v/>
      </c>
      <c r="AA2076" s="107" t="str">
        <f>IFERROR((AA2075-AA2073)/AA2075*100%,"")</f>
        <v/>
      </c>
      <c r="AB2076" s="107" t="str">
        <f>IFERROR((AB2075-AB2073)/AB2075*100%,"")</f>
        <v/>
      </c>
      <c r="AC2076" s="194" t="str">
        <f t="shared" ref="AC2076" si="9149">IFERROR((AC2075-AC2074)/AC2075*100%,"")</f>
        <v/>
      </c>
      <c r="AD2076" s="194" t="str">
        <f t="shared" ref="AD2076" si="9150">IFERROR((AD2075-AD2074)/AD2075*100%,"")</f>
        <v/>
      </c>
      <c r="AE2076" s="194" t="str">
        <f t="shared" ref="AE2076" si="9151">IFERROR((AE2075-AE2074)/AE2075*100%,"")</f>
        <v/>
      </c>
      <c r="AF2076" s="194" t="str">
        <f t="shared" ref="AF2076" si="9152">IFERROR((AF2075-AF2074)/AF2075*100%,"")</f>
        <v/>
      </c>
      <c r="AG2076" s="194" t="str">
        <f t="shared" ref="AG2076" si="9153">IFERROR((AG2075-AG2074)/AG2075*100%,"")</f>
        <v/>
      </c>
      <c r="AH2076" s="194" t="str">
        <f t="shared" ref="AH2076" si="9154">IFERROR((AH2075-AH2074)/AH2075*100%,"")</f>
        <v/>
      </c>
      <c r="AI2076" s="194" t="str">
        <f t="shared" ref="AI2076" si="9155">IFERROR((AI2075-AI2074)/AI2075*100%,"")</f>
        <v/>
      </c>
      <c r="AJ2076" s="194" t="str">
        <f t="shared" ref="AJ2076" si="9156">IFERROR((AJ2075-AJ2074)/AJ2075*100%,"")</f>
        <v/>
      </c>
      <c r="AK2076" s="194" t="str">
        <f t="shared" ref="AK2076" si="9157">IFERROR((AK2075-AK2074)/AK2075*100%,"")</f>
        <v/>
      </c>
      <c r="AL2076" s="194" t="str">
        <f t="shared" ref="AL2076" si="9158">IFERROR((AL2075-AL2074)/AL2075*100%,"")</f>
        <v/>
      </c>
      <c r="AM2076" s="227" t="str">
        <f>IFERROR((AM2075-AM2073)/AM2075*100%,"")</f>
        <v/>
      </c>
    </row>
    <row r="2077" spans="1:39" s="6" customFormat="1" outlineLevel="1">
      <c r="A2077" t="str">
        <f>B2060&amp;C2077</f>
        <v>Surname, Forename10</v>
      </c>
      <c r="B2077" s="256"/>
      <c r="C2077" s="125">
        <v>10</v>
      </c>
      <c r="D2077" s="33" t="s">
        <v>22</v>
      </c>
      <c r="E2077" s="33"/>
      <c r="F2077" s="33"/>
      <c r="G2077" s="33"/>
      <c r="H2077" s="18"/>
      <c r="I2077" s="44"/>
      <c r="J2077" s="34"/>
      <c r="K2077" s="34"/>
      <c r="L2077" s="34"/>
      <c r="M2077" s="34"/>
      <c r="N2077" s="34"/>
      <c r="O2077" s="34"/>
      <c r="P2077" s="34"/>
      <c r="Q2077" s="17" t="str">
        <f>IF(SUM(K2077:P2077)=0,"",SUM(K2077:P2077))</f>
        <v/>
      </c>
      <c r="R2077" s="94"/>
      <c r="S2077" s="94"/>
      <c r="T2077" s="17" t="str">
        <f>IF(SUM(R2077:S2077)=0,"",SUM(R2077:S2077))</f>
        <v/>
      </c>
      <c r="U2077" s="17"/>
      <c r="V2077" s="94"/>
      <c r="W2077" s="17"/>
      <c r="X2077" s="94" t="str">
        <f>IFERROR(AVERAGE(V2077:W2077),"")</f>
        <v/>
      </c>
      <c r="Y2077" s="17"/>
      <c r="Z2077" s="17"/>
      <c r="AA2077" s="71"/>
      <c r="AB2077" s="17"/>
      <c r="AC2077" s="190" t="str">
        <f>IF(J2077="","",IF(J2077&lt;&gt;0,INT(25.4347*POWER((18-J2077),1.81)),0))</f>
        <v/>
      </c>
      <c r="AD2077" s="190" t="str">
        <f>IFERROR(IF(Q2077&lt;&gt;0,INT(0.14354*POWER(((10*Q2077)-220),1.4)),0),"")</f>
        <v/>
      </c>
      <c r="AE2077" s="190" t="str">
        <f>IFERROR(IF(T2077&lt;&gt;0,INT(51.39*POWER((T2077-1.5),1.05)),0),"")</f>
        <v/>
      </c>
      <c r="AF2077" s="190">
        <f>IF(U2077&lt;&gt;0,INT(0.8465*POWER(((100*U2077)-75),1.42)),0)</f>
        <v>0</v>
      </c>
      <c r="AG2077" s="190" t="str">
        <f>IFERROR(IF(X2077&lt;&gt;0,INT(1.53775*POWER((82-X2077),1.81)),0),"")</f>
        <v/>
      </c>
      <c r="AH2077" s="190" t="str">
        <f>IF(Y2077="","",IF(Y2077&lt;&gt;0,INT(5.74352*POWER((28.5-Y2077),1.92)),0))</f>
        <v/>
      </c>
      <c r="AI2077" s="190">
        <f>IF(Z2077&lt;&gt;0,INT(12.91*POWER((Z2077-4),1.1)),0)</f>
        <v>0</v>
      </c>
      <c r="AJ2077" s="190" t="str">
        <f>IF(AA2077="","",IF(AA2077&lt;&gt;0,INT(0.2797*POWER(((100*AA2077)),1.35)),0))</f>
        <v/>
      </c>
      <c r="AK2077" s="191" t="str">
        <f>IF(AB2077="","",IF(AB2077&lt;&gt;0,INT(100.14*POWER((AB2077-1),1.08)),0))</f>
        <v/>
      </c>
      <c r="AL2077" s="192">
        <f>COUNT(J2077,Q2077,T2077,X2077,Y2077,AA2077,AB2077)</f>
        <v>0</v>
      </c>
      <c r="AM2077" s="193" t="str">
        <f>IF(AL2077=0,"",SUM(AC2077:AK2077))</f>
        <v/>
      </c>
    </row>
    <row r="2078" spans="1:39" s="6" customFormat="1" outlineLevel="1">
      <c r="A2078"/>
      <c r="B2078" s="257"/>
      <c r="C2078" s="126" t="s">
        <v>65</v>
      </c>
      <c r="D2078" s="33"/>
      <c r="E2078" s="33"/>
      <c r="F2078" s="33"/>
      <c r="G2078" s="33"/>
      <c r="H2078" s="18"/>
      <c r="I2078" s="44"/>
      <c r="J2078" s="107" t="str">
        <f>IFERROR((J2075-J2077)/J2077*100%,"")</f>
        <v/>
      </c>
      <c r="K2078" s="107" t="str">
        <f t="shared" ref="K2078:T2078" si="9159">IFERROR((K2077-K2075)/K2077*100%,"")</f>
        <v/>
      </c>
      <c r="L2078" s="107" t="str">
        <f t="shared" si="9159"/>
        <v/>
      </c>
      <c r="M2078" s="107" t="str">
        <f t="shared" si="9159"/>
        <v/>
      </c>
      <c r="N2078" s="107" t="str">
        <f t="shared" si="9159"/>
        <v/>
      </c>
      <c r="O2078" s="107" t="str">
        <f t="shared" si="9159"/>
        <v/>
      </c>
      <c r="P2078" s="107" t="str">
        <f t="shared" si="9159"/>
        <v/>
      </c>
      <c r="Q2078" s="107" t="str">
        <f t="shared" si="9159"/>
        <v/>
      </c>
      <c r="R2078" s="107" t="str">
        <f t="shared" si="9159"/>
        <v/>
      </c>
      <c r="S2078" s="107" t="str">
        <f t="shared" si="9159"/>
        <v/>
      </c>
      <c r="T2078" s="107" t="str">
        <f t="shared" si="9159"/>
        <v/>
      </c>
      <c r="U2078" s="107" t="str">
        <f t="shared" ref="U2078" si="9160">IFERROR((U2077-U2076)/U2077*100%,"")</f>
        <v/>
      </c>
      <c r="V2078" s="107" t="str">
        <f>IFERROR((V2075-V2077)/V2077*100%,"")</f>
        <v/>
      </c>
      <c r="W2078" s="107" t="str">
        <f>IFERROR((W2075-W2077)/W2077*100%,"")</f>
        <v/>
      </c>
      <c r="X2078" s="107" t="str">
        <f>IFERROR((X2075-X2077)/X2077*100%,"")</f>
        <v/>
      </c>
      <c r="Y2078" s="107" t="str">
        <f>IFERROR((Y2075-Y2077)/Y2077*100%,"")</f>
        <v/>
      </c>
      <c r="Z2078" s="107" t="str">
        <f t="shared" ref="Z2078" si="9161">IFERROR((Z2077-Z2076)/Z2077*100%,"")</f>
        <v/>
      </c>
      <c r="AA2078" s="107" t="str">
        <f>IFERROR((AA2077-AA2075)/AA2077*100%,"")</f>
        <v/>
      </c>
      <c r="AB2078" s="107" t="str">
        <f>IFERROR((AB2077-AB2075)/AB2077*100%,"")</f>
        <v/>
      </c>
      <c r="AC2078" s="194" t="str">
        <f t="shared" ref="AC2078" si="9162">IFERROR((AC2077-AC2076)/AC2077*100%,"")</f>
        <v/>
      </c>
      <c r="AD2078" s="194" t="str">
        <f t="shared" ref="AD2078" si="9163">IFERROR((AD2077-AD2076)/AD2077*100%,"")</f>
        <v/>
      </c>
      <c r="AE2078" s="194" t="str">
        <f t="shared" ref="AE2078" si="9164">IFERROR((AE2077-AE2076)/AE2077*100%,"")</f>
        <v/>
      </c>
      <c r="AF2078" s="194" t="str">
        <f t="shared" ref="AF2078" si="9165">IFERROR((AF2077-AF2076)/AF2077*100%,"")</f>
        <v/>
      </c>
      <c r="AG2078" s="194" t="str">
        <f t="shared" ref="AG2078" si="9166">IFERROR((AG2077-AG2076)/AG2077*100%,"")</f>
        <v/>
      </c>
      <c r="AH2078" s="194" t="str">
        <f t="shared" ref="AH2078" si="9167">IFERROR((AH2077-AH2076)/AH2077*100%,"")</f>
        <v/>
      </c>
      <c r="AI2078" s="194" t="str">
        <f t="shared" ref="AI2078" si="9168">IFERROR((AI2077-AI2076)/AI2077*100%,"")</f>
        <v/>
      </c>
      <c r="AJ2078" s="194" t="str">
        <f t="shared" ref="AJ2078" si="9169">IFERROR((AJ2077-AJ2076)/AJ2077*100%,"")</f>
        <v/>
      </c>
      <c r="AK2078" s="194" t="str">
        <f t="shared" ref="AK2078" si="9170">IFERROR((AK2077-AK2076)/AK2077*100%,"")</f>
        <v/>
      </c>
      <c r="AL2078" s="194" t="str">
        <f t="shared" ref="AL2078" si="9171">IFERROR((AL2077-AL2076)/AL2077*100%,"")</f>
        <v/>
      </c>
      <c r="AM2078" s="227" t="str">
        <f>IFERROR((AM2077-AM2075)/AM2077*100%,"")</f>
        <v/>
      </c>
    </row>
    <row r="2079" spans="1:39" s="45" customFormat="1" outlineLevel="1">
      <c r="B2079" s="115"/>
      <c r="C2079" s="32"/>
      <c r="D2079" s="33"/>
      <c r="E2079" s="33"/>
      <c r="F2079" s="33"/>
      <c r="G2079" s="33"/>
      <c r="H2079" s="18"/>
      <c r="I2079" s="44"/>
      <c r="J2079" s="34"/>
      <c r="K2079" s="34"/>
      <c r="L2079" s="34"/>
      <c r="M2079" s="34"/>
      <c r="N2079" s="34"/>
      <c r="O2079" s="34"/>
      <c r="P2079" s="34"/>
      <c r="Q2079" s="34"/>
      <c r="R2079" s="34"/>
      <c r="S2079" s="34"/>
      <c r="T2079" s="34"/>
      <c r="U2079" s="34"/>
      <c r="V2079" s="34"/>
      <c r="W2079" s="34"/>
      <c r="X2079" s="34"/>
      <c r="Y2079" s="34"/>
      <c r="Z2079" s="34"/>
      <c r="AA2079" s="34"/>
      <c r="AB2079" s="34"/>
      <c r="AC2079" s="195"/>
      <c r="AD2079" s="196"/>
      <c r="AE2079" s="196"/>
      <c r="AF2079" s="196"/>
      <c r="AG2079" s="196"/>
      <c r="AH2079" s="196"/>
      <c r="AI2079" s="196"/>
      <c r="AJ2079" s="196"/>
      <c r="AK2079" s="197"/>
      <c r="AL2079" s="196"/>
      <c r="AM2079" s="198"/>
    </row>
    <row r="2080" spans="1:39" s="6" customFormat="1" outlineLevel="1">
      <c r="B2080" s="116"/>
      <c r="C2080" s="35"/>
      <c r="D2080" s="36"/>
      <c r="E2080" s="36"/>
      <c r="F2080" s="36"/>
      <c r="G2080" s="36"/>
      <c r="H2080" s="37"/>
      <c r="I2080" s="38" t="s">
        <v>24</v>
      </c>
      <c r="J2080" s="21" t="e">
        <f>AVERAGE(J2060:J2061,J2063,J2065,J2067,J2069,J2071,J2073,J2075,J2077)</f>
        <v>#DIV/0!</v>
      </c>
      <c r="K2080" s="21" t="e">
        <f t="shared" ref="K2080:AB2080" si="9172">AVERAGE(K2060:K2061,K2063,K2065,K2067,K2069,K2071,K2073,K2075,K2077)</f>
        <v>#DIV/0!</v>
      </c>
      <c r="L2080" s="21" t="e">
        <f t="shared" si="9172"/>
        <v>#DIV/0!</v>
      </c>
      <c r="M2080" s="21" t="e">
        <f t="shared" si="9172"/>
        <v>#DIV/0!</v>
      </c>
      <c r="N2080" s="21" t="e">
        <f t="shared" si="9172"/>
        <v>#DIV/0!</v>
      </c>
      <c r="O2080" s="21" t="e">
        <f t="shared" si="9172"/>
        <v>#DIV/0!</v>
      </c>
      <c r="P2080" s="21" t="e">
        <f t="shared" si="9172"/>
        <v>#DIV/0!</v>
      </c>
      <c r="Q2080" s="21">
        <f t="shared" si="9172"/>
        <v>0</v>
      </c>
      <c r="R2080" s="21" t="e">
        <f t="shared" si="9172"/>
        <v>#DIV/0!</v>
      </c>
      <c r="S2080" s="21" t="e">
        <f t="shared" si="9172"/>
        <v>#DIV/0!</v>
      </c>
      <c r="T2080" s="21">
        <f t="shared" si="9172"/>
        <v>0</v>
      </c>
      <c r="U2080" s="21" t="e">
        <f t="shared" si="9172"/>
        <v>#DIV/0!</v>
      </c>
      <c r="V2080" s="21" t="e">
        <f t="shared" si="9172"/>
        <v>#DIV/0!</v>
      </c>
      <c r="W2080" s="21" t="e">
        <f t="shared" si="9172"/>
        <v>#DIV/0!</v>
      </c>
      <c r="X2080" s="21" t="e">
        <f t="shared" si="9172"/>
        <v>#DIV/0!</v>
      </c>
      <c r="Y2080" s="21" t="e">
        <f t="shared" si="9172"/>
        <v>#DIV/0!</v>
      </c>
      <c r="Z2080" s="21" t="e">
        <f t="shared" si="9172"/>
        <v>#DIV/0!</v>
      </c>
      <c r="AA2080" s="21" t="e">
        <f t="shared" si="9172"/>
        <v>#DIV/0!</v>
      </c>
      <c r="AB2080" s="21" t="e">
        <f t="shared" si="9172"/>
        <v>#DIV/0!</v>
      </c>
      <c r="AC2080" s="199"/>
      <c r="AD2080" s="200"/>
      <c r="AE2080" s="200"/>
      <c r="AF2080" s="200"/>
      <c r="AG2080" s="200"/>
      <c r="AH2080" s="200"/>
      <c r="AI2080" s="200"/>
      <c r="AJ2080" s="200"/>
      <c r="AK2080" s="201"/>
      <c r="AL2080" s="200"/>
      <c r="AM2080" s="202"/>
    </row>
    <row r="2081" spans="1:39" s="6" customFormat="1" outlineLevel="1">
      <c r="B2081" s="116"/>
      <c r="C2081" s="35"/>
      <c r="D2081" s="36"/>
      <c r="E2081" s="36"/>
      <c r="F2081" s="36"/>
      <c r="G2081" s="36"/>
      <c r="H2081" s="37"/>
      <c r="I2081" s="38" t="s">
        <v>26</v>
      </c>
      <c r="J2081" s="21">
        <f>MIN(J2060:J2061,J2063,J2065,J2067,J2069,J2071,J2073,J2075,J2077)</f>
        <v>0</v>
      </c>
      <c r="K2081" s="21">
        <f t="shared" ref="K2081:AB2081" si="9173">MIN(K2060:K2061,K2063,K2065,K2067,K2069,K2071,K2073,K2075,K2077)</f>
        <v>0</v>
      </c>
      <c r="L2081" s="21">
        <f t="shared" si="9173"/>
        <v>0</v>
      </c>
      <c r="M2081" s="21">
        <f t="shared" si="9173"/>
        <v>0</v>
      </c>
      <c r="N2081" s="21">
        <f t="shared" si="9173"/>
        <v>0</v>
      </c>
      <c r="O2081" s="21">
        <f t="shared" si="9173"/>
        <v>0</v>
      </c>
      <c r="P2081" s="21">
        <f t="shared" si="9173"/>
        <v>0</v>
      </c>
      <c r="Q2081" s="21">
        <f t="shared" si="9173"/>
        <v>0</v>
      </c>
      <c r="R2081" s="21">
        <f t="shared" si="9173"/>
        <v>0</v>
      </c>
      <c r="S2081" s="21">
        <f t="shared" si="9173"/>
        <v>0</v>
      </c>
      <c r="T2081" s="21">
        <f t="shared" si="9173"/>
        <v>0</v>
      </c>
      <c r="U2081" s="21">
        <f t="shared" si="9173"/>
        <v>0</v>
      </c>
      <c r="V2081" s="21">
        <f t="shared" si="9173"/>
        <v>0</v>
      </c>
      <c r="W2081" s="21">
        <f t="shared" si="9173"/>
        <v>0</v>
      </c>
      <c r="X2081" s="21" t="e">
        <f t="shared" si="9173"/>
        <v>#DIV/0!</v>
      </c>
      <c r="Y2081" s="21">
        <f t="shared" si="9173"/>
        <v>0</v>
      </c>
      <c r="Z2081" s="21">
        <f t="shared" si="9173"/>
        <v>0</v>
      </c>
      <c r="AA2081" s="21">
        <f t="shared" si="9173"/>
        <v>0</v>
      </c>
      <c r="AB2081" s="21">
        <f t="shared" si="9173"/>
        <v>0</v>
      </c>
      <c r="AC2081" s="199"/>
      <c r="AD2081" s="200"/>
      <c r="AE2081" s="200"/>
      <c r="AF2081" s="200"/>
      <c r="AG2081" s="200"/>
      <c r="AH2081" s="200"/>
      <c r="AI2081" s="200"/>
      <c r="AJ2081" s="200"/>
      <c r="AK2081" s="201"/>
      <c r="AL2081" s="200"/>
      <c r="AM2081" s="202"/>
    </row>
    <row r="2082" spans="1:39" s="6" customFormat="1" outlineLevel="1">
      <c r="B2082" s="116"/>
      <c r="C2082" s="35"/>
      <c r="D2082" s="36"/>
      <c r="E2082" s="36"/>
      <c r="F2082" s="36"/>
      <c r="G2082" s="36"/>
      <c r="H2082" s="37"/>
      <c r="I2082" s="38" t="s">
        <v>25</v>
      </c>
      <c r="J2082" s="21">
        <f>MAX(J2060:J2061,J2063,J2065,J2067,J2069,J2071,J2073,J2075,J2077)</f>
        <v>0</v>
      </c>
      <c r="K2082" s="21">
        <f t="shared" ref="K2082:AB2082" si="9174">MAX(K2060:K2061,K2063,K2065,K2067,K2069,K2071,K2073,K2075,K2077)</f>
        <v>0</v>
      </c>
      <c r="L2082" s="21">
        <f t="shared" si="9174"/>
        <v>0</v>
      </c>
      <c r="M2082" s="21">
        <f t="shared" si="9174"/>
        <v>0</v>
      </c>
      <c r="N2082" s="21">
        <f t="shared" si="9174"/>
        <v>0</v>
      </c>
      <c r="O2082" s="21">
        <f t="shared" si="9174"/>
        <v>0</v>
      </c>
      <c r="P2082" s="21">
        <f t="shared" si="9174"/>
        <v>0</v>
      </c>
      <c r="Q2082" s="21">
        <f t="shared" si="9174"/>
        <v>0</v>
      </c>
      <c r="R2082" s="21">
        <f t="shared" si="9174"/>
        <v>0</v>
      </c>
      <c r="S2082" s="21">
        <f t="shared" si="9174"/>
        <v>0</v>
      </c>
      <c r="T2082" s="21">
        <f t="shared" si="9174"/>
        <v>0</v>
      </c>
      <c r="U2082" s="21">
        <f t="shared" si="9174"/>
        <v>0</v>
      </c>
      <c r="V2082" s="21">
        <f t="shared" si="9174"/>
        <v>0</v>
      </c>
      <c r="W2082" s="21">
        <f t="shared" si="9174"/>
        <v>0</v>
      </c>
      <c r="X2082" s="21" t="e">
        <f t="shared" si="9174"/>
        <v>#DIV/0!</v>
      </c>
      <c r="Y2082" s="21">
        <f t="shared" si="9174"/>
        <v>0</v>
      </c>
      <c r="Z2082" s="21">
        <f t="shared" si="9174"/>
        <v>0</v>
      </c>
      <c r="AA2082" s="21">
        <f t="shared" si="9174"/>
        <v>0</v>
      </c>
      <c r="AB2082" s="21">
        <f t="shared" si="9174"/>
        <v>0</v>
      </c>
      <c r="AC2082" s="199"/>
      <c r="AD2082" s="200"/>
      <c r="AE2082" s="200"/>
      <c r="AF2082" s="200"/>
      <c r="AG2082" s="200"/>
      <c r="AH2082" s="200"/>
      <c r="AI2082" s="200"/>
      <c r="AJ2082" s="200"/>
      <c r="AK2082" s="201"/>
      <c r="AL2082" s="200"/>
      <c r="AM2082" s="202"/>
    </row>
    <row r="2083" spans="1:39" s="6" customFormat="1" outlineLevel="1">
      <c r="B2083" s="116"/>
      <c r="C2083" s="35"/>
      <c r="D2083" s="36"/>
      <c r="E2083" s="36"/>
      <c r="F2083" s="36"/>
      <c r="G2083" s="36"/>
      <c r="H2083" s="37"/>
      <c r="I2083" s="38"/>
      <c r="J2083" s="21"/>
      <c r="K2083" s="21"/>
      <c r="L2083" s="21"/>
      <c r="M2083" s="21"/>
      <c r="N2083" s="21"/>
      <c r="O2083" s="21"/>
      <c r="P2083" s="21"/>
      <c r="Q2083" s="21"/>
      <c r="R2083" s="21"/>
      <c r="S2083" s="21"/>
      <c r="T2083" s="21"/>
      <c r="U2083" s="21"/>
      <c r="V2083" s="21"/>
      <c r="W2083" s="21"/>
      <c r="X2083" s="21"/>
      <c r="Y2083" s="21"/>
      <c r="Z2083" s="21"/>
      <c r="AA2083" s="21"/>
      <c r="AB2083" s="21"/>
      <c r="AC2083" s="200"/>
      <c r="AD2083" s="200"/>
      <c r="AE2083" s="200"/>
      <c r="AF2083" s="200"/>
      <c r="AG2083" s="200"/>
      <c r="AH2083" s="200"/>
      <c r="AI2083" s="200"/>
      <c r="AJ2083" s="200"/>
      <c r="AK2083" s="200"/>
      <c r="AL2083" s="200"/>
      <c r="AM2083" s="202"/>
    </row>
    <row r="2084" spans="1:39" s="31" customFormat="1" ht="16.5" outlineLevel="1" thickBot="1">
      <c r="B2084" s="117"/>
      <c r="C2084" s="39"/>
      <c r="D2084" s="40"/>
      <c r="E2084" s="40"/>
      <c r="F2084" s="40"/>
      <c r="G2084" s="40"/>
      <c r="H2084" s="41"/>
      <c r="I2084" s="42"/>
      <c r="J2084" s="43"/>
      <c r="K2084" s="43"/>
      <c r="L2084" s="43"/>
      <c r="M2084" s="43"/>
      <c r="N2084" s="43"/>
      <c r="O2084" s="43"/>
      <c r="P2084" s="43"/>
      <c r="Q2084" s="43"/>
      <c r="R2084" s="43"/>
      <c r="S2084" s="43"/>
      <c r="T2084" s="43"/>
      <c r="U2084" s="43"/>
      <c r="V2084" s="43"/>
      <c r="W2084" s="43"/>
      <c r="X2084" s="43"/>
      <c r="Y2084" s="43"/>
      <c r="Z2084" s="43"/>
      <c r="AA2084" s="43"/>
      <c r="AB2084" s="43"/>
      <c r="AC2084" s="204"/>
      <c r="AD2084" s="204"/>
      <c r="AE2084" s="204"/>
      <c r="AF2084" s="204"/>
      <c r="AG2084" s="204"/>
      <c r="AH2084" s="204"/>
      <c r="AI2084" s="204"/>
      <c r="AJ2084" s="204"/>
      <c r="AK2084" s="204"/>
      <c r="AL2084" s="204"/>
      <c r="AM2084" s="205"/>
    </row>
    <row r="2085" spans="1:39" customFormat="1">
      <c r="B2085" s="118"/>
      <c r="C2085" s="28"/>
      <c r="D2085" s="19"/>
      <c r="E2085" s="19"/>
      <c r="F2085" s="19"/>
      <c r="G2085" s="19"/>
      <c r="H2085" s="29"/>
      <c r="I2085" s="20"/>
      <c r="J2085" s="30"/>
      <c r="K2085" s="30"/>
      <c r="L2085" s="30"/>
      <c r="M2085" s="30"/>
      <c r="N2085" s="30"/>
      <c r="O2085" s="30"/>
      <c r="P2085" s="30"/>
      <c r="Q2085" s="30"/>
      <c r="R2085" s="30"/>
      <c r="S2085" s="30"/>
      <c r="T2085" s="30"/>
      <c r="U2085" s="30"/>
      <c r="V2085" s="30"/>
      <c r="W2085" s="30"/>
      <c r="X2085" s="30"/>
      <c r="Y2085" s="30"/>
      <c r="Z2085" s="30"/>
      <c r="AA2085" s="30"/>
      <c r="AB2085" s="30"/>
      <c r="AC2085" s="206"/>
      <c r="AD2085" s="206"/>
      <c r="AE2085" s="206"/>
      <c r="AF2085" s="206"/>
      <c r="AG2085" s="206"/>
      <c r="AH2085" s="206"/>
      <c r="AI2085" s="206"/>
      <c r="AJ2085" s="206"/>
      <c r="AK2085" s="206"/>
      <c r="AL2085" s="206"/>
      <c r="AM2085" s="207"/>
    </row>
    <row r="2086" spans="1:39" customFormat="1" outlineLevel="1">
      <c r="B2086" s="114" t="s">
        <v>41</v>
      </c>
      <c r="C2086" s="28"/>
      <c r="D2086" s="19"/>
      <c r="E2086" s="19"/>
      <c r="F2086" s="19"/>
      <c r="G2086" s="19"/>
      <c r="H2086" s="29"/>
      <c r="I2086" s="20"/>
      <c r="J2086" s="30"/>
      <c r="K2086" s="30"/>
      <c r="L2086" s="30"/>
      <c r="M2086" s="30"/>
      <c r="N2086" s="30"/>
      <c r="O2086" s="30"/>
      <c r="P2086" s="30"/>
      <c r="Q2086" s="30"/>
      <c r="R2086" s="30"/>
      <c r="S2086" s="30"/>
      <c r="T2086" s="30"/>
      <c r="U2086" s="30"/>
      <c r="V2086" s="30"/>
      <c r="W2086" s="30"/>
      <c r="X2086" s="30"/>
      <c r="Y2086" s="30"/>
      <c r="Z2086" s="30"/>
      <c r="AA2086" s="30"/>
      <c r="AB2086" s="30"/>
      <c r="AC2086" s="206"/>
      <c r="AD2086" s="206"/>
      <c r="AE2086" s="206"/>
      <c r="AF2086" s="206"/>
      <c r="AG2086" s="206"/>
      <c r="AH2086" s="206"/>
      <c r="AI2086" s="206"/>
      <c r="AJ2086" s="206"/>
      <c r="AK2086" s="206"/>
      <c r="AL2086" s="206"/>
      <c r="AM2086" s="207"/>
    </row>
    <row r="2087" spans="1:39" customFormat="1" outlineLevel="1">
      <c r="A2087" t="str">
        <f>B2087&amp;C2087</f>
        <v>Surname, Forename1</v>
      </c>
      <c r="B2087" s="255" t="s">
        <v>28</v>
      </c>
      <c r="C2087" s="122">
        <v>1</v>
      </c>
      <c r="D2087" s="26" t="s">
        <v>22</v>
      </c>
      <c r="E2087" s="103"/>
      <c r="F2087" s="103"/>
      <c r="G2087" s="103"/>
      <c r="H2087" s="16"/>
      <c r="I2087" s="16"/>
      <c r="J2087" s="17"/>
      <c r="K2087" s="94"/>
      <c r="L2087" s="94"/>
      <c r="M2087" s="94"/>
      <c r="N2087" s="94"/>
      <c r="O2087" s="94"/>
      <c r="P2087" s="94"/>
      <c r="Q2087" s="17">
        <f>SUM(K2087:P2087)</f>
        <v>0</v>
      </c>
      <c r="R2087" s="94"/>
      <c r="S2087" s="94"/>
      <c r="T2087" s="17">
        <f>SUM(R2087:S2087)</f>
        <v>0</v>
      </c>
      <c r="U2087" s="17"/>
      <c r="V2087" s="94"/>
      <c r="W2087" s="17"/>
      <c r="X2087" s="94" t="e">
        <f>AVERAGE(V2087:W2087)</f>
        <v>#DIV/0!</v>
      </c>
      <c r="Y2087" s="17"/>
      <c r="Z2087" s="17"/>
      <c r="AA2087" s="17"/>
      <c r="AB2087" s="17"/>
      <c r="AC2087" s="190">
        <f>IF(J2087&lt;&gt;0,INT(25.4347*POWER((18-J2087),1.81)),0)</f>
        <v>0</v>
      </c>
      <c r="AD2087" s="190">
        <f>IF(Q2087&lt;&gt;0,INT(0.14354*POWER(((10*Q2087)-220),1.4)),0)</f>
        <v>0</v>
      </c>
      <c r="AE2087" s="190">
        <f>IF(T2087&lt;&gt;0,INT(51.39*POWER((T2087-1.5),1.05)),0)</f>
        <v>0</v>
      </c>
      <c r="AF2087" s="190">
        <f>IF(U2087&lt;&gt;0,INT(0.8465*POWER(((100*U2087)-75),1.42)),0)</f>
        <v>0</v>
      </c>
      <c r="AG2087" s="190" t="e">
        <f>IF(X2087&lt;&gt;0,INT(1.53775*POWER((82-X2087),1.81)),0)</f>
        <v>#DIV/0!</v>
      </c>
      <c r="AH2087" s="190">
        <f>IF(Y2087&lt;&gt;0,INT(5.74352*POWER((28.5-Y2087),1.92)),0)</f>
        <v>0</v>
      </c>
      <c r="AI2087" s="190">
        <f>IF(Z2087&lt;&gt;0,INT(12.91*POWER((Z2087-4),1.1)),0)</f>
        <v>0</v>
      </c>
      <c r="AJ2087" s="190">
        <f>IF(AA2087&lt;&gt;0,INT(0.2797*POWER(((100*AA2087)),1.35)),0)</f>
        <v>0</v>
      </c>
      <c r="AK2087" s="191">
        <f>IF(AB2087&lt;&gt;0,INT(100.14*POWER((AB2087-1),1.08)),0)</f>
        <v>0</v>
      </c>
      <c r="AL2087" s="208">
        <v>7</v>
      </c>
      <c r="AM2087" s="193" t="e">
        <f>SUM(AC2087:AK2087)</f>
        <v>#DIV/0!</v>
      </c>
    </row>
    <row r="2088" spans="1:39" customFormat="1" outlineLevel="1">
      <c r="A2088" t="str">
        <f>B2087&amp;C2088</f>
        <v>Surname, Forename2</v>
      </c>
      <c r="B2088" s="256"/>
      <c r="C2088" s="123">
        <v>2</v>
      </c>
      <c r="D2088" s="26" t="s">
        <v>22</v>
      </c>
      <c r="E2088" s="103"/>
      <c r="F2088" s="103"/>
      <c r="G2088" s="103"/>
      <c r="H2088" s="15"/>
      <c r="I2088" s="16"/>
      <c r="J2088" s="17"/>
      <c r="K2088" s="94"/>
      <c r="L2088" s="94"/>
      <c r="M2088" s="94"/>
      <c r="N2088" s="94"/>
      <c r="O2088" s="94"/>
      <c r="P2088" s="94"/>
      <c r="Q2088" s="17" t="str">
        <f>IF(SUM(K2088:P2088)=0,"",SUM(K2088:P2088))</f>
        <v/>
      </c>
      <c r="R2088" s="94"/>
      <c r="S2088" s="94"/>
      <c r="T2088" s="17" t="str">
        <f>IF(SUM(R2088:S2088)=0,"",SUM(R2088:S2088))</f>
        <v/>
      </c>
      <c r="U2088" s="17"/>
      <c r="V2088" s="94"/>
      <c r="W2088" s="17"/>
      <c r="X2088" s="94" t="str">
        <f>IFERROR(AVERAGE(V2088:W2088),"")</f>
        <v/>
      </c>
      <c r="Y2088" s="17"/>
      <c r="Z2088" s="17"/>
      <c r="AA2088" s="71"/>
      <c r="AB2088" s="17"/>
      <c r="AC2088" s="190" t="str">
        <f>IF(J2088="","",IF(J2088&lt;&gt;0,INT(25.4347*POWER((18-J2088),1.81)),0))</f>
        <v/>
      </c>
      <c r="AD2088" s="190" t="str">
        <f>IFERROR(IF(Q2088&lt;&gt;0,INT(0.14354*POWER(((10*Q2088)-220),1.4)),0),"")</f>
        <v/>
      </c>
      <c r="AE2088" s="190" t="str">
        <f>IFERROR(IF(T2088&lt;&gt;0,INT(51.39*POWER((T2088-1.5),1.05)),0),"")</f>
        <v/>
      </c>
      <c r="AF2088" s="190">
        <f>IF(U2088&lt;&gt;0,INT(0.8465*POWER(((100*U2088)-75),1.42)),0)</f>
        <v>0</v>
      </c>
      <c r="AG2088" s="190" t="str">
        <f>IFERROR(IF(X2088&lt;&gt;0,INT(1.53775*POWER((82-X2088),1.81)),0),"")</f>
        <v/>
      </c>
      <c r="AH2088" s="190" t="str">
        <f>IF(Y2088="","",IF(Y2088&lt;&gt;0,INT(5.74352*POWER((28.5-Y2088),1.92)),0))</f>
        <v/>
      </c>
      <c r="AI2088" s="190">
        <f>IF(Z2088&lt;&gt;0,INT(12.91*POWER((Z2088-4),1.1)),0)</f>
        <v>0</v>
      </c>
      <c r="AJ2088" s="190" t="str">
        <f>IF(AA2088="","",IF(AA2088&lt;&gt;0,INT(0.2797*POWER(((100*AA2088)),1.35)),0))</f>
        <v/>
      </c>
      <c r="AK2088" s="191" t="str">
        <f>IF(AB2088="","",IF(AB2088&lt;&gt;0,INT(100.14*POWER((AB2088-1),1.08)),0))</f>
        <v/>
      </c>
      <c r="AL2088" s="192">
        <f>COUNT(J2088,Q2088,T2088,X2088,Y2088,AA2088,AB2088)</f>
        <v>0</v>
      </c>
      <c r="AM2088" s="193" t="str">
        <f>IF(AL2088=0,"",SUM(AC2088:AK2088))</f>
        <v/>
      </c>
    </row>
    <row r="2089" spans="1:39" customFormat="1" outlineLevel="1">
      <c r="B2089" s="256"/>
      <c r="C2089" s="124" t="s">
        <v>65</v>
      </c>
      <c r="D2089" s="103"/>
      <c r="E2089" s="103"/>
      <c r="F2089" s="103"/>
      <c r="G2089" s="103"/>
      <c r="H2089" s="104"/>
      <c r="I2089" s="105"/>
      <c r="J2089" s="107" t="str">
        <f>IFERROR((J2087-J2088)/J2088*100%,"")</f>
        <v/>
      </c>
      <c r="K2089" s="107" t="str">
        <f>IFERROR((K2088-K2087)/K2088*100%,"")</f>
        <v/>
      </c>
      <c r="L2089" s="107" t="str">
        <f t="shared" ref="L2089:S2089" si="9175">IFERROR((L2088-L2087)/L2088*100%,"")</f>
        <v/>
      </c>
      <c r="M2089" s="107" t="str">
        <f t="shared" si="9175"/>
        <v/>
      </c>
      <c r="N2089" s="107" t="str">
        <f t="shared" si="9175"/>
        <v/>
      </c>
      <c r="O2089" s="107" t="str">
        <f t="shared" si="9175"/>
        <v/>
      </c>
      <c r="P2089" s="107" t="str">
        <f t="shared" si="9175"/>
        <v/>
      </c>
      <c r="Q2089" s="107" t="str">
        <f t="shared" si="9175"/>
        <v/>
      </c>
      <c r="R2089" s="107" t="str">
        <f t="shared" si="9175"/>
        <v/>
      </c>
      <c r="S2089" s="107" t="str">
        <f t="shared" si="9175"/>
        <v/>
      </c>
      <c r="T2089" s="107" t="str">
        <f>IFERROR((T2088-T2087)/T2088*100%,"")</f>
        <v/>
      </c>
      <c r="U2089" s="107" t="str">
        <f t="shared" ref="U2089" si="9176">IFERROR((U2088-U2087)/U2088*100%,"")</f>
        <v/>
      </c>
      <c r="V2089" s="107" t="str">
        <f>IFERROR((V2087-V2088)/V2088*100%,"")</f>
        <v/>
      </c>
      <c r="W2089" s="107" t="str">
        <f>IFERROR((W2087-W2088)/W2088*100%,"")</f>
        <v/>
      </c>
      <c r="X2089" s="107" t="str">
        <f>IFERROR((X2087-X2088)/X2088*100%,"")</f>
        <v/>
      </c>
      <c r="Y2089" s="107" t="str">
        <f>IFERROR((Y2087-Y2088)/Y2088*100%,"")</f>
        <v/>
      </c>
      <c r="Z2089" s="107" t="str">
        <f t="shared" ref="Z2089:AB2089" si="9177">IFERROR((Z2088-Z2087)/Z2088*100%,"")</f>
        <v/>
      </c>
      <c r="AA2089" s="107" t="str">
        <f t="shared" si="9177"/>
        <v/>
      </c>
      <c r="AB2089" s="107" t="str">
        <f t="shared" si="9177"/>
        <v/>
      </c>
      <c r="AC2089" s="194" t="str">
        <f t="shared" ref="AC2089" si="9178">IFERROR((AC2088-AC2087)/AC2088*100%,"")</f>
        <v/>
      </c>
      <c r="AD2089" s="194" t="str">
        <f t="shared" ref="AD2089" si="9179">IFERROR((AD2088-AD2087)/AD2088*100%,"")</f>
        <v/>
      </c>
      <c r="AE2089" s="194" t="str">
        <f t="shared" ref="AE2089" si="9180">IFERROR((AE2088-AE2087)/AE2088*100%,"")</f>
        <v/>
      </c>
      <c r="AF2089" s="194" t="str">
        <f t="shared" ref="AF2089" si="9181">IFERROR((AF2088-AF2087)/AF2088*100%,"")</f>
        <v/>
      </c>
      <c r="AG2089" s="194" t="str">
        <f t="shared" ref="AG2089" si="9182">IFERROR((AG2088-AG2087)/AG2088*100%,"")</f>
        <v/>
      </c>
      <c r="AH2089" s="194" t="str">
        <f t="shared" ref="AH2089" si="9183">IFERROR((AH2088-AH2087)/AH2088*100%,"")</f>
        <v/>
      </c>
      <c r="AI2089" s="194" t="str">
        <f t="shared" ref="AI2089" si="9184">IFERROR((AI2088-AI2087)/AI2088*100%,"")</f>
        <v/>
      </c>
      <c r="AJ2089" s="194" t="str">
        <f t="shared" ref="AJ2089" si="9185">IFERROR((AJ2088-AJ2087)/AJ2088*100%,"")</f>
        <v/>
      </c>
      <c r="AK2089" s="194" t="str">
        <f t="shared" ref="AK2089" si="9186">IFERROR((AK2088-AK2087)/AK2088*100%,"")</f>
        <v/>
      </c>
      <c r="AL2089" s="194" t="str">
        <f t="shared" ref="AL2089:AM2089" si="9187">IFERROR((AL2088-AL2087)/AL2088*100%,"")</f>
        <v/>
      </c>
      <c r="AM2089" s="228" t="str">
        <f t="shared" si="9187"/>
        <v/>
      </c>
    </row>
    <row r="2090" spans="1:39" customFormat="1" outlineLevel="1">
      <c r="A2090" t="str">
        <f>B2087&amp;C2090</f>
        <v>Surname, Forename3</v>
      </c>
      <c r="B2090" s="256"/>
      <c r="C2090" s="123">
        <v>3</v>
      </c>
      <c r="D2090" s="26" t="s">
        <v>22</v>
      </c>
      <c r="E2090" s="103"/>
      <c r="F2090" s="103"/>
      <c r="G2090" s="103"/>
      <c r="H2090" s="15"/>
      <c r="I2090" s="16"/>
      <c r="J2090" s="17"/>
      <c r="K2090" s="94"/>
      <c r="L2090" s="94"/>
      <c r="M2090" s="94"/>
      <c r="N2090" s="94"/>
      <c r="O2090" s="94"/>
      <c r="P2090" s="94"/>
      <c r="Q2090" s="17" t="str">
        <f>IF(SUM(K2090:P2090)=0,"",SUM(K2090:P2090))</f>
        <v/>
      </c>
      <c r="R2090" s="94"/>
      <c r="S2090" s="94"/>
      <c r="T2090" s="17" t="str">
        <f>IF(SUM(R2090:S2090)=0,"",SUM(R2090:S2090))</f>
        <v/>
      </c>
      <c r="U2090" s="17"/>
      <c r="V2090" s="94"/>
      <c r="W2090" s="17"/>
      <c r="X2090" s="94" t="str">
        <f>IFERROR(AVERAGE(V2090:W2090),"")</f>
        <v/>
      </c>
      <c r="Y2090" s="17"/>
      <c r="Z2090" s="17"/>
      <c r="AA2090" s="71"/>
      <c r="AB2090" s="17"/>
      <c r="AC2090" s="190" t="str">
        <f>IF(J2090="","",IF(J2090&lt;&gt;0,INT(25.4347*POWER((18-J2090),1.81)),0))</f>
        <v/>
      </c>
      <c r="AD2090" s="190" t="str">
        <f>IFERROR(IF(Q2090&lt;&gt;0,INT(0.14354*POWER(((10*Q2090)-220),1.4)),0),"")</f>
        <v/>
      </c>
      <c r="AE2090" s="190" t="str">
        <f>IFERROR(IF(T2090&lt;&gt;0,INT(51.39*POWER((T2090-1.5),1.05)),0),"")</f>
        <v/>
      </c>
      <c r="AF2090" s="190">
        <f>IF(U2090&lt;&gt;0,INT(0.8465*POWER(((100*U2090)-75),1.42)),0)</f>
        <v>0</v>
      </c>
      <c r="AG2090" s="190" t="str">
        <f>IFERROR(IF(X2090&lt;&gt;0,INT(1.53775*POWER((82-X2090),1.81)),0),"")</f>
        <v/>
      </c>
      <c r="AH2090" s="190" t="str">
        <f>IF(Y2090="","",IF(Y2090&lt;&gt;0,INT(5.74352*POWER((28.5-Y2090),1.92)),0))</f>
        <v/>
      </c>
      <c r="AI2090" s="190">
        <f>IF(Z2090&lt;&gt;0,INT(12.91*POWER((Z2090-4),1.1)),0)</f>
        <v>0</v>
      </c>
      <c r="AJ2090" s="190" t="str">
        <f>IF(AA2090="","",IF(AA2090&lt;&gt;0,INT(0.2797*POWER(((100*AA2090)),1.35)),0))</f>
        <v/>
      </c>
      <c r="AK2090" s="191" t="str">
        <f>IF(AB2090="","",IF(AB2090&lt;&gt;0,INT(100.14*POWER((AB2090-1),1.08)),0))</f>
        <v/>
      </c>
      <c r="AL2090" s="192">
        <f>COUNT(J2090,Q2090,T2090,X2090,Y2090,AA2090,AB2090)</f>
        <v>0</v>
      </c>
      <c r="AM2090" s="193" t="str">
        <f>IF(AL2090=0,"",SUM(AC2090:AK2090))</f>
        <v/>
      </c>
    </row>
    <row r="2091" spans="1:39" customFormat="1" outlineLevel="1">
      <c r="B2091" s="256"/>
      <c r="C2091" s="124" t="s">
        <v>65</v>
      </c>
      <c r="D2091" s="103"/>
      <c r="E2091" s="103"/>
      <c r="F2091" s="103"/>
      <c r="G2091" s="103"/>
      <c r="H2091" s="104"/>
      <c r="I2091" s="105"/>
      <c r="J2091" s="107" t="str">
        <f>IFERROR((J2088-J2090)/J2090*100%,"")</f>
        <v/>
      </c>
      <c r="K2091" s="107" t="str">
        <f t="shared" ref="K2091:T2091" si="9188">IFERROR((K2090-K2088)/K2090*100%,"")</f>
        <v/>
      </c>
      <c r="L2091" s="107" t="str">
        <f t="shared" si="9188"/>
        <v/>
      </c>
      <c r="M2091" s="107" t="str">
        <f t="shared" si="9188"/>
        <v/>
      </c>
      <c r="N2091" s="107" t="str">
        <f t="shared" si="9188"/>
        <v/>
      </c>
      <c r="O2091" s="107" t="str">
        <f t="shared" si="9188"/>
        <v/>
      </c>
      <c r="P2091" s="107" t="str">
        <f t="shared" si="9188"/>
        <v/>
      </c>
      <c r="Q2091" s="107" t="str">
        <f t="shared" si="9188"/>
        <v/>
      </c>
      <c r="R2091" s="107" t="str">
        <f t="shared" si="9188"/>
        <v/>
      </c>
      <c r="S2091" s="107" t="str">
        <f t="shared" si="9188"/>
        <v/>
      </c>
      <c r="T2091" s="107" t="str">
        <f t="shared" si="9188"/>
        <v/>
      </c>
      <c r="U2091" s="107" t="str">
        <f t="shared" ref="U2091" si="9189">IFERROR((U2090-U2089)/U2090*100%,"")</f>
        <v/>
      </c>
      <c r="V2091" s="107" t="str">
        <f>IFERROR((V2088-V2090)/V2090*100%,"")</f>
        <v/>
      </c>
      <c r="W2091" s="107" t="str">
        <f>IFERROR((W2088-W2090)/W2090*100%,"")</f>
        <v/>
      </c>
      <c r="X2091" s="107" t="str">
        <f>IFERROR((X2088-X2090)/X2090*100%,"")</f>
        <v/>
      </c>
      <c r="Y2091" s="107" t="str">
        <f>IFERROR((Y2088-Y2090)/Y2090*100%,"")</f>
        <v/>
      </c>
      <c r="Z2091" s="107" t="str">
        <f t="shared" ref="Z2091" si="9190">IFERROR((Z2090-Z2089)/Z2090*100%,"")</f>
        <v/>
      </c>
      <c r="AA2091" s="107" t="str">
        <f>IFERROR((AA2090-AA2088)/AA2090*100%,"")</f>
        <v/>
      </c>
      <c r="AB2091" s="107" t="str">
        <f>IFERROR((AB2090-AB2088)/AB2090*100%,"")</f>
        <v/>
      </c>
      <c r="AC2091" s="194" t="str">
        <f t="shared" ref="AC2091" si="9191">IFERROR((AC2090-AC2089)/AC2090*100%,"")</f>
        <v/>
      </c>
      <c r="AD2091" s="194" t="str">
        <f t="shared" ref="AD2091" si="9192">IFERROR((AD2090-AD2089)/AD2090*100%,"")</f>
        <v/>
      </c>
      <c r="AE2091" s="194" t="str">
        <f t="shared" ref="AE2091" si="9193">IFERROR((AE2090-AE2089)/AE2090*100%,"")</f>
        <v/>
      </c>
      <c r="AF2091" s="194" t="str">
        <f t="shared" ref="AF2091" si="9194">IFERROR((AF2090-AF2089)/AF2090*100%,"")</f>
        <v/>
      </c>
      <c r="AG2091" s="194" t="str">
        <f t="shared" ref="AG2091" si="9195">IFERROR((AG2090-AG2089)/AG2090*100%,"")</f>
        <v/>
      </c>
      <c r="AH2091" s="194" t="str">
        <f t="shared" ref="AH2091" si="9196">IFERROR((AH2090-AH2089)/AH2090*100%,"")</f>
        <v/>
      </c>
      <c r="AI2091" s="194" t="str">
        <f t="shared" ref="AI2091" si="9197">IFERROR((AI2090-AI2089)/AI2090*100%,"")</f>
        <v/>
      </c>
      <c r="AJ2091" s="194" t="str">
        <f t="shared" ref="AJ2091" si="9198">IFERROR((AJ2090-AJ2089)/AJ2090*100%,"")</f>
        <v/>
      </c>
      <c r="AK2091" s="194" t="str">
        <f t="shared" ref="AK2091" si="9199">IFERROR((AK2090-AK2089)/AK2090*100%,"")</f>
        <v/>
      </c>
      <c r="AL2091" s="194" t="str">
        <f t="shared" ref="AL2091" si="9200">IFERROR((AL2090-AL2089)/AL2090*100%,"")</f>
        <v/>
      </c>
      <c r="AM2091" s="227" t="str">
        <f>IFERROR((AM2090-AM2088)/AM2090*100%,"")</f>
        <v/>
      </c>
    </row>
    <row r="2092" spans="1:39" customFormat="1" outlineLevel="1">
      <c r="A2092" t="str">
        <f>B2087&amp;C2092</f>
        <v>Surname, Forename4</v>
      </c>
      <c r="B2092" s="256"/>
      <c r="C2092" s="123">
        <v>4</v>
      </c>
      <c r="D2092" s="26" t="s">
        <v>22</v>
      </c>
      <c r="E2092" s="103"/>
      <c r="F2092" s="103"/>
      <c r="G2092" s="103"/>
      <c r="H2092" s="15"/>
      <c r="I2092" s="16"/>
      <c r="J2092" s="17"/>
      <c r="K2092" s="94"/>
      <c r="L2092" s="94"/>
      <c r="M2092" s="94"/>
      <c r="N2092" s="94"/>
      <c r="O2092" s="94"/>
      <c r="P2092" s="94"/>
      <c r="Q2092" s="17" t="str">
        <f>IF(SUM(K2092:P2092)=0,"",SUM(K2092:P2092))</f>
        <v/>
      </c>
      <c r="R2092" s="94"/>
      <c r="S2092" s="94"/>
      <c r="T2092" s="17" t="str">
        <f>IF(SUM(R2092:S2092)=0,"",SUM(R2092:S2092))</f>
        <v/>
      </c>
      <c r="U2092" s="17"/>
      <c r="V2092" s="94"/>
      <c r="W2092" s="17"/>
      <c r="X2092" s="94" t="str">
        <f>IFERROR(AVERAGE(V2092:W2092),"")</f>
        <v/>
      </c>
      <c r="Y2092" s="17"/>
      <c r="Z2092" s="17"/>
      <c r="AA2092" s="71"/>
      <c r="AB2092" s="17"/>
      <c r="AC2092" s="190" t="str">
        <f>IF(J2092="","",IF(J2092&lt;&gt;0,INT(25.4347*POWER((18-J2092),1.81)),0))</f>
        <v/>
      </c>
      <c r="AD2092" s="190" t="str">
        <f>IFERROR(IF(Q2092&lt;&gt;0,INT(0.14354*POWER(((10*Q2092)-220),1.4)),0),"")</f>
        <v/>
      </c>
      <c r="AE2092" s="190" t="str">
        <f>IFERROR(IF(T2092&lt;&gt;0,INT(51.39*POWER((T2092-1.5),1.05)),0),"")</f>
        <v/>
      </c>
      <c r="AF2092" s="190">
        <f>IF(U2092&lt;&gt;0,INT(0.8465*POWER(((100*U2092)-75),1.42)),0)</f>
        <v>0</v>
      </c>
      <c r="AG2092" s="190" t="str">
        <f>IFERROR(IF(X2092&lt;&gt;0,INT(1.53775*POWER((82-X2092),1.81)),0),"")</f>
        <v/>
      </c>
      <c r="AH2092" s="190" t="str">
        <f>IF(Y2092="","",IF(Y2092&lt;&gt;0,INT(5.74352*POWER((28.5-Y2092),1.92)),0))</f>
        <v/>
      </c>
      <c r="AI2092" s="190">
        <f>IF(Z2092&lt;&gt;0,INT(12.91*POWER((Z2092-4),1.1)),0)</f>
        <v>0</v>
      </c>
      <c r="AJ2092" s="190" t="str">
        <f>IF(AA2092="","",IF(AA2092&lt;&gt;0,INT(0.2797*POWER(((100*AA2092)),1.35)),0))</f>
        <v/>
      </c>
      <c r="AK2092" s="191" t="str">
        <f>IF(AB2092="","",IF(AB2092&lt;&gt;0,INT(100.14*POWER((AB2092-1),1.08)),0))</f>
        <v/>
      </c>
      <c r="AL2092" s="192">
        <f>COUNT(J2092,Q2092,T2092,X2092,Y2092,AA2092,AB2092)</f>
        <v>0</v>
      </c>
      <c r="AM2092" s="193" t="str">
        <f>IF(AL2092=0,"",SUM(AC2092:AK2092))</f>
        <v/>
      </c>
    </row>
    <row r="2093" spans="1:39" customFormat="1" outlineLevel="1">
      <c r="B2093" s="256"/>
      <c r="C2093" s="124" t="s">
        <v>65</v>
      </c>
      <c r="D2093" s="103"/>
      <c r="E2093" s="103"/>
      <c r="F2093" s="103"/>
      <c r="G2093" s="103"/>
      <c r="H2093" s="104"/>
      <c r="I2093" s="105"/>
      <c r="J2093" s="107" t="str">
        <f>IFERROR((J2090-J2092)/J2092*100%,"")</f>
        <v/>
      </c>
      <c r="K2093" s="107" t="str">
        <f t="shared" ref="K2093:T2093" si="9201">IFERROR((K2092-K2090)/K2092*100%,"")</f>
        <v/>
      </c>
      <c r="L2093" s="107" t="str">
        <f t="shared" si="9201"/>
        <v/>
      </c>
      <c r="M2093" s="107" t="str">
        <f t="shared" si="9201"/>
        <v/>
      </c>
      <c r="N2093" s="107" t="str">
        <f t="shared" si="9201"/>
        <v/>
      </c>
      <c r="O2093" s="107" t="str">
        <f t="shared" si="9201"/>
        <v/>
      </c>
      <c r="P2093" s="107" t="str">
        <f t="shared" si="9201"/>
        <v/>
      </c>
      <c r="Q2093" s="107" t="str">
        <f t="shared" si="9201"/>
        <v/>
      </c>
      <c r="R2093" s="107" t="str">
        <f t="shared" si="9201"/>
        <v/>
      </c>
      <c r="S2093" s="107" t="str">
        <f t="shared" si="9201"/>
        <v/>
      </c>
      <c r="T2093" s="107" t="str">
        <f t="shared" si="9201"/>
        <v/>
      </c>
      <c r="U2093" s="107" t="str">
        <f t="shared" ref="U2093" si="9202">IFERROR((U2092-U2091)/U2092*100%,"")</f>
        <v/>
      </c>
      <c r="V2093" s="107" t="str">
        <f>IFERROR((V2090-V2092)/V2092*100%,"")</f>
        <v/>
      </c>
      <c r="W2093" s="107" t="str">
        <f>IFERROR((W2090-W2092)/W2092*100%,"")</f>
        <v/>
      </c>
      <c r="X2093" s="107" t="str">
        <f>IFERROR((X2090-X2092)/X2092*100%,"")</f>
        <v/>
      </c>
      <c r="Y2093" s="107" t="str">
        <f>IFERROR((Y2090-Y2092)/Y2092*100%,"")</f>
        <v/>
      </c>
      <c r="Z2093" s="107" t="str">
        <f t="shared" ref="Z2093" si="9203">IFERROR((Z2092-Z2091)/Z2092*100%,"")</f>
        <v/>
      </c>
      <c r="AA2093" s="107" t="str">
        <f>IFERROR((AA2092-AA2090)/AA2092*100%,"")</f>
        <v/>
      </c>
      <c r="AB2093" s="107" t="str">
        <f>IFERROR((AB2092-AB2090)/AB2092*100%,"")</f>
        <v/>
      </c>
      <c r="AC2093" s="194" t="str">
        <f t="shared" ref="AC2093" si="9204">IFERROR((AC2092-AC2091)/AC2092*100%,"")</f>
        <v/>
      </c>
      <c r="AD2093" s="194" t="str">
        <f t="shared" ref="AD2093" si="9205">IFERROR((AD2092-AD2091)/AD2092*100%,"")</f>
        <v/>
      </c>
      <c r="AE2093" s="194" t="str">
        <f t="shared" ref="AE2093" si="9206">IFERROR((AE2092-AE2091)/AE2092*100%,"")</f>
        <v/>
      </c>
      <c r="AF2093" s="194" t="str">
        <f t="shared" ref="AF2093" si="9207">IFERROR((AF2092-AF2091)/AF2092*100%,"")</f>
        <v/>
      </c>
      <c r="AG2093" s="194" t="str">
        <f t="shared" ref="AG2093" si="9208">IFERROR((AG2092-AG2091)/AG2092*100%,"")</f>
        <v/>
      </c>
      <c r="AH2093" s="194" t="str">
        <f t="shared" ref="AH2093" si="9209">IFERROR((AH2092-AH2091)/AH2092*100%,"")</f>
        <v/>
      </c>
      <c r="AI2093" s="194" t="str">
        <f t="shared" ref="AI2093" si="9210">IFERROR((AI2092-AI2091)/AI2092*100%,"")</f>
        <v/>
      </c>
      <c r="AJ2093" s="194" t="str">
        <f t="shared" ref="AJ2093" si="9211">IFERROR((AJ2092-AJ2091)/AJ2092*100%,"")</f>
        <v/>
      </c>
      <c r="AK2093" s="194" t="str">
        <f t="shared" ref="AK2093" si="9212">IFERROR((AK2092-AK2091)/AK2092*100%,"")</f>
        <v/>
      </c>
      <c r="AL2093" s="194" t="str">
        <f t="shared" ref="AL2093" si="9213">IFERROR((AL2092-AL2091)/AL2092*100%,"")</f>
        <v/>
      </c>
      <c r="AM2093" s="227" t="str">
        <f>IFERROR((AM2092-AM2090)/AM2092*100%,"")</f>
        <v/>
      </c>
    </row>
    <row r="2094" spans="1:39" customFormat="1" outlineLevel="1">
      <c r="A2094" t="str">
        <f>B2087&amp;C2094</f>
        <v>Surname, Forename5</v>
      </c>
      <c r="B2094" s="256"/>
      <c r="C2094" s="123">
        <v>5</v>
      </c>
      <c r="D2094" s="26" t="s">
        <v>22</v>
      </c>
      <c r="E2094" s="103"/>
      <c r="F2094" s="103"/>
      <c r="G2094" s="103"/>
      <c r="H2094" s="15"/>
      <c r="I2094" s="16"/>
      <c r="J2094" s="17"/>
      <c r="K2094" s="94"/>
      <c r="L2094" s="94"/>
      <c r="M2094" s="94"/>
      <c r="N2094" s="94"/>
      <c r="O2094" s="94"/>
      <c r="P2094" s="94"/>
      <c r="Q2094" s="17" t="str">
        <f>IF(SUM(K2094:P2094)=0,"",SUM(K2094:P2094))</f>
        <v/>
      </c>
      <c r="R2094" s="94"/>
      <c r="S2094" s="94"/>
      <c r="T2094" s="17" t="str">
        <f>IF(SUM(R2094:S2094)=0,"",SUM(R2094:S2094))</f>
        <v/>
      </c>
      <c r="U2094" s="17"/>
      <c r="V2094" s="94"/>
      <c r="W2094" s="17"/>
      <c r="X2094" s="94" t="str">
        <f>IFERROR(AVERAGE(V2094:W2094),"")</f>
        <v/>
      </c>
      <c r="Y2094" s="17"/>
      <c r="Z2094" s="17"/>
      <c r="AA2094" s="71"/>
      <c r="AB2094" s="17"/>
      <c r="AC2094" s="190" t="str">
        <f>IF(J2094="","",IF(J2094&lt;&gt;0,INT(25.4347*POWER((18-J2094),1.81)),0))</f>
        <v/>
      </c>
      <c r="AD2094" s="190" t="str">
        <f>IFERROR(IF(Q2094&lt;&gt;0,INT(0.14354*POWER(((10*Q2094)-220),1.4)),0),"")</f>
        <v/>
      </c>
      <c r="AE2094" s="190" t="str">
        <f>IFERROR(IF(T2094&lt;&gt;0,INT(51.39*POWER((T2094-1.5),1.05)),0),"")</f>
        <v/>
      </c>
      <c r="AF2094" s="190">
        <f>IF(U2094&lt;&gt;0,INT(0.8465*POWER(((100*U2094)-75),1.42)),0)</f>
        <v>0</v>
      </c>
      <c r="AG2094" s="190" t="str">
        <f>IFERROR(IF(X2094&lt;&gt;0,INT(1.53775*POWER((82-X2094),1.81)),0),"")</f>
        <v/>
      </c>
      <c r="AH2094" s="190" t="str">
        <f>IF(Y2094="","",IF(Y2094&lt;&gt;0,INT(5.74352*POWER((28.5-Y2094),1.92)),0))</f>
        <v/>
      </c>
      <c r="AI2094" s="190">
        <f>IF(Z2094&lt;&gt;0,INT(12.91*POWER((Z2094-4),1.1)),0)</f>
        <v>0</v>
      </c>
      <c r="AJ2094" s="190" t="str">
        <f>IF(AA2094="","",IF(AA2094&lt;&gt;0,INT(0.2797*POWER(((100*AA2094)),1.35)),0))</f>
        <v/>
      </c>
      <c r="AK2094" s="191" t="str">
        <f>IF(AB2094="","",IF(AB2094&lt;&gt;0,INT(100.14*POWER((AB2094-1),1.08)),0))</f>
        <v/>
      </c>
      <c r="AL2094" s="192">
        <f>COUNT(J2094,Q2094,T2094,X2094,Y2094,AA2094,AB2094)</f>
        <v>0</v>
      </c>
      <c r="AM2094" s="193" t="str">
        <f>IF(AL2094=0,"",SUM(AC2094:AK2094))</f>
        <v/>
      </c>
    </row>
    <row r="2095" spans="1:39" customFormat="1" outlineLevel="1">
      <c r="B2095" s="256"/>
      <c r="C2095" s="124" t="s">
        <v>65</v>
      </c>
      <c r="D2095" s="103"/>
      <c r="E2095" s="103"/>
      <c r="F2095" s="103"/>
      <c r="G2095" s="103"/>
      <c r="H2095" s="104"/>
      <c r="I2095" s="105"/>
      <c r="J2095" s="107" t="str">
        <f>IFERROR((J2092-J2094)/J2094*100%,"")</f>
        <v/>
      </c>
      <c r="K2095" s="107" t="str">
        <f t="shared" ref="K2095:T2095" si="9214">IFERROR((K2094-K2092)/K2094*100%,"")</f>
        <v/>
      </c>
      <c r="L2095" s="107" t="str">
        <f t="shared" si="9214"/>
        <v/>
      </c>
      <c r="M2095" s="107" t="str">
        <f t="shared" si="9214"/>
        <v/>
      </c>
      <c r="N2095" s="107" t="str">
        <f t="shared" si="9214"/>
        <v/>
      </c>
      <c r="O2095" s="107" t="str">
        <f t="shared" si="9214"/>
        <v/>
      </c>
      <c r="P2095" s="107" t="str">
        <f t="shared" si="9214"/>
        <v/>
      </c>
      <c r="Q2095" s="107" t="str">
        <f t="shared" si="9214"/>
        <v/>
      </c>
      <c r="R2095" s="107" t="str">
        <f t="shared" si="9214"/>
        <v/>
      </c>
      <c r="S2095" s="107" t="str">
        <f t="shared" si="9214"/>
        <v/>
      </c>
      <c r="T2095" s="107" t="str">
        <f t="shared" si="9214"/>
        <v/>
      </c>
      <c r="U2095" s="107" t="str">
        <f t="shared" ref="U2095" si="9215">IFERROR((U2094-U2093)/U2094*100%,"")</f>
        <v/>
      </c>
      <c r="V2095" s="107" t="str">
        <f>IFERROR((V2092-V2094)/V2094*100%,"")</f>
        <v/>
      </c>
      <c r="W2095" s="107" t="str">
        <f>IFERROR((W2092-W2094)/W2094*100%,"")</f>
        <v/>
      </c>
      <c r="X2095" s="107" t="str">
        <f>IFERROR((X2092-X2094)/X2094*100%,"")</f>
        <v/>
      </c>
      <c r="Y2095" s="107" t="str">
        <f>IFERROR((Y2092-Y2094)/Y2094*100%,"")</f>
        <v/>
      </c>
      <c r="Z2095" s="107" t="str">
        <f t="shared" ref="Z2095" si="9216">IFERROR((Z2094-Z2093)/Z2094*100%,"")</f>
        <v/>
      </c>
      <c r="AA2095" s="107" t="str">
        <f>IFERROR((AA2094-AA2092)/AA2094*100%,"")</f>
        <v/>
      </c>
      <c r="AB2095" s="107" t="str">
        <f>IFERROR((AB2094-AB2092)/AB2094*100%,"")</f>
        <v/>
      </c>
      <c r="AC2095" s="194" t="str">
        <f t="shared" ref="AC2095" si="9217">IFERROR((AC2094-AC2093)/AC2094*100%,"")</f>
        <v/>
      </c>
      <c r="AD2095" s="194" t="str">
        <f t="shared" ref="AD2095" si="9218">IFERROR((AD2094-AD2093)/AD2094*100%,"")</f>
        <v/>
      </c>
      <c r="AE2095" s="194" t="str">
        <f t="shared" ref="AE2095" si="9219">IFERROR((AE2094-AE2093)/AE2094*100%,"")</f>
        <v/>
      </c>
      <c r="AF2095" s="194" t="str">
        <f t="shared" ref="AF2095" si="9220">IFERROR((AF2094-AF2093)/AF2094*100%,"")</f>
        <v/>
      </c>
      <c r="AG2095" s="194" t="str">
        <f t="shared" ref="AG2095" si="9221">IFERROR((AG2094-AG2093)/AG2094*100%,"")</f>
        <v/>
      </c>
      <c r="AH2095" s="194" t="str">
        <f t="shared" ref="AH2095" si="9222">IFERROR((AH2094-AH2093)/AH2094*100%,"")</f>
        <v/>
      </c>
      <c r="AI2095" s="194" t="str">
        <f t="shared" ref="AI2095" si="9223">IFERROR((AI2094-AI2093)/AI2094*100%,"")</f>
        <v/>
      </c>
      <c r="AJ2095" s="194" t="str">
        <f t="shared" ref="AJ2095" si="9224">IFERROR((AJ2094-AJ2093)/AJ2094*100%,"")</f>
        <v/>
      </c>
      <c r="AK2095" s="194" t="str">
        <f t="shared" ref="AK2095" si="9225">IFERROR((AK2094-AK2093)/AK2094*100%,"")</f>
        <v/>
      </c>
      <c r="AL2095" s="194" t="str">
        <f t="shared" ref="AL2095" si="9226">IFERROR((AL2094-AL2093)/AL2094*100%,"")</f>
        <v/>
      </c>
      <c r="AM2095" s="227" t="str">
        <f>IFERROR((AM2094-AM2092)/AM2094*100%,"")</f>
        <v/>
      </c>
    </row>
    <row r="2096" spans="1:39" customFormat="1" outlineLevel="1">
      <c r="A2096" t="str">
        <f>B2087&amp;C2096</f>
        <v>Surname, Forename6</v>
      </c>
      <c r="B2096" s="256"/>
      <c r="C2096" s="123">
        <v>6</v>
      </c>
      <c r="D2096" s="26" t="s">
        <v>22</v>
      </c>
      <c r="E2096" s="103"/>
      <c r="F2096" s="103"/>
      <c r="G2096" s="103"/>
      <c r="H2096" s="15"/>
      <c r="I2096" s="16"/>
      <c r="J2096" s="17"/>
      <c r="K2096" s="94"/>
      <c r="L2096" s="94"/>
      <c r="M2096" s="94"/>
      <c r="N2096" s="94"/>
      <c r="O2096" s="94"/>
      <c r="P2096" s="94"/>
      <c r="Q2096" s="17" t="str">
        <f>IF(SUM(K2096:P2096)=0,"",SUM(K2096:P2096))</f>
        <v/>
      </c>
      <c r="R2096" s="94"/>
      <c r="S2096" s="94"/>
      <c r="T2096" s="17" t="str">
        <f>IF(SUM(R2096:S2096)=0,"",SUM(R2096:S2096))</f>
        <v/>
      </c>
      <c r="U2096" s="17"/>
      <c r="V2096" s="94"/>
      <c r="W2096" s="17"/>
      <c r="X2096" s="94" t="str">
        <f>IFERROR(AVERAGE(V2096:W2096),"")</f>
        <v/>
      </c>
      <c r="Y2096" s="17"/>
      <c r="Z2096" s="17"/>
      <c r="AA2096" s="71"/>
      <c r="AB2096" s="17"/>
      <c r="AC2096" s="190" t="str">
        <f>IF(J2096="","",IF(J2096&lt;&gt;0,INT(25.4347*POWER((18-J2096),1.81)),0))</f>
        <v/>
      </c>
      <c r="AD2096" s="190" t="str">
        <f>IFERROR(IF(Q2096&lt;&gt;0,INT(0.14354*POWER(((10*Q2096)-220),1.4)),0),"")</f>
        <v/>
      </c>
      <c r="AE2096" s="190" t="str">
        <f>IFERROR(IF(T2096&lt;&gt;0,INT(51.39*POWER((T2096-1.5),1.05)),0),"")</f>
        <v/>
      </c>
      <c r="AF2096" s="190">
        <f>IF(U2096&lt;&gt;0,INT(0.8465*POWER(((100*U2096)-75),1.42)),0)</f>
        <v>0</v>
      </c>
      <c r="AG2096" s="190" t="str">
        <f>IFERROR(IF(X2096&lt;&gt;0,INT(1.53775*POWER((82-X2096),1.81)),0),"")</f>
        <v/>
      </c>
      <c r="AH2096" s="190" t="str">
        <f>IF(Y2096="","",IF(Y2096&lt;&gt;0,INT(5.74352*POWER((28.5-Y2096),1.92)),0))</f>
        <v/>
      </c>
      <c r="AI2096" s="190">
        <f>IF(Z2096&lt;&gt;0,INT(12.91*POWER((Z2096-4),1.1)),0)</f>
        <v>0</v>
      </c>
      <c r="AJ2096" s="190" t="str">
        <f>IF(AA2096="","",IF(AA2096&lt;&gt;0,INT(0.2797*POWER(((100*AA2096)),1.35)),0))</f>
        <v/>
      </c>
      <c r="AK2096" s="191" t="str">
        <f>IF(AB2096="","",IF(AB2096&lt;&gt;0,INT(100.14*POWER((AB2096-1),1.08)),0))</f>
        <v/>
      </c>
      <c r="AL2096" s="192">
        <f>COUNT(J2096,Q2096,T2096,X2096,Y2096,AA2096,AB2096)</f>
        <v>0</v>
      </c>
      <c r="AM2096" s="193" t="str">
        <f>IF(AL2096=0,"",SUM(AC2096:AK2096))</f>
        <v/>
      </c>
    </row>
    <row r="2097" spans="1:39" customFormat="1" outlineLevel="1">
      <c r="B2097" s="256"/>
      <c r="C2097" s="124" t="s">
        <v>65</v>
      </c>
      <c r="D2097" s="103"/>
      <c r="E2097" s="103"/>
      <c r="F2097" s="103"/>
      <c r="G2097" s="103"/>
      <c r="H2097" s="104"/>
      <c r="I2097" s="105"/>
      <c r="J2097" s="107" t="str">
        <f>IFERROR((J2094-J2096)/J2096*100%,"")</f>
        <v/>
      </c>
      <c r="K2097" s="107" t="str">
        <f t="shared" ref="K2097:T2097" si="9227">IFERROR((K2096-K2094)/K2096*100%,"")</f>
        <v/>
      </c>
      <c r="L2097" s="107" t="str">
        <f t="shared" si="9227"/>
        <v/>
      </c>
      <c r="M2097" s="107" t="str">
        <f t="shared" si="9227"/>
        <v/>
      </c>
      <c r="N2097" s="107" t="str">
        <f t="shared" si="9227"/>
        <v/>
      </c>
      <c r="O2097" s="107" t="str">
        <f t="shared" si="9227"/>
        <v/>
      </c>
      <c r="P2097" s="107" t="str">
        <f t="shared" si="9227"/>
        <v/>
      </c>
      <c r="Q2097" s="107" t="str">
        <f t="shared" si="9227"/>
        <v/>
      </c>
      <c r="R2097" s="107" t="str">
        <f t="shared" si="9227"/>
        <v/>
      </c>
      <c r="S2097" s="107" t="str">
        <f t="shared" si="9227"/>
        <v/>
      </c>
      <c r="T2097" s="107" t="str">
        <f t="shared" si="9227"/>
        <v/>
      </c>
      <c r="U2097" s="107" t="str">
        <f t="shared" ref="U2097" si="9228">IFERROR((U2096-U2095)/U2096*100%,"")</f>
        <v/>
      </c>
      <c r="V2097" s="107" t="str">
        <f>IFERROR((V2094-V2096)/V2096*100%,"")</f>
        <v/>
      </c>
      <c r="W2097" s="107" t="str">
        <f>IFERROR((W2094-W2096)/W2096*100%,"")</f>
        <v/>
      </c>
      <c r="X2097" s="107" t="str">
        <f>IFERROR((X2094-X2096)/X2096*100%,"")</f>
        <v/>
      </c>
      <c r="Y2097" s="107" t="str">
        <f>IFERROR((Y2094-Y2096)/Y2096*100%,"")</f>
        <v/>
      </c>
      <c r="Z2097" s="107" t="str">
        <f t="shared" ref="Z2097" si="9229">IFERROR((Z2096-Z2095)/Z2096*100%,"")</f>
        <v/>
      </c>
      <c r="AA2097" s="107" t="str">
        <f>IFERROR((AA2096-AA2094)/AA2096*100%,"")</f>
        <v/>
      </c>
      <c r="AB2097" s="107" t="str">
        <f>IFERROR((AB2096-AB2094)/AB2096*100%,"")</f>
        <v/>
      </c>
      <c r="AC2097" s="194" t="str">
        <f t="shared" ref="AC2097" si="9230">IFERROR((AC2096-AC2095)/AC2096*100%,"")</f>
        <v/>
      </c>
      <c r="AD2097" s="194" t="str">
        <f t="shared" ref="AD2097" si="9231">IFERROR((AD2096-AD2095)/AD2096*100%,"")</f>
        <v/>
      </c>
      <c r="AE2097" s="194" t="str">
        <f t="shared" ref="AE2097" si="9232">IFERROR((AE2096-AE2095)/AE2096*100%,"")</f>
        <v/>
      </c>
      <c r="AF2097" s="194" t="str">
        <f t="shared" ref="AF2097" si="9233">IFERROR((AF2096-AF2095)/AF2096*100%,"")</f>
        <v/>
      </c>
      <c r="AG2097" s="194" t="str">
        <f t="shared" ref="AG2097" si="9234">IFERROR((AG2096-AG2095)/AG2096*100%,"")</f>
        <v/>
      </c>
      <c r="AH2097" s="194" t="str">
        <f t="shared" ref="AH2097" si="9235">IFERROR((AH2096-AH2095)/AH2096*100%,"")</f>
        <v/>
      </c>
      <c r="AI2097" s="194" t="str">
        <f t="shared" ref="AI2097" si="9236">IFERROR((AI2096-AI2095)/AI2096*100%,"")</f>
        <v/>
      </c>
      <c r="AJ2097" s="194" t="str">
        <f t="shared" ref="AJ2097" si="9237">IFERROR((AJ2096-AJ2095)/AJ2096*100%,"")</f>
        <v/>
      </c>
      <c r="AK2097" s="194" t="str">
        <f t="shared" ref="AK2097" si="9238">IFERROR((AK2096-AK2095)/AK2096*100%,"")</f>
        <v/>
      </c>
      <c r="AL2097" s="194" t="str">
        <f t="shared" ref="AL2097" si="9239">IFERROR((AL2096-AL2095)/AL2096*100%,"")</f>
        <v/>
      </c>
      <c r="AM2097" s="227" t="str">
        <f>IFERROR((AM2096-AM2094)/AM2096*100%,"")</f>
        <v/>
      </c>
    </row>
    <row r="2098" spans="1:39" customFormat="1" outlineLevel="1">
      <c r="A2098" t="str">
        <f>B2087&amp;C2098</f>
        <v>Surname, Forename7</v>
      </c>
      <c r="B2098" s="256"/>
      <c r="C2098" s="123">
        <v>7</v>
      </c>
      <c r="D2098" s="26" t="s">
        <v>22</v>
      </c>
      <c r="E2098" s="103"/>
      <c r="F2098" s="103"/>
      <c r="G2098" s="103"/>
      <c r="H2098" s="15"/>
      <c r="I2098" s="16"/>
      <c r="J2098" s="17"/>
      <c r="K2098" s="94"/>
      <c r="L2098" s="94"/>
      <c r="M2098" s="94"/>
      <c r="N2098" s="94"/>
      <c r="O2098" s="94"/>
      <c r="P2098" s="94"/>
      <c r="Q2098" s="17" t="str">
        <f>IF(SUM(K2098:P2098)=0,"",SUM(K2098:P2098))</f>
        <v/>
      </c>
      <c r="R2098" s="94"/>
      <c r="S2098" s="94"/>
      <c r="T2098" s="17" t="str">
        <f>IF(SUM(R2098:S2098)=0,"",SUM(R2098:S2098))</f>
        <v/>
      </c>
      <c r="U2098" s="17"/>
      <c r="V2098" s="94"/>
      <c r="W2098" s="17"/>
      <c r="X2098" s="94" t="str">
        <f>IFERROR(AVERAGE(V2098:W2098),"")</f>
        <v/>
      </c>
      <c r="Y2098" s="17"/>
      <c r="Z2098" s="17"/>
      <c r="AA2098" s="71"/>
      <c r="AB2098" s="17"/>
      <c r="AC2098" s="190" t="str">
        <f>IF(J2098="","",IF(J2098&lt;&gt;0,INT(25.4347*POWER((18-J2098),1.81)),0))</f>
        <v/>
      </c>
      <c r="AD2098" s="190" t="str">
        <f>IFERROR(IF(Q2098&lt;&gt;0,INT(0.14354*POWER(((10*Q2098)-220),1.4)),0),"")</f>
        <v/>
      </c>
      <c r="AE2098" s="190" t="str">
        <f>IFERROR(IF(T2098&lt;&gt;0,INT(51.39*POWER((T2098-1.5),1.05)),0),"")</f>
        <v/>
      </c>
      <c r="AF2098" s="190">
        <f>IF(U2098&lt;&gt;0,INT(0.8465*POWER(((100*U2098)-75),1.42)),0)</f>
        <v>0</v>
      </c>
      <c r="AG2098" s="190" t="str">
        <f>IFERROR(IF(X2098&lt;&gt;0,INT(1.53775*POWER((82-X2098),1.81)),0),"")</f>
        <v/>
      </c>
      <c r="AH2098" s="190" t="str">
        <f>IF(Y2098="","",IF(Y2098&lt;&gt;0,INT(5.74352*POWER((28.5-Y2098),1.92)),0))</f>
        <v/>
      </c>
      <c r="AI2098" s="190">
        <f>IF(Z2098&lt;&gt;0,INT(12.91*POWER((Z2098-4),1.1)),0)</f>
        <v>0</v>
      </c>
      <c r="AJ2098" s="190" t="str">
        <f>IF(AA2098="","",IF(AA2098&lt;&gt;0,INT(0.2797*POWER(((100*AA2098)),1.35)),0))</f>
        <v/>
      </c>
      <c r="AK2098" s="191" t="str">
        <f>IF(AB2098="","",IF(AB2098&lt;&gt;0,INT(100.14*POWER((AB2098-1),1.08)),0))</f>
        <v/>
      </c>
      <c r="AL2098" s="192">
        <f>COUNT(J2098,Q2098,T2098,X2098,Y2098,AA2098,AB2098)</f>
        <v>0</v>
      </c>
      <c r="AM2098" s="193" t="str">
        <f>IF(AL2098=0,"",SUM(AC2098:AK2098))</f>
        <v/>
      </c>
    </row>
    <row r="2099" spans="1:39" customFormat="1" outlineLevel="1">
      <c r="B2099" s="256"/>
      <c r="C2099" s="124" t="s">
        <v>65</v>
      </c>
      <c r="D2099" s="103"/>
      <c r="E2099" s="103"/>
      <c r="F2099" s="103"/>
      <c r="G2099" s="103"/>
      <c r="H2099" s="104"/>
      <c r="I2099" s="105"/>
      <c r="J2099" s="107" t="str">
        <f>IFERROR((J2096-J2098)/J2098*100%,"")</f>
        <v/>
      </c>
      <c r="K2099" s="107" t="str">
        <f t="shared" ref="K2099:T2099" si="9240">IFERROR((K2098-K2096)/K2098*100%,"")</f>
        <v/>
      </c>
      <c r="L2099" s="107" t="str">
        <f t="shared" si="9240"/>
        <v/>
      </c>
      <c r="M2099" s="107" t="str">
        <f t="shared" si="9240"/>
        <v/>
      </c>
      <c r="N2099" s="107" t="str">
        <f t="shared" si="9240"/>
        <v/>
      </c>
      <c r="O2099" s="107" t="str">
        <f t="shared" si="9240"/>
        <v/>
      </c>
      <c r="P2099" s="107" t="str">
        <f t="shared" si="9240"/>
        <v/>
      </c>
      <c r="Q2099" s="107" t="str">
        <f t="shared" si="9240"/>
        <v/>
      </c>
      <c r="R2099" s="107" t="str">
        <f t="shared" si="9240"/>
        <v/>
      </c>
      <c r="S2099" s="107" t="str">
        <f t="shared" si="9240"/>
        <v/>
      </c>
      <c r="T2099" s="107" t="str">
        <f t="shared" si="9240"/>
        <v/>
      </c>
      <c r="U2099" s="107" t="str">
        <f t="shared" ref="U2099" si="9241">IFERROR((U2098-U2097)/U2098*100%,"")</f>
        <v/>
      </c>
      <c r="V2099" s="107" t="str">
        <f>IFERROR((V2096-V2098)/V2098*100%,"")</f>
        <v/>
      </c>
      <c r="W2099" s="107" t="str">
        <f>IFERROR((W2096-W2098)/W2098*100%,"")</f>
        <v/>
      </c>
      <c r="X2099" s="107" t="str">
        <f>IFERROR((X2096-X2098)/X2098*100%,"")</f>
        <v/>
      </c>
      <c r="Y2099" s="107" t="str">
        <f>IFERROR((Y2096-Y2098)/Y2098*100%,"")</f>
        <v/>
      </c>
      <c r="Z2099" s="107" t="str">
        <f t="shared" ref="Z2099" si="9242">IFERROR((Z2098-Z2097)/Z2098*100%,"")</f>
        <v/>
      </c>
      <c r="AA2099" s="107" t="str">
        <f>IFERROR((AA2098-AA2096)/AA2098*100%,"")</f>
        <v/>
      </c>
      <c r="AB2099" s="107" t="str">
        <f>IFERROR((AB2098-AB2096)/AB2098*100%,"")</f>
        <v/>
      </c>
      <c r="AC2099" s="194" t="str">
        <f t="shared" ref="AC2099" si="9243">IFERROR((AC2098-AC2097)/AC2098*100%,"")</f>
        <v/>
      </c>
      <c r="AD2099" s="194" t="str">
        <f t="shared" ref="AD2099" si="9244">IFERROR((AD2098-AD2097)/AD2098*100%,"")</f>
        <v/>
      </c>
      <c r="AE2099" s="194" t="str">
        <f t="shared" ref="AE2099" si="9245">IFERROR((AE2098-AE2097)/AE2098*100%,"")</f>
        <v/>
      </c>
      <c r="AF2099" s="194" t="str">
        <f t="shared" ref="AF2099" si="9246">IFERROR((AF2098-AF2097)/AF2098*100%,"")</f>
        <v/>
      </c>
      <c r="AG2099" s="194" t="str">
        <f t="shared" ref="AG2099" si="9247">IFERROR((AG2098-AG2097)/AG2098*100%,"")</f>
        <v/>
      </c>
      <c r="AH2099" s="194" t="str">
        <f t="shared" ref="AH2099" si="9248">IFERROR((AH2098-AH2097)/AH2098*100%,"")</f>
        <v/>
      </c>
      <c r="AI2099" s="194" t="str">
        <f t="shared" ref="AI2099" si="9249">IFERROR((AI2098-AI2097)/AI2098*100%,"")</f>
        <v/>
      </c>
      <c r="AJ2099" s="194" t="str">
        <f t="shared" ref="AJ2099" si="9250">IFERROR((AJ2098-AJ2097)/AJ2098*100%,"")</f>
        <v/>
      </c>
      <c r="AK2099" s="194" t="str">
        <f t="shared" ref="AK2099" si="9251">IFERROR((AK2098-AK2097)/AK2098*100%,"")</f>
        <v/>
      </c>
      <c r="AL2099" s="194" t="str">
        <f t="shared" ref="AL2099" si="9252">IFERROR((AL2098-AL2097)/AL2098*100%,"")</f>
        <v/>
      </c>
      <c r="AM2099" s="227" t="str">
        <f>IFERROR((AM2098-AM2096)/AM2098*100%,"")</f>
        <v/>
      </c>
    </row>
    <row r="2100" spans="1:39" customFormat="1" outlineLevel="1">
      <c r="A2100" t="str">
        <f>B2087&amp;C2100</f>
        <v>Surname, Forename8</v>
      </c>
      <c r="B2100" s="256"/>
      <c r="C2100" s="123">
        <v>8</v>
      </c>
      <c r="D2100" s="26" t="s">
        <v>22</v>
      </c>
      <c r="E2100" s="103"/>
      <c r="F2100" s="103"/>
      <c r="G2100" s="103"/>
      <c r="H2100" s="15"/>
      <c r="I2100" s="16"/>
      <c r="J2100" s="17"/>
      <c r="K2100" s="94"/>
      <c r="L2100" s="94"/>
      <c r="M2100" s="94"/>
      <c r="N2100" s="94"/>
      <c r="O2100" s="94"/>
      <c r="P2100" s="94"/>
      <c r="Q2100" s="17" t="str">
        <f>IF(SUM(K2100:P2100)=0,"",SUM(K2100:P2100))</f>
        <v/>
      </c>
      <c r="R2100" s="94"/>
      <c r="S2100" s="94"/>
      <c r="T2100" s="17" t="str">
        <f>IF(SUM(R2100:S2100)=0,"",SUM(R2100:S2100))</f>
        <v/>
      </c>
      <c r="U2100" s="17"/>
      <c r="V2100" s="94"/>
      <c r="W2100" s="17"/>
      <c r="X2100" s="94" t="str">
        <f>IFERROR(AVERAGE(V2100:W2100),"")</f>
        <v/>
      </c>
      <c r="Y2100" s="17"/>
      <c r="Z2100" s="17"/>
      <c r="AA2100" s="71"/>
      <c r="AB2100" s="17"/>
      <c r="AC2100" s="190" t="str">
        <f>IF(J2100="","",IF(J2100&lt;&gt;0,INT(25.4347*POWER((18-J2100),1.81)),0))</f>
        <v/>
      </c>
      <c r="AD2100" s="190" t="str">
        <f>IFERROR(IF(Q2100&lt;&gt;0,INT(0.14354*POWER(((10*Q2100)-220),1.4)),0),"")</f>
        <v/>
      </c>
      <c r="AE2100" s="190" t="str">
        <f>IFERROR(IF(T2100&lt;&gt;0,INT(51.39*POWER((T2100-1.5),1.05)),0),"")</f>
        <v/>
      </c>
      <c r="AF2100" s="190">
        <f>IF(U2100&lt;&gt;0,INT(0.8465*POWER(((100*U2100)-75),1.42)),0)</f>
        <v>0</v>
      </c>
      <c r="AG2100" s="190" t="str">
        <f>IFERROR(IF(X2100&lt;&gt;0,INT(1.53775*POWER((82-X2100),1.81)),0),"")</f>
        <v/>
      </c>
      <c r="AH2100" s="190" t="str">
        <f>IF(Y2100="","",IF(Y2100&lt;&gt;0,INT(5.74352*POWER((28.5-Y2100),1.92)),0))</f>
        <v/>
      </c>
      <c r="AI2100" s="190">
        <f>IF(Z2100&lt;&gt;0,INT(12.91*POWER((Z2100-4),1.1)),0)</f>
        <v>0</v>
      </c>
      <c r="AJ2100" s="190" t="str">
        <f>IF(AA2100="","",IF(AA2100&lt;&gt;0,INT(0.2797*POWER(((100*AA2100)),1.35)),0))</f>
        <v/>
      </c>
      <c r="AK2100" s="191" t="str">
        <f>IF(AB2100="","",IF(AB2100&lt;&gt;0,INT(100.14*POWER((AB2100-1),1.08)),0))</f>
        <v/>
      </c>
      <c r="AL2100" s="192">
        <f>COUNT(J2100,Q2100,T2100,X2100,Y2100,AA2100,AB2100)</f>
        <v>0</v>
      </c>
      <c r="AM2100" s="193" t="str">
        <f>IF(AL2100=0,"",SUM(AC2100:AK2100))</f>
        <v/>
      </c>
    </row>
    <row r="2101" spans="1:39" customFormat="1" outlineLevel="1">
      <c r="B2101" s="256"/>
      <c r="C2101" s="124" t="s">
        <v>65</v>
      </c>
      <c r="D2101" s="103"/>
      <c r="E2101" s="103"/>
      <c r="F2101" s="103"/>
      <c r="G2101" s="103"/>
      <c r="H2101" s="104"/>
      <c r="I2101" s="105"/>
      <c r="J2101" s="107" t="str">
        <f>IFERROR((J2098-J2100)/J2100*100%,"")</f>
        <v/>
      </c>
      <c r="K2101" s="107" t="str">
        <f t="shared" ref="K2101:T2101" si="9253">IFERROR((K2100-K2098)/K2100*100%,"")</f>
        <v/>
      </c>
      <c r="L2101" s="107" t="str">
        <f t="shared" si="9253"/>
        <v/>
      </c>
      <c r="M2101" s="107" t="str">
        <f t="shared" si="9253"/>
        <v/>
      </c>
      <c r="N2101" s="107" t="str">
        <f t="shared" si="9253"/>
        <v/>
      </c>
      <c r="O2101" s="107" t="str">
        <f t="shared" si="9253"/>
        <v/>
      </c>
      <c r="P2101" s="107" t="str">
        <f t="shared" si="9253"/>
        <v/>
      </c>
      <c r="Q2101" s="107" t="str">
        <f t="shared" si="9253"/>
        <v/>
      </c>
      <c r="R2101" s="107" t="str">
        <f t="shared" si="9253"/>
        <v/>
      </c>
      <c r="S2101" s="107" t="str">
        <f t="shared" si="9253"/>
        <v/>
      </c>
      <c r="T2101" s="107" t="str">
        <f t="shared" si="9253"/>
        <v/>
      </c>
      <c r="U2101" s="107" t="str">
        <f t="shared" ref="U2101" si="9254">IFERROR((U2100-U2099)/U2100*100%,"")</f>
        <v/>
      </c>
      <c r="V2101" s="107" t="str">
        <f>IFERROR((V2098-V2100)/V2100*100%,"")</f>
        <v/>
      </c>
      <c r="W2101" s="107" t="str">
        <f>IFERROR((W2098-W2100)/W2100*100%,"")</f>
        <v/>
      </c>
      <c r="X2101" s="107" t="str">
        <f>IFERROR((X2098-X2100)/X2100*100%,"")</f>
        <v/>
      </c>
      <c r="Y2101" s="107" t="str">
        <f>IFERROR((Y2098-Y2100)/Y2100*100%,"")</f>
        <v/>
      </c>
      <c r="Z2101" s="107" t="str">
        <f t="shared" ref="Z2101" si="9255">IFERROR((Z2100-Z2099)/Z2100*100%,"")</f>
        <v/>
      </c>
      <c r="AA2101" s="107" t="str">
        <f>IFERROR((AA2100-AA2098)/AA2100*100%,"")</f>
        <v/>
      </c>
      <c r="AB2101" s="107" t="str">
        <f>IFERROR((AB2100-AB2098)/AB2100*100%,"")</f>
        <v/>
      </c>
      <c r="AC2101" s="194" t="str">
        <f t="shared" ref="AC2101" si="9256">IFERROR((AC2100-AC2099)/AC2100*100%,"")</f>
        <v/>
      </c>
      <c r="AD2101" s="194" t="str">
        <f t="shared" ref="AD2101" si="9257">IFERROR((AD2100-AD2099)/AD2100*100%,"")</f>
        <v/>
      </c>
      <c r="AE2101" s="194" t="str">
        <f t="shared" ref="AE2101" si="9258">IFERROR((AE2100-AE2099)/AE2100*100%,"")</f>
        <v/>
      </c>
      <c r="AF2101" s="194" t="str">
        <f t="shared" ref="AF2101" si="9259">IFERROR((AF2100-AF2099)/AF2100*100%,"")</f>
        <v/>
      </c>
      <c r="AG2101" s="194" t="str">
        <f t="shared" ref="AG2101" si="9260">IFERROR((AG2100-AG2099)/AG2100*100%,"")</f>
        <v/>
      </c>
      <c r="AH2101" s="194" t="str">
        <f t="shared" ref="AH2101" si="9261">IFERROR((AH2100-AH2099)/AH2100*100%,"")</f>
        <v/>
      </c>
      <c r="AI2101" s="194" t="str">
        <f t="shared" ref="AI2101" si="9262">IFERROR((AI2100-AI2099)/AI2100*100%,"")</f>
        <v/>
      </c>
      <c r="AJ2101" s="194" t="str">
        <f t="shared" ref="AJ2101" si="9263">IFERROR((AJ2100-AJ2099)/AJ2100*100%,"")</f>
        <v/>
      </c>
      <c r="AK2101" s="194" t="str">
        <f t="shared" ref="AK2101" si="9264">IFERROR((AK2100-AK2099)/AK2100*100%,"")</f>
        <v/>
      </c>
      <c r="AL2101" s="194" t="str">
        <f t="shared" ref="AL2101" si="9265">IFERROR((AL2100-AL2099)/AL2100*100%,"")</f>
        <v/>
      </c>
      <c r="AM2101" s="227" t="str">
        <f>IFERROR((AM2100-AM2098)/AM2100*100%,"")</f>
        <v/>
      </c>
    </row>
    <row r="2102" spans="1:39" customFormat="1" outlineLevel="1">
      <c r="A2102" t="str">
        <f>B2087&amp;C2102</f>
        <v>Surname, Forename9</v>
      </c>
      <c r="B2102" s="256"/>
      <c r="C2102" s="123">
        <v>9</v>
      </c>
      <c r="D2102" s="26" t="s">
        <v>22</v>
      </c>
      <c r="E2102" s="103"/>
      <c r="F2102" s="103"/>
      <c r="G2102" s="103"/>
      <c r="H2102" s="15"/>
      <c r="I2102" s="16"/>
      <c r="J2102" s="17"/>
      <c r="K2102" s="94"/>
      <c r="L2102" s="94"/>
      <c r="M2102" s="94"/>
      <c r="N2102" s="94"/>
      <c r="O2102" s="94"/>
      <c r="P2102" s="94"/>
      <c r="Q2102" s="17" t="str">
        <f>IF(SUM(K2102:P2102)=0,"",SUM(K2102:P2102))</f>
        <v/>
      </c>
      <c r="R2102" s="94"/>
      <c r="S2102" s="94"/>
      <c r="T2102" s="17" t="str">
        <f>IF(SUM(R2102:S2102)=0,"",SUM(R2102:S2102))</f>
        <v/>
      </c>
      <c r="U2102" s="17"/>
      <c r="V2102" s="94"/>
      <c r="W2102" s="17"/>
      <c r="X2102" s="94" t="str">
        <f>IFERROR(AVERAGE(V2102:W2102),"")</f>
        <v/>
      </c>
      <c r="Y2102" s="17"/>
      <c r="Z2102" s="17"/>
      <c r="AA2102" s="71"/>
      <c r="AB2102" s="17"/>
      <c r="AC2102" s="190" t="str">
        <f>IF(J2102="","",IF(J2102&lt;&gt;0,INT(25.4347*POWER((18-J2102),1.81)),0))</f>
        <v/>
      </c>
      <c r="AD2102" s="190" t="str">
        <f>IFERROR(IF(Q2102&lt;&gt;0,INT(0.14354*POWER(((10*Q2102)-220),1.4)),0),"")</f>
        <v/>
      </c>
      <c r="AE2102" s="190" t="str">
        <f>IFERROR(IF(T2102&lt;&gt;0,INT(51.39*POWER((T2102-1.5),1.05)),0),"")</f>
        <v/>
      </c>
      <c r="AF2102" s="190">
        <f>IF(U2102&lt;&gt;0,INT(0.8465*POWER(((100*U2102)-75),1.42)),0)</f>
        <v>0</v>
      </c>
      <c r="AG2102" s="190" t="str">
        <f>IFERROR(IF(X2102&lt;&gt;0,INT(1.53775*POWER((82-X2102),1.81)),0),"")</f>
        <v/>
      </c>
      <c r="AH2102" s="190" t="str">
        <f>IF(Y2102="","",IF(Y2102&lt;&gt;0,INT(5.74352*POWER((28.5-Y2102),1.92)),0))</f>
        <v/>
      </c>
      <c r="AI2102" s="190">
        <f>IF(Z2102&lt;&gt;0,INT(12.91*POWER((Z2102-4),1.1)),0)</f>
        <v>0</v>
      </c>
      <c r="AJ2102" s="190" t="str">
        <f>IF(AA2102="","",IF(AA2102&lt;&gt;0,INT(0.2797*POWER(((100*AA2102)),1.35)),0))</f>
        <v/>
      </c>
      <c r="AK2102" s="191" t="str">
        <f>IF(AB2102="","",IF(AB2102&lt;&gt;0,INT(100.14*POWER((AB2102-1),1.08)),0))</f>
        <v/>
      </c>
      <c r="AL2102" s="192">
        <f>COUNT(J2102,Q2102,T2102,X2102,Y2102,AA2102,AB2102)</f>
        <v>0</v>
      </c>
      <c r="AM2102" s="193" t="str">
        <f>IF(AL2102=0,"",SUM(AC2102:AK2102))</f>
        <v/>
      </c>
    </row>
    <row r="2103" spans="1:39" customFormat="1" outlineLevel="1">
      <c r="B2103" s="256"/>
      <c r="C2103" s="124" t="s">
        <v>65</v>
      </c>
      <c r="D2103" s="33"/>
      <c r="E2103" s="33"/>
      <c r="F2103" s="33"/>
      <c r="G2103" s="33"/>
      <c r="H2103" s="18"/>
      <c r="I2103" s="44"/>
      <c r="J2103" s="107" t="str">
        <f>IFERROR((J2100-J2102)/J2102*100%,"")</f>
        <v/>
      </c>
      <c r="K2103" s="107" t="str">
        <f t="shared" ref="K2103:T2103" si="9266">IFERROR((K2102-K2100)/K2102*100%,"")</f>
        <v/>
      </c>
      <c r="L2103" s="107" t="str">
        <f t="shared" si="9266"/>
        <v/>
      </c>
      <c r="M2103" s="107" t="str">
        <f t="shared" si="9266"/>
        <v/>
      </c>
      <c r="N2103" s="107" t="str">
        <f t="shared" si="9266"/>
        <v/>
      </c>
      <c r="O2103" s="107" t="str">
        <f t="shared" si="9266"/>
        <v/>
      </c>
      <c r="P2103" s="107" t="str">
        <f t="shared" si="9266"/>
        <v/>
      </c>
      <c r="Q2103" s="107" t="str">
        <f t="shared" si="9266"/>
        <v/>
      </c>
      <c r="R2103" s="107" t="str">
        <f t="shared" si="9266"/>
        <v/>
      </c>
      <c r="S2103" s="107" t="str">
        <f t="shared" si="9266"/>
        <v/>
      </c>
      <c r="T2103" s="107" t="str">
        <f t="shared" si="9266"/>
        <v/>
      </c>
      <c r="U2103" s="107" t="str">
        <f t="shared" ref="U2103" si="9267">IFERROR((U2102-U2101)/U2102*100%,"")</f>
        <v/>
      </c>
      <c r="V2103" s="107" t="str">
        <f>IFERROR((V2100-V2102)/V2102*100%,"")</f>
        <v/>
      </c>
      <c r="W2103" s="107" t="str">
        <f>IFERROR((W2100-W2102)/W2102*100%,"")</f>
        <v/>
      </c>
      <c r="X2103" s="107" t="str">
        <f>IFERROR((X2100-X2102)/X2102*100%,"")</f>
        <v/>
      </c>
      <c r="Y2103" s="107" t="str">
        <f>IFERROR((Y2100-Y2102)/Y2102*100%,"")</f>
        <v/>
      </c>
      <c r="Z2103" s="107" t="str">
        <f t="shared" ref="Z2103" si="9268">IFERROR((Z2102-Z2101)/Z2102*100%,"")</f>
        <v/>
      </c>
      <c r="AA2103" s="107" t="str">
        <f>IFERROR((AA2102-AA2100)/AA2102*100%,"")</f>
        <v/>
      </c>
      <c r="AB2103" s="107" t="str">
        <f>IFERROR((AB2102-AB2100)/AB2102*100%,"")</f>
        <v/>
      </c>
      <c r="AC2103" s="194" t="str">
        <f t="shared" ref="AC2103" si="9269">IFERROR((AC2102-AC2101)/AC2102*100%,"")</f>
        <v/>
      </c>
      <c r="AD2103" s="194" t="str">
        <f t="shared" ref="AD2103" si="9270">IFERROR((AD2102-AD2101)/AD2102*100%,"")</f>
        <v/>
      </c>
      <c r="AE2103" s="194" t="str">
        <f t="shared" ref="AE2103" si="9271">IFERROR((AE2102-AE2101)/AE2102*100%,"")</f>
        <v/>
      </c>
      <c r="AF2103" s="194" t="str">
        <f t="shared" ref="AF2103" si="9272">IFERROR((AF2102-AF2101)/AF2102*100%,"")</f>
        <v/>
      </c>
      <c r="AG2103" s="194" t="str">
        <f t="shared" ref="AG2103" si="9273">IFERROR((AG2102-AG2101)/AG2102*100%,"")</f>
        <v/>
      </c>
      <c r="AH2103" s="194" t="str">
        <f t="shared" ref="AH2103" si="9274">IFERROR((AH2102-AH2101)/AH2102*100%,"")</f>
        <v/>
      </c>
      <c r="AI2103" s="194" t="str">
        <f t="shared" ref="AI2103" si="9275">IFERROR((AI2102-AI2101)/AI2102*100%,"")</f>
        <v/>
      </c>
      <c r="AJ2103" s="194" t="str">
        <f t="shared" ref="AJ2103" si="9276">IFERROR((AJ2102-AJ2101)/AJ2102*100%,"")</f>
        <v/>
      </c>
      <c r="AK2103" s="194" t="str">
        <f t="shared" ref="AK2103" si="9277">IFERROR((AK2102-AK2101)/AK2102*100%,"")</f>
        <v/>
      </c>
      <c r="AL2103" s="194" t="str">
        <f t="shared" ref="AL2103" si="9278">IFERROR((AL2102-AL2101)/AL2102*100%,"")</f>
        <v/>
      </c>
      <c r="AM2103" s="227" t="str">
        <f>IFERROR((AM2102-AM2100)/AM2102*100%,"")</f>
        <v/>
      </c>
    </row>
    <row r="2104" spans="1:39" s="6" customFormat="1" outlineLevel="1">
      <c r="A2104" t="str">
        <f>B2087&amp;C2104</f>
        <v>Surname, Forename10</v>
      </c>
      <c r="B2104" s="256"/>
      <c r="C2104" s="125">
        <v>10</v>
      </c>
      <c r="D2104" s="33" t="s">
        <v>22</v>
      </c>
      <c r="E2104" s="33"/>
      <c r="F2104" s="33"/>
      <c r="G2104" s="33"/>
      <c r="H2104" s="18"/>
      <c r="I2104" s="44"/>
      <c r="J2104" s="34"/>
      <c r="K2104" s="34"/>
      <c r="L2104" s="34"/>
      <c r="M2104" s="34"/>
      <c r="N2104" s="34"/>
      <c r="O2104" s="34"/>
      <c r="P2104" s="34"/>
      <c r="Q2104" s="17" t="str">
        <f>IF(SUM(K2104:P2104)=0,"",SUM(K2104:P2104))</f>
        <v/>
      </c>
      <c r="R2104" s="94"/>
      <c r="S2104" s="94"/>
      <c r="T2104" s="17" t="str">
        <f>IF(SUM(R2104:S2104)=0,"",SUM(R2104:S2104))</f>
        <v/>
      </c>
      <c r="U2104" s="17"/>
      <c r="V2104" s="94"/>
      <c r="W2104" s="17"/>
      <c r="X2104" s="94" t="str">
        <f>IFERROR(AVERAGE(V2104:W2104),"")</f>
        <v/>
      </c>
      <c r="Y2104" s="17"/>
      <c r="Z2104" s="17"/>
      <c r="AA2104" s="71"/>
      <c r="AB2104" s="17"/>
      <c r="AC2104" s="190" t="str">
        <f>IF(J2104="","",IF(J2104&lt;&gt;0,INT(25.4347*POWER((18-J2104),1.81)),0))</f>
        <v/>
      </c>
      <c r="AD2104" s="190" t="str">
        <f>IFERROR(IF(Q2104&lt;&gt;0,INT(0.14354*POWER(((10*Q2104)-220),1.4)),0),"")</f>
        <v/>
      </c>
      <c r="AE2104" s="190" t="str">
        <f>IFERROR(IF(T2104&lt;&gt;0,INT(51.39*POWER((T2104-1.5),1.05)),0),"")</f>
        <v/>
      </c>
      <c r="AF2104" s="190">
        <f>IF(U2104&lt;&gt;0,INT(0.8465*POWER(((100*U2104)-75),1.42)),0)</f>
        <v>0</v>
      </c>
      <c r="AG2104" s="190" t="str">
        <f>IFERROR(IF(X2104&lt;&gt;0,INT(1.53775*POWER((82-X2104),1.81)),0),"")</f>
        <v/>
      </c>
      <c r="AH2104" s="190" t="str">
        <f>IF(Y2104="","",IF(Y2104&lt;&gt;0,INT(5.74352*POWER((28.5-Y2104),1.92)),0))</f>
        <v/>
      </c>
      <c r="AI2104" s="190">
        <f>IF(Z2104&lt;&gt;0,INT(12.91*POWER((Z2104-4),1.1)),0)</f>
        <v>0</v>
      </c>
      <c r="AJ2104" s="190" t="str">
        <f>IF(AA2104="","",IF(AA2104&lt;&gt;0,INT(0.2797*POWER(((100*AA2104)),1.35)),0))</f>
        <v/>
      </c>
      <c r="AK2104" s="191" t="str">
        <f>IF(AB2104="","",IF(AB2104&lt;&gt;0,INT(100.14*POWER((AB2104-1),1.08)),0))</f>
        <v/>
      </c>
      <c r="AL2104" s="192">
        <f>COUNT(J2104,Q2104,T2104,X2104,Y2104,AA2104,AB2104)</f>
        <v>0</v>
      </c>
      <c r="AM2104" s="193" t="str">
        <f>IF(AL2104=0,"",SUM(AC2104:AK2104))</f>
        <v/>
      </c>
    </row>
    <row r="2105" spans="1:39" s="6" customFormat="1" outlineLevel="1">
      <c r="A2105"/>
      <c r="B2105" s="257"/>
      <c r="C2105" s="126" t="s">
        <v>65</v>
      </c>
      <c r="D2105" s="33"/>
      <c r="E2105" s="33"/>
      <c r="F2105" s="33"/>
      <c r="G2105" s="33"/>
      <c r="H2105" s="18"/>
      <c r="I2105" s="44"/>
      <c r="J2105" s="107" t="str">
        <f>IFERROR((J2102-J2104)/J2104*100%,"")</f>
        <v/>
      </c>
      <c r="K2105" s="107" t="str">
        <f t="shared" ref="K2105:T2105" si="9279">IFERROR((K2104-K2102)/K2104*100%,"")</f>
        <v/>
      </c>
      <c r="L2105" s="107" t="str">
        <f t="shared" si="9279"/>
        <v/>
      </c>
      <c r="M2105" s="107" t="str">
        <f t="shared" si="9279"/>
        <v/>
      </c>
      <c r="N2105" s="107" t="str">
        <f t="shared" si="9279"/>
        <v/>
      </c>
      <c r="O2105" s="107" t="str">
        <f t="shared" si="9279"/>
        <v/>
      </c>
      <c r="P2105" s="107" t="str">
        <f t="shared" si="9279"/>
        <v/>
      </c>
      <c r="Q2105" s="107" t="str">
        <f t="shared" si="9279"/>
        <v/>
      </c>
      <c r="R2105" s="107" t="str">
        <f t="shared" si="9279"/>
        <v/>
      </c>
      <c r="S2105" s="107" t="str">
        <f t="shared" si="9279"/>
        <v/>
      </c>
      <c r="T2105" s="107" t="str">
        <f t="shared" si="9279"/>
        <v/>
      </c>
      <c r="U2105" s="107" t="str">
        <f t="shared" ref="U2105" si="9280">IFERROR((U2104-U2103)/U2104*100%,"")</f>
        <v/>
      </c>
      <c r="V2105" s="107" t="str">
        <f>IFERROR((V2102-V2104)/V2104*100%,"")</f>
        <v/>
      </c>
      <c r="W2105" s="107" t="str">
        <f>IFERROR((W2102-W2104)/W2104*100%,"")</f>
        <v/>
      </c>
      <c r="X2105" s="107" t="str">
        <f>IFERROR((X2102-X2104)/X2104*100%,"")</f>
        <v/>
      </c>
      <c r="Y2105" s="107" t="str">
        <f>IFERROR((Y2102-Y2104)/Y2104*100%,"")</f>
        <v/>
      </c>
      <c r="Z2105" s="107" t="str">
        <f t="shared" ref="Z2105" si="9281">IFERROR((Z2104-Z2103)/Z2104*100%,"")</f>
        <v/>
      </c>
      <c r="AA2105" s="107" t="str">
        <f>IFERROR((AA2104-AA2102)/AA2104*100%,"")</f>
        <v/>
      </c>
      <c r="AB2105" s="107" t="str">
        <f>IFERROR((AB2104-AB2102)/AB2104*100%,"")</f>
        <v/>
      </c>
      <c r="AC2105" s="194" t="str">
        <f t="shared" ref="AC2105" si="9282">IFERROR((AC2104-AC2103)/AC2104*100%,"")</f>
        <v/>
      </c>
      <c r="AD2105" s="194" t="str">
        <f t="shared" ref="AD2105" si="9283">IFERROR((AD2104-AD2103)/AD2104*100%,"")</f>
        <v/>
      </c>
      <c r="AE2105" s="194" t="str">
        <f t="shared" ref="AE2105" si="9284">IFERROR((AE2104-AE2103)/AE2104*100%,"")</f>
        <v/>
      </c>
      <c r="AF2105" s="194" t="str">
        <f t="shared" ref="AF2105" si="9285">IFERROR((AF2104-AF2103)/AF2104*100%,"")</f>
        <v/>
      </c>
      <c r="AG2105" s="194" t="str">
        <f t="shared" ref="AG2105" si="9286">IFERROR((AG2104-AG2103)/AG2104*100%,"")</f>
        <v/>
      </c>
      <c r="AH2105" s="194" t="str">
        <f t="shared" ref="AH2105" si="9287">IFERROR((AH2104-AH2103)/AH2104*100%,"")</f>
        <v/>
      </c>
      <c r="AI2105" s="194" t="str">
        <f t="shared" ref="AI2105" si="9288">IFERROR((AI2104-AI2103)/AI2104*100%,"")</f>
        <v/>
      </c>
      <c r="AJ2105" s="194" t="str">
        <f t="shared" ref="AJ2105" si="9289">IFERROR((AJ2104-AJ2103)/AJ2104*100%,"")</f>
        <v/>
      </c>
      <c r="AK2105" s="194" t="str">
        <f t="shared" ref="AK2105" si="9290">IFERROR((AK2104-AK2103)/AK2104*100%,"")</f>
        <v/>
      </c>
      <c r="AL2105" s="194" t="str">
        <f t="shared" ref="AL2105" si="9291">IFERROR((AL2104-AL2103)/AL2104*100%,"")</f>
        <v/>
      </c>
      <c r="AM2105" s="227" t="str">
        <f>IFERROR((AM2104-AM2102)/AM2104*100%,"")</f>
        <v/>
      </c>
    </row>
    <row r="2106" spans="1:39" s="45" customFormat="1" outlineLevel="1">
      <c r="B2106" s="115"/>
      <c r="C2106" s="32"/>
      <c r="D2106" s="33"/>
      <c r="E2106" s="33"/>
      <c r="F2106" s="33"/>
      <c r="G2106" s="33"/>
      <c r="H2106" s="18"/>
      <c r="I2106" s="44"/>
      <c r="J2106" s="34"/>
      <c r="K2106" s="34"/>
      <c r="L2106" s="34"/>
      <c r="M2106" s="34"/>
      <c r="N2106" s="34"/>
      <c r="O2106" s="34"/>
      <c r="P2106" s="34"/>
      <c r="Q2106" s="34"/>
      <c r="R2106" s="34"/>
      <c r="S2106" s="34"/>
      <c r="T2106" s="34"/>
      <c r="U2106" s="34"/>
      <c r="V2106" s="34"/>
      <c r="W2106" s="34"/>
      <c r="X2106" s="34"/>
      <c r="Y2106" s="34"/>
      <c r="Z2106" s="34"/>
      <c r="AA2106" s="34"/>
      <c r="AB2106" s="34"/>
      <c r="AC2106" s="195"/>
      <c r="AD2106" s="196"/>
      <c r="AE2106" s="196"/>
      <c r="AF2106" s="196"/>
      <c r="AG2106" s="196"/>
      <c r="AH2106" s="196"/>
      <c r="AI2106" s="196"/>
      <c r="AJ2106" s="196"/>
      <c r="AK2106" s="197"/>
      <c r="AL2106" s="196"/>
      <c r="AM2106" s="198"/>
    </row>
    <row r="2107" spans="1:39" s="6" customFormat="1" outlineLevel="1">
      <c r="B2107" s="116"/>
      <c r="C2107" s="35"/>
      <c r="D2107" s="36"/>
      <c r="E2107" s="36"/>
      <c r="F2107" s="36"/>
      <c r="G2107" s="36"/>
      <c r="H2107" s="37"/>
      <c r="I2107" s="38" t="s">
        <v>24</v>
      </c>
      <c r="J2107" s="21" t="e">
        <f>AVERAGE(J2087:J2088,J2090,J2092,J2094,J2096,J2098,J2100,J2102,J2104)</f>
        <v>#DIV/0!</v>
      </c>
      <c r="K2107" s="21" t="e">
        <f t="shared" ref="K2107:AB2107" si="9292">AVERAGE(K2087:K2088,K2090,K2092,K2094,K2096,K2098,K2100,K2102,K2104)</f>
        <v>#DIV/0!</v>
      </c>
      <c r="L2107" s="21" t="e">
        <f t="shared" si="9292"/>
        <v>#DIV/0!</v>
      </c>
      <c r="M2107" s="21" t="e">
        <f t="shared" si="9292"/>
        <v>#DIV/0!</v>
      </c>
      <c r="N2107" s="21" t="e">
        <f t="shared" si="9292"/>
        <v>#DIV/0!</v>
      </c>
      <c r="O2107" s="21" t="e">
        <f t="shared" si="9292"/>
        <v>#DIV/0!</v>
      </c>
      <c r="P2107" s="21" t="e">
        <f t="shared" si="9292"/>
        <v>#DIV/0!</v>
      </c>
      <c r="Q2107" s="21">
        <f t="shared" si="9292"/>
        <v>0</v>
      </c>
      <c r="R2107" s="21" t="e">
        <f t="shared" si="9292"/>
        <v>#DIV/0!</v>
      </c>
      <c r="S2107" s="21" t="e">
        <f t="shared" si="9292"/>
        <v>#DIV/0!</v>
      </c>
      <c r="T2107" s="21">
        <f t="shared" si="9292"/>
        <v>0</v>
      </c>
      <c r="U2107" s="21" t="e">
        <f t="shared" si="9292"/>
        <v>#DIV/0!</v>
      </c>
      <c r="V2107" s="21" t="e">
        <f t="shared" si="9292"/>
        <v>#DIV/0!</v>
      </c>
      <c r="W2107" s="21" t="e">
        <f t="shared" si="9292"/>
        <v>#DIV/0!</v>
      </c>
      <c r="X2107" s="21" t="e">
        <f t="shared" si="9292"/>
        <v>#DIV/0!</v>
      </c>
      <c r="Y2107" s="21" t="e">
        <f t="shared" si="9292"/>
        <v>#DIV/0!</v>
      </c>
      <c r="Z2107" s="21" t="e">
        <f t="shared" si="9292"/>
        <v>#DIV/0!</v>
      </c>
      <c r="AA2107" s="21" t="e">
        <f t="shared" si="9292"/>
        <v>#DIV/0!</v>
      </c>
      <c r="AB2107" s="21" t="e">
        <f t="shared" si="9292"/>
        <v>#DIV/0!</v>
      </c>
      <c r="AC2107" s="199"/>
      <c r="AD2107" s="200"/>
      <c r="AE2107" s="200"/>
      <c r="AF2107" s="200"/>
      <c r="AG2107" s="200"/>
      <c r="AH2107" s="200"/>
      <c r="AI2107" s="200"/>
      <c r="AJ2107" s="200"/>
      <c r="AK2107" s="201"/>
      <c r="AL2107" s="200"/>
      <c r="AM2107" s="202"/>
    </row>
    <row r="2108" spans="1:39" s="6" customFormat="1" outlineLevel="1">
      <c r="B2108" s="116"/>
      <c r="C2108" s="35"/>
      <c r="D2108" s="36"/>
      <c r="E2108" s="36"/>
      <c r="F2108" s="36"/>
      <c r="G2108" s="36"/>
      <c r="H2108" s="37"/>
      <c r="I2108" s="38" t="s">
        <v>26</v>
      </c>
      <c r="J2108" s="21">
        <f>MIN(J2087:J2088,J2090,J2092,J2094,J2096,J2098,J2100,J2102,J2104)</f>
        <v>0</v>
      </c>
      <c r="K2108" s="21">
        <f t="shared" ref="K2108:AB2108" si="9293">MIN(K2087:K2088,K2090,K2092,K2094,K2096,K2098,K2100,K2102,K2104)</f>
        <v>0</v>
      </c>
      <c r="L2108" s="21">
        <f t="shared" si="9293"/>
        <v>0</v>
      </c>
      <c r="M2108" s="21">
        <f t="shared" si="9293"/>
        <v>0</v>
      </c>
      <c r="N2108" s="21">
        <f t="shared" si="9293"/>
        <v>0</v>
      </c>
      <c r="O2108" s="21">
        <f t="shared" si="9293"/>
        <v>0</v>
      </c>
      <c r="P2108" s="21">
        <f t="shared" si="9293"/>
        <v>0</v>
      </c>
      <c r="Q2108" s="21">
        <f t="shared" si="9293"/>
        <v>0</v>
      </c>
      <c r="R2108" s="21">
        <f t="shared" si="9293"/>
        <v>0</v>
      </c>
      <c r="S2108" s="21">
        <f t="shared" si="9293"/>
        <v>0</v>
      </c>
      <c r="T2108" s="21">
        <f t="shared" si="9293"/>
        <v>0</v>
      </c>
      <c r="U2108" s="21">
        <f t="shared" si="9293"/>
        <v>0</v>
      </c>
      <c r="V2108" s="21">
        <f t="shared" si="9293"/>
        <v>0</v>
      </c>
      <c r="W2108" s="21">
        <f t="shared" si="9293"/>
        <v>0</v>
      </c>
      <c r="X2108" s="21" t="e">
        <f t="shared" si="9293"/>
        <v>#DIV/0!</v>
      </c>
      <c r="Y2108" s="21">
        <f t="shared" si="9293"/>
        <v>0</v>
      </c>
      <c r="Z2108" s="21">
        <f t="shared" si="9293"/>
        <v>0</v>
      </c>
      <c r="AA2108" s="21">
        <f t="shared" si="9293"/>
        <v>0</v>
      </c>
      <c r="AB2108" s="21">
        <f t="shared" si="9293"/>
        <v>0</v>
      </c>
      <c r="AC2108" s="199"/>
      <c r="AD2108" s="200"/>
      <c r="AE2108" s="200"/>
      <c r="AF2108" s="200"/>
      <c r="AG2108" s="200"/>
      <c r="AH2108" s="200"/>
      <c r="AI2108" s="200"/>
      <c r="AJ2108" s="200"/>
      <c r="AK2108" s="201"/>
      <c r="AL2108" s="200"/>
      <c r="AM2108" s="202"/>
    </row>
    <row r="2109" spans="1:39" s="6" customFormat="1" outlineLevel="1">
      <c r="B2109" s="116"/>
      <c r="C2109" s="35"/>
      <c r="D2109" s="36"/>
      <c r="E2109" s="36"/>
      <c r="F2109" s="36"/>
      <c r="G2109" s="36"/>
      <c r="H2109" s="37"/>
      <c r="I2109" s="38" t="s">
        <v>25</v>
      </c>
      <c r="J2109" s="21">
        <f>MAX(J2087:J2088,J2090,J2092,J2094,J2096,J2098,J2100,J2102,J2104)</f>
        <v>0</v>
      </c>
      <c r="K2109" s="21">
        <f t="shared" ref="K2109:AB2109" si="9294">MAX(K2087:K2088,K2090,K2092,K2094,K2096,K2098,K2100,K2102,K2104)</f>
        <v>0</v>
      </c>
      <c r="L2109" s="21">
        <f t="shared" si="9294"/>
        <v>0</v>
      </c>
      <c r="M2109" s="21">
        <f t="shared" si="9294"/>
        <v>0</v>
      </c>
      <c r="N2109" s="21">
        <f t="shared" si="9294"/>
        <v>0</v>
      </c>
      <c r="O2109" s="21">
        <f t="shared" si="9294"/>
        <v>0</v>
      </c>
      <c r="P2109" s="21">
        <f t="shared" si="9294"/>
        <v>0</v>
      </c>
      <c r="Q2109" s="21">
        <f t="shared" si="9294"/>
        <v>0</v>
      </c>
      <c r="R2109" s="21">
        <f t="shared" si="9294"/>
        <v>0</v>
      </c>
      <c r="S2109" s="21">
        <f t="shared" si="9294"/>
        <v>0</v>
      </c>
      <c r="T2109" s="21">
        <f t="shared" si="9294"/>
        <v>0</v>
      </c>
      <c r="U2109" s="21">
        <f t="shared" si="9294"/>
        <v>0</v>
      </c>
      <c r="V2109" s="21">
        <f t="shared" si="9294"/>
        <v>0</v>
      </c>
      <c r="W2109" s="21">
        <f t="shared" si="9294"/>
        <v>0</v>
      </c>
      <c r="X2109" s="21" t="e">
        <f t="shared" si="9294"/>
        <v>#DIV/0!</v>
      </c>
      <c r="Y2109" s="21">
        <f t="shared" si="9294"/>
        <v>0</v>
      </c>
      <c r="Z2109" s="21">
        <f t="shared" si="9294"/>
        <v>0</v>
      </c>
      <c r="AA2109" s="21">
        <f t="shared" si="9294"/>
        <v>0</v>
      </c>
      <c r="AB2109" s="21">
        <f t="shared" si="9294"/>
        <v>0</v>
      </c>
      <c r="AC2109" s="199"/>
      <c r="AD2109" s="200"/>
      <c r="AE2109" s="200"/>
      <c r="AF2109" s="200"/>
      <c r="AG2109" s="200"/>
      <c r="AH2109" s="200"/>
      <c r="AI2109" s="200"/>
      <c r="AJ2109" s="200"/>
      <c r="AK2109" s="201"/>
      <c r="AL2109" s="200"/>
      <c r="AM2109" s="202"/>
    </row>
    <row r="2110" spans="1:39" s="6" customFormat="1" outlineLevel="1">
      <c r="B2110" s="116"/>
      <c r="C2110" s="35"/>
      <c r="D2110" s="36"/>
      <c r="E2110" s="36"/>
      <c r="F2110" s="36"/>
      <c r="G2110" s="36"/>
      <c r="H2110" s="37"/>
      <c r="I2110" s="38"/>
      <c r="J2110" s="21"/>
      <c r="K2110" s="21"/>
      <c r="L2110" s="21"/>
      <c r="M2110" s="21"/>
      <c r="N2110" s="21"/>
      <c r="O2110" s="21"/>
      <c r="P2110" s="21"/>
      <c r="Q2110" s="21"/>
      <c r="R2110" s="21"/>
      <c r="S2110" s="21"/>
      <c r="T2110" s="21"/>
      <c r="U2110" s="21"/>
      <c r="V2110" s="21"/>
      <c r="W2110" s="21"/>
      <c r="X2110" s="21"/>
      <c r="Y2110" s="21"/>
      <c r="Z2110" s="21"/>
      <c r="AA2110" s="21"/>
      <c r="AB2110" s="21"/>
      <c r="AC2110" s="200"/>
      <c r="AD2110" s="200"/>
      <c r="AE2110" s="200"/>
      <c r="AF2110" s="200"/>
      <c r="AG2110" s="200"/>
      <c r="AH2110" s="200"/>
      <c r="AI2110" s="200"/>
      <c r="AJ2110" s="200"/>
      <c r="AK2110" s="200"/>
      <c r="AL2110" s="200"/>
      <c r="AM2110" s="202"/>
    </row>
    <row r="2111" spans="1:39" s="31" customFormat="1" ht="16.5" outlineLevel="1" thickBot="1">
      <c r="B2111" s="117"/>
      <c r="C2111" s="39"/>
      <c r="D2111" s="40"/>
      <c r="E2111" s="40"/>
      <c r="F2111" s="40"/>
      <c r="G2111" s="40"/>
      <c r="H2111" s="41"/>
      <c r="I2111" s="42"/>
      <c r="J2111" s="43"/>
      <c r="K2111" s="43"/>
      <c r="L2111" s="43"/>
      <c r="M2111" s="43"/>
      <c r="N2111" s="43"/>
      <c r="O2111" s="43"/>
      <c r="P2111" s="43"/>
      <c r="Q2111" s="43"/>
      <c r="R2111" s="43"/>
      <c r="S2111" s="43"/>
      <c r="T2111" s="43"/>
      <c r="U2111" s="43"/>
      <c r="V2111" s="43"/>
      <c r="W2111" s="43"/>
      <c r="X2111" s="43"/>
      <c r="Y2111" s="43"/>
      <c r="Z2111" s="43"/>
      <c r="AA2111" s="43"/>
      <c r="AB2111" s="43"/>
      <c r="AC2111" s="204"/>
      <c r="AD2111" s="204"/>
      <c r="AE2111" s="204"/>
      <c r="AF2111" s="204"/>
      <c r="AG2111" s="204"/>
      <c r="AH2111" s="204"/>
      <c r="AI2111" s="204"/>
      <c r="AJ2111" s="204"/>
      <c r="AK2111" s="204"/>
      <c r="AL2111" s="204"/>
      <c r="AM2111" s="205"/>
    </row>
    <row r="2112" spans="1:39" customFormat="1">
      <c r="B2112" s="118"/>
      <c r="C2112" s="28"/>
      <c r="D2112" s="19"/>
      <c r="E2112" s="19"/>
      <c r="F2112" s="19"/>
      <c r="G2112" s="19"/>
      <c r="H2112" s="29"/>
      <c r="I2112" s="20"/>
      <c r="J2112" s="30"/>
      <c r="K2112" s="30"/>
      <c r="L2112" s="30"/>
      <c r="M2112" s="30"/>
      <c r="N2112" s="30"/>
      <c r="O2112" s="30"/>
      <c r="P2112" s="30"/>
      <c r="Q2112" s="30"/>
      <c r="R2112" s="30"/>
      <c r="S2112" s="30"/>
      <c r="T2112" s="30"/>
      <c r="U2112" s="30"/>
      <c r="V2112" s="30"/>
      <c r="W2112" s="30"/>
      <c r="X2112" s="30"/>
      <c r="Y2112" s="30"/>
      <c r="Z2112" s="30"/>
      <c r="AA2112" s="30"/>
      <c r="AB2112" s="30"/>
      <c r="AC2112" s="206"/>
      <c r="AD2112" s="206"/>
      <c r="AE2112" s="206"/>
      <c r="AF2112" s="206"/>
      <c r="AG2112" s="206"/>
      <c r="AH2112" s="206"/>
      <c r="AI2112" s="206"/>
      <c r="AJ2112" s="206"/>
      <c r="AK2112" s="206"/>
      <c r="AL2112" s="206"/>
      <c r="AM2112" s="207"/>
    </row>
    <row r="2113" spans="1:39" customFormat="1" outlineLevel="1">
      <c r="B2113" s="114" t="s">
        <v>41</v>
      </c>
      <c r="C2113" s="28"/>
      <c r="D2113" s="19"/>
      <c r="E2113" s="19"/>
      <c r="F2113" s="19"/>
      <c r="G2113" s="19"/>
      <c r="H2113" s="29"/>
      <c r="I2113" s="20"/>
      <c r="J2113" s="30"/>
      <c r="K2113" s="30"/>
      <c r="L2113" s="30"/>
      <c r="M2113" s="30"/>
      <c r="N2113" s="30"/>
      <c r="O2113" s="30"/>
      <c r="P2113" s="30"/>
      <c r="Q2113" s="30"/>
      <c r="R2113" s="30"/>
      <c r="S2113" s="30"/>
      <c r="T2113" s="30"/>
      <c r="U2113" s="30"/>
      <c r="V2113" s="30"/>
      <c r="W2113" s="30"/>
      <c r="X2113" s="30"/>
      <c r="Y2113" s="30"/>
      <c r="Z2113" s="30"/>
      <c r="AA2113" s="30"/>
      <c r="AB2113" s="30"/>
      <c r="AC2113" s="206"/>
      <c r="AD2113" s="206"/>
      <c r="AE2113" s="206"/>
      <c r="AF2113" s="206"/>
      <c r="AG2113" s="206"/>
      <c r="AH2113" s="206"/>
      <c r="AI2113" s="206"/>
      <c r="AJ2113" s="206"/>
      <c r="AK2113" s="206"/>
      <c r="AL2113" s="206"/>
      <c r="AM2113" s="207"/>
    </row>
    <row r="2114" spans="1:39" customFormat="1" outlineLevel="1">
      <c r="A2114" t="str">
        <f>B2114&amp;C2114</f>
        <v>Surname, Forename1</v>
      </c>
      <c r="B2114" s="255" t="s">
        <v>28</v>
      </c>
      <c r="C2114" s="122">
        <v>1</v>
      </c>
      <c r="D2114" s="26" t="s">
        <v>22</v>
      </c>
      <c r="E2114" s="103"/>
      <c r="F2114" s="103"/>
      <c r="G2114" s="103"/>
      <c r="H2114" s="16"/>
      <c r="I2114" s="16"/>
      <c r="J2114" s="17"/>
      <c r="K2114" s="94"/>
      <c r="L2114" s="94"/>
      <c r="M2114" s="94"/>
      <c r="N2114" s="94"/>
      <c r="O2114" s="94"/>
      <c r="P2114" s="94"/>
      <c r="Q2114" s="17">
        <f>SUM(K2114:P2114)</f>
        <v>0</v>
      </c>
      <c r="R2114" s="94"/>
      <c r="S2114" s="94"/>
      <c r="T2114" s="17">
        <f>SUM(R2114:S2114)</f>
        <v>0</v>
      </c>
      <c r="U2114" s="17"/>
      <c r="V2114" s="94"/>
      <c r="W2114" s="17"/>
      <c r="X2114" s="94" t="e">
        <f>AVERAGE(V2114:W2114)</f>
        <v>#DIV/0!</v>
      </c>
      <c r="Y2114" s="17"/>
      <c r="Z2114" s="17"/>
      <c r="AA2114" s="17"/>
      <c r="AB2114" s="17"/>
      <c r="AC2114" s="190">
        <f>IF(J2114&lt;&gt;0,INT(25.4347*POWER((18-J2114),1.81)),0)</f>
        <v>0</v>
      </c>
      <c r="AD2114" s="190">
        <f>IF(Q2114&lt;&gt;0,INT(0.14354*POWER(((10*Q2114)-220),1.4)),0)</f>
        <v>0</v>
      </c>
      <c r="AE2114" s="190">
        <f>IF(T2114&lt;&gt;0,INT(51.39*POWER((T2114-1.5),1.05)),0)</f>
        <v>0</v>
      </c>
      <c r="AF2114" s="190">
        <f>IF(U2114&lt;&gt;0,INT(0.8465*POWER(((100*U2114)-75),1.42)),0)</f>
        <v>0</v>
      </c>
      <c r="AG2114" s="190" t="e">
        <f>IF(X2114&lt;&gt;0,INT(1.53775*POWER((82-X2114),1.81)),0)</f>
        <v>#DIV/0!</v>
      </c>
      <c r="AH2114" s="190">
        <f>IF(Y2114&lt;&gt;0,INT(5.74352*POWER((28.5-Y2114),1.92)),0)</f>
        <v>0</v>
      </c>
      <c r="AI2114" s="190">
        <f>IF(Z2114&lt;&gt;0,INT(12.91*POWER((Z2114-4),1.1)),0)</f>
        <v>0</v>
      </c>
      <c r="AJ2114" s="190">
        <f>IF(AA2114&lt;&gt;0,INT(0.2797*POWER(((100*AA2114)),1.35)),0)</f>
        <v>0</v>
      </c>
      <c r="AK2114" s="191">
        <f>IF(AB2114&lt;&gt;0,INT(100.14*POWER((AB2114-1),1.08)),0)</f>
        <v>0</v>
      </c>
      <c r="AL2114" s="208">
        <v>7</v>
      </c>
      <c r="AM2114" s="193" t="e">
        <f>SUM(AC2114:AK2114)</f>
        <v>#DIV/0!</v>
      </c>
    </row>
    <row r="2115" spans="1:39" customFormat="1" outlineLevel="1">
      <c r="A2115" t="str">
        <f>B2114&amp;C2115</f>
        <v>Surname, Forename2</v>
      </c>
      <c r="B2115" s="256"/>
      <c r="C2115" s="123">
        <v>2</v>
      </c>
      <c r="D2115" s="26" t="s">
        <v>22</v>
      </c>
      <c r="E2115" s="103"/>
      <c r="F2115" s="103"/>
      <c r="G2115" s="103"/>
      <c r="H2115" s="15"/>
      <c r="I2115" s="16"/>
      <c r="J2115" s="17"/>
      <c r="K2115" s="94"/>
      <c r="L2115" s="94"/>
      <c r="M2115" s="94"/>
      <c r="N2115" s="94"/>
      <c r="O2115" s="94"/>
      <c r="P2115" s="94"/>
      <c r="Q2115" s="17" t="str">
        <f>IF(SUM(K2115:P2115)=0,"",SUM(K2115:P2115))</f>
        <v/>
      </c>
      <c r="R2115" s="94"/>
      <c r="S2115" s="94"/>
      <c r="T2115" s="17" t="str">
        <f>IF(SUM(R2115:S2115)=0,"",SUM(R2115:S2115))</f>
        <v/>
      </c>
      <c r="U2115" s="17"/>
      <c r="V2115" s="94"/>
      <c r="W2115" s="17"/>
      <c r="X2115" s="94" t="str">
        <f>IFERROR(AVERAGE(V2115:W2115),"")</f>
        <v/>
      </c>
      <c r="Y2115" s="17"/>
      <c r="Z2115" s="17"/>
      <c r="AA2115" s="71"/>
      <c r="AB2115" s="17"/>
      <c r="AC2115" s="190" t="str">
        <f>IF(J2115="","",IF(J2115&lt;&gt;0,INT(25.4347*POWER((18-J2115),1.81)),0))</f>
        <v/>
      </c>
      <c r="AD2115" s="190" t="str">
        <f>IFERROR(IF(Q2115&lt;&gt;0,INT(0.14354*POWER(((10*Q2115)-220),1.4)),0),"")</f>
        <v/>
      </c>
      <c r="AE2115" s="190" t="str">
        <f>IFERROR(IF(T2115&lt;&gt;0,INT(51.39*POWER((T2115-1.5),1.05)),0),"")</f>
        <v/>
      </c>
      <c r="AF2115" s="190">
        <f>IF(U2115&lt;&gt;0,INT(0.8465*POWER(((100*U2115)-75),1.42)),0)</f>
        <v>0</v>
      </c>
      <c r="AG2115" s="190" t="str">
        <f>IFERROR(IF(X2115&lt;&gt;0,INT(1.53775*POWER((82-X2115),1.81)),0),"")</f>
        <v/>
      </c>
      <c r="AH2115" s="190" t="str">
        <f>IF(Y2115="","",IF(Y2115&lt;&gt;0,INT(5.74352*POWER((28.5-Y2115),1.92)),0))</f>
        <v/>
      </c>
      <c r="AI2115" s="190">
        <f>IF(Z2115&lt;&gt;0,INT(12.91*POWER((Z2115-4),1.1)),0)</f>
        <v>0</v>
      </c>
      <c r="AJ2115" s="190" t="str">
        <f>IF(AA2115="","",IF(AA2115&lt;&gt;0,INT(0.2797*POWER(((100*AA2115)),1.35)),0))</f>
        <v/>
      </c>
      <c r="AK2115" s="191" t="str">
        <f>IF(AB2115="","",IF(AB2115&lt;&gt;0,INT(100.14*POWER((AB2115-1),1.08)),0))</f>
        <v/>
      </c>
      <c r="AL2115" s="192">
        <f>COUNT(J2115,Q2115,T2115,X2115,Y2115,AA2115,AB2115)</f>
        <v>0</v>
      </c>
      <c r="AM2115" s="193" t="str">
        <f>IF(AL2115=0,"",SUM(AC2115:AK2115))</f>
        <v/>
      </c>
    </row>
    <row r="2116" spans="1:39" customFormat="1" outlineLevel="1">
      <c r="B2116" s="256"/>
      <c r="C2116" s="124" t="s">
        <v>65</v>
      </c>
      <c r="D2116" s="103"/>
      <c r="E2116" s="103"/>
      <c r="F2116" s="103"/>
      <c r="G2116" s="103"/>
      <c r="H2116" s="104"/>
      <c r="I2116" s="105"/>
      <c r="J2116" s="107" t="str">
        <f>IFERROR((J2114-J2115)/J2115*100%,"")</f>
        <v/>
      </c>
      <c r="K2116" s="107" t="str">
        <f>IFERROR((K2115-K2114)/K2115*100%,"")</f>
        <v/>
      </c>
      <c r="L2116" s="107" t="str">
        <f t="shared" ref="L2116:S2116" si="9295">IFERROR((L2115-L2114)/L2115*100%,"")</f>
        <v/>
      </c>
      <c r="M2116" s="107" t="str">
        <f t="shared" si="9295"/>
        <v/>
      </c>
      <c r="N2116" s="107" t="str">
        <f t="shared" si="9295"/>
        <v/>
      </c>
      <c r="O2116" s="107" t="str">
        <f t="shared" si="9295"/>
        <v/>
      </c>
      <c r="P2116" s="107" t="str">
        <f t="shared" si="9295"/>
        <v/>
      </c>
      <c r="Q2116" s="107" t="str">
        <f t="shared" si="9295"/>
        <v/>
      </c>
      <c r="R2116" s="107" t="str">
        <f t="shared" si="9295"/>
        <v/>
      </c>
      <c r="S2116" s="107" t="str">
        <f t="shared" si="9295"/>
        <v/>
      </c>
      <c r="T2116" s="107" t="str">
        <f>IFERROR((T2115-T2114)/T2115*100%,"")</f>
        <v/>
      </c>
      <c r="U2116" s="107" t="str">
        <f t="shared" ref="U2116" si="9296">IFERROR((U2115-U2114)/U2115*100%,"")</f>
        <v/>
      </c>
      <c r="V2116" s="107" t="str">
        <f>IFERROR((V2114-V2115)/V2115*100%,"")</f>
        <v/>
      </c>
      <c r="W2116" s="107" t="str">
        <f>IFERROR((W2114-W2115)/W2115*100%,"")</f>
        <v/>
      </c>
      <c r="X2116" s="107" t="str">
        <f>IFERROR((X2114-X2115)/X2115*100%,"")</f>
        <v/>
      </c>
      <c r="Y2116" s="107" t="str">
        <f>IFERROR((Y2114-Y2115)/Y2115*100%,"")</f>
        <v/>
      </c>
      <c r="Z2116" s="107" t="str">
        <f t="shared" ref="Z2116:AB2116" si="9297">IFERROR((Z2115-Z2114)/Z2115*100%,"")</f>
        <v/>
      </c>
      <c r="AA2116" s="107" t="str">
        <f t="shared" si="9297"/>
        <v/>
      </c>
      <c r="AB2116" s="107" t="str">
        <f t="shared" si="9297"/>
        <v/>
      </c>
      <c r="AC2116" s="194" t="str">
        <f t="shared" ref="AC2116" si="9298">IFERROR((AC2115-AC2114)/AC2115*100%,"")</f>
        <v/>
      </c>
      <c r="AD2116" s="194" t="str">
        <f t="shared" ref="AD2116" si="9299">IFERROR((AD2115-AD2114)/AD2115*100%,"")</f>
        <v/>
      </c>
      <c r="AE2116" s="194" t="str">
        <f t="shared" ref="AE2116" si="9300">IFERROR((AE2115-AE2114)/AE2115*100%,"")</f>
        <v/>
      </c>
      <c r="AF2116" s="194" t="str">
        <f t="shared" ref="AF2116" si="9301">IFERROR((AF2115-AF2114)/AF2115*100%,"")</f>
        <v/>
      </c>
      <c r="AG2116" s="194" t="str">
        <f t="shared" ref="AG2116" si="9302">IFERROR((AG2115-AG2114)/AG2115*100%,"")</f>
        <v/>
      </c>
      <c r="AH2116" s="194" t="str">
        <f t="shared" ref="AH2116" si="9303">IFERROR((AH2115-AH2114)/AH2115*100%,"")</f>
        <v/>
      </c>
      <c r="AI2116" s="194" t="str">
        <f t="shared" ref="AI2116" si="9304">IFERROR((AI2115-AI2114)/AI2115*100%,"")</f>
        <v/>
      </c>
      <c r="AJ2116" s="194" t="str">
        <f t="shared" ref="AJ2116" si="9305">IFERROR((AJ2115-AJ2114)/AJ2115*100%,"")</f>
        <v/>
      </c>
      <c r="AK2116" s="194" t="str">
        <f t="shared" ref="AK2116" si="9306">IFERROR((AK2115-AK2114)/AK2115*100%,"")</f>
        <v/>
      </c>
      <c r="AL2116" s="194" t="str">
        <f t="shared" ref="AL2116:AM2116" si="9307">IFERROR((AL2115-AL2114)/AL2115*100%,"")</f>
        <v/>
      </c>
      <c r="AM2116" s="228" t="str">
        <f t="shared" si="9307"/>
        <v/>
      </c>
    </row>
    <row r="2117" spans="1:39" customFormat="1" outlineLevel="1">
      <c r="A2117" t="str">
        <f>B2114&amp;C2117</f>
        <v>Surname, Forename3</v>
      </c>
      <c r="B2117" s="256"/>
      <c r="C2117" s="123">
        <v>3</v>
      </c>
      <c r="D2117" s="26" t="s">
        <v>22</v>
      </c>
      <c r="E2117" s="103"/>
      <c r="F2117" s="103"/>
      <c r="G2117" s="103"/>
      <c r="H2117" s="15"/>
      <c r="I2117" s="16"/>
      <c r="J2117" s="17"/>
      <c r="K2117" s="94"/>
      <c r="L2117" s="94"/>
      <c r="M2117" s="94"/>
      <c r="N2117" s="94"/>
      <c r="O2117" s="94"/>
      <c r="P2117" s="94"/>
      <c r="Q2117" s="17" t="str">
        <f>IF(SUM(K2117:P2117)=0,"",SUM(K2117:P2117))</f>
        <v/>
      </c>
      <c r="R2117" s="94"/>
      <c r="S2117" s="94"/>
      <c r="T2117" s="17" t="str">
        <f>IF(SUM(R2117:S2117)=0,"",SUM(R2117:S2117))</f>
        <v/>
      </c>
      <c r="U2117" s="17"/>
      <c r="V2117" s="94"/>
      <c r="W2117" s="17"/>
      <c r="X2117" s="94" t="str">
        <f>IFERROR(AVERAGE(V2117:W2117),"")</f>
        <v/>
      </c>
      <c r="Y2117" s="17"/>
      <c r="Z2117" s="17"/>
      <c r="AA2117" s="71"/>
      <c r="AB2117" s="17"/>
      <c r="AC2117" s="190" t="str">
        <f>IF(J2117="","",IF(J2117&lt;&gt;0,INT(25.4347*POWER((18-J2117),1.81)),0))</f>
        <v/>
      </c>
      <c r="AD2117" s="190" t="str">
        <f>IFERROR(IF(Q2117&lt;&gt;0,INT(0.14354*POWER(((10*Q2117)-220),1.4)),0),"")</f>
        <v/>
      </c>
      <c r="AE2117" s="190" t="str">
        <f>IFERROR(IF(T2117&lt;&gt;0,INT(51.39*POWER((T2117-1.5),1.05)),0),"")</f>
        <v/>
      </c>
      <c r="AF2117" s="190">
        <f>IF(U2117&lt;&gt;0,INT(0.8465*POWER(((100*U2117)-75),1.42)),0)</f>
        <v>0</v>
      </c>
      <c r="AG2117" s="190" t="str">
        <f>IFERROR(IF(X2117&lt;&gt;0,INT(1.53775*POWER((82-X2117),1.81)),0),"")</f>
        <v/>
      </c>
      <c r="AH2117" s="190" t="str">
        <f>IF(Y2117="","",IF(Y2117&lt;&gt;0,INT(5.74352*POWER((28.5-Y2117),1.92)),0))</f>
        <v/>
      </c>
      <c r="AI2117" s="190">
        <f>IF(Z2117&lt;&gt;0,INT(12.91*POWER((Z2117-4),1.1)),0)</f>
        <v>0</v>
      </c>
      <c r="AJ2117" s="190" t="str">
        <f>IF(AA2117="","",IF(AA2117&lt;&gt;0,INT(0.2797*POWER(((100*AA2117)),1.35)),0))</f>
        <v/>
      </c>
      <c r="AK2117" s="191" t="str">
        <f>IF(AB2117="","",IF(AB2117&lt;&gt;0,INT(100.14*POWER((AB2117-1),1.08)),0))</f>
        <v/>
      </c>
      <c r="AL2117" s="192">
        <f>COUNT(J2117,Q2117,T2117,X2117,Y2117,AA2117,AB2117)</f>
        <v>0</v>
      </c>
      <c r="AM2117" s="193" t="str">
        <f>IF(AL2117=0,"",SUM(AC2117:AK2117))</f>
        <v/>
      </c>
    </row>
    <row r="2118" spans="1:39" customFormat="1" outlineLevel="1">
      <c r="B2118" s="256"/>
      <c r="C2118" s="124" t="s">
        <v>65</v>
      </c>
      <c r="D2118" s="103"/>
      <c r="E2118" s="103"/>
      <c r="F2118" s="103"/>
      <c r="G2118" s="103"/>
      <c r="H2118" s="104"/>
      <c r="I2118" s="105"/>
      <c r="J2118" s="107" t="str">
        <f>IFERROR((J2115-J2117)/J2117*100%,"")</f>
        <v/>
      </c>
      <c r="K2118" s="107" t="str">
        <f t="shared" ref="K2118:T2118" si="9308">IFERROR((K2117-K2115)/K2117*100%,"")</f>
        <v/>
      </c>
      <c r="L2118" s="107" t="str">
        <f t="shared" si="9308"/>
        <v/>
      </c>
      <c r="M2118" s="107" t="str">
        <f t="shared" si="9308"/>
        <v/>
      </c>
      <c r="N2118" s="107" t="str">
        <f t="shared" si="9308"/>
        <v/>
      </c>
      <c r="O2118" s="107" t="str">
        <f t="shared" si="9308"/>
        <v/>
      </c>
      <c r="P2118" s="107" t="str">
        <f t="shared" si="9308"/>
        <v/>
      </c>
      <c r="Q2118" s="107" t="str">
        <f t="shared" si="9308"/>
        <v/>
      </c>
      <c r="R2118" s="107" t="str">
        <f t="shared" si="9308"/>
        <v/>
      </c>
      <c r="S2118" s="107" t="str">
        <f t="shared" si="9308"/>
        <v/>
      </c>
      <c r="T2118" s="107" t="str">
        <f t="shared" si="9308"/>
        <v/>
      </c>
      <c r="U2118" s="107" t="str">
        <f t="shared" ref="U2118" si="9309">IFERROR((U2117-U2116)/U2117*100%,"")</f>
        <v/>
      </c>
      <c r="V2118" s="107" t="str">
        <f>IFERROR((V2115-V2117)/V2117*100%,"")</f>
        <v/>
      </c>
      <c r="W2118" s="107" t="str">
        <f>IFERROR((W2115-W2117)/W2117*100%,"")</f>
        <v/>
      </c>
      <c r="X2118" s="107" t="str">
        <f>IFERROR((X2115-X2117)/X2117*100%,"")</f>
        <v/>
      </c>
      <c r="Y2118" s="107" t="str">
        <f>IFERROR((Y2115-Y2117)/Y2117*100%,"")</f>
        <v/>
      </c>
      <c r="Z2118" s="107" t="str">
        <f t="shared" ref="Z2118" si="9310">IFERROR((Z2117-Z2116)/Z2117*100%,"")</f>
        <v/>
      </c>
      <c r="AA2118" s="107" t="str">
        <f>IFERROR((AA2117-AA2115)/AA2117*100%,"")</f>
        <v/>
      </c>
      <c r="AB2118" s="107" t="str">
        <f>IFERROR((AB2117-AB2115)/AB2117*100%,"")</f>
        <v/>
      </c>
      <c r="AC2118" s="194" t="str">
        <f t="shared" ref="AC2118" si="9311">IFERROR((AC2117-AC2116)/AC2117*100%,"")</f>
        <v/>
      </c>
      <c r="AD2118" s="194" t="str">
        <f t="shared" ref="AD2118" si="9312">IFERROR((AD2117-AD2116)/AD2117*100%,"")</f>
        <v/>
      </c>
      <c r="AE2118" s="194" t="str">
        <f t="shared" ref="AE2118" si="9313">IFERROR((AE2117-AE2116)/AE2117*100%,"")</f>
        <v/>
      </c>
      <c r="AF2118" s="194" t="str">
        <f t="shared" ref="AF2118" si="9314">IFERROR((AF2117-AF2116)/AF2117*100%,"")</f>
        <v/>
      </c>
      <c r="AG2118" s="194" t="str">
        <f t="shared" ref="AG2118" si="9315">IFERROR((AG2117-AG2116)/AG2117*100%,"")</f>
        <v/>
      </c>
      <c r="AH2118" s="194" t="str">
        <f t="shared" ref="AH2118" si="9316">IFERROR((AH2117-AH2116)/AH2117*100%,"")</f>
        <v/>
      </c>
      <c r="AI2118" s="194" t="str">
        <f t="shared" ref="AI2118" si="9317">IFERROR((AI2117-AI2116)/AI2117*100%,"")</f>
        <v/>
      </c>
      <c r="AJ2118" s="194" t="str">
        <f t="shared" ref="AJ2118" si="9318">IFERROR((AJ2117-AJ2116)/AJ2117*100%,"")</f>
        <v/>
      </c>
      <c r="AK2118" s="194" t="str">
        <f t="shared" ref="AK2118" si="9319">IFERROR((AK2117-AK2116)/AK2117*100%,"")</f>
        <v/>
      </c>
      <c r="AL2118" s="194" t="str">
        <f t="shared" ref="AL2118" si="9320">IFERROR((AL2117-AL2116)/AL2117*100%,"")</f>
        <v/>
      </c>
      <c r="AM2118" s="227" t="str">
        <f>IFERROR((AM2117-AM2115)/AM2117*100%,"")</f>
        <v/>
      </c>
    </row>
    <row r="2119" spans="1:39" customFormat="1" outlineLevel="1">
      <c r="A2119" t="str">
        <f>B2114&amp;C2119</f>
        <v>Surname, Forename4</v>
      </c>
      <c r="B2119" s="256"/>
      <c r="C2119" s="123">
        <v>4</v>
      </c>
      <c r="D2119" s="26" t="s">
        <v>22</v>
      </c>
      <c r="E2119" s="103"/>
      <c r="F2119" s="103"/>
      <c r="G2119" s="103"/>
      <c r="H2119" s="15"/>
      <c r="I2119" s="16"/>
      <c r="J2119" s="17"/>
      <c r="K2119" s="94"/>
      <c r="L2119" s="94"/>
      <c r="M2119" s="94"/>
      <c r="N2119" s="94"/>
      <c r="O2119" s="94"/>
      <c r="P2119" s="94"/>
      <c r="Q2119" s="17" t="str">
        <f>IF(SUM(K2119:P2119)=0,"",SUM(K2119:P2119))</f>
        <v/>
      </c>
      <c r="R2119" s="94"/>
      <c r="S2119" s="94"/>
      <c r="T2119" s="17" t="str">
        <f>IF(SUM(R2119:S2119)=0,"",SUM(R2119:S2119))</f>
        <v/>
      </c>
      <c r="U2119" s="17"/>
      <c r="V2119" s="94"/>
      <c r="W2119" s="17"/>
      <c r="X2119" s="94" t="str">
        <f>IFERROR(AVERAGE(V2119:W2119),"")</f>
        <v/>
      </c>
      <c r="Y2119" s="17"/>
      <c r="Z2119" s="17"/>
      <c r="AA2119" s="71"/>
      <c r="AB2119" s="17"/>
      <c r="AC2119" s="190" t="str">
        <f>IF(J2119="","",IF(J2119&lt;&gt;0,INT(25.4347*POWER((18-J2119),1.81)),0))</f>
        <v/>
      </c>
      <c r="AD2119" s="190" t="str">
        <f>IFERROR(IF(Q2119&lt;&gt;0,INT(0.14354*POWER(((10*Q2119)-220),1.4)),0),"")</f>
        <v/>
      </c>
      <c r="AE2119" s="190" t="str">
        <f>IFERROR(IF(T2119&lt;&gt;0,INT(51.39*POWER((T2119-1.5),1.05)),0),"")</f>
        <v/>
      </c>
      <c r="AF2119" s="190">
        <f>IF(U2119&lt;&gt;0,INT(0.8465*POWER(((100*U2119)-75),1.42)),0)</f>
        <v>0</v>
      </c>
      <c r="AG2119" s="190" t="str">
        <f>IFERROR(IF(X2119&lt;&gt;0,INT(1.53775*POWER((82-X2119),1.81)),0),"")</f>
        <v/>
      </c>
      <c r="AH2119" s="190" t="str">
        <f>IF(Y2119="","",IF(Y2119&lt;&gt;0,INT(5.74352*POWER((28.5-Y2119),1.92)),0))</f>
        <v/>
      </c>
      <c r="AI2119" s="190">
        <f>IF(Z2119&lt;&gt;0,INT(12.91*POWER((Z2119-4),1.1)),0)</f>
        <v>0</v>
      </c>
      <c r="AJ2119" s="190" t="str">
        <f>IF(AA2119="","",IF(AA2119&lt;&gt;0,INT(0.2797*POWER(((100*AA2119)),1.35)),0))</f>
        <v/>
      </c>
      <c r="AK2119" s="191" t="str">
        <f>IF(AB2119="","",IF(AB2119&lt;&gt;0,INT(100.14*POWER((AB2119-1),1.08)),0))</f>
        <v/>
      </c>
      <c r="AL2119" s="192">
        <f>COUNT(J2119,Q2119,T2119,X2119,Y2119,AA2119,AB2119)</f>
        <v>0</v>
      </c>
      <c r="AM2119" s="193" t="str">
        <f>IF(AL2119=0,"",SUM(AC2119:AK2119))</f>
        <v/>
      </c>
    </row>
    <row r="2120" spans="1:39" customFormat="1" outlineLevel="1">
      <c r="B2120" s="256"/>
      <c r="C2120" s="124" t="s">
        <v>65</v>
      </c>
      <c r="D2120" s="103"/>
      <c r="E2120" s="103"/>
      <c r="F2120" s="103"/>
      <c r="G2120" s="103"/>
      <c r="H2120" s="104"/>
      <c r="I2120" s="105"/>
      <c r="J2120" s="107" t="str">
        <f>IFERROR((J2117-J2119)/J2119*100%,"")</f>
        <v/>
      </c>
      <c r="K2120" s="107" t="str">
        <f t="shared" ref="K2120:T2120" si="9321">IFERROR((K2119-K2117)/K2119*100%,"")</f>
        <v/>
      </c>
      <c r="L2120" s="107" t="str">
        <f t="shared" si="9321"/>
        <v/>
      </c>
      <c r="M2120" s="107" t="str">
        <f t="shared" si="9321"/>
        <v/>
      </c>
      <c r="N2120" s="107" t="str">
        <f t="shared" si="9321"/>
        <v/>
      </c>
      <c r="O2120" s="107" t="str">
        <f t="shared" si="9321"/>
        <v/>
      </c>
      <c r="P2120" s="107" t="str">
        <f t="shared" si="9321"/>
        <v/>
      </c>
      <c r="Q2120" s="107" t="str">
        <f t="shared" si="9321"/>
        <v/>
      </c>
      <c r="R2120" s="107" t="str">
        <f t="shared" si="9321"/>
        <v/>
      </c>
      <c r="S2120" s="107" t="str">
        <f t="shared" si="9321"/>
        <v/>
      </c>
      <c r="T2120" s="107" t="str">
        <f t="shared" si="9321"/>
        <v/>
      </c>
      <c r="U2120" s="107" t="str">
        <f t="shared" ref="U2120" si="9322">IFERROR((U2119-U2118)/U2119*100%,"")</f>
        <v/>
      </c>
      <c r="V2120" s="107" t="str">
        <f>IFERROR((V2117-V2119)/V2119*100%,"")</f>
        <v/>
      </c>
      <c r="W2120" s="107" t="str">
        <f>IFERROR((W2117-W2119)/W2119*100%,"")</f>
        <v/>
      </c>
      <c r="X2120" s="107" t="str">
        <f>IFERROR((X2117-X2119)/X2119*100%,"")</f>
        <v/>
      </c>
      <c r="Y2120" s="107" t="str">
        <f>IFERROR((Y2117-Y2119)/Y2119*100%,"")</f>
        <v/>
      </c>
      <c r="Z2120" s="107" t="str">
        <f t="shared" ref="Z2120" si="9323">IFERROR((Z2119-Z2118)/Z2119*100%,"")</f>
        <v/>
      </c>
      <c r="AA2120" s="107" t="str">
        <f>IFERROR((AA2119-AA2117)/AA2119*100%,"")</f>
        <v/>
      </c>
      <c r="AB2120" s="107" t="str">
        <f>IFERROR((AB2119-AB2117)/AB2119*100%,"")</f>
        <v/>
      </c>
      <c r="AC2120" s="194" t="str">
        <f t="shared" ref="AC2120" si="9324">IFERROR((AC2119-AC2118)/AC2119*100%,"")</f>
        <v/>
      </c>
      <c r="AD2120" s="194" t="str">
        <f t="shared" ref="AD2120" si="9325">IFERROR((AD2119-AD2118)/AD2119*100%,"")</f>
        <v/>
      </c>
      <c r="AE2120" s="194" t="str">
        <f t="shared" ref="AE2120" si="9326">IFERROR((AE2119-AE2118)/AE2119*100%,"")</f>
        <v/>
      </c>
      <c r="AF2120" s="194" t="str">
        <f t="shared" ref="AF2120" si="9327">IFERROR((AF2119-AF2118)/AF2119*100%,"")</f>
        <v/>
      </c>
      <c r="AG2120" s="194" t="str">
        <f t="shared" ref="AG2120" si="9328">IFERROR((AG2119-AG2118)/AG2119*100%,"")</f>
        <v/>
      </c>
      <c r="AH2120" s="194" t="str">
        <f t="shared" ref="AH2120" si="9329">IFERROR((AH2119-AH2118)/AH2119*100%,"")</f>
        <v/>
      </c>
      <c r="AI2120" s="194" t="str">
        <f t="shared" ref="AI2120" si="9330">IFERROR((AI2119-AI2118)/AI2119*100%,"")</f>
        <v/>
      </c>
      <c r="AJ2120" s="194" t="str">
        <f t="shared" ref="AJ2120" si="9331">IFERROR((AJ2119-AJ2118)/AJ2119*100%,"")</f>
        <v/>
      </c>
      <c r="AK2120" s="194" t="str">
        <f t="shared" ref="AK2120" si="9332">IFERROR((AK2119-AK2118)/AK2119*100%,"")</f>
        <v/>
      </c>
      <c r="AL2120" s="194" t="str">
        <f t="shared" ref="AL2120" si="9333">IFERROR((AL2119-AL2118)/AL2119*100%,"")</f>
        <v/>
      </c>
      <c r="AM2120" s="227" t="str">
        <f>IFERROR((AM2119-AM2117)/AM2119*100%,"")</f>
        <v/>
      </c>
    </row>
    <row r="2121" spans="1:39" customFormat="1" outlineLevel="1">
      <c r="A2121" t="str">
        <f>B2114&amp;C2121</f>
        <v>Surname, Forename5</v>
      </c>
      <c r="B2121" s="256"/>
      <c r="C2121" s="123">
        <v>5</v>
      </c>
      <c r="D2121" s="26" t="s">
        <v>22</v>
      </c>
      <c r="E2121" s="103"/>
      <c r="F2121" s="103"/>
      <c r="G2121" s="103"/>
      <c r="H2121" s="15"/>
      <c r="I2121" s="16"/>
      <c r="J2121" s="17"/>
      <c r="K2121" s="94"/>
      <c r="L2121" s="94"/>
      <c r="M2121" s="94"/>
      <c r="N2121" s="94"/>
      <c r="O2121" s="94"/>
      <c r="P2121" s="94"/>
      <c r="Q2121" s="17" t="str">
        <f>IF(SUM(K2121:P2121)=0,"",SUM(K2121:P2121))</f>
        <v/>
      </c>
      <c r="R2121" s="94"/>
      <c r="S2121" s="94"/>
      <c r="T2121" s="17" t="str">
        <f>IF(SUM(R2121:S2121)=0,"",SUM(R2121:S2121))</f>
        <v/>
      </c>
      <c r="U2121" s="17"/>
      <c r="V2121" s="94"/>
      <c r="W2121" s="17"/>
      <c r="X2121" s="94" t="str">
        <f>IFERROR(AVERAGE(V2121:W2121),"")</f>
        <v/>
      </c>
      <c r="Y2121" s="17"/>
      <c r="Z2121" s="17"/>
      <c r="AA2121" s="71"/>
      <c r="AB2121" s="17"/>
      <c r="AC2121" s="190" t="str">
        <f>IF(J2121="","",IF(J2121&lt;&gt;0,INT(25.4347*POWER((18-J2121),1.81)),0))</f>
        <v/>
      </c>
      <c r="AD2121" s="190" t="str">
        <f>IFERROR(IF(Q2121&lt;&gt;0,INT(0.14354*POWER(((10*Q2121)-220),1.4)),0),"")</f>
        <v/>
      </c>
      <c r="AE2121" s="190" t="str">
        <f>IFERROR(IF(T2121&lt;&gt;0,INT(51.39*POWER((T2121-1.5),1.05)),0),"")</f>
        <v/>
      </c>
      <c r="AF2121" s="190">
        <f>IF(U2121&lt;&gt;0,INT(0.8465*POWER(((100*U2121)-75),1.42)),0)</f>
        <v>0</v>
      </c>
      <c r="AG2121" s="190" t="str">
        <f>IFERROR(IF(X2121&lt;&gt;0,INT(1.53775*POWER((82-X2121),1.81)),0),"")</f>
        <v/>
      </c>
      <c r="AH2121" s="190" t="str">
        <f>IF(Y2121="","",IF(Y2121&lt;&gt;0,INT(5.74352*POWER((28.5-Y2121),1.92)),0))</f>
        <v/>
      </c>
      <c r="AI2121" s="190">
        <f>IF(Z2121&lt;&gt;0,INT(12.91*POWER((Z2121-4),1.1)),0)</f>
        <v>0</v>
      </c>
      <c r="AJ2121" s="190" t="str">
        <f>IF(AA2121="","",IF(AA2121&lt;&gt;0,INT(0.2797*POWER(((100*AA2121)),1.35)),0))</f>
        <v/>
      </c>
      <c r="AK2121" s="191" t="str">
        <f>IF(AB2121="","",IF(AB2121&lt;&gt;0,INT(100.14*POWER((AB2121-1),1.08)),0))</f>
        <v/>
      </c>
      <c r="AL2121" s="192">
        <f>COUNT(J2121,Q2121,T2121,X2121,Y2121,AA2121,AB2121)</f>
        <v>0</v>
      </c>
      <c r="AM2121" s="193" t="str">
        <f>IF(AL2121=0,"",SUM(AC2121:AK2121))</f>
        <v/>
      </c>
    </row>
    <row r="2122" spans="1:39" customFormat="1" outlineLevel="1">
      <c r="B2122" s="256"/>
      <c r="C2122" s="124" t="s">
        <v>65</v>
      </c>
      <c r="D2122" s="103"/>
      <c r="E2122" s="103"/>
      <c r="F2122" s="103"/>
      <c r="G2122" s="103"/>
      <c r="H2122" s="104"/>
      <c r="I2122" s="105"/>
      <c r="J2122" s="107" t="str">
        <f>IFERROR((J2119-J2121)/J2121*100%,"")</f>
        <v/>
      </c>
      <c r="K2122" s="107" t="str">
        <f t="shared" ref="K2122:T2122" si="9334">IFERROR((K2121-K2119)/K2121*100%,"")</f>
        <v/>
      </c>
      <c r="L2122" s="107" t="str">
        <f t="shared" si="9334"/>
        <v/>
      </c>
      <c r="M2122" s="107" t="str">
        <f t="shared" si="9334"/>
        <v/>
      </c>
      <c r="N2122" s="107" t="str">
        <f t="shared" si="9334"/>
        <v/>
      </c>
      <c r="O2122" s="107" t="str">
        <f t="shared" si="9334"/>
        <v/>
      </c>
      <c r="P2122" s="107" t="str">
        <f t="shared" si="9334"/>
        <v/>
      </c>
      <c r="Q2122" s="107" t="str">
        <f t="shared" si="9334"/>
        <v/>
      </c>
      <c r="R2122" s="107" t="str">
        <f t="shared" si="9334"/>
        <v/>
      </c>
      <c r="S2122" s="107" t="str">
        <f t="shared" si="9334"/>
        <v/>
      </c>
      <c r="T2122" s="107" t="str">
        <f t="shared" si="9334"/>
        <v/>
      </c>
      <c r="U2122" s="107" t="str">
        <f t="shared" ref="U2122" si="9335">IFERROR((U2121-U2120)/U2121*100%,"")</f>
        <v/>
      </c>
      <c r="V2122" s="107" t="str">
        <f>IFERROR((V2119-V2121)/V2121*100%,"")</f>
        <v/>
      </c>
      <c r="W2122" s="107" t="str">
        <f>IFERROR((W2119-W2121)/W2121*100%,"")</f>
        <v/>
      </c>
      <c r="X2122" s="107" t="str">
        <f>IFERROR((X2119-X2121)/X2121*100%,"")</f>
        <v/>
      </c>
      <c r="Y2122" s="107" t="str">
        <f>IFERROR((Y2119-Y2121)/Y2121*100%,"")</f>
        <v/>
      </c>
      <c r="Z2122" s="107" t="str">
        <f t="shared" ref="Z2122" si="9336">IFERROR((Z2121-Z2120)/Z2121*100%,"")</f>
        <v/>
      </c>
      <c r="AA2122" s="107" t="str">
        <f>IFERROR((AA2121-AA2119)/AA2121*100%,"")</f>
        <v/>
      </c>
      <c r="AB2122" s="107" t="str">
        <f>IFERROR((AB2121-AB2119)/AB2121*100%,"")</f>
        <v/>
      </c>
      <c r="AC2122" s="194" t="str">
        <f t="shared" ref="AC2122" si="9337">IFERROR((AC2121-AC2120)/AC2121*100%,"")</f>
        <v/>
      </c>
      <c r="AD2122" s="194" t="str">
        <f t="shared" ref="AD2122" si="9338">IFERROR((AD2121-AD2120)/AD2121*100%,"")</f>
        <v/>
      </c>
      <c r="AE2122" s="194" t="str">
        <f t="shared" ref="AE2122" si="9339">IFERROR((AE2121-AE2120)/AE2121*100%,"")</f>
        <v/>
      </c>
      <c r="AF2122" s="194" t="str">
        <f t="shared" ref="AF2122" si="9340">IFERROR((AF2121-AF2120)/AF2121*100%,"")</f>
        <v/>
      </c>
      <c r="AG2122" s="194" t="str">
        <f t="shared" ref="AG2122" si="9341">IFERROR((AG2121-AG2120)/AG2121*100%,"")</f>
        <v/>
      </c>
      <c r="AH2122" s="194" t="str">
        <f t="shared" ref="AH2122" si="9342">IFERROR((AH2121-AH2120)/AH2121*100%,"")</f>
        <v/>
      </c>
      <c r="AI2122" s="194" t="str">
        <f t="shared" ref="AI2122" si="9343">IFERROR((AI2121-AI2120)/AI2121*100%,"")</f>
        <v/>
      </c>
      <c r="AJ2122" s="194" t="str">
        <f t="shared" ref="AJ2122" si="9344">IFERROR((AJ2121-AJ2120)/AJ2121*100%,"")</f>
        <v/>
      </c>
      <c r="AK2122" s="194" t="str">
        <f t="shared" ref="AK2122" si="9345">IFERROR((AK2121-AK2120)/AK2121*100%,"")</f>
        <v/>
      </c>
      <c r="AL2122" s="194" t="str">
        <f t="shared" ref="AL2122" si="9346">IFERROR((AL2121-AL2120)/AL2121*100%,"")</f>
        <v/>
      </c>
      <c r="AM2122" s="227" t="str">
        <f>IFERROR((AM2121-AM2119)/AM2121*100%,"")</f>
        <v/>
      </c>
    </row>
    <row r="2123" spans="1:39" customFormat="1" outlineLevel="1">
      <c r="A2123" t="str">
        <f>B2114&amp;C2123</f>
        <v>Surname, Forename6</v>
      </c>
      <c r="B2123" s="256"/>
      <c r="C2123" s="123">
        <v>6</v>
      </c>
      <c r="D2123" s="26" t="s">
        <v>22</v>
      </c>
      <c r="E2123" s="103"/>
      <c r="F2123" s="103"/>
      <c r="G2123" s="103"/>
      <c r="H2123" s="15"/>
      <c r="I2123" s="16"/>
      <c r="J2123" s="17"/>
      <c r="K2123" s="94"/>
      <c r="L2123" s="94"/>
      <c r="M2123" s="94"/>
      <c r="N2123" s="94"/>
      <c r="O2123" s="94"/>
      <c r="P2123" s="94"/>
      <c r="Q2123" s="17" t="str">
        <f>IF(SUM(K2123:P2123)=0,"",SUM(K2123:P2123))</f>
        <v/>
      </c>
      <c r="R2123" s="94"/>
      <c r="S2123" s="94"/>
      <c r="T2123" s="17" t="str">
        <f>IF(SUM(R2123:S2123)=0,"",SUM(R2123:S2123))</f>
        <v/>
      </c>
      <c r="U2123" s="17"/>
      <c r="V2123" s="94"/>
      <c r="W2123" s="17"/>
      <c r="X2123" s="94" t="str">
        <f>IFERROR(AVERAGE(V2123:W2123),"")</f>
        <v/>
      </c>
      <c r="Y2123" s="17"/>
      <c r="Z2123" s="17"/>
      <c r="AA2123" s="71"/>
      <c r="AB2123" s="17"/>
      <c r="AC2123" s="190" t="str">
        <f>IF(J2123="","",IF(J2123&lt;&gt;0,INT(25.4347*POWER((18-J2123),1.81)),0))</f>
        <v/>
      </c>
      <c r="AD2123" s="190" t="str">
        <f>IFERROR(IF(Q2123&lt;&gt;0,INT(0.14354*POWER(((10*Q2123)-220),1.4)),0),"")</f>
        <v/>
      </c>
      <c r="AE2123" s="190" t="str">
        <f>IFERROR(IF(T2123&lt;&gt;0,INT(51.39*POWER((T2123-1.5),1.05)),0),"")</f>
        <v/>
      </c>
      <c r="AF2123" s="190">
        <f>IF(U2123&lt;&gt;0,INT(0.8465*POWER(((100*U2123)-75),1.42)),0)</f>
        <v>0</v>
      </c>
      <c r="AG2123" s="190" t="str">
        <f>IFERROR(IF(X2123&lt;&gt;0,INT(1.53775*POWER((82-X2123),1.81)),0),"")</f>
        <v/>
      </c>
      <c r="AH2123" s="190" t="str">
        <f>IF(Y2123="","",IF(Y2123&lt;&gt;0,INT(5.74352*POWER((28.5-Y2123),1.92)),0))</f>
        <v/>
      </c>
      <c r="AI2123" s="190">
        <f>IF(Z2123&lt;&gt;0,INT(12.91*POWER((Z2123-4),1.1)),0)</f>
        <v>0</v>
      </c>
      <c r="AJ2123" s="190" t="str">
        <f>IF(AA2123="","",IF(AA2123&lt;&gt;0,INT(0.2797*POWER(((100*AA2123)),1.35)),0))</f>
        <v/>
      </c>
      <c r="AK2123" s="191" t="str">
        <f>IF(AB2123="","",IF(AB2123&lt;&gt;0,INT(100.14*POWER((AB2123-1),1.08)),0))</f>
        <v/>
      </c>
      <c r="AL2123" s="192">
        <f>COUNT(J2123,Q2123,T2123,X2123,Y2123,AA2123,AB2123)</f>
        <v>0</v>
      </c>
      <c r="AM2123" s="193" t="str">
        <f>IF(AL2123=0,"",SUM(AC2123:AK2123))</f>
        <v/>
      </c>
    </row>
    <row r="2124" spans="1:39" customFormat="1" outlineLevel="1">
      <c r="B2124" s="256"/>
      <c r="C2124" s="124" t="s">
        <v>65</v>
      </c>
      <c r="D2124" s="103"/>
      <c r="E2124" s="103"/>
      <c r="F2124" s="103"/>
      <c r="G2124" s="103"/>
      <c r="H2124" s="104"/>
      <c r="I2124" s="105"/>
      <c r="J2124" s="107" t="str">
        <f>IFERROR((J2121-J2123)/J2123*100%,"")</f>
        <v/>
      </c>
      <c r="K2124" s="107" t="str">
        <f t="shared" ref="K2124:T2124" si="9347">IFERROR((K2123-K2121)/K2123*100%,"")</f>
        <v/>
      </c>
      <c r="L2124" s="107" t="str">
        <f t="shared" si="9347"/>
        <v/>
      </c>
      <c r="M2124" s="107" t="str">
        <f t="shared" si="9347"/>
        <v/>
      </c>
      <c r="N2124" s="107" t="str">
        <f t="shared" si="9347"/>
        <v/>
      </c>
      <c r="O2124" s="107" t="str">
        <f t="shared" si="9347"/>
        <v/>
      </c>
      <c r="P2124" s="107" t="str">
        <f t="shared" si="9347"/>
        <v/>
      </c>
      <c r="Q2124" s="107" t="str">
        <f t="shared" si="9347"/>
        <v/>
      </c>
      <c r="R2124" s="107" t="str">
        <f t="shared" si="9347"/>
        <v/>
      </c>
      <c r="S2124" s="107" t="str">
        <f t="shared" si="9347"/>
        <v/>
      </c>
      <c r="T2124" s="107" t="str">
        <f t="shared" si="9347"/>
        <v/>
      </c>
      <c r="U2124" s="107" t="str">
        <f t="shared" ref="U2124" si="9348">IFERROR((U2123-U2122)/U2123*100%,"")</f>
        <v/>
      </c>
      <c r="V2124" s="107" t="str">
        <f>IFERROR((V2121-V2123)/V2123*100%,"")</f>
        <v/>
      </c>
      <c r="W2124" s="107" t="str">
        <f>IFERROR((W2121-W2123)/W2123*100%,"")</f>
        <v/>
      </c>
      <c r="X2124" s="107" t="str">
        <f>IFERROR((X2121-X2123)/X2123*100%,"")</f>
        <v/>
      </c>
      <c r="Y2124" s="107" t="str">
        <f>IFERROR((Y2121-Y2123)/Y2123*100%,"")</f>
        <v/>
      </c>
      <c r="Z2124" s="107" t="str">
        <f t="shared" ref="Z2124" si="9349">IFERROR((Z2123-Z2122)/Z2123*100%,"")</f>
        <v/>
      </c>
      <c r="AA2124" s="107" t="str">
        <f>IFERROR((AA2123-AA2121)/AA2123*100%,"")</f>
        <v/>
      </c>
      <c r="AB2124" s="107" t="str">
        <f>IFERROR((AB2123-AB2121)/AB2123*100%,"")</f>
        <v/>
      </c>
      <c r="AC2124" s="194" t="str">
        <f t="shared" ref="AC2124" si="9350">IFERROR((AC2123-AC2122)/AC2123*100%,"")</f>
        <v/>
      </c>
      <c r="AD2124" s="194" t="str">
        <f t="shared" ref="AD2124" si="9351">IFERROR((AD2123-AD2122)/AD2123*100%,"")</f>
        <v/>
      </c>
      <c r="AE2124" s="194" t="str">
        <f t="shared" ref="AE2124" si="9352">IFERROR((AE2123-AE2122)/AE2123*100%,"")</f>
        <v/>
      </c>
      <c r="AF2124" s="194" t="str">
        <f t="shared" ref="AF2124" si="9353">IFERROR((AF2123-AF2122)/AF2123*100%,"")</f>
        <v/>
      </c>
      <c r="AG2124" s="194" t="str">
        <f t="shared" ref="AG2124" si="9354">IFERROR((AG2123-AG2122)/AG2123*100%,"")</f>
        <v/>
      </c>
      <c r="AH2124" s="194" t="str">
        <f t="shared" ref="AH2124" si="9355">IFERROR((AH2123-AH2122)/AH2123*100%,"")</f>
        <v/>
      </c>
      <c r="AI2124" s="194" t="str">
        <f t="shared" ref="AI2124" si="9356">IFERROR((AI2123-AI2122)/AI2123*100%,"")</f>
        <v/>
      </c>
      <c r="AJ2124" s="194" t="str">
        <f t="shared" ref="AJ2124" si="9357">IFERROR((AJ2123-AJ2122)/AJ2123*100%,"")</f>
        <v/>
      </c>
      <c r="AK2124" s="194" t="str">
        <f t="shared" ref="AK2124" si="9358">IFERROR((AK2123-AK2122)/AK2123*100%,"")</f>
        <v/>
      </c>
      <c r="AL2124" s="194" t="str">
        <f t="shared" ref="AL2124" si="9359">IFERROR((AL2123-AL2122)/AL2123*100%,"")</f>
        <v/>
      </c>
      <c r="AM2124" s="227" t="str">
        <f>IFERROR((AM2123-AM2121)/AM2123*100%,"")</f>
        <v/>
      </c>
    </row>
    <row r="2125" spans="1:39" customFormat="1" outlineLevel="1">
      <c r="A2125" t="str">
        <f>B2114&amp;C2125</f>
        <v>Surname, Forename7</v>
      </c>
      <c r="B2125" s="256"/>
      <c r="C2125" s="123">
        <v>7</v>
      </c>
      <c r="D2125" s="26" t="s">
        <v>22</v>
      </c>
      <c r="E2125" s="103"/>
      <c r="F2125" s="103"/>
      <c r="G2125" s="103"/>
      <c r="H2125" s="15"/>
      <c r="I2125" s="16"/>
      <c r="J2125" s="17"/>
      <c r="K2125" s="94"/>
      <c r="L2125" s="94"/>
      <c r="M2125" s="94"/>
      <c r="N2125" s="94"/>
      <c r="O2125" s="94"/>
      <c r="P2125" s="94"/>
      <c r="Q2125" s="17" t="str">
        <f>IF(SUM(K2125:P2125)=0,"",SUM(K2125:P2125))</f>
        <v/>
      </c>
      <c r="R2125" s="94"/>
      <c r="S2125" s="94"/>
      <c r="T2125" s="17" t="str">
        <f>IF(SUM(R2125:S2125)=0,"",SUM(R2125:S2125))</f>
        <v/>
      </c>
      <c r="U2125" s="17"/>
      <c r="V2125" s="94"/>
      <c r="W2125" s="17"/>
      <c r="X2125" s="94" t="str">
        <f>IFERROR(AVERAGE(V2125:W2125),"")</f>
        <v/>
      </c>
      <c r="Y2125" s="17"/>
      <c r="Z2125" s="17"/>
      <c r="AA2125" s="71"/>
      <c r="AB2125" s="17"/>
      <c r="AC2125" s="190" t="str">
        <f>IF(J2125="","",IF(J2125&lt;&gt;0,INT(25.4347*POWER((18-J2125),1.81)),0))</f>
        <v/>
      </c>
      <c r="AD2125" s="190" t="str">
        <f>IFERROR(IF(Q2125&lt;&gt;0,INT(0.14354*POWER(((10*Q2125)-220),1.4)),0),"")</f>
        <v/>
      </c>
      <c r="AE2125" s="190" t="str">
        <f>IFERROR(IF(T2125&lt;&gt;0,INT(51.39*POWER((T2125-1.5),1.05)),0),"")</f>
        <v/>
      </c>
      <c r="AF2125" s="190">
        <f>IF(U2125&lt;&gt;0,INT(0.8465*POWER(((100*U2125)-75),1.42)),0)</f>
        <v>0</v>
      </c>
      <c r="AG2125" s="190" t="str">
        <f>IFERROR(IF(X2125&lt;&gt;0,INT(1.53775*POWER((82-X2125),1.81)),0),"")</f>
        <v/>
      </c>
      <c r="AH2125" s="190" t="str">
        <f>IF(Y2125="","",IF(Y2125&lt;&gt;0,INT(5.74352*POWER((28.5-Y2125),1.92)),0))</f>
        <v/>
      </c>
      <c r="AI2125" s="190">
        <f>IF(Z2125&lt;&gt;0,INT(12.91*POWER((Z2125-4),1.1)),0)</f>
        <v>0</v>
      </c>
      <c r="AJ2125" s="190" t="str">
        <f>IF(AA2125="","",IF(AA2125&lt;&gt;0,INT(0.2797*POWER(((100*AA2125)),1.35)),0))</f>
        <v/>
      </c>
      <c r="AK2125" s="191" t="str">
        <f>IF(AB2125="","",IF(AB2125&lt;&gt;0,INT(100.14*POWER((AB2125-1),1.08)),0))</f>
        <v/>
      </c>
      <c r="AL2125" s="192">
        <f>COUNT(J2125,Q2125,T2125,X2125,Y2125,AA2125,AB2125)</f>
        <v>0</v>
      </c>
      <c r="AM2125" s="193" t="str">
        <f>IF(AL2125=0,"",SUM(AC2125:AK2125))</f>
        <v/>
      </c>
    </row>
    <row r="2126" spans="1:39" customFormat="1" outlineLevel="1">
      <c r="B2126" s="256"/>
      <c r="C2126" s="124" t="s">
        <v>65</v>
      </c>
      <c r="D2126" s="103"/>
      <c r="E2126" s="103"/>
      <c r="F2126" s="103"/>
      <c r="G2126" s="103"/>
      <c r="H2126" s="104"/>
      <c r="I2126" s="105"/>
      <c r="J2126" s="107" t="str">
        <f>IFERROR((J2123-J2125)/J2125*100%,"")</f>
        <v/>
      </c>
      <c r="K2126" s="107" t="str">
        <f t="shared" ref="K2126:T2126" si="9360">IFERROR((K2125-K2123)/K2125*100%,"")</f>
        <v/>
      </c>
      <c r="L2126" s="107" t="str">
        <f t="shared" si="9360"/>
        <v/>
      </c>
      <c r="M2126" s="107" t="str">
        <f t="shared" si="9360"/>
        <v/>
      </c>
      <c r="N2126" s="107" t="str">
        <f t="shared" si="9360"/>
        <v/>
      </c>
      <c r="O2126" s="107" t="str">
        <f t="shared" si="9360"/>
        <v/>
      </c>
      <c r="P2126" s="107" t="str">
        <f t="shared" si="9360"/>
        <v/>
      </c>
      <c r="Q2126" s="107" t="str">
        <f t="shared" si="9360"/>
        <v/>
      </c>
      <c r="R2126" s="107" t="str">
        <f t="shared" si="9360"/>
        <v/>
      </c>
      <c r="S2126" s="107" t="str">
        <f t="shared" si="9360"/>
        <v/>
      </c>
      <c r="T2126" s="107" t="str">
        <f t="shared" si="9360"/>
        <v/>
      </c>
      <c r="U2126" s="107" t="str">
        <f t="shared" ref="U2126" si="9361">IFERROR((U2125-U2124)/U2125*100%,"")</f>
        <v/>
      </c>
      <c r="V2126" s="107" t="str">
        <f>IFERROR((V2123-V2125)/V2125*100%,"")</f>
        <v/>
      </c>
      <c r="W2126" s="107" t="str">
        <f>IFERROR((W2123-W2125)/W2125*100%,"")</f>
        <v/>
      </c>
      <c r="X2126" s="107" t="str">
        <f>IFERROR((X2123-X2125)/X2125*100%,"")</f>
        <v/>
      </c>
      <c r="Y2126" s="107" t="str">
        <f>IFERROR((Y2123-Y2125)/Y2125*100%,"")</f>
        <v/>
      </c>
      <c r="Z2126" s="107" t="str">
        <f t="shared" ref="Z2126" si="9362">IFERROR((Z2125-Z2124)/Z2125*100%,"")</f>
        <v/>
      </c>
      <c r="AA2126" s="107" t="str">
        <f>IFERROR((AA2125-AA2123)/AA2125*100%,"")</f>
        <v/>
      </c>
      <c r="AB2126" s="107" t="str">
        <f>IFERROR((AB2125-AB2123)/AB2125*100%,"")</f>
        <v/>
      </c>
      <c r="AC2126" s="194" t="str">
        <f t="shared" ref="AC2126" si="9363">IFERROR((AC2125-AC2124)/AC2125*100%,"")</f>
        <v/>
      </c>
      <c r="AD2126" s="194" t="str">
        <f t="shared" ref="AD2126" si="9364">IFERROR((AD2125-AD2124)/AD2125*100%,"")</f>
        <v/>
      </c>
      <c r="AE2126" s="194" t="str">
        <f t="shared" ref="AE2126" si="9365">IFERROR((AE2125-AE2124)/AE2125*100%,"")</f>
        <v/>
      </c>
      <c r="AF2126" s="194" t="str">
        <f t="shared" ref="AF2126" si="9366">IFERROR((AF2125-AF2124)/AF2125*100%,"")</f>
        <v/>
      </c>
      <c r="AG2126" s="194" t="str">
        <f t="shared" ref="AG2126" si="9367">IFERROR((AG2125-AG2124)/AG2125*100%,"")</f>
        <v/>
      </c>
      <c r="AH2126" s="194" t="str">
        <f t="shared" ref="AH2126" si="9368">IFERROR((AH2125-AH2124)/AH2125*100%,"")</f>
        <v/>
      </c>
      <c r="AI2126" s="194" t="str">
        <f t="shared" ref="AI2126" si="9369">IFERROR((AI2125-AI2124)/AI2125*100%,"")</f>
        <v/>
      </c>
      <c r="AJ2126" s="194" t="str">
        <f t="shared" ref="AJ2126" si="9370">IFERROR((AJ2125-AJ2124)/AJ2125*100%,"")</f>
        <v/>
      </c>
      <c r="AK2126" s="194" t="str">
        <f t="shared" ref="AK2126" si="9371">IFERROR((AK2125-AK2124)/AK2125*100%,"")</f>
        <v/>
      </c>
      <c r="AL2126" s="194" t="str">
        <f t="shared" ref="AL2126" si="9372">IFERROR((AL2125-AL2124)/AL2125*100%,"")</f>
        <v/>
      </c>
      <c r="AM2126" s="227" t="str">
        <f>IFERROR((AM2125-AM2123)/AM2125*100%,"")</f>
        <v/>
      </c>
    </row>
    <row r="2127" spans="1:39" customFormat="1" outlineLevel="1">
      <c r="A2127" t="str">
        <f>B2114&amp;C2127</f>
        <v>Surname, Forename8</v>
      </c>
      <c r="B2127" s="256"/>
      <c r="C2127" s="123">
        <v>8</v>
      </c>
      <c r="D2127" s="26" t="s">
        <v>22</v>
      </c>
      <c r="E2127" s="103"/>
      <c r="F2127" s="103"/>
      <c r="G2127" s="103"/>
      <c r="H2127" s="15"/>
      <c r="I2127" s="16"/>
      <c r="J2127" s="17"/>
      <c r="K2127" s="94"/>
      <c r="L2127" s="94"/>
      <c r="M2127" s="94"/>
      <c r="N2127" s="94"/>
      <c r="O2127" s="94"/>
      <c r="P2127" s="94"/>
      <c r="Q2127" s="17" t="str">
        <f>IF(SUM(K2127:P2127)=0,"",SUM(K2127:P2127))</f>
        <v/>
      </c>
      <c r="R2127" s="94"/>
      <c r="S2127" s="94"/>
      <c r="T2127" s="17" t="str">
        <f>IF(SUM(R2127:S2127)=0,"",SUM(R2127:S2127))</f>
        <v/>
      </c>
      <c r="U2127" s="17"/>
      <c r="V2127" s="94"/>
      <c r="W2127" s="17"/>
      <c r="X2127" s="94" t="str">
        <f>IFERROR(AVERAGE(V2127:W2127),"")</f>
        <v/>
      </c>
      <c r="Y2127" s="17"/>
      <c r="Z2127" s="17"/>
      <c r="AA2127" s="71"/>
      <c r="AB2127" s="17"/>
      <c r="AC2127" s="190" t="str">
        <f>IF(J2127="","",IF(J2127&lt;&gt;0,INT(25.4347*POWER((18-J2127),1.81)),0))</f>
        <v/>
      </c>
      <c r="AD2127" s="190" t="str">
        <f>IFERROR(IF(Q2127&lt;&gt;0,INT(0.14354*POWER(((10*Q2127)-220),1.4)),0),"")</f>
        <v/>
      </c>
      <c r="AE2127" s="190" t="str">
        <f>IFERROR(IF(T2127&lt;&gt;0,INT(51.39*POWER((T2127-1.5),1.05)),0),"")</f>
        <v/>
      </c>
      <c r="AF2127" s="190">
        <f>IF(U2127&lt;&gt;0,INT(0.8465*POWER(((100*U2127)-75),1.42)),0)</f>
        <v>0</v>
      </c>
      <c r="AG2127" s="190" t="str">
        <f>IFERROR(IF(X2127&lt;&gt;0,INT(1.53775*POWER((82-X2127),1.81)),0),"")</f>
        <v/>
      </c>
      <c r="AH2127" s="190" t="str">
        <f>IF(Y2127="","",IF(Y2127&lt;&gt;0,INT(5.74352*POWER((28.5-Y2127),1.92)),0))</f>
        <v/>
      </c>
      <c r="AI2127" s="190">
        <f>IF(Z2127&lt;&gt;0,INT(12.91*POWER((Z2127-4),1.1)),0)</f>
        <v>0</v>
      </c>
      <c r="AJ2127" s="190" t="str">
        <f>IF(AA2127="","",IF(AA2127&lt;&gt;0,INT(0.2797*POWER(((100*AA2127)),1.35)),0))</f>
        <v/>
      </c>
      <c r="AK2127" s="191" t="str">
        <f>IF(AB2127="","",IF(AB2127&lt;&gt;0,INT(100.14*POWER((AB2127-1),1.08)),0))</f>
        <v/>
      </c>
      <c r="AL2127" s="192">
        <f>COUNT(J2127,Q2127,T2127,X2127,Y2127,AA2127,AB2127)</f>
        <v>0</v>
      </c>
      <c r="AM2127" s="193" t="str">
        <f>IF(AL2127=0,"",SUM(AC2127:AK2127))</f>
        <v/>
      </c>
    </row>
    <row r="2128" spans="1:39" customFormat="1" outlineLevel="1">
      <c r="B2128" s="256"/>
      <c r="C2128" s="124" t="s">
        <v>65</v>
      </c>
      <c r="D2128" s="103"/>
      <c r="E2128" s="103"/>
      <c r="F2128" s="103"/>
      <c r="G2128" s="103"/>
      <c r="H2128" s="104"/>
      <c r="I2128" s="105"/>
      <c r="J2128" s="107" t="str">
        <f>IFERROR((J2125-J2127)/J2127*100%,"")</f>
        <v/>
      </c>
      <c r="K2128" s="107" t="str">
        <f t="shared" ref="K2128:T2128" si="9373">IFERROR((K2127-K2125)/K2127*100%,"")</f>
        <v/>
      </c>
      <c r="L2128" s="107" t="str">
        <f t="shared" si="9373"/>
        <v/>
      </c>
      <c r="M2128" s="107" t="str">
        <f t="shared" si="9373"/>
        <v/>
      </c>
      <c r="N2128" s="107" t="str">
        <f t="shared" si="9373"/>
        <v/>
      </c>
      <c r="O2128" s="107" t="str">
        <f t="shared" si="9373"/>
        <v/>
      </c>
      <c r="P2128" s="107" t="str">
        <f t="shared" si="9373"/>
        <v/>
      </c>
      <c r="Q2128" s="107" t="str">
        <f t="shared" si="9373"/>
        <v/>
      </c>
      <c r="R2128" s="107" t="str">
        <f t="shared" si="9373"/>
        <v/>
      </c>
      <c r="S2128" s="107" t="str">
        <f t="shared" si="9373"/>
        <v/>
      </c>
      <c r="T2128" s="107" t="str">
        <f t="shared" si="9373"/>
        <v/>
      </c>
      <c r="U2128" s="107" t="str">
        <f t="shared" ref="U2128" si="9374">IFERROR((U2127-U2126)/U2127*100%,"")</f>
        <v/>
      </c>
      <c r="V2128" s="107" t="str">
        <f>IFERROR((V2125-V2127)/V2127*100%,"")</f>
        <v/>
      </c>
      <c r="W2128" s="107" t="str">
        <f>IFERROR((W2125-W2127)/W2127*100%,"")</f>
        <v/>
      </c>
      <c r="X2128" s="107" t="str">
        <f>IFERROR((X2125-X2127)/X2127*100%,"")</f>
        <v/>
      </c>
      <c r="Y2128" s="107" t="str">
        <f>IFERROR((Y2125-Y2127)/Y2127*100%,"")</f>
        <v/>
      </c>
      <c r="Z2128" s="107" t="str">
        <f t="shared" ref="Z2128" si="9375">IFERROR((Z2127-Z2126)/Z2127*100%,"")</f>
        <v/>
      </c>
      <c r="AA2128" s="107" t="str">
        <f>IFERROR((AA2127-AA2125)/AA2127*100%,"")</f>
        <v/>
      </c>
      <c r="AB2128" s="107" t="str">
        <f>IFERROR((AB2127-AB2125)/AB2127*100%,"")</f>
        <v/>
      </c>
      <c r="AC2128" s="194" t="str">
        <f t="shared" ref="AC2128" si="9376">IFERROR((AC2127-AC2126)/AC2127*100%,"")</f>
        <v/>
      </c>
      <c r="AD2128" s="194" t="str">
        <f t="shared" ref="AD2128" si="9377">IFERROR((AD2127-AD2126)/AD2127*100%,"")</f>
        <v/>
      </c>
      <c r="AE2128" s="194" t="str">
        <f t="shared" ref="AE2128" si="9378">IFERROR((AE2127-AE2126)/AE2127*100%,"")</f>
        <v/>
      </c>
      <c r="AF2128" s="194" t="str">
        <f t="shared" ref="AF2128" si="9379">IFERROR((AF2127-AF2126)/AF2127*100%,"")</f>
        <v/>
      </c>
      <c r="AG2128" s="194" t="str">
        <f t="shared" ref="AG2128" si="9380">IFERROR((AG2127-AG2126)/AG2127*100%,"")</f>
        <v/>
      </c>
      <c r="AH2128" s="194" t="str">
        <f t="shared" ref="AH2128" si="9381">IFERROR((AH2127-AH2126)/AH2127*100%,"")</f>
        <v/>
      </c>
      <c r="AI2128" s="194" t="str">
        <f t="shared" ref="AI2128" si="9382">IFERROR((AI2127-AI2126)/AI2127*100%,"")</f>
        <v/>
      </c>
      <c r="AJ2128" s="194" t="str">
        <f t="shared" ref="AJ2128" si="9383">IFERROR((AJ2127-AJ2126)/AJ2127*100%,"")</f>
        <v/>
      </c>
      <c r="AK2128" s="194" t="str">
        <f t="shared" ref="AK2128" si="9384">IFERROR((AK2127-AK2126)/AK2127*100%,"")</f>
        <v/>
      </c>
      <c r="AL2128" s="194" t="str">
        <f t="shared" ref="AL2128" si="9385">IFERROR((AL2127-AL2126)/AL2127*100%,"")</f>
        <v/>
      </c>
      <c r="AM2128" s="227" t="str">
        <f>IFERROR((AM2127-AM2125)/AM2127*100%,"")</f>
        <v/>
      </c>
    </row>
    <row r="2129" spans="1:39" customFormat="1" outlineLevel="1">
      <c r="A2129" t="str">
        <f>B2114&amp;C2129</f>
        <v>Surname, Forename9</v>
      </c>
      <c r="B2129" s="256"/>
      <c r="C2129" s="123">
        <v>9</v>
      </c>
      <c r="D2129" s="26" t="s">
        <v>22</v>
      </c>
      <c r="E2129" s="103"/>
      <c r="F2129" s="103"/>
      <c r="G2129" s="103"/>
      <c r="H2129" s="15"/>
      <c r="I2129" s="16"/>
      <c r="J2129" s="17"/>
      <c r="K2129" s="94"/>
      <c r="L2129" s="94"/>
      <c r="M2129" s="94"/>
      <c r="N2129" s="94"/>
      <c r="O2129" s="94"/>
      <c r="P2129" s="94"/>
      <c r="Q2129" s="17" t="str">
        <f>IF(SUM(K2129:P2129)=0,"",SUM(K2129:P2129))</f>
        <v/>
      </c>
      <c r="R2129" s="94"/>
      <c r="S2129" s="94"/>
      <c r="T2129" s="17" t="str">
        <f>IF(SUM(R2129:S2129)=0,"",SUM(R2129:S2129))</f>
        <v/>
      </c>
      <c r="U2129" s="17"/>
      <c r="V2129" s="94"/>
      <c r="W2129" s="17"/>
      <c r="X2129" s="94" t="str">
        <f>IFERROR(AVERAGE(V2129:W2129),"")</f>
        <v/>
      </c>
      <c r="Y2129" s="17"/>
      <c r="Z2129" s="17"/>
      <c r="AA2129" s="71"/>
      <c r="AB2129" s="17"/>
      <c r="AC2129" s="190" t="str">
        <f>IF(J2129="","",IF(J2129&lt;&gt;0,INT(25.4347*POWER((18-J2129),1.81)),0))</f>
        <v/>
      </c>
      <c r="AD2129" s="190" t="str">
        <f>IFERROR(IF(Q2129&lt;&gt;0,INT(0.14354*POWER(((10*Q2129)-220),1.4)),0),"")</f>
        <v/>
      </c>
      <c r="AE2129" s="190" t="str">
        <f>IFERROR(IF(T2129&lt;&gt;0,INT(51.39*POWER((T2129-1.5),1.05)),0),"")</f>
        <v/>
      </c>
      <c r="AF2129" s="190">
        <f>IF(U2129&lt;&gt;0,INT(0.8465*POWER(((100*U2129)-75),1.42)),0)</f>
        <v>0</v>
      </c>
      <c r="AG2129" s="190" t="str">
        <f>IFERROR(IF(X2129&lt;&gt;0,INT(1.53775*POWER((82-X2129),1.81)),0),"")</f>
        <v/>
      </c>
      <c r="AH2129" s="190" t="str">
        <f>IF(Y2129="","",IF(Y2129&lt;&gt;0,INT(5.74352*POWER((28.5-Y2129),1.92)),0))</f>
        <v/>
      </c>
      <c r="AI2129" s="190">
        <f>IF(Z2129&lt;&gt;0,INT(12.91*POWER((Z2129-4),1.1)),0)</f>
        <v>0</v>
      </c>
      <c r="AJ2129" s="190" t="str">
        <f>IF(AA2129="","",IF(AA2129&lt;&gt;0,INT(0.2797*POWER(((100*AA2129)),1.35)),0))</f>
        <v/>
      </c>
      <c r="AK2129" s="191" t="str">
        <f>IF(AB2129="","",IF(AB2129&lt;&gt;0,INT(100.14*POWER((AB2129-1),1.08)),0))</f>
        <v/>
      </c>
      <c r="AL2129" s="192">
        <f>COUNT(J2129,Q2129,T2129,X2129,Y2129,AA2129,AB2129)</f>
        <v>0</v>
      </c>
      <c r="AM2129" s="193" t="str">
        <f>IF(AL2129=0,"",SUM(AC2129:AK2129))</f>
        <v/>
      </c>
    </row>
    <row r="2130" spans="1:39" customFormat="1" outlineLevel="1">
      <c r="B2130" s="256"/>
      <c r="C2130" s="124" t="s">
        <v>65</v>
      </c>
      <c r="D2130" s="33"/>
      <c r="E2130" s="33"/>
      <c r="F2130" s="33"/>
      <c r="G2130" s="33"/>
      <c r="H2130" s="18"/>
      <c r="I2130" s="44"/>
      <c r="J2130" s="107" t="str">
        <f>IFERROR((J2127-J2129)/J2129*100%,"")</f>
        <v/>
      </c>
      <c r="K2130" s="107" t="str">
        <f t="shared" ref="K2130:T2130" si="9386">IFERROR((K2129-K2127)/K2129*100%,"")</f>
        <v/>
      </c>
      <c r="L2130" s="107" t="str">
        <f t="shared" si="9386"/>
        <v/>
      </c>
      <c r="M2130" s="107" t="str">
        <f t="shared" si="9386"/>
        <v/>
      </c>
      <c r="N2130" s="107" t="str">
        <f t="shared" si="9386"/>
        <v/>
      </c>
      <c r="O2130" s="107" t="str">
        <f t="shared" si="9386"/>
        <v/>
      </c>
      <c r="P2130" s="107" t="str">
        <f t="shared" si="9386"/>
        <v/>
      </c>
      <c r="Q2130" s="107" t="str">
        <f t="shared" si="9386"/>
        <v/>
      </c>
      <c r="R2130" s="107" t="str">
        <f t="shared" si="9386"/>
        <v/>
      </c>
      <c r="S2130" s="107" t="str">
        <f t="shared" si="9386"/>
        <v/>
      </c>
      <c r="T2130" s="107" t="str">
        <f t="shared" si="9386"/>
        <v/>
      </c>
      <c r="U2130" s="107" t="str">
        <f t="shared" ref="U2130" si="9387">IFERROR((U2129-U2128)/U2129*100%,"")</f>
        <v/>
      </c>
      <c r="V2130" s="107" t="str">
        <f>IFERROR((V2127-V2129)/V2129*100%,"")</f>
        <v/>
      </c>
      <c r="W2130" s="107" t="str">
        <f>IFERROR((W2127-W2129)/W2129*100%,"")</f>
        <v/>
      </c>
      <c r="X2130" s="107" t="str">
        <f>IFERROR((X2127-X2129)/X2129*100%,"")</f>
        <v/>
      </c>
      <c r="Y2130" s="107" t="str">
        <f>IFERROR((Y2127-Y2129)/Y2129*100%,"")</f>
        <v/>
      </c>
      <c r="Z2130" s="107" t="str">
        <f t="shared" ref="Z2130" si="9388">IFERROR((Z2129-Z2128)/Z2129*100%,"")</f>
        <v/>
      </c>
      <c r="AA2130" s="107" t="str">
        <f>IFERROR((AA2129-AA2127)/AA2129*100%,"")</f>
        <v/>
      </c>
      <c r="AB2130" s="107" t="str">
        <f>IFERROR((AB2129-AB2127)/AB2129*100%,"")</f>
        <v/>
      </c>
      <c r="AC2130" s="194" t="str">
        <f t="shared" ref="AC2130" si="9389">IFERROR((AC2129-AC2128)/AC2129*100%,"")</f>
        <v/>
      </c>
      <c r="AD2130" s="194" t="str">
        <f t="shared" ref="AD2130" si="9390">IFERROR((AD2129-AD2128)/AD2129*100%,"")</f>
        <v/>
      </c>
      <c r="AE2130" s="194" t="str">
        <f t="shared" ref="AE2130" si="9391">IFERROR((AE2129-AE2128)/AE2129*100%,"")</f>
        <v/>
      </c>
      <c r="AF2130" s="194" t="str">
        <f t="shared" ref="AF2130" si="9392">IFERROR((AF2129-AF2128)/AF2129*100%,"")</f>
        <v/>
      </c>
      <c r="AG2130" s="194" t="str">
        <f t="shared" ref="AG2130" si="9393">IFERROR((AG2129-AG2128)/AG2129*100%,"")</f>
        <v/>
      </c>
      <c r="AH2130" s="194" t="str">
        <f t="shared" ref="AH2130" si="9394">IFERROR((AH2129-AH2128)/AH2129*100%,"")</f>
        <v/>
      </c>
      <c r="AI2130" s="194" t="str">
        <f t="shared" ref="AI2130" si="9395">IFERROR((AI2129-AI2128)/AI2129*100%,"")</f>
        <v/>
      </c>
      <c r="AJ2130" s="194" t="str">
        <f t="shared" ref="AJ2130" si="9396">IFERROR((AJ2129-AJ2128)/AJ2129*100%,"")</f>
        <v/>
      </c>
      <c r="AK2130" s="194" t="str">
        <f t="shared" ref="AK2130" si="9397">IFERROR((AK2129-AK2128)/AK2129*100%,"")</f>
        <v/>
      </c>
      <c r="AL2130" s="194" t="str">
        <f t="shared" ref="AL2130" si="9398">IFERROR((AL2129-AL2128)/AL2129*100%,"")</f>
        <v/>
      </c>
      <c r="AM2130" s="227" t="str">
        <f>IFERROR((AM2129-AM2127)/AM2129*100%,"")</f>
        <v/>
      </c>
    </row>
    <row r="2131" spans="1:39" s="6" customFormat="1" outlineLevel="1">
      <c r="A2131" t="str">
        <f>B2114&amp;C2131</f>
        <v>Surname, Forename10</v>
      </c>
      <c r="B2131" s="256"/>
      <c r="C2131" s="125">
        <v>10</v>
      </c>
      <c r="D2131" s="33" t="s">
        <v>22</v>
      </c>
      <c r="E2131" s="33"/>
      <c r="F2131" s="33"/>
      <c r="G2131" s="33"/>
      <c r="H2131" s="18"/>
      <c r="I2131" s="44"/>
      <c r="J2131" s="34"/>
      <c r="K2131" s="34"/>
      <c r="L2131" s="34"/>
      <c r="M2131" s="34"/>
      <c r="N2131" s="34"/>
      <c r="O2131" s="34"/>
      <c r="P2131" s="34"/>
      <c r="Q2131" s="17" t="str">
        <f>IF(SUM(K2131:P2131)=0,"",SUM(K2131:P2131))</f>
        <v/>
      </c>
      <c r="R2131" s="94"/>
      <c r="S2131" s="94"/>
      <c r="T2131" s="17" t="str">
        <f>IF(SUM(R2131:S2131)=0,"",SUM(R2131:S2131))</f>
        <v/>
      </c>
      <c r="U2131" s="17"/>
      <c r="V2131" s="94"/>
      <c r="W2131" s="17"/>
      <c r="X2131" s="94" t="str">
        <f>IFERROR(AVERAGE(V2131:W2131),"")</f>
        <v/>
      </c>
      <c r="Y2131" s="17"/>
      <c r="Z2131" s="17"/>
      <c r="AA2131" s="71"/>
      <c r="AB2131" s="17"/>
      <c r="AC2131" s="190" t="str">
        <f>IF(J2131="","",IF(J2131&lt;&gt;0,INT(25.4347*POWER((18-J2131),1.81)),0))</f>
        <v/>
      </c>
      <c r="AD2131" s="190" t="str">
        <f>IFERROR(IF(Q2131&lt;&gt;0,INT(0.14354*POWER(((10*Q2131)-220),1.4)),0),"")</f>
        <v/>
      </c>
      <c r="AE2131" s="190" t="str">
        <f>IFERROR(IF(T2131&lt;&gt;0,INT(51.39*POWER((T2131-1.5),1.05)),0),"")</f>
        <v/>
      </c>
      <c r="AF2131" s="190">
        <f>IF(U2131&lt;&gt;0,INT(0.8465*POWER(((100*U2131)-75),1.42)),0)</f>
        <v>0</v>
      </c>
      <c r="AG2131" s="190" t="str">
        <f>IFERROR(IF(X2131&lt;&gt;0,INT(1.53775*POWER((82-X2131),1.81)),0),"")</f>
        <v/>
      </c>
      <c r="AH2131" s="190" t="str">
        <f>IF(Y2131="","",IF(Y2131&lt;&gt;0,INT(5.74352*POWER((28.5-Y2131),1.92)),0))</f>
        <v/>
      </c>
      <c r="AI2131" s="190">
        <f>IF(Z2131&lt;&gt;0,INT(12.91*POWER((Z2131-4),1.1)),0)</f>
        <v>0</v>
      </c>
      <c r="AJ2131" s="190" t="str">
        <f>IF(AA2131="","",IF(AA2131&lt;&gt;0,INT(0.2797*POWER(((100*AA2131)),1.35)),0))</f>
        <v/>
      </c>
      <c r="AK2131" s="191" t="str">
        <f>IF(AB2131="","",IF(AB2131&lt;&gt;0,INT(100.14*POWER((AB2131-1),1.08)),0))</f>
        <v/>
      </c>
      <c r="AL2131" s="192">
        <f>COUNT(J2131,Q2131,T2131,X2131,Y2131,AA2131,AB2131)</f>
        <v>0</v>
      </c>
      <c r="AM2131" s="193" t="str">
        <f>IF(AL2131=0,"",SUM(AC2131:AK2131))</f>
        <v/>
      </c>
    </row>
    <row r="2132" spans="1:39" s="6" customFormat="1" outlineLevel="1">
      <c r="A2132"/>
      <c r="B2132" s="257"/>
      <c r="C2132" s="126" t="s">
        <v>65</v>
      </c>
      <c r="D2132" s="33"/>
      <c r="E2132" s="33"/>
      <c r="F2132" s="33"/>
      <c r="G2132" s="33"/>
      <c r="H2132" s="18"/>
      <c r="I2132" s="44"/>
      <c r="J2132" s="107" t="str">
        <f>IFERROR((J2129-J2131)/J2131*100%,"")</f>
        <v/>
      </c>
      <c r="K2132" s="107" t="str">
        <f t="shared" ref="K2132:T2132" si="9399">IFERROR((K2131-K2129)/K2131*100%,"")</f>
        <v/>
      </c>
      <c r="L2132" s="107" t="str">
        <f t="shared" si="9399"/>
        <v/>
      </c>
      <c r="M2132" s="107" t="str">
        <f t="shared" si="9399"/>
        <v/>
      </c>
      <c r="N2132" s="107" t="str">
        <f t="shared" si="9399"/>
        <v/>
      </c>
      <c r="O2132" s="107" t="str">
        <f t="shared" si="9399"/>
        <v/>
      </c>
      <c r="P2132" s="107" t="str">
        <f t="shared" si="9399"/>
        <v/>
      </c>
      <c r="Q2132" s="107" t="str">
        <f t="shared" si="9399"/>
        <v/>
      </c>
      <c r="R2132" s="107" t="str">
        <f t="shared" si="9399"/>
        <v/>
      </c>
      <c r="S2132" s="107" t="str">
        <f t="shared" si="9399"/>
        <v/>
      </c>
      <c r="T2132" s="107" t="str">
        <f t="shared" si="9399"/>
        <v/>
      </c>
      <c r="U2132" s="107" t="str">
        <f t="shared" ref="U2132" si="9400">IFERROR((U2131-U2130)/U2131*100%,"")</f>
        <v/>
      </c>
      <c r="V2132" s="107" t="str">
        <f>IFERROR((V2129-V2131)/V2131*100%,"")</f>
        <v/>
      </c>
      <c r="W2132" s="107" t="str">
        <f>IFERROR((W2129-W2131)/W2131*100%,"")</f>
        <v/>
      </c>
      <c r="X2132" s="107" t="str">
        <f>IFERROR((X2129-X2131)/X2131*100%,"")</f>
        <v/>
      </c>
      <c r="Y2132" s="107" t="str">
        <f>IFERROR((Y2129-Y2131)/Y2131*100%,"")</f>
        <v/>
      </c>
      <c r="Z2132" s="107" t="str">
        <f t="shared" ref="Z2132" si="9401">IFERROR((Z2131-Z2130)/Z2131*100%,"")</f>
        <v/>
      </c>
      <c r="AA2132" s="107" t="str">
        <f>IFERROR((AA2131-AA2129)/AA2131*100%,"")</f>
        <v/>
      </c>
      <c r="AB2132" s="107" t="str">
        <f>IFERROR((AB2131-AB2129)/AB2131*100%,"")</f>
        <v/>
      </c>
      <c r="AC2132" s="194" t="str">
        <f t="shared" ref="AC2132" si="9402">IFERROR((AC2131-AC2130)/AC2131*100%,"")</f>
        <v/>
      </c>
      <c r="AD2132" s="194" t="str">
        <f t="shared" ref="AD2132" si="9403">IFERROR((AD2131-AD2130)/AD2131*100%,"")</f>
        <v/>
      </c>
      <c r="AE2132" s="194" t="str">
        <f t="shared" ref="AE2132" si="9404">IFERROR((AE2131-AE2130)/AE2131*100%,"")</f>
        <v/>
      </c>
      <c r="AF2132" s="194" t="str">
        <f t="shared" ref="AF2132" si="9405">IFERROR((AF2131-AF2130)/AF2131*100%,"")</f>
        <v/>
      </c>
      <c r="AG2132" s="194" t="str">
        <f t="shared" ref="AG2132" si="9406">IFERROR((AG2131-AG2130)/AG2131*100%,"")</f>
        <v/>
      </c>
      <c r="AH2132" s="194" t="str">
        <f t="shared" ref="AH2132" si="9407">IFERROR((AH2131-AH2130)/AH2131*100%,"")</f>
        <v/>
      </c>
      <c r="AI2132" s="194" t="str">
        <f t="shared" ref="AI2132" si="9408">IFERROR((AI2131-AI2130)/AI2131*100%,"")</f>
        <v/>
      </c>
      <c r="AJ2132" s="194" t="str">
        <f t="shared" ref="AJ2132" si="9409">IFERROR((AJ2131-AJ2130)/AJ2131*100%,"")</f>
        <v/>
      </c>
      <c r="AK2132" s="194" t="str">
        <f t="shared" ref="AK2132" si="9410">IFERROR((AK2131-AK2130)/AK2131*100%,"")</f>
        <v/>
      </c>
      <c r="AL2132" s="194" t="str">
        <f t="shared" ref="AL2132" si="9411">IFERROR((AL2131-AL2130)/AL2131*100%,"")</f>
        <v/>
      </c>
      <c r="AM2132" s="227" t="str">
        <f>IFERROR((AM2131-AM2129)/AM2131*100%,"")</f>
        <v/>
      </c>
    </row>
    <row r="2133" spans="1:39" s="45" customFormat="1" outlineLevel="1">
      <c r="B2133" s="115"/>
      <c r="C2133" s="32"/>
      <c r="D2133" s="33"/>
      <c r="E2133" s="33"/>
      <c r="F2133" s="33"/>
      <c r="G2133" s="33"/>
      <c r="H2133" s="18"/>
      <c r="I2133" s="44"/>
      <c r="J2133" s="34"/>
      <c r="K2133" s="34"/>
      <c r="L2133" s="34"/>
      <c r="M2133" s="34"/>
      <c r="N2133" s="34"/>
      <c r="O2133" s="34"/>
      <c r="P2133" s="34"/>
      <c r="Q2133" s="34"/>
      <c r="R2133" s="34"/>
      <c r="S2133" s="34"/>
      <c r="T2133" s="34"/>
      <c r="U2133" s="34"/>
      <c r="V2133" s="34"/>
      <c r="W2133" s="34"/>
      <c r="X2133" s="34"/>
      <c r="Y2133" s="34"/>
      <c r="Z2133" s="34"/>
      <c r="AA2133" s="34"/>
      <c r="AB2133" s="34"/>
      <c r="AC2133" s="195"/>
      <c r="AD2133" s="196"/>
      <c r="AE2133" s="196"/>
      <c r="AF2133" s="196"/>
      <c r="AG2133" s="196"/>
      <c r="AH2133" s="196"/>
      <c r="AI2133" s="196"/>
      <c r="AJ2133" s="196"/>
      <c r="AK2133" s="197"/>
      <c r="AL2133" s="196"/>
      <c r="AM2133" s="198"/>
    </row>
    <row r="2134" spans="1:39" s="6" customFormat="1" outlineLevel="1">
      <c r="B2134" s="116"/>
      <c r="C2134" s="35"/>
      <c r="D2134" s="36"/>
      <c r="E2134" s="36"/>
      <c r="F2134" s="36"/>
      <c r="G2134" s="36"/>
      <c r="H2134" s="37"/>
      <c r="I2134" s="38" t="s">
        <v>24</v>
      </c>
      <c r="J2134" s="21" t="e">
        <f>AVERAGE(J2114:J2115,J2117,J2119,J2121,J2123,J2125,J2127,J2129,J2131)</f>
        <v>#DIV/0!</v>
      </c>
      <c r="K2134" s="21" t="e">
        <f t="shared" ref="K2134:AB2134" si="9412">AVERAGE(K2114:K2115,K2117,K2119,K2121,K2123,K2125,K2127,K2129,K2131)</f>
        <v>#DIV/0!</v>
      </c>
      <c r="L2134" s="21" t="e">
        <f t="shared" si="9412"/>
        <v>#DIV/0!</v>
      </c>
      <c r="M2134" s="21" t="e">
        <f t="shared" si="9412"/>
        <v>#DIV/0!</v>
      </c>
      <c r="N2134" s="21" t="e">
        <f t="shared" si="9412"/>
        <v>#DIV/0!</v>
      </c>
      <c r="O2134" s="21" t="e">
        <f t="shared" si="9412"/>
        <v>#DIV/0!</v>
      </c>
      <c r="P2134" s="21" t="e">
        <f t="shared" si="9412"/>
        <v>#DIV/0!</v>
      </c>
      <c r="Q2134" s="21">
        <f t="shared" si="9412"/>
        <v>0</v>
      </c>
      <c r="R2134" s="21" t="e">
        <f t="shared" si="9412"/>
        <v>#DIV/0!</v>
      </c>
      <c r="S2134" s="21" t="e">
        <f t="shared" si="9412"/>
        <v>#DIV/0!</v>
      </c>
      <c r="T2134" s="21">
        <f t="shared" si="9412"/>
        <v>0</v>
      </c>
      <c r="U2134" s="21" t="e">
        <f t="shared" si="9412"/>
        <v>#DIV/0!</v>
      </c>
      <c r="V2134" s="21" t="e">
        <f t="shared" si="9412"/>
        <v>#DIV/0!</v>
      </c>
      <c r="W2134" s="21" t="e">
        <f t="shared" si="9412"/>
        <v>#DIV/0!</v>
      </c>
      <c r="X2134" s="21" t="e">
        <f t="shared" si="9412"/>
        <v>#DIV/0!</v>
      </c>
      <c r="Y2134" s="21" t="e">
        <f t="shared" si="9412"/>
        <v>#DIV/0!</v>
      </c>
      <c r="Z2134" s="21" t="e">
        <f t="shared" si="9412"/>
        <v>#DIV/0!</v>
      </c>
      <c r="AA2134" s="21" t="e">
        <f t="shared" si="9412"/>
        <v>#DIV/0!</v>
      </c>
      <c r="AB2134" s="21" t="e">
        <f t="shared" si="9412"/>
        <v>#DIV/0!</v>
      </c>
      <c r="AC2134" s="199"/>
      <c r="AD2134" s="200"/>
      <c r="AE2134" s="200"/>
      <c r="AF2134" s="200"/>
      <c r="AG2134" s="200"/>
      <c r="AH2134" s="200"/>
      <c r="AI2134" s="200"/>
      <c r="AJ2134" s="200"/>
      <c r="AK2134" s="201"/>
      <c r="AL2134" s="200"/>
      <c r="AM2134" s="202"/>
    </row>
    <row r="2135" spans="1:39" s="6" customFormat="1" outlineLevel="1">
      <c r="B2135" s="116"/>
      <c r="C2135" s="35"/>
      <c r="D2135" s="36"/>
      <c r="E2135" s="36"/>
      <c r="F2135" s="36"/>
      <c r="G2135" s="36"/>
      <c r="H2135" s="37"/>
      <c r="I2135" s="38" t="s">
        <v>26</v>
      </c>
      <c r="J2135" s="21">
        <f>MIN(J2114:J2115,J2117,J2119,J2121,J2123,J2125,J2127,J2129,J2131)</f>
        <v>0</v>
      </c>
      <c r="K2135" s="21">
        <f t="shared" ref="K2135:AB2135" si="9413">MIN(K2114:K2115,K2117,K2119,K2121,K2123,K2125,K2127,K2129,K2131)</f>
        <v>0</v>
      </c>
      <c r="L2135" s="21">
        <f t="shared" si="9413"/>
        <v>0</v>
      </c>
      <c r="M2135" s="21">
        <f t="shared" si="9413"/>
        <v>0</v>
      </c>
      <c r="N2135" s="21">
        <f t="shared" si="9413"/>
        <v>0</v>
      </c>
      <c r="O2135" s="21">
        <f t="shared" si="9413"/>
        <v>0</v>
      </c>
      <c r="P2135" s="21">
        <f t="shared" si="9413"/>
        <v>0</v>
      </c>
      <c r="Q2135" s="21">
        <f t="shared" si="9413"/>
        <v>0</v>
      </c>
      <c r="R2135" s="21">
        <f t="shared" si="9413"/>
        <v>0</v>
      </c>
      <c r="S2135" s="21">
        <f t="shared" si="9413"/>
        <v>0</v>
      </c>
      <c r="T2135" s="21">
        <f t="shared" si="9413"/>
        <v>0</v>
      </c>
      <c r="U2135" s="21">
        <f t="shared" si="9413"/>
        <v>0</v>
      </c>
      <c r="V2135" s="21">
        <f t="shared" si="9413"/>
        <v>0</v>
      </c>
      <c r="W2135" s="21">
        <f t="shared" si="9413"/>
        <v>0</v>
      </c>
      <c r="X2135" s="21" t="e">
        <f t="shared" si="9413"/>
        <v>#DIV/0!</v>
      </c>
      <c r="Y2135" s="21">
        <f t="shared" si="9413"/>
        <v>0</v>
      </c>
      <c r="Z2135" s="21">
        <f t="shared" si="9413"/>
        <v>0</v>
      </c>
      <c r="AA2135" s="21">
        <f t="shared" si="9413"/>
        <v>0</v>
      </c>
      <c r="AB2135" s="21">
        <f t="shared" si="9413"/>
        <v>0</v>
      </c>
      <c r="AC2135" s="199"/>
      <c r="AD2135" s="200"/>
      <c r="AE2135" s="200"/>
      <c r="AF2135" s="200"/>
      <c r="AG2135" s="200"/>
      <c r="AH2135" s="200"/>
      <c r="AI2135" s="200"/>
      <c r="AJ2135" s="200"/>
      <c r="AK2135" s="201"/>
      <c r="AL2135" s="200"/>
      <c r="AM2135" s="202"/>
    </row>
    <row r="2136" spans="1:39" s="6" customFormat="1" outlineLevel="1">
      <c r="B2136" s="116"/>
      <c r="C2136" s="35"/>
      <c r="D2136" s="36"/>
      <c r="E2136" s="36"/>
      <c r="F2136" s="36"/>
      <c r="G2136" s="36"/>
      <c r="H2136" s="37"/>
      <c r="I2136" s="38" t="s">
        <v>25</v>
      </c>
      <c r="J2136" s="21">
        <f>MAX(J2114:J2115,J2117,J2119,J2121,J2123,J2125,J2127,J2129,J2131)</f>
        <v>0</v>
      </c>
      <c r="K2136" s="21">
        <f t="shared" ref="K2136:AB2136" si="9414">MAX(K2114:K2115,K2117,K2119,K2121,K2123,K2125,K2127,K2129,K2131)</f>
        <v>0</v>
      </c>
      <c r="L2136" s="21">
        <f t="shared" si="9414"/>
        <v>0</v>
      </c>
      <c r="M2136" s="21">
        <f t="shared" si="9414"/>
        <v>0</v>
      </c>
      <c r="N2136" s="21">
        <f t="shared" si="9414"/>
        <v>0</v>
      </c>
      <c r="O2136" s="21">
        <f t="shared" si="9414"/>
        <v>0</v>
      </c>
      <c r="P2136" s="21">
        <f t="shared" si="9414"/>
        <v>0</v>
      </c>
      <c r="Q2136" s="21">
        <f t="shared" si="9414"/>
        <v>0</v>
      </c>
      <c r="R2136" s="21">
        <f t="shared" si="9414"/>
        <v>0</v>
      </c>
      <c r="S2136" s="21">
        <f t="shared" si="9414"/>
        <v>0</v>
      </c>
      <c r="T2136" s="21">
        <f t="shared" si="9414"/>
        <v>0</v>
      </c>
      <c r="U2136" s="21">
        <f t="shared" si="9414"/>
        <v>0</v>
      </c>
      <c r="V2136" s="21">
        <f t="shared" si="9414"/>
        <v>0</v>
      </c>
      <c r="W2136" s="21">
        <f t="shared" si="9414"/>
        <v>0</v>
      </c>
      <c r="X2136" s="21" t="e">
        <f t="shared" si="9414"/>
        <v>#DIV/0!</v>
      </c>
      <c r="Y2136" s="21">
        <f t="shared" si="9414"/>
        <v>0</v>
      </c>
      <c r="Z2136" s="21">
        <f t="shared" si="9414"/>
        <v>0</v>
      </c>
      <c r="AA2136" s="21">
        <f t="shared" si="9414"/>
        <v>0</v>
      </c>
      <c r="AB2136" s="21">
        <f t="shared" si="9414"/>
        <v>0</v>
      </c>
      <c r="AC2136" s="199"/>
      <c r="AD2136" s="200"/>
      <c r="AE2136" s="200"/>
      <c r="AF2136" s="200"/>
      <c r="AG2136" s="200"/>
      <c r="AH2136" s="200"/>
      <c r="AI2136" s="200"/>
      <c r="AJ2136" s="200"/>
      <c r="AK2136" s="201"/>
      <c r="AL2136" s="200"/>
      <c r="AM2136" s="202"/>
    </row>
    <row r="2137" spans="1:39" s="6" customFormat="1" outlineLevel="1">
      <c r="B2137" s="116"/>
      <c r="C2137" s="35"/>
      <c r="D2137" s="36"/>
      <c r="E2137" s="36"/>
      <c r="F2137" s="36"/>
      <c r="G2137" s="36"/>
      <c r="H2137" s="37"/>
      <c r="I2137" s="38"/>
      <c r="J2137" s="21"/>
      <c r="K2137" s="21"/>
      <c r="L2137" s="21"/>
      <c r="M2137" s="21"/>
      <c r="N2137" s="21"/>
      <c r="O2137" s="21"/>
      <c r="P2137" s="21"/>
      <c r="Q2137" s="21"/>
      <c r="R2137" s="21"/>
      <c r="S2137" s="21"/>
      <c r="T2137" s="21"/>
      <c r="U2137" s="21"/>
      <c r="V2137" s="21"/>
      <c r="W2137" s="21"/>
      <c r="X2137" s="21"/>
      <c r="Y2137" s="21"/>
      <c r="Z2137" s="21"/>
      <c r="AA2137" s="21"/>
      <c r="AB2137" s="21"/>
      <c r="AC2137" s="200"/>
      <c r="AD2137" s="200"/>
      <c r="AE2137" s="200"/>
      <c r="AF2137" s="200"/>
      <c r="AG2137" s="200"/>
      <c r="AH2137" s="200"/>
      <c r="AI2137" s="200"/>
      <c r="AJ2137" s="200"/>
      <c r="AK2137" s="200"/>
      <c r="AL2137" s="200"/>
      <c r="AM2137" s="202"/>
    </row>
    <row r="2138" spans="1:39" s="31" customFormat="1" ht="16.5" outlineLevel="1" thickBot="1">
      <c r="B2138" s="117"/>
      <c r="C2138" s="39"/>
      <c r="D2138" s="40"/>
      <c r="E2138" s="40"/>
      <c r="F2138" s="40"/>
      <c r="G2138" s="40"/>
      <c r="H2138" s="41"/>
      <c r="I2138" s="42"/>
      <c r="J2138" s="43"/>
      <c r="K2138" s="43"/>
      <c r="L2138" s="43"/>
      <c r="M2138" s="43"/>
      <c r="N2138" s="43"/>
      <c r="O2138" s="43"/>
      <c r="P2138" s="43"/>
      <c r="Q2138" s="43"/>
      <c r="R2138" s="43"/>
      <c r="S2138" s="43"/>
      <c r="T2138" s="43"/>
      <c r="U2138" s="43"/>
      <c r="V2138" s="43"/>
      <c r="W2138" s="43"/>
      <c r="X2138" s="43"/>
      <c r="Y2138" s="43"/>
      <c r="Z2138" s="43"/>
      <c r="AA2138" s="43"/>
      <c r="AB2138" s="43"/>
      <c r="AC2138" s="204"/>
      <c r="AD2138" s="204"/>
      <c r="AE2138" s="204"/>
      <c r="AF2138" s="204"/>
      <c r="AG2138" s="204"/>
      <c r="AH2138" s="204"/>
      <c r="AI2138" s="204"/>
      <c r="AJ2138" s="204"/>
      <c r="AK2138" s="204"/>
      <c r="AL2138" s="204"/>
      <c r="AM2138" s="205"/>
    </row>
    <row r="2139" spans="1:39" customFormat="1">
      <c r="B2139" s="118"/>
      <c r="C2139" s="28"/>
      <c r="D2139" s="19"/>
      <c r="E2139" s="19"/>
      <c r="F2139" s="19"/>
      <c r="G2139" s="19"/>
      <c r="H2139" s="29"/>
      <c r="I2139" s="20"/>
      <c r="J2139" s="30"/>
      <c r="K2139" s="30"/>
      <c r="L2139" s="30"/>
      <c r="M2139" s="30"/>
      <c r="N2139" s="30"/>
      <c r="O2139" s="30"/>
      <c r="P2139" s="30"/>
      <c r="Q2139" s="30"/>
      <c r="R2139" s="30"/>
      <c r="S2139" s="30"/>
      <c r="T2139" s="30"/>
      <c r="U2139" s="30"/>
      <c r="V2139" s="30"/>
      <c r="W2139" s="30"/>
      <c r="X2139" s="30"/>
      <c r="Y2139" s="30"/>
      <c r="Z2139" s="30"/>
      <c r="AA2139" s="30"/>
      <c r="AB2139" s="30"/>
      <c r="AC2139" s="206"/>
      <c r="AD2139" s="206"/>
      <c r="AE2139" s="206"/>
      <c r="AF2139" s="206"/>
      <c r="AG2139" s="206"/>
      <c r="AH2139" s="206"/>
      <c r="AI2139" s="206"/>
      <c r="AJ2139" s="206"/>
      <c r="AK2139" s="206"/>
      <c r="AL2139" s="206"/>
      <c r="AM2139" s="207"/>
    </row>
    <row r="2140" spans="1:39" customFormat="1" outlineLevel="1">
      <c r="B2140" s="114" t="s">
        <v>41</v>
      </c>
      <c r="C2140" s="28"/>
      <c r="D2140" s="19"/>
      <c r="E2140" s="19"/>
      <c r="F2140" s="19"/>
      <c r="G2140" s="19"/>
      <c r="H2140" s="29"/>
      <c r="I2140" s="20"/>
      <c r="J2140" s="30"/>
      <c r="K2140" s="30"/>
      <c r="L2140" s="30"/>
      <c r="M2140" s="30"/>
      <c r="N2140" s="30"/>
      <c r="O2140" s="30"/>
      <c r="P2140" s="30"/>
      <c r="Q2140" s="30"/>
      <c r="R2140" s="30"/>
      <c r="S2140" s="30"/>
      <c r="T2140" s="30"/>
      <c r="U2140" s="30"/>
      <c r="V2140" s="30"/>
      <c r="W2140" s="30"/>
      <c r="X2140" s="30"/>
      <c r="Y2140" s="30"/>
      <c r="Z2140" s="30"/>
      <c r="AA2140" s="30"/>
      <c r="AB2140" s="30"/>
      <c r="AC2140" s="206"/>
      <c r="AD2140" s="206"/>
      <c r="AE2140" s="206"/>
      <c r="AF2140" s="206"/>
      <c r="AG2140" s="206"/>
      <c r="AH2140" s="206"/>
      <c r="AI2140" s="206"/>
      <c r="AJ2140" s="206"/>
      <c r="AK2140" s="206"/>
      <c r="AL2140" s="206"/>
      <c r="AM2140" s="207"/>
    </row>
    <row r="2141" spans="1:39" customFormat="1" outlineLevel="1">
      <c r="A2141" t="str">
        <f>B2141&amp;C2141</f>
        <v>Surname, Forename1</v>
      </c>
      <c r="B2141" s="255" t="s">
        <v>28</v>
      </c>
      <c r="C2141" s="122">
        <v>1</v>
      </c>
      <c r="D2141" s="26" t="s">
        <v>22</v>
      </c>
      <c r="E2141" s="103"/>
      <c r="F2141" s="103"/>
      <c r="G2141" s="103"/>
      <c r="H2141" s="16"/>
      <c r="I2141" s="16"/>
      <c r="J2141" s="17"/>
      <c r="K2141" s="94"/>
      <c r="L2141" s="94"/>
      <c r="M2141" s="94"/>
      <c r="N2141" s="94"/>
      <c r="O2141" s="94"/>
      <c r="P2141" s="94"/>
      <c r="Q2141" s="17">
        <f>SUM(K2141:P2141)</f>
        <v>0</v>
      </c>
      <c r="R2141" s="94"/>
      <c r="S2141" s="94"/>
      <c r="T2141" s="17">
        <f>SUM(R2141:S2141)</f>
        <v>0</v>
      </c>
      <c r="U2141" s="17"/>
      <c r="V2141" s="94"/>
      <c r="W2141" s="17"/>
      <c r="X2141" s="94" t="e">
        <f>AVERAGE(V2141:W2141)</f>
        <v>#DIV/0!</v>
      </c>
      <c r="Y2141" s="17"/>
      <c r="Z2141" s="17"/>
      <c r="AA2141" s="17"/>
      <c r="AB2141" s="17"/>
      <c r="AC2141" s="190">
        <f>IF(J2141&lt;&gt;0,INT(25.4347*POWER((18-J2141),1.81)),0)</f>
        <v>0</v>
      </c>
      <c r="AD2141" s="190">
        <f>IF(Q2141&lt;&gt;0,INT(0.14354*POWER(((10*Q2141)-220),1.4)),0)</f>
        <v>0</v>
      </c>
      <c r="AE2141" s="190">
        <f>IF(T2141&lt;&gt;0,INT(51.39*POWER((T2141-1.5),1.05)),0)</f>
        <v>0</v>
      </c>
      <c r="AF2141" s="190">
        <f>IF(U2141&lt;&gt;0,INT(0.8465*POWER(((100*U2141)-75),1.42)),0)</f>
        <v>0</v>
      </c>
      <c r="AG2141" s="190" t="e">
        <f>IF(X2141&lt;&gt;0,INT(1.53775*POWER((82-X2141),1.81)),0)</f>
        <v>#DIV/0!</v>
      </c>
      <c r="AH2141" s="190">
        <f>IF(Y2141&lt;&gt;0,INT(5.74352*POWER((28.5-Y2141),1.92)),0)</f>
        <v>0</v>
      </c>
      <c r="AI2141" s="190">
        <f>IF(Z2141&lt;&gt;0,INT(12.91*POWER((Z2141-4),1.1)),0)</f>
        <v>0</v>
      </c>
      <c r="AJ2141" s="190">
        <f>IF(AA2141&lt;&gt;0,INT(0.2797*POWER(((100*AA2141)),1.35)),0)</f>
        <v>0</v>
      </c>
      <c r="AK2141" s="191">
        <f>IF(AB2141&lt;&gt;0,INT(100.14*POWER((AB2141-1),1.08)),0)</f>
        <v>0</v>
      </c>
      <c r="AL2141" s="208">
        <v>7</v>
      </c>
      <c r="AM2141" s="193" t="e">
        <f>SUM(AC2141:AK2141)</f>
        <v>#DIV/0!</v>
      </c>
    </row>
    <row r="2142" spans="1:39" customFormat="1" outlineLevel="1">
      <c r="A2142" t="str">
        <f>B2141&amp;C2142</f>
        <v>Surname, Forename2</v>
      </c>
      <c r="B2142" s="256"/>
      <c r="C2142" s="123">
        <v>2</v>
      </c>
      <c r="D2142" s="26" t="s">
        <v>22</v>
      </c>
      <c r="E2142" s="103"/>
      <c r="F2142" s="103"/>
      <c r="G2142" s="103"/>
      <c r="H2142" s="15"/>
      <c r="I2142" s="16"/>
      <c r="J2142" s="17"/>
      <c r="K2142" s="94"/>
      <c r="L2142" s="94"/>
      <c r="M2142" s="94"/>
      <c r="N2142" s="94"/>
      <c r="O2142" s="94"/>
      <c r="P2142" s="94"/>
      <c r="Q2142" s="17" t="str">
        <f>IF(SUM(K2142:P2142)=0,"",SUM(K2142:P2142))</f>
        <v/>
      </c>
      <c r="R2142" s="94"/>
      <c r="S2142" s="94"/>
      <c r="T2142" s="17" t="str">
        <f>IF(SUM(R2142:S2142)=0,"",SUM(R2142:S2142))</f>
        <v/>
      </c>
      <c r="U2142" s="17"/>
      <c r="V2142" s="94"/>
      <c r="W2142" s="17"/>
      <c r="X2142" s="94" t="str">
        <f>IFERROR(AVERAGE(V2142:W2142),"")</f>
        <v/>
      </c>
      <c r="Y2142" s="17"/>
      <c r="Z2142" s="17"/>
      <c r="AA2142" s="71"/>
      <c r="AB2142" s="17"/>
      <c r="AC2142" s="190" t="str">
        <f>IF(J2142="","",IF(J2142&lt;&gt;0,INT(25.4347*POWER((18-J2142),1.81)),0))</f>
        <v/>
      </c>
      <c r="AD2142" s="190" t="str">
        <f>IFERROR(IF(Q2142&lt;&gt;0,INT(0.14354*POWER(((10*Q2142)-220),1.4)),0),"")</f>
        <v/>
      </c>
      <c r="AE2142" s="190" t="str">
        <f>IFERROR(IF(T2142&lt;&gt;0,INT(51.39*POWER((T2142-1.5),1.05)),0),"")</f>
        <v/>
      </c>
      <c r="AF2142" s="190">
        <f>IF(U2142&lt;&gt;0,INT(0.8465*POWER(((100*U2142)-75),1.42)),0)</f>
        <v>0</v>
      </c>
      <c r="AG2142" s="190" t="str">
        <f>IFERROR(IF(X2142&lt;&gt;0,INT(1.53775*POWER((82-X2142),1.81)),0),"")</f>
        <v/>
      </c>
      <c r="AH2142" s="190" t="str">
        <f>IF(Y2142="","",IF(Y2142&lt;&gt;0,INT(5.74352*POWER((28.5-Y2142),1.92)),0))</f>
        <v/>
      </c>
      <c r="AI2142" s="190">
        <f>IF(Z2142&lt;&gt;0,INT(12.91*POWER((Z2142-4),1.1)),0)</f>
        <v>0</v>
      </c>
      <c r="AJ2142" s="190" t="str">
        <f>IF(AA2142="","",IF(AA2142&lt;&gt;0,INT(0.2797*POWER(((100*AA2142)),1.35)),0))</f>
        <v/>
      </c>
      <c r="AK2142" s="191" t="str">
        <f>IF(AB2142="","",IF(AB2142&lt;&gt;0,INT(100.14*POWER((AB2142-1),1.08)),0))</f>
        <v/>
      </c>
      <c r="AL2142" s="192">
        <f>COUNT(J2142,Q2142,T2142,X2142,Y2142,AA2142,AB2142)</f>
        <v>0</v>
      </c>
      <c r="AM2142" s="193" t="str">
        <f>IF(AL2142=0,"",SUM(AC2142:AK2142))</f>
        <v/>
      </c>
    </row>
    <row r="2143" spans="1:39" customFormat="1" outlineLevel="1">
      <c r="B2143" s="256"/>
      <c r="C2143" s="124" t="s">
        <v>65</v>
      </c>
      <c r="D2143" s="103"/>
      <c r="E2143" s="103"/>
      <c r="F2143" s="103"/>
      <c r="G2143" s="103"/>
      <c r="H2143" s="104"/>
      <c r="I2143" s="105"/>
      <c r="J2143" s="107" t="str">
        <f>IFERROR((J2141-J2142)/J2142*100%,"")</f>
        <v/>
      </c>
      <c r="K2143" s="107" t="str">
        <f>IFERROR((K2142-K2141)/K2142*100%,"")</f>
        <v/>
      </c>
      <c r="L2143" s="107" t="str">
        <f t="shared" ref="L2143:S2143" si="9415">IFERROR((L2142-L2141)/L2142*100%,"")</f>
        <v/>
      </c>
      <c r="M2143" s="107" t="str">
        <f t="shared" si="9415"/>
        <v/>
      </c>
      <c r="N2143" s="107" t="str">
        <f t="shared" si="9415"/>
        <v/>
      </c>
      <c r="O2143" s="107" t="str">
        <f t="shared" si="9415"/>
        <v/>
      </c>
      <c r="P2143" s="107" t="str">
        <f t="shared" si="9415"/>
        <v/>
      </c>
      <c r="Q2143" s="107" t="str">
        <f t="shared" si="9415"/>
        <v/>
      </c>
      <c r="R2143" s="107" t="str">
        <f t="shared" si="9415"/>
        <v/>
      </c>
      <c r="S2143" s="107" t="str">
        <f t="shared" si="9415"/>
        <v/>
      </c>
      <c r="T2143" s="107" t="str">
        <f>IFERROR((T2142-T2141)/T2142*100%,"")</f>
        <v/>
      </c>
      <c r="U2143" s="107" t="str">
        <f t="shared" ref="U2143" si="9416">IFERROR((U2142-U2141)/U2142*100%,"")</f>
        <v/>
      </c>
      <c r="V2143" s="107" t="str">
        <f>IFERROR((V2141-V2142)/V2142*100%,"")</f>
        <v/>
      </c>
      <c r="W2143" s="107" t="str">
        <f>IFERROR((W2141-W2142)/W2142*100%,"")</f>
        <v/>
      </c>
      <c r="X2143" s="107" t="str">
        <f>IFERROR((X2141-X2142)/X2142*100%,"")</f>
        <v/>
      </c>
      <c r="Y2143" s="107" t="str">
        <f>IFERROR((Y2141-Y2142)/Y2142*100%,"")</f>
        <v/>
      </c>
      <c r="Z2143" s="107" t="str">
        <f t="shared" ref="Z2143:AB2143" si="9417">IFERROR((Z2142-Z2141)/Z2142*100%,"")</f>
        <v/>
      </c>
      <c r="AA2143" s="107" t="str">
        <f t="shared" si="9417"/>
        <v/>
      </c>
      <c r="AB2143" s="107" t="str">
        <f t="shared" si="9417"/>
        <v/>
      </c>
      <c r="AC2143" s="194" t="str">
        <f t="shared" ref="AC2143" si="9418">IFERROR((AC2142-AC2141)/AC2142*100%,"")</f>
        <v/>
      </c>
      <c r="AD2143" s="194" t="str">
        <f t="shared" ref="AD2143" si="9419">IFERROR((AD2142-AD2141)/AD2142*100%,"")</f>
        <v/>
      </c>
      <c r="AE2143" s="194" t="str">
        <f t="shared" ref="AE2143" si="9420">IFERROR((AE2142-AE2141)/AE2142*100%,"")</f>
        <v/>
      </c>
      <c r="AF2143" s="194" t="str">
        <f t="shared" ref="AF2143" si="9421">IFERROR((AF2142-AF2141)/AF2142*100%,"")</f>
        <v/>
      </c>
      <c r="AG2143" s="194" t="str">
        <f t="shared" ref="AG2143" si="9422">IFERROR((AG2142-AG2141)/AG2142*100%,"")</f>
        <v/>
      </c>
      <c r="AH2143" s="194" t="str">
        <f t="shared" ref="AH2143" si="9423">IFERROR((AH2142-AH2141)/AH2142*100%,"")</f>
        <v/>
      </c>
      <c r="AI2143" s="194" t="str">
        <f t="shared" ref="AI2143" si="9424">IFERROR((AI2142-AI2141)/AI2142*100%,"")</f>
        <v/>
      </c>
      <c r="AJ2143" s="194" t="str">
        <f t="shared" ref="AJ2143" si="9425">IFERROR((AJ2142-AJ2141)/AJ2142*100%,"")</f>
        <v/>
      </c>
      <c r="AK2143" s="194" t="str">
        <f t="shared" ref="AK2143" si="9426">IFERROR((AK2142-AK2141)/AK2142*100%,"")</f>
        <v/>
      </c>
      <c r="AL2143" s="194" t="str">
        <f t="shared" ref="AL2143:AM2143" si="9427">IFERROR((AL2142-AL2141)/AL2142*100%,"")</f>
        <v/>
      </c>
      <c r="AM2143" s="228" t="str">
        <f t="shared" si="9427"/>
        <v/>
      </c>
    </row>
    <row r="2144" spans="1:39" customFormat="1" outlineLevel="1">
      <c r="A2144" t="str">
        <f>B2141&amp;C2144</f>
        <v>Surname, Forename3</v>
      </c>
      <c r="B2144" s="256"/>
      <c r="C2144" s="123">
        <v>3</v>
      </c>
      <c r="D2144" s="26" t="s">
        <v>22</v>
      </c>
      <c r="E2144" s="103"/>
      <c r="F2144" s="103"/>
      <c r="G2144" s="103"/>
      <c r="H2144" s="15"/>
      <c r="I2144" s="16"/>
      <c r="J2144" s="17"/>
      <c r="K2144" s="94"/>
      <c r="L2144" s="94"/>
      <c r="M2144" s="94"/>
      <c r="N2144" s="94"/>
      <c r="O2144" s="94"/>
      <c r="P2144" s="94"/>
      <c r="Q2144" s="17" t="str">
        <f>IF(SUM(K2144:P2144)=0,"",SUM(K2144:P2144))</f>
        <v/>
      </c>
      <c r="R2144" s="94"/>
      <c r="S2144" s="94"/>
      <c r="T2144" s="17" t="str">
        <f>IF(SUM(R2144:S2144)=0,"",SUM(R2144:S2144))</f>
        <v/>
      </c>
      <c r="U2144" s="17"/>
      <c r="V2144" s="94"/>
      <c r="W2144" s="17"/>
      <c r="X2144" s="94" t="str">
        <f>IFERROR(AVERAGE(V2144:W2144),"")</f>
        <v/>
      </c>
      <c r="Y2144" s="17"/>
      <c r="Z2144" s="17"/>
      <c r="AA2144" s="71"/>
      <c r="AB2144" s="17"/>
      <c r="AC2144" s="190" t="str">
        <f>IF(J2144="","",IF(J2144&lt;&gt;0,INT(25.4347*POWER((18-J2144),1.81)),0))</f>
        <v/>
      </c>
      <c r="AD2144" s="190" t="str">
        <f>IFERROR(IF(Q2144&lt;&gt;0,INT(0.14354*POWER(((10*Q2144)-220),1.4)),0),"")</f>
        <v/>
      </c>
      <c r="AE2144" s="190" t="str">
        <f>IFERROR(IF(T2144&lt;&gt;0,INT(51.39*POWER((T2144-1.5),1.05)),0),"")</f>
        <v/>
      </c>
      <c r="AF2144" s="190">
        <f>IF(U2144&lt;&gt;0,INT(0.8465*POWER(((100*U2144)-75),1.42)),0)</f>
        <v>0</v>
      </c>
      <c r="AG2144" s="190" t="str">
        <f>IFERROR(IF(X2144&lt;&gt;0,INT(1.53775*POWER((82-X2144),1.81)),0),"")</f>
        <v/>
      </c>
      <c r="AH2144" s="190" t="str">
        <f>IF(Y2144="","",IF(Y2144&lt;&gt;0,INT(5.74352*POWER((28.5-Y2144),1.92)),0))</f>
        <v/>
      </c>
      <c r="AI2144" s="190">
        <f>IF(Z2144&lt;&gt;0,INT(12.91*POWER((Z2144-4),1.1)),0)</f>
        <v>0</v>
      </c>
      <c r="AJ2144" s="190" t="str">
        <f>IF(AA2144="","",IF(AA2144&lt;&gt;0,INT(0.2797*POWER(((100*AA2144)),1.35)),0))</f>
        <v/>
      </c>
      <c r="AK2144" s="191" t="str">
        <f>IF(AB2144="","",IF(AB2144&lt;&gt;0,INT(100.14*POWER((AB2144-1),1.08)),0))</f>
        <v/>
      </c>
      <c r="AL2144" s="192">
        <f>COUNT(J2144,Q2144,T2144,X2144,Y2144,AA2144,AB2144)</f>
        <v>0</v>
      </c>
      <c r="AM2144" s="193" t="str">
        <f>IF(AL2144=0,"",SUM(AC2144:AK2144))</f>
        <v/>
      </c>
    </row>
    <row r="2145" spans="1:39" customFormat="1" outlineLevel="1">
      <c r="B2145" s="256"/>
      <c r="C2145" s="124" t="s">
        <v>65</v>
      </c>
      <c r="D2145" s="103"/>
      <c r="E2145" s="103"/>
      <c r="F2145" s="103"/>
      <c r="G2145" s="103"/>
      <c r="H2145" s="104"/>
      <c r="I2145" s="105"/>
      <c r="J2145" s="107" t="str">
        <f>IFERROR((J2142-J2144)/J2144*100%,"")</f>
        <v/>
      </c>
      <c r="K2145" s="107" t="str">
        <f t="shared" ref="K2145:T2145" si="9428">IFERROR((K2144-K2142)/K2144*100%,"")</f>
        <v/>
      </c>
      <c r="L2145" s="107" t="str">
        <f t="shared" si="9428"/>
        <v/>
      </c>
      <c r="M2145" s="107" t="str">
        <f t="shared" si="9428"/>
        <v/>
      </c>
      <c r="N2145" s="107" t="str">
        <f t="shared" si="9428"/>
        <v/>
      </c>
      <c r="O2145" s="107" t="str">
        <f t="shared" si="9428"/>
        <v/>
      </c>
      <c r="P2145" s="107" t="str">
        <f t="shared" si="9428"/>
        <v/>
      </c>
      <c r="Q2145" s="107" t="str">
        <f t="shared" si="9428"/>
        <v/>
      </c>
      <c r="R2145" s="107" t="str">
        <f t="shared" si="9428"/>
        <v/>
      </c>
      <c r="S2145" s="107" t="str">
        <f t="shared" si="9428"/>
        <v/>
      </c>
      <c r="T2145" s="107" t="str">
        <f t="shared" si="9428"/>
        <v/>
      </c>
      <c r="U2145" s="107" t="str">
        <f t="shared" ref="U2145" si="9429">IFERROR((U2144-U2143)/U2144*100%,"")</f>
        <v/>
      </c>
      <c r="V2145" s="107" t="str">
        <f>IFERROR((V2142-V2144)/V2144*100%,"")</f>
        <v/>
      </c>
      <c r="W2145" s="107" t="str">
        <f>IFERROR((W2142-W2144)/W2144*100%,"")</f>
        <v/>
      </c>
      <c r="X2145" s="107" t="str">
        <f>IFERROR((X2142-X2144)/X2144*100%,"")</f>
        <v/>
      </c>
      <c r="Y2145" s="107" t="str">
        <f>IFERROR((Y2142-Y2144)/Y2144*100%,"")</f>
        <v/>
      </c>
      <c r="Z2145" s="107" t="str">
        <f t="shared" ref="Z2145" si="9430">IFERROR((Z2144-Z2143)/Z2144*100%,"")</f>
        <v/>
      </c>
      <c r="AA2145" s="107" t="str">
        <f>IFERROR((AA2144-AA2142)/AA2144*100%,"")</f>
        <v/>
      </c>
      <c r="AB2145" s="107" t="str">
        <f>IFERROR((AB2144-AB2142)/AB2144*100%,"")</f>
        <v/>
      </c>
      <c r="AC2145" s="194" t="str">
        <f t="shared" ref="AC2145" si="9431">IFERROR((AC2144-AC2143)/AC2144*100%,"")</f>
        <v/>
      </c>
      <c r="AD2145" s="194" t="str">
        <f t="shared" ref="AD2145" si="9432">IFERROR((AD2144-AD2143)/AD2144*100%,"")</f>
        <v/>
      </c>
      <c r="AE2145" s="194" t="str">
        <f t="shared" ref="AE2145" si="9433">IFERROR((AE2144-AE2143)/AE2144*100%,"")</f>
        <v/>
      </c>
      <c r="AF2145" s="194" t="str">
        <f t="shared" ref="AF2145" si="9434">IFERROR((AF2144-AF2143)/AF2144*100%,"")</f>
        <v/>
      </c>
      <c r="AG2145" s="194" t="str">
        <f t="shared" ref="AG2145" si="9435">IFERROR((AG2144-AG2143)/AG2144*100%,"")</f>
        <v/>
      </c>
      <c r="AH2145" s="194" t="str">
        <f t="shared" ref="AH2145" si="9436">IFERROR((AH2144-AH2143)/AH2144*100%,"")</f>
        <v/>
      </c>
      <c r="AI2145" s="194" t="str">
        <f t="shared" ref="AI2145" si="9437">IFERROR((AI2144-AI2143)/AI2144*100%,"")</f>
        <v/>
      </c>
      <c r="AJ2145" s="194" t="str">
        <f t="shared" ref="AJ2145" si="9438">IFERROR((AJ2144-AJ2143)/AJ2144*100%,"")</f>
        <v/>
      </c>
      <c r="AK2145" s="194" t="str">
        <f t="shared" ref="AK2145" si="9439">IFERROR((AK2144-AK2143)/AK2144*100%,"")</f>
        <v/>
      </c>
      <c r="AL2145" s="194" t="str">
        <f t="shared" ref="AL2145" si="9440">IFERROR((AL2144-AL2143)/AL2144*100%,"")</f>
        <v/>
      </c>
      <c r="AM2145" s="227" t="str">
        <f>IFERROR((AM2144-AM2142)/AM2144*100%,"")</f>
        <v/>
      </c>
    </row>
    <row r="2146" spans="1:39" customFormat="1" outlineLevel="1">
      <c r="A2146" t="str">
        <f>B2141&amp;C2146</f>
        <v>Surname, Forename4</v>
      </c>
      <c r="B2146" s="256"/>
      <c r="C2146" s="123">
        <v>4</v>
      </c>
      <c r="D2146" s="26" t="s">
        <v>22</v>
      </c>
      <c r="E2146" s="103"/>
      <c r="F2146" s="103"/>
      <c r="G2146" s="103"/>
      <c r="H2146" s="15"/>
      <c r="I2146" s="16"/>
      <c r="J2146" s="17"/>
      <c r="K2146" s="94"/>
      <c r="L2146" s="94"/>
      <c r="M2146" s="94"/>
      <c r="N2146" s="94"/>
      <c r="O2146" s="94"/>
      <c r="P2146" s="94"/>
      <c r="Q2146" s="17" t="str">
        <f>IF(SUM(K2146:P2146)=0,"",SUM(K2146:P2146))</f>
        <v/>
      </c>
      <c r="R2146" s="94"/>
      <c r="S2146" s="94"/>
      <c r="T2146" s="17" t="str">
        <f>IF(SUM(R2146:S2146)=0,"",SUM(R2146:S2146))</f>
        <v/>
      </c>
      <c r="U2146" s="17"/>
      <c r="V2146" s="94"/>
      <c r="W2146" s="17"/>
      <c r="X2146" s="94" t="str">
        <f>IFERROR(AVERAGE(V2146:W2146),"")</f>
        <v/>
      </c>
      <c r="Y2146" s="17"/>
      <c r="Z2146" s="17"/>
      <c r="AA2146" s="71"/>
      <c r="AB2146" s="17"/>
      <c r="AC2146" s="190" t="str">
        <f>IF(J2146="","",IF(J2146&lt;&gt;0,INT(25.4347*POWER((18-J2146),1.81)),0))</f>
        <v/>
      </c>
      <c r="AD2146" s="190" t="str">
        <f>IFERROR(IF(Q2146&lt;&gt;0,INT(0.14354*POWER(((10*Q2146)-220),1.4)),0),"")</f>
        <v/>
      </c>
      <c r="AE2146" s="190" t="str">
        <f>IFERROR(IF(T2146&lt;&gt;0,INT(51.39*POWER((T2146-1.5),1.05)),0),"")</f>
        <v/>
      </c>
      <c r="AF2146" s="190">
        <f>IF(U2146&lt;&gt;0,INT(0.8465*POWER(((100*U2146)-75),1.42)),0)</f>
        <v>0</v>
      </c>
      <c r="AG2146" s="190" t="str">
        <f>IFERROR(IF(X2146&lt;&gt;0,INT(1.53775*POWER((82-X2146),1.81)),0),"")</f>
        <v/>
      </c>
      <c r="AH2146" s="190" t="str">
        <f>IF(Y2146="","",IF(Y2146&lt;&gt;0,INT(5.74352*POWER((28.5-Y2146),1.92)),0))</f>
        <v/>
      </c>
      <c r="AI2146" s="190">
        <f>IF(Z2146&lt;&gt;0,INT(12.91*POWER((Z2146-4),1.1)),0)</f>
        <v>0</v>
      </c>
      <c r="AJ2146" s="190" t="str">
        <f>IF(AA2146="","",IF(AA2146&lt;&gt;0,INT(0.2797*POWER(((100*AA2146)),1.35)),0))</f>
        <v/>
      </c>
      <c r="AK2146" s="191" t="str">
        <f>IF(AB2146="","",IF(AB2146&lt;&gt;0,INT(100.14*POWER((AB2146-1),1.08)),0))</f>
        <v/>
      </c>
      <c r="AL2146" s="192">
        <f>COUNT(J2146,Q2146,T2146,X2146,Y2146,AA2146,AB2146)</f>
        <v>0</v>
      </c>
      <c r="AM2146" s="193" t="str">
        <f>IF(AL2146=0,"",SUM(AC2146:AK2146))</f>
        <v/>
      </c>
    </row>
    <row r="2147" spans="1:39" customFormat="1" outlineLevel="1">
      <c r="B2147" s="256"/>
      <c r="C2147" s="124" t="s">
        <v>65</v>
      </c>
      <c r="D2147" s="103"/>
      <c r="E2147" s="103"/>
      <c r="F2147" s="103"/>
      <c r="G2147" s="103"/>
      <c r="H2147" s="104"/>
      <c r="I2147" s="105"/>
      <c r="J2147" s="107" t="str">
        <f>IFERROR((J2144-J2146)/J2146*100%,"")</f>
        <v/>
      </c>
      <c r="K2147" s="107" t="str">
        <f t="shared" ref="K2147:T2147" si="9441">IFERROR((K2146-K2144)/K2146*100%,"")</f>
        <v/>
      </c>
      <c r="L2147" s="107" t="str">
        <f t="shared" si="9441"/>
        <v/>
      </c>
      <c r="M2147" s="107" t="str">
        <f t="shared" si="9441"/>
        <v/>
      </c>
      <c r="N2147" s="107" t="str">
        <f t="shared" si="9441"/>
        <v/>
      </c>
      <c r="O2147" s="107" t="str">
        <f t="shared" si="9441"/>
        <v/>
      </c>
      <c r="P2147" s="107" t="str">
        <f t="shared" si="9441"/>
        <v/>
      </c>
      <c r="Q2147" s="107" t="str">
        <f t="shared" si="9441"/>
        <v/>
      </c>
      <c r="R2147" s="107" t="str">
        <f t="shared" si="9441"/>
        <v/>
      </c>
      <c r="S2147" s="107" t="str">
        <f t="shared" si="9441"/>
        <v/>
      </c>
      <c r="T2147" s="107" t="str">
        <f t="shared" si="9441"/>
        <v/>
      </c>
      <c r="U2147" s="107" t="str">
        <f t="shared" ref="U2147" si="9442">IFERROR((U2146-U2145)/U2146*100%,"")</f>
        <v/>
      </c>
      <c r="V2147" s="107" t="str">
        <f>IFERROR((V2144-V2146)/V2146*100%,"")</f>
        <v/>
      </c>
      <c r="W2147" s="107" t="str">
        <f>IFERROR((W2144-W2146)/W2146*100%,"")</f>
        <v/>
      </c>
      <c r="X2147" s="107" t="str">
        <f>IFERROR((X2144-X2146)/X2146*100%,"")</f>
        <v/>
      </c>
      <c r="Y2147" s="107" t="str">
        <f>IFERROR((Y2144-Y2146)/Y2146*100%,"")</f>
        <v/>
      </c>
      <c r="Z2147" s="107" t="str">
        <f t="shared" ref="Z2147" si="9443">IFERROR((Z2146-Z2145)/Z2146*100%,"")</f>
        <v/>
      </c>
      <c r="AA2147" s="107" t="str">
        <f>IFERROR((AA2146-AA2144)/AA2146*100%,"")</f>
        <v/>
      </c>
      <c r="AB2147" s="107" t="str">
        <f>IFERROR((AB2146-AB2144)/AB2146*100%,"")</f>
        <v/>
      </c>
      <c r="AC2147" s="194" t="str">
        <f t="shared" ref="AC2147" si="9444">IFERROR((AC2146-AC2145)/AC2146*100%,"")</f>
        <v/>
      </c>
      <c r="AD2147" s="194" t="str">
        <f t="shared" ref="AD2147" si="9445">IFERROR((AD2146-AD2145)/AD2146*100%,"")</f>
        <v/>
      </c>
      <c r="AE2147" s="194" t="str">
        <f t="shared" ref="AE2147" si="9446">IFERROR((AE2146-AE2145)/AE2146*100%,"")</f>
        <v/>
      </c>
      <c r="AF2147" s="194" t="str">
        <f t="shared" ref="AF2147" si="9447">IFERROR((AF2146-AF2145)/AF2146*100%,"")</f>
        <v/>
      </c>
      <c r="AG2147" s="194" t="str">
        <f t="shared" ref="AG2147" si="9448">IFERROR((AG2146-AG2145)/AG2146*100%,"")</f>
        <v/>
      </c>
      <c r="AH2147" s="194" t="str">
        <f t="shared" ref="AH2147" si="9449">IFERROR((AH2146-AH2145)/AH2146*100%,"")</f>
        <v/>
      </c>
      <c r="AI2147" s="194" t="str">
        <f t="shared" ref="AI2147" si="9450">IFERROR((AI2146-AI2145)/AI2146*100%,"")</f>
        <v/>
      </c>
      <c r="AJ2147" s="194" t="str">
        <f t="shared" ref="AJ2147" si="9451">IFERROR((AJ2146-AJ2145)/AJ2146*100%,"")</f>
        <v/>
      </c>
      <c r="AK2147" s="194" t="str">
        <f t="shared" ref="AK2147" si="9452">IFERROR((AK2146-AK2145)/AK2146*100%,"")</f>
        <v/>
      </c>
      <c r="AL2147" s="194" t="str">
        <f t="shared" ref="AL2147" si="9453">IFERROR((AL2146-AL2145)/AL2146*100%,"")</f>
        <v/>
      </c>
      <c r="AM2147" s="227" t="str">
        <f>IFERROR((AM2146-AM2144)/AM2146*100%,"")</f>
        <v/>
      </c>
    </row>
    <row r="2148" spans="1:39" customFormat="1" outlineLevel="1">
      <c r="A2148" t="str">
        <f>B2141&amp;C2148</f>
        <v>Surname, Forename5</v>
      </c>
      <c r="B2148" s="256"/>
      <c r="C2148" s="123">
        <v>5</v>
      </c>
      <c r="D2148" s="26" t="s">
        <v>22</v>
      </c>
      <c r="E2148" s="103"/>
      <c r="F2148" s="103"/>
      <c r="G2148" s="103"/>
      <c r="H2148" s="15"/>
      <c r="I2148" s="16"/>
      <c r="J2148" s="17"/>
      <c r="K2148" s="94"/>
      <c r="L2148" s="94"/>
      <c r="M2148" s="94"/>
      <c r="N2148" s="94"/>
      <c r="O2148" s="94"/>
      <c r="P2148" s="94"/>
      <c r="Q2148" s="17" t="str">
        <f>IF(SUM(K2148:P2148)=0,"",SUM(K2148:P2148))</f>
        <v/>
      </c>
      <c r="R2148" s="94"/>
      <c r="S2148" s="94"/>
      <c r="T2148" s="17" t="str">
        <f>IF(SUM(R2148:S2148)=0,"",SUM(R2148:S2148))</f>
        <v/>
      </c>
      <c r="U2148" s="17"/>
      <c r="V2148" s="94"/>
      <c r="W2148" s="17"/>
      <c r="X2148" s="94" t="str">
        <f>IFERROR(AVERAGE(V2148:W2148),"")</f>
        <v/>
      </c>
      <c r="Y2148" s="17"/>
      <c r="Z2148" s="17"/>
      <c r="AA2148" s="71"/>
      <c r="AB2148" s="17"/>
      <c r="AC2148" s="190" t="str">
        <f>IF(J2148="","",IF(J2148&lt;&gt;0,INT(25.4347*POWER((18-J2148),1.81)),0))</f>
        <v/>
      </c>
      <c r="AD2148" s="190" t="str">
        <f>IFERROR(IF(Q2148&lt;&gt;0,INT(0.14354*POWER(((10*Q2148)-220),1.4)),0),"")</f>
        <v/>
      </c>
      <c r="AE2148" s="190" t="str">
        <f>IFERROR(IF(T2148&lt;&gt;0,INT(51.39*POWER((T2148-1.5),1.05)),0),"")</f>
        <v/>
      </c>
      <c r="AF2148" s="190">
        <f>IF(U2148&lt;&gt;0,INT(0.8465*POWER(((100*U2148)-75),1.42)),0)</f>
        <v>0</v>
      </c>
      <c r="AG2148" s="190" t="str">
        <f>IFERROR(IF(X2148&lt;&gt;0,INT(1.53775*POWER((82-X2148),1.81)),0),"")</f>
        <v/>
      </c>
      <c r="AH2148" s="190" t="str">
        <f>IF(Y2148="","",IF(Y2148&lt;&gt;0,INT(5.74352*POWER((28.5-Y2148),1.92)),0))</f>
        <v/>
      </c>
      <c r="AI2148" s="190">
        <f>IF(Z2148&lt;&gt;0,INT(12.91*POWER((Z2148-4),1.1)),0)</f>
        <v>0</v>
      </c>
      <c r="AJ2148" s="190" t="str">
        <f>IF(AA2148="","",IF(AA2148&lt;&gt;0,INT(0.2797*POWER(((100*AA2148)),1.35)),0))</f>
        <v/>
      </c>
      <c r="AK2148" s="191" t="str">
        <f>IF(AB2148="","",IF(AB2148&lt;&gt;0,INT(100.14*POWER((AB2148-1),1.08)),0))</f>
        <v/>
      </c>
      <c r="AL2148" s="192">
        <f>COUNT(J2148,Q2148,T2148,X2148,Y2148,AA2148,AB2148)</f>
        <v>0</v>
      </c>
      <c r="AM2148" s="193" t="str">
        <f>IF(AL2148=0,"",SUM(AC2148:AK2148))</f>
        <v/>
      </c>
    </row>
    <row r="2149" spans="1:39" customFormat="1" outlineLevel="1">
      <c r="B2149" s="256"/>
      <c r="C2149" s="124" t="s">
        <v>65</v>
      </c>
      <c r="D2149" s="103"/>
      <c r="E2149" s="103"/>
      <c r="F2149" s="103"/>
      <c r="G2149" s="103"/>
      <c r="H2149" s="104"/>
      <c r="I2149" s="105"/>
      <c r="J2149" s="107" t="str">
        <f>IFERROR((J2146-J2148)/J2148*100%,"")</f>
        <v/>
      </c>
      <c r="K2149" s="107" t="str">
        <f t="shared" ref="K2149:T2149" si="9454">IFERROR((K2148-K2146)/K2148*100%,"")</f>
        <v/>
      </c>
      <c r="L2149" s="107" t="str">
        <f t="shared" si="9454"/>
        <v/>
      </c>
      <c r="M2149" s="107" t="str">
        <f t="shared" si="9454"/>
        <v/>
      </c>
      <c r="N2149" s="107" t="str">
        <f t="shared" si="9454"/>
        <v/>
      </c>
      <c r="O2149" s="107" t="str">
        <f t="shared" si="9454"/>
        <v/>
      </c>
      <c r="P2149" s="107" t="str">
        <f t="shared" si="9454"/>
        <v/>
      </c>
      <c r="Q2149" s="107" t="str">
        <f t="shared" si="9454"/>
        <v/>
      </c>
      <c r="R2149" s="107" t="str">
        <f t="shared" si="9454"/>
        <v/>
      </c>
      <c r="S2149" s="107" t="str">
        <f t="shared" si="9454"/>
        <v/>
      </c>
      <c r="T2149" s="107" t="str">
        <f t="shared" si="9454"/>
        <v/>
      </c>
      <c r="U2149" s="107" t="str">
        <f t="shared" ref="U2149" si="9455">IFERROR((U2148-U2147)/U2148*100%,"")</f>
        <v/>
      </c>
      <c r="V2149" s="107" t="str">
        <f>IFERROR((V2146-V2148)/V2148*100%,"")</f>
        <v/>
      </c>
      <c r="W2149" s="107" t="str">
        <f>IFERROR((W2146-W2148)/W2148*100%,"")</f>
        <v/>
      </c>
      <c r="X2149" s="107" t="str">
        <f>IFERROR((X2146-X2148)/X2148*100%,"")</f>
        <v/>
      </c>
      <c r="Y2149" s="107" t="str">
        <f>IFERROR((Y2146-Y2148)/Y2148*100%,"")</f>
        <v/>
      </c>
      <c r="Z2149" s="107" t="str">
        <f t="shared" ref="Z2149" si="9456">IFERROR((Z2148-Z2147)/Z2148*100%,"")</f>
        <v/>
      </c>
      <c r="AA2149" s="107" t="str">
        <f>IFERROR((AA2148-AA2146)/AA2148*100%,"")</f>
        <v/>
      </c>
      <c r="AB2149" s="107" t="str">
        <f>IFERROR((AB2148-AB2146)/AB2148*100%,"")</f>
        <v/>
      </c>
      <c r="AC2149" s="194" t="str">
        <f t="shared" ref="AC2149" si="9457">IFERROR((AC2148-AC2147)/AC2148*100%,"")</f>
        <v/>
      </c>
      <c r="AD2149" s="194" t="str">
        <f t="shared" ref="AD2149" si="9458">IFERROR((AD2148-AD2147)/AD2148*100%,"")</f>
        <v/>
      </c>
      <c r="AE2149" s="194" t="str">
        <f t="shared" ref="AE2149" si="9459">IFERROR((AE2148-AE2147)/AE2148*100%,"")</f>
        <v/>
      </c>
      <c r="AF2149" s="194" t="str">
        <f t="shared" ref="AF2149" si="9460">IFERROR((AF2148-AF2147)/AF2148*100%,"")</f>
        <v/>
      </c>
      <c r="AG2149" s="194" t="str">
        <f t="shared" ref="AG2149" si="9461">IFERROR((AG2148-AG2147)/AG2148*100%,"")</f>
        <v/>
      </c>
      <c r="AH2149" s="194" t="str">
        <f t="shared" ref="AH2149" si="9462">IFERROR((AH2148-AH2147)/AH2148*100%,"")</f>
        <v/>
      </c>
      <c r="AI2149" s="194" t="str">
        <f t="shared" ref="AI2149" si="9463">IFERROR((AI2148-AI2147)/AI2148*100%,"")</f>
        <v/>
      </c>
      <c r="AJ2149" s="194" t="str">
        <f t="shared" ref="AJ2149" si="9464">IFERROR((AJ2148-AJ2147)/AJ2148*100%,"")</f>
        <v/>
      </c>
      <c r="AK2149" s="194" t="str">
        <f t="shared" ref="AK2149" si="9465">IFERROR((AK2148-AK2147)/AK2148*100%,"")</f>
        <v/>
      </c>
      <c r="AL2149" s="194" t="str">
        <f t="shared" ref="AL2149" si="9466">IFERROR((AL2148-AL2147)/AL2148*100%,"")</f>
        <v/>
      </c>
      <c r="AM2149" s="227" t="str">
        <f>IFERROR((AM2148-AM2146)/AM2148*100%,"")</f>
        <v/>
      </c>
    </row>
    <row r="2150" spans="1:39" customFormat="1" outlineLevel="1">
      <c r="A2150" t="str">
        <f>B2141&amp;C2150</f>
        <v>Surname, Forename6</v>
      </c>
      <c r="B2150" s="256"/>
      <c r="C2150" s="123">
        <v>6</v>
      </c>
      <c r="D2150" s="26" t="s">
        <v>22</v>
      </c>
      <c r="E2150" s="103"/>
      <c r="F2150" s="103"/>
      <c r="G2150" s="103"/>
      <c r="H2150" s="15"/>
      <c r="I2150" s="16"/>
      <c r="J2150" s="17"/>
      <c r="K2150" s="94"/>
      <c r="L2150" s="94"/>
      <c r="M2150" s="94"/>
      <c r="N2150" s="94"/>
      <c r="O2150" s="94"/>
      <c r="P2150" s="94"/>
      <c r="Q2150" s="17" t="str">
        <f>IF(SUM(K2150:P2150)=0,"",SUM(K2150:P2150))</f>
        <v/>
      </c>
      <c r="R2150" s="94"/>
      <c r="S2150" s="94"/>
      <c r="T2150" s="17" t="str">
        <f>IF(SUM(R2150:S2150)=0,"",SUM(R2150:S2150))</f>
        <v/>
      </c>
      <c r="U2150" s="17"/>
      <c r="V2150" s="94"/>
      <c r="W2150" s="17"/>
      <c r="X2150" s="94" t="str">
        <f>IFERROR(AVERAGE(V2150:W2150),"")</f>
        <v/>
      </c>
      <c r="Y2150" s="17"/>
      <c r="Z2150" s="17"/>
      <c r="AA2150" s="71"/>
      <c r="AB2150" s="17"/>
      <c r="AC2150" s="190" t="str">
        <f>IF(J2150="","",IF(J2150&lt;&gt;0,INT(25.4347*POWER((18-J2150),1.81)),0))</f>
        <v/>
      </c>
      <c r="AD2150" s="190" t="str">
        <f>IFERROR(IF(Q2150&lt;&gt;0,INT(0.14354*POWER(((10*Q2150)-220),1.4)),0),"")</f>
        <v/>
      </c>
      <c r="AE2150" s="190" t="str">
        <f>IFERROR(IF(T2150&lt;&gt;0,INT(51.39*POWER((T2150-1.5),1.05)),0),"")</f>
        <v/>
      </c>
      <c r="AF2150" s="190">
        <f>IF(U2150&lt;&gt;0,INT(0.8465*POWER(((100*U2150)-75),1.42)),0)</f>
        <v>0</v>
      </c>
      <c r="AG2150" s="190" t="str">
        <f>IFERROR(IF(X2150&lt;&gt;0,INT(1.53775*POWER((82-X2150),1.81)),0),"")</f>
        <v/>
      </c>
      <c r="AH2150" s="190" t="str">
        <f>IF(Y2150="","",IF(Y2150&lt;&gt;0,INT(5.74352*POWER((28.5-Y2150),1.92)),0))</f>
        <v/>
      </c>
      <c r="AI2150" s="190">
        <f>IF(Z2150&lt;&gt;0,INT(12.91*POWER((Z2150-4),1.1)),0)</f>
        <v>0</v>
      </c>
      <c r="AJ2150" s="190" t="str">
        <f>IF(AA2150="","",IF(AA2150&lt;&gt;0,INT(0.2797*POWER(((100*AA2150)),1.35)),0))</f>
        <v/>
      </c>
      <c r="AK2150" s="191" t="str">
        <f>IF(AB2150="","",IF(AB2150&lt;&gt;0,INT(100.14*POWER((AB2150-1),1.08)),0))</f>
        <v/>
      </c>
      <c r="AL2150" s="192">
        <f>COUNT(J2150,Q2150,T2150,X2150,Y2150,AA2150,AB2150)</f>
        <v>0</v>
      </c>
      <c r="AM2150" s="193" t="str">
        <f>IF(AL2150=0,"",SUM(AC2150:AK2150))</f>
        <v/>
      </c>
    </row>
    <row r="2151" spans="1:39" customFormat="1" outlineLevel="1">
      <c r="B2151" s="256"/>
      <c r="C2151" s="124" t="s">
        <v>65</v>
      </c>
      <c r="D2151" s="103"/>
      <c r="E2151" s="103"/>
      <c r="F2151" s="103"/>
      <c r="G2151" s="103"/>
      <c r="H2151" s="104"/>
      <c r="I2151" s="105"/>
      <c r="J2151" s="107" t="str">
        <f>IFERROR((J2148-J2150)/J2150*100%,"")</f>
        <v/>
      </c>
      <c r="K2151" s="107" t="str">
        <f t="shared" ref="K2151:T2151" si="9467">IFERROR((K2150-K2148)/K2150*100%,"")</f>
        <v/>
      </c>
      <c r="L2151" s="107" t="str">
        <f t="shared" si="9467"/>
        <v/>
      </c>
      <c r="M2151" s="107" t="str">
        <f t="shared" si="9467"/>
        <v/>
      </c>
      <c r="N2151" s="107" t="str">
        <f t="shared" si="9467"/>
        <v/>
      </c>
      <c r="O2151" s="107" t="str">
        <f t="shared" si="9467"/>
        <v/>
      </c>
      <c r="P2151" s="107" t="str">
        <f t="shared" si="9467"/>
        <v/>
      </c>
      <c r="Q2151" s="107" t="str">
        <f t="shared" si="9467"/>
        <v/>
      </c>
      <c r="R2151" s="107" t="str">
        <f t="shared" si="9467"/>
        <v/>
      </c>
      <c r="S2151" s="107" t="str">
        <f t="shared" si="9467"/>
        <v/>
      </c>
      <c r="T2151" s="107" t="str">
        <f t="shared" si="9467"/>
        <v/>
      </c>
      <c r="U2151" s="107" t="str">
        <f t="shared" ref="U2151" si="9468">IFERROR((U2150-U2149)/U2150*100%,"")</f>
        <v/>
      </c>
      <c r="V2151" s="107" t="str">
        <f>IFERROR((V2148-V2150)/V2150*100%,"")</f>
        <v/>
      </c>
      <c r="W2151" s="107" t="str">
        <f>IFERROR((W2148-W2150)/W2150*100%,"")</f>
        <v/>
      </c>
      <c r="X2151" s="107" t="str">
        <f>IFERROR((X2148-X2150)/X2150*100%,"")</f>
        <v/>
      </c>
      <c r="Y2151" s="107" t="str">
        <f>IFERROR((Y2148-Y2150)/Y2150*100%,"")</f>
        <v/>
      </c>
      <c r="Z2151" s="107" t="str">
        <f t="shared" ref="Z2151" si="9469">IFERROR((Z2150-Z2149)/Z2150*100%,"")</f>
        <v/>
      </c>
      <c r="AA2151" s="107" t="str">
        <f>IFERROR((AA2150-AA2148)/AA2150*100%,"")</f>
        <v/>
      </c>
      <c r="AB2151" s="107" t="str">
        <f>IFERROR((AB2150-AB2148)/AB2150*100%,"")</f>
        <v/>
      </c>
      <c r="AC2151" s="194" t="str">
        <f t="shared" ref="AC2151" si="9470">IFERROR((AC2150-AC2149)/AC2150*100%,"")</f>
        <v/>
      </c>
      <c r="AD2151" s="194" t="str">
        <f t="shared" ref="AD2151" si="9471">IFERROR((AD2150-AD2149)/AD2150*100%,"")</f>
        <v/>
      </c>
      <c r="AE2151" s="194" t="str">
        <f t="shared" ref="AE2151" si="9472">IFERROR((AE2150-AE2149)/AE2150*100%,"")</f>
        <v/>
      </c>
      <c r="AF2151" s="194" t="str">
        <f t="shared" ref="AF2151" si="9473">IFERROR((AF2150-AF2149)/AF2150*100%,"")</f>
        <v/>
      </c>
      <c r="AG2151" s="194" t="str">
        <f t="shared" ref="AG2151" si="9474">IFERROR((AG2150-AG2149)/AG2150*100%,"")</f>
        <v/>
      </c>
      <c r="AH2151" s="194" t="str">
        <f t="shared" ref="AH2151" si="9475">IFERROR((AH2150-AH2149)/AH2150*100%,"")</f>
        <v/>
      </c>
      <c r="AI2151" s="194" t="str">
        <f t="shared" ref="AI2151" si="9476">IFERROR((AI2150-AI2149)/AI2150*100%,"")</f>
        <v/>
      </c>
      <c r="AJ2151" s="194" t="str">
        <f t="shared" ref="AJ2151" si="9477">IFERROR((AJ2150-AJ2149)/AJ2150*100%,"")</f>
        <v/>
      </c>
      <c r="AK2151" s="194" t="str">
        <f t="shared" ref="AK2151" si="9478">IFERROR((AK2150-AK2149)/AK2150*100%,"")</f>
        <v/>
      </c>
      <c r="AL2151" s="194" t="str">
        <f t="shared" ref="AL2151" si="9479">IFERROR((AL2150-AL2149)/AL2150*100%,"")</f>
        <v/>
      </c>
      <c r="AM2151" s="227" t="str">
        <f>IFERROR((AM2150-AM2148)/AM2150*100%,"")</f>
        <v/>
      </c>
    </row>
    <row r="2152" spans="1:39" customFormat="1" outlineLevel="1">
      <c r="A2152" t="str">
        <f>B2141&amp;C2152</f>
        <v>Surname, Forename7</v>
      </c>
      <c r="B2152" s="256"/>
      <c r="C2152" s="123">
        <v>7</v>
      </c>
      <c r="D2152" s="26" t="s">
        <v>22</v>
      </c>
      <c r="E2152" s="103"/>
      <c r="F2152" s="103"/>
      <c r="G2152" s="103"/>
      <c r="H2152" s="15"/>
      <c r="I2152" s="16"/>
      <c r="J2152" s="17"/>
      <c r="K2152" s="94"/>
      <c r="L2152" s="94"/>
      <c r="M2152" s="94"/>
      <c r="N2152" s="94"/>
      <c r="O2152" s="94"/>
      <c r="P2152" s="94"/>
      <c r="Q2152" s="17" t="str">
        <f>IF(SUM(K2152:P2152)=0,"",SUM(K2152:P2152))</f>
        <v/>
      </c>
      <c r="R2152" s="94"/>
      <c r="S2152" s="94"/>
      <c r="T2152" s="17" t="str">
        <f>IF(SUM(R2152:S2152)=0,"",SUM(R2152:S2152))</f>
        <v/>
      </c>
      <c r="U2152" s="17"/>
      <c r="V2152" s="94"/>
      <c r="W2152" s="17"/>
      <c r="X2152" s="94" t="str">
        <f>IFERROR(AVERAGE(V2152:W2152),"")</f>
        <v/>
      </c>
      <c r="Y2152" s="17"/>
      <c r="Z2152" s="17"/>
      <c r="AA2152" s="71"/>
      <c r="AB2152" s="17"/>
      <c r="AC2152" s="190" t="str">
        <f>IF(J2152="","",IF(J2152&lt;&gt;0,INT(25.4347*POWER((18-J2152),1.81)),0))</f>
        <v/>
      </c>
      <c r="AD2152" s="190" t="str">
        <f>IFERROR(IF(Q2152&lt;&gt;0,INT(0.14354*POWER(((10*Q2152)-220),1.4)),0),"")</f>
        <v/>
      </c>
      <c r="AE2152" s="190" t="str">
        <f>IFERROR(IF(T2152&lt;&gt;0,INT(51.39*POWER((T2152-1.5),1.05)),0),"")</f>
        <v/>
      </c>
      <c r="AF2152" s="190">
        <f>IF(U2152&lt;&gt;0,INT(0.8465*POWER(((100*U2152)-75),1.42)),0)</f>
        <v>0</v>
      </c>
      <c r="AG2152" s="190" t="str">
        <f>IFERROR(IF(X2152&lt;&gt;0,INT(1.53775*POWER((82-X2152),1.81)),0),"")</f>
        <v/>
      </c>
      <c r="AH2152" s="190" t="str">
        <f>IF(Y2152="","",IF(Y2152&lt;&gt;0,INT(5.74352*POWER((28.5-Y2152),1.92)),0))</f>
        <v/>
      </c>
      <c r="AI2152" s="190">
        <f>IF(Z2152&lt;&gt;0,INT(12.91*POWER((Z2152-4),1.1)),0)</f>
        <v>0</v>
      </c>
      <c r="AJ2152" s="190" t="str">
        <f>IF(AA2152="","",IF(AA2152&lt;&gt;0,INT(0.2797*POWER(((100*AA2152)),1.35)),0))</f>
        <v/>
      </c>
      <c r="AK2152" s="191" t="str">
        <f>IF(AB2152="","",IF(AB2152&lt;&gt;0,INT(100.14*POWER((AB2152-1),1.08)),0))</f>
        <v/>
      </c>
      <c r="AL2152" s="192">
        <f>COUNT(J2152,Q2152,T2152,X2152,Y2152,AA2152,AB2152)</f>
        <v>0</v>
      </c>
      <c r="AM2152" s="193" t="str">
        <f>IF(AL2152=0,"",SUM(AC2152:AK2152))</f>
        <v/>
      </c>
    </row>
    <row r="2153" spans="1:39" customFormat="1" outlineLevel="1">
      <c r="B2153" s="256"/>
      <c r="C2153" s="124" t="s">
        <v>65</v>
      </c>
      <c r="D2153" s="103"/>
      <c r="E2153" s="103"/>
      <c r="F2153" s="103"/>
      <c r="G2153" s="103"/>
      <c r="H2153" s="104"/>
      <c r="I2153" s="105"/>
      <c r="J2153" s="107" t="str">
        <f>IFERROR((J2150-J2152)/J2152*100%,"")</f>
        <v/>
      </c>
      <c r="K2153" s="107" t="str">
        <f t="shared" ref="K2153:T2153" si="9480">IFERROR((K2152-K2150)/K2152*100%,"")</f>
        <v/>
      </c>
      <c r="L2153" s="107" t="str">
        <f t="shared" si="9480"/>
        <v/>
      </c>
      <c r="M2153" s="107" t="str">
        <f t="shared" si="9480"/>
        <v/>
      </c>
      <c r="N2153" s="107" t="str">
        <f t="shared" si="9480"/>
        <v/>
      </c>
      <c r="O2153" s="107" t="str">
        <f t="shared" si="9480"/>
        <v/>
      </c>
      <c r="P2153" s="107" t="str">
        <f t="shared" si="9480"/>
        <v/>
      </c>
      <c r="Q2153" s="107" t="str">
        <f t="shared" si="9480"/>
        <v/>
      </c>
      <c r="R2153" s="107" t="str">
        <f t="shared" si="9480"/>
        <v/>
      </c>
      <c r="S2153" s="107" t="str">
        <f t="shared" si="9480"/>
        <v/>
      </c>
      <c r="T2153" s="107" t="str">
        <f t="shared" si="9480"/>
        <v/>
      </c>
      <c r="U2153" s="107" t="str">
        <f t="shared" ref="U2153" si="9481">IFERROR((U2152-U2151)/U2152*100%,"")</f>
        <v/>
      </c>
      <c r="V2153" s="107" t="str">
        <f>IFERROR((V2150-V2152)/V2152*100%,"")</f>
        <v/>
      </c>
      <c r="W2153" s="107" t="str">
        <f>IFERROR((W2150-W2152)/W2152*100%,"")</f>
        <v/>
      </c>
      <c r="X2153" s="107" t="str">
        <f>IFERROR((X2150-X2152)/X2152*100%,"")</f>
        <v/>
      </c>
      <c r="Y2153" s="107" t="str">
        <f>IFERROR((Y2150-Y2152)/Y2152*100%,"")</f>
        <v/>
      </c>
      <c r="Z2153" s="107" t="str">
        <f t="shared" ref="Z2153" si="9482">IFERROR((Z2152-Z2151)/Z2152*100%,"")</f>
        <v/>
      </c>
      <c r="AA2153" s="107" t="str">
        <f>IFERROR((AA2152-AA2150)/AA2152*100%,"")</f>
        <v/>
      </c>
      <c r="AB2153" s="107" t="str">
        <f>IFERROR((AB2152-AB2150)/AB2152*100%,"")</f>
        <v/>
      </c>
      <c r="AC2153" s="194" t="str">
        <f t="shared" ref="AC2153" si="9483">IFERROR((AC2152-AC2151)/AC2152*100%,"")</f>
        <v/>
      </c>
      <c r="AD2153" s="194" t="str">
        <f t="shared" ref="AD2153" si="9484">IFERROR((AD2152-AD2151)/AD2152*100%,"")</f>
        <v/>
      </c>
      <c r="AE2153" s="194" t="str">
        <f t="shared" ref="AE2153" si="9485">IFERROR((AE2152-AE2151)/AE2152*100%,"")</f>
        <v/>
      </c>
      <c r="AF2153" s="194" t="str">
        <f t="shared" ref="AF2153" si="9486">IFERROR((AF2152-AF2151)/AF2152*100%,"")</f>
        <v/>
      </c>
      <c r="AG2153" s="194" t="str">
        <f t="shared" ref="AG2153" si="9487">IFERROR((AG2152-AG2151)/AG2152*100%,"")</f>
        <v/>
      </c>
      <c r="AH2153" s="194" t="str">
        <f t="shared" ref="AH2153" si="9488">IFERROR((AH2152-AH2151)/AH2152*100%,"")</f>
        <v/>
      </c>
      <c r="AI2153" s="194" t="str">
        <f t="shared" ref="AI2153" si="9489">IFERROR((AI2152-AI2151)/AI2152*100%,"")</f>
        <v/>
      </c>
      <c r="AJ2153" s="194" t="str">
        <f t="shared" ref="AJ2153" si="9490">IFERROR((AJ2152-AJ2151)/AJ2152*100%,"")</f>
        <v/>
      </c>
      <c r="AK2153" s="194" t="str">
        <f t="shared" ref="AK2153" si="9491">IFERROR((AK2152-AK2151)/AK2152*100%,"")</f>
        <v/>
      </c>
      <c r="AL2153" s="194" t="str">
        <f t="shared" ref="AL2153" si="9492">IFERROR((AL2152-AL2151)/AL2152*100%,"")</f>
        <v/>
      </c>
      <c r="AM2153" s="227" t="str">
        <f>IFERROR((AM2152-AM2150)/AM2152*100%,"")</f>
        <v/>
      </c>
    </row>
    <row r="2154" spans="1:39" customFormat="1" outlineLevel="1">
      <c r="A2154" t="str">
        <f>B2141&amp;C2154</f>
        <v>Surname, Forename8</v>
      </c>
      <c r="B2154" s="256"/>
      <c r="C2154" s="123">
        <v>8</v>
      </c>
      <c r="D2154" s="26" t="s">
        <v>22</v>
      </c>
      <c r="E2154" s="103"/>
      <c r="F2154" s="103"/>
      <c r="G2154" s="103"/>
      <c r="H2154" s="15"/>
      <c r="I2154" s="16"/>
      <c r="J2154" s="17"/>
      <c r="K2154" s="94"/>
      <c r="L2154" s="94"/>
      <c r="M2154" s="94"/>
      <c r="N2154" s="94"/>
      <c r="O2154" s="94"/>
      <c r="P2154" s="94"/>
      <c r="Q2154" s="17" t="str">
        <f>IF(SUM(K2154:P2154)=0,"",SUM(K2154:P2154))</f>
        <v/>
      </c>
      <c r="R2154" s="94"/>
      <c r="S2154" s="94"/>
      <c r="T2154" s="17" t="str">
        <f>IF(SUM(R2154:S2154)=0,"",SUM(R2154:S2154))</f>
        <v/>
      </c>
      <c r="U2154" s="17"/>
      <c r="V2154" s="94"/>
      <c r="W2154" s="17"/>
      <c r="X2154" s="94" t="str">
        <f>IFERROR(AVERAGE(V2154:W2154),"")</f>
        <v/>
      </c>
      <c r="Y2154" s="17"/>
      <c r="Z2154" s="17"/>
      <c r="AA2154" s="71"/>
      <c r="AB2154" s="17"/>
      <c r="AC2154" s="190" t="str">
        <f>IF(J2154="","",IF(J2154&lt;&gt;0,INT(25.4347*POWER((18-J2154),1.81)),0))</f>
        <v/>
      </c>
      <c r="AD2154" s="190" t="str">
        <f>IFERROR(IF(Q2154&lt;&gt;0,INT(0.14354*POWER(((10*Q2154)-220),1.4)),0),"")</f>
        <v/>
      </c>
      <c r="AE2154" s="190" t="str">
        <f>IFERROR(IF(T2154&lt;&gt;0,INT(51.39*POWER((T2154-1.5),1.05)),0),"")</f>
        <v/>
      </c>
      <c r="AF2154" s="190">
        <f>IF(U2154&lt;&gt;0,INT(0.8465*POWER(((100*U2154)-75),1.42)),0)</f>
        <v>0</v>
      </c>
      <c r="AG2154" s="190" t="str">
        <f>IFERROR(IF(X2154&lt;&gt;0,INT(1.53775*POWER((82-X2154),1.81)),0),"")</f>
        <v/>
      </c>
      <c r="AH2154" s="190" t="str">
        <f>IF(Y2154="","",IF(Y2154&lt;&gt;0,INT(5.74352*POWER((28.5-Y2154),1.92)),0))</f>
        <v/>
      </c>
      <c r="AI2154" s="190">
        <f>IF(Z2154&lt;&gt;0,INT(12.91*POWER((Z2154-4),1.1)),0)</f>
        <v>0</v>
      </c>
      <c r="AJ2154" s="190" t="str">
        <f>IF(AA2154="","",IF(AA2154&lt;&gt;0,INT(0.2797*POWER(((100*AA2154)),1.35)),0))</f>
        <v/>
      </c>
      <c r="AK2154" s="191" t="str">
        <f>IF(AB2154="","",IF(AB2154&lt;&gt;0,INT(100.14*POWER((AB2154-1),1.08)),0))</f>
        <v/>
      </c>
      <c r="AL2154" s="192">
        <f>COUNT(J2154,Q2154,T2154,X2154,Y2154,AA2154,AB2154)</f>
        <v>0</v>
      </c>
      <c r="AM2154" s="193" t="str">
        <f>IF(AL2154=0,"",SUM(AC2154:AK2154))</f>
        <v/>
      </c>
    </row>
    <row r="2155" spans="1:39" customFormat="1" outlineLevel="1">
      <c r="B2155" s="256"/>
      <c r="C2155" s="124" t="s">
        <v>65</v>
      </c>
      <c r="D2155" s="103"/>
      <c r="E2155" s="103"/>
      <c r="F2155" s="103"/>
      <c r="G2155" s="103"/>
      <c r="H2155" s="104"/>
      <c r="I2155" s="105"/>
      <c r="J2155" s="107" t="str">
        <f>IFERROR((J2152-J2154)/J2154*100%,"")</f>
        <v/>
      </c>
      <c r="K2155" s="107" t="str">
        <f t="shared" ref="K2155:T2155" si="9493">IFERROR((K2154-K2152)/K2154*100%,"")</f>
        <v/>
      </c>
      <c r="L2155" s="107" t="str">
        <f t="shared" si="9493"/>
        <v/>
      </c>
      <c r="M2155" s="107" t="str">
        <f t="shared" si="9493"/>
        <v/>
      </c>
      <c r="N2155" s="107" t="str">
        <f t="shared" si="9493"/>
        <v/>
      </c>
      <c r="O2155" s="107" t="str">
        <f t="shared" si="9493"/>
        <v/>
      </c>
      <c r="P2155" s="107" t="str">
        <f t="shared" si="9493"/>
        <v/>
      </c>
      <c r="Q2155" s="107" t="str">
        <f t="shared" si="9493"/>
        <v/>
      </c>
      <c r="R2155" s="107" t="str">
        <f t="shared" si="9493"/>
        <v/>
      </c>
      <c r="S2155" s="107" t="str">
        <f t="shared" si="9493"/>
        <v/>
      </c>
      <c r="T2155" s="107" t="str">
        <f t="shared" si="9493"/>
        <v/>
      </c>
      <c r="U2155" s="107" t="str">
        <f t="shared" ref="U2155" si="9494">IFERROR((U2154-U2153)/U2154*100%,"")</f>
        <v/>
      </c>
      <c r="V2155" s="107" t="str">
        <f>IFERROR((V2152-V2154)/V2154*100%,"")</f>
        <v/>
      </c>
      <c r="W2155" s="107" t="str">
        <f>IFERROR((W2152-W2154)/W2154*100%,"")</f>
        <v/>
      </c>
      <c r="X2155" s="107" t="str">
        <f>IFERROR((X2152-X2154)/X2154*100%,"")</f>
        <v/>
      </c>
      <c r="Y2155" s="107" t="str">
        <f>IFERROR((Y2152-Y2154)/Y2154*100%,"")</f>
        <v/>
      </c>
      <c r="Z2155" s="107" t="str">
        <f t="shared" ref="Z2155" si="9495">IFERROR((Z2154-Z2153)/Z2154*100%,"")</f>
        <v/>
      </c>
      <c r="AA2155" s="107" t="str">
        <f>IFERROR((AA2154-AA2152)/AA2154*100%,"")</f>
        <v/>
      </c>
      <c r="AB2155" s="107" t="str">
        <f>IFERROR((AB2154-AB2152)/AB2154*100%,"")</f>
        <v/>
      </c>
      <c r="AC2155" s="194" t="str">
        <f t="shared" ref="AC2155" si="9496">IFERROR((AC2154-AC2153)/AC2154*100%,"")</f>
        <v/>
      </c>
      <c r="AD2155" s="194" t="str">
        <f t="shared" ref="AD2155" si="9497">IFERROR((AD2154-AD2153)/AD2154*100%,"")</f>
        <v/>
      </c>
      <c r="AE2155" s="194" t="str">
        <f t="shared" ref="AE2155" si="9498">IFERROR((AE2154-AE2153)/AE2154*100%,"")</f>
        <v/>
      </c>
      <c r="AF2155" s="194" t="str">
        <f t="shared" ref="AF2155" si="9499">IFERROR((AF2154-AF2153)/AF2154*100%,"")</f>
        <v/>
      </c>
      <c r="AG2155" s="194" t="str">
        <f t="shared" ref="AG2155" si="9500">IFERROR((AG2154-AG2153)/AG2154*100%,"")</f>
        <v/>
      </c>
      <c r="AH2155" s="194" t="str">
        <f t="shared" ref="AH2155" si="9501">IFERROR((AH2154-AH2153)/AH2154*100%,"")</f>
        <v/>
      </c>
      <c r="AI2155" s="194" t="str">
        <f t="shared" ref="AI2155" si="9502">IFERROR((AI2154-AI2153)/AI2154*100%,"")</f>
        <v/>
      </c>
      <c r="AJ2155" s="194" t="str">
        <f t="shared" ref="AJ2155" si="9503">IFERROR((AJ2154-AJ2153)/AJ2154*100%,"")</f>
        <v/>
      </c>
      <c r="AK2155" s="194" t="str">
        <f t="shared" ref="AK2155" si="9504">IFERROR((AK2154-AK2153)/AK2154*100%,"")</f>
        <v/>
      </c>
      <c r="AL2155" s="194" t="str">
        <f t="shared" ref="AL2155" si="9505">IFERROR((AL2154-AL2153)/AL2154*100%,"")</f>
        <v/>
      </c>
      <c r="AM2155" s="227" t="str">
        <f>IFERROR((AM2154-AM2152)/AM2154*100%,"")</f>
        <v/>
      </c>
    </row>
    <row r="2156" spans="1:39" customFormat="1" outlineLevel="1">
      <c r="A2156" t="str">
        <f>B2141&amp;C2156</f>
        <v>Surname, Forename9</v>
      </c>
      <c r="B2156" s="256"/>
      <c r="C2156" s="123">
        <v>9</v>
      </c>
      <c r="D2156" s="26" t="s">
        <v>22</v>
      </c>
      <c r="E2156" s="103"/>
      <c r="F2156" s="103"/>
      <c r="G2156" s="103"/>
      <c r="H2156" s="15"/>
      <c r="I2156" s="16"/>
      <c r="J2156" s="17"/>
      <c r="K2156" s="94"/>
      <c r="L2156" s="94"/>
      <c r="M2156" s="94"/>
      <c r="N2156" s="94"/>
      <c r="O2156" s="94"/>
      <c r="P2156" s="94"/>
      <c r="Q2156" s="17" t="str">
        <f>IF(SUM(K2156:P2156)=0,"",SUM(K2156:P2156))</f>
        <v/>
      </c>
      <c r="R2156" s="94"/>
      <c r="S2156" s="94"/>
      <c r="T2156" s="17" t="str">
        <f>IF(SUM(R2156:S2156)=0,"",SUM(R2156:S2156))</f>
        <v/>
      </c>
      <c r="U2156" s="17"/>
      <c r="V2156" s="94"/>
      <c r="W2156" s="17"/>
      <c r="X2156" s="94" t="str">
        <f>IFERROR(AVERAGE(V2156:W2156),"")</f>
        <v/>
      </c>
      <c r="Y2156" s="17"/>
      <c r="Z2156" s="17"/>
      <c r="AA2156" s="71"/>
      <c r="AB2156" s="17"/>
      <c r="AC2156" s="190" t="str">
        <f>IF(J2156="","",IF(J2156&lt;&gt;0,INT(25.4347*POWER((18-J2156),1.81)),0))</f>
        <v/>
      </c>
      <c r="AD2156" s="190" t="str">
        <f>IFERROR(IF(Q2156&lt;&gt;0,INT(0.14354*POWER(((10*Q2156)-220),1.4)),0),"")</f>
        <v/>
      </c>
      <c r="AE2156" s="190" t="str">
        <f>IFERROR(IF(T2156&lt;&gt;0,INT(51.39*POWER((T2156-1.5),1.05)),0),"")</f>
        <v/>
      </c>
      <c r="AF2156" s="190">
        <f>IF(U2156&lt;&gt;0,INT(0.8465*POWER(((100*U2156)-75),1.42)),0)</f>
        <v>0</v>
      </c>
      <c r="AG2156" s="190" t="str">
        <f>IFERROR(IF(X2156&lt;&gt;0,INT(1.53775*POWER((82-X2156),1.81)),0),"")</f>
        <v/>
      </c>
      <c r="AH2156" s="190" t="str">
        <f>IF(Y2156="","",IF(Y2156&lt;&gt;0,INT(5.74352*POWER((28.5-Y2156),1.92)),0))</f>
        <v/>
      </c>
      <c r="AI2156" s="190">
        <f>IF(Z2156&lt;&gt;0,INT(12.91*POWER((Z2156-4),1.1)),0)</f>
        <v>0</v>
      </c>
      <c r="AJ2156" s="190" t="str">
        <f>IF(AA2156="","",IF(AA2156&lt;&gt;0,INT(0.2797*POWER(((100*AA2156)),1.35)),0))</f>
        <v/>
      </c>
      <c r="AK2156" s="191" t="str">
        <f>IF(AB2156="","",IF(AB2156&lt;&gt;0,INT(100.14*POWER((AB2156-1),1.08)),0))</f>
        <v/>
      </c>
      <c r="AL2156" s="192">
        <f>COUNT(J2156,Q2156,T2156,X2156,Y2156,AA2156,AB2156)</f>
        <v>0</v>
      </c>
      <c r="AM2156" s="193" t="str">
        <f>IF(AL2156=0,"",SUM(AC2156:AK2156))</f>
        <v/>
      </c>
    </row>
    <row r="2157" spans="1:39" customFormat="1" outlineLevel="1">
      <c r="B2157" s="256"/>
      <c r="C2157" s="124" t="s">
        <v>65</v>
      </c>
      <c r="D2157" s="33"/>
      <c r="E2157" s="33"/>
      <c r="F2157" s="33"/>
      <c r="G2157" s="33"/>
      <c r="H2157" s="18"/>
      <c r="I2157" s="44"/>
      <c r="J2157" s="107" t="str">
        <f>IFERROR((J2154-J2156)/J2156*100%,"")</f>
        <v/>
      </c>
      <c r="K2157" s="107" t="str">
        <f t="shared" ref="K2157:T2157" si="9506">IFERROR((K2156-K2154)/K2156*100%,"")</f>
        <v/>
      </c>
      <c r="L2157" s="107" t="str">
        <f t="shared" si="9506"/>
        <v/>
      </c>
      <c r="M2157" s="107" t="str">
        <f t="shared" si="9506"/>
        <v/>
      </c>
      <c r="N2157" s="107" t="str">
        <f t="shared" si="9506"/>
        <v/>
      </c>
      <c r="O2157" s="107" t="str">
        <f t="shared" si="9506"/>
        <v/>
      </c>
      <c r="P2157" s="107" t="str">
        <f t="shared" si="9506"/>
        <v/>
      </c>
      <c r="Q2157" s="107" t="str">
        <f t="shared" si="9506"/>
        <v/>
      </c>
      <c r="R2157" s="107" t="str">
        <f t="shared" si="9506"/>
        <v/>
      </c>
      <c r="S2157" s="107" t="str">
        <f t="shared" si="9506"/>
        <v/>
      </c>
      <c r="T2157" s="107" t="str">
        <f t="shared" si="9506"/>
        <v/>
      </c>
      <c r="U2157" s="107" t="str">
        <f t="shared" ref="U2157" si="9507">IFERROR((U2156-U2155)/U2156*100%,"")</f>
        <v/>
      </c>
      <c r="V2157" s="107" t="str">
        <f>IFERROR((V2154-V2156)/V2156*100%,"")</f>
        <v/>
      </c>
      <c r="W2157" s="107" t="str">
        <f>IFERROR((W2154-W2156)/W2156*100%,"")</f>
        <v/>
      </c>
      <c r="X2157" s="107" t="str">
        <f>IFERROR((X2154-X2156)/X2156*100%,"")</f>
        <v/>
      </c>
      <c r="Y2157" s="107" t="str">
        <f>IFERROR((Y2154-Y2156)/Y2156*100%,"")</f>
        <v/>
      </c>
      <c r="Z2157" s="107" t="str">
        <f t="shared" ref="Z2157" si="9508">IFERROR((Z2156-Z2155)/Z2156*100%,"")</f>
        <v/>
      </c>
      <c r="AA2157" s="107" t="str">
        <f>IFERROR((AA2156-AA2154)/AA2156*100%,"")</f>
        <v/>
      </c>
      <c r="AB2157" s="107" t="str">
        <f>IFERROR((AB2156-AB2154)/AB2156*100%,"")</f>
        <v/>
      </c>
      <c r="AC2157" s="194" t="str">
        <f t="shared" ref="AC2157" si="9509">IFERROR((AC2156-AC2155)/AC2156*100%,"")</f>
        <v/>
      </c>
      <c r="AD2157" s="194" t="str">
        <f t="shared" ref="AD2157" si="9510">IFERROR((AD2156-AD2155)/AD2156*100%,"")</f>
        <v/>
      </c>
      <c r="AE2157" s="194" t="str">
        <f t="shared" ref="AE2157" si="9511">IFERROR((AE2156-AE2155)/AE2156*100%,"")</f>
        <v/>
      </c>
      <c r="AF2157" s="194" t="str">
        <f t="shared" ref="AF2157" si="9512">IFERROR((AF2156-AF2155)/AF2156*100%,"")</f>
        <v/>
      </c>
      <c r="AG2157" s="194" t="str">
        <f t="shared" ref="AG2157" si="9513">IFERROR((AG2156-AG2155)/AG2156*100%,"")</f>
        <v/>
      </c>
      <c r="AH2157" s="194" t="str">
        <f t="shared" ref="AH2157" si="9514">IFERROR((AH2156-AH2155)/AH2156*100%,"")</f>
        <v/>
      </c>
      <c r="AI2157" s="194" t="str">
        <f t="shared" ref="AI2157" si="9515">IFERROR((AI2156-AI2155)/AI2156*100%,"")</f>
        <v/>
      </c>
      <c r="AJ2157" s="194" t="str">
        <f t="shared" ref="AJ2157" si="9516">IFERROR((AJ2156-AJ2155)/AJ2156*100%,"")</f>
        <v/>
      </c>
      <c r="AK2157" s="194" t="str">
        <f t="shared" ref="AK2157" si="9517">IFERROR((AK2156-AK2155)/AK2156*100%,"")</f>
        <v/>
      </c>
      <c r="AL2157" s="194" t="str">
        <f t="shared" ref="AL2157" si="9518">IFERROR((AL2156-AL2155)/AL2156*100%,"")</f>
        <v/>
      </c>
      <c r="AM2157" s="227" t="str">
        <f>IFERROR((AM2156-AM2154)/AM2156*100%,"")</f>
        <v/>
      </c>
    </row>
    <row r="2158" spans="1:39" s="6" customFormat="1" outlineLevel="1">
      <c r="A2158" t="str">
        <f>B2141&amp;C2158</f>
        <v>Surname, Forename10</v>
      </c>
      <c r="B2158" s="256"/>
      <c r="C2158" s="125">
        <v>10</v>
      </c>
      <c r="D2158" s="33" t="s">
        <v>22</v>
      </c>
      <c r="E2158" s="33"/>
      <c r="F2158" s="33"/>
      <c r="G2158" s="33"/>
      <c r="H2158" s="18"/>
      <c r="I2158" s="44"/>
      <c r="J2158" s="34"/>
      <c r="K2158" s="34"/>
      <c r="L2158" s="34"/>
      <c r="M2158" s="34"/>
      <c r="N2158" s="34"/>
      <c r="O2158" s="34"/>
      <c r="P2158" s="34"/>
      <c r="Q2158" s="17" t="str">
        <f>IF(SUM(K2158:P2158)=0,"",SUM(K2158:P2158))</f>
        <v/>
      </c>
      <c r="R2158" s="94"/>
      <c r="S2158" s="94"/>
      <c r="T2158" s="17" t="str">
        <f>IF(SUM(R2158:S2158)=0,"",SUM(R2158:S2158))</f>
        <v/>
      </c>
      <c r="U2158" s="17"/>
      <c r="V2158" s="94"/>
      <c r="W2158" s="17"/>
      <c r="X2158" s="94" t="str">
        <f>IFERROR(AVERAGE(V2158:W2158),"")</f>
        <v/>
      </c>
      <c r="Y2158" s="17"/>
      <c r="Z2158" s="17"/>
      <c r="AA2158" s="71"/>
      <c r="AB2158" s="17"/>
      <c r="AC2158" s="190" t="str">
        <f>IF(J2158="","",IF(J2158&lt;&gt;0,INT(25.4347*POWER((18-J2158),1.81)),0))</f>
        <v/>
      </c>
      <c r="AD2158" s="190" t="str">
        <f>IFERROR(IF(Q2158&lt;&gt;0,INT(0.14354*POWER(((10*Q2158)-220),1.4)),0),"")</f>
        <v/>
      </c>
      <c r="AE2158" s="190" t="str">
        <f>IFERROR(IF(T2158&lt;&gt;0,INT(51.39*POWER((T2158-1.5),1.05)),0),"")</f>
        <v/>
      </c>
      <c r="AF2158" s="190">
        <f>IF(U2158&lt;&gt;0,INT(0.8465*POWER(((100*U2158)-75),1.42)),0)</f>
        <v>0</v>
      </c>
      <c r="AG2158" s="190" t="str">
        <f>IFERROR(IF(X2158&lt;&gt;0,INT(1.53775*POWER((82-X2158),1.81)),0),"")</f>
        <v/>
      </c>
      <c r="AH2158" s="190" t="str">
        <f>IF(Y2158="","",IF(Y2158&lt;&gt;0,INT(5.74352*POWER((28.5-Y2158),1.92)),0))</f>
        <v/>
      </c>
      <c r="AI2158" s="190">
        <f>IF(Z2158&lt;&gt;0,INT(12.91*POWER((Z2158-4),1.1)),0)</f>
        <v>0</v>
      </c>
      <c r="AJ2158" s="190" t="str">
        <f>IF(AA2158="","",IF(AA2158&lt;&gt;0,INT(0.2797*POWER(((100*AA2158)),1.35)),0))</f>
        <v/>
      </c>
      <c r="AK2158" s="191" t="str">
        <f>IF(AB2158="","",IF(AB2158&lt;&gt;0,INT(100.14*POWER((AB2158-1),1.08)),0))</f>
        <v/>
      </c>
      <c r="AL2158" s="192">
        <f>COUNT(J2158,Q2158,T2158,X2158,Y2158,AA2158,AB2158)</f>
        <v>0</v>
      </c>
      <c r="AM2158" s="193" t="str">
        <f>IF(AL2158=0,"",SUM(AC2158:AK2158))</f>
        <v/>
      </c>
    </row>
    <row r="2159" spans="1:39" s="6" customFormat="1" outlineLevel="1">
      <c r="A2159"/>
      <c r="B2159" s="257"/>
      <c r="C2159" s="126" t="s">
        <v>65</v>
      </c>
      <c r="D2159" s="33"/>
      <c r="E2159" s="33"/>
      <c r="F2159" s="33"/>
      <c r="G2159" s="33"/>
      <c r="H2159" s="18"/>
      <c r="I2159" s="44"/>
      <c r="J2159" s="107" t="str">
        <f>IFERROR((J2156-J2158)/J2158*100%,"")</f>
        <v/>
      </c>
      <c r="K2159" s="107" t="str">
        <f t="shared" ref="K2159:T2159" si="9519">IFERROR((K2158-K2156)/K2158*100%,"")</f>
        <v/>
      </c>
      <c r="L2159" s="107" t="str">
        <f t="shared" si="9519"/>
        <v/>
      </c>
      <c r="M2159" s="107" t="str">
        <f t="shared" si="9519"/>
        <v/>
      </c>
      <c r="N2159" s="107" t="str">
        <f t="shared" si="9519"/>
        <v/>
      </c>
      <c r="O2159" s="107" t="str">
        <f t="shared" si="9519"/>
        <v/>
      </c>
      <c r="P2159" s="107" t="str">
        <f t="shared" si="9519"/>
        <v/>
      </c>
      <c r="Q2159" s="107" t="str">
        <f t="shared" si="9519"/>
        <v/>
      </c>
      <c r="R2159" s="107" t="str">
        <f t="shared" si="9519"/>
        <v/>
      </c>
      <c r="S2159" s="107" t="str">
        <f t="shared" si="9519"/>
        <v/>
      </c>
      <c r="T2159" s="107" t="str">
        <f t="shared" si="9519"/>
        <v/>
      </c>
      <c r="U2159" s="107" t="str">
        <f t="shared" ref="U2159" si="9520">IFERROR((U2158-U2157)/U2158*100%,"")</f>
        <v/>
      </c>
      <c r="V2159" s="107" t="str">
        <f>IFERROR((V2156-V2158)/V2158*100%,"")</f>
        <v/>
      </c>
      <c r="W2159" s="107" t="str">
        <f>IFERROR((W2156-W2158)/W2158*100%,"")</f>
        <v/>
      </c>
      <c r="X2159" s="107" t="str">
        <f>IFERROR((X2156-X2158)/X2158*100%,"")</f>
        <v/>
      </c>
      <c r="Y2159" s="107" t="str">
        <f>IFERROR((Y2156-Y2158)/Y2158*100%,"")</f>
        <v/>
      </c>
      <c r="Z2159" s="107" t="str">
        <f t="shared" ref="Z2159" si="9521">IFERROR((Z2158-Z2157)/Z2158*100%,"")</f>
        <v/>
      </c>
      <c r="AA2159" s="107" t="str">
        <f>IFERROR((AA2158-AA2156)/AA2158*100%,"")</f>
        <v/>
      </c>
      <c r="AB2159" s="107" t="str">
        <f>IFERROR((AB2158-AB2156)/AB2158*100%,"")</f>
        <v/>
      </c>
      <c r="AC2159" s="194" t="str">
        <f t="shared" ref="AC2159" si="9522">IFERROR((AC2158-AC2157)/AC2158*100%,"")</f>
        <v/>
      </c>
      <c r="AD2159" s="194" t="str">
        <f t="shared" ref="AD2159" si="9523">IFERROR((AD2158-AD2157)/AD2158*100%,"")</f>
        <v/>
      </c>
      <c r="AE2159" s="194" t="str">
        <f t="shared" ref="AE2159" si="9524">IFERROR((AE2158-AE2157)/AE2158*100%,"")</f>
        <v/>
      </c>
      <c r="AF2159" s="194" t="str">
        <f t="shared" ref="AF2159" si="9525">IFERROR((AF2158-AF2157)/AF2158*100%,"")</f>
        <v/>
      </c>
      <c r="AG2159" s="194" t="str">
        <f t="shared" ref="AG2159" si="9526">IFERROR((AG2158-AG2157)/AG2158*100%,"")</f>
        <v/>
      </c>
      <c r="AH2159" s="194" t="str">
        <f t="shared" ref="AH2159" si="9527">IFERROR((AH2158-AH2157)/AH2158*100%,"")</f>
        <v/>
      </c>
      <c r="AI2159" s="194" t="str">
        <f t="shared" ref="AI2159" si="9528">IFERROR((AI2158-AI2157)/AI2158*100%,"")</f>
        <v/>
      </c>
      <c r="AJ2159" s="194" t="str">
        <f t="shared" ref="AJ2159" si="9529">IFERROR((AJ2158-AJ2157)/AJ2158*100%,"")</f>
        <v/>
      </c>
      <c r="AK2159" s="194" t="str">
        <f t="shared" ref="AK2159" si="9530">IFERROR((AK2158-AK2157)/AK2158*100%,"")</f>
        <v/>
      </c>
      <c r="AL2159" s="194" t="str">
        <f t="shared" ref="AL2159" si="9531">IFERROR((AL2158-AL2157)/AL2158*100%,"")</f>
        <v/>
      </c>
      <c r="AM2159" s="227" t="str">
        <f>IFERROR((AM2158-AM2156)/AM2158*100%,"")</f>
        <v/>
      </c>
    </row>
    <row r="2160" spans="1:39" s="45" customFormat="1" outlineLevel="1">
      <c r="B2160" s="115"/>
      <c r="C2160" s="32"/>
      <c r="D2160" s="33"/>
      <c r="E2160" s="33"/>
      <c r="F2160" s="33"/>
      <c r="G2160" s="33"/>
      <c r="H2160" s="18"/>
      <c r="I2160" s="44"/>
      <c r="J2160" s="34"/>
      <c r="K2160" s="34"/>
      <c r="L2160" s="34"/>
      <c r="M2160" s="34"/>
      <c r="N2160" s="34"/>
      <c r="O2160" s="34"/>
      <c r="P2160" s="34"/>
      <c r="Q2160" s="34"/>
      <c r="R2160" s="34"/>
      <c r="S2160" s="34"/>
      <c r="T2160" s="34"/>
      <c r="U2160" s="34"/>
      <c r="V2160" s="34"/>
      <c r="W2160" s="34"/>
      <c r="X2160" s="34"/>
      <c r="Y2160" s="34"/>
      <c r="Z2160" s="34"/>
      <c r="AA2160" s="34"/>
      <c r="AB2160" s="34"/>
      <c r="AC2160" s="195"/>
      <c r="AD2160" s="196"/>
      <c r="AE2160" s="196"/>
      <c r="AF2160" s="196"/>
      <c r="AG2160" s="196"/>
      <c r="AH2160" s="196"/>
      <c r="AI2160" s="196"/>
      <c r="AJ2160" s="196"/>
      <c r="AK2160" s="197"/>
      <c r="AL2160" s="196"/>
      <c r="AM2160" s="198"/>
    </row>
    <row r="2161" spans="1:39" s="6" customFormat="1" outlineLevel="1">
      <c r="B2161" s="116"/>
      <c r="C2161" s="35"/>
      <c r="D2161" s="36"/>
      <c r="E2161" s="36"/>
      <c r="F2161" s="36"/>
      <c r="G2161" s="36"/>
      <c r="H2161" s="37"/>
      <c r="I2161" s="38" t="s">
        <v>24</v>
      </c>
      <c r="J2161" s="21" t="e">
        <f>AVERAGE(J2141:J2142,J2144,J2146,J2148,J2150,J2152,J2154,J2156,J2158)</f>
        <v>#DIV/0!</v>
      </c>
      <c r="K2161" s="21" t="e">
        <f t="shared" ref="K2161:AB2161" si="9532">AVERAGE(K2141:K2142,K2144,K2146,K2148,K2150,K2152,K2154,K2156,K2158)</f>
        <v>#DIV/0!</v>
      </c>
      <c r="L2161" s="21" t="e">
        <f t="shared" si="9532"/>
        <v>#DIV/0!</v>
      </c>
      <c r="M2161" s="21" t="e">
        <f t="shared" si="9532"/>
        <v>#DIV/0!</v>
      </c>
      <c r="N2161" s="21" t="e">
        <f t="shared" si="9532"/>
        <v>#DIV/0!</v>
      </c>
      <c r="O2161" s="21" t="e">
        <f t="shared" si="9532"/>
        <v>#DIV/0!</v>
      </c>
      <c r="P2161" s="21" t="e">
        <f t="shared" si="9532"/>
        <v>#DIV/0!</v>
      </c>
      <c r="Q2161" s="21">
        <f t="shared" si="9532"/>
        <v>0</v>
      </c>
      <c r="R2161" s="21" t="e">
        <f t="shared" si="9532"/>
        <v>#DIV/0!</v>
      </c>
      <c r="S2161" s="21" t="e">
        <f t="shared" si="9532"/>
        <v>#DIV/0!</v>
      </c>
      <c r="T2161" s="21">
        <f t="shared" si="9532"/>
        <v>0</v>
      </c>
      <c r="U2161" s="21" t="e">
        <f t="shared" si="9532"/>
        <v>#DIV/0!</v>
      </c>
      <c r="V2161" s="21" t="e">
        <f t="shared" si="9532"/>
        <v>#DIV/0!</v>
      </c>
      <c r="W2161" s="21" t="e">
        <f t="shared" si="9532"/>
        <v>#DIV/0!</v>
      </c>
      <c r="X2161" s="21" t="e">
        <f t="shared" si="9532"/>
        <v>#DIV/0!</v>
      </c>
      <c r="Y2161" s="21" t="e">
        <f t="shared" si="9532"/>
        <v>#DIV/0!</v>
      </c>
      <c r="Z2161" s="21" t="e">
        <f t="shared" si="9532"/>
        <v>#DIV/0!</v>
      </c>
      <c r="AA2161" s="21" t="e">
        <f t="shared" si="9532"/>
        <v>#DIV/0!</v>
      </c>
      <c r="AB2161" s="21" t="e">
        <f t="shared" si="9532"/>
        <v>#DIV/0!</v>
      </c>
      <c r="AC2161" s="199"/>
      <c r="AD2161" s="200"/>
      <c r="AE2161" s="200"/>
      <c r="AF2161" s="200"/>
      <c r="AG2161" s="200"/>
      <c r="AH2161" s="200"/>
      <c r="AI2161" s="200"/>
      <c r="AJ2161" s="200"/>
      <c r="AK2161" s="201"/>
      <c r="AL2161" s="200"/>
      <c r="AM2161" s="202"/>
    </row>
    <row r="2162" spans="1:39" s="6" customFormat="1" outlineLevel="1">
      <c r="B2162" s="116"/>
      <c r="C2162" s="35"/>
      <c r="D2162" s="36"/>
      <c r="E2162" s="36"/>
      <c r="F2162" s="36"/>
      <c r="G2162" s="36"/>
      <c r="H2162" s="37"/>
      <c r="I2162" s="38" t="s">
        <v>26</v>
      </c>
      <c r="J2162" s="21">
        <f>MIN(J2141:J2142,J2144,J2146,J2148,J2150,J2152,J2154,J2156,J2158)</f>
        <v>0</v>
      </c>
      <c r="K2162" s="21">
        <f t="shared" ref="K2162:AB2162" si="9533">MIN(K2141:K2142,K2144,K2146,K2148,K2150,K2152,K2154,K2156,K2158)</f>
        <v>0</v>
      </c>
      <c r="L2162" s="21">
        <f t="shared" si="9533"/>
        <v>0</v>
      </c>
      <c r="M2162" s="21">
        <f t="shared" si="9533"/>
        <v>0</v>
      </c>
      <c r="N2162" s="21">
        <f t="shared" si="9533"/>
        <v>0</v>
      </c>
      <c r="O2162" s="21">
        <f t="shared" si="9533"/>
        <v>0</v>
      </c>
      <c r="P2162" s="21">
        <f t="shared" si="9533"/>
        <v>0</v>
      </c>
      <c r="Q2162" s="21">
        <f t="shared" si="9533"/>
        <v>0</v>
      </c>
      <c r="R2162" s="21">
        <f t="shared" si="9533"/>
        <v>0</v>
      </c>
      <c r="S2162" s="21">
        <f t="shared" si="9533"/>
        <v>0</v>
      </c>
      <c r="T2162" s="21">
        <f t="shared" si="9533"/>
        <v>0</v>
      </c>
      <c r="U2162" s="21">
        <f t="shared" si="9533"/>
        <v>0</v>
      </c>
      <c r="V2162" s="21">
        <f t="shared" si="9533"/>
        <v>0</v>
      </c>
      <c r="W2162" s="21">
        <f t="shared" si="9533"/>
        <v>0</v>
      </c>
      <c r="X2162" s="21" t="e">
        <f t="shared" si="9533"/>
        <v>#DIV/0!</v>
      </c>
      <c r="Y2162" s="21">
        <f t="shared" si="9533"/>
        <v>0</v>
      </c>
      <c r="Z2162" s="21">
        <f t="shared" si="9533"/>
        <v>0</v>
      </c>
      <c r="AA2162" s="21">
        <f t="shared" si="9533"/>
        <v>0</v>
      </c>
      <c r="AB2162" s="21">
        <f t="shared" si="9533"/>
        <v>0</v>
      </c>
      <c r="AC2162" s="199"/>
      <c r="AD2162" s="200"/>
      <c r="AE2162" s="200"/>
      <c r="AF2162" s="200"/>
      <c r="AG2162" s="200"/>
      <c r="AH2162" s="200"/>
      <c r="AI2162" s="200"/>
      <c r="AJ2162" s="200"/>
      <c r="AK2162" s="201"/>
      <c r="AL2162" s="200"/>
      <c r="AM2162" s="202"/>
    </row>
    <row r="2163" spans="1:39" s="6" customFormat="1" outlineLevel="1">
      <c r="B2163" s="116"/>
      <c r="C2163" s="35"/>
      <c r="D2163" s="36"/>
      <c r="E2163" s="36"/>
      <c r="F2163" s="36"/>
      <c r="G2163" s="36"/>
      <c r="H2163" s="37"/>
      <c r="I2163" s="38" t="s">
        <v>25</v>
      </c>
      <c r="J2163" s="21">
        <f>MAX(J2141:J2142,J2144,J2146,J2148,J2150,J2152,J2154,J2156,J2158)</f>
        <v>0</v>
      </c>
      <c r="K2163" s="21">
        <f t="shared" ref="K2163:AB2163" si="9534">MAX(K2141:K2142,K2144,K2146,K2148,K2150,K2152,K2154,K2156,K2158)</f>
        <v>0</v>
      </c>
      <c r="L2163" s="21">
        <f t="shared" si="9534"/>
        <v>0</v>
      </c>
      <c r="M2163" s="21">
        <f t="shared" si="9534"/>
        <v>0</v>
      </c>
      <c r="N2163" s="21">
        <f t="shared" si="9534"/>
        <v>0</v>
      </c>
      <c r="O2163" s="21">
        <f t="shared" si="9534"/>
        <v>0</v>
      </c>
      <c r="P2163" s="21">
        <f t="shared" si="9534"/>
        <v>0</v>
      </c>
      <c r="Q2163" s="21">
        <f t="shared" si="9534"/>
        <v>0</v>
      </c>
      <c r="R2163" s="21">
        <f t="shared" si="9534"/>
        <v>0</v>
      </c>
      <c r="S2163" s="21">
        <f t="shared" si="9534"/>
        <v>0</v>
      </c>
      <c r="T2163" s="21">
        <f t="shared" si="9534"/>
        <v>0</v>
      </c>
      <c r="U2163" s="21">
        <f t="shared" si="9534"/>
        <v>0</v>
      </c>
      <c r="V2163" s="21">
        <f t="shared" si="9534"/>
        <v>0</v>
      </c>
      <c r="W2163" s="21">
        <f t="shared" si="9534"/>
        <v>0</v>
      </c>
      <c r="X2163" s="21" t="e">
        <f t="shared" si="9534"/>
        <v>#DIV/0!</v>
      </c>
      <c r="Y2163" s="21">
        <f t="shared" si="9534"/>
        <v>0</v>
      </c>
      <c r="Z2163" s="21">
        <f t="shared" si="9534"/>
        <v>0</v>
      </c>
      <c r="AA2163" s="21">
        <f t="shared" si="9534"/>
        <v>0</v>
      </c>
      <c r="AB2163" s="21">
        <f t="shared" si="9534"/>
        <v>0</v>
      </c>
      <c r="AC2163" s="199"/>
      <c r="AD2163" s="200"/>
      <c r="AE2163" s="200"/>
      <c r="AF2163" s="200"/>
      <c r="AG2163" s="200"/>
      <c r="AH2163" s="200"/>
      <c r="AI2163" s="200"/>
      <c r="AJ2163" s="200"/>
      <c r="AK2163" s="201"/>
      <c r="AL2163" s="200"/>
      <c r="AM2163" s="202"/>
    </row>
    <row r="2164" spans="1:39" s="6" customFormat="1" outlineLevel="1">
      <c r="B2164" s="116"/>
      <c r="C2164" s="35"/>
      <c r="D2164" s="36"/>
      <c r="E2164" s="36"/>
      <c r="F2164" s="36"/>
      <c r="G2164" s="36"/>
      <c r="H2164" s="37"/>
      <c r="I2164" s="38"/>
      <c r="J2164" s="21"/>
      <c r="K2164" s="21"/>
      <c r="L2164" s="21"/>
      <c r="M2164" s="21"/>
      <c r="N2164" s="21"/>
      <c r="O2164" s="21"/>
      <c r="P2164" s="21"/>
      <c r="Q2164" s="21"/>
      <c r="R2164" s="21"/>
      <c r="S2164" s="21"/>
      <c r="T2164" s="21"/>
      <c r="U2164" s="21"/>
      <c r="V2164" s="21"/>
      <c r="W2164" s="21"/>
      <c r="X2164" s="21"/>
      <c r="Y2164" s="21"/>
      <c r="Z2164" s="21"/>
      <c r="AA2164" s="21"/>
      <c r="AB2164" s="21"/>
      <c r="AC2164" s="200"/>
      <c r="AD2164" s="200"/>
      <c r="AE2164" s="200"/>
      <c r="AF2164" s="200"/>
      <c r="AG2164" s="200"/>
      <c r="AH2164" s="200"/>
      <c r="AI2164" s="200"/>
      <c r="AJ2164" s="200"/>
      <c r="AK2164" s="200"/>
      <c r="AL2164" s="200"/>
      <c r="AM2164" s="202"/>
    </row>
    <row r="2165" spans="1:39" s="31" customFormat="1" ht="16.5" outlineLevel="1" thickBot="1">
      <c r="B2165" s="117"/>
      <c r="C2165" s="39"/>
      <c r="D2165" s="40"/>
      <c r="E2165" s="40"/>
      <c r="F2165" s="40"/>
      <c r="G2165" s="40"/>
      <c r="H2165" s="41"/>
      <c r="I2165" s="42"/>
      <c r="J2165" s="43"/>
      <c r="K2165" s="43"/>
      <c r="L2165" s="43"/>
      <c r="M2165" s="43"/>
      <c r="N2165" s="43"/>
      <c r="O2165" s="43"/>
      <c r="P2165" s="43"/>
      <c r="Q2165" s="43"/>
      <c r="R2165" s="43"/>
      <c r="S2165" s="43"/>
      <c r="T2165" s="43"/>
      <c r="U2165" s="43"/>
      <c r="V2165" s="43"/>
      <c r="W2165" s="43"/>
      <c r="X2165" s="43"/>
      <c r="Y2165" s="43"/>
      <c r="Z2165" s="43"/>
      <c r="AA2165" s="43"/>
      <c r="AB2165" s="43"/>
      <c r="AC2165" s="204"/>
      <c r="AD2165" s="204"/>
      <c r="AE2165" s="204"/>
      <c r="AF2165" s="204"/>
      <c r="AG2165" s="204"/>
      <c r="AH2165" s="204"/>
      <c r="AI2165" s="204"/>
      <c r="AJ2165" s="204"/>
      <c r="AK2165" s="204"/>
      <c r="AL2165" s="204"/>
      <c r="AM2165" s="205"/>
    </row>
    <row r="2166" spans="1:39" customFormat="1">
      <c r="B2166" s="118"/>
      <c r="C2166" s="28"/>
      <c r="D2166" s="19"/>
      <c r="E2166" s="19"/>
      <c r="F2166" s="19"/>
      <c r="G2166" s="19"/>
      <c r="H2166" s="29"/>
      <c r="I2166" s="20"/>
      <c r="J2166" s="30"/>
      <c r="K2166" s="30"/>
      <c r="L2166" s="30"/>
      <c r="M2166" s="30"/>
      <c r="N2166" s="30"/>
      <c r="O2166" s="30"/>
      <c r="P2166" s="30"/>
      <c r="Q2166" s="30"/>
      <c r="R2166" s="30"/>
      <c r="S2166" s="30"/>
      <c r="T2166" s="30"/>
      <c r="U2166" s="30"/>
      <c r="V2166" s="30"/>
      <c r="W2166" s="30"/>
      <c r="X2166" s="30"/>
      <c r="Y2166" s="30"/>
      <c r="Z2166" s="30"/>
      <c r="AA2166" s="30"/>
      <c r="AB2166" s="30"/>
      <c r="AC2166" s="206"/>
      <c r="AD2166" s="206"/>
      <c r="AE2166" s="206"/>
      <c r="AF2166" s="206"/>
      <c r="AG2166" s="206"/>
      <c r="AH2166" s="206"/>
      <c r="AI2166" s="206"/>
      <c r="AJ2166" s="206"/>
      <c r="AK2166" s="206"/>
      <c r="AL2166" s="206"/>
      <c r="AM2166" s="207"/>
    </row>
    <row r="2167" spans="1:39" customFormat="1" outlineLevel="1">
      <c r="B2167" s="114" t="s">
        <v>41</v>
      </c>
      <c r="C2167" s="28"/>
      <c r="D2167" s="19"/>
      <c r="E2167" s="19"/>
      <c r="F2167" s="19"/>
      <c r="G2167" s="19"/>
      <c r="H2167" s="29"/>
      <c r="I2167" s="20"/>
      <c r="J2167" s="30"/>
      <c r="K2167" s="30"/>
      <c r="L2167" s="30"/>
      <c r="M2167" s="30"/>
      <c r="N2167" s="30"/>
      <c r="O2167" s="30"/>
      <c r="P2167" s="30"/>
      <c r="Q2167" s="30"/>
      <c r="R2167" s="30"/>
      <c r="S2167" s="30"/>
      <c r="T2167" s="30"/>
      <c r="U2167" s="30"/>
      <c r="V2167" s="30"/>
      <c r="W2167" s="30"/>
      <c r="X2167" s="30"/>
      <c r="Y2167" s="30"/>
      <c r="Z2167" s="30"/>
      <c r="AA2167" s="30"/>
      <c r="AB2167" s="30"/>
      <c r="AC2167" s="206"/>
      <c r="AD2167" s="206"/>
      <c r="AE2167" s="206"/>
      <c r="AF2167" s="206"/>
      <c r="AG2167" s="206"/>
      <c r="AH2167" s="206"/>
      <c r="AI2167" s="206"/>
      <c r="AJ2167" s="206"/>
      <c r="AK2167" s="206"/>
      <c r="AL2167" s="206"/>
      <c r="AM2167" s="207"/>
    </row>
    <row r="2168" spans="1:39" customFormat="1" outlineLevel="1">
      <c r="A2168" t="str">
        <f>B2168&amp;C2168</f>
        <v>Surname, Forename1</v>
      </c>
      <c r="B2168" s="255" t="s">
        <v>28</v>
      </c>
      <c r="C2168" s="122">
        <v>1</v>
      </c>
      <c r="D2168" s="26" t="s">
        <v>22</v>
      </c>
      <c r="E2168" s="103"/>
      <c r="F2168" s="103"/>
      <c r="G2168" s="103"/>
      <c r="H2168" s="16"/>
      <c r="I2168" s="16"/>
      <c r="J2168" s="17"/>
      <c r="K2168" s="94"/>
      <c r="L2168" s="94"/>
      <c r="M2168" s="94"/>
      <c r="N2168" s="94"/>
      <c r="O2168" s="94"/>
      <c r="P2168" s="94"/>
      <c r="Q2168" s="17">
        <f>SUM(K2168:P2168)</f>
        <v>0</v>
      </c>
      <c r="R2168" s="94"/>
      <c r="S2168" s="94"/>
      <c r="T2168" s="17">
        <f>SUM(R2168:S2168)</f>
        <v>0</v>
      </c>
      <c r="U2168" s="17"/>
      <c r="V2168" s="94"/>
      <c r="W2168" s="17"/>
      <c r="X2168" s="94" t="e">
        <f>AVERAGE(V2168:W2168)</f>
        <v>#DIV/0!</v>
      </c>
      <c r="Y2168" s="17"/>
      <c r="Z2168" s="17"/>
      <c r="AA2168" s="17"/>
      <c r="AB2168" s="17"/>
      <c r="AC2168" s="190">
        <f>IF(J2168&lt;&gt;0,INT(25.4347*POWER((18-J2168),1.81)),0)</f>
        <v>0</v>
      </c>
      <c r="AD2168" s="190">
        <f>IF(Q2168&lt;&gt;0,INT(0.14354*POWER(((10*Q2168)-220),1.4)),0)</f>
        <v>0</v>
      </c>
      <c r="AE2168" s="190">
        <f>IF(T2168&lt;&gt;0,INT(51.39*POWER((T2168-1.5),1.05)),0)</f>
        <v>0</v>
      </c>
      <c r="AF2168" s="190">
        <f>IF(U2168&lt;&gt;0,INT(0.8465*POWER(((100*U2168)-75),1.42)),0)</f>
        <v>0</v>
      </c>
      <c r="AG2168" s="190" t="e">
        <f>IF(X2168&lt;&gt;0,INT(1.53775*POWER((82-X2168),1.81)),0)</f>
        <v>#DIV/0!</v>
      </c>
      <c r="AH2168" s="190">
        <f>IF(Y2168&lt;&gt;0,INT(5.74352*POWER((28.5-Y2168),1.92)),0)</f>
        <v>0</v>
      </c>
      <c r="AI2168" s="190">
        <f>IF(Z2168&lt;&gt;0,INT(12.91*POWER((Z2168-4),1.1)),0)</f>
        <v>0</v>
      </c>
      <c r="AJ2168" s="190">
        <f>IF(AA2168&lt;&gt;0,INT(0.2797*POWER(((100*AA2168)),1.35)),0)</f>
        <v>0</v>
      </c>
      <c r="AK2168" s="191">
        <f>IF(AB2168&lt;&gt;0,INT(100.14*POWER((AB2168-1),1.08)),0)</f>
        <v>0</v>
      </c>
      <c r="AL2168" s="208">
        <v>7</v>
      </c>
      <c r="AM2168" s="193" t="e">
        <f>SUM(AC2168:AK2168)</f>
        <v>#DIV/0!</v>
      </c>
    </row>
    <row r="2169" spans="1:39" customFormat="1" outlineLevel="1">
      <c r="A2169" t="str">
        <f>B2168&amp;C2169</f>
        <v>Surname, Forename2</v>
      </c>
      <c r="B2169" s="256"/>
      <c r="C2169" s="123">
        <v>2</v>
      </c>
      <c r="D2169" s="26" t="s">
        <v>22</v>
      </c>
      <c r="E2169" s="103"/>
      <c r="F2169" s="103"/>
      <c r="G2169" s="103"/>
      <c r="H2169" s="15"/>
      <c r="I2169" s="16"/>
      <c r="J2169" s="17"/>
      <c r="K2169" s="94"/>
      <c r="L2169" s="94"/>
      <c r="M2169" s="94"/>
      <c r="N2169" s="94"/>
      <c r="O2169" s="94"/>
      <c r="P2169" s="94"/>
      <c r="Q2169" s="17" t="str">
        <f>IF(SUM(K2169:P2169)=0,"",SUM(K2169:P2169))</f>
        <v/>
      </c>
      <c r="R2169" s="94"/>
      <c r="S2169" s="94"/>
      <c r="T2169" s="17" t="str">
        <f>IF(SUM(R2169:S2169)=0,"",SUM(R2169:S2169))</f>
        <v/>
      </c>
      <c r="U2169" s="17"/>
      <c r="V2169" s="94"/>
      <c r="W2169" s="17"/>
      <c r="X2169" s="94" t="str">
        <f>IFERROR(AVERAGE(V2169:W2169),"")</f>
        <v/>
      </c>
      <c r="Y2169" s="17"/>
      <c r="Z2169" s="17"/>
      <c r="AA2169" s="71"/>
      <c r="AB2169" s="17"/>
      <c r="AC2169" s="190" t="str">
        <f>IF(J2169="","",IF(J2169&lt;&gt;0,INT(25.4347*POWER((18-J2169),1.81)),0))</f>
        <v/>
      </c>
      <c r="AD2169" s="190" t="str">
        <f>IFERROR(IF(Q2169&lt;&gt;0,INT(0.14354*POWER(((10*Q2169)-220),1.4)),0),"")</f>
        <v/>
      </c>
      <c r="AE2169" s="190" t="str">
        <f>IFERROR(IF(T2169&lt;&gt;0,INT(51.39*POWER((T2169-1.5),1.05)),0),"")</f>
        <v/>
      </c>
      <c r="AF2169" s="190">
        <f>IF(U2169&lt;&gt;0,INT(0.8465*POWER(((100*U2169)-75),1.42)),0)</f>
        <v>0</v>
      </c>
      <c r="AG2169" s="190" t="str">
        <f>IFERROR(IF(X2169&lt;&gt;0,INT(1.53775*POWER((82-X2169),1.81)),0),"")</f>
        <v/>
      </c>
      <c r="AH2169" s="190" t="str">
        <f>IF(Y2169="","",IF(Y2169&lt;&gt;0,INT(5.74352*POWER((28.5-Y2169),1.92)),0))</f>
        <v/>
      </c>
      <c r="AI2169" s="190">
        <f>IF(Z2169&lt;&gt;0,INT(12.91*POWER((Z2169-4),1.1)),0)</f>
        <v>0</v>
      </c>
      <c r="AJ2169" s="190" t="str">
        <f>IF(AA2169="","",IF(AA2169&lt;&gt;0,INT(0.2797*POWER(((100*AA2169)),1.35)),0))</f>
        <v/>
      </c>
      <c r="AK2169" s="191" t="str">
        <f>IF(AB2169="","",IF(AB2169&lt;&gt;0,INT(100.14*POWER((AB2169-1),1.08)),0))</f>
        <v/>
      </c>
      <c r="AL2169" s="192">
        <f>COUNT(J2169,Q2169,T2169,X2169,Y2169,AA2169,AB2169)</f>
        <v>0</v>
      </c>
      <c r="AM2169" s="193" t="str">
        <f>IF(AL2169=0,"",SUM(AC2169:AK2169))</f>
        <v/>
      </c>
    </row>
    <row r="2170" spans="1:39" customFormat="1" outlineLevel="1">
      <c r="B2170" s="256"/>
      <c r="C2170" s="124" t="s">
        <v>65</v>
      </c>
      <c r="D2170" s="103"/>
      <c r="E2170" s="103"/>
      <c r="F2170" s="103"/>
      <c r="G2170" s="103"/>
      <c r="H2170" s="104"/>
      <c r="I2170" s="105"/>
      <c r="J2170" s="107" t="str">
        <f>IFERROR((J2168-J2169)/J2169*100%,"")</f>
        <v/>
      </c>
      <c r="K2170" s="107" t="str">
        <f>IFERROR((K2169-K2168)/K2169*100%,"")</f>
        <v/>
      </c>
      <c r="L2170" s="107" t="str">
        <f t="shared" ref="L2170:S2170" si="9535">IFERROR((L2169-L2168)/L2169*100%,"")</f>
        <v/>
      </c>
      <c r="M2170" s="107" t="str">
        <f t="shared" si="9535"/>
        <v/>
      </c>
      <c r="N2170" s="107" t="str">
        <f t="shared" si="9535"/>
        <v/>
      </c>
      <c r="O2170" s="107" t="str">
        <f t="shared" si="9535"/>
        <v/>
      </c>
      <c r="P2170" s="107" t="str">
        <f t="shared" si="9535"/>
        <v/>
      </c>
      <c r="Q2170" s="107" t="str">
        <f t="shared" si="9535"/>
        <v/>
      </c>
      <c r="R2170" s="107" t="str">
        <f t="shared" si="9535"/>
        <v/>
      </c>
      <c r="S2170" s="107" t="str">
        <f t="shared" si="9535"/>
        <v/>
      </c>
      <c r="T2170" s="107" t="str">
        <f>IFERROR((T2169-T2168)/T2169*100%,"")</f>
        <v/>
      </c>
      <c r="U2170" s="107" t="str">
        <f t="shared" ref="U2170" si="9536">IFERROR((U2169-U2168)/U2169*100%,"")</f>
        <v/>
      </c>
      <c r="V2170" s="107" t="str">
        <f>IFERROR((V2168-V2169)/V2169*100%,"")</f>
        <v/>
      </c>
      <c r="W2170" s="107" t="str">
        <f>IFERROR((W2168-W2169)/W2169*100%,"")</f>
        <v/>
      </c>
      <c r="X2170" s="107" t="str">
        <f>IFERROR((X2168-X2169)/X2169*100%,"")</f>
        <v/>
      </c>
      <c r="Y2170" s="107" t="str">
        <f>IFERROR((Y2168-Y2169)/Y2169*100%,"")</f>
        <v/>
      </c>
      <c r="Z2170" s="107" t="str">
        <f t="shared" ref="Z2170:AB2170" si="9537">IFERROR((Z2169-Z2168)/Z2169*100%,"")</f>
        <v/>
      </c>
      <c r="AA2170" s="107" t="str">
        <f t="shared" si="9537"/>
        <v/>
      </c>
      <c r="AB2170" s="107" t="str">
        <f t="shared" si="9537"/>
        <v/>
      </c>
      <c r="AC2170" s="194" t="str">
        <f t="shared" ref="AC2170" si="9538">IFERROR((AC2169-AC2168)/AC2169*100%,"")</f>
        <v/>
      </c>
      <c r="AD2170" s="194" t="str">
        <f t="shared" ref="AD2170" si="9539">IFERROR((AD2169-AD2168)/AD2169*100%,"")</f>
        <v/>
      </c>
      <c r="AE2170" s="194" t="str">
        <f t="shared" ref="AE2170" si="9540">IFERROR((AE2169-AE2168)/AE2169*100%,"")</f>
        <v/>
      </c>
      <c r="AF2170" s="194" t="str">
        <f t="shared" ref="AF2170" si="9541">IFERROR((AF2169-AF2168)/AF2169*100%,"")</f>
        <v/>
      </c>
      <c r="AG2170" s="194" t="str">
        <f t="shared" ref="AG2170" si="9542">IFERROR((AG2169-AG2168)/AG2169*100%,"")</f>
        <v/>
      </c>
      <c r="AH2170" s="194" t="str">
        <f t="shared" ref="AH2170" si="9543">IFERROR((AH2169-AH2168)/AH2169*100%,"")</f>
        <v/>
      </c>
      <c r="AI2170" s="194" t="str">
        <f t="shared" ref="AI2170" si="9544">IFERROR((AI2169-AI2168)/AI2169*100%,"")</f>
        <v/>
      </c>
      <c r="AJ2170" s="194" t="str">
        <f t="shared" ref="AJ2170" si="9545">IFERROR((AJ2169-AJ2168)/AJ2169*100%,"")</f>
        <v/>
      </c>
      <c r="AK2170" s="194" t="str">
        <f t="shared" ref="AK2170" si="9546">IFERROR((AK2169-AK2168)/AK2169*100%,"")</f>
        <v/>
      </c>
      <c r="AL2170" s="194" t="str">
        <f t="shared" ref="AL2170:AM2170" si="9547">IFERROR((AL2169-AL2168)/AL2169*100%,"")</f>
        <v/>
      </c>
      <c r="AM2170" s="228" t="str">
        <f t="shared" si="9547"/>
        <v/>
      </c>
    </row>
    <row r="2171" spans="1:39" customFormat="1" outlineLevel="1">
      <c r="A2171" t="str">
        <f>B2168&amp;C2171</f>
        <v>Surname, Forename3</v>
      </c>
      <c r="B2171" s="256"/>
      <c r="C2171" s="123">
        <v>3</v>
      </c>
      <c r="D2171" s="26" t="s">
        <v>22</v>
      </c>
      <c r="E2171" s="103"/>
      <c r="F2171" s="103"/>
      <c r="G2171" s="103"/>
      <c r="H2171" s="15"/>
      <c r="I2171" s="16"/>
      <c r="J2171" s="17"/>
      <c r="K2171" s="94"/>
      <c r="L2171" s="94"/>
      <c r="M2171" s="94"/>
      <c r="N2171" s="94"/>
      <c r="O2171" s="94"/>
      <c r="P2171" s="94"/>
      <c r="Q2171" s="17" t="str">
        <f>IF(SUM(K2171:P2171)=0,"",SUM(K2171:P2171))</f>
        <v/>
      </c>
      <c r="R2171" s="94"/>
      <c r="S2171" s="94"/>
      <c r="T2171" s="17" t="str">
        <f>IF(SUM(R2171:S2171)=0,"",SUM(R2171:S2171))</f>
        <v/>
      </c>
      <c r="U2171" s="17"/>
      <c r="V2171" s="94"/>
      <c r="W2171" s="17"/>
      <c r="X2171" s="94" t="str">
        <f>IFERROR(AVERAGE(V2171:W2171),"")</f>
        <v/>
      </c>
      <c r="Y2171" s="17"/>
      <c r="Z2171" s="17"/>
      <c r="AA2171" s="71"/>
      <c r="AB2171" s="17"/>
      <c r="AC2171" s="190" t="str">
        <f>IF(J2171="","",IF(J2171&lt;&gt;0,INT(25.4347*POWER((18-J2171),1.81)),0))</f>
        <v/>
      </c>
      <c r="AD2171" s="190" t="str">
        <f>IFERROR(IF(Q2171&lt;&gt;0,INT(0.14354*POWER(((10*Q2171)-220),1.4)),0),"")</f>
        <v/>
      </c>
      <c r="AE2171" s="190" t="str">
        <f>IFERROR(IF(T2171&lt;&gt;0,INT(51.39*POWER((T2171-1.5),1.05)),0),"")</f>
        <v/>
      </c>
      <c r="AF2171" s="190">
        <f>IF(U2171&lt;&gt;0,INT(0.8465*POWER(((100*U2171)-75),1.42)),0)</f>
        <v>0</v>
      </c>
      <c r="AG2171" s="190" t="str">
        <f>IFERROR(IF(X2171&lt;&gt;0,INT(1.53775*POWER((82-X2171),1.81)),0),"")</f>
        <v/>
      </c>
      <c r="AH2171" s="190" t="str">
        <f>IF(Y2171="","",IF(Y2171&lt;&gt;0,INT(5.74352*POWER((28.5-Y2171),1.92)),0))</f>
        <v/>
      </c>
      <c r="AI2171" s="190">
        <f>IF(Z2171&lt;&gt;0,INT(12.91*POWER((Z2171-4),1.1)),0)</f>
        <v>0</v>
      </c>
      <c r="AJ2171" s="190" t="str">
        <f>IF(AA2171="","",IF(AA2171&lt;&gt;0,INT(0.2797*POWER(((100*AA2171)),1.35)),0))</f>
        <v/>
      </c>
      <c r="AK2171" s="191" t="str">
        <f>IF(AB2171="","",IF(AB2171&lt;&gt;0,INT(100.14*POWER((AB2171-1),1.08)),0))</f>
        <v/>
      </c>
      <c r="AL2171" s="192">
        <f>COUNT(J2171,Q2171,T2171,X2171,Y2171,AA2171,AB2171)</f>
        <v>0</v>
      </c>
      <c r="AM2171" s="193" t="str">
        <f>IF(AL2171=0,"",SUM(AC2171:AK2171))</f>
        <v/>
      </c>
    </row>
    <row r="2172" spans="1:39" customFormat="1" outlineLevel="1">
      <c r="B2172" s="256"/>
      <c r="C2172" s="124" t="s">
        <v>65</v>
      </c>
      <c r="D2172" s="103"/>
      <c r="E2172" s="103"/>
      <c r="F2172" s="103"/>
      <c r="G2172" s="103"/>
      <c r="H2172" s="104"/>
      <c r="I2172" s="105"/>
      <c r="J2172" s="107" t="str">
        <f>IFERROR((J2169-J2171)/J2171*100%,"")</f>
        <v/>
      </c>
      <c r="K2172" s="107" t="str">
        <f t="shared" ref="K2172:T2172" si="9548">IFERROR((K2171-K2169)/K2171*100%,"")</f>
        <v/>
      </c>
      <c r="L2172" s="107" t="str">
        <f t="shared" si="9548"/>
        <v/>
      </c>
      <c r="M2172" s="107" t="str">
        <f t="shared" si="9548"/>
        <v/>
      </c>
      <c r="N2172" s="107" t="str">
        <f t="shared" si="9548"/>
        <v/>
      </c>
      <c r="O2172" s="107" t="str">
        <f t="shared" si="9548"/>
        <v/>
      </c>
      <c r="P2172" s="107" t="str">
        <f t="shared" si="9548"/>
        <v/>
      </c>
      <c r="Q2172" s="107" t="str">
        <f t="shared" si="9548"/>
        <v/>
      </c>
      <c r="R2172" s="107" t="str">
        <f t="shared" si="9548"/>
        <v/>
      </c>
      <c r="S2172" s="107" t="str">
        <f t="shared" si="9548"/>
        <v/>
      </c>
      <c r="T2172" s="107" t="str">
        <f t="shared" si="9548"/>
        <v/>
      </c>
      <c r="U2172" s="107" t="str">
        <f t="shared" ref="U2172" si="9549">IFERROR((U2171-U2170)/U2171*100%,"")</f>
        <v/>
      </c>
      <c r="V2172" s="107" t="str">
        <f>IFERROR((V2169-V2171)/V2171*100%,"")</f>
        <v/>
      </c>
      <c r="W2172" s="107" t="str">
        <f>IFERROR((W2169-W2171)/W2171*100%,"")</f>
        <v/>
      </c>
      <c r="X2172" s="107" t="str">
        <f>IFERROR((X2169-X2171)/X2171*100%,"")</f>
        <v/>
      </c>
      <c r="Y2172" s="107" t="str">
        <f>IFERROR((Y2169-Y2171)/Y2171*100%,"")</f>
        <v/>
      </c>
      <c r="Z2172" s="107" t="str">
        <f t="shared" ref="Z2172" si="9550">IFERROR((Z2171-Z2170)/Z2171*100%,"")</f>
        <v/>
      </c>
      <c r="AA2172" s="107" t="str">
        <f>IFERROR((AA2171-AA2169)/AA2171*100%,"")</f>
        <v/>
      </c>
      <c r="AB2172" s="107" t="str">
        <f>IFERROR((AB2171-AB2169)/AB2171*100%,"")</f>
        <v/>
      </c>
      <c r="AC2172" s="194" t="str">
        <f t="shared" ref="AC2172" si="9551">IFERROR((AC2171-AC2170)/AC2171*100%,"")</f>
        <v/>
      </c>
      <c r="AD2172" s="194" t="str">
        <f t="shared" ref="AD2172" si="9552">IFERROR((AD2171-AD2170)/AD2171*100%,"")</f>
        <v/>
      </c>
      <c r="AE2172" s="194" t="str">
        <f t="shared" ref="AE2172" si="9553">IFERROR((AE2171-AE2170)/AE2171*100%,"")</f>
        <v/>
      </c>
      <c r="AF2172" s="194" t="str">
        <f t="shared" ref="AF2172" si="9554">IFERROR((AF2171-AF2170)/AF2171*100%,"")</f>
        <v/>
      </c>
      <c r="AG2172" s="194" t="str">
        <f t="shared" ref="AG2172" si="9555">IFERROR((AG2171-AG2170)/AG2171*100%,"")</f>
        <v/>
      </c>
      <c r="AH2172" s="194" t="str">
        <f t="shared" ref="AH2172" si="9556">IFERROR((AH2171-AH2170)/AH2171*100%,"")</f>
        <v/>
      </c>
      <c r="AI2172" s="194" t="str">
        <f t="shared" ref="AI2172" si="9557">IFERROR((AI2171-AI2170)/AI2171*100%,"")</f>
        <v/>
      </c>
      <c r="AJ2172" s="194" t="str">
        <f t="shared" ref="AJ2172" si="9558">IFERROR((AJ2171-AJ2170)/AJ2171*100%,"")</f>
        <v/>
      </c>
      <c r="AK2172" s="194" t="str">
        <f t="shared" ref="AK2172" si="9559">IFERROR((AK2171-AK2170)/AK2171*100%,"")</f>
        <v/>
      </c>
      <c r="AL2172" s="194" t="str">
        <f t="shared" ref="AL2172" si="9560">IFERROR((AL2171-AL2170)/AL2171*100%,"")</f>
        <v/>
      </c>
      <c r="AM2172" s="227" t="str">
        <f>IFERROR((AM2171-AM2169)/AM2171*100%,"")</f>
        <v/>
      </c>
    </row>
    <row r="2173" spans="1:39" customFormat="1" outlineLevel="1">
      <c r="A2173" t="str">
        <f>B2168&amp;C2173</f>
        <v>Surname, Forename4</v>
      </c>
      <c r="B2173" s="256"/>
      <c r="C2173" s="123">
        <v>4</v>
      </c>
      <c r="D2173" s="26" t="s">
        <v>22</v>
      </c>
      <c r="E2173" s="103"/>
      <c r="F2173" s="103"/>
      <c r="G2173" s="103"/>
      <c r="H2173" s="15"/>
      <c r="I2173" s="16"/>
      <c r="J2173" s="17"/>
      <c r="K2173" s="94"/>
      <c r="L2173" s="94"/>
      <c r="M2173" s="94"/>
      <c r="N2173" s="94"/>
      <c r="O2173" s="94"/>
      <c r="P2173" s="94"/>
      <c r="Q2173" s="17" t="str">
        <f>IF(SUM(K2173:P2173)=0,"",SUM(K2173:P2173))</f>
        <v/>
      </c>
      <c r="R2173" s="94"/>
      <c r="S2173" s="94"/>
      <c r="T2173" s="17" t="str">
        <f>IF(SUM(R2173:S2173)=0,"",SUM(R2173:S2173))</f>
        <v/>
      </c>
      <c r="U2173" s="17"/>
      <c r="V2173" s="94"/>
      <c r="W2173" s="17"/>
      <c r="X2173" s="94" t="str">
        <f>IFERROR(AVERAGE(V2173:W2173),"")</f>
        <v/>
      </c>
      <c r="Y2173" s="17"/>
      <c r="Z2173" s="17"/>
      <c r="AA2173" s="71"/>
      <c r="AB2173" s="17"/>
      <c r="AC2173" s="190" t="str">
        <f>IF(J2173="","",IF(J2173&lt;&gt;0,INT(25.4347*POWER((18-J2173),1.81)),0))</f>
        <v/>
      </c>
      <c r="AD2173" s="190" t="str">
        <f>IFERROR(IF(Q2173&lt;&gt;0,INT(0.14354*POWER(((10*Q2173)-220),1.4)),0),"")</f>
        <v/>
      </c>
      <c r="AE2173" s="190" t="str">
        <f>IFERROR(IF(T2173&lt;&gt;0,INT(51.39*POWER((T2173-1.5),1.05)),0),"")</f>
        <v/>
      </c>
      <c r="AF2173" s="190">
        <f>IF(U2173&lt;&gt;0,INT(0.8465*POWER(((100*U2173)-75),1.42)),0)</f>
        <v>0</v>
      </c>
      <c r="AG2173" s="190" t="str">
        <f>IFERROR(IF(X2173&lt;&gt;0,INT(1.53775*POWER((82-X2173),1.81)),0),"")</f>
        <v/>
      </c>
      <c r="AH2173" s="190" t="str">
        <f>IF(Y2173="","",IF(Y2173&lt;&gt;0,INT(5.74352*POWER((28.5-Y2173),1.92)),0))</f>
        <v/>
      </c>
      <c r="AI2173" s="190">
        <f>IF(Z2173&lt;&gt;0,INT(12.91*POWER((Z2173-4),1.1)),0)</f>
        <v>0</v>
      </c>
      <c r="AJ2173" s="190" t="str">
        <f>IF(AA2173="","",IF(AA2173&lt;&gt;0,INT(0.2797*POWER(((100*AA2173)),1.35)),0))</f>
        <v/>
      </c>
      <c r="AK2173" s="191" t="str">
        <f>IF(AB2173="","",IF(AB2173&lt;&gt;0,INT(100.14*POWER((AB2173-1),1.08)),0))</f>
        <v/>
      </c>
      <c r="AL2173" s="192">
        <f>COUNT(J2173,Q2173,T2173,X2173,Y2173,AA2173,AB2173)</f>
        <v>0</v>
      </c>
      <c r="AM2173" s="193" t="str">
        <f>IF(AL2173=0,"",SUM(AC2173:AK2173))</f>
        <v/>
      </c>
    </row>
    <row r="2174" spans="1:39" customFormat="1" outlineLevel="1">
      <c r="B2174" s="256"/>
      <c r="C2174" s="124" t="s">
        <v>65</v>
      </c>
      <c r="D2174" s="103"/>
      <c r="E2174" s="103"/>
      <c r="F2174" s="103"/>
      <c r="G2174" s="103"/>
      <c r="H2174" s="104"/>
      <c r="I2174" s="105"/>
      <c r="J2174" s="107" t="str">
        <f>IFERROR((J2171-J2173)/J2173*100%,"")</f>
        <v/>
      </c>
      <c r="K2174" s="107" t="str">
        <f t="shared" ref="K2174:T2174" si="9561">IFERROR((K2173-K2171)/K2173*100%,"")</f>
        <v/>
      </c>
      <c r="L2174" s="107" t="str">
        <f t="shared" si="9561"/>
        <v/>
      </c>
      <c r="M2174" s="107" t="str">
        <f t="shared" si="9561"/>
        <v/>
      </c>
      <c r="N2174" s="107" t="str">
        <f t="shared" si="9561"/>
        <v/>
      </c>
      <c r="O2174" s="107" t="str">
        <f t="shared" si="9561"/>
        <v/>
      </c>
      <c r="P2174" s="107" t="str">
        <f t="shared" si="9561"/>
        <v/>
      </c>
      <c r="Q2174" s="107" t="str">
        <f t="shared" si="9561"/>
        <v/>
      </c>
      <c r="R2174" s="107" t="str">
        <f t="shared" si="9561"/>
        <v/>
      </c>
      <c r="S2174" s="107" t="str">
        <f t="shared" si="9561"/>
        <v/>
      </c>
      <c r="T2174" s="107" t="str">
        <f t="shared" si="9561"/>
        <v/>
      </c>
      <c r="U2174" s="107" t="str">
        <f t="shared" ref="U2174" si="9562">IFERROR((U2173-U2172)/U2173*100%,"")</f>
        <v/>
      </c>
      <c r="V2174" s="107" t="str">
        <f>IFERROR((V2171-V2173)/V2173*100%,"")</f>
        <v/>
      </c>
      <c r="W2174" s="107" t="str">
        <f>IFERROR((W2171-W2173)/W2173*100%,"")</f>
        <v/>
      </c>
      <c r="X2174" s="107" t="str">
        <f>IFERROR((X2171-X2173)/X2173*100%,"")</f>
        <v/>
      </c>
      <c r="Y2174" s="107" t="str">
        <f>IFERROR((Y2171-Y2173)/Y2173*100%,"")</f>
        <v/>
      </c>
      <c r="Z2174" s="107" t="str">
        <f t="shared" ref="Z2174" si="9563">IFERROR((Z2173-Z2172)/Z2173*100%,"")</f>
        <v/>
      </c>
      <c r="AA2174" s="107" t="str">
        <f>IFERROR((AA2173-AA2171)/AA2173*100%,"")</f>
        <v/>
      </c>
      <c r="AB2174" s="107" t="str">
        <f>IFERROR((AB2173-AB2171)/AB2173*100%,"")</f>
        <v/>
      </c>
      <c r="AC2174" s="194" t="str">
        <f t="shared" ref="AC2174" si="9564">IFERROR((AC2173-AC2172)/AC2173*100%,"")</f>
        <v/>
      </c>
      <c r="AD2174" s="194" t="str">
        <f t="shared" ref="AD2174" si="9565">IFERROR((AD2173-AD2172)/AD2173*100%,"")</f>
        <v/>
      </c>
      <c r="AE2174" s="194" t="str">
        <f t="shared" ref="AE2174" si="9566">IFERROR((AE2173-AE2172)/AE2173*100%,"")</f>
        <v/>
      </c>
      <c r="AF2174" s="194" t="str">
        <f t="shared" ref="AF2174" si="9567">IFERROR((AF2173-AF2172)/AF2173*100%,"")</f>
        <v/>
      </c>
      <c r="AG2174" s="194" t="str">
        <f t="shared" ref="AG2174" si="9568">IFERROR((AG2173-AG2172)/AG2173*100%,"")</f>
        <v/>
      </c>
      <c r="AH2174" s="194" t="str">
        <f t="shared" ref="AH2174" si="9569">IFERROR((AH2173-AH2172)/AH2173*100%,"")</f>
        <v/>
      </c>
      <c r="AI2174" s="194" t="str">
        <f t="shared" ref="AI2174" si="9570">IFERROR((AI2173-AI2172)/AI2173*100%,"")</f>
        <v/>
      </c>
      <c r="AJ2174" s="194" t="str">
        <f t="shared" ref="AJ2174" si="9571">IFERROR((AJ2173-AJ2172)/AJ2173*100%,"")</f>
        <v/>
      </c>
      <c r="AK2174" s="194" t="str">
        <f t="shared" ref="AK2174" si="9572">IFERROR((AK2173-AK2172)/AK2173*100%,"")</f>
        <v/>
      </c>
      <c r="AL2174" s="194" t="str">
        <f t="shared" ref="AL2174" si="9573">IFERROR((AL2173-AL2172)/AL2173*100%,"")</f>
        <v/>
      </c>
      <c r="AM2174" s="227" t="str">
        <f>IFERROR((AM2173-AM2171)/AM2173*100%,"")</f>
        <v/>
      </c>
    </row>
    <row r="2175" spans="1:39" customFormat="1" outlineLevel="1">
      <c r="A2175" t="str">
        <f>B2168&amp;C2175</f>
        <v>Surname, Forename5</v>
      </c>
      <c r="B2175" s="256"/>
      <c r="C2175" s="123">
        <v>5</v>
      </c>
      <c r="D2175" s="26" t="s">
        <v>22</v>
      </c>
      <c r="E2175" s="103"/>
      <c r="F2175" s="103"/>
      <c r="G2175" s="103"/>
      <c r="H2175" s="15"/>
      <c r="I2175" s="16"/>
      <c r="J2175" s="17"/>
      <c r="K2175" s="94"/>
      <c r="L2175" s="94"/>
      <c r="M2175" s="94"/>
      <c r="N2175" s="94"/>
      <c r="O2175" s="94"/>
      <c r="P2175" s="94"/>
      <c r="Q2175" s="17" t="str">
        <f>IF(SUM(K2175:P2175)=0,"",SUM(K2175:P2175))</f>
        <v/>
      </c>
      <c r="R2175" s="94"/>
      <c r="S2175" s="94"/>
      <c r="T2175" s="17" t="str">
        <f>IF(SUM(R2175:S2175)=0,"",SUM(R2175:S2175))</f>
        <v/>
      </c>
      <c r="U2175" s="17"/>
      <c r="V2175" s="94"/>
      <c r="W2175" s="17"/>
      <c r="X2175" s="94" t="str">
        <f>IFERROR(AVERAGE(V2175:W2175),"")</f>
        <v/>
      </c>
      <c r="Y2175" s="17"/>
      <c r="Z2175" s="17"/>
      <c r="AA2175" s="71"/>
      <c r="AB2175" s="17"/>
      <c r="AC2175" s="190" t="str">
        <f>IF(J2175="","",IF(J2175&lt;&gt;0,INT(25.4347*POWER((18-J2175),1.81)),0))</f>
        <v/>
      </c>
      <c r="AD2175" s="190" t="str">
        <f>IFERROR(IF(Q2175&lt;&gt;0,INT(0.14354*POWER(((10*Q2175)-220),1.4)),0),"")</f>
        <v/>
      </c>
      <c r="AE2175" s="190" t="str">
        <f>IFERROR(IF(T2175&lt;&gt;0,INT(51.39*POWER((T2175-1.5),1.05)),0),"")</f>
        <v/>
      </c>
      <c r="AF2175" s="190">
        <f>IF(U2175&lt;&gt;0,INT(0.8465*POWER(((100*U2175)-75),1.42)),0)</f>
        <v>0</v>
      </c>
      <c r="AG2175" s="190" t="str">
        <f>IFERROR(IF(X2175&lt;&gt;0,INT(1.53775*POWER((82-X2175),1.81)),0),"")</f>
        <v/>
      </c>
      <c r="AH2175" s="190" t="str">
        <f>IF(Y2175="","",IF(Y2175&lt;&gt;0,INT(5.74352*POWER((28.5-Y2175),1.92)),0))</f>
        <v/>
      </c>
      <c r="AI2175" s="190">
        <f>IF(Z2175&lt;&gt;0,INT(12.91*POWER((Z2175-4),1.1)),0)</f>
        <v>0</v>
      </c>
      <c r="AJ2175" s="190" t="str">
        <f>IF(AA2175="","",IF(AA2175&lt;&gt;0,INT(0.2797*POWER(((100*AA2175)),1.35)),0))</f>
        <v/>
      </c>
      <c r="AK2175" s="191" t="str">
        <f>IF(AB2175="","",IF(AB2175&lt;&gt;0,INT(100.14*POWER((AB2175-1),1.08)),0))</f>
        <v/>
      </c>
      <c r="AL2175" s="192">
        <f>COUNT(J2175,Q2175,T2175,X2175,Y2175,AA2175,AB2175)</f>
        <v>0</v>
      </c>
      <c r="AM2175" s="193" t="str">
        <f>IF(AL2175=0,"",SUM(AC2175:AK2175))</f>
        <v/>
      </c>
    </row>
    <row r="2176" spans="1:39" customFormat="1" outlineLevel="1">
      <c r="B2176" s="256"/>
      <c r="C2176" s="124" t="s">
        <v>65</v>
      </c>
      <c r="D2176" s="103"/>
      <c r="E2176" s="103"/>
      <c r="F2176" s="103"/>
      <c r="G2176" s="103"/>
      <c r="H2176" s="104"/>
      <c r="I2176" s="105"/>
      <c r="J2176" s="107" t="str">
        <f>IFERROR((J2173-J2175)/J2175*100%,"")</f>
        <v/>
      </c>
      <c r="K2176" s="107" t="str">
        <f t="shared" ref="K2176:T2176" si="9574">IFERROR((K2175-K2173)/K2175*100%,"")</f>
        <v/>
      </c>
      <c r="L2176" s="107" t="str">
        <f t="shared" si="9574"/>
        <v/>
      </c>
      <c r="M2176" s="107" t="str">
        <f t="shared" si="9574"/>
        <v/>
      </c>
      <c r="N2176" s="107" t="str">
        <f t="shared" si="9574"/>
        <v/>
      </c>
      <c r="O2176" s="107" t="str">
        <f t="shared" si="9574"/>
        <v/>
      </c>
      <c r="P2176" s="107" t="str">
        <f t="shared" si="9574"/>
        <v/>
      </c>
      <c r="Q2176" s="107" t="str">
        <f t="shared" si="9574"/>
        <v/>
      </c>
      <c r="R2176" s="107" t="str">
        <f t="shared" si="9574"/>
        <v/>
      </c>
      <c r="S2176" s="107" t="str">
        <f t="shared" si="9574"/>
        <v/>
      </c>
      <c r="T2176" s="107" t="str">
        <f t="shared" si="9574"/>
        <v/>
      </c>
      <c r="U2176" s="107" t="str">
        <f t="shared" ref="U2176" si="9575">IFERROR((U2175-U2174)/U2175*100%,"")</f>
        <v/>
      </c>
      <c r="V2176" s="107" t="str">
        <f>IFERROR((V2173-V2175)/V2175*100%,"")</f>
        <v/>
      </c>
      <c r="W2176" s="107" t="str">
        <f>IFERROR((W2173-W2175)/W2175*100%,"")</f>
        <v/>
      </c>
      <c r="X2176" s="107" t="str">
        <f>IFERROR((X2173-X2175)/X2175*100%,"")</f>
        <v/>
      </c>
      <c r="Y2176" s="107" t="str">
        <f>IFERROR((Y2173-Y2175)/Y2175*100%,"")</f>
        <v/>
      </c>
      <c r="Z2176" s="107" t="str">
        <f t="shared" ref="Z2176" si="9576">IFERROR((Z2175-Z2174)/Z2175*100%,"")</f>
        <v/>
      </c>
      <c r="AA2176" s="107" t="str">
        <f>IFERROR((AA2175-AA2173)/AA2175*100%,"")</f>
        <v/>
      </c>
      <c r="AB2176" s="107" t="str">
        <f>IFERROR((AB2175-AB2173)/AB2175*100%,"")</f>
        <v/>
      </c>
      <c r="AC2176" s="194" t="str">
        <f t="shared" ref="AC2176" si="9577">IFERROR((AC2175-AC2174)/AC2175*100%,"")</f>
        <v/>
      </c>
      <c r="AD2176" s="194" t="str">
        <f t="shared" ref="AD2176" si="9578">IFERROR((AD2175-AD2174)/AD2175*100%,"")</f>
        <v/>
      </c>
      <c r="AE2176" s="194" t="str">
        <f t="shared" ref="AE2176" si="9579">IFERROR((AE2175-AE2174)/AE2175*100%,"")</f>
        <v/>
      </c>
      <c r="AF2176" s="194" t="str">
        <f t="shared" ref="AF2176" si="9580">IFERROR((AF2175-AF2174)/AF2175*100%,"")</f>
        <v/>
      </c>
      <c r="AG2176" s="194" t="str">
        <f t="shared" ref="AG2176" si="9581">IFERROR((AG2175-AG2174)/AG2175*100%,"")</f>
        <v/>
      </c>
      <c r="AH2176" s="194" t="str">
        <f t="shared" ref="AH2176" si="9582">IFERROR((AH2175-AH2174)/AH2175*100%,"")</f>
        <v/>
      </c>
      <c r="AI2176" s="194" t="str">
        <f t="shared" ref="AI2176" si="9583">IFERROR((AI2175-AI2174)/AI2175*100%,"")</f>
        <v/>
      </c>
      <c r="AJ2176" s="194" t="str">
        <f t="shared" ref="AJ2176" si="9584">IFERROR((AJ2175-AJ2174)/AJ2175*100%,"")</f>
        <v/>
      </c>
      <c r="AK2176" s="194" t="str">
        <f t="shared" ref="AK2176" si="9585">IFERROR((AK2175-AK2174)/AK2175*100%,"")</f>
        <v/>
      </c>
      <c r="AL2176" s="194" t="str">
        <f t="shared" ref="AL2176" si="9586">IFERROR((AL2175-AL2174)/AL2175*100%,"")</f>
        <v/>
      </c>
      <c r="AM2176" s="227" t="str">
        <f>IFERROR((AM2175-AM2173)/AM2175*100%,"")</f>
        <v/>
      </c>
    </row>
    <row r="2177" spans="1:39" customFormat="1" outlineLevel="1">
      <c r="A2177" t="str">
        <f>B2168&amp;C2177</f>
        <v>Surname, Forename6</v>
      </c>
      <c r="B2177" s="256"/>
      <c r="C2177" s="123">
        <v>6</v>
      </c>
      <c r="D2177" s="26" t="s">
        <v>22</v>
      </c>
      <c r="E2177" s="103"/>
      <c r="F2177" s="103"/>
      <c r="G2177" s="103"/>
      <c r="H2177" s="15"/>
      <c r="I2177" s="16"/>
      <c r="J2177" s="17"/>
      <c r="K2177" s="94"/>
      <c r="L2177" s="94"/>
      <c r="M2177" s="94"/>
      <c r="N2177" s="94"/>
      <c r="O2177" s="94"/>
      <c r="P2177" s="94"/>
      <c r="Q2177" s="17" t="str">
        <f>IF(SUM(K2177:P2177)=0,"",SUM(K2177:P2177))</f>
        <v/>
      </c>
      <c r="R2177" s="94"/>
      <c r="S2177" s="94"/>
      <c r="T2177" s="17" t="str">
        <f>IF(SUM(R2177:S2177)=0,"",SUM(R2177:S2177))</f>
        <v/>
      </c>
      <c r="U2177" s="17"/>
      <c r="V2177" s="94"/>
      <c r="W2177" s="17"/>
      <c r="X2177" s="94" t="str">
        <f>IFERROR(AVERAGE(V2177:W2177),"")</f>
        <v/>
      </c>
      <c r="Y2177" s="17"/>
      <c r="Z2177" s="17"/>
      <c r="AA2177" s="71"/>
      <c r="AB2177" s="17"/>
      <c r="AC2177" s="190" t="str">
        <f>IF(J2177="","",IF(J2177&lt;&gt;0,INT(25.4347*POWER((18-J2177),1.81)),0))</f>
        <v/>
      </c>
      <c r="AD2177" s="190" t="str">
        <f>IFERROR(IF(Q2177&lt;&gt;0,INT(0.14354*POWER(((10*Q2177)-220),1.4)),0),"")</f>
        <v/>
      </c>
      <c r="AE2177" s="190" t="str">
        <f>IFERROR(IF(T2177&lt;&gt;0,INT(51.39*POWER((T2177-1.5),1.05)),0),"")</f>
        <v/>
      </c>
      <c r="AF2177" s="190">
        <f>IF(U2177&lt;&gt;0,INT(0.8465*POWER(((100*U2177)-75),1.42)),0)</f>
        <v>0</v>
      </c>
      <c r="AG2177" s="190" t="str">
        <f>IFERROR(IF(X2177&lt;&gt;0,INT(1.53775*POWER((82-X2177),1.81)),0),"")</f>
        <v/>
      </c>
      <c r="AH2177" s="190" t="str">
        <f>IF(Y2177="","",IF(Y2177&lt;&gt;0,INT(5.74352*POWER((28.5-Y2177),1.92)),0))</f>
        <v/>
      </c>
      <c r="AI2177" s="190">
        <f>IF(Z2177&lt;&gt;0,INT(12.91*POWER((Z2177-4),1.1)),0)</f>
        <v>0</v>
      </c>
      <c r="AJ2177" s="190" t="str">
        <f>IF(AA2177="","",IF(AA2177&lt;&gt;0,INT(0.2797*POWER(((100*AA2177)),1.35)),0))</f>
        <v/>
      </c>
      <c r="AK2177" s="191" t="str">
        <f>IF(AB2177="","",IF(AB2177&lt;&gt;0,INT(100.14*POWER((AB2177-1),1.08)),0))</f>
        <v/>
      </c>
      <c r="AL2177" s="192">
        <f>COUNT(J2177,Q2177,T2177,X2177,Y2177,AA2177,AB2177)</f>
        <v>0</v>
      </c>
      <c r="AM2177" s="193" t="str">
        <f>IF(AL2177=0,"",SUM(AC2177:AK2177))</f>
        <v/>
      </c>
    </row>
    <row r="2178" spans="1:39" customFormat="1" outlineLevel="1">
      <c r="B2178" s="256"/>
      <c r="C2178" s="124" t="s">
        <v>65</v>
      </c>
      <c r="D2178" s="103"/>
      <c r="E2178" s="103"/>
      <c r="F2178" s="103"/>
      <c r="G2178" s="103"/>
      <c r="H2178" s="104"/>
      <c r="I2178" s="105"/>
      <c r="J2178" s="107" t="str">
        <f>IFERROR((J2175-J2177)/J2177*100%,"")</f>
        <v/>
      </c>
      <c r="K2178" s="107" t="str">
        <f t="shared" ref="K2178:T2178" si="9587">IFERROR((K2177-K2175)/K2177*100%,"")</f>
        <v/>
      </c>
      <c r="L2178" s="107" t="str">
        <f t="shared" si="9587"/>
        <v/>
      </c>
      <c r="M2178" s="107" t="str">
        <f t="shared" si="9587"/>
        <v/>
      </c>
      <c r="N2178" s="107" t="str">
        <f t="shared" si="9587"/>
        <v/>
      </c>
      <c r="O2178" s="107" t="str">
        <f t="shared" si="9587"/>
        <v/>
      </c>
      <c r="P2178" s="107" t="str">
        <f t="shared" si="9587"/>
        <v/>
      </c>
      <c r="Q2178" s="107" t="str">
        <f t="shared" si="9587"/>
        <v/>
      </c>
      <c r="R2178" s="107" t="str">
        <f t="shared" si="9587"/>
        <v/>
      </c>
      <c r="S2178" s="107" t="str">
        <f t="shared" si="9587"/>
        <v/>
      </c>
      <c r="T2178" s="107" t="str">
        <f t="shared" si="9587"/>
        <v/>
      </c>
      <c r="U2178" s="107" t="str">
        <f t="shared" ref="U2178" si="9588">IFERROR((U2177-U2176)/U2177*100%,"")</f>
        <v/>
      </c>
      <c r="V2178" s="107" t="str">
        <f>IFERROR((V2175-V2177)/V2177*100%,"")</f>
        <v/>
      </c>
      <c r="W2178" s="107" t="str">
        <f>IFERROR((W2175-W2177)/W2177*100%,"")</f>
        <v/>
      </c>
      <c r="X2178" s="107" t="str">
        <f>IFERROR((X2175-X2177)/X2177*100%,"")</f>
        <v/>
      </c>
      <c r="Y2178" s="107" t="str">
        <f>IFERROR((Y2175-Y2177)/Y2177*100%,"")</f>
        <v/>
      </c>
      <c r="Z2178" s="107" t="str">
        <f t="shared" ref="Z2178" si="9589">IFERROR((Z2177-Z2176)/Z2177*100%,"")</f>
        <v/>
      </c>
      <c r="AA2178" s="107" t="str">
        <f>IFERROR((AA2177-AA2175)/AA2177*100%,"")</f>
        <v/>
      </c>
      <c r="AB2178" s="107" t="str">
        <f>IFERROR((AB2177-AB2175)/AB2177*100%,"")</f>
        <v/>
      </c>
      <c r="AC2178" s="194" t="str">
        <f t="shared" ref="AC2178" si="9590">IFERROR((AC2177-AC2176)/AC2177*100%,"")</f>
        <v/>
      </c>
      <c r="AD2178" s="194" t="str">
        <f t="shared" ref="AD2178" si="9591">IFERROR((AD2177-AD2176)/AD2177*100%,"")</f>
        <v/>
      </c>
      <c r="AE2178" s="194" t="str">
        <f t="shared" ref="AE2178" si="9592">IFERROR((AE2177-AE2176)/AE2177*100%,"")</f>
        <v/>
      </c>
      <c r="AF2178" s="194" t="str">
        <f t="shared" ref="AF2178" si="9593">IFERROR((AF2177-AF2176)/AF2177*100%,"")</f>
        <v/>
      </c>
      <c r="AG2178" s="194" t="str">
        <f t="shared" ref="AG2178" si="9594">IFERROR((AG2177-AG2176)/AG2177*100%,"")</f>
        <v/>
      </c>
      <c r="AH2178" s="194" t="str">
        <f t="shared" ref="AH2178" si="9595">IFERROR((AH2177-AH2176)/AH2177*100%,"")</f>
        <v/>
      </c>
      <c r="AI2178" s="194" t="str">
        <f t="shared" ref="AI2178" si="9596">IFERROR((AI2177-AI2176)/AI2177*100%,"")</f>
        <v/>
      </c>
      <c r="AJ2178" s="194" t="str">
        <f t="shared" ref="AJ2178" si="9597">IFERROR((AJ2177-AJ2176)/AJ2177*100%,"")</f>
        <v/>
      </c>
      <c r="AK2178" s="194" t="str">
        <f t="shared" ref="AK2178" si="9598">IFERROR((AK2177-AK2176)/AK2177*100%,"")</f>
        <v/>
      </c>
      <c r="AL2178" s="194" t="str">
        <f t="shared" ref="AL2178" si="9599">IFERROR((AL2177-AL2176)/AL2177*100%,"")</f>
        <v/>
      </c>
      <c r="AM2178" s="227" t="str">
        <f>IFERROR((AM2177-AM2175)/AM2177*100%,"")</f>
        <v/>
      </c>
    </row>
    <row r="2179" spans="1:39" customFormat="1" outlineLevel="1">
      <c r="A2179" t="str">
        <f>B2168&amp;C2179</f>
        <v>Surname, Forename7</v>
      </c>
      <c r="B2179" s="256"/>
      <c r="C2179" s="123">
        <v>7</v>
      </c>
      <c r="D2179" s="26" t="s">
        <v>22</v>
      </c>
      <c r="E2179" s="103"/>
      <c r="F2179" s="103"/>
      <c r="G2179" s="103"/>
      <c r="H2179" s="15"/>
      <c r="I2179" s="16"/>
      <c r="J2179" s="17"/>
      <c r="K2179" s="94"/>
      <c r="L2179" s="94"/>
      <c r="M2179" s="94"/>
      <c r="N2179" s="94"/>
      <c r="O2179" s="94"/>
      <c r="P2179" s="94"/>
      <c r="Q2179" s="17" t="str">
        <f>IF(SUM(K2179:P2179)=0,"",SUM(K2179:P2179))</f>
        <v/>
      </c>
      <c r="R2179" s="94"/>
      <c r="S2179" s="94"/>
      <c r="T2179" s="17" t="str">
        <f>IF(SUM(R2179:S2179)=0,"",SUM(R2179:S2179))</f>
        <v/>
      </c>
      <c r="U2179" s="17"/>
      <c r="V2179" s="94"/>
      <c r="W2179" s="17"/>
      <c r="X2179" s="94" t="str">
        <f>IFERROR(AVERAGE(V2179:W2179),"")</f>
        <v/>
      </c>
      <c r="Y2179" s="17"/>
      <c r="Z2179" s="17"/>
      <c r="AA2179" s="71"/>
      <c r="AB2179" s="17"/>
      <c r="AC2179" s="190" t="str">
        <f>IF(J2179="","",IF(J2179&lt;&gt;0,INT(25.4347*POWER((18-J2179),1.81)),0))</f>
        <v/>
      </c>
      <c r="AD2179" s="190" t="str">
        <f>IFERROR(IF(Q2179&lt;&gt;0,INT(0.14354*POWER(((10*Q2179)-220),1.4)),0),"")</f>
        <v/>
      </c>
      <c r="AE2179" s="190" t="str">
        <f>IFERROR(IF(T2179&lt;&gt;0,INT(51.39*POWER((T2179-1.5),1.05)),0),"")</f>
        <v/>
      </c>
      <c r="AF2179" s="190">
        <f>IF(U2179&lt;&gt;0,INT(0.8465*POWER(((100*U2179)-75),1.42)),0)</f>
        <v>0</v>
      </c>
      <c r="AG2179" s="190" t="str">
        <f>IFERROR(IF(X2179&lt;&gt;0,INT(1.53775*POWER((82-X2179),1.81)),0),"")</f>
        <v/>
      </c>
      <c r="AH2179" s="190" t="str">
        <f>IF(Y2179="","",IF(Y2179&lt;&gt;0,INT(5.74352*POWER((28.5-Y2179),1.92)),0))</f>
        <v/>
      </c>
      <c r="AI2179" s="190">
        <f>IF(Z2179&lt;&gt;0,INT(12.91*POWER((Z2179-4),1.1)),0)</f>
        <v>0</v>
      </c>
      <c r="AJ2179" s="190" t="str">
        <f>IF(AA2179="","",IF(AA2179&lt;&gt;0,INT(0.2797*POWER(((100*AA2179)),1.35)),0))</f>
        <v/>
      </c>
      <c r="AK2179" s="191" t="str">
        <f>IF(AB2179="","",IF(AB2179&lt;&gt;0,INT(100.14*POWER((AB2179-1),1.08)),0))</f>
        <v/>
      </c>
      <c r="AL2179" s="192">
        <f>COUNT(J2179,Q2179,T2179,X2179,Y2179,AA2179,AB2179)</f>
        <v>0</v>
      </c>
      <c r="AM2179" s="193" t="str">
        <f>IF(AL2179=0,"",SUM(AC2179:AK2179))</f>
        <v/>
      </c>
    </row>
    <row r="2180" spans="1:39" customFormat="1" outlineLevel="1">
      <c r="B2180" s="256"/>
      <c r="C2180" s="124" t="s">
        <v>65</v>
      </c>
      <c r="D2180" s="103"/>
      <c r="E2180" s="103"/>
      <c r="F2180" s="103"/>
      <c r="G2180" s="103"/>
      <c r="H2180" s="104"/>
      <c r="I2180" s="105"/>
      <c r="J2180" s="107" t="str">
        <f>IFERROR((J2177-J2179)/J2179*100%,"")</f>
        <v/>
      </c>
      <c r="K2180" s="107" t="str">
        <f t="shared" ref="K2180:T2180" si="9600">IFERROR((K2179-K2177)/K2179*100%,"")</f>
        <v/>
      </c>
      <c r="L2180" s="107" t="str">
        <f t="shared" si="9600"/>
        <v/>
      </c>
      <c r="M2180" s="107" t="str">
        <f t="shared" si="9600"/>
        <v/>
      </c>
      <c r="N2180" s="107" t="str">
        <f t="shared" si="9600"/>
        <v/>
      </c>
      <c r="O2180" s="107" t="str">
        <f t="shared" si="9600"/>
        <v/>
      </c>
      <c r="P2180" s="107" t="str">
        <f t="shared" si="9600"/>
        <v/>
      </c>
      <c r="Q2180" s="107" t="str">
        <f t="shared" si="9600"/>
        <v/>
      </c>
      <c r="R2180" s="107" t="str">
        <f t="shared" si="9600"/>
        <v/>
      </c>
      <c r="S2180" s="107" t="str">
        <f t="shared" si="9600"/>
        <v/>
      </c>
      <c r="T2180" s="107" t="str">
        <f t="shared" si="9600"/>
        <v/>
      </c>
      <c r="U2180" s="107" t="str">
        <f t="shared" ref="U2180" si="9601">IFERROR((U2179-U2178)/U2179*100%,"")</f>
        <v/>
      </c>
      <c r="V2180" s="107" t="str">
        <f>IFERROR((V2177-V2179)/V2179*100%,"")</f>
        <v/>
      </c>
      <c r="W2180" s="107" t="str">
        <f>IFERROR((W2177-W2179)/W2179*100%,"")</f>
        <v/>
      </c>
      <c r="X2180" s="107" t="str">
        <f>IFERROR((X2177-X2179)/X2179*100%,"")</f>
        <v/>
      </c>
      <c r="Y2180" s="107" t="str">
        <f>IFERROR((Y2177-Y2179)/Y2179*100%,"")</f>
        <v/>
      </c>
      <c r="Z2180" s="107" t="str">
        <f t="shared" ref="Z2180" si="9602">IFERROR((Z2179-Z2178)/Z2179*100%,"")</f>
        <v/>
      </c>
      <c r="AA2180" s="107" t="str">
        <f>IFERROR((AA2179-AA2177)/AA2179*100%,"")</f>
        <v/>
      </c>
      <c r="AB2180" s="107" t="str">
        <f>IFERROR((AB2179-AB2177)/AB2179*100%,"")</f>
        <v/>
      </c>
      <c r="AC2180" s="194" t="str">
        <f t="shared" ref="AC2180" si="9603">IFERROR((AC2179-AC2178)/AC2179*100%,"")</f>
        <v/>
      </c>
      <c r="AD2180" s="194" t="str">
        <f t="shared" ref="AD2180" si="9604">IFERROR((AD2179-AD2178)/AD2179*100%,"")</f>
        <v/>
      </c>
      <c r="AE2180" s="194" t="str">
        <f t="shared" ref="AE2180" si="9605">IFERROR((AE2179-AE2178)/AE2179*100%,"")</f>
        <v/>
      </c>
      <c r="AF2180" s="194" t="str">
        <f t="shared" ref="AF2180" si="9606">IFERROR((AF2179-AF2178)/AF2179*100%,"")</f>
        <v/>
      </c>
      <c r="AG2180" s="194" t="str">
        <f t="shared" ref="AG2180" si="9607">IFERROR((AG2179-AG2178)/AG2179*100%,"")</f>
        <v/>
      </c>
      <c r="AH2180" s="194" t="str">
        <f t="shared" ref="AH2180" si="9608">IFERROR((AH2179-AH2178)/AH2179*100%,"")</f>
        <v/>
      </c>
      <c r="AI2180" s="194" t="str">
        <f t="shared" ref="AI2180" si="9609">IFERROR((AI2179-AI2178)/AI2179*100%,"")</f>
        <v/>
      </c>
      <c r="AJ2180" s="194" t="str">
        <f t="shared" ref="AJ2180" si="9610">IFERROR((AJ2179-AJ2178)/AJ2179*100%,"")</f>
        <v/>
      </c>
      <c r="AK2180" s="194" t="str">
        <f t="shared" ref="AK2180" si="9611">IFERROR((AK2179-AK2178)/AK2179*100%,"")</f>
        <v/>
      </c>
      <c r="AL2180" s="194" t="str">
        <f t="shared" ref="AL2180" si="9612">IFERROR((AL2179-AL2178)/AL2179*100%,"")</f>
        <v/>
      </c>
      <c r="AM2180" s="227" t="str">
        <f>IFERROR((AM2179-AM2177)/AM2179*100%,"")</f>
        <v/>
      </c>
    </row>
    <row r="2181" spans="1:39" customFormat="1" outlineLevel="1">
      <c r="A2181" t="str">
        <f>B2168&amp;C2181</f>
        <v>Surname, Forename8</v>
      </c>
      <c r="B2181" s="256"/>
      <c r="C2181" s="123">
        <v>8</v>
      </c>
      <c r="D2181" s="26" t="s">
        <v>22</v>
      </c>
      <c r="E2181" s="103"/>
      <c r="F2181" s="103"/>
      <c r="G2181" s="103"/>
      <c r="H2181" s="15"/>
      <c r="I2181" s="16"/>
      <c r="J2181" s="17"/>
      <c r="K2181" s="94"/>
      <c r="L2181" s="94"/>
      <c r="M2181" s="94"/>
      <c r="N2181" s="94"/>
      <c r="O2181" s="94"/>
      <c r="P2181" s="94"/>
      <c r="Q2181" s="17" t="str">
        <f>IF(SUM(K2181:P2181)=0,"",SUM(K2181:P2181))</f>
        <v/>
      </c>
      <c r="R2181" s="94"/>
      <c r="S2181" s="94"/>
      <c r="T2181" s="17" t="str">
        <f>IF(SUM(R2181:S2181)=0,"",SUM(R2181:S2181))</f>
        <v/>
      </c>
      <c r="U2181" s="17"/>
      <c r="V2181" s="94"/>
      <c r="W2181" s="17"/>
      <c r="X2181" s="94" t="str">
        <f>IFERROR(AVERAGE(V2181:W2181),"")</f>
        <v/>
      </c>
      <c r="Y2181" s="17"/>
      <c r="Z2181" s="17"/>
      <c r="AA2181" s="71"/>
      <c r="AB2181" s="17"/>
      <c r="AC2181" s="190" t="str">
        <f>IF(J2181="","",IF(J2181&lt;&gt;0,INT(25.4347*POWER((18-J2181),1.81)),0))</f>
        <v/>
      </c>
      <c r="AD2181" s="190" t="str">
        <f>IFERROR(IF(Q2181&lt;&gt;0,INT(0.14354*POWER(((10*Q2181)-220),1.4)),0),"")</f>
        <v/>
      </c>
      <c r="AE2181" s="190" t="str">
        <f>IFERROR(IF(T2181&lt;&gt;0,INT(51.39*POWER((T2181-1.5),1.05)),0),"")</f>
        <v/>
      </c>
      <c r="AF2181" s="190">
        <f>IF(U2181&lt;&gt;0,INT(0.8465*POWER(((100*U2181)-75),1.42)),0)</f>
        <v>0</v>
      </c>
      <c r="AG2181" s="190" t="str">
        <f>IFERROR(IF(X2181&lt;&gt;0,INT(1.53775*POWER((82-X2181),1.81)),0),"")</f>
        <v/>
      </c>
      <c r="AH2181" s="190" t="str">
        <f>IF(Y2181="","",IF(Y2181&lt;&gt;0,INT(5.74352*POWER((28.5-Y2181),1.92)),0))</f>
        <v/>
      </c>
      <c r="AI2181" s="190">
        <f>IF(Z2181&lt;&gt;0,INT(12.91*POWER((Z2181-4),1.1)),0)</f>
        <v>0</v>
      </c>
      <c r="AJ2181" s="190" t="str">
        <f>IF(AA2181="","",IF(AA2181&lt;&gt;0,INT(0.2797*POWER(((100*AA2181)),1.35)),0))</f>
        <v/>
      </c>
      <c r="AK2181" s="191" t="str">
        <f>IF(AB2181="","",IF(AB2181&lt;&gt;0,INT(100.14*POWER((AB2181-1),1.08)),0))</f>
        <v/>
      </c>
      <c r="AL2181" s="192">
        <f>COUNT(J2181,Q2181,T2181,X2181,Y2181,AA2181,AB2181)</f>
        <v>0</v>
      </c>
      <c r="AM2181" s="193" t="str">
        <f>IF(AL2181=0,"",SUM(AC2181:AK2181))</f>
        <v/>
      </c>
    </row>
    <row r="2182" spans="1:39" customFormat="1" outlineLevel="1">
      <c r="B2182" s="256"/>
      <c r="C2182" s="124" t="s">
        <v>65</v>
      </c>
      <c r="D2182" s="103"/>
      <c r="E2182" s="103"/>
      <c r="F2182" s="103"/>
      <c r="G2182" s="103"/>
      <c r="H2182" s="104"/>
      <c r="I2182" s="105"/>
      <c r="J2182" s="107" t="str">
        <f>IFERROR((J2179-J2181)/J2181*100%,"")</f>
        <v/>
      </c>
      <c r="K2182" s="107" t="str">
        <f t="shared" ref="K2182:T2182" si="9613">IFERROR((K2181-K2179)/K2181*100%,"")</f>
        <v/>
      </c>
      <c r="L2182" s="107" t="str">
        <f t="shared" si="9613"/>
        <v/>
      </c>
      <c r="M2182" s="107" t="str">
        <f t="shared" si="9613"/>
        <v/>
      </c>
      <c r="N2182" s="107" t="str">
        <f t="shared" si="9613"/>
        <v/>
      </c>
      <c r="O2182" s="107" t="str">
        <f t="shared" si="9613"/>
        <v/>
      </c>
      <c r="P2182" s="107" t="str">
        <f t="shared" si="9613"/>
        <v/>
      </c>
      <c r="Q2182" s="107" t="str">
        <f t="shared" si="9613"/>
        <v/>
      </c>
      <c r="R2182" s="107" t="str">
        <f t="shared" si="9613"/>
        <v/>
      </c>
      <c r="S2182" s="107" t="str">
        <f t="shared" si="9613"/>
        <v/>
      </c>
      <c r="T2182" s="107" t="str">
        <f t="shared" si="9613"/>
        <v/>
      </c>
      <c r="U2182" s="107" t="str">
        <f t="shared" ref="U2182" si="9614">IFERROR((U2181-U2180)/U2181*100%,"")</f>
        <v/>
      </c>
      <c r="V2182" s="107" t="str">
        <f>IFERROR((V2179-V2181)/V2181*100%,"")</f>
        <v/>
      </c>
      <c r="W2182" s="107" t="str">
        <f>IFERROR((W2179-W2181)/W2181*100%,"")</f>
        <v/>
      </c>
      <c r="X2182" s="107" t="str">
        <f>IFERROR((X2179-X2181)/X2181*100%,"")</f>
        <v/>
      </c>
      <c r="Y2182" s="107" t="str">
        <f>IFERROR((Y2179-Y2181)/Y2181*100%,"")</f>
        <v/>
      </c>
      <c r="Z2182" s="107" t="str">
        <f t="shared" ref="Z2182" si="9615">IFERROR((Z2181-Z2180)/Z2181*100%,"")</f>
        <v/>
      </c>
      <c r="AA2182" s="107" t="str">
        <f>IFERROR((AA2181-AA2179)/AA2181*100%,"")</f>
        <v/>
      </c>
      <c r="AB2182" s="107" t="str">
        <f>IFERROR((AB2181-AB2179)/AB2181*100%,"")</f>
        <v/>
      </c>
      <c r="AC2182" s="194" t="str">
        <f t="shared" ref="AC2182" si="9616">IFERROR((AC2181-AC2180)/AC2181*100%,"")</f>
        <v/>
      </c>
      <c r="AD2182" s="194" t="str">
        <f t="shared" ref="AD2182" si="9617">IFERROR((AD2181-AD2180)/AD2181*100%,"")</f>
        <v/>
      </c>
      <c r="AE2182" s="194" t="str">
        <f t="shared" ref="AE2182" si="9618">IFERROR((AE2181-AE2180)/AE2181*100%,"")</f>
        <v/>
      </c>
      <c r="AF2182" s="194" t="str">
        <f t="shared" ref="AF2182" si="9619">IFERROR((AF2181-AF2180)/AF2181*100%,"")</f>
        <v/>
      </c>
      <c r="AG2182" s="194" t="str">
        <f t="shared" ref="AG2182" si="9620">IFERROR((AG2181-AG2180)/AG2181*100%,"")</f>
        <v/>
      </c>
      <c r="AH2182" s="194" t="str">
        <f t="shared" ref="AH2182" si="9621">IFERROR((AH2181-AH2180)/AH2181*100%,"")</f>
        <v/>
      </c>
      <c r="AI2182" s="194" t="str">
        <f t="shared" ref="AI2182" si="9622">IFERROR((AI2181-AI2180)/AI2181*100%,"")</f>
        <v/>
      </c>
      <c r="AJ2182" s="194" t="str">
        <f t="shared" ref="AJ2182" si="9623">IFERROR((AJ2181-AJ2180)/AJ2181*100%,"")</f>
        <v/>
      </c>
      <c r="AK2182" s="194" t="str">
        <f t="shared" ref="AK2182" si="9624">IFERROR((AK2181-AK2180)/AK2181*100%,"")</f>
        <v/>
      </c>
      <c r="AL2182" s="194" t="str">
        <f t="shared" ref="AL2182" si="9625">IFERROR((AL2181-AL2180)/AL2181*100%,"")</f>
        <v/>
      </c>
      <c r="AM2182" s="227" t="str">
        <f>IFERROR((AM2181-AM2179)/AM2181*100%,"")</f>
        <v/>
      </c>
    </row>
    <row r="2183" spans="1:39" customFormat="1" outlineLevel="1">
      <c r="A2183" t="str">
        <f>B2168&amp;C2183</f>
        <v>Surname, Forename9</v>
      </c>
      <c r="B2183" s="256"/>
      <c r="C2183" s="123">
        <v>9</v>
      </c>
      <c r="D2183" s="26" t="s">
        <v>22</v>
      </c>
      <c r="E2183" s="103"/>
      <c r="F2183" s="103"/>
      <c r="G2183" s="103"/>
      <c r="H2183" s="15"/>
      <c r="I2183" s="16"/>
      <c r="J2183" s="17"/>
      <c r="K2183" s="94"/>
      <c r="L2183" s="94"/>
      <c r="M2183" s="94"/>
      <c r="N2183" s="94"/>
      <c r="O2183" s="94"/>
      <c r="P2183" s="94"/>
      <c r="Q2183" s="17" t="str">
        <f>IF(SUM(K2183:P2183)=0,"",SUM(K2183:P2183))</f>
        <v/>
      </c>
      <c r="R2183" s="94"/>
      <c r="S2183" s="94"/>
      <c r="T2183" s="17" t="str">
        <f>IF(SUM(R2183:S2183)=0,"",SUM(R2183:S2183))</f>
        <v/>
      </c>
      <c r="U2183" s="17"/>
      <c r="V2183" s="94"/>
      <c r="W2183" s="17"/>
      <c r="X2183" s="94" t="str">
        <f>IFERROR(AVERAGE(V2183:W2183),"")</f>
        <v/>
      </c>
      <c r="Y2183" s="17"/>
      <c r="Z2183" s="17"/>
      <c r="AA2183" s="71"/>
      <c r="AB2183" s="17"/>
      <c r="AC2183" s="190" t="str">
        <f>IF(J2183="","",IF(J2183&lt;&gt;0,INT(25.4347*POWER((18-J2183),1.81)),0))</f>
        <v/>
      </c>
      <c r="AD2183" s="190" t="str">
        <f>IFERROR(IF(Q2183&lt;&gt;0,INT(0.14354*POWER(((10*Q2183)-220),1.4)),0),"")</f>
        <v/>
      </c>
      <c r="AE2183" s="190" t="str">
        <f>IFERROR(IF(T2183&lt;&gt;0,INT(51.39*POWER((T2183-1.5),1.05)),0),"")</f>
        <v/>
      </c>
      <c r="AF2183" s="190">
        <f>IF(U2183&lt;&gt;0,INT(0.8465*POWER(((100*U2183)-75),1.42)),0)</f>
        <v>0</v>
      </c>
      <c r="AG2183" s="190" t="str">
        <f>IFERROR(IF(X2183&lt;&gt;0,INT(1.53775*POWER((82-X2183),1.81)),0),"")</f>
        <v/>
      </c>
      <c r="AH2183" s="190" t="str">
        <f>IF(Y2183="","",IF(Y2183&lt;&gt;0,INT(5.74352*POWER((28.5-Y2183),1.92)),0))</f>
        <v/>
      </c>
      <c r="AI2183" s="190">
        <f>IF(Z2183&lt;&gt;0,INT(12.91*POWER((Z2183-4),1.1)),0)</f>
        <v>0</v>
      </c>
      <c r="AJ2183" s="190" t="str">
        <f>IF(AA2183="","",IF(AA2183&lt;&gt;0,INT(0.2797*POWER(((100*AA2183)),1.35)),0))</f>
        <v/>
      </c>
      <c r="AK2183" s="191" t="str">
        <f>IF(AB2183="","",IF(AB2183&lt;&gt;0,INT(100.14*POWER((AB2183-1),1.08)),0))</f>
        <v/>
      </c>
      <c r="AL2183" s="192">
        <f>COUNT(J2183,Q2183,T2183,X2183,Y2183,AA2183,AB2183)</f>
        <v>0</v>
      </c>
      <c r="AM2183" s="193" t="str">
        <f>IF(AL2183=0,"",SUM(AC2183:AK2183))</f>
        <v/>
      </c>
    </row>
    <row r="2184" spans="1:39" customFormat="1" outlineLevel="1">
      <c r="B2184" s="256"/>
      <c r="C2184" s="124" t="s">
        <v>65</v>
      </c>
      <c r="D2184" s="33"/>
      <c r="E2184" s="33"/>
      <c r="F2184" s="33"/>
      <c r="G2184" s="33"/>
      <c r="H2184" s="18"/>
      <c r="I2184" s="44"/>
      <c r="J2184" s="107" t="str">
        <f>IFERROR((J2181-J2183)/J2183*100%,"")</f>
        <v/>
      </c>
      <c r="K2184" s="107" t="str">
        <f t="shared" ref="K2184:T2184" si="9626">IFERROR((K2183-K2181)/K2183*100%,"")</f>
        <v/>
      </c>
      <c r="L2184" s="107" t="str">
        <f t="shared" si="9626"/>
        <v/>
      </c>
      <c r="M2184" s="107" t="str">
        <f t="shared" si="9626"/>
        <v/>
      </c>
      <c r="N2184" s="107" t="str">
        <f t="shared" si="9626"/>
        <v/>
      </c>
      <c r="O2184" s="107" t="str">
        <f t="shared" si="9626"/>
        <v/>
      </c>
      <c r="P2184" s="107" t="str">
        <f t="shared" si="9626"/>
        <v/>
      </c>
      <c r="Q2184" s="107" t="str">
        <f t="shared" si="9626"/>
        <v/>
      </c>
      <c r="R2184" s="107" t="str">
        <f t="shared" si="9626"/>
        <v/>
      </c>
      <c r="S2184" s="107" t="str">
        <f t="shared" si="9626"/>
        <v/>
      </c>
      <c r="T2184" s="107" t="str">
        <f t="shared" si="9626"/>
        <v/>
      </c>
      <c r="U2184" s="107" t="str">
        <f t="shared" ref="U2184" si="9627">IFERROR((U2183-U2182)/U2183*100%,"")</f>
        <v/>
      </c>
      <c r="V2184" s="107" t="str">
        <f>IFERROR((V2181-V2183)/V2183*100%,"")</f>
        <v/>
      </c>
      <c r="W2184" s="107" t="str">
        <f>IFERROR((W2181-W2183)/W2183*100%,"")</f>
        <v/>
      </c>
      <c r="X2184" s="107" t="str">
        <f>IFERROR((X2181-X2183)/X2183*100%,"")</f>
        <v/>
      </c>
      <c r="Y2184" s="107" t="str">
        <f>IFERROR((Y2181-Y2183)/Y2183*100%,"")</f>
        <v/>
      </c>
      <c r="Z2184" s="107" t="str">
        <f t="shared" ref="Z2184" si="9628">IFERROR((Z2183-Z2182)/Z2183*100%,"")</f>
        <v/>
      </c>
      <c r="AA2184" s="107" t="str">
        <f>IFERROR((AA2183-AA2181)/AA2183*100%,"")</f>
        <v/>
      </c>
      <c r="AB2184" s="107" t="str">
        <f>IFERROR((AB2183-AB2181)/AB2183*100%,"")</f>
        <v/>
      </c>
      <c r="AC2184" s="194" t="str">
        <f t="shared" ref="AC2184" si="9629">IFERROR((AC2183-AC2182)/AC2183*100%,"")</f>
        <v/>
      </c>
      <c r="AD2184" s="194" t="str">
        <f t="shared" ref="AD2184" si="9630">IFERROR((AD2183-AD2182)/AD2183*100%,"")</f>
        <v/>
      </c>
      <c r="AE2184" s="194" t="str">
        <f t="shared" ref="AE2184" si="9631">IFERROR((AE2183-AE2182)/AE2183*100%,"")</f>
        <v/>
      </c>
      <c r="AF2184" s="194" t="str">
        <f t="shared" ref="AF2184" si="9632">IFERROR((AF2183-AF2182)/AF2183*100%,"")</f>
        <v/>
      </c>
      <c r="AG2184" s="194" t="str">
        <f t="shared" ref="AG2184" si="9633">IFERROR((AG2183-AG2182)/AG2183*100%,"")</f>
        <v/>
      </c>
      <c r="AH2184" s="194" t="str">
        <f t="shared" ref="AH2184" si="9634">IFERROR((AH2183-AH2182)/AH2183*100%,"")</f>
        <v/>
      </c>
      <c r="AI2184" s="194" t="str">
        <f t="shared" ref="AI2184" si="9635">IFERROR((AI2183-AI2182)/AI2183*100%,"")</f>
        <v/>
      </c>
      <c r="AJ2184" s="194" t="str">
        <f t="shared" ref="AJ2184" si="9636">IFERROR((AJ2183-AJ2182)/AJ2183*100%,"")</f>
        <v/>
      </c>
      <c r="AK2184" s="194" t="str">
        <f t="shared" ref="AK2184" si="9637">IFERROR((AK2183-AK2182)/AK2183*100%,"")</f>
        <v/>
      </c>
      <c r="AL2184" s="194" t="str">
        <f t="shared" ref="AL2184" si="9638">IFERROR((AL2183-AL2182)/AL2183*100%,"")</f>
        <v/>
      </c>
      <c r="AM2184" s="227" t="str">
        <f>IFERROR((AM2183-AM2181)/AM2183*100%,"")</f>
        <v/>
      </c>
    </row>
    <row r="2185" spans="1:39" s="6" customFormat="1" outlineLevel="1">
      <c r="A2185" t="str">
        <f>B2168&amp;C2185</f>
        <v>Surname, Forename10</v>
      </c>
      <c r="B2185" s="256"/>
      <c r="C2185" s="125">
        <v>10</v>
      </c>
      <c r="D2185" s="33" t="s">
        <v>22</v>
      </c>
      <c r="E2185" s="33"/>
      <c r="F2185" s="33"/>
      <c r="G2185" s="33"/>
      <c r="H2185" s="18"/>
      <c r="I2185" s="44"/>
      <c r="J2185" s="34"/>
      <c r="K2185" s="34"/>
      <c r="L2185" s="34"/>
      <c r="M2185" s="34"/>
      <c r="N2185" s="34"/>
      <c r="O2185" s="34"/>
      <c r="P2185" s="34"/>
      <c r="Q2185" s="17" t="str">
        <f>IF(SUM(K2185:P2185)=0,"",SUM(K2185:P2185))</f>
        <v/>
      </c>
      <c r="R2185" s="94"/>
      <c r="S2185" s="94"/>
      <c r="T2185" s="17" t="str">
        <f>IF(SUM(R2185:S2185)=0,"",SUM(R2185:S2185))</f>
        <v/>
      </c>
      <c r="U2185" s="17"/>
      <c r="V2185" s="94"/>
      <c r="W2185" s="17"/>
      <c r="X2185" s="94" t="str">
        <f>IFERROR(AVERAGE(V2185:W2185),"")</f>
        <v/>
      </c>
      <c r="Y2185" s="17"/>
      <c r="Z2185" s="17"/>
      <c r="AA2185" s="71"/>
      <c r="AB2185" s="17"/>
      <c r="AC2185" s="190" t="str">
        <f>IF(J2185="","",IF(J2185&lt;&gt;0,INT(25.4347*POWER((18-J2185),1.81)),0))</f>
        <v/>
      </c>
      <c r="AD2185" s="190" t="str">
        <f>IFERROR(IF(Q2185&lt;&gt;0,INT(0.14354*POWER(((10*Q2185)-220),1.4)),0),"")</f>
        <v/>
      </c>
      <c r="AE2185" s="190" t="str">
        <f>IFERROR(IF(T2185&lt;&gt;0,INT(51.39*POWER((T2185-1.5),1.05)),0),"")</f>
        <v/>
      </c>
      <c r="AF2185" s="190">
        <f>IF(U2185&lt;&gt;0,INT(0.8465*POWER(((100*U2185)-75),1.42)),0)</f>
        <v>0</v>
      </c>
      <c r="AG2185" s="190" t="str">
        <f>IFERROR(IF(X2185&lt;&gt;0,INT(1.53775*POWER((82-X2185),1.81)),0),"")</f>
        <v/>
      </c>
      <c r="AH2185" s="190" t="str">
        <f>IF(Y2185="","",IF(Y2185&lt;&gt;0,INT(5.74352*POWER((28.5-Y2185),1.92)),0))</f>
        <v/>
      </c>
      <c r="AI2185" s="190">
        <f>IF(Z2185&lt;&gt;0,INT(12.91*POWER((Z2185-4),1.1)),0)</f>
        <v>0</v>
      </c>
      <c r="AJ2185" s="190" t="str">
        <f>IF(AA2185="","",IF(AA2185&lt;&gt;0,INT(0.2797*POWER(((100*AA2185)),1.35)),0))</f>
        <v/>
      </c>
      <c r="AK2185" s="191" t="str">
        <f>IF(AB2185="","",IF(AB2185&lt;&gt;0,INT(100.14*POWER((AB2185-1),1.08)),0))</f>
        <v/>
      </c>
      <c r="AL2185" s="192">
        <f>COUNT(J2185,Q2185,T2185,X2185,Y2185,AA2185,AB2185)</f>
        <v>0</v>
      </c>
      <c r="AM2185" s="193" t="str">
        <f>IF(AL2185=0,"",SUM(AC2185:AK2185))</f>
        <v/>
      </c>
    </row>
    <row r="2186" spans="1:39" s="6" customFormat="1" outlineLevel="1">
      <c r="A2186"/>
      <c r="B2186" s="257"/>
      <c r="C2186" s="126" t="s">
        <v>65</v>
      </c>
      <c r="D2186" s="33"/>
      <c r="E2186" s="33"/>
      <c r="F2186" s="33"/>
      <c r="G2186" s="33"/>
      <c r="H2186" s="18"/>
      <c r="I2186" s="44"/>
      <c r="J2186" s="107" t="str">
        <f>IFERROR((J2183-J2185)/J2185*100%,"")</f>
        <v/>
      </c>
      <c r="K2186" s="107" t="str">
        <f t="shared" ref="K2186:T2186" si="9639">IFERROR((K2185-K2183)/K2185*100%,"")</f>
        <v/>
      </c>
      <c r="L2186" s="107" t="str">
        <f t="shared" si="9639"/>
        <v/>
      </c>
      <c r="M2186" s="107" t="str">
        <f t="shared" si="9639"/>
        <v/>
      </c>
      <c r="N2186" s="107" t="str">
        <f t="shared" si="9639"/>
        <v/>
      </c>
      <c r="O2186" s="107" t="str">
        <f t="shared" si="9639"/>
        <v/>
      </c>
      <c r="P2186" s="107" t="str">
        <f t="shared" si="9639"/>
        <v/>
      </c>
      <c r="Q2186" s="107" t="str">
        <f t="shared" si="9639"/>
        <v/>
      </c>
      <c r="R2186" s="107" t="str">
        <f t="shared" si="9639"/>
        <v/>
      </c>
      <c r="S2186" s="107" t="str">
        <f t="shared" si="9639"/>
        <v/>
      </c>
      <c r="T2186" s="107" t="str">
        <f t="shared" si="9639"/>
        <v/>
      </c>
      <c r="U2186" s="107" t="str">
        <f t="shared" ref="U2186" si="9640">IFERROR((U2185-U2184)/U2185*100%,"")</f>
        <v/>
      </c>
      <c r="V2186" s="107" t="str">
        <f>IFERROR((V2183-V2185)/V2185*100%,"")</f>
        <v/>
      </c>
      <c r="W2186" s="107" t="str">
        <f>IFERROR((W2183-W2185)/W2185*100%,"")</f>
        <v/>
      </c>
      <c r="X2186" s="107" t="str">
        <f>IFERROR((X2183-X2185)/X2185*100%,"")</f>
        <v/>
      </c>
      <c r="Y2186" s="107" t="str">
        <f>IFERROR((Y2183-Y2185)/Y2185*100%,"")</f>
        <v/>
      </c>
      <c r="Z2186" s="107" t="str">
        <f t="shared" ref="Z2186" si="9641">IFERROR((Z2185-Z2184)/Z2185*100%,"")</f>
        <v/>
      </c>
      <c r="AA2186" s="107" t="str">
        <f>IFERROR((AA2185-AA2183)/AA2185*100%,"")</f>
        <v/>
      </c>
      <c r="AB2186" s="107" t="str">
        <f>IFERROR((AB2185-AB2183)/AB2185*100%,"")</f>
        <v/>
      </c>
      <c r="AC2186" s="194" t="str">
        <f t="shared" ref="AC2186" si="9642">IFERROR((AC2185-AC2184)/AC2185*100%,"")</f>
        <v/>
      </c>
      <c r="AD2186" s="194" t="str">
        <f t="shared" ref="AD2186" si="9643">IFERROR((AD2185-AD2184)/AD2185*100%,"")</f>
        <v/>
      </c>
      <c r="AE2186" s="194" t="str">
        <f t="shared" ref="AE2186" si="9644">IFERROR((AE2185-AE2184)/AE2185*100%,"")</f>
        <v/>
      </c>
      <c r="AF2186" s="194" t="str">
        <f t="shared" ref="AF2186" si="9645">IFERROR((AF2185-AF2184)/AF2185*100%,"")</f>
        <v/>
      </c>
      <c r="AG2186" s="194" t="str">
        <f t="shared" ref="AG2186" si="9646">IFERROR((AG2185-AG2184)/AG2185*100%,"")</f>
        <v/>
      </c>
      <c r="AH2186" s="194" t="str">
        <f t="shared" ref="AH2186" si="9647">IFERROR((AH2185-AH2184)/AH2185*100%,"")</f>
        <v/>
      </c>
      <c r="AI2186" s="194" t="str">
        <f t="shared" ref="AI2186" si="9648">IFERROR((AI2185-AI2184)/AI2185*100%,"")</f>
        <v/>
      </c>
      <c r="AJ2186" s="194" t="str">
        <f t="shared" ref="AJ2186" si="9649">IFERROR((AJ2185-AJ2184)/AJ2185*100%,"")</f>
        <v/>
      </c>
      <c r="AK2186" s="194" t="str">
        <f t="shared" ref="AK2186" si="9650">IFERROR((AK2185-AK2184)/AK2185*100%,"")</f>
        <v/>
      </c>
      <c r="AL2186" s="194" t="str">
        <f t="shared" ref="AL2186" si="9651">IFERROR((AL2185-AL2184)/AL2185*100%,"")</f>
        <v/>
      </c>
      <c r="AM2186" s="227" t="str">
        <f>IFERROR((AM2185-AM2183)/AM2185*100%,"")</f>
        <v/>
      </c>
    </row>
    <row r="2187" spans="1:39" s="45" customFormat="1" outlineLevel="1">
      <c r="B2187" s="115"/>
      <c r="C2187" s="32"/>
      <c r="D2187" s="33"/>
      <c r="E2187" s="33"/>
      <c r="F2187" s="33"/>
      <c r="G2187" s="33"/>
      <c r="H2187" s="18"/>
      <c r="I2187" s="44"/>
      <c r="J2187" s="34"/>
      <c r="K2187" s="34"/>
      <c r="L2187" s="34"/>
      <c r="M2187" s="34"/>
      <c r="N2187" s="34"/>
      <c r="O2187" s="34"/>
      <c r="P2187" s="34"/>
      <c r="Q2187" s="34"/>
      <c r="R2187" s="34"/>
      <c r="S2187" s="34"/>
      <c r="T2187" s="34"/>
      <c r="U2187" s="34"/>
      <c r="V2187" s="34"/>
      <c r="W2187" s="34"/>
      <c r="X2187" s="34"/>
      <c r="Y2187" s="34"/>
      <c r="Z2187" s="34"/>
      <c r="AA2187" s="34"/>
      <c r="AB2187" s="34"/>
      <c r="AC2187" s="195"/>
      <c r="AD2187" s="196"/>
      <c r="AE2187" s="196"/>
      <c r="AF2187" s="196"/>
      <c r="AG2187" s="196"/>
      <c r="AH2187" s="196"/>
      <c r="AI2187" s="196"/>
      <c r="AJ2187" s="196"/>
      <c r="AK2187" s="197"/>
      <c r="AL2187" s="196"/>
      <c r="AM2187" s="198"/>
    </row>
    <row r="2188" spans="1:39" s="6" customFormat="1" outlineLevel="1">
      <c r="B2188" s="116"/>
      <c r="C2188" s="35"/>
      <c r="D2188" s="36"/>
      <c r="E2188" s="36"/>
      <c r="F2188" s="36"/>
      <c r="G2188" s="36"/>
      <c r="H2188" s="37"/>
      <c r="I2188" s="38" t="s">
        <v>24</v>
      </c>
      <c r="J2188" s="21" t="e">
        <f>AVERAGE(J2168:J2169,J2171,J2173,J2175,J2177,J2179,J2181,J2183,J2185)</f>
        <v>#DIV/0!</v>
      </c>
      <c r="K2188" s="21" t="e">
        <f t="shared" ref="K2188:AB2188" si="9652">AVERAGE(K2168:K2169,K2171,K2173,K2175,K2177,K2179,K2181,K2183,K2185)</f>
        <v>#DIV/0!</v>
      </c>
      <c r="L2188" s="21" t="e">
        <f t="shared" si="9652"/>
        <v>#DIV/0!</v>
      </c>
      <c r="M2188" s="21" t="e">
        <f t="shared" si="9652"/>
        <v>#DIV/0!</v>
      </c>
      <c r="N2188" s="21" t="e">
        <f t="shared" si="9652"/>
        <v>#DIV/0!</v>
      </c>
      <c r="O2188" s="21" t="e">
        <f t="shared" si="9652"/>
        <v>#DIV/0!</v>
      </c>
      <c r="P2188" s="21" t="e">
        <f t="shared" si="9652"/>
        <v>#DIV/0!</v>
      </c>
      <c r="Q2188" s="21">
        <f t="shared" si="9652"/>
        <v>0</v>
      </c>
      <c r="R2188" s="21" t="e">
        <f t="shared" si="9652"/>
        <v>#DIV/0!</v>
      </c>
      <c r="S2188" s="21" t="e">
        <f t="shared" si="9652"/>
        <v>#DIV/0!</v>
      </c>
      <c r="T2188" s="21">
        <f t="shared" si="9652"/>
        <v>0</v>
      </c>
      <c r="U2188" s="21" t="e">
        <f t="shared" si="9652"/>
        <v>#DIV/0!</v>
      </c>
      <c r="V2188" s="21" t="e">
        <f t="shared" si="9652"/>
        <v>#DIV/0!</v>
      </c>
      <c r="W2188" s="21" t="e">
        <f t="shared" si="9652"/>
        <v>#DIV/0!</v>
      </c>
      <c r="X2188" s="21" t="e">
        <f t="shared" si="9652"/>
        <v>#DIV/0!</v>
      </c>
      <c r="Y2188" s="21" t="e">
        <f t="shared" si="9652"/>
        <v>#DIV/0!</v>
      </c>
      <c r="Z2188" s="21" t="e">
        <f t="shared" si="9652"/>
        <v>#DIV/0!</v>
      </c>
      <c r="AA2188" s="21" t="e">
        <f t="shared" si="9652"/>
        <v>#DIV/0!</v>
      </c>
      <c r="AB2188" s="21" t="e">
        <f t="shared" si="9652"/>
        <v>#DIV/0!</v>
      </c>
      <c r="AC2188" s="199"/>
      <c r="AD2188" s="200"/>
      <c r="AE2188" s="200"/>
      <c r="AF2188" s="200"/>
      <c r="AG2188" s="200"/>
      <c r="AH2188" s="200"/>
      <c r="AI2188" s="200"/>
      <c r="AJ2188" s="200"/>
      <c r="AK2188" s="201"/>
      <c r="AL2188" s="200"/>
      <c r="AM2188" s="202"/>
    </row>
    <row r="2189" spans="1:39" s="6" customFormat="1" outlineLevel="1">
      <c r="B2189" s="116"/>
      <c r="C2189" s="35"/>
      <c r="D2189" s="36"/>
      <c r="E2189" s="36"/>
      <c r="F2189" s="36"/>
      <c r="G2189" s="36"/>
      <c r="H2189" s="37"/>
      <c r="I2189" s="38" t="s">
        <v>26</v>
      </c>
      <c r="J2189" s="21">
        <f>MIN(J2168:J2169,J2171,J2173,J2175,J2177,J2179,J2181,J2183,J2185)</f>
        <v>0</v>
      </c>
      <c r="K2189" s="21">
        <f t="shared" ref="K2189:AB2189" si="9653">MIN(K2168:K2169,K2171,K2173,K2175,K2177,K2179,K2181,K2183,K2185)</f>
        <v>0</v>
      </c>
      <c r="L2189" s="21">
        <f t="shared" si="9653"/>
        <v>0</v>
      </c>
      <c r="M2189" s="21">
        <f t="shared" si="9653"/>
        <v>0</v>
      </c>
      <c r="N2189" s="21">
        <f t="shared" si="9653"/>
        <v>0</v>
      </c>
      <c r="O2189" s="21">
        <f t="shared" si="9653"/>
        <v>0</v>
      </c>
      <c r="P2189" s="21">
        <f t="shared" si="9653"/>
        <v>0</v>
      </c>
      <c r="Q2189" s="21">
        <f t="shared" si="9653"/>
        <v>0</v>
      </c>
      <c r="R2189" s="21">
        <f t="shared" si="9653"/>
        <v>0</v>
      </c>
      <c r="S2189" s="21">
        <f t="shared" si="9653"/>
        <v>0</v>
      </c>
      <c r="T2189" s="21">
        <f t="shared" si="9653"/>
        <v>0</v>
      </c>
      <c r="U2189" s="21">
        <f t="shared" si="9653"/>
        <v>0</v>
      </c>
      <c r="V2189" s="21">
        <f t="shared" si="9653"/>
        <v>0</v>
      </c>
      <c r="W2189" s="21">
        <f t="shared" si="9653"/>
        <v>0</v>
      </c>
      <c r="X2189" s="21" t="e">
        <f t="shared" si="9653"/>
        <v>#DIV/0!</v>
      </c>
      <c r="Y2189" s="21">
        <f t="shared" si="9653"/>
        <v>0</v>
      </c>
      <c r="Z2189" s="21">
        <f t="shared" si="9653"/>
        <v>0</v>
      </c>
      <c r="AA2189" s="21">
        <f t="shared" si="9653"/>
        <v>0</v>
      </c>
      <c r="AB2189" s="21">
        <f t="shared" si="9653"/>
        <v>0</v>
      </c>
      <c r="AC2189" s="199"/>
      <c r="AD2189" s="200"/>
      <c r="AE2189" s="200"/>
      <c r="AF2189" s="200"/>
      <c r="AG2189" s="200"/>
      <c r="AH2189" s="200"/>
      <c r="AI2189" s="200"/>
      <c r="AJ2189" s="200"/>
      <c r="AK2189" s="201"/>
      <c r="AL2189" s="200"/>
      <c r="AM2189" s="202"/>
    </row>
    <row r="2190" spans="1:39" s="6" customFormat="1" outlineLevel="1">
      <c r="B2190" s="116"/>
      <c r="C2190" s="35"/>
      <c r="D2190" s="36"/>
      <c r="E2190" s="36"/>
      <c r="F2190" s="36"/>
      <c r="G2190" s="36"/>
      <c r="H2190" s="37"/>
      <c r="I2190" s="38" t="s">
        <v>25</v>
      </c>
      <c r="J2190" s="21">
        <f>MAX(J2168:J2169,J2171,J2173,J2175,J2177,J2179,J2181,J2183,J2185)</f>
        <v>0</v>
      </c>
      <c r="K2190" s="21">
        <f t="shared" ref="K2190:AB2190" si="9654">MAX(K2168:K2169,K2171,K2173,K2175,K2177,K2179,K2181,K2183,K2185)</f>
        <v>0</v>
      </c>
      <c r="L2190" s="21">
        <f t="shared" si="9654"/>
        <v>0</v>
      </c>
      <c r="M2190" s="21">
        <f t="shared" si="9654"/>
        <v>0</v>
      </c>
      <c r="N2190" s="21">
        <f t="shared" si="9654"/>
        <v>0</v>
      </c>
      <c r="O2190" s="21">
        <f t="shared" si="9654"/>
        <v>0</v>
      </c>
      <c r="P2190" s="21">
        <f t="shared" si="9654"/>
        <v>0</v>
      </c>
      <c r="Q2190" s="21">
        <f t="shared" si="9654"/>
        <v>0</v>
      </c>
      <c r="R2190" s="21">
        <f t="shared" si="9654"/>
        <v>0</v>
      </c>
      <c r="S2190" s="21">
        <f t="shared" si="9654"/>
        <v>0</v>
      </c>
      <c r="T2190" s="21">
        <f t="shared" si="9654"/>
        <v>0</v>
      </c>
      <c r="U2190" s="21">
        <f t="shared" si="9654"/>
        <v>0</v>
      </c>
      <c r="V2190" s="21">
        <f t="shared" si="9654"/>
        <v>0</v>
      </c>
      <c r="W2190" s="21">
        <f t="shared" si="9654"/>
        <v>0</v>
      </c>
      <c r="X2190" s="21" t="e">
        <f t="shared" si="9654"/>
        <v>#DIV/0!</v>
      </c>
      <c r="Y2190" s="21">
        <f t="shared" si="9654"/>
        <v>0</v>
      </c>
      <c r="Z2190" s="21">
        <f t="shared" si="9654"/>
        <v>0</v>
      </c>
      <c r="AA2190" s="21">
        <f t="shared" si="9654"/>
        <v>0</v>
      </c>
      <c r="AB2190" s="21">
        <f t="shared" si="9654"/>
        <v>0</v>
      </c>
      <c r="AC2190" s="199"/>
      <c r="AD2190" s="200"/>
      <c r="AE2190" s="200"/>
      <c r="AF2190" s="200"/>
      <c r="AG2190" s="200"/>
      <c r="AH2190" s="200"/>
      <c r="AI2190" s="200"/>
      <c r="AJ2190" s="200"/>
      <c r="AK2190" s="201"/>
      <c r="AL2190" s="200"/>
      <c r="AM2190" s="202"/>
    </row>
    <row r="2191" spans="1:39" s="6" customFormat="1" outlineLevel="1">
      <c r="B2191" s="116"/>
      <c r="C2191" s="35"/>
      <c r="D2191" s="36"/>
      <c r="E2191" s="36"/>
      <c r="F2191" s="36"/>
      <c r="G2191" s="36"/>
      <c r="H2191" s="37"/>
      <c r="I2191" s="38"/>
      <c r="J2191" s="21"/>
      <c r="K2191" s="21"/>
      <c r="L2191" s="21"/>
      <c r="M2191" s="21"/>
      <c r="N2191" s="21"/>
      <c r="O2191" s="21"/>
      <c r="P2191" s="21"/>
      <c r="Q2191" s="21"/>
      <c r="R2191" s="21"/>
      <c r="S2191" s="21"/>
      <c r="T2191" s="21"/>
      <c r="U2191" s="21"/>
      <c r="V2191" s="21"/>
      <c r="W2191" s="21"/>
      <c r="X2191" s="21"/>
      <c r="Y2191" s="21"/>
      <c r="Z2191" s="21"/>
      <c r="AA2191" s="21"/>
      <c r="AB2191" s="21"/>
      <c r="AC2191" s="200"/>
      <c r="AD2191" s="200"/>
      <c r="AE2191" s="200"/>
      <c r="AF2191" s="200"/>
      <c r="AG2191" s="200"/>
      <c r="AH2191" s="200"/>
      <c r="AI2191" s="200"/>
      <c r="AJ2191" s="200"/>
      <c r="AK2191" s="200"/>
      <c r="AL2191" s="200"/>
      <c r="AM2191" s="202"/>
    </row>
    <row r="2192" spans="1:39" s="31" customFormat="1" ht="16.5" outlineLevel="1" thickBot="1">
      <c r="B2192" s="117"/>
      <c r="C2192" s="39"/>
      <c r="D2192" s="40"/>
      <c r="E2192" s="40"/>
      <c r="F2192" s="40"/>
      <c r="G2192" s="40"/>
      <c r="H2192" s="41"/>
      <c r="I2192" s="42"/>
      <c r="J2192" s="43"/>
      <c r="K2192" s="43"/>
      <c r="L2192" s="43"/>
      <c r="M2192" s="43"/>
      <c r="N2192" s="43"/>
      <c r="O2192" s="43"/>
      <c r="P2192" s="43"/>
      <c r="Q2192" s="43"/>
      <c r="R2192" s="43"/>
      <c r="S2192" s="43"/>
      <c r="T2192" s="43"/>
      <c r="U2192" s="43"/>
      <c r="V2192" s="43"/>
      <c r="W2192" s="43"/>
      <c r="X2192" s="43"/>
      <c r="Y2192" s="43"/>
      <c r="Z2192" s="43"/>
      <c r="AA2192" s="43"/>
      <c r="AB2192" s="43"/>
      <c r="AC2192" s="204"/>
      <c r="AD2192" s="204"/>
      <c r="AE2192" s="204"/>
      <c r="AF2192" s="204"/>
      <c r="AG2192" s="204"/>
      <c r="AH2192" s="204"/>
      <c r="AI2192" s="204"/>
      <c r="AJ2192" s="204"/>
      <c r="AK2192" s="204"/>
      <c r="AL2192" s="204"/>
      <c r="AM2192" s="205"/>
    </row>
    <row r="2193" spans="1:39" customFormat="1">
      <c r="B2193" s="118"/>
      <c r="C2193" s="28"/>
      <c r="D2193" s="19"/>
      <c r="E2193" s="19"/>
      <c r="F2193" s="19"/>
      <c r="G2193" s="19"/>
      <c r="H2193" s="29"/>
      <c r="I2193" s="20"/>
      <c r="J2193" s="30"/>
      <c r="K2193" s="30"/>
      <c r="L2193" s="30"/>
      <c r="M2193" s="30"/>
      <c r="N2193" s="30"/>
      <c r="O2193" s="30"/>
      <c r="P2193" s="30"/>
      <c r="Q2193" s="30"/>
      <c r="R2193" s="30"/>
      <c r="S2193" s="30"/>
      <c r="T2193" s="30"/>
      <c r="U2193" s="30"/>
      <c r="V2193" s="30"/>
      <c r="W2193" s="30"/>
      <c r="X2193" s="30"/>
      <c r="Y2193" s="30"/>
      <c r="Z2193" s="30"/>
      <c r="AA2193" s="30"/>
      <c r="AB2193" s="30"/>
      <c r="AC2193" s="206"/>
      <c r="AD2193" s="206"/>
      <c r="AE2193" s="206"/>
      <c r="AF2193" s="206"/>
      <c r="AG2193" s="206"/>
      <c r="AH2193" s="206"/>
      <c r="AI2193" s="206"/>
      <c r="AJ2193" s="206"/>
      <c r="AK2193" s="206"/>
      <c r="AL2193" s="206"/>
      <c r="AM2193" s="207"/>
    </row>
    <row r="2194" spans="1:39" customFormat="1" outlineLevel="1">
      <c r="B2194" s="114" t="s">
        <v>41</v>
      </c>
      <c r="C2194" s="28"/>
      <c r="D2194" s="19"/>
      <c r="E2194" s="19"/>
      <c r="F2194" s="19"/>
      <c r="G2194" s="19"/>
      <c r="H2194" s="29"/>
      <c r="I2194" s="20"/>
      <c r="J2194" s="30"/>
      <c r="K2194" s="30"/>
      <c r="L2194" s="30"/>
      <c r="M2194" s="30"/>
      <c r="N2194" s="30"/>
      <c r="O2194" s="30"/>
      <c r="P2194" s="30"/>
      <c r="Q2194" s="30"/>
      <c r="R2194" s="30"/>
      <c r="S2194" s="30"/>
      <c r="T2194" s="30"/>
      <c r="U2194" s="30"/>
      <c r="V2194" s="30"/>
      <c r="W2194" s="30"/>
      <c r="X2194" s="30"/>
      <c r="Y2194" s="30"/>
      <c r="Z2194" s="30"/>
      <c r="AA2194" s="30"/>
      <c r="AB2194" s="30"/>
      <c r="AC2194" s="206"/>
      <c r="AD2194" s="206"/>
      <c r="AE2194" s="206"/>
      <c r="AF2194" s="206"/>
      <c r="AG2194" s="206"/>
      <c r="AH2194" s="206"/>
      <c r="AI2194" s="206"/>
      <c r="AJ2194" s="206"/>
      <c r="AK2194" s="206"/>
      <c r="AL2194" s="206"/>
      <c r="AM2194" s="207"/>
    </row>
    <row r="2195" spans="1:39" customFormat="1" outlineLevel="1">
      <c r="A2195" t="str">
        <f>B2195&amp;C2195</f>
        <v>Surname, Forename1</v>
      </c>
      <c r="B2195" s="255" t="s">
        <v>28</v>
      </c>
      <c r="C2195" s="122">
        <v>1</v>
      </c>
      <c r="D2195" s="26" t="s">
        <v>22</v>
      </c>
      <c r="E2195" s="103"/>
      <c r="F2195" s="103"/>
      <c r="G2195" s="103"/>
      <c r="H2195" s="16"/>
      <c r="I2195" s="16"/>
      <c r="J2195" s="17"/>
      <c r="K2195" s="94"/>
      <c r="L2195" s="94"/>
      <c r="M2195" s="94"/>
      <c r="N2195" s="94"/>
      <c r="O2195" s="94"/>
      <c r="P2195" s="94"/>
      <c r="Q2195" s="17">
        <f>SUM(K2195:P2195)</f>
        <v>0</v>
      </c>
      <c r="R2195" s="94"/>
      <c r="S2195" s="94"/>
      <c r="T2195" s="17">
        <f>SUM(R2195:S2195)</f>
        <v>0</v>
      </c>
      <c r="U2195" s="17"/>
      <c r="V2195" s="94"/>
      <c r="W2195" s="17"/>
      <c r="X2195" s="94" t="e">
        <f>AVERAGE(V2195:W2195)</f>
        <v>#DIV/0!</v>
      </c>
      <c r="Y2195" s="17"/>
      <c r="Z2195" s="17"/>
      <c r="AA2195" s="17"/>
      <c r="AB2195" s="17"/>
      <c r="AC2195" s="190">
        <f>IF(J2195&lt;&gt;0,INT(25.4347*POWER((18-J2195),1.81)),0)</f>
        <v>0</v>
      </c>
      <c r="AD2195" s="190">
        <f>IF(Q2195&lt;&gt;0,INT(0.14354*POWER(((10*Q2195)-220),1.4)),0)</f>
        <v>0</v>
      </c>
      <c r="AE2195" s="190">
        <f>IF(T2195&lt;&gt;0,INT(51.39*POWER((T2195-1.5),1.05)),0)</f>
        <v>0</v>
      </c>
      <c r="AF2195" s="190">
        <f>IF(U2195&lt;&gt;0,INT(0.8465*POWER(((100*U2195)-75),1.42)),0)</f>
        <v>0</v>
      </c>
      <c r="AG2195" s="190" t="e">
        <f>IF(X2195&lt;&gt;0,INT(1.53775*POWER((82-X2195),1.81)),0)</f>
        <v>#DIV/0!</v>
      </c>
      <c r="AH2195" s="190">
        <f>IF(Y2195&lt;&gt;0,INT(5.74352*POWER((28.5-Y2195),1.92)),0)</f>
        <v>0</v>
      </c>
      <c r="AI2195" s="190">
        <f>IF(Z2195&lt;&gt;0,INT(12.91*POWER((Z2195-4),1.1)),0)</f>
        <v>0</v>
      </c>
      <c r="AJ2195" s="190">
        <f>IF(AA2195&lt;&gt;0,INT(0.2797*POWER(((100*AA2195)),1.35)),0)</f>
        <v>0</v>
      </c>
      <c r="AK2195" s="191">
        <f>IF(AB2195&lt;&gt;0,INT(100.14*POWER((AB2195-1),1.08)),0)</f>
        <v>0</v>
      </c>
      <c r="AL2195" s="208">
        <v>7</v>
      </c>
      <c r="AM2195" s="193" t="e">
        <f>SUM(AC2195:AK2195)</f>
        <v>#DIV/0!</v>
      </c>
    </row>
    <row r="2196" spans="1:39" customFormat="1" outlineLevel="1">
      <c r="A2196" t="str">
        <f>B2195&amp;C2196</f>
        <v>Surname, Forename2</v>
      </c>
      <c r="B2196" s="256"/>
      <c r="C2196" s="123">
        <v>2</v>
      </c>
      <c r="D2196" s="26" t="s">
        <v>22</v>
      </c>
      <c r="E2196" s="103"/>
      <c r="F2196" s="103"/>
      <c r="G2196" s="103"/>
      <c r="H2196" s="15"/>
      <c r="I2196" s="16"/>
      <c r="J2196" s="17"/>
      <c r="K2196" s="94"/>
      <c r="L2196" s="94"/>
      <c r="M2196" s="94"/>
      <c r="N2196" s="94"/>
      <c r="O2196" s="94"/>
      <c r="P2196" s="94"/>
      <c r="Q2196" s="17" t="str">
        <f>IF(SUM(K2196:P2196)=0,"",SUM(K2196:P2196))</f>
        <v/>
      </c>
      <c r="R2196" s="94"/>
      <c r="S2196" s="94"/>
      <c r="T2196" s="17" t="str">
        <f>IF(SUM(R2196:S2196)=0,"",SUM(R2196:S2196))</f>
        <v/>
      </c>
      <c r="U2196" s="17"/>
      <c r="V2196" s="94"/>
      <c r="W2196" s="17"/>
      <c r="X2196" s="94" t="str">
        <f>IFERROR(AVERAGE(V2196:W2196),"")</f>
        <v/>
      </c>
      <c r="Y2196" s="17"/>
      <c r="Z2196" s="17"/>
      <c r="AA2196" s="71"/>
      <c r="AB2196" s="17"/>
      <c r="AC2196" s="190" t="str">
        <f>IF(J2196="","",IF(J2196&lt;&gt;0,INT(25.4347*POWER((18-J2196),1.81)),0))</f>
        <v/>
      </c>
      <c r="AD2196" s="190" t="str">
        <f>IFERROR(IF(Q2196&lt;&gt;0,INT(0.14354*POWER(((10*Q2196)-220),1.4)),0),"")</f>
        <v/>
      </c>
      <c r="AE2196" s="190" t="str">
        <f>IFERROR(IF(T2196&lt;&gt;0,INT(51.39*POWER((T2196-1.5),1.05)),0),"")</f>
        <v/>
      </c>
      <c r="AF2196" s="190">
        <f>IF(U2196&lt;&gt;0,INT(0.8465*POWER(((100*U2196)-75),1.42)),0)</f>
        <v>0</v>
      </c>
      <c r="AG2196" s="190" t="str">
        <f>IFERROR(IF(X2196&lt;&gt;0,INT(1.53775*POWER((82-X2196),1.81)),0),"")</f>
        <v/>
      </c>
      <c r="AH2196" s="190" t="str">
        <f>IF(Y2196="","",IF(Y2196&lt;&gt;0,INT(5.74352*POWER((28.5-Y2196),1.92)),0))</f>
        <v/>
      </c>
      <c r="AI2196" s="190">
        <f>IF(Z2196&lt;&gt;0,INT(12.91*POWER((Z2196-4),1.1)),0)</f>
        <v>0</v>
      </c>
      <c r="AJ2196" s="190" t="str">
        <f>IF(AA2196="","",IF(AA2196&lt;&gt;0,INT(0.2797*POWER(((100*AA2196)),1.35)),0))</f>
        <v/>
      </c>
      <c r="AK2196" s="191" t="str">
        <f>IF(AB2196="","",IF(AB2196&lt;&gt;0,INT(100.14*POWER((AB2196-1),1.08)),0))</f>
        <v/>
      </c>
      <c r="AL2196" s="192">
        <f>COUNT(J2196,Q2196,T2196,X2196,Y2196,AA2196,AB2196)</f>
        <v>0</v>
      </c>
      <c r="AM2196" s="193" t="str">
        <f>IF(AL2196=0,"",SUM(AC2196:AK2196))</f>
        <v/>
      </c>
    </row>
    <row r="2197" spans="1:39" customFormat="1" outlineLevel="1">
      <c r="B2197" s="256"/>
      <c r="C2197" s="124" t="s">
        <v>65</v>
      </c>
      <c r="D2197" s="103"/>
      <c r="E2197" s="103"/>
      <c r="F2197" s="103"/>
      <c r="G2197" s="103"/>
      <c r="H2197" s="104"/>
      <c r="I2197" s="105"/>
      <c r="J2197" s="107" t="str">
        <f>IFERROR((J2195-J2196)/J2196*100%,"")</f>
        <v/>
      </c>
      <c r="K2197" s="107" t="str">
        <f>IFERROR((K2196-K2195)/K2196*100%,"")</f>
        <v/>
      </c>
      <c r="L2197" s="107" t="str">
        <f t="shared" ref="L2197:S2197" si="9655">IFERROR((L2196-L2195)/L2196*100%,"")</f>
        <v/>
      </c>
      <c r="M2197" s="107" t="str">
        <f t="shared" si="9655"/>
        <v/>
      </c>
      <c r="N2197" s="107" t="str">
        <f t="shared" si="9655"/>
        <v/>
      </c>
      <c r="O2197" s="107" t="str">
        <f t="shared" si="9655"/>
        <v/>
      </c>
      <c r="P2197" s="107" t="str">
        <f t="shared" si="9655"/>
        <v/>
      </c>
      <c r="Q2197" s="107" t="str">
        <f t="shared" si="9655"/>
        <v/>
      </c>
      <c r="R2197" s="107" t="str">
        <f t="shared" si="9655"/>
        <v/>
      </c>
      <c r="S2197" s="107" t="str">
        <f t="shared" si="9655"/>
        <v/>
      </c>
      <c r="T2197" s="107" t="str">
        <f>IFERROR((T2196-T2195)/T2196*100%,"")</f>
        <v/>
      </c>
      <c r="U2197" s="107" t="str">
        <f t="shared" ref="U2197" si="9656">IFERROR((U2196-U2195)/U2196*100%,"")</f>
        <v/>
      </c>
      <c r="V2197" s="107" t="str">
        <f>IFERROR((V2195-V2196)/V2196*100%,"")</f>
        <v/>
      </c>
      <c r="W2197" s="107" t="str">
        <f>IFERROR((W2195-W2196)/W2196*100%,"")</f>
        <v/>
      </c>
      <c r="X2197" s="107" t="str">
        <f>IFERROR((X2195-X2196)/X2196*100%,"")</f>
        <v/>
      </c>
      <c r="Y2197" s="107" t="str">
        <f>IFERROR((Y2195-Y2196)/Y2196*100%,"")</f>
        <v/>
      </c>
      <c r="Z2197" s="107" t="str">
        <f t="shared" ref="Z2197:AB2197" si="9657">IFERROR((Z2196-Z2195)/Z2196*100%,"")</f>
        <v/>
      </c>
      <c r="AA2197" s="107" t="str">
        <f t="shared" si="9657"/>
        <v/>
      </c>
      <c r="AB2197" s="107" t="str">
        <f t="shared" si="9657"/>
        <v/>
      </c>
      <c r="AC2197" s="194" t="str">
        <f t="shared" ref="AC2197" si="9658">IFERROR((AC2196-AC2195)/AC2196*100%,"")</f>
        <v/>
      </c>
      <c r="AD2197" s="194" t="str">
        <f t="shared" ref="AD2197" si="9659">IFERROR((AD2196-AD2195)/AD2196*100%,"")</f>
        <v/>
      </c>
      <c r="AE2197" s="194" t="str">
        <f t="shared" ref="AE2197" si="9660">IFERROR((AE2196-AE2195)/AE2196*100%,"")</f>
        <v/>
      </c>
      <c r="AF2197" s="194" t="str">
        <f t="shared" ref="AF2197" si="9661">IFERROR((AF2196-AF2195)/AF2196*100%,"")</f>
        <v/>
      </c>
      <c r="AG2197" s="194" t="str">
        <f t="shared" ref="AG2197" si="9662">IFERROR((AG2196-AG2195)/AG2196*100%,"")</f>
        <v/>
      </c>
      <c r="AH2197" s="194" t="str">
        <f t="shared" ref="AH2197" si="9663">IFERROR((AH2196-AH2195)/AH2196*100%,"")</f>
        <v/>
      </c>
      <c r="AI2197" s="194" t="str">
        <f t="shared" ref="AI2197" si="9664">IFERROR((AI2196-AI2195)/AI2196*100%,"")</f>
        <v/>
      </c>
      <c r="AJ2197" s="194" t="str">
        <f t="shared" ref="AJ2197" si="9665">IFERROR((AJ2196-AJ2195)/AJ2196*100%,"")</f>
        <v/>
      </c>
      <c r="AK2197" s="194" t="str">
        <f t="shared" ref="AK2197" si="9666">IFERROR((AK2196-AK2195)/AK2196*100%,"")</f>
        <v/>
      </c>
      <c r="AL2197" s="194" t="str">
        <f t="shared" ref="AL2197:AM2197" si="9667">IFERROR((AL2196-AL2195)/AL2196*100%,"")</f>
        <v/>
      </c>
      <c r="AM2197" s="228" t="str">
        <f t="shared" si="9667"/>
        <v/>
      </c>
    </row>
    <row r="2198" spans="1:39" customFormat="1" outlineLevel="1">
      <c r="A2198" t="str">
        <f>B2195&amp;C2198</f>
        <v>Surname, Forename3</v>
      </c>
      <c r="B2198" s="256"/>
      <c r="C2198" s="123">
        <v>3</v>
      </c>
      <c r="D2198" s="26" t="s">
        <v>22</v>
      </c>
      <c r="E2198" s="103"/>
      <c r="F2198" s="103"/>
      <c r="G2198" s="103"/>
      <c r="H2198" s="15"/>
      <c r="I2198" s="16"/>
      <c r="J2198" s="17"/>
      <c r="K2198" s="94"/>
      <c r="L2198" s="94"/>
      <c r="M2198" s="94"/>
      <c r="N2198" s="94"/>
      <c r="O2198" s="94"/>
      <c r="P2198" s="94"/>
      <c r="Q2198" s="17" t="str">
        <f>IF(SUM(K2198:P2198)=0,"",SUM(K2198:P2198))</f>
        <v/>
      </c>
      <c r="R2198" s="94"/>
      <c r="S2198" s="94"/>
      <c r="T2198" s="17" t="str">
        <f>IF(SUM(R2198:S2198)=0,"",SUM(R2198:S2198))</f>
        <v/>
      </c>
      <c r="U2198" s="17"/>
      <c r="V2198" s="94"/>
      <c r="W2198" s="17"/>
      <c r="X2198" s="94" t="str">
        <f>IFERROR(AVERAGE(V2198:W2198),"")</f>
        <v/>
      </c>
      <c r="Y2198" s="17"/>
      <c r="Z2198" s="17"/>
      <c r="AA2198" s="71"/>
      <c r="AB2198" s="17"/>
      <c r="AC2198" s="190" t="str">
        <f>IF(J2198="","",IF(J2198&lt;&gt;0,INT(25.4347*POWER((18-J2198),1.81)),0))</f>
        <v/>
      </c>
      <c r="AD2198" s="190" t="str">
        <f>IFERROR(IF(Q2198&lt;&gt;0,INT(0.14354*POWER(((10*Q2198)-220),1.4)),0),"")</f>
        <v/>
      </c>
      <c r="AE2198" s="190" t="str">
        <f>IFERROR(IF(T2198&lt;&gt;0,INT(51.39*POWER((T2198-1.5),1.05)),0),"")</f>
        <v/>
      </c>
      <c r="AF2198" s="190">
        <f>IF(U2198&lt;&gt;0,INT(0.8465*POWER(((100*U2198)-75),1.42)),0)</f>
        <v>0</v>
      </c>
      <c r="AG2198" s="190" t="str">
        <f>IFERROR(IF(X2198&lt;&gt;0,INT(1.53775*POWER((82-X2198),1.81)),0),"")</f>
        <v/>
      </c>
      <c r="AH2198" s="190" t="str">
        <f>IF(Y2198="","",IF(Y2198&lt;&gt;0,INT(5.74352*POWER((28.5-Y2198),1.92)),0))</f>
        <v/>
      </c>
      <c r="AI2198" s="190">
        <f>IF(Z2198&lt;&gt;0,INT(12.91*POWER((Z2198-4),1.1)),0)</f>
        <v>0</v>
      </c>
      <c r="AJ2198" s="190" t="str">
        <f>IF(AA2198="","",IF(AA2198&lt;&gt;0,INT(0.2797*POWER(((100*AA2198)),1.35)),0))</f>
        <v/>
      </c>
      <c r="AK2198" s="191" t="str">
        <f>IF(AB2198="","",IF(AB2198&lt;&gt;0,INT(100.14*POWER((AB2198-1),1.08)),0))</f>
        <v/>
      </c>
      <c r="AL2198" s="192">
        <f>COUNT(J2198,Q2198,T2198,X2198,Y2198,AA2198,AB2198)</f>
        <v>0</v>
      </c>
      <c r="AM2198" s="193" t="str">
        <f>IF(AL2198=0,"",SUM(AC2198:AK2198))</f>
        <v/>
      </c>
    </row>
    <row r="2199" spans="1:39" customFormat="1" outlineLevel="1">
      <c r="B2199" s="256"/>
      <c r="C2199" s="124" t="s">
        <v>65</v>
      </c>
      <c r="D2199" s="103"/>
      <c r="E2199" s="103"/>
      <c r="F2199" s="103"/>
      <c r="G2199" s="103"/>
      <c r="H2199" s="104"/>
      <c r="I2199" s="105"/>
      <c r="J2199" s="107" t="str">
        <f>IFERROR((J2196-J2198)/J2198*100%,"")</f>
        <v/>
      </c>
      <c r="K2199" s="107" t="str">
        <f t="shared" ref="K2199:T2199" si="9668">IFERROR((K2198-K2196)/K2198*100%,"")</f>
        <v/>
      </c>
      <c r="L2199" s="107" t="str">
        <f t="shared" si="9668"/>
        <v/>
      </c>
      <c r="M2199" s="107" t="str">
        <f t="shared" si="9668"/>
        <v/>
      </c>
      <c r="N2199" s="107" t="str">
        <f t="shared" si="9668"/>
        <v/>
      </c>
      <c r="O2199" s="107" t="str">
        <f t="shared" si="9668"/>
        <v/>
      </c>
      <c r="P2199" s="107" t="str">
        <f t="shared" si="9668"/>
        <v/>
      </c>
      <c r="Q2199" s="107" t="str">
        <f t="shared" si="9668"/>
        <v/>
      </c>
      <c r="R2199" s="107" t="str">
        <f t="shared" si="9668"/>
        <v/>
      </c>
      <c r="S2199" s="107" t="str">
        <f t="shared" si="9668"/>
        <v/>
      </c>
      <c r="T2199" s="107" t="str">
        <f t="shared" si="9668"/>
        <v/>
      </c>
      <c r="U2199" s="107" t="str">
        <f t="shared" ref="U2199" si="9669">IFERROR((U2198-U2197)/U2198*100%,"")</f>
        <v/>
      </c>
      <c r="V2199" s="107" t="str">
        <f>IFERROR((V2196-V2198)/V2198*100%,"")</f>
        <v/>
      </c>
      <c r="W2199" s="107" t="str">
        <f>IFERROR((W2196-W2198)/W2198*100%,"")</f>
        <v/>
      </c>
      <c r="X2199" s="107" t="str">
        <f>IFERROR((X2196-X2198)/X2198*100%,"")</f>
        <v/>
      </c>
      <c r="Y2199" s="107" t="str">
        <f>IFERROR((Y2196-Y2198)/Y2198*100%,"")</f>
        <v/>
      </c>
      <c r="Z2199" s="107" t="str">
        <f t="shared" ref="Z2199" si="9670">IFERROR((Z2198-Z2197)/Z2198*100%,"")</f>
        <v/>
      </c>
      <c r="AA2199" s="107" t="str">
        <f>IFERROR((AA2198-AA2196)/AA2198*100%,"")</f>
        <v/>
      </c>
      <c r="AB2199" s="107" t="str">
        <f>IFERROR((AB2198-AB2196)/AB2198*100%,"")</f>
        <v/>
      </c>
      <c r="AC2199" s="194" t="str">
        <f t="shared" ref="AC2199" si="9671">IFERROR((AC2198-AC2197)/AC2198*100%,"")</f>
        <v/>
      </c>
      <c r="AD2199" s="194" t="str">
        <f t="shared" ref="AD2199" si="9672">IFERROR((AD2198-AD2197)/AD2198*100%,"")</f>
        <v/>
      </c>
      <c r="AE2199" s="194" t="str">
        <f t="shared" ref="AE2199" si="9673">IFERROR((AE2198-AE2197)/AE2198*100%,"")</f>
        <v/>
      </c>
      <c r="AF2199" s="194" t="str">
        <f t="shared" ref="AF2199" si="9674">IFERROR((AF2198-AF2197)/AF2198*100%,"")</f>
        <v/>
      </c>
      <c r="AG2199" s="194" t="str">
        <f t="shared" ref="AG2199" si="9675">IFERROR((AG2198-AG2197)/AG2198*100%,"")</f>
        <v/>
      </c>
      <c r="AH2199" s="194" t="str">
        <f t="shared" ref="AH2199" si="9676">IFERROR((AH2198-AH2197)/AH2198*100%,"")</f>
        <v/>
      </c>
      <c r="AI2199" s="194" t="str">
        <f t="shared" ref="AI2199" si="9677">IFERROR((AI2198-AI2197)/AI2198*100%,"")</f>
        <v/>
      </c>
      <c r="AJ2199" s="194" t="str">
        <f t="shared" ref="AJ2199" si="9678">IFERROR((AJ2198-AJ2197)/AJ2198*100%,"")</f>
        <v/>
      </c>
      <c r="AK2199" s="194" t="str">
        <f t="shared" ref="AK2199" si="9679">IFERROR((AK2198-AK2197)/AK2198*100%,"")</f>
        <v/>
      </c>
      <c r="AL2199" s="194" t="str">
        <f t="shared" ref="AL2199" si="9680">IFERROR((AL2198-AL2197)/AL2198*100%,"")</f>
        <v/>
      </c>
      <c r="AM2199" s="227" t="str">
        <f>IFERROR((AM2198-AM2196)/AM2198*100%,"")</f>
        <v/>
      </c>
    </row>
    <row r="2200" spans="1:39" customFormat="1" outlineLevel="1">
      <c r="A2200" t="str">
        <f>B2195&amp;C2200</f>
        <v>Surname, Forename4</v>
      </c>
      <c r="B2200" s="256"/>
      <c r="C2200" s="123">
        <v>4</v>
      </c>
      <c r="D2200" s="26" t="s">
        <v>22</v>
      </c>
      <c r="E2200" s="103"/>
      <c r="F2200" s="103"/>
      <c r="G2200" s="103"/>
      <c r="H2200" s="15"/>
      <c r="I2200" s="16"/>
      <c r="J2200" s="17"/>
      <c r="K2200" s="94"/>
      <c r="L2200" s="94"/>
      <c r="M2200" s="94"/>
      <c r="N2200" s="94"/>
      <c r="O2200" s="94"/>
      <c r="P2200" s="94"/>
      <c r="Q2200" s="17" t="str">
        <f>IF(SUM(K2200:P2200)=0,"",SUM(K2200:P2200))</f>
        <v/>
      </c>
      <c r="R2200" s="94"/>
      <c r="S2200" s="94"/>
      <c r="T2200" s="17" t="str">
        <f>IF(SUM(R2200:S2200)=0,"",SUM(R2200:S2200))</f>
        <v/>
      </c>
      <c r="U2200" s="17"/>
      <c r="V2200" s="94"/>
      <c r="W2200" s="17"/>
      <c r="X2200" s="94" t="str">
        <f>IFERROR(AVERAGE(V2200:W2200),"")</f>
        <v/>
      </c>
      <c r="Y2200" s="17"/>
      <c r="Z2200" s="17"/>
      <c r="AA2200" s="71"/>
      <c r="AB2200" s="17"/>
      <c r="AC2200" s="190" t="str">
        <f>IF(J2200="","",IF(J2200&lt;&gt;0,INT(25.4347*POWER((18-J2200),1.81)),0))</f>
        <v/>
      </c>
      <c r="AD2200" s="190" t="str">
        <f>IFERROR(IF(Q2200&lt;&gt;0,INT(0.14354*POWER(((10*Q2200)-220),1.4)),0),"")</f>
        <v/>
      </c>
      <c r="AE2200" s="190" t="str">
        <f>IFERROR(IF(T2200&lt;&gt;0,INT(51.39*POWER((T2200-1.5),1.05)),0),"")</f>
        <v/>
      </c>
      <c r="AF2200" s="190">
        <f>IF(U2200&lt;&gt;0,INT(0.8465*POWER(((100*U2200)-75),1.42)),0)</f>
        <v>0</v>
      </c>
      <c r="AG2200" s="190" t="str">
        <f>IFERROR(IF(X2200&lt;&gt;0,INT(1.53775*POWER((82-X2200),1.81)),0),"")</f>
        <v/>
      </c>
      <c r="AH2200" s="190" t="str">
        <f>IF(Y2200="","",IF(Y2200&lt;&gt;0,INT(5.74352*POWER((28.5-Y2200),1.92)),0))</f>
        <v/>
      </c>
      <c r="AI2200" s="190">
        <f>IF(Z2200&lt;&gt;0,INT(12.91*POWER((Z2200-4),1.1)),0)</f>
        <v>0</v>
      </c>
      <c r="AJ2200" s="190" t="str">
        <f>IF(AA2200="","",IF(AA2200&lt;&gt;0,INT(0.2797*POWER(((100*AA2200)),1.35)),0))</f>
        <v/>
      </c>
      <c r="AK2200" s="191" t="str">
        <f>IF(AB2200="","",IF(AB2200&lt;&gt;0,INT(100.14*POWER((AB2200-1),1.08)),0))</f>
        <v/>
      </c>
      <c r="AL2200" s="192">
        <f>COUNT(J2200,Q2200,T2200,X2200,Y2200,AA2200,AB2200)</f>
        <v>0</v>
      </c>
      <c r="AM2200" s="193" t="str">
        <f>IF(AL2200=0,"",SUM(AC2200:AK2200))</f>
        <v/>
      </c>
    </row>
    <row r="2201" spans="1:39" customFormat="1" outlineLevel="1">
      <c r="B2201" s="256"/>
      <c r="C2201" s="124" t="s">
        <v>65</v>
      </c>
      <c r="D2201" s="103"/>
      <c r="E2201" s="103"/>
      <c r="F2201" s="103"/>
      <c r="G2201" s="103"/>
      <c r="H2201" s="104"/>
      <c r="I2201" s="105"/>
      <c r="J2201" s="107" t="str">
        <f>IFERROR((J2198-J2200)/J2200*100%,"")</f>
        <v/>
      </c>
      <c r="K2201" s="107" t="str">
        <f t="shared" ref="K2201:T2201" si="9681">IFERROR((K2200-K2198)/K2200*100%,"")</f>
        <v/>
      </c>
      <c r="L2201" s="107" t="str">
        <f t="shared" si="9681"/>
        <v/>
      </c>
      <c r="M2201" s="107" t="str">
        <f t="shared" si="9681"/>
        <v/>
      </c>
      <c r="N2201" s="107" t="str">
        <f t="shared" si="9681"/>
        <v/>
      </c>
      <c r="O2201" s="107" t="str">
        <f t="shared" si="9681"/>
        <v/>
      </c>
      <c r="P2201" s="107" t="str">
        <f t="shared" si="9681"/>
        <v/>
      </c>
      <c r="Q2201" s="107" t="str">
        <f t="shared" si="9681"/>
        <v/>
      </c>
      <c r="R2201" s="107" t="str">
        <f t="shared" si="9681"/>
        <v/>
      </c>
      <c r="S2201" s="107" t="str">
        <f t="shared" si="9681"/>
        <v/>
      </c>
      <c r="T2201" s="107" t="str">
        <f t="shared" si="9681"/>
        <v/>
      </c>
      <c r="U2201" s="107" t="str">
        <f t="shared" ref="U2201" si="9682">IFERROR((U2200-U2199)/U2200*100%,"")</f>
        <v/>
      </c>
      <c r="V2201" s="107" t="str">
        <f>IFERROR((V2198-V2200)/V2200*100%,"")</f>
        <v/>
      </c>
      <c r="W2201" s="107" t="str">
        <f>IFERROR((W2198-W2200)/W2200*100%,"")</f>
        <v/>
      </c>
      <c r="X2201" s="107" t="str">
        <f>IFERROR((X2198-X2200)/X2200*100%,"")</f>
        <v/>
      </c>
      <c r="Y2201" s="107" t="str">
        <f>IFERROR((Y2198-Y2200)/Y2200*100%,"")</f>
        <v/>
      </c>
      <c r="Z2201" s="107" t="str">
        <f t="shared" ref="Z2201" si="9683">IFERROR((Z2200-Z2199)/Z2200*100%,"")</f>
        <v/>
      </c>
      <c r="AA2201" s="107" t="str">
        <f>IFERROR((AA2200-AA2198)/AA2200*100%,"")</f>
        <v/>
      </c>
      <c r="AB2201" s="107" t="str">
        <f>IFERROR((AB2200-AB2198)/AB2200*100%,"")</f>
        <v/>
      </c>
      <c r="AC2201" s="194" t="str">
        <f t="shared" ref="AC2201" si="9684">IFERROR((AC2200-AC2199)/AC2200*100%,"")</f>
        <v/>
      </c>
      <c r="AD2201" s="194" t="str">
        <f t="shared" ref="AD2201" si="9685">IFERROR((AD2200-AD2199)/AD2200*100%,"")</f>
        <v/>
      </c>
      <c r="AE2201" s="194" t="str">
        <f t="shared" ref="AE2201" si="9686">IFERROR((AE2200-AE2199)/AE2200*100%,"")</f>
        <v/>
      </c>
      <c r="AF2201" s="194" t="str">
        <f t="shared" ref="AF2201" si="9687">IFERROR((AF2200-AF2199)/AF2200*100%,"")</f>
        <v/>
      </c>
      <c r="AG2201" s="194" t="str">
        <f t="shared" ref="AG2201" si="9688">IFERROR((AG2200-AG2199)/AG2200*100%,"")</f>
        <v/>
      </c>
      <c r="AH2201" s="194" t="str">
        <f t="shared" ref="AH2201" si="9689">IFERROR((AH2200-AH2199)/AH2200*100%,"")</f>
        <v/>
      </c>
      <c r="AI2201" s="194" t="str">
        <f t="shared" ref="AI2201" si="9690">IFERROR((AI2200-AI2199)/AI2200*100%,"")</f>
        <v/>
      </c>
      <c r="AJ2201" s="194" t="str">
        <f t="shared" ref="AJ2201" si="9691">IFERROR((AJ2200-AJ2199)/AJ2200*100%,"")</f>
        <v/>
      </c>
      <c r="AK2201" s="194" t="str">
        <f t="shared" ref="AK2201" si="9692">IFERROR((AK2200-AK2199)/AK2200*100%,"")</f>
        <v/>
      </c>
      <c r="AL2201" s="194" t="str">
        <f t="shared" ref="AL2201" si="9693">IFERROR((AL2200-AL2199)/AL2200*100%,"")</f>
        <v/>
      </c>
      <c r="AM2201" s="227" t="str">
        <f>IFERROR((AM2200-AM2198)/AM2200*100%,"")</f>
        <v/>
      </c>
    </row>
    <row r="2202" spans="1:39" customFormat="1" outlineLevel="1">
      <c r="A2202" t="str">
        <f>B2195&amp;C2202</f>
        <v>Surname, Forename5</v>
      </c>
      <c r="B2202" s="256"/>
      <c r="C2202" s="123">
        <v>5</v>
      </c>
      <c r="D2202" s="26" t="s">
        <v>22</v>
      </c>
      <c r="E2202" s="103"/>
      <c r="F2202" s="103"/>
      <c r="G2202" s="103"/>
      <c r="H2202" s="15"/>
      <c r="I2202" s="16"/>
      <c r="J2202" s="17"/>
      <c r="K2202" s="94"/>
      <c r="L2202" s="94"/>
      <c r="M2202" s="94"/>
      <c r="N2202" s="94"/>
      <c r="O2202" s="94"/>
      <c r="P2202" s="94"/>
      <c r="Q2202" s="17" t="str">
        <f>IF(SUM(K2202:P2202)=0,"",SUM(K2202:P2202))</f>
        <v/>
      </c>
      <c r="R2202" s="94"/>
      <c r="S2202" s="94"/>
      <c r="T2202" s="17" t="str">
        <f>IF(SUM(R2202:S2202)=0,"",SUM(R2202:S2202))</f>
        <v/>
      </c>
      <c r="U2202" s="17"/>
      <c r="V2202" s="94"/>
      <c r="W2202" s="17"/>
      <c r="X2202" s="94" t="str">
        <f>IFERROR(AVERAGE(V2202:W2202),"")</f>
        <v/>
      </c>
      <c r="Y2202" s="17"/>
      <c r="Z2202" s="17"/>
      <c r="AA2202" s="71"/>
      <c r="AB2202" s="17"/>
      <c r="AC2202" s="190" t="str">
        <f>IF(J2202="","",IF(J2202&lt;&gt;0,INT(25.4347*POWER((18-J2202),1.81)),0))</f>
        <v/>
      </c>
      <c r="AD2202" s="190" t="str">
        <f>IFERROR(IF(Q2202&lt;&gt;0,INT(0.14354*POWER(((10*Q2202)-220),1.4)),0),"")</f>
        <v/>
      </c>
      <c r="AE2202" s="190" t="str">
        <f>IFERROR(IF(T2202&lt;&gt;0,INT(51.39*POWER((T2202-1.5),1.05)),0),"")</f>
        <v/>
      </c>
      <c r="AF2202" s="190">
        <f>IF(U2202&lt;&gt;0,INT(0.8465*POWER(((100*U2202)-75),1.42)),0)</f>
        <v>0</v>
      </c>
      <c r="AG2202" s="190" t="str">
        <f>IFERROR(IF(X2202&lt;&gt;0,INT(1.53775*POWER((82-X2202),1.81)),0),"")</f>
        <v/>
      </c>
      <c r="AH2202" s="190" t="str">
        <f>IF(Y2202="","",IF(Y2202&lt;&gt;0,INT(5.74352*POWER((28.5-Y2202),1.92)),0))</f>
        <v/>
      </c>
      <c r="AI2202" s="190">
        <f>IF(Z2202&lt;&gt;0,INT(12.91*POWER((Z2202-4),1.1)),0)</f>
        <v>0</v>
      </c>
      <c r="AJ2202" s="190" t="str">
        <f>IF(AA2202="","",IF(AA2202&lt;&gt;0,INT(0.2797*POWER(((100*AA2202)),1.35)),0))</f>
        <v/>
      </c>
      <c r="AK2202" s="191" t="str">
        <f>IF(AB2202="","",IF(AB2202&lt;&gt;0,INT(100.14*POWER((AB2202-1),1.08)),0))</f>
        <v/>
      </c>
      <c r="AL2202" s="192">
        <f>COUNT(J2202,Q2202,T2202,X2202,Y2202,AA2202,AB2202)</f>
        <v>0</v>
      </c>
      <c r="AM2202" s="193" t="str">
        <f>IF(AL2202=0,"",SUM(AC2202:AK2202))</f>
        <v/>
      </c>
    </row>
    <row r="2203" spans="1:39" customFormat="1" outlineLevel="1">
      <c r="B2203" s="256"/>
      <c r="C2203" s="124" t="s">
        <v>65</v>
      </c>
      <c r="D2203" s="103"/>
      <c r="E2203" s="103"/>
      <c r="F2203" s="103"/>
      <c r="G2203" s="103"/>
      <c r="H2203" s="104"/>
      <c r="I2203" s="105"/>
      <c r="J2203" s="107" t="str">
        <f>IFERROR((J2200-J2202)/J2202*100%,"")</f>
        <v/>
      </c>
      <c r="K2203" s="107" t="str">
        <f t="shared" ref="K2203:T2203" si="9694">IFERROR((K2202-K2200)/K2202*100%,"")</f>
        <v/>
      </c>
      <c r="L2203" s="107" t="str">
        <f t="shared" si="9694"/>
        <v/>
      </c>
      <c r="M2203" s="107" t="str">
        <f t="shared" si="9694"/>
        <v/>
      </c>
      <c r="N2203" s="107" t="str">
        <f t="shared" si="9694"/>
        <v/>
      </c>
      <c r="O2203" s="107" t="str">
        <f t="shared" si="9694"/>
        <v/>
      </c>
      <c r="P2203" s="107" t="str">
        <f t="shared" si="9694"/>
        <v/>
      </c>
      <c r="Q2203" s="107" t="str">
        <f t="shared" si="9694"/>
        <v/>
      </c>
      <c r="R2203" s="107" t="str">
        <f t="shared" si="9694"/>
        <v/>
      </c>
      <c r="S2203" s="107" t="str">
        <f t="shared" si="9694"/>
        <v/>
      </c>
      <c r="T2203" s="107" t="str">
        <f t="shared" si="9694"/>
        <v/>
      </c>
      <c r="U2203" s="107" t="str">
        <f t="shared" ref="U2203" si="9695">IFERROR((U2202-U2201)/U2202*100%,"")</f>
        <v/>
      </c>
      <c r="V2203" s="107" t="str">
        <f>IFERROR((V2200-V2202)/V2202*100%,"")</f>
        <v/>
      </c>
      <c r="W2203" s="107" t="str">
        <f>IFERROR((W2200-W2202)/W2202*100%,"")</f>
        <v/>
      </c>
      <c r="X2203" s="107" t="str">
        <f>IFERROR((X2200-X2202)/X2202*100%,"")</f>
        <v/>
      </c>
      <c r="Y2203" s="107" t="str">
        <f>IFERROR((Y2200-Y2202)/Y2202*100%,"")</f>
        <v/>
      </c>
      <c r="Z2203" s="107" t="str">
        <f t="shared" ref="Z2203" si="9696">IFERROR((Z2202-Z2201)/Z2202*100%,"")</f>
        <v/>
      </c>
      <c r="AA2203" s="107" t="str">
        <f>IFERROR((AA2202-AA2200)/AA2202*100%,"")</f>
        <v/>
      </c>
      <c r="AB2203" s="107" t="str">
        <f>IFERROR((AB2202-AB2200)/AB2202*100%,"")</f>
        <v/>
      </c>
      <c r="AC2203" s="194" t="str">
        <f t="shared" ref="AC2203" si="9697">IFERROR((AC2202-AC2201)/AC2202*100%,"")</f>
        <v/>
      </c>
      <c r="AD2203" s="194" t="str">
        <f t="shared" ref="AD2203" si="9698">IFERROR((AD2202-AD2201)/AD2202*100%,"")</f>
        <v/>
      </c>
      <c r="AE2203" s="194" t="str">
        <f t="shared" ref="AE2203" si="9699">IFERROR((AE2202-AE2201)/AE2202*100%,"")</f>
        <v/>
      </c>
      <c r="AF2203" s="194" t="str">
        <f t="shared" ref="AF2203" si="9700">IFERROR((AF2202-AF2201)/AF2202*100%,"")</f>
        <v/>
      </c>
      <c r="AG2203" s="194" t="str">
        <f t="shared" ref="AG2203" si="9701">IFERROR((AG2202-AG2201)/AG2202*100%,"")</f>
        <v/>
      </c>
      <c r="AH2203" s="194" t="str">
        <f t="shared" ref="AH2203" si="9702">IFERROR((AH2202-AH2201)/AH2202*100%,"")</f>
        <v/>
      </c>
      <c r="AI2203" s="194" t="str">
        <f t="shared" ref="AI2203" si="9703">IFERROR((AI2202-AI2201)/AI2202*100%,"")</f>
        <v/>
      </c>
      <c r="AJ2203" s="194" t="str">
        <f t="shared" ref="AJ2203" si="9704">IFERROR((AJ2202-AJ2201)/AJ2202*100%,"")</f>
        <v/>
      </c>
      <c r="AK2203" s="194" t="str">
        <f t="shared" ref="AK2203" si="9705">IFERROR((AK2202-AK2201)/AK2202*100%,"")</f>
        <v/>
      </c>
      <c r="AL2203" s="194" t="str">
        <f t="shared" ref="AL2203" si="9706">IFERROR((AL2202-AL2201)/AL2202*100%,"")</f>
        <v/>
      </c>
      <c r="AM2203" s="227" t="str">
        <f>IFERROR((AM2202-AM2200)/AM2202*100%,"")</f>
        <v/>
      </c>
    </row>
    <row r="2204" spans="1:39" customFormat="1" outlineLevel="1">
      <c r="A2204" t="str">
        <f>B2195&amp;C2204</f>
        <v>Surname, Forename6</v>
      </c>
      <c r="B2204" s="256"/>
      <c r="C2204" s="123">
        <v>6</v>
      </c>
      <c r="D2204" s="26" t="s">
        <v>22</v>
      </c>
      <c r="E2204" s="103"/>
      <c r="F2204" s="103"/>
      <c r="G2204" s="103"/>
      <c r="H2204" s="15"/>
      <c r="I2204" s="16"/>
      <c r="J2204" s="17"/>
      <c r="K2204" s="94"/>
      <c r="L2204" s="94"/>
      <c r="M2204" s="94"/>
      <c r="N2204" s="94"/>
      <c r="O2204" s="94"/>
      <c r="P2204" s="94"/>
      <c r="Q2204" s="17" t="str">
        <f>IF(SUM(K2204:P2204)=0,"",SUM(K2204:P2204))</f>
        <v/>
      </c>
      <c r="R2204" s="94"/>
      <c r="S2204" s="94"/>
      <c r="T2204" s="17" t="str">
        <f>IF(SUM(R2204:S2204)=0,"",SUM(R2204:S2204))</f>
        <v/>
      </c>
      <c r="U2204" s="17"/>
      <c r="V2204" s="94"/>
      <c r="W2204" s="17"/>
      <c r="X2204" s="94" t="str">
        <f>IFERROR(AVERAGE(V2204:W2204),"")</f>
        <v/>
      </c>
      <c r="Y2204" s="17"/>
      <c r="Z2204" s="17"/>
      <c r="AA2204" s="71"/>
      <c r="AB2204" s="17"/>
      <c r="AC2204" s="190" t="str">
        <f>IF(J2204="","",IF(J2204&lt;&gt;0,INT(25.4347*POWER((18-J2204),1.81)),0))</f>
        <v/>
      </c>
      <c r="AD2204" s="190" t="str">
        <f>IFERROR(IF(Q2204&lt;&gt;0,INT(0.14354*POWER(((10*Q2204)-220),1.4)),0),"")</f>
        <v/>
      </c>
      <c r="AE2204" s="190" t="str">
        <f>IFERROR(IF(T2204&lt;&gt;0,INT(51.39*POWER((T2204-1.5),1.05)),0),"")</f>
        <v/>
      </c>
      <c r="AF2204" s="190">
        <f>IF(U2204&lt;&gt;0,INT(0.8465*POWER(((100*U2204)-75),1.42)),0)</f>
        <v>0</v>
      </c>
      <c r="AG2204" s="190" t="str">
        <f>IFERROR(IF(X2204&lt;&gt;0,INT(1.53775*POWER((82-X2204),1.81)),0),"")</f>
        <v/>
      </c>
      <c r="AH2204" s="190" t="str">
        <f>IF(Y2204="","",IF(Y2204&lt;&gt;0,INT(5.74352*POWER((28.5-Y2204),1.92)),0))</f>
        <v/>
      </c>
      <c r="AI2204" s="190">
        <f>IF(Z2204&lt;&gt;0,INT(12.91*POWER((Z2204-4),1.1)),0)</f>
        <v>0</v>
      </c>
      <c r="AJ2204" s="190" t="str">
        <f>IF(AA2204="","",IF(AA2204&lt;&gt;0,INT(0.2797*POWER(((100*AA2204)),1.35)),0))</f>
        <v/>
      </c>
      <c r="AK2204" s="191" t="str">
        <f>IF(AB2204="","",IF(AB2204&lt;&gt;0,INT(100.14*POWER((AB2204-1),1.08)),0))</f>
        <v/>
      </c>
      <c r="AL2204" s="192">
        <f>COUNT(J2204,Q2204,T2204,X2204,Y2204,AA2204,AB2204)</f>
        <v>0</v>
      </c>
      <c r="AM2204" s="193" t="str">
        <f>IF(AL2204=0,"",SUM(AC2204:AK2204))</f>
        <v/>
      </c>
    </row>
    <row r="2205" spans="1:39" customFormat="1" outlineLevel="1">
      <c r="B2205" s="256"/>
      <c r="C2205" s="124" t="s">
        <v>65</v>
      </c>
      <c r="D2205" s="103"/>
      <c r="E2205" s="103"/>
      <c r="F2205" s="103"/>
      <c r="G2205" s="103"/>
      <c r="H2205" s="104"/>
      <c r="I2205" s="105"/>
      <c r="J2205" s="107" t="str">
        <f>IFERROR((J2202-J2204)/J2204*100%,"")</f>
        <v/>
      </c>
      <c r="K2205" s="107" t="str">
        <f t="shared" ref="K2205:T2205" si="9707">IFERROR((K2204-K2202)/K2204*100%,"")</f>
        <v/>
      </c>
      <c r="L2205" s="107" t="str">
        <f t="shared" si="9707"/>
        <v/>
      </c>
      <c r="M2205" s="107" t="str">
        <f t="shared" si="9707"/>
        <v/>
      </c>
      <c r="N2205" s="107" t="str">
        <f t="shared" si="9707"/>
        <v/>
      </c>
      <c r="O2205" s="107" t="str">
        <f t="shared" si="9707"/>
        <v/>
      </c>
      <c r="P2205" s="107" t="str">
        <f t="shared" si="9707"/>
        <v/>
      </c>
      <c r="Q2205" s="107" t="str">
        <f t="shared" si="9707"/>
        <v/>
      </c>
      <c r="R2205" s="107" t="str">
        <f t="shared" si="9707"/>
        <v/>
      </c>
      <c r="S2205" s="107" t="str">
        <f t="shared" si="9707"/>
        <v/>
      </c>
      <c r="T2205" s="107" t="str">
        <f t="shared" si="9707"/>
        <v/>
      </c>
      <c r="U2205" s="107" t="str">
        <f t="shared" ref="U2205" si="9708">IFERROR((U2204-U2203)/U2204*100%,"")</f>
        <v/>
      </c>
      <c r="V2205" s="107" t="str">
        <f>IFERROR((V2202-V2204)/V2204*100%,"")</f>
        <v/>
      </c>
      <c r="W2205" s="107" t="str">
        <f>IFERROR((W2202-W2204)/W2204*100%,"")</f>
        <v/>
      </c>
      <c r="X2205" s="107" t="str">
        <f>IFERROR((X2202-X2204)/X2204*100%,"")</f>
        <v/>
      </c>
      <c r="Y2205" s="107" t="str">
        <f>IFERROR((Y2202-Y2204)/Y2204*100%,"")</f>
        <v/>
      </c>
      <c r="Z2205" s="107" t="str">
        <f t="shared" ref="Z2205" si="9709">IFERROR((Z2204-Z2203)/Z2204*100%,"")</f>
        <v/>
      </c>
      <c r="AA2205" s="107" t="str">
        <f>IFERROR((AA2204-AA2202)/AA2204*100%,"")</f>
        <v/>
      </c>
      <c r="AB2205" s="107" t="str">
        <f>IFERROR((AB2204-AB2202)/AB2204*100%,"")</f>
        <v/>
      </c>
      <c r="AC2205" s="194" t="str">
        <f t="shared" ref="AC2205" si="9710">IFERROR((AC2204-AC2203)/AC2204*100%,"")</f>
        <v/>
      </c>
      <c r="AD2205" s="194" t="str">
        <f t="shared" ref="AD2205" si="9711">IFERROR((AD2204-AD2203)/AD2204*100%,"")</f>
        <v/>
      </c>
      <c r="AE2205" s="194" t="str">
        <f t="shared" ref="AE2205" si="9712">IFERROR((AE2204-AE2203)/AE2204*100%,"")</f>
        <v/>
      </c>
      <c r="AF2205" s="194" t="str">
        <f t="shared" ref="AF2205" si="9713">IFERROR((AF2204-AF2203)/AF2204*100%,"")</f>
        <v/>
      </c>
      <c r="AG2205" s="194" t="str">
        <f t="shared" ref="AG2205" si="9714">IFERROR((AG2204-AG2203)/AG2204*100%,"")</f>
        <v/>
      </c>
      <c r="AH2205" s="194" t="str">
        <f t="shared" ref="AH2205" si="9715">IFERROR((AH2204-AH2203)/AH2204*100%,"")</f>
        <v/>
      </c>
      <c r="AI2205" s="194" t="str">
        <f t="shared" ref="AI2205" si="9716">IFERROR((AI2204-AI2203)/AI2204*100%,"")</f>
        <v/>
      </c>
      <c r="AJ2205" s="194" t="str">
        <f t="shared" ref="AJ2205" si="9717">IFERROR((AJ2204-AJ2203)/AJ2204*100%,"")</f>
        <v/>
      </c>
      <c r="AK2205" s="194" t="str">
        <f t="shared" ref="AK2205" si="9718">IFERROR((AK2204-AK2203)/AK2204*100%,"")</f>
        <v/>
      </c>
      <c r="AL2205" s="194" t="str">
        <f t="shared" ref="AL2205" si="9719">IFERROR((AL2204-AL2203)/AL2204*100%,"")</f>
        <v/>
      </c>
      <c r="AM2205" s="227" t="str">
        <f>IFERROR((AM2204-AM2202)/AM2204*100%,"")</f>
        <v/>
      </c>
    </row>
    <row r="2206" spans="1:39" customFormat="1" outlineLevel="1">
      <c r="A2206" t="str">
        <f>B2195&amp;C2206</f>
        <v>Surname, Forename7</v>
      </c>
      <c r="B2206" s="256"/>
      <c r="C2206" s="123">
        <v>7</v>
      </c>
      <c r="D2206" s="26" t="s">
        <v>22</v>
      </c>
      <c r="E2206" s="103"/>
      <c r="F2206" s="103"/>
      <c r="G2206" s="103"/>
      <c r="H2206" s="15"/>
      <c r="I2206" s="16"/>
      <c r="J2206" s="17"/>
      <c r="K2206" s="94"/>
      <c r="L2206" s="94"/>
      <c r="M2206" s="94"/>
      <c r="N2206" s="94"/>
      <c r="O2206" s="94"/>
      <c r="P2206" s="94"/>
      <c r="Q2206" s="17" t="str">
        <f>IF(SUM(K2206:P2206)=0,"",SUM(K2206:P2206))</f>
        <v/>
      </c>
      <c r="R2206" s="94"/>
      <c r="S2206" s="94"/>
      <c r="T2206" s="17" t="str">
        <f>IF(SUM(R2206:S2206)=0,"",SUM(R2206:S2206))</f>
        <v/>
      </c>
      <c r="U2206" s="17"/>
      <c r="V2206" s="94"/>
      <c r="W2206" s="17"/>
      <c r="X2206" s="94" t="str">
        <f>IFERROR(AVERAGE(V2206:W2206),"")</f>
        <v/>
      </c>
      <c r="Y2206" s="17"/>
      <c r="Z2206" s="17"/>
      <c r="AA2206" s="71"/>
      <c r="AB2206" s="17"/>
      <c r="AC2206" s="190" t="str">
        <f>IF(J2206="","",IF(J2206&lt;&gt;0,INT(25.4347*POWER((18-J2206),1.81)),0))</f>
        <v/>
      </c>
      <c r="AD2206" s="190" t="str">
        <f>IFERROR(IF(Q2206&lt;&gt;0,INT(0.14354*POWER(((10*Q2206)-220),1.4)),0),"")</f>
        <v/>
      </c>
      <c r="AE2206" s="190" t="str">
        <f>IFERROR(IF(T2206&lt;&gt;0,INT(51.39*POWER((T2206-1.5),1.05)),0),"")</f>
        <v/>
      </c>
      <c r="AF2206" s="190">
        <f>IF(U2206&lt;&gt;0,INT(0.8465*POWER(((100*U2206)-75),1.42)),0)</f>
        <v>0</v>
      </c>
      <c r="AG2206" s="190" t="str">
        <f>IFERROR(IF(X2206&lt;&gt;0,INT(1.53775*POWER((82-X2206),1.81)),0),"")</f>
        <v/>
      </c>
      <c r="AH2206" s="190" t="str">
        <f>IF(Y2206="","",IF(Y2206&lt;&gt;0,INT(5.74352*POWER((28.5-Y2206),1.92)),0))</f>
        <v/>
      </c>
      <c r="AI2206" s="190">
        <f>IF(Z2206&lt;&gt;0,INT(12.91*POWER((Z2206-4),1.1)),0)</f>
        <v>0</v>
      </c>
      <c r="AJ2206" s="190" t="str">
        <f>IF(AA2206="","",IF(AA2206&lt;&gt;0,INT(0.2797*POWER(((100*AA2206)),1.35)),0))</f>
        <v/>
      </c>
      <c r="AK2206" s="191" t="str">
        <f>IF(AB2206="","",IF(AB2206&lt;&gt;0,INT(100.14*POWER((AB2206-1),1.08)),0))</f>
        <v/>
      </c>
      <c r="AL2206" s="192">
        <f>COUNT(J2206,Q2206,T2206,X2206,Y2206,AA2206,AB2206)</f>
        <v>0</v>
      </c>
      <c r="AM2206" s="193" t="str">
        <f>IF(AL2206=0,"",SUM(AC2206:AK2206))</f>
        <v/>
      </c>
    </row>
    <row r="2207" spans="1:39" customFormat="1" outlineLevel="1">
      <c r="B2207" s="256"/>
      <c r="C2207" s="124" t="s">
        <v>65</v>
      </c>
      <c r="D2207" s="103"/>
      <c r="E2207" s="103"/>
      <c r="F2207" s="103"/>
      <c r="G2207" s="103"/>
      <c r="H2207" s="104"/>
      <c r="I2207" s="105"/>
      <c r="J2207" s="107" t="str">
        <f>IFERROR((J2204-J2206)/J2206*100%,"")</f>
        <v/>
      </c>
      <c r="K2207" s="107" t="str">
        <f t="shared" ref="K2207:T2207" si="9720">IFERROR((K2206-K2204)/K2206*100%,"")</f>
        <v/>
      </c>
      <c r="L2207" s="107" t="str">
        <f t="shared" si="9720"/>
        <v/>
      </c>
      <c r="M2207" s="107" t="str">
        <f t="shared" si="9720"/>
        <v/>
      </c>
      <c r="N2207" s="107" t="str">
        <f t="shared" si="9720"/>
        <v/>
      </c>
      <c r="O2207" s="107" t="str">
        <f t="shared" si="9720"/>
        <v/>
      </c>
      <c r="P2207" s="107" t="str">
        <f t="shared" si="9720"/>
        <v/>
      </c>
      <c r="Q2207" s="107" t="str">
        <f t="shared" si="9720"/>
        <v/>
      </c>
      <c r="R2207" s="107" t="str">
        <f t="shared" si="9720"/>
        <v/>
      </c>
      <c r="S2207" s="107" t="str">
        <f t="shared" si="9720"/>
        <v/>
      </c>
      <c r="T2207" s="107" t="str">
        <f t="shared" si="9720"/>
        <v/>
      </c>
      <c r="U2207" s="107" t="str">
        <f t="shared" ref="U2207" si="9721">IFERROR((U2206-U2205)/U2206*100%,"")</f>
        <v/>
      </c>
      <c r="V2207" s="107" t="str">
        <f>IFERROR((V2204-V2206)/V2206*100%,"")</f>
        <v/>
      </c>
      <c r="W2207" s="107" t="str">
        <f>IFERROR((W2204-W2206)/W2206*100%,"")</f>
        <v/>
      </c>
      <c r="X2207" s="107" t="str">
        <f>IFERROR((X2204-X2206)/X2206*100%,"")</f>
        <v/>
      </c>
      <c r="Y2207" s="107" t="str">
        <f>IFERROR((Y2204-Y2206)/Y2206*100%,"")</f>
        <v/>
      </c>
      <c r="Z2207" s="107" t="str">
        <f t="shared" ref="Z2207" si="9722">IFERROR((Z2206-Z2205)/Z2206*100%,"")</f>
        <v/>
      </c>
      <c r="AA2207" s="107" t="str">
        <f>IFERROR((AA2206-AA2204)/AA2206*100%,"")</f>
        <v/>
      </c>
      <c r="AB2207" s="107" t="str">
        <f>IFERROR((AB2206-AB2204)/AB2206*100%,"")</f>
        <v/>
      </c>
      <c r="AC2207" s="194" t="str">
        <f t="shared" ref="AC2207" si="9723">IFERROR((AC2206-AC2205)/AC2206*100%,"")</f>
        <v/>
      </c>
      <c r="AD2207" s="194" t="str">
        <f t="shared" ref="AD2207" si="9724">IFERROR((AD2206-AD2205)/AD2206*100%,"")</f>
        <v/>
      </c>
      <c r="AE2207" s="194" t="str">
        <f t="shared" ref="AE2207" si="9725">IFERROR((AE2206-AE2205)/AE2206*100%,"")</f>
        <v/>
      </c>
      <c r="AF2207" s="194" t="str">
        <f t="shared" ref="AF2207" si="9726">IFERROR((AF2206-AF2205)/AF2206*100%,"")</f>
        <v/>
      </c>
      <c r="AG2207" s="194" t="str">
        <f t="shared" ref="AG2207" si="9727">IFERROR((AG2206-AG2205)/AG2206*100%,"")</f>
        <v/>
      </c>
      <c r="AH2207" s="194" t="str">
        <f t="shared" ref="AH2207" si="9728">IFERROR((AH2206-AH2205)/AH2206*100%,"")</f>
        <v/>
      </c>
      <c r="AI2207" s="194" t="str">
        <f t="shared" ref="AI2207" si="9729">IFERROR((AI2206-AI2205)/AI2206*100%,"")</f>
        <v/>
      </c>
      <c r="AJ2207" s="194" t="str">
        <f t="shared" ref="AJ2207" si="9730">IFERROR((AJ2206-AJ2205)/AJ2206*100%,"")</f>
        <v/>
      </c>
      <c r="AK2207" s="194" t="str">
        <f t="shared" ref="AK2207" si="9731">IFERROR((AK2206-AK2205)/AK2206*100%,"")</f>
        <v/>
      </c>
      <c r="AL2207" s="194" t="str">
        <f t="shared" ref="AL2207" si="9732">IFERROR((AL2206-AL2205)/AL2206*100%,"")</f>
        <v/>
      </c>
      <c r="AM2207" s="227" t="str">
        <f>IFERROR((AM2206-AM2204)/AM2206*100%,"")</f>
        <v/>
      </c>
    </row>
    <row r="2208" spans="1:39" customFormat="1" outlineLevel="1">
      <c r="A2208" t="str">
        <f>B2195&amp;C2208</f>
        <v>Surname, Forename8</v>
      </c>
      <c r="B2208" s="256"/>
      <c r="C2208" s="123">
        <v>8</v>
      </c>
      <c r="D2208" s="26" t="s">
        <v>22</v>
      </c>
      <c r="E2208" s="103"/>
      <c r="F2208" s="103"/>
      <c r="G2208" s="103"/>
      <c r="H2208" s="15"/>
      <c r="I2208" s="16"/>
      <c r="J2208" s="17"/>
      <c r="K2208" s="94"/>
      <c r="L2208" s="94"/>
      <c r="M2208" s="94"/>
      <c r="N2208" s="94"/>
      <c r="O2208" s="94"/>
      <c r="P2208" s="94"/>
      <c r="Q2208" s="17" t="str">
        <f>IF(SUM(K2208:P2208)=0,"",SUM(K2208:P2208))</f>
        <v/>
      </c>
      <c r="R2208" s="94"/>
      <c r="S2208" s="94"/>
      <c r="T2208" s="17" t="str">
        <f>IF(SUM(R2208:S2208)=0,"",SUM(R2208:S2208))</f>
        <v/>
      </c>
      <c r="U2208" s="17"/>
      <c r="V2208" s="94"/>
      <c r="W2208" s="17"/>
      <c r="X2208" s="94" t="str">
        <f>IFERROR(AVERAGE(V2208:W2208),"")</f>
        <v/>
      </c>
      <c r="Y2208" s="17"/>
      <c r="Z2208" s="17"/>
      <c r="AA2208" s="71"/>
      <c r="AB2208" s="17"/>
      <c r="AC2208" s="190" t="str">
        <f>IF(J2208="","",IF(J2208&lt;&gt;0,INT(25.4347*POWER((18-J2208),1.81)),0))</f>
        <v/>
      </c>
      <c r="AD2208" s="190" t="str">
        <f>IFERROR(IF(Q2208&lt;&gt;0,INT(0.14354*POWER(((10*Q2208)-220),1.4)),0),"")</f>
        <v/>
      </c>
      <c r="AE2208" s="190" t="str">
        <f>IFERROR(IF(T2208&lt;&gt;0,INT(51.39*POWER((T2208-1.5),1.05)),0),"")</f>
        <v/>
      </c>
      <c r="AF2208" s="190">
        <f>IF(U2208&lt;&gt;0,INT(0.8465*POWER(((100*U2208)-75),1.42)),0)</f>
        <v>0</v>
      </c>
      <c r="AG2208" s="190" t="str">
        <f>IFERROR(IF(X2208&lt;&gt;0,INT(1.53775*POWER((82-X2208),1.81)),0),"")</f>
        <v/>
      </c>
      <c r="AH2208" s="190" t="str">
        <f>IF(Y2208="","",IF(Y2208&lt;&gt;0,INT(5.74352*POWER((28.5-Y2208),1.92)),0))</f>
        <v/>
      </c>
      <c r="AI2208" s="190">
        <f>IF(Z2208&lt;&gt;0,INT(12.91*POWER((Z2208-4),1.1)),0)</f>
        <v>0</v>
      </c>
      <c r="AJ2208" s="190" t="str">
        <f>IF(AA2208="","",IF(AA2208&lt;&gt;0,INT(0.2797*POWER(((100*AA2208)),1.35)),0))</f>
        <v/>
      </c>
      <c r="AK2208" s="191" t="str">
        <f>IF(AB2208="","",IF(AB2208&lt;&gt;0,INT(100.14*POWER((AB2208-1),1.08)),0))</f>
        <v/>
      </c>
      <c r="AL2208" s="192">
        <f>COUNT(J2208,Q2208,T2208,X2208,Y2208,AA2208,AB2208)</f>
        <v>0</v>
      </c>
      <c r="AM2208" s="193" t="str">
        <f>IF(AL2208=0,"",SUM(AC2208:AK2208))</f>
        <v/>
      </c>
    </row>
    <row r="2209" spans="1:39" customFormat="1" outlineLevel="1">
      <c r="B2209" s="256"/>
      <c r="C2209" s="124" t="s">
        <v>65</v>
      </c>
      <c r="D2209" s="103"/>
      <c r="E2209" s="103"/>
      <c r="F2209" s="103"/>
      <c r="G2209" s="103"/>
      <c r="H2209" s="104"/>
      <c r="I2209" s="105"/>
      <c r="J2209" s="107" t="str">
        <f>IFERROR((J2206-J2208)/J2208*100%,"")</f>
        <v/>
      </c>
      <c r="K2209" s="107" t="str">
        <f t="shared" ref="K2209:T2209" si="9733">IFERROR((K2208-K2206)/K2208*100%,"")</f>
        <v/>
      </c>
      <c r="L2209" s="107" t="str">
        <f t="shared" si="9733"/>
        <v/>
      </c>
      <c r="M2209" s="107" t="str">
        <f t="shared" si="9733"/>
        <v/>
      </c>
      <c r="N2209" s="107" t="str">
        <f t="shared" si="9733"/>
        <v/>
      </c>
      <c r="O2209" s="107" t="str">
        <f t="shared" si="9733"/>
        <v/>
      </c>
      <c r="P2209" s="107" t="str">
        <f t="shared" si="9733"/>
        <v/>
      </c>
      <c r="Q2209" s="107" t="str">
        <f t="shared" si="9733"/>
        <v/>
      </c>
      <c r="R2209" s="107" t="str">
        <f t="shared" si="9733"/>
        <v/>
      </c>
      <c r="S2209" s="107" t="str">
        <f t="shared" si="9733"/>
        <v/>
      </c>
      <c r="T2209" s="107" t="str">
        <f t="shared" si="9733"/>
        <v/>
      </c>
      <c r="U2209" s="107" t="str">
        <f t="shared" ref="U2209" si="9734">IFERROR((U2208-U2207)/U2208*100%,"")</f>
        <v/>
      </c>
      <c r="V2209" s="107" t="str">
        <f>IFERROR((V2206-V2208)/V2208*100%,"")</f>
        <v/>
      </c>
      <c r="W2209" s="107" t="str">
        <f>IFERROR((W2206-W2208)/W2208*100%,"")</f>
        <v/>
      </c>
      <c r="X2209" s="107" t="str">
        <f>IFERROR((X2206-X2208)/X2208*100%,"")</f>
        <v/>
      </c>
      <c r="Y2209" s="107" t="str">
        <f>IFERROR((Y2206-Y2208)/Y2208*100%,"")</f>
        <v/>
      </c>
      <c r="Z2209" s="107" t="str">
        <f t="shared" ref="Z2209" si="9735">IFERROR((Z2208-Z2207)/Z2208*100%,"")</f>
        <v/>
      </c>
      <c r="AA2209" s="107" t="str">
        <f>IFERROR((AA2208-AA2206)/AA2208*100%,"")</f>
        <v/>
      </c>
      <c r="AB2209" s="107" t="str">
        <f>IFERROR((AB2208-AB2206)/AB2208*100%,"")</f>
        <v/>
      </c>
      <c r="AC2209" s="194" t="str">
        <f t="shared" ref="AC2209" si="9736">IFERROR((AC2208-AC2207)/AC2208*100%,"")</f>
        <v/>
      </c>
      <c r="AD2209" s="194" t="str">
        <f t="shared" ref="AD2209" si="9737">IFERROR((AD2208-AD2207)/AD2208*100%,"")</f>
        <v/>
      </c>
      <c r="AE2209" s="194" t="str">
        <f t="shared" ref="AE2209" si="9738">IFERROR((AE2208-AE2207)/AE2208*100%,"")</f>
        <v/>
      </c>
      <c r="AF2209" s="194" t="str">
        <f t="shared" ref="AF2209" si="9739">IFERROR((AF2208-AF2207)/AF2208*100%,"")</f>
        <v/>
      </c>
      <c r="AG2209" s="194" t="str">
        <f t="shared" ref="AG2209" si="9740">IFERROR((AG2208-AG2207)/AG2208*100%,"")</f>
        <v/>
      </c>
      <c r="AH2209" s="194" t="str">
        <f t="shared" ref="AH2209" si="9741">IFERROR((AH2208-AH2207)/AH2208*100%,"")</f>
        <v/>
      </c>
      <c r="AI2209" s="194" t="str">
        <f t="shared" ref="AI2209" si="9742">IFERROR((AI2208-AI2207)/AI2208*100%,"")</f>
        <v/>
      </c>
      <c r="AJ2209" s="194" t="str">
        <f t="shared" ref="AJ2209" si="9743">IFERROR((AJ2208-AJ2207)/AJ2208*100%,"")</f>
        <v/>
      </c>
      <c r="AK2209" s="194" t="str">
        <f t="shared" ref="AK2209" si="9744">IFERROR((AK2208-AK2207)/AK2208*100%,"")</f>
        <v/>
      </c>
      <c r="AL2209" s="194" t="str">
        <f t="shared" ref="AL2209" si="9745">IFERROR((AL2208-AL2207)/AL2208*100%,"")</f>
        <v/>
      </c>
      <c r="AM2209" s="227" t="str">
        <f>IFERROR((AM2208-AM2206)/AM2208*100%,"")</f>
        <v/>
      </c>
    </row>
    <row r="2210" spans="1:39" customFormat="1" outlineLevel="1">
      <c r="A2210" t="str">
        <f>B2195&amp;C2210</f>
        <v>Surname, Forename9</v>
      </c>
      <c r="B2210" s="256"/>
      <c r="C2210" s="123">
        <v>9</v>
      </c>
      <c r="D2210" s="26" t="s">
        <v>22</v>
      </c>
      <c r="E2210" s="103"/>
      <c r="F2210" s="103"/>
      <c r="G2210" s="103"/>
      <c r="H2210" s="15"/>
      <c r="I2210" s="16"/>
      <c r="J2210" s="17"/>
      <c r="K2210" s="94"/>
      <c r="L2210" s="94"/>
      <c r="M2210" s="94"/>
      <c r="N2210" s="94"/>
      <c r="O2210" s="94"/>
      <c r="P2210" s="94"/>
      <c r="Q2210" s="17" t="str">
        <f>IF(SUM(K2210:P2210)=0,"",SUM(K2210:P2210))</f>
        <v/>
      </c>
      <c r="R2210" s="94"/>
      <c r="S2210" s="94"/>
      <c r="T2210" s="17" t="str">
        <f>IF(SUM(R2210:S2210)=0,"",SUM(R2210:S2210))</f>
        <v/>
      </c>
      <c r="U2210" s="17"/>
      <c r="V2210" s="94"/>
      <c r="W2210" s="17"/>
      <c r="X2210" s="94" t="str">
        <f>IFERROR(AVERAGE(V2210:W2210),"")</f>
        <v/>
      </c>
      <c r="Y2210" s="17"/>
      <c r="Z2210" s="17"/>
      <c r="AA2210" s="71"/>
      <c r="AB2210" s="17"/>
      <c r="AC2210" s="190" t="str">
        <f>IF(J2210="","",IF(J2210&lt;&gt;0,INT(25.4347*POWER((18-J2210),1.81)),0))</f>
        <v/>
      </c>
      <c r="AD2210" s="190" t="str">
        <f>IFERROR(IF(Q2210&lt;&gt;0,INT(0.14354*POWER(((10*Q2210)-220),1.4)),0),"")</f>
        <v/>
      </c>
      <c r="AE2210" s="190" t="str">
        <f>IFERROR(IF(T2210&lt;&gt;0,INT(51.39*POWER((T2210-1.5),1.05)),0),"")</f>
        <v/>
      </c>
      <c r="AF2210" s="190">
        <f>IF(U2210&lt;&gt;0,INT(0.8465*POWER(((100*U2210)-75),1.42)),0)</f>
        <v>0</v>
      </c>
      <c r="AG2210" s="190" t="str">
        <f>IFERROR(IF(X2210&lt;&gt;0,INT(1.53775*POWER((82-X2210),1.81)),0),"")</f>
        <v/>
      </c>
      <c r="AH2210" s="190" t="str">
        <f>IF(Y2210="","",IF(Y2210&lt;&gt;0,INT(5.74352*POWER((28.5-Y2210),1.92)),0))</f>
        <v/>
      </c>
      <c r="AI2210" s="190">
        <f>IF(Z2210&lt;&gt;0,INT(12.91*POWER((Z2210-4),1.1)),0)</f>
        <v>0</v>
      </c>
      <c r="AJ2210" s="190" t="str">
        <f>IF(AA2210="","",IF(AA2210&lt;&gt;0,INT(0.2797*POWER(((100*AA2210)),1.35)),0))</f>
        <v/>
      </c>
      <c r="AK2210" s="191" t="str">
        <f>IF(AB2210="","",IF(AB2210&lt;&gt;0,INT(100.14*POWER((AB2210-1),1.08)),0))</f>
        <v/>
      </c>
      <c r="AL2210" s="192">
        <f>COUNT(J2210,Q2210,T2210,X2210,Y2210,AA2210,AB2210)</f>
        <v>0</v>
      </c>
      <c r="AM2210" s="193" t="str">
        <f>IF(AL2210=0,"",SUM(AC2210:AK2210))</f>
        <v/>
      </c>
    </row>
    <row r="2211" spans="1:39" customFormat="1" outlineLevel="1">
      <c r="B2211" s="256"/>
      <c r="C2211" s="124" t="s">
        <v>65</v>
      </c>
      <c r="D2211" s="33"/>
      <c r="E2211" s="33"/>
      <c r="F2211" s="33"/>
      <c r="G2211" s="33"/>
      <c r="H2211" s="18"/>
      <c r="I2211" s="44"/>
      <c r="J2211" s="107" t="str">
        <f>IFERROR((J2208-J2210)/J2210*100%,"")</f>
        <v/>
      </c>
      <c r="K2211" s="107" t="str">
        <f t="shared" ref="K2211:T2211" si="9746">IFERROR((K2210-K2208)/K2210*100%,"")</f>
        <v/>
      </c>
      <c r="L2211" s="107" t="str">
        <f t="shared" si="9746"/>
        <v/>
      </c>
      <c r="M2211" s="107" t="str">
        <f t="shared" si="9746"/>
        <v/>
      </c>
      <c r="N2211" s="107" t="str">
        <f t="shared" si="9746"/>
        <v/>
      </c>
      <c r="O2211" s="107" t="str">
        <f t="shared" si="9746"/>
        <v/>
      </c>
      <c r="P2211" s="107" t="str">
        <f t="shared" si="9746"/>
        <v/>
      </c>
      <c r="Q2211" s="107" t="str">
        <f t="shared" si="9746"/>
        <v/>
      </c>
      <c r="R2211" s="107" t="str">
        <f t="shared" si="9746"/>
        <v/>
      </c>
      <c r="S2211" s="107" t="str">
        <f t="shared" si="9746"/>
        <v/>
      </c>
      <c r="T2211" s="107" t="str">
        <f t="shared" si="9746"/>
        <v/>
      </c>
      <c r="U2211" s="107" t="str">
        <f t="shared" ref="U2211" si="9747">IFERROR((U2210-U2209)/U2210*100%,"")</f>
        <v/>
      </c>
      <c r="V2211" s="107" t="str">
        <f>IFERROR((V2208-V2210)/V2210*100%,"")</f>
        <v/>
      </c>
      <c r="W2211" s="107" t="str">
        <f>IFERROR((W2208-W2210)/W2210*100%,"")</f>
        <v/>
      </c>
      <c r="X2211" s="107" t="str">
        <f>IFERROR((X2208-X2210)/X2210*100%,"")</f>
        <v/>
      </c>
      <c r="Y2211" s="107" t="str">
        <f>IFERROR((Y2208-Y2210)/Y2210*100%,"")</f>
        <v/>
      </c>
      <c r="Z2211" s="107" t="str">
        <f t="shared" ref="Z2211" si="9748">IFERROR((Z2210-Z2209)/Z2210*100%,"")</f>
        <v/>
      </c>
      <c r="AA2211" s="107" t="str">
        <f>IFERROR((AA2210-AA2208)/AA2210*100%,"")</f>
        <v/>
      </c>
      <c r="AB2211" s="107" t="str">
        <f>IFERROR((AB2210-AB2208)/AB2210*100%,"")</f>
        <v/>
      </c>
      <c r="AC2211" s="194" t="str">
        <f t="shared" ref="AC2211" si="9749">IFERROR((AC2210-AC2209)/AC2210*100%,"")</f>
        <v/>
      </c>
      <c r="AD2211" s="194" t="str">
        <f t="shared" ref="AD2211" si="9750">IFERROR((AD2210-AD2209)/AD2210*100%,"")</f>
        <v/>
      </c>
      <c r="AE2211" s="194" t="str">
        <f t="shared" ref="AE2211" si="9751">IFERROR((AE2210-AE2209)/AE2210*100%,"")</f>
        <v/>
      </c>
      <c r="AF2211" s="194" t="str">
        <f t="shared" ref="AF2211" si="9752">IFERROR((AF2210-AF2209)/AF2210*100%,"")</f>
        <v/>
      </c>
      <c r="AG2211" s="194" t="str">
        <f t="shared" ref="AG2211" si="9753">IFERROR((AG2210-AG2209)/AG2210*100%,"")</f>
        <v/>
      </c>
      <c r="AH2211" s="194" t="str">
        <f t="shared" ref="AH2211" si="9754">IFERROR((AH2210-AH2209)/AH2210*100%,"")</f>
        <v/>
      </c>
      <c r="AI2211" s="194" t="str">
        <f t="shared" ref="AI2211" si="9755">IFERROR((AI2210-AI2209)/AI2210*100%,"")</f>
        <v/>
      </c>
      <c r="AJ2211" s="194" t="str">
        <f t="shared" ref="AJ2211" si="9756">IFERROR((AJ2210-AJ2209)/AJ2210*100%,"")</f>
        <v/>
      </c>
      <c r="AK2211" s="194" t="str">
        <f t="shared" ref="AK2211" si="9757">IFERROR((AK2210-AK2209)/AK2210*100%,"")</f>
        <v/>
      </c>
      <c r="AL2211" s="194" t="str">
        <f t="shared" ref="AL2211" si="9758">IFERROR((AL2210-AL2209)/AL2210*100%,"")</f>
        <v/>
      </c>
      <c r="AM2211" s="227" t="str">
        <f>IFERROR((AM2210-AM2208)/AM2210*100%,"")</f>
        <v/>
      </c>
    </row>
    <row r="2212" spans="1:39" s="6" customFormat="1" outlineLevel="1">
      <c r="A2212" t="str">
        <f>B2195&amp;C2212</f>
        <v>Surname, Forename10</v>
      </c>
      <c r="B2212" s="256"/>
      <c r="C2212" s="125">
        <v>10</v>
      </c>
      <c r="D2212" s="33" t="s">
        <v>22</v>
      </c>
      <c r="E2212" s="33"/>
      <c r="F2212" s="33"/>
      <c r="G2212" s="33"/>
      <c r="H2212" s="18"/>
      <c r="I2212" s="44"/>
      <c r="J2212" s="34"/>
      <c r="K2212" s="34"/>
      <c r="L2212" s="34"/>
      <c r="M2212" s="34"/>
      <c r="N2212" s="34"/>
      <c r="O2212" s="34"/>
      <c r="P2212" s="34"/>
      <c r="Q2212" s="17" t="str">
        <f>IF(SUM(K2212:P2212)=0,"",SUM(K2212:P2212))</f>
        <v/>
      </c>
      <c r="R2212" s="94"/>
      <c r="S2212" s="94"/>
      <c r="T2212" s="17" t="str">
        <f>IF(SUM(R2212:S2212)=0,"",SUM(R2212:S2212))</f>
        <v/>
      </c>
      <c r="U2212" s="17"/>
      <c r="V2212" s="94"/>
      <c r="W2212" s="17"/>
      <c r="X2212" s="94" t="str">
        <f>IFERROR(AVERAGE(V2212:W2212),"")</f>
        <v/>
      </c>
      <c r="Y2212" s="17"/>
      <c r="Z2212" s="17"/>
      <c r="AA2212" s="71"/>
      <c r="AB2212" s="17"/>
      <c r="AC2212" s="190" t="str">
        <f>IF(J2212="","",IF(J2212&lt;&gt;0,INT(25.4347*POWER((18-J2212),1.81)),0))</f>
        <v/>
      </c>
      <c r="AD2212" s="190" t="str">
        <f>IFERROR(IF(Q2212&lt;&gt;0,INT(0.14354*POWER(((10*Q2212)-220),1.4)),0),"")</f>
        <v/>
      </c>
      <c r="AE2212" s="190" t="str">
        <f>IFERROR(IF(T2212&lt;&gt;0,INT(51.39*POWER((T2212-1.5),1.05)),0),"")</f>
        <v/>
      </c>
      <c r="AF2212" s="190">
        <f>IF(U2212&lt;&gt;0,INT(0.8465*POWER(((100*U2212)-75),1.42)),0)</f>
        <v>0</v>
      </c>
      <c r="AG2212" s="190" t="str">
        <f>IFERROR(IF(X2212&lt;&gt;0,INT(1.53775*POWER((82-X2212),1.81)),0),"")</f>
        <v/>
      </c>
      <c r="AH2212" s="190" t="str">
        <f>IF(Y2212="","",IF(Y2212&lt;&gt;0,INT(5.74352*POWER((28.5-Y2212),1.92)),0))</f>
        <v/>
      </c>
      <c r="AI2212" s="190">
        <f>IF(Z2212&lt;&gt;0,INT(12.91*POWER((Z2212-4),1.1)),0)</f>
        <v>0</v>
      </c>
      <c r="AJ2212" s="190" t="str">
        <f>IF(AA2212="","",IF(AA2212&lt;&gt;0,INT(0.2797*POWER(((100*AA2212)),1.35)),0))</f>
        <v/>
      </c>
      <c r="AK2212" s="191" t="str">
        <f>IF(AB2212="","",IF(AB2212&lt;&gt;0,INT(100.14*POWER((AB2212-1),1.08)),0))</f>
        <v/>
      </c>
      <c r="AL2212" s="192">
        <f>COUNT(J2212,Q2212,T2212,X2212,Y2212,AA2212,AB2212)</f>
        <v>0</v>
      </c>
      <c r="AM2212" s="193" t="str">
        <f>IF(AL2212=0,"",SUM(AC2212:AK2212))</f>
        <v/>
      </c>
    </row>
    <row r="2213" spans="1:39" s="6" customFormat="1" outlineLevel="1">
      <c r="A2213"/>
      <c r="B2213" s="257"/>
      <c r="C2213" s="126" t="s">
        <v>65</v>
      </c>
      <c r="D2213" s="33"/>
      <c r="E2213" s="33"/>
      <c r="F2213" s="33"/>
      <c r="G2213" s="33"/>
      <c r="H2213" s="18"/>
      <c r="I2213" s="44"/>
      <c r="J2213" s="107" t="str">
        <f>IFERROR((J2210-J2212)/J2212*100%,"")</f>
        <v/>
      </c>
      <c r="K2213" s="107" t="str">
        <f t="shared" ref="K2213:T2213" si="9759">IFERROR((K2212-K2210)/K2212*100%,"")</f>
        <v/>
      </c>
      <c r="L2213" s="107" t="str">
        <f t="shared" si="9759"/>
        <v/>
      </c>
      <c r="M2213" s="107" t="str">
        <f t="shared" si="9759"/>
        <v/>
      </c>
      <c r="N2213" s="107" t="str">
        <f t="shared" si="9759"/>
        <v/>
      </c>
      <c r="O2213" s="107" t="str">
        <f t="shared" si="9759"/>
        <v/>
      </c>
      <c r="P2213" s="107" t="str">
        <f t="shared" si="9759"/>
        <v/>
      </c>
      <c r="Q2213" s="107" t="str">
        <f t="shared" si="9759"/>
        <v/>
      </c>
      <c r="R2213" s="107" t="str">
        <f t="shared" si="9759"/>
        <v/>
      </c>
      <c r="S2213" s="107" t="str">
        <f t="shared" si="9759"/>
        <v/>
      </c>
      <c r="T2213" s="107" t="str">
        <f t="shared" si="9759"/>
        <v/>
      </c>
      <c r="U2213" s="107" t="str">
        <f t="shared" ref="U2213" si="9760">IFERROR((U2212-U2211)/U2212*100%,"")</f>
        <v/>
      </c>
      <c r="V2213" s="107" t="str">
        <f>IFERROR((V2210-V2212)/V2212*100%,"")</f>
        <v/>
      </c>
      <c r="W2213" s="107" t="str">
        <f>IFERROR((W2210-W2212)/W2212*100%,"")</f>
        <v/>
      </c>
      <c r="X2213" s="107" t="str">
        <f>IFERROR((X2210-X2212)/X2212*100%,"")</f>
        <v/>
      </c>
      <c r="Y2213" s="107" t="str">
        <f>IFERROR((Y2210-Y2212)/Y2212*100%,"")</f>
        <v/>
      </c>
      <c r="Z2213" s="107" t="str">
        <f t="shared" ref="Z2213" si="9761">IFERROR((Z2212-Z2211)/Z2212*100%,"")</f>
        <v/>
      </c>
      <c r="AA2213" s="107" t="str">
        <f>IFERROR((AA2212-AA2210)/AA2212*100%,"")</f>
        <v/>
      </c>
      <c r="AB2213" s="107" t="str">
        <f>IFERROR((AB2212-AB2210)/AB2212*100%,"")</f>
        <v/>
      </c>
      <c r="AC2213" s="194" t="str">
        <f t="shared" ref="AC2213" si="9762">IFERROR((AC2212-AC2211)/AC2212*100%,"")</f>
        <v/>
      </c>
      <c r="AD2213" s="194" t="str">
        <f t="shared" ref="AD2213" si="9763">IFERROR((AD2212-AD2211)/AD2212*100%,"")</f>
        <v/>
      </c>
      <c r="AE2213" s="194" t="str">
        <f t="shared" ref="AE2213" si="9764">IFERROR((AE2212-AE2211)/AE2212*100%,"")</f>
        <v/>
      </c>
      <c r="AF2213" s="194" t="str">
        <f t="shared" ref="AF2213" si="9765">IFERROR((AF2212-AF2211)/AF2212*100%,"")</f>
        <v/>
      </c>
      <c r="AG2213" s="194" t="str">
        <f t="shared" ref="AG2213" si="9766">IFERROR((AG2212-AG2211)/AG2212*100%,"")</f>
        <v/>
      </c>
      <c r="AH2213" s="194" t="str">
        <f t="shared" ref="AH2213" si="9767">IFERROR((AH2212-AH2211)/AH2212*100%,"")</f>
        <v/>
      </c>
      <c r="AI2213" s="194" t="str">
        <f t="shared" ref="AI2213" si="9768">IFERROR((AI2212-AI2211)/AI2212*100%,"")</f>
        <v/>
      </c>
      <c r="AJ2213" s="194" t="str">
        <f t="shared" ref="AJ2213" si="9769">IFERROR((AJ2212-AJ2211)/AJ2212*100%,"")</f>
        <v/>
      </c>
      <c r="AK2213" s="194" t="str">
        <f t="shared" ref="AK2213" si="9770">IFERROR((AK2212-AK2211)/AK2212*100%,"")</f>
        <v/>
      </c>
      <c r="AL2213" s="194" t="str">
        <f t="shared" ref="AL2213" si="9771">IFERROR((AL2212-AL2211)/AL2212*100%,"")</f>
        <v/>
      </c>
      <c r="AM2213" s="227" t="str">
        <f>IFERROR((AM2212-AM2210)/AM2212*100%,"")</f>
        <v/>
      </c>
    </row>
    <row r="2214" spans="1:39" s="45" customFormat="1" outlineLevel="1">
      <c r="B2214" s="115"/>
      <c r="C2214" s="32"/>
      <c r="D2214" s="33"/>
      <c r="E2214" s="33"/>
      <c r="F2214" s="33"/>
      <c r="G2214" s="33"/>
      <c r="H2214" s="18"/>
      <c r="I2214" s="44"/>
      <c r="J2214" s="34"/>
      <c r="K2214" s="34"/>
      <c r="L2214" s="34"/>
      <c r="M2214" s="34"/>
      <c r="N2214" s="34"/>
      <c r="O2214" s="34"/>
      <c r="P2214" s="34"/>
      <c r="Q2214" s="34"/>
      <c r="R2214" s="34"/>
      <c r="S2214" s="34"/>
      <c r="T2214" s="34"/>
      <c r="U2214" s="34"/>
      <c r="V2214" s="34"/>
      <c r="W2214" s="34"/>
      <c r="X2214" s="34"/>
      <c r="Y2214" s="34"/>
      <c r="Z2214" s="34"/>
      <c r="AA2214" s="34"/>
      <c r="AB2214" s="34"/>
      <c r="AC2214" s="195"/>
      <c r="AD2214" s="196"/>
      <c r="AE2214" s="196"/>
      <c r="AF2214" s="196"/>
      <c r="AG2214" s="196"/>
      <c r="AH2214" s="196"/>
      <c r="AI2214" s="196"/>
      <c r="AJ2214" s="196"/>
      <c r="AK2214" s="197"/>
      <c r="AL2214" s="196"/>
      <c r="AM2214" s="198"/>
    </row>
    <row r="2215" spans="1:39" s="6" customFormat="1" outlineLevel="1">
      <c r="B2215" s="116"/>
      <c r="C2215" s="35"/>
      <c r="D2215" s="36"/>
      <c r="E2215" s="36"/>
      <c r="F2215" s="36"/>
      <c r="G2215" s="36"/>
      <c r="H2215" s="37"/>
      <c r="I2215" s="38" t="s">
        <v>24</v>
      </c>
      <c r="J2215" s="21" t="e">
        <f>AVERAGE(J2195:J2196,J2198,J2200,J2202,J2204,J2206,J2208,J2210,J2212)</f>
        <v>#DIV/0!</v>
      </c>
      <c r="K2215" s="21" t="e">
        <f t="shared" ref="K2215:AB2215" si="9772">AVERAGE(K2195:K2196,K2198,K2200,K2202,K2204,K2206,K2208,K2210,K2212)</f>
        <v>#DIV/0!</v>
      </c>
      <c r="L2215" s="21" t="e">
        <f t="shared" si="9772"/>
        <v>#DIV/0!</v>
      </c>
      <c r="M2215" s="21" t="e">
        <f t="shared" si="9772"/>
        <v>#DIV/0!</v>
      </c>
      <c r="N2215" s="21" t="e">
        <f t="shared" si="9772"/>
        <v>#DIV/0!</v>
      </c>
      <c r="O2215" s="21" t="e">
        <f t="shared" si="9772"/>
        <v>#DIV/0!</v>
      </c>
      <c r="P2215" s="21" t="e">
        <f t="shared" si="9772"/>
        <v>#DIV/0!</v>
      </c>
      <c r="Q2215" s="21">
        <f t="shared" si="9772"/>
        <v>0</v>
      </c>
      <c r="R2215" s="21" t="e">
        <f t="shared" si="9772"/>
        <v>#DIV/0!</v>
      </c>
      <c r="S2215" s="21" t="e">
        <f t="shared" si="9772"/>
        <v>#DIV/0!</v>
      </c>
      <c r="T2215" s="21">
        <f t="shared" si="9772"/>
        <v>0</v>
      </c>
      <c r="U2215" s="21" t="e">
        <f t="shared" si="9772"/>
        <v>#DIV/0!</v>
      </c>
      <c r="V2215" s="21" t="e">
        <f t="shared" si="9772"/>
        <v>#DIV/0!</v>
      </c>
      <c r="W2215" s="21" t="e">
        <f t="shared" si="9772"/>
        <v>#DIV/0!</v>
      </c>
      <c r="X2215" s="21" t="e">
        <f t="shared" si="9772"/>
        <v>#DIV/0!</v>
      </c>
      <c r="Y2215" s="21" t="e">
        <f t="shared" si="9772"/>
        <v>#DIV/0!</v>
      </c>
      <c r="Z2215" s="21" t="e">
        <f t="shared" si="9772"/>
        <v>#DIV/0!</v>
      </c>
      <c r="AA2215" s="21" t="e">
        <f t="shared" si="9772"/>
        <v>#DIV/0!</v>
      </c>
      <c r="AB2215" s="21" t="e">
        <f t="shared" si="9772"/>
        <v>#DIV/0!</v>
      </c>
      <c r="AC2215" s="199"/>
      <c r="AD2215" s="200"/>
      <c r="AE2215" s="200"/>
      <c r="AF2215" s="200"/>
      <c r="AG2215" s="200"/>
      <c r="AH2215" s="200"/>
      <c r="AI2215" s="200"/>
      <c r="AJ2215" s="200"/>
      <c r="AK2215" s="201"/>
      <c r="AL2215" s="200"/>
      <c r="AM2215" s="202"/>
    </row>
    <row r="2216" spans="1:39" s="6" customFormat="1" outlineLevel="1">
      <c r="B2216" s="116"/>
      <c r="C2216" s="35"/>
      <c r="D2216" s="36"/>
      <c r="E2216" s="36"/>
      <c r="F2216" s="36"/>
      <c r="G2216" s="36"/>
      <c r="H2216" s="37"/>
      <c r="I2216" s="38" t="s">
        <v>26</v>
      </c>
      <c r="J2216" s="21">
        <f>MIN(J2195:J2196,J2198,J2200,J2202,J2204,J2206,J2208,J2210,J2212)</f>
        <v>0</v>
      </c>
      <c r="K2216" s="21">
        <f t="shared" ref="K2216:AB2216" si="9773">MIN(K2195:K2196,K2198,K2200,K2202,K2204,K2206,K2208,K2210,K2212)</f>
        <v>0</v>
      </c>
      <c r="L2216" s="21">
        <f t="shared" si="9773"/>
        <v>0</v>
      </c>
      <c r="M2216" s="21">
        <f t="shared" si="9773"/>
        <v>0</v>
      </c>
      <c r="N2216" s="21">
        <f t="shared" si="9773"/>
        <v>0</v>
      </c>
      <c r="O2216" s="21">
        <f t="shared" si="9773"/>
        <v>0</v>
      </c>
      <c r="P2216" s="21">
        <f t="shared" si="9773"/>
        <v>0</v>
      </c>
      <c r="Q2216" s="21">
        <f t="shared" si="9773"/>
        <v>0</v>
      </c>
      <c r="R2216" s="21">
        <f t="shared" si="9773"/>
        <v>0</v>
      </c>
      <c r="S2216" s="21">
        <f t="shared" si="9773"/>
        <v>0</v>
      </c>
      <c r="T2216" s="21">
        <f t="shared" si="9773"/>
        <v>0</v>
      </c>
      <c r="U2216" s="21">
        <f t="shared" si="9773"/>
        <v>0</v>
      </c>
      <c r="V2216" s="21">
        <f t="shared" si="9773"/>
        <v>0</v>
      </c>
      <c r="W2216" s="21">
        <f t="shared" si="9773"/>
        <v>0</v>
      </c>
      <c r="X2216" s="21" t="e">
        <f t="shared" si="9773"/>
        <v>#DIV/0!</v>
      </c>
      <c r="Y2216" s="21">
        <f t="shared" si="9773"/>
        <v>0</v>
      </c>
      <c r="Z2216" s="21">
        <f t="shared" si="9773"/>
        <v>0</v>
      </c>
      <c r="AA2216" s="21">
        <f t="shared" si="9773"/>
        <v>0</v>
      </c>
      <c r="AB2216" s="21">
        <f t="shared" si="9773"/>
        <v>0</v>
      </c>
      <c r="AC2216" s="199"/>
      <c r="AD2216" s="200"/>
      <c r="AE2216" s="200"/>
      <c r="AF2216" s="200"/>
      <c r="AG2216" s="200"/>
      <c r="AH2216" s="200"/>
      <c r="AI2216" s="200"/>
      <c r="AJ2216" s="200"/>
      <c r="AK2216" s="201"/>
      <c r="AL2216" s="200"/>
      <c r="AM2216" s="202"/>
    </row>
    <row r="2217" spans="1:39" s="6" customFormat="1" outlineLevel="1">
      <c r="B2217" s="116"/>
      <c r="C2217" s="35"/>
      <c r="D2217" s="36"/>
      <c r="E2217" s="36"/>
      <c r="F2217" s="36"/>
      <c r="G2217" s="36"/>
      <c r="H2217" s="37"/>
      <c r="I2217" s="38" t="s">
        <v>25</v>
      </c>
      <c r="J2217" s="21">
        <f>MAX(J2195:J2196,J2198,J2200,J2202,J2204,J2206,J2208,J2210,J2212)</f>
        <v>0</v>
      </c>
      <c r="K2217" s="21">
        <f t="shared" ref="K2217:AB2217" si="9774">MAX(K2195:K2196,K2198,K2200,K2202,K2204,K2206,K2208,K2210,K2212)</f>
        <v>0</v>
      </c>
      <c r="L2217" s="21">
        <f t="shared" si="9774"/>
        <v>0</v>
      </c>
      <c r="M2217" s="21">
        <f t="shared" si="9774"/>
        <v>0</v>
      </c>
      <c r="N2217" s="21">
        <f t="shared" si="9774"/>
        <v>0</v>
      </c>
      <c r="O2217" s="21">
        <f t="shared" si="9774"/>
        <v>0</v>
      </c>
      <c r="P2217" s="21">
        <f t="shared" si="9774"/>
        <v>0</v>
      </c>
      <c r="Q2217" s="21">
        <f t="shared" si="9774"/>
        <v>0</v>
      </c>
      <c r="R2217" s="21">
        <f t="shared" si="9774"/>
        <v>0</v>
      </c>
      <c r="S2217" s="21">
        <f t="shared" si="9774"/>
        <v>0</v>
      </c>
      <c r="T2217" s="21">
        <f t="shared" si="9774"/>
        <v>0</v>
      </c>
      <c r="U2217" s="21">
        <f t="shared" si="9774"/>
        <v>0</v>
      </c>
      <c r="V2217" s="21">
        <f t="shared" si="9774"/>
        <v>0</v>
      </c>
      <c r="W2217" s="21">
        <f t="shared" si="9774"/>
        <v>0</v>
      </c>
      <c r="X2217" s="21" t="e">
        <f t="shared" si="9774"/>
        <v>#DIV/0!</v>
      </c>
      <c r="Y2217" s="21">
        <f t="shared" si="9774"/>
        <v>0</v>
      </c>
      <c r="Z2217" s="21">
        <f t="shared" si="9774"/>
        <v>0</v>
      </c>
      <c r="AA2217" s="21">
        <f t="shared" si="9774"/>
        <v>0</v>
      </c>
      <c r="AB2217" s="21">
        <f t="shared" si="9774"/>
        <v>0</v>
      </c>
      <c r="AC2217" s="199"/>
      <c r="AD2217" s="200"/>
      <c r="AE2217" s="200"/>
      <c r="AF2217" s="200"/>
      <c r="AG2217" s="200"/>
      <c r="AH2217" s="200"/>
      <c r="AI2217" s="200"/>
      <c r="AJ2217" s="200"/>
      <c r="AK2217" s="201"/>
      <c r="AL2217" s="200"/>
      <c r="AM2217" s="202"/>
    </row>
    <row r="2218" spans="1:39" s="6" customFormat="1" outlineLevel="1">
      <c r="B2218" s="116"/>
      <c r="C2218" s="35"/>
      <c r="D2218" s="36"/>
      <c r="E2218" s="36"/>
      <c r="F2218" s="36"/>
      <c r="G2218" s="36"/>
      <c r="H2218" s="37"/>
      <c r="I2218" s="38"/>
      <c r="J2218" s="21"/>
      <c r="K2218" s="21"/>
      <c r="L2218" s="21"/>
      <c r="M2218" s="21"/>
      <c r="N2218" s="21"/>
      <c r="O2218" s="21"/>
      <c r="P2218" s="21"/>
      <c r="Q2218" s="21"/>
      <c r="R2218" s="21"/>
      <c r="S2218" s="21"/>
      <c r="T2218" s="21"/>
      <c r="U2218" s="21"/>
      <c r="V2218" s="21"/>
      <c r="W2218" s="21"/>
      <c r="X2218" s="21"/>
      <c r="Y2218" s="21"/>
      <c r="Z2218" s="21"/>
      <c r="AA2218" s="21"/>
      <c r="AB2218" s="21"/>
      <c r="AC2218" s="200"/>
      <c r="AD2218" s="200"/>
      <c r="AE2218" s="200"/>
      <c r="AF2218" s="200"/>
      <c r="AG2218" s="200"/>
      <c r="AH2218" s="200"/>
      <c r="AI2218" s="200"/>
      <c r="AJ2218" s="200"/>
      <c r="AK2218" s="200"/>
      <c r="AL2218" s="200"/>
      <c r="AM2218" s="202"/>
    </row>
    <row r="2219" spans="1:39" s="31" customFormat="1" ht="16.5" outlineLevel="1" thickBot="1">
      <c r="B2219" s="117"/>
      <c r="C2219" s="39"/>
      <c r="D2219" s="40"/>
      <c r="E2219" s="40"/>
      <c r="F2219" s="40"/>
      <c r="G2219" s="40"/>
      <c r="H2219" s="41"/>
      <c r="I2219" s="42"/>
      <c r="J2219" s="43"/>
      <c r="K2219" s="43"/>
      <c r="L2219" s="43"/>
      <c r="M2219" s="43"/>
      <c r="N2219" s="43"/>
      <c r="O2219" s="43"/>
      <c r="P2219" s="43"/>
      <c r="Q2219" s="43"/>
      <c r="R2219" s="43"/>
      <c r="S2219" s="43"/>
      <c r="T2219" s="43"/>
      <c r="U2219" s="43"/>
      <c r="V2219" s="43"/>
      <c r="W2219" s="43"/>
      <c r="X2219" s="43"/>
      <c r="Y2219" s="43"/>
      <c r="Z2219" s="43"/>
      <c r="AA2219" s="43"/>
      <c r="AB2219" s="43"/>
      <c r="AC2219" s="204"/>
      <c r="AD2219" s="204"/>
      <c r="AE2219" s="204"/>
      <c r="AF2219" s="204"/>
      <c r="AG2219" s="204"/>
      <c r="AH2219" s="204"/>
      <c r="AI2219" s="204"/>
      <c r="AJ2219" s="204"/>
      <c r="AK2219" s="204"/>
      <c r="AL2219" s="204"/>
      <c r="AM2219" s="205"/>
    </row>
    <row r="2220" spans="1:39" customFormat="1">
      <c r="B2220" s="118"/>
      <c r="C2220" s="28"/>
      <c r="D2220" s="19"/>
      <c r="E2220" s="19"/>
      <c r="F2220" s="19"/>
      <c r="G2220" s="19"/>
      <c r="H2220" s="29"/>
      <c r="I2220" s="20"/>
      <c r="J2220" s="30"/>
      <c r="K2220" s="30"/>
      <c r="L2220" s="30"/>
      <c r="M2220" s="30"/>
      <c r="N2220" s="30"/>
      <c r="O2220" s="30"/>
      <c r="P2220" s="30"/>
      <c r="Q2220" s="30"/>
      <c r="R2220" s="30"/>
      <c r="S2220" s="30"/>
      <c r="T2220" s="30"/>
      <c r="U2220" s="30"/>
      <c r="V2220" s="30"/>
      <c r="W2220" s="30"/>
      <c r="X2220" s="30"/>
      <c r="Y2220" s="30"/>
      <c r="Z2220" s="30"/>
      <c r="AA2220" s="30"/>
      <c r="AB2220" s="30"/>
      <c r="AC2220" s="206"/>
      <c r="AD2220" s="206"/>
      <c r="AE2220" s="206"/>
      <c r="AF2220" s="206"/>
      <c r="AG2220" s="206"/>
      <c r="AH2220" s="206"/>
      <c r="AI2220" s="206"/>
      <c r="AJ2220" s="206"/>
      <c r="AK2220" s="206"/>
      <c r="AL2220" s="206"/>
      <c r="AM2220" s="207"/>
    </row>
    <row r="2221" spans="1:39" customFormat="1" outlineLevel="1">
      <c r="B2221" s="114" t="s">
        <v>41</v>
      </c>
      <c r="C2221" s="28"/>
      <c r="D2221" s="19"/>
      <c r="E2221" s="19"/>
      <c r="F2221" s="19"/>
      <c r="G2221" s="19"/>
      <c r="H2221" s="29"/>
      <c r="I2221" s="20"/>
      <c r="J2221" s="30"/>
      <c r="K2221" s="30"/>
      <c r="L2221" s="30"/>
      <c r="M2221" s="30"/>
      <c r="N2221" s="30"/>
      <c r="O2221" s="30"/>
      <c r="P2221" s="30"/>
      <c r="Q2221" s="30"/>
      <c r="R2221" s="30"/>
      <c r="S2221" s="30"/>
      <c r="T2221" s="30"/>
      <c r="U2221" s="30"/>
      <c r="V2221" s="30"/>
      <c r="W2221" s="30"/>
      <c r="X2221" s="30"/>
      <c r="Y2221" s="30"/>
      <c r="Z2221" s="30"/>
      <c r="AA2221" s="30"/>
      <c r="AB2221" s="30"/>
      <c r="AC2221" s="206"/>
      <c r="AD2221" s="206"/>
      <c r="AE2221" s="206"/>
      <c r="AF2221" s="206"/>
      <c r="AG2221" s="206"/>
      <c r="AH2221" s="206"/>
      <c r="AI2221" s="206"/>
      <c r="AJ2221" s="206"/>
      <c r="AK2221" s="206"/>
      <c r="AL2221" s="206"/>
      <c r="AM2221" s="207"/>
    </row>
    <row r="2222" spans="1:39" customFormat="1" outlineLevel="1">
      <c r="A2222" t="str">
        <f>B2222&amp;C2222</f>
        <v>Surname, Forename1</v>
      </c>
      <c r="B2222" s="255" t="s">
        <v>28</v>
      </c>
      <c r="C2222" s="122">
        <v>1</v>
      </c>
      <c r="D2222" s="26" t="s">
        <v>22</v>
      </c>
      <c r="E2222" s="103"/>
      <c r="F2222" s="103"/>
      <c r="G2222" s="103"/>
      <c r="H2222" s="16"/>
      <c r="I2222" s="16"/>
      <c r="J2222" s="17"/>
      <c r="K2222" s="94"/>
      <c r="L2222" s="94"/>
      <c r="M2222" s="94"/>
      <c r="N2222" s="94"/>
      <c r="O2222" s="94"/>
      <c r="P2222" s="94"/>
      <c r="Q2222" s="17">
        <f>SUM(K2222:P2222)</f>
        <v>0</v>
      </c>
      <c r="R2222" s="94"/>
      <c r="S2222" s="94"/>
      <c r="T2222" s="17">
        <f>SUM(R2222:S2222)</f>
        <v>0</v>
      </c>
      <c r="U2222" s="17"/>
      <c r="V2222" s="94"/>
      <c r="W2222" s="17"/>
      <c r="X2222" s="94" t="e">
        <f>AVERAGE(V2222:W2222)</f>
        <v>#DIV/0!</v>
      </c>
      <c r="Y2222" s="17"/>
      <c r="Z2222" s="17"/>
      <c r="AA2222" s="17"/>
      <c r="AB2222" s="17"/>
      <c r="AC2222" s="190">
        <f>IF(J2222&lt;&gt;0,INT(25.4347*POWER((18-J2222),1.81)),0)</f>
        <v>0</v>
      </c>
      <c r="AD2222" s="190">
        <f>IF(Q2222&lt;&gt;0,INT(0.14354*POWER(((10*Q2222)-220),1.4)),0)</f>
        <v>0</v>
      </c>
      <c r="AE2222" s="190">
        <f>IF(T2222&lt;&gt;0,INT(51.39*POWER((T2222-1.5),1.05)),0)</f>
        <v>0</v>
      </c>
      <c r="AF2222" s="190">
        <f>IF(U2222&lt;&gt;0,INT(0.8465*POWER(((100*U2222)-75),1.42)),0)</f>
        <v>0</v>
      </c>
      <c r="AG2222" s="190" t="e">
        <f>IF(X2222&lt;&gt;0,INT(1.53775*POWER((82-X2222),1.81)),0)</f>
        <v>#DIV/0!</v>
      </c>
      <c r="AH2222" s="190">
        <f>IF(Y2222&lt;&gt;0,INT(5.74352*POWER((28.5-Y2222),1.92)),0)</f>
        <v>0</v>
      </c>
      <c r="AI2222" s="190">
        <f>IF(Z2222&lt;&gt;0,INT(12.91*POWER((Z2222-4),1.1)),0)</f>
        <v>0</v>
      </c>
      <c r="AJ2222" s="190">
        <f>IF(AA2222&lt;&gt;0,INT(0.2797*POWER(((100*AA2222)),1.35)),0)</f>
        <v>0</v>
      </c>
      <c r="AK2222" s="191">
        <f>IF(AB2222&lt;&gt;0,INT(100.14*POWER((AB2222-1),1.08)),0)</f>
        <v>0</v>
      </c>
      <c r="AL2222" s="208">
        <v>7</v>
      </c>
      <c r="AM2222" s="193" t="e">
        <f>SUM(AC2222:AK2222)</f>
        <v>#DIV/0!</v>
      </c>
    </row>
    <row r="2223" spans="1:39" customFormat="1" outlineLevel="1">
      <c r="A2223" t="str">
        <f>B2222&amp;C2223</f>
        <v>Surname, Forename2</v>
      </c>
      <c r="B2223" s="256"/>
      <c r="C2223" s="123">
        <v>2</v>
      </c>
      <c r="D2223" s="26" t="s">
        <v>22</v>
      </c>
      <c r="E2223" s="103"/>
      <c r="F2223" s="103"/>
      <c r="G2223" s="103"/>
      <c r="H2223" s="15"/>
      <c r="I2223" s="16"/>
      <c r="J2223" s="17"/>
      <c r="K2223" s="94"/>
      <c r="L2223" s="94"/>
      <c r="M2223" s="94"/>
      <c r="N2223" s="94"/>
      <c r="O2223" s="94"/>
      <c r="P2223" s="94"/>
      <c r="Q2223" s="17" t="str">
        <f>IF(SUM(K2223:P2223)=0,"",SUM(K2223:P2223))</f>
        <v/>
      </c>
      <c r="R2223" s="94"/>
      <c r="S2223" s="94"/>
      <c r="T2223" s="17" t="str">
        <f>IF(SUM(R2223:S2223)=0,"",SUM(R2223:S2223))</f>
        <v/>
      </c>
      <c r="U2223" s="17"/>
      <c r="V2223" s="94"/>
      <c r="W2223" s="17"/>
      <c r="X2223" s="94" t="str">
        <f>IFERROR(AVERAGE(V2223:W2223),"")</f>
        <v/>
      </c>
      <c r="Y2223" s="17"/>
      <c r="Z2223" s="17"/>
      <c r="AA2223" s="71"/>
      <c r="AB2223" s="17"/>
      <c r="AC2223" s="190" t="str">
        <f>IF(J2223="","",IF(J2223&lt;&gt;0,INT(25.4347*POWER((18-J2223),1.81)),0))</f>
        <v/>
      </c>
      <c r="AD2223" s="190" t="str">
        <f>IFERROR(IF(Q2223&lt;&gt;0,INT(0.14354*POWER(((10*Q2223)-220),1.4)),0),"")</f>
        <v/>
      </c>
      <c r="AE2223" s="190" t="str">
        <f>IFERROR(IF(T2223&lt;&gt;0,INT(51.39*POWER((T2223-1.5),1.05)),0),"")</f>
        <v/>
      </c>
      <c r="AF2223" s="190">
        <f>IF(U2223&lt;&gt;0,INT(0.8465*POWER(((100*U2223)-75),1.42)),0)</f>
        <v>0</v>
      </c>
      <c r="AG2223" s="190" t="str">
        <f>IFERROR(IF(X2223&lt;&gt;0,INT(1.53775*POWER((82-X2223),1.81)),0),"")</f>
        <v/>
      </c>
      <c r="AH2223" s="190" t="str">
        <f>IF(Y2223="","",IF(Y2223&lt;&gt;0,INT(5.74352*POWER((28.5-Y2223),1.92)),0))</f>
        <v/>
      </c>
      <c r="AI2223" s="190">
        <f>IF(Z2223&lt;&gt;0,INT(12.91*POWER((Z2223-4),1.1)),0)</f>
        <v>0</v>
      </c>
      <c r="AJ2223" s="190" t="str">
        <f>IF(AA2223="","",IF(AA2223&lt;&gt;0,INT(0.2797*POWER(((100*AA2223)),1.35)),0))</f>
        <v/>
      </c>
      <c r="AK2223" s="191" t="str">
        <f>IF(AB2223="","",IF(AB2223&lt;&gt;0,INT(100.14*POWER((AB2223-1),1.08)),0))</f>
        <v/>
      </c>
      <c r="AL2223" s="192">
        <f>COUNT(J2223,Q2223,T2223,X2223,Y2223,AA2223,AB2223)</f>
        <v>0</v>
      </c>
      <c r="AM2223" s="193" t="str">
        <f>IF(AL2223=0,"",SUM(AC2223:AK2223))</f>
        <v/>
      </c>
    </row>
    <row r="2224" spans="1:39" customFormat="1" outlineLevel="1">
      <c r="B2224" s="256"/>
      <c r="C2224" s="124" t="s">
        <v>65</v>
      </c>
      <c r="D2224" s="103"/>
      <c r="E2224" s="103"/>
      <c r="F2224" s="103"/>
      <c r="G2224" s="103"/>
      <c r="H2224" s="104"/>
      <c r="I2224" s="105"/>
      <c r="J2224" s="107" t="str">
        <f>IFERROR((J2222-J2223)/J2223*100%,"")</f>
        <v/>
      </c>
      <c r="K2224" s="107" t="str">
        <f>IFERROR((K2223-K2222)/K2223*100%,"")</f>
        <v/>
      </c>
      <c r="L2224" s="107" t="str">
        <f t="shared" ref="L2224:S2224" si="9775">IFERROR((L2223-L2222)/L2223*100%,"")</f>
        <v/>
      </c>
      <c r="M2224" s="107" t="str">
        <f t="shared" si="9775"/>
        <v/>
      </c>
      <c r="N2224" s="107" t="str">
        <f t="shared" si="9775"/>
        <v/>
      </c>
      <c r="O2224" s="107" t="str">
        <f t="shared" si="9775"/>
        <v/>
      </c>
      <c r="P2224" s="107" t="str">
        <f t="shared" si="9775"/>
        <v/>
      </c>
      <c r="Q2224" s="107" t="str">
        <f t="shared" si="9775"/>
        <v/>
      </c>
      <c r="R2224" s="107" t="str">
        <f t="shared" si="9775"/>
        <v/>
      </c>
      <c r="S2224" s="107" t="str">
        <f t="shared" si="9775"/>
        <v/>
      </c>
      <c r="T2224" s="107" t="str">
        <f>IFERROR((T2223-T2222)/T2223*100%,"")</f>
        <v/>
      </c>
      <c r="U2224" s="107" t="str">
        <f t="shared" ref="U2224" si="9776">IFERROR((U2223-U2222)/U2223*100%,"")</f>
        <v/>
      </c>
      <c r="V2224" s="107" t="str">
        <f>IFERROR((V2222-V2223)/V2223*100%,"")</f>
        <v/>
      </c>
      <c r="W2224" s="107" t="str">
        <f>IFERROR((W2222-W2223)/W2223*100%,"")</f>
        <v/>
      </c>
      <c r="X2224" s="107" t="str">
        <f>IFERROR((X2222-X2223)/X2223*100%,"")</f>
        <v/>
      </c>
      <c r="Y2224" s="107" t="str">
        <f>IFERROR((Y2222-Y2223)/Y2223*100%,"")</f>
        <v/>
      </c>
      <c r="Z2224" s="107" t="str">
        <f t="shared" ref="Z2224:AB2224" si="9777">IFERROR((Z2223-Z2222)/Z2223*100%,"")</f>
        <v/>
      </c>
      <c r="AA2224" s="107" t="str">
        <f t="shared" si="9777"/>
        <v/>
      </c>
      <c r="AB2224" s="107" t="str">
        <f t="shared" si="9777"/>
        <v/>
      </c>
      <c r="AC2224" s="194" t="str">
        <f t="shared" ref="AC2224" si="9778">IFERROR((AC2223-AC2222)/AC2223*100%,"")</f>
        <v/>
      </c>
      <c r="AD2224" s="194" t="str">
        <f t="shared" ref="AD2224" si="9779">IFERROR((AD2223-AD2222)/AD2223*100%,"")</f>
        <v/>
      </c>
      <c r="AE2224" s="194" t="str">
        <f t="shared" ref="AE2224" si="9780">IFERROR((AE2223-AE2222)/AE2223*100%,"")</f>
        <v/>
      </c>
      <c r="AF2224" s="194" t="str">
        <f t="shared" ref="AF2224" si="9781">IFERROR((AF2223-AF2222)/AF2223*100%,"")</f>
        <v/>
      </c>
      <c r="AG2224" s="194" t="str">
        <f t="shared" ref="AG2224" si="9782">IFERROR((AG2223-AG2222)/AG2223*100%,"")</f>
        <v/>
      </c>
      <c r="AH2224" s="194" t="str">
        <f t="shared" ref="AH2224" si="9783">IFERROR((AH2223-AH2222)/AH2223*100%,"")</f>
        <v/>
      </c>
      <c r="AI2224" s="194" t="str">
        <f t="shared" ref="AI2224" si="9784">IFERROR((AI2223-AI2222)/AI2223*100%,"")</f>
        <v/>
      </c>
      <c r="AJ2224" s="194" t="str">
        <f t="shared" ref="AJ2224" si="9785">IFERROR((AJ2223-AJ2222)/AJ2223*100%,"")</f>
        <v/>
      </c>
      <c r="AK2224" s="194" t="str">
        <f t="shared" ref="AK2224" si="9786">IFERROR((AK2223-AK2222)/AK2223*100%,"")</f>
        <v/>
      </c>
      <c r="AL2224" s="194" t="str">
        <f t="shared" ref="AL2224:AM2224" si="9787">IFERROR((AL2223-AL2222)/AL2223*100%,"")</f>
        <v/>
      </c>
      <c r="AM2224" s="228" t="str">
        <f t="shared" si="9787"/>
        <v/>
      </c>
    </row>
    <row r="2225" spans="1:39" customFormat="1" outlineLevel="1">
      <c r="A2225" t="str">
        <f>B2222&amp;C2225</f>
        <v>Surname, Forename3</v>
      </c>
      <c r="B2225" s="256"/>
      <c r="C2225" s="123">
        <v>3</v>
      </c>
      <c r="D2225" s="26" t="s">
        <v>22</v>
      </c>
      <c r="E2225" s="103"/>
      <c r="F2225" s="103"/>
      <c r="G2225" s="103"/>
      <c r="H2225" s="15"/>
      <c r="I2225" s="16"/>
      <c r="J2225" s="17"/>
      <c r="K2225" s="94"/>
      <c r="L2225" s="94"/>
      <c r="M2225" s="94"/>
      <c r="N2225" s="94"/>
      <c r="O2225" s="94"/>
      <c r="P2225" s="94"/>
      <c r="Q2225" s="17" t="str">
        <f>IF(SUM(K2225:P2225)=0,"",SUM(K2225:P2225))</f>
        <v/>
      </c>
      <c r="R2225" s="94"/>
      <c r="S2225" s="94"/>
      <c r="T2225" s="17" t="str">
        <f>IF(SUM(R2225:S2225)=0,"",SUM(R2225:S2225))</f>
        <v/>
      </c>
      <c r="U2225" s="17"/>
      <c r="V2225" s="94"/>
      <c r="W2225" s="17"/>
      <c r="X2225" s="94" t="str">
        <f>IFERROR(AVERAGE(V2225:W2225),"")</f>
        <v/>
      </c>
      <c r="Y2225" s="17"/>
      <c r="Z2225" s="17"/>
      <c r="AA2225" s="71"/>
      <c r="AB2225" s="17"/>
      <c r="AC2225" s="190" t="str">
        <f>IF(J2225="","",IF(J2225&lt;&gt;0,INT(25.4347*POWER((18-J2225),1.81)),0))</f>
        <v/>
      </c>
      <c r="AD2225" s="190" t="str">
        <f>IFERROR(IF(Q2225&lt;&gt;0,INT(0.14354*POWER(((10*Q2225)-220),1.4)),0),"")</f>
        <v/>
      </c>
      <c r="AE2225" s="190" t="str">
        <f>IFERROR(IF(T2225&lt;&gt;0,INT(51.39*POWER((T2225-1.5),1.05)),0),"")</f>
        <v/>
      </c>
      <c r="AF2225" s="190">
        <f>IF(U2225&lt;&gt;0,INT(0.8465*POWER(((100*U2225)-75),1.42)),0)</f>
        <v>0</v>
      </c>
      <c r="AG2225" s="190" t="str">
        <f>IFERROR(IF(X2225&lt;&gt;0,INT(1.53775*POWER((82-X2225),1.81)),0),"")</f>
        <v/>
      </c>
      <c r="AH2225" s="190" t="str">
        <f>IF(Y2225="","",IF(Y2225&lt;&gt;0,INT(5.74352*POWER((28.5-Y2225),1.92)),0))</f>
        <v/>
      </c>
      <c r="AI2225" s="190">
        <f>IF(Z2225&lt;&gt;0,INT(12.91*POWER((Z2225-4),1.1)),0)</f>
        <v>0</v>
      </c>
      <c r="AJ2225" s="190" t="str">
        <f>IF(AA2225="","",IF(AA2225&lt;&gt;0,INT(0.2797*POWER(((100*AA2225)),1.35)),0))</f>
        <v/>
      </c>
      <c r="AK2225" s="191" t="str">
        <f>IF(AB2225="","",IF(AB2225&lt;&gt;0,INT(100.14*POWER((AB2225-1),1.08)),0))</f>
        <v/>
      </c>
      <c r="AL2225" s="192">
        <f>COUNT(J2225,Q2225,T2225,X2225,Y2225,AA2225,AB2225)</f>
        <v>0</v>
      </c>
      <c r="AM2225" s="193" t="str">
        <f>IF(AL2225=0,"",SUM(AC2225:AK2225))</f>
        <v/>
      </c>
    </row>
    <row r="2226" spans="1:39" customFormat="1" outlineLevel="1">
      <c r="B2226" s="256"/>
      <c r="C2226" s="124" t="s">
        <v>65</v>
      </c>
      <c r="D2226" s="103"/>
      <c r="E2226" s="103"/>
      <c r="F2226" s="103"/>
      <c r="G2226" s="103"/>
      <c r="H2226" s="104"/>
      <c r="I2226" s="105"/>
      <c r="J2226" s="107" t="str">
        <f>IFERROR((J2223-J2225)/J2225*100%,"")</f>
        <v/>
      </c>
      <c r="K2226" s="107" t="str">
        <f t="shared" ref="K2226:T2226" si="9788">IFERROR((K2225-K2223)/K2225*100%,"")</f>
        <v/>
      </c>
      <c r="L2226" s="107" t="str">
        <f t="shared" si="9788"/>
        <v/>
      </c>
      <c r="M2226" s="107" t="str">
        <f t="shared" si="9788"/>
        <v/>
      </c>
      <c r="N2226" s="107" t="str">
        <f t="shared" si="9788"/>
        <v/>
      </c>
      <c r="O2226" s="107" t="str">
        <f t="shared" si="9788"/>
        <v/>
      </c>
      <c r="P2226" s="107" t="str">
        <f t="shared" si="9788"/>
        <v/>
      </c>
      <c r="Q2226" s="107" t="str">
        <f t="shared" si="9788"/>
        <v/>
      </c>
      <c r="R2226" s="107" t="str">
        <f t="shared" si="9788"/>
        <v/>
      </c>
      <c r="S2226" s="107" t="str">
        <f t="shared" si="9788"/>
        <v/>
      </c>
      <c r="T2226" s="107" t="str">
        <f t="shared" si="9788"/>
        <v/>
      </c>
      <c r="U2226" s="107" t="str">
        <f t="shared" ref="U2226" si="9789">IFERROR((U2225-U2224)/U2225*100%,"")</f>
        <v/>
      </c>
      <c r="V2226" s="107" t="str">
        <f>IFERROR((V2223-V2225)/V2225*100%,"")</f>
        <v/>
      </c>
      <c r="W2226" s="107" t="str">
        <f>IFERROR((W2223-W2225)/W2225*100%,"")</f>
        <v/>
      </c>
      <c r="X2226" s="107" t="str">
        <f>IFERROR((X2223-X2225)/X2225*100%,"")</f>
        <v/>
      </c>
      <c r="Y2226" s="107" t="str">
        <f>IFERROR((Y2223-Y2225)/Y2225*100%,"")</f>
        <v/>
      </c>
      <c r="Z2226" s="107" t="str">
        <f t="shared" ref="Z2226" si="9790">IFERROR((Z2225-Z2224)/Z2225*100%,"")</f>
        <v/>
      </c>
      <c r="AA2226" s="107" t="str">
        <f>IFERROR((AA2225-AA2223)/AA2225*100%,"")</f>
        <v/>
      </c>
      <c r="AB2226" s="107" t="str">
        <f>IFERROR((AB2225-AB2223)/AB2225*100%,"")</f>
        <v/>
      </c>
      <c r="AC2226" s="194" t="str">
        <f t="shared" ref="AC2226" si="9791">IFERROR((AC2225-AC2224)/AC2225*100%,"")</f>
        <v/>
      </c>
      <c r="AD2226" s="194" t="str">
        <f t="shared" ref="AD2226" si="9792">IFERROR((AD2225-AD2224)/AD2225*100%,"")</f>
        <v/>
      </c>
      <c r="AE2226" s="194" t="str">
        <f t="shared" ref="AE2226" si="9793">IFERROR((AE2225-AE2224)/AE2225*100%,"")</f>
        <v/>
      </c>
      <c r="AF2226" s="194" t="str">
        <f t="shared" ref="AF2226" si="9794">IFERROR((AF2225-AF2224)/AF2225*100%,"")</f>
        <v/>
      </c>
      <c r="AG2226" s="194" t="str">
        <f t="shared" ref="AG2226" si="9795">IFERROR((AG2225-AG2224)/AG2225*100%,"")</f>
        <v/>
      </c>
      <c r="AH2226" s="194" t="str">
        <f t="shared" ref="AH2226" si="9796">IFERROR((AH2225-AH2224)/AH2225*100%,"")</f>
        <v/>
      </c>
      <c r="AI2226" s="194" t="str">
        <f t="shared" ref="AI2226" si="9797">IFERROR((AI2225-AI2224)/AI2225*100%,"")</f>
        <v/>
      </c>
      <c r="AJ2226" s="194" t="str">
        <f t="shared" ref="AJ2226" si="9798">IFERROR((AJ2225-AJ2224)/AJ2225*100%,"")</f>
        <v/>
      </c>
      <c r="AK2226" s="194" t="str">
        <f t="shared" ref="AK2226" si="9799">IFERROR((AK2225-AK2224)/AK2225*100%,"")</f>
        <v/>
      </c>
      <c r="AL2226" s="194" t="str">
        <f t="shared" ref="AL2226" si="9800">IFERROR((AL2225-AL2224)/AL2225*100%,"")</f>
        <v/>
      </c>
      <c r="AM2226" s="227" t="str">
        <f>IFERROR((AM2225-AM2223)/AM2225*100%,"")</f>
        <v/>
      </c>
    </row>
    <row r="2227" spans="1:39" customFormat="1" outlineLevel="1">
      <c r="A2227" t="str">
        <f>B2222&amp;C2227</f>
        <v>Surname, Forename4</v>
      </c>
      <c r="B2227" s="256"/>
      <c r="C2227" s="123">
        <v>4</v>
      </c>
      <c r="D2227" s="26" t="s">
        <v>22</v>
      </c>
      <c r="E2227" s="103"/>
      <c r="F2227" s="103"/>
      <c r="G2227" s="103"/>
      <c r="H2227" s="15"/>
      <c r="I2227" s="16"/>
      <c r="J2227" s="17"/>
      <c r="K2227" s="94"/>
      <c r="L2227" s="94"/>
      <c r="M2227" s="94"/>
      <c r="N2227" s="94"/>
      <c r="O2227" s="94"/>
      <c r="P2227" s="94"/>
      <c r="Q2227" s="17" t="str">
        <f>IF(SUM(K2227:P2227)=0,"",SUM(K2227:P2227))</f>
        <v/>
      </c>
      <c r="R2227" s="94"/>
      <c r="S2227" s="94"/>
      <c r="T2227" s="17" t="str">
        <f>IF(SUM(R2227:S2227)=0,"",SUM(R2227:S2227))</f>
        <v/>
      </c>
      <c r="U2227" s="17"/>
      <c r="V2227" s="94"/>
      <c r="W2227" s="17"/>
      <c r="X2227" s="94" t="str">
        <f>IFERROR(AVERAGE(V2227:W2227),"")</f>
        <v/>
      </c>
      <c r="Y2227" s="17"/>
      <c r="Z2227" s="17"/>
      <c r="AA2227" s="71"/>
      <c r="AB2227" s="17"/>
      <c r="AC2227" s="190" t="str">
        <f>IF(J2227="","",IF(J2227&lt;&gt;0,INT(25.4347*POWER((18-J2227),1.81)),0))</f>
        <v/>
      </c>
      <c r="AD2227" s="190" t="str">
        <f>IFERROR(IF(Q2227&lt;&gt;0,INT(0.14354*POWER(((10*Q2227)-220),1.4)),0),"")</f>
        <v/>
      </c>
      <c r="AE2227" s="190" t="str">
        <f>IFERROR(IF(T2227&lt;&gt;0,INT(51.39*POWER((T2227-1.5),1.05)),0),"")</f>
        <v/>
      </c>
      <c r="AF2227" s="190">
        <f>IF(U2227&lt;&gt;0,INT(0.8465*POWER(((100*U2227)-75),1.42)),0)</f>
        <v>0</v>
      </c>
      <c r="AG2227" s="190" t="str">
        <f>IFERROR(IF(X2227&lt;&gt;0,INT(1.53775*POWER((82-X2227),1.81)),0),"")</f>
        <v/>
      </c>
      <c r="AH2227" s="190" t="str">
        <f>IF(Y2227="","",IF(Y2227&lt;&gt;0,INT(5.74352*POWER((28.5-Y2227),1.92)),0))</f>
        <v/>
      </c>
      <c r="AI2227" s="190">
        <f>IF(Z2227&lt;&gt;0,INT(12.91*POWER((Z2227-4),1.1)),0)</f>
        <v>0</v>
      </c>
      <c r="AJ2227" s="190" t="str">
        <f>IF(AA2227="","",IF(AA2227&lt;&gt;0,INT(0.2797*POWER(((100*AA2227)),1.35)),0))</f>
        <v/>
      </c>
      <c r="AK2227" s="191" t="str">
        <f>IF(AB2227="","",IF(AB2227&lt;&gt;0,INT(100.14*POWER((AB2227-1),1.08)),0))</f>
        <v/>
      </c>
      <c r="AL2227" s="192">
        <f>COUNT(J2227,Q2227,T2227,X2227,Y2227,AA2227,AB2227)</f>
        <v>0</v>
      </c>
      <c r="AM2227" s="193" t="str">
        <f>IF(AL2227=0,"",SUM(AC2227:AK2227))</f>
        <v/>
      </c>
    </row>
    <row r="2228" spans="1:39" customFormat="1" outlineLevel="1">
      <c r="B2228" s="256"/>
      <c r="C2228" s="124" t="s">
        <v>65</v>
      </c>
      <c r="D2228" s="103"/>
      <c r="E2228" s="103"/>
      <c r="F2228" s="103"/>
      <c r="G2228" s="103"/>
      <c r="H2228" s="104"/>
      <c r="I2228" s="105"/>
      <c r="J2228" s="107" t="str">
        <f>IFERROR((J2225-J2227)/J2227*100%,"")</f>
        <v/>
      </c>
      <c r="K2228" s="107" t="str">
        <f t="shared" ref="K2228:T2228" si="9801">IFERROR((K2227-K2225)/K2227*100%,"")</f>
        <v/>
      </c>
      <c r="L2228" s="107" t="str">
        <f t="shared" si="9801"/>
        <v/>
      </c>
      <c r="M2228" s="107" t="str">
        <f t="shared" si="9801"/>
        <v/>
      </c>
      <c r="N2228" s="107" t="str">
        <f t="shared" si="9801"/>
        <v/>
      </c>
      <c r="O2228" s="107" t="str">
        <f t="shared" si="9801"/>
        <v/>
      </c>
      <c r="P2228" s="107" t="str">
        <f t="shared" si="9801"/>
        <v/>
      </c>
      <c r="Q2228" s="107" t="str">
        <f t="shared" si="9801"/>
        <v/>
      </c>
      <c r="R2228" s="107" t="str">
        <f t="shared" si="9801"/>
        <v/>
      </c>
      <c r="S2228" s="107" t="str">
        <f t="shared" si="9801"/>
        <v/>
      </c>
      <c r="T2228" s="107" t="str">
        <f t="shared" si="9801"/>
        <v/>
      </c>
      <c r="U2228" s="107" t="str">
        <f t="shared" ref="U2228" si="9802">IFERROR((U2227-U2226)/U2227*100%,"")</f>
        <v/>
      </c>
      <c r="V2228" s="107" t="str">
        <f>IFERROR((V2225-V2227)/V2227*100%,"")</f>
        <v/>
      </c>
      <c r="W2228" s="107" t="str">
        <f>IFERROR((W2225-W2227)/W2227*100%,"")</f>
        <v/>
      </c>
      <c r="X2228" s="107" t="str">
        <f>IFERROR((X2225-X2227)/X2227*100%,"")</f>
        <v/>
      </c>
      <c r="Y2228" s="107" t="str">
        <f>IFERROR((Y2225-Y2227)/Y2227*100%,"")</f>
        <v/>
      </c>
      <c r="Z2228" s="107" t="str">
        <f t="shared" ref="Z2228" si="9803">IFERROR((Z2227-Z2226)/Z2227*100%,"")</f>
        <v/>
      </c>
      <c r="AA2228" s="107" t="str">
        <f>IFERROR((AA2227-AA2225)/AA2227*100%,"")</f>
        <v/>
      </c>
      <c r="AB2228" s="107" t="str">
        <f>IFERROR((AB2227-AB2225)/AB2227*100%,"")</f>
        <v/>
      </c>
      <c r="AC2228" s="194" t="str">
        <f t="shared" ref="AC2228" si="9804">IFERROR((AC2227-AC2226)/AC2227*100%,"")</f>
        <v/>
      </c>
      <c r="AD2228" s="194" t="str">
        <f t="shared" ref="AD2228" si="9805">IFERROR((AD2227-AD2226)/AD2227*100%,"")</f>
        <v/>
      </c>
      <c r="AE2228" s="194" t="str">
        <f t="shared" ref="AE2228" si="9806">IFERROR((AE2227-AE2226)/AE2227*100%,"")</f>
        <v/>
      </c>
      <c r="AF2228" s="194" t="str">
        <f t="shared" ref="AF2228" si="9807">IFERROR((AF2227-AF2226)/AF2227*100%,"")</f>
        <v/>
      </c>
      <c r="AG2228" s="194" t="str">
        <f t="shared" ref="AG2228" si="9808">IFERROR((AG2227-AG2226)/AG2227*100%,"")</f>
        <v/>
      </c>
      <c r="AH2228" s="194" t="str">
        <f t="shared" ref="AH2228" si="9809">IFERROR((AH2227-AH2226)/AH2227*100%,"")</f>
        <v/>
      </c>
      <c r="AI2228" s="194" t="str">
        <f t="shared" ref="AI2228" si="9810">IFERROR((AI2227-AI2226)/AI2227*100%,"")</f>
        <v/>
      </c>
      <c r="AJ2228" s="194" t="str">
        <f t="shared" ref="AJ2228" si="9811">IFERROR((AJ2227-AJ2226)/AJ2227*100%,"")</f>
        <v/>
      </c>
      <c r="AK2228" s="194" t="str">
        <f t="shared" ref="AK2228" si="9812">IFERROR((AK2227-AK2226)/AK2227*100%,"")</f>
        <v/>
      </c>
      <c r="AL2228" s="194" t="str">
        <f t="shared" ref="AL2228" si="9813">IFERROR((AL2227-AL2226)/AL2227*100%,"")</f>
        <v/>
      </c>
      <c r="AM2228" s="227" t="str">
        <f>IFERROR((AM2227-AM2225)/AM2227*100%,"")</f>
        <v/>
      </c>
    </row>
    <row r="2229" spans="1:39" customFormat="1" outlineLevel="1">
      <c r="A2229" t="str">
        <f>B2222&amp;C2229</f>
        <v>Surname, Forename5</v>
      </c>
      <c r="B2229" s="256"/>
      <c r="C2229" s="123">
        <v>5</v>
      </c>
      <c r="D2229" s="26" t="s">
        <v>22</v>
      </c>
      <c r="E2229" s="103"/>
      <c r="F2229" s="103"/>
      <c r="G2229" s="103"/>
      <c r="H2229" s="15"/>
      <c r="I2229" s="16"/>
      <c r="J2229" s="17"/>
      <c r="K2229" s="94"/>
      <c r="L2229" s="94"/>
      <c r="M2229" s="94"/>
      <c r="N2229" s="94"/>
      <c r="O2229" s="94"/>
      <c r="P2229" s="94"/>
      <c r="Q2229" s="17" t="str">
        <f>IF(SUM(K2229:P2229)=0,"",SUM(K2229:P2229))</f>
        <v/>
      </c>
      <c r="R2229" s="94"/>
      <c r="S2229" s="94"/>
      <c r="T2229" s="17" t="str">
        <f>IF(SUM(R2229:S2229)=0,"",SUM(R2229:S2229))</f>
        <v/>
      </c>
      <c r="U2229" s="17"/>
      <c r="V2229" s="94"/>
      <c r="W2229" s="17"/>
      <c r="X2229" s="94" t="str">
        <f>IFERROR(AVERAGE(V2229:W2229),"")</f>
        <v/>
      </c>
      <c r="Y2229" s="17"/>
      <c r="Z2229" s="17"/>
      <c r="AA2229" s="71"/>
      <c r="AB2229" s="17"/>
      <c r="AC2229" s="190" t="str">
        <f>IF(J2229="","",IF(J2229&lt;&gt;0,INT(25.4347*POWER((18-J2229),1.81)),0))</f>
        <v/>
      </c>
      <c r="AD2229" s="190" t="str">
        <f>IFERROR(IF(Q2229&lt;&gt;0,INT(0.14354*POWER(((10*Q2229)-220),1.4)),0),"")</f>
        <v/>
      </c>
      <c r="AE2229" s="190" t="str">
        <f>IFERROR(IF(T2229&lt;&gt;0,INT(51.39*POWER((T2229-1.5),1.05)),0),"")</f>
        <v/>
      </c>
      <c r="AF2229" s="190">
        <f>IF(U2229&lt;&gt;0,INT(0.8465*POWER(((100*U2229)-75),1.42)),0)</f>
        <v>0</v>
      </c>
      <c r="AG2229" s="190" t="str">
        <f>IFERROR(IF(X2229&lt;&gt;0,INT(1.53775*POWER((82-X2229),1.81)),0),"")</f>
        <v/>
      </c>
      <c r="AH2229" s="190" t="str">
        <f>IF(Y2229="","",IF(Y2229&lt;&gt;0,INT(5.74352*POWER((28.5-Y2229),1.92)),0))</f>
        <v/>
      </c>
      <c r="AI2229" s="190">
        <f>IF(Z2229&lt;&gt;0,INT(12.91*POWER((Z2229-4),1.1)),0)</f>
        <v>0</v>
      </c>
      <c r="AJ2229" s="190" t="str">
        <f>IF(AA2229="","",IF(AA2229&lt;&gt;0,INT(0.2797*POWER(((100*AA2229)),1.35)),0))</f>
        <v/>
      </c>
      <c r="AK2229" s="191" t="str">
        <f>IF(AB2229="","",IF(AB2229&lt;&gt;0,INT(100.14*POWER((AB2229-1),1.08)),0))</f>
        <v/>
      </c>
      <c r="AL2229" s="192">
        <f>COUNT(J2229,Q2229,T2229,X2229,Y2229,AA2229,AB2229)</f>
        <v>0</v>
      </c>
      <c r="AM2229" s="193" t="str">
        <f>IF(AL2229=0,"",SUM(AC2229:AK2229))</f>
        <v/>
      </c>
    </row>
    <row r="2230" spans="1:39" customFormat="1" outlineLevel="1">
      <c r="B2230" s="256"/>
      <c r="C2230" s="124" t="s">
        <v>65</v>
      </c>
      <c r="D2230" s="103"/>
      <c r="E2230" s="103"/>
      <c r="F2230" s="103"/>
      <c r="G2230" s="103"/>
      <c r="H2230" s="104"/>
      <c r="I2230" s="105"/>
      <c r="J2230" s="107" t="str">
        <f>IFERROR((J2227-J2229)/J2229*100%,"")</f>
        <v/>
      </c>
      <c r="K2230" s="107" t="str">
        <f t="shared" ref="K2230:T2230" si="9814">IFERROR((K2229-K2227)/K2229*100%,"")</f>
        <v/>
      </c>
      <c r="L2230" s="107" t="str">
        <f t="shared" si="9814"/>
        <v/>
      </c>
      <c r="M2230" s="107" t="str">
        <f t="shared" si="9814"/>
        <v/>
      </c>
      <c r="N2230" s="107" t="str">
        <f t="shared" si="9814"/>
        <v/>
      </c>
      <c r="O2230" s="107" t="str">
        <f t="shared" si="9814"/>
        <v/>
      </c>
      <c r="P2230" s="107" t="str">
        <f t="shared" si="9814"/>
        <v/>
      </c>
      <c r="Q2230" s="107" t="str">
        <f t="shared" si="9814"/>
        <v/>
      </c>
      <c r="R2230" s="107" t="str">
        <f t="shared" si="9814"/>
        <v/>
      </c>
      <c r="S2230" s="107" t="str">
        <f t="shared" si="9814"/>
        <v/>
      </c>
      <c r="T2230" s="107" t="str">
        <f t="shared" si="9814"/>
        <v/>
      </c>
      <c r="U2230" s="107" t="str">
        <f t="shared" ref="U2230" si="9815">IFERROR((U2229-U2228)/U2229*100%,"")</f>
        <v/>
      </c>
      <c r="V2230" s="107" t="str">
        <f>IFERROR((V2227-V2229)/V2229*100%,"")</f>
        <v/>
      </c>
      <c r="W2230" s="107" t="str">
        <f>IFERROR((W2227-W2229)/W2229*100%,"")</f>
        <v/>
      </c>
      <c r="X2230" s="107" t="str">
        <f>IFERROR((X2227-X2229)/X2229*100%,"")</f>
        <v/>
      </c>
      <c r="Y2230" s="107" t="str">
        <f>IFERROR((Y2227-Y2229)/Y2229*100%,"")</f>
        <v/>
      </c>
      <c r="Z2230" s="107" t="str">
        <f t="shared" ref="Z2230" si="9816">IFERROR((Z2229-Z2228)/Z2229*100%,"")</f>
        <v/>
      </c>
      <c r="AA2230" s="107" t="str">
        <f>IFERROR((AA2229-AA2227)/AA2229*100%,"")</f>
        <v/>
      </c>
      <c r="AB2230" s="107" t="str">
        <f>IFERROR((AB2229-AB2227)/AB2229*100%,"")</f>
        <v/>
      </c>
      <c r="AC2230" s="194" t="str">
        <f t="shared" ref="AC2230" si="9817">IFERROR((AC2229-AC2228)/AC2229*100%,"")</f>
        <v/>
      </c>
      <c r="AD2230" s="194" t="str">
        <f t="shared" ref="AD2230" si="9818">IFERROR((AD2229-AD2228)/AD2229*100%,"")</f>
        <v/>
      </c>
      <c r="AE2230" s="194" t="str">
        <f t="shared" ref="AE2230" si="9819">IFERROR((AE2229-AE2228)/AE2229*100%,"")</f>
        <v/>
      </c>
      <c r="AF2230" s="194" t="str">
        <f t="shared" ref="AF2230" si="9820">IFERROR((AF2229-AF2228)/AF2229*100%,"")</f>
        <v/>
      </c>
      <c r="AG2230" s="194" t="str">
        <f t="shared" ref="AG2230" si="9821">IFERROR((AG2229-AG2228)/AG2229*100%,"")</f>
        <v/>
      </c>
      <c r="AH2230" s="194" t="str">
        <f t="shared" ref="AH2230" si="9822">IFERROR((AH2229-AH2228)/AH2229*100%,"")</f>
        <v/>
      </c>
      <c r="AI2230" s="194" t="str">
        <f t="shared" ref="AI2230" si="9823">IFERROR((AI2229-AI2228)/AI2229*100%,"")</f>
        <v/>
      </c>
      <c r="AJ2230" s="194" t="str">
        <f t="shared" ref="AJ2230" si="9824">IFERROR((AJ2229-AJ2228)/AJ2229*100%,"")</f>
        <v/>
      </c>
      <c r="AK2230" s="194" t="str">
        <f t="shared" ref="AK2230" si="9825">IFERROR((AK2229-AK2228)/AK2229*100%,"")</f>
        <v/>
      </c>
      <c r="AL2230" s="194" t="str">
        <f t="shared" ref="AL2230" si="9826">IFERROR((AL2229-AL2228)/AL2229*100%,"")</f>
        <v/>
      </c>
      <c r="AM2230" s="227" t="str">
        <f>IFERROR((AM2229-AM2227)/AM2229*100%,"")</f>
        <v/>
      </c>
    </row>
    <row r="2231" spans="1:39" customFormat="1" outlineLevel="1">
      <c r="A2231" t="str">
        <f>B2222&amp;C2231</f>
        <v>Surname, Forename6</v>
      </c>
      <c r="B2231" s="256"/>
      <c r="C2231" s="123">
        <v>6</v>
      </c>
      <c r="D2231" s="26" t="s">
        <v>22</v>
      </c>
      <c r="E2231" s="103"/>
      <c r="F2231" s="103"/>
      <c r="G2231" s="103"/>
      <c r="H2231" s="15"/>
      <c r="I2231" s="16"/>
      <c r="J2231" s="17"/>
      <c r="K2231" s="94"/>
      <c r="L2231" s="94"/>
      <c r="M2231" s="94"/>
      <c r="N2231" s="94"/>
      <c r="O2231" s="94"/>
      <c r="P2231" s="94"/>
      <c r="Q2231" s="17" t="str">
        <f>IF(SUM(K2231:P2231)=0,"",SUM(K2231:P2231))</f>
        <v/>
      </c>
      <c r="R2231" s="94"/>
      <c r="S2231" s="94"/>
      <c r="T2231" s="17" t="str">
        <f>IF(SUM(R2231:S2231)=0,"",SUM(R2231:S2231))</f>
        <v/>
      </c>
      <c r="U2231" s="17"/>
      <c r="V2231" s="94"/>
      <c r="W2231" s="17"/>
      <c r="X2231" s="94" t="str">
        <f>IFERROR(AVERAGE(V2231:W2231),"")</f>
        <v/>
      </c>
      <c r="Y2231" s="17"/>
      <c r="Z2231" s="17"/>
      <c r="AA2231" s="71"/>
      <c r="AB2231" s="17"/>
      <c r="AC2231" s="190" t="str">
        <f>IF(J2231="","",IF(J2231&lt;&gt;0,INT(25.4347*POWER((18-J2231),1.81)),0))</f>
        <v/>
      </c>
      <c r="AD2231" s="190" t="str">
        <f>IFERROR(IF(Q2231&lt;&gt;0,INT(0.14354*POWER(((10*Q2231)-220),1.4)),0),"")</f>
        <v/>
      </c>
      <c r="AE2231" s="190" t="str">
        <f>IFERROR(IF(T2231&lt;&gt;0,INT(51.39*POWER((T2231-1.5),1.05)),0),"")</f>
        <v/>
      </c>
      <c r="AF2231" s="190">
        <f>IF(U2231&lt;&gt;0,INT(0.8465*POWER(((100*U2231)-75),1.42)),0)</f>
        <v>0</v>
      </c>
      <c r="AG2231" s="190" t="str">
        <f>IFERROR(IF(X2231&lt;&gt;0,INT(1.53775*POWER((82-X2231),1.81)),0),"")</f>
        <v/>
      </c>
      <c r="AH2231" s="190" t="str">
        <f>IF(Y2231="","",IF(Y2231&lt;&gt;0,INT(5.74352*POWER((28.5-Y2231),1.92)),0))</f>
        <v/>
      </c>
      <c r="AI2231" s="190">
        <f>IF(Z2231&lt;&gt;0,INT(12.91*POWER((Z2231-4),1.1)),0)</f>
        <v>0</v>
      </c>
      <c r="AJ2231" s="190" t="str">
        <f>IF(AA2231="","",IF(AA2231&lt;&gt;0,INT(0.2797*POWER(((100*AA2231)),1.35)),0))</f>
        <v/>
      </c>
      <c r="AK2231" s="191" t="str">
        <f>IF(AB2231="","",IF(AB2231&lt;&gt;0,INT(100.14*POWER((AB2231-1),1.08)),0))</f>
        <v/>
      </c>
      <c r="AL2231" s="192">
        <f>COUNT(J2231,Q2231,T2231,X2231,Y2231,AA2231,AB2231)</f>
        <v>0</v>
      </c>
      <c r="AM2231" s="193" t="str">
        <f>IF(AL2231=0,"",SUM(AC2231:AK2231))</f>
        <v/>
      </c>
    </row>
    <row r="2232" spans="1:39" customFormat="1" outlineLevel="1">
      <c r="B2232" s="256"/>
      <c r="C2232" s="124" t="s">
        <v>65</v>
      </c>
      <c r="D2232" s="103"/>
      <c r="E2232" s="103"/>
      <c r="F2232" s="103"/>
      <c r="G2232" s="103"/>
      <c r="H2232" s="104"/>
      <c r="I2232" s="105"/>
      <c r="J2232" s="107" t="str">
        <f>IFERROR((J2229-J2231)/J2231*100%,"")</f>
        <v/>
      </c>
      <c r="K2232" s="107" t="str">
        <f t="shared" ref="K2232:T2232" si="9827">IFERROR((K2231-K2229)/K2231*100%,"")</f>
        <v/>
      </c>
      <c r="L2232" s="107" t="str">
        <f t="shared" si="9827"/>
        <v/>
      </c>
      <c r="M2232" s="107" t="str">
        <f t="shared" si="9827"/>
        <v/>
      </c>
      <c r="N2232" s="107" t="str">
        <f t="shared" si="9827"/>
        <v/>
      </c>
      <c r="O2232" s="107" t="str">
        <f t="shared" si="9827"/>
        <v/>
      </c>
      <c r="P2232" s="107" t="str">
        <f t="shared" si="9827"/>
        <v/>
      </c>
      <c r="Q2232" s="107" t="str">
        <f t="shared" si="9827"/>
        <v/>
      </c>
      <c r="R2232" s="107" t="str">
        <f t="shared" si="9827"/>
        <v/>
      </c>
      <c r="S2232" s="107" t="str">
        <f t="shared" si="9827"/>
        <v/>
      </c>
      <c r="T2232" s="107" t="str">
        <f t="shared" si="9827"/>
        <v/>
      </c>
      <c r="U2232" s="107" t="str">
        <f t="shared" ref="U2232" si="9828">IFERROR((U2231-U2230)/U2231*100%,"")</f>
        <v/>
      </c>
      <c r="V2232" s="107" t="str">
        <f>IFERROR((V2229-V2231)/V2231*100%,"")</f>
        <v/>
      </c>
      <c r="W2232" s="107" t="str">
        <f>IFERROR((W2229-W2231)/W2231*100%,"")</f>
        <v/>
      </c>
      <c r="X2232" s="107" t="str">
        <f>IFERROR((X2229-X2231)/X2231*100%,"")</f>
        <v/>
      </c>
      <c r="Y2232" s="107" t="str">
        <f>IFERROR((Y2229-Y2231)/Y2231*100%,"")</f>
        <v/>
      </c>
      <c r="Z2232" s="107" t="str">
        <f t="shared" ref="Z2232" si="9829">IFERROR((Z2231-Z2230)/Z2231*100%,"")</f>
        <v/>
      </c>
      <c r="AA2232" s="107" t="str">
        <f>IFERROR((AA2231-AA2229)/AA2231*100%,"")</f>
        <v/>
      </c>
      <c r="AB2232" s="107" t="str">
        <f>IFERROR((AB2231-AB2229)/AB2231*100%,"")</f>
        <v/>
      </c>
      <c r="AC2232" s="194" t="str">
        <f t="shared" ref="AC2232" si="9830">IFERROR((AC2231-AC2230)/AC2231*100%,"")</f>
        <v/>
      </c>
      <c r="AD2232" s="194" t="str">
        <f t="shared" ref="AD2232" si="9831">IFERROR((AD2231-AD2230)/AD2231*100%,"")</f>
        <v/>
      </c>
      <c r="AE2232" s="194" t="str">
        <f t="shared" ref="AE2232" si="9832">IFERROR((AE2231-AE2230)/AE2231*100%,"")</f>
        <v/>
      </c>
      <c r="AF2232" s="194" t="str">
        <f t="shared" ref="AF2232" si="9833">IFERROR((AF2231-AF2230)/AF2231*100%,"")</f>
        <v/>
      </c>
      <c r="AG2232" s="194" t="str">
        <f t="shared" ref="AG2232" si="9834">IFERROR((AG2231-AG2230)/AG2231*100%,"")</f>
        <v/>
      </c>
      <c r="AH2232" s="194" t="str">
        <f t="shared" ref="AH2232" si="9835">IFERROR((AH2231-AH2230)/AH2231*100%,"")</f>
        <v/>
      </c>
      <c r="AI2232" s="194" t="str">
        <f t="shared" ref="AI2232" si="9836">IFERROR((AI2231-AI2230)/AI2231*100%,"")</f>
        <v/>
      </c>
      <c r="AJ2232" s="194" t="str">
        <f t="shared" ref="AJ2232" si="9837">IFERROR((AJ2231-AJ2230)/AJ2231*100%,"")</f>
        <v/>
      </c>
      <c r="AK2232" s="194" t="str">
        <f t="shared" ref="AK2232" si="9838">IFERROR((AK2231-AK2230)/AK2231*100%,"")</f>
        <v/>
      </c>
      <c r="AL2232" s="194" t="str">
        <f t="shared" ref="AL2232" si="9839">IFERROR((AL2231-AL2230)/AL2231*100%,"")</f>
        <v/>
      </c>
      <c r="AM2232" s="227" t="str">
        <f>IFERROR((AM2231-AM2229)/AM2231*100%,"")</f>
        <v/>
      </c>
    </row>
    <row r="2233" spans="1:39" customFormat="1" outlineLevel="1">
      <c r="A2233" t="str">
        <f>B2222&amp;C2233</f>
        <v>Surname, Forename7</v>
      </c>
      <c r="B2233" s="256"/>
      <c r="C2233" s="123">
        <v>7</v>
      </c>
      <c r="D2233" s="26" t="s">
        <v>22</v>
      </c>
      <c r="E2233" s="103"/>
      <c r="F2233" s="103"/>
      <c r="G2233" s="103"/>
      <c r="H2233" s="15"/>
      <c r="I2233" s="16"/>
      <c r="J2233" s="17"/>
      <c r="K2233" s="94"/>
      <c r="L2233" s="94"/>
      <c r="M2233" s="94"/>
      <c r="N2233" s="94"/>
      <c r="O2233" s="94"/>
      <c r="P2233" s="94"/>
      <c r="Q2233" s="17" t="str">
        <f>IF(SUM(K2233:P2233)=0,"",SUM(K2233:P2233))</f>
        <v/>
      </c>
      <c r="R2233" s="94"/>
      <c r="S2233" s="94"/>
      <c r="T2233" s="17" t="str">
        <f>IF(SUM(R2233:S2233)=0,"",SUM(R2233:S2233))</f>
        <v/>
      </c>
      <c r="U2233" s="17"/>
      <c r="V2233" s="94"/>
      <c r="W2233" s="17"/>
      <c r="X2233" s="94" t="str">
        <f>IFERROR(AVERAGE(V2233:W2233),"")</f>
        <v/>
      </c>
      <c r="Y2233" s="17"/>
      <c r="Z2233" s="17"/>
      <c r="AA2233" s="71"/>
      <c r="AB2233" s="17"/>
      <c r="AC2233" s="190" t="str">
        <f>IF(J2233="","",IF(J2233&lt;&gt;0,INT(25.4347*POWER((18-J2233),1.81)),0))</f>
        <v/>
      </c>
      <c r="AD2233" s="190" t="str">
        <f>IFERROR(IF(Q2233&lt;&gt;0,INT(0.14354*POWER(((10*Q2233)-220),1.4)),0),"")</f>
        <v/>
      </c>
      <c r="AE2233" s="190" t="str">
        <f>IFERROR(IF(T2233&lt;&gt;0,INT(51.39*POWER((T2233-1.5),1.05)),0),"")</f>
        <v/>
      </c>
      <c r="AF2233" s="190">
        <f>IF(U2233&lt;&gt;0,INT(0.8465*POWER(((100*U2233)-75),1.42)),0)</f>
        <v>0</v>
      </c>
      <c r="AG2233" s="190" t="str">
        <f>IFERROR(IF(X2233&lt;&gt;0,INT(1.53775*POWER((82-X2233),1.81)),0),"")</f>
        <v/>
      </c>
      <c r="AH2233" s="190" t="str">
        <f>IF(Y2233="","",IF(Y2233&lt;&gt;0,INT(5.74352*POWER((28.5-Y2233),1.92)),0))</f>
        <v/>
      </c>
      <c r="AI2233" s="190">
        <f>IF(Z2233&lt;&gt;0,INT(12.91*POWER((Z2233-4),1.1)),0)</f>
        <v>0</v>
      </c>
      <c r="AJ2233" s="190" t="str">
        <f>IF(AA2233="","",IF(AA2233&lt;&gt;0,INT(0.2797*POWER(((100*AA2233)),1.35)),0))</f>
        <v/>
      </c>
      <c r="AK2233" s="191" t="str">
        <f>IF(AB2233="","",IF(AB2233&lt;&gt;0,INT(100.14*POWER((AB2233-1),1.08)),0))</f>
        <v/>
      </c>
      <c r="AL2233" s="192">
        <f>COUNT(J2233,Q2233,T2233,X2233,Y2233,AA2233,AB2233)</f>
        <v>0</v>
      </c>
      <c r="AM2233" s="193" t="str">
        <f>IF(AL2233=0,"",SUM(AC2233:AK2233))</f>
        <v/>
      </c>
    </row>
    <row r="2234" spans="1:39" customFormat="1" outlineLevel="1">
      <c r="B2234" s="256"/>
      <c r="C2234" s="124" t="s">
        <v>65</v>
      </c>
      <c r="D2234" s="103"/>
      <c r="E2234" s="103"/>
      <c r="F2234" s="103"/>
      <c r="G2234" s="103"/>
      <c r="H2234" s="104"/>
      <c r="I2234" s="105"/>
      <c r="J2234" s="107" t="str">
        <f>IFERROR((J2231-J2233)/J2233*100%,"")</f>
        <v/>
      </c>
      <c r="K2234" s="107" t="str">
        <f t="shared" ref="K2234:T2234" si="9840">IFERROR((K2233-K2231)/K2233*100%,"")</f>
        <v/>
      </c>
      <c r="L2234" s="107" t="str">
        <f t="shared" si="9840"/>
        <v/>
      </c>
      <c r="M2234" s="107" t="str">
        <f t="shared" si="9840"/>
        <v/>
      </c>
      <c r="N2234" s="107" t="str">
        <f t="shared" si="9840"/>
        <v/>
      </c>
      <c r="O2234" s="107" t="str">
        <f t="shared" si="9840"/>
        <v/>
      </c>
      <c r="P2234" s="107" t="str">
        <f t="shared" si="9840"/>
        <v/>
      </c>
      <c r="Q2234" s="107" t="str">
        <f t="shared" si="9840"/>
        <v/>
      </c>
      <c r="R2234" s="107" t="str">
        <f t="shared" si="9840"/>
        <v/>
      </c>
      <c r="S2234" s="107" t="str">
        <f t="shared" si="9840"/>
        <v/>
      </c>
      <c r="T2234" s="107" t="str">
        <f t="shared" si="9840"/>
        <v/>
      </c>
      <c r="U2234" s="107" t="str">
        <f t="shared" ref="U2234" si="9841">IFERROR((U2233-U2232)/U2233*100%,"")</f>
        <v/>
      </c>
      <c r="V2234" s="107" t="str">
        <f>IFERROR((V2231-V2233)/V2233*100%,"")</f>
        <v/>
      </c>
      <c r="W2234" s="107" t="str">
        <f>IFERROR((W2231-W2233)/W2233*100%,"")</f>
        <v/>
      </c>
      <c r="X2234" s="107" t="str">
        <f>IFERROR((X2231-X2233)/X2233*100%,"")</f>
        <v/>
      </c>
      <c r="Y2234" s="107" t="str">
        <f>IFERROR((Y2231-Y2233)/Y2233*100%,"")</f>
        <v/>
      </c>
      <c r="Z2234" s="107" t="str">
        <f t="shared" ref="Z2234" si="9842">IFERROR((Z2233-Z2232)/Z2233*100%,"")</f>
        <v/>
      </c>
      <c r="AA2234" s="107" t="str">
        <f>IFERROR((AA2233-AA2231)/AA2233*100%,"")</f>
        <v/>
      </c>
      <c r="AB2234" s="107" t="str">
        <f>IFERROR((AB2233-AB2231)/AB2233*100%,"")</f>
        <v/>
      </c>
      <c r="AC2234" s="194" t="str">
        <f t="shared" ref="AC2234" si="9843">IFERROR((AC2233-AC2232)/AC2233*100%,"")</f>
        <v/>
      </c>
      <c r="AD2234" s="194" t="str">
        <f t="shared" ref="AD2234" si="9844">IFERROR((AD2233-AD2232)/AD2233*100%,"")</f>
        <v/>
      </c>
      <c r="AE2234" s="194" t="str">
        <f t="shared" ref="AE2234" si="9845">IFERROR((AE2233-AE2232)/AE2233*100%,"")</f>
        <v/>
      </c>
      <c r="AF2234" s="194" t="str">
        <f t="shared" ref="AF2234" si="9846">IFERROR((AF2233-AF2232)/AF2233*100%,"")</f>
        <v/>
      </c>
      <c r="AG2234" s="194" t="str">
        <f t="shared" ref="AG2234" si="9847">IFERROR((AG2233-AG2232)/AG2233*100%,"")</f>
        <v/>
      </c>
      <c r="AH2234" s="194" t="str">
        <f t="shared" ref="AH2234" si="9848">IFERROR((AH2233-AH2232)/AH2233*100%,"")</f>
        <v/>
      </c>
      <c r="AI2234" s="194" t="str">
        <f t="shared" ref="AI2234" si="9849">IFERROR((AI2233-AI2232)/AI2233*100%,"")</f>
        <v/>
      </c>
      <c r="AJ2234" s="194" t="str">
        <f t="shared" ref="AJ2234" si="9850">IFERROR((AJ2233-AJ2232)/AJ2233*100%,"")</f>
        <v/>
      </c>
      <c r="AK2234" s="194" t="str">
        <f t="shared" ref="AK2234" si="9851">IFERROR((AK2233-AK2232)/AK2233*100%,"")</f>
        <v/>
      </c>
      <c r="AL2234" s="194" t="str">
        <f t="shared" ref="AL2234" si="9852">IFERROR((AL2233-AL2232)/AL2233*100%,"")</f>
        <v/>
      </c>
      <c r="AM2234" s="227" t="str">
        <f>IFERROR((AM2233-AM2231)/AM2233*100%,"")</f>
        <v/>
      </c>
    </row>
    <row r="2235" spans="1:39" customFormat="1" outlineLevel="1">
      <c r="A2235" t="str">
        <f>B2222&amp;C2235</f>
        <v>Surname, Forename8</v>
      </c>
      <c r="B2235" s="256"/>
      <c r="C2235" s="123">
        <v>8</v>
      </c>
      <c r="D2235" s="26" t="s">
        <v>22</v>
      </c>
      <c r="E2235" s="103"/>
      <c r="F2235" s="103"/>
      <c r="G2235" s="103"/>
      <c r="H2235" s="15"/>
      <c r="I2235" s="16"/>
      <c r="J2235" s="17"/>
      <c r="K2235" s="94"/>
      <c r="L2235" s="94"/>
      <c r="M2235" s="94"/>
      <c r="N2235" s="94"/>
      <c r="O2235" s="94"/>
      <c r="P2235" s="94"/>
      <c r="Q2235" s="17" t="str">
        <f>IF(SUM(K2235:P2235)=0,"",SUM(K2235:P2235))</f>
        <v/>
      </c>
      <c r="R2235" s="94"/>
      <c r="S2235" s="94"/>
      <c r="T2235" s="17" t="str">
        <f>IF(SUM(R2235:S2235)=0,"",SUM(R2235:S2235))</f>
        <v/>
      </c>
      <c r="U2235" s="17"/>
      <c r="V2235" s="94"/>
      <c r="W2235" s="17"/>
      <c r="X2235" s="94" t="str">
        <f>IFERROR(AVERAGE(V2235:W2235),"")</f>
        <v/>
      </c>
      <c r="Y2235" s="17"/>
      <c r="Z2235" s="17"/>
      <c r="AA2235" s="71"/>
      <c r="AB2235" s="17"/>
      <c r="AC2235" s="190" t="str">
        <f>IF(J2235="","",IF(J2235&lt;&gt;0,INT(25.4347*POWER((18-J2235),1.81)),0))</f>
        <v/>
      </c>
      <c r="AD2235" s="190" t="str">
        <f>IFERROR(IF(Q2235&lt;&gt;0,INT(0.14354*POWER(((10*Q2235)-220),1.4)),0),"")</f>
        <v/>
      </c>
      <c r="AE2235" s="190" t="str">
        <f>IFERROR(IF(T2235&lt;&gt;0,INT(51.39*POWER((T2235-1.5),1.05)),0),"")</f>
        <v/>
      </c>
      <c r="AF2235" s="190">
        <f>IF(U2235&lt;&gt;0,INT(0.8465*POWER(((100*U2235)-75),1.42)),0)</f>
        <v>0</v>
      </c>
      <c r="AG2235" s="190" t="str">
        <f>IFERROR(IF(X2235&lt;&gt;0,INT(1.53775*POWER((82-X2235),1.81)),0),"")</f>
        <v/>
      </c>
      <c r="AH2235" s="190" t="str">
        <f>IF(Y2235="","",IF(Y2235&lt;&gt;0,INT(5.74352*POWER((28.5-Y2235),1.92)),0))</f>
        <v/>
      </c>
      <c r="AI2235" s="190">
        <f>IF(Z2235&lt;&gt;0,INT(12.91*POWER((Z2235-4),1.1)),0)</f>
        <v>0</v>
      </c>
      <c r="AJ2235" s="190" t="str">
        <f>IF(AA2235="","",IF(AA2235&lt;&gt;0,INT(0.2797*POWER(((100*AA2235)),1.35)),0))</f>
        <v/>
      </c>
      <c r="AK2235" s="191" t="str">
        <f>IF(AB2235="","",IF(AB2235&lt;&gt;0,INT(100.14*POWER((AB2235-1),1.08)),0))</f>
        <v/>
      </c>
      <c r="AL2235" s="192">
        <f>COUNT(J2235,Q2235,T2235,X2235,Y2235,AA2235,AB2235)</f>
        <v>0</v>
      </c>
      <c r="AM2235" s="193" t="str">
        <f>IF(AL2235=0,"",SUM(AC2235:AK2235))</f>
        <v/>
      </c>
    </row>
    <row r="2236" spans="1:39" customFormat="1" outlineLevel="1">
      <c r="B2236" s="256"/>
      <c r="C2236" s="124" t="s">
        <v>65</v>
      </c>
      <c r="D2236" s="103"/>
      <c r="E2236" s="103"/>
      <c r="F2236" s="103"/>
      <c r="G2236" s="103"/>
      <c r="H2236" s="104"/>
      <c r="I2236" s="105"/>
      <c r="J2236" s="107" t="str">
        <f>IFERROR((J2233-J2235)/J2235*100%,"")</f>
        <v/>
      </c>
      <c r="K2236" s="107" t="str">
        <f t="shared" ref="K2236:T2236" si="9853">IFERROR((K2235-K2233)/K2235*100%,"")</f>
        <v/>
      </c>
      <c r="L2236" s="107" t="str">
        <f t="shared" si="9853"/>
        <v/>
      </c>
      <c r="M2236" s="107" t="str">
        <f t="shared" si="9853"/>
        <v/>
      </c>
      <c r="N2236" s="107" t="str">
        <f t="shared" si="9853"/>
        <v/>
      </c>
      <c r="O2236" s="107" t="str">
        <f t="shared" si="9853"/>
        <v/>
      </c>
      <c r="P2236" s="107" t="str">
        <f t="shared" si="9853"/>
        <v/>
      </c>
      <c r="Q2236" s="107" t="str">
        <f t="shared" si="9853"/>
        <v/>
      </c>
      <c r="R2236" s="107" t="str">
        <f t="shared" si="9853"/>
        <v/>
      </c>
      <c r="S2236" s="107" t="str">
        <f t="shared" si="9853"/>
        <v/>
      </c>
      <c r="T2236" s="107" t="str">
        <f t="shared" si="9853"/>
        <v/>
      </c>
      <c r="U2236" s="107" t="str">
        <f t="shared" ref="U2236" si="9854">IFERROR((U2235-U2234)/U2235*100%,"")</f>
        <v/>
      </c>
      <c r="V2236" s="107" t="str">
        <f>IFERROR((V2233-V2235)/V2235*100%,"")</f>
        <v/>
      </c>
      <c r="W2236" s="107" t="str">
        <f>IFERROR((W2233-W2235)/W2235*100%,"")</f>
        <v/>
      </c>
      <c r="X2236" s="107" t="str">
        <f>IFERROR((X2233-X2235)/X2235*100%,"")</f>
        <v/>
      </c>
      <c r="Y2236" s="107" t="str">
        <f>IFERROR((Y2233-Y2235)/Y2235*100%,"")</f>
        <v/>
      </c>
      <c r="Z2236" s="107" t="str">
        <f t="shared" ref="Z2236" si="9855">IFERROR((Z2235-Z2234)/Z2235*100%,"")</f>
        <v/>
      </c>
      <c r="AA2236" s="107" t="str">
        <f>IFERROR((AA2235-AA2233)/AA2235*100%,"")</f>
        <v/>
      </c>
      <c r="AB2236" s="107" t="str">
        <f>IFERROR((AB2235-AB2233)/AB2235*100%,"")</f>
        <v/>
      </c>
      <c r="AC2236" s="194" t="str">
        <f t="shared" ref="AC2236" si="9856">IFERROR((AC2235-AC2234)/AC2235*100%,"")</f>
        <v/>
      </c>
      <c r="AD2236" s="194" t="str">
        <f t="shared" ref="AD2236" si="9857">IFERROR((AD2235-AD2234)/AD2235*100%,"")</f>
        <v/>
      </c>
      <c r="AE2236" s="194" t="str">
        <f t="shared" ref="AE2236" si="9858">IFERROR((AE2235-AE2234)/AE2235*100%,"")</f>
        <v/>
      </c>
      <c r="AF2236" s="194" t="str">
        <f t="shared" ref="AF2236" si="9859">IFERROR((AF2235-AF2234)/AF2235*100%,"")</f>
        <v/>
      </c>
      <c r="AG2236" s="194" t="str">
        <f t="shared" ref="AG2236" si="9860">IFERROR((AG2235-AG2234)/AG2235*100%,"")</f>
        <v/>
      </c>
      <c r="AH2236" s="194" t="str">
        <f t="shared" ref="AH2236" si="9861">IFERROR((AH2235-AH2234)/AH2235*100%,"")</f>
        <v/>
      </c>
      <c r="AI2236" s="194" t="str">
        <f t="shared" ref="AI2236" si="9862">IFERROR((AI2235-AI2234)/AI2235*100%,"")</f>
        <v/>
      </c>
      <c r="AJ2236" s="194" t="str">
        <f t="shared" ref="AJ2236" si="9863">IFERROR((AJ2235-AJ2234)/AJ2235*100%,"")</f>
        <v/>
      </c>
      <c r="AK2236" s="194" t="str">
        <f t="shared" ref="AK2236" si="9864">IFERROR((AK2235-AK2234)/AK2235*100%,"")</f>
        <v/>
      </c>
      <c r="AL2236" s="194" t="str">
        <f t="shared" ref="AL2236" si="9865">IFERROR((AL2235-AL2234)/AL2235*100%,"")</f>
        <v/>
      </c>
      <c r="AM2236" s="227" t="str">
        <f>IFERROR((AM2235-AM2233)/AM2235*100%,"")</f>
        <v/>
      </c>
    </row>
    <row r="2237" spans="1:39" customFormat="1" outlineLevel="1">
      <c r="A2237" t="str">
        <f>B2222&amp;C2237</f>
        <v>Surname, Forename9</v>
      </c>
      <c r="B2237" s="256"/>
      <c r="C2237" s="123">
        <v>9</v>
      </c>
      <c r="D2237" s="26" t="s">
        <v>22</v>
      </c>
      <c r="E2237" s="103"/>
      <c r="F2237" s="103"/>
      <c r="G2237" s="103"/>
      <c r="H2237" s="15"/>
      <c r="I2237" s="16"/>
      <c r="J2237" s="17"/>
      <c r="K2237" s="94"/>
      <c r="L2237" s="94"/>
      <c r="M2237" s="94"/>
      <c r="N2237" s="94"/>
      <c r="O2237" s="94"/>
      <c r="P2237" s="94"/>
      <c r="Q2237" s="17" t="str">
        <f>IF(SUM(K2237:P2237)=0,"",SUM(K2237:P2237))</f>
        <v/>
      </c>
      <c r="R2237" s="94"/>
      <c r="S2237" s="94"/>
      <c r="T2237" s="17" t="str">
        <f>IF(SUM(R2237:S2237)=0,"",SUM(R2237:S2237))</f>
        <v/>
      </c>
      <c r="U2237" s="17"/>
      <c r="V2237" s="94"/>
      <c r="W2237" s="17"/>
      <c r="X2237" s="94" t="str">
        <f>IFERROR(AVERAGE(V2237:W2237),"")</f>
        <v/>
      </c>
      <c r="Y2237" s="17"/>
      <c r="Z2237" s="17"/>
      <c r="AA2237" s="71"/>
      <c r="AB2237" s="17"/>
      <c r="AC2237" s="190" t="str">
        <f>IF(J2237="","",IF(J2237&lt;&gt;0,INT(25.4347*POWER((18-J2237),1.81)),0))</f>
        <v/>
      </c>
      <c r="AD2237" s="190" t="str">
        <f>IFERROR(IF(Q2237&lt;&gt;0,INT(0.14354*POWER(((10*Q2237)-220),1.4)),0),"")</f>
        <v/>
      </c>
      <c r="AE2237" s="190" t="str">
        <f>IFERROR(IF(T2237&lt;&gt;0,INT(51.39*POWER((T2237-1.5),1.05)),0),"")</f>
        <v/>
      </c>
      <c r="AF2237" s="190">
        <f>IF(U2237&lt;&gt;0,INT(0.8465*POWER(((100*U2237)-75),1.42)),0)</f>
        <v>0</v>
      </c>
      <c r="AG2237" s="190" t="str">
        <f>IFERROR(IF(X2237&lt;&gt;0,INT(1.53775*POWER((82-X2237),1.81)),0),"")</f>
        <v/>
      </c>
      <c r="AH2237" s="190" t="str">
        <f>IF(Y2237="","",IF(Y2237&lt;&gt;0,INT(5.74352*POWER((28.5-Y2237),1.92)),0))</f>
        <v/>
      </c>
      <c r="AI2237" s="190">
        <f>IF(Z2237&lt;&gt;0,INT(12.91*POWER((Z2237-4),1.1)),0)</f>
        <v>0</v>
      </c>
      <c r="AJ2237" s="190" t="str">
        <f>IF(AA2237="","",IF(AA2237&lt;&gt;0,INT(0.2797*POWER(((100*AA2237)),1.35)),0))</f>
        <v/>
      </c>
      <c r="AK2237" s="191" t="str">
        <f>IF(AB2237="","",IF(AB2237&lt;&gt;0,INT(100.14*POWER((AB2237-1),1.08)),0))</f>
        <v/>
      </c>
      <c r="AL2237" s="192">
        <f>COUNT(J2237,Q2237,T2237,X2237,Y2237,AA2237,AB2237)</f>
        <v>0</v>
      </c>
      <c r="AM2237" s="193" t="str">
        <f>IF(AL2237=0,"",SUM(AC2237:AK2237))</f>
        <v/>
      </c>
    </row>
    <row r="2238" spans="1:39" customFormat="1" outlineLevel="1">
      <c r="B2238" s="256"/>
      <c r="C2238" s="124" t="s">
        <v>65</v>
      </c>
      <c r="D2238" s="33"/>
      <c r="E2238" s="33"/>
      <c r="F2238" s="33"/>
      <c r="G2238" s="33"/>
      <c r="H2238" s="18"/>
      <c r="I2238" s="44"/>
      <c r="J2238" s="107" t="str">
        <f>IFERROR((J2235-J2237)/J2237*100%,"")</f>
        <v/>
      </c>
      <c r="K2238" s="107" t="str">
        <f t="shared" ref="K2238:T2238" si="9866">IFERROR((K2237-K2235)/K2237*100%,"")</f>
        <v/>
      </c>
      <c r="L2238" s="107" t="str">
        <f t="shared" si="9866"/>
        <v/>
      </c>
      <c r="M2238" s="107" t="str">
        <f t="shared" si="9866"/>
        <v/>
      </c>
      <c r="N2238" s="107" t="str">
        <f t="shared" si="9866"/>
        <v/>
      </c>
      <c r="O2238" s="107" t="str">
        <f t="shared" si="9866"/>
        <v/>
      </c>
      <c r="P2238" s="107" t="str">
        <f t="shared" si="9866"/>
        <v/>
      </c>
      <c r="Q2238" s="107" t="str">
        <f t="shared" si="9866"/>
        <v/>
      </c>
      <c r="R2238" s="107" t="str">
        <f t="shared" si="9866"/>
        <v/>
      </c>
      <c r="S2238" s="107" t="str">
        <f t="shared" si="9866"/>
        <v/>
      </c>
      <c r="T2238" s="107" t="str">
        <f t="shared" si="9866"/>
        <v/>
      </c>
      <c r="U2238" s="107" t="str">
        <f t="shared" ref="U2238" si="9867">IFERROR((U2237-U2236)/U2237*100%,"")</f>
        <v/>
      </c>
      <c r="V2238" s="107" t="str">
        <f>IFERROR((V2235-V2237)/V2237*100%,"")</f>
        <v/>
      </c>
      <c r="W2238" s="107" t="str">
        <f>IFERROR((W2235-W2237)/W2237*100%,"")</f>
        <v/>
      </c>
      <c r="X2238" s="107" t="str">
        <f>IFERROR((X2235-X2237)/X2237*100%,"")</f>
        <v/>
      </c>
      <c r="Y2238" s="107" t="str">
        <f>IFERROR((Y2235-Y2237)/Y2237*100%,"")</f>
        <v/>
      </c>
      <c r="Z2238" s="107" t="str">
        <f t="shared" ref="Z2238" si="9868">IFERROR((Z2237-Z2236)/Z2237*100%,"")</f>
        <v/>
      </c>
      <c r="AA2238" s="107" t="str">
        <f>IFERROR((AA2237-AA2235)/AA2237*100%,"")</f>
        <v/>
      </c>
      <c r="AB2238" s="107" t="str">
        <f>IFERROR((AB2237-AB2235)/AB2237*100%,"")</f>
        <v/>
      </c>
      <c r="AC2238" s="194" t="str">
        <f t="shared" ref="AC2238" si="9869">IFERROR((AC2237-AC2236)/AC2237*100%,"")</f>
        <v/>
      </c>
      <c r="AD2238" s="194" t="str">
        <f t="shared" ref="AD2238" si="9870">IFERROR((AD2237-AD2236)/AD2237*100%,"")</f>
        <v/>
      </c>
      <c r="AE2238" s="194" t="str">
        <f t="shared" ref="AE2238" si="9871">IFERROR((AE2237-AE2236)/AE2237*100%,"")</f>
        <v/>
      </c>
      <c r="AF2238" s="194" t="str">
        <f t="shared" ref="AF2238" si="9872">IFERROR((AF2237-AF2236)/AF2237*100%,"")</f>
        <v/>
      </c>
      <c r="AG2238" s="194" t="str">
        <f t="shared" ref="AG2238" si="9873">IFERROR((AG2237-AG2236)/AG2237*100%,"")</f>
        <v/>
      </c>
      <c r="AH2238" s="194" t="str">
        <f t="shared" ref="AH2238" si="9874">IFERROR((AH2237-AH2236)/AH2237*100%,"")</f>
        <v/>
      </c>
      <c r="AI2238" s="194" t="str">
        <f t="shared" ref="AI2238" si="9875">IFERROR((AI2237-AI2236)/AI2237*100%,"")</f>
        <v/>
      </c>
      <c r="AJ2238" s="194" t="str">
        <f t="shared" ref="AJ2238" si="9876">IFERROR((AJ2237-AJ2236)/AJ2237*100%,"")</f>
        <v/>
      </c>
      <c r="AK2238" s="194" t="str">
        <f t="shared" ref="AK2238" si="9877">IFERROR((AK2237-AK2236)/AK2237*100%,"")</f>
        <v/>
      </c>
      <c r="AL2238" s="194" t="str">
        <f t="shared" ref="AL2238" si="9878">IFERROR((AL2237-AL2236)/AL2237*100%,"")</f>
        <v/>
      </c>
      <c r="AM2238" s="227" t="str">
        <f>IFERROR((AM2237-AM2235)/AM2237*100%,"")</f>
        <v/>
      </c>
    </row>
    <row r="2239" spans="1:39" s="6" customFormat="1" outlineLevel="1">
      <c r="A2239" t="str">
        <f>B2222&amp;C2239</f>
        <v>Surname, Forename10</v>
      </c>
      <c r="B2239" s="256"/>
      <c r="C2239" s="125">
        <v>10</v>
      </c>
      <c r="D2239" s="33" t="s">
        <v>22</v>
      </c>
      <c r="E2239" s="33"/>
      <c r="F2239" s="33"/>
      <c r="G2239" s="33"/>
      <c r="H2239" s="18"/>
      <c r="I2239" s="44"/>
      <c r="J2239" s="34"/>
      <c r="K2239" s="34"/>
      <c r="L2239" s="34"/>
      <c r="M2239" s="34"/>
      <c r="N2239" s="34"/>
      <c r="O2239" s="34"/>
      <c r="P2239" s="34"/>
      <c r="Q2239" s="17" t="str">
        <f>IF(SUM(K2239:P2239)=0,"",SUM(K2239:P2239))</f>
        <v/>
      </c>
      <c r="R2239" s="94"/>
      <c r="S2239" s="94"/>
      <c r="T2239" s="17" t="str">
        <f>IF(SUM(R2239:S2239)=0,"",SUM(R2239:S2239))</f>
        <v/>
      </c>
      <c r="U2239" s="17"/>
      <c r="V2239" s="94"/>
      <c r="W2239" s="17"/>
      <c r="X2239" s="94" t="str">
        <f>IFERROR(AVERAGE(V2239:W2239),"")</f>
        <v/>
      </c>
      <c r="Y2239" s="17"/>
      <c r="Z2239" s="17"/>
      <c r="AA2239" s="71"/>
      <c r="AB2239" s="17"/>
      <c r="AC2239" s="190" t="str">
        <f>IF(J2239="","",IF(J2239&lt;&gt;0,INT(25.4347*POWER((18-J2239),1.81)),0))</f>
        <v/>
      </c>
      <c r="AD2239" s="190" t="str">
        <f>IFERROR(IF(Q2239&lt;&gt;0,INT(0.14354*POWER(((10*Q2239)-220),1.4)),0),"")</f>
        <v/>
      </c>
      <c r="AE2239" s="190" t="str">
        <f>IFERROR(IF(T2239&lt;&gt;0,INT(51.39*POWER((T2239-1.5),1.05)),0),"")</f>
        <v/>
      </c>
      <c r="AF2239" s="190">
        <f>IF(U2239&lt;&gt;0,INT(0.8465*POWER(((100*U2239)-75),1.42)),0)</f>
        <v>0</v>
      </c>
      <c r="AG2239" s="190" t="str">
        <f>IFERROR(IF(X2239&lt;&gt;0,INT(1.53775*POWER((82-X2239),1.81)),0),"")</f>
        <v/>
      </c>
      <c r="AH2239" s="190" t="str">
        <f>IF(Y2239="","",IF(Y2239&lt;&gt;0,INT(5.74352*POWER((28.5-Y2239),1.92)),0))</f>
        <v/>
      </c>
      <c r="AI2239" s="190">
        <f>IF(Z2239&lt;&gt;0,INT(12.91*POWER((Z2239-4),1.1)),0)</f>
        <v>0</v>
      </c>
      <c r="AJ2239" s="190" t="str">
        <f>IF(AA2239="","",IF(AA2239&lt;&gt;0,INT(0.2797*POWER(((100*AA2239)),1.35)),0))</f>
        <v/>
      </c>
      <c r="AK2239" s="191" t="str">
        <f>IF(AB2239="","",IF(AB2239&lt;&gt;0,INT(100.14*POWER((AB2239-1),1.08)),0))</f>
        <v/>
      </c>
      <c r="AL2239" s="192">
        <f>COUNT(J2239,Q2239,T2239,X2239,Y2239,AA2239,AB2239)</f>
        <v>0</v>
      </c>
      <c r="AM2239" s="193" t="str">
        <f>IF(AL2239=0,"",SUM(AC2239:AK2239))</f>
        <v/>
      </c>
    </row>
    <row r="2240" spans="1:39" s="6" customFormat="1" outlineLevel="1">
      <c r="A2240"/>
      <c r="B2240" s="257"/>
      <c r="C2240" s="126" t="s">
        <v>65</v>
      </c>
      <c r="D2240" s="33"/>
      <c r="E2240" s="33"/>
      <c r="F2240" s="33"/>
      <c r="G2240" s="33"/>
      <c r="H2240" s="18"/>
      <c r="I2240" s="44"/>
      <c r="J2240" s="107" t="str">
        <f>IFERROR((J2237-J2239)/J2239*100%,"")</f>
        <v/>
      </c>
      <c r="K2240" s="107" t="str">
        <f t="shared" ref="K2240:T2240" si="9879">IFERROR((K2239-K2237)/K2239*100%,"")</f>
        <v/>
      </c>
      <c r="L2240" s="107" t="str">
        <f t="shared" si="9879"/>
        <v/>
      </c>
      <c r="M2240" s="107" t="str">
        <f t="shared" si="9879"/>
        <v/>
      </c>
      <c r="N2240" s="107" t="str">
        <f t="shared" si="9879"/>
        <v/>
      </c>
      <c r="O2240" s="107" t="str">
        <f t="shared" si="9879"/>
        <v/>
      </c>
      <c r="P2240" s="107" t="str">
        <f t="shared" si="9879"/>
        <v/>
      </c>
      <c r="Q2240" s="107" t="str">
        <f t="shared" si="9879"/>
        <v/>
      </c>
      <c r="R2240" s="107" t="str">
        <f t="shared" si="9879"/>
        <v/>
      </c>
      <c r="S2240" s="107" t="str">
        <f t="shared" si="9879"/>
        <v/>
      </c>
      <c r="T2240" s="107" t="str">
        <f t="shared" si="9879"/>
        <v/>
      </c>
      <c r="U2240" s="107" t="str">
        <f t="shared" ref="U2240" si="9880">IFERROR((U2239-U2238)/U2239*100%,"")</f>
        <v/>
      </c>
      <c r="V2240" s="107" t="str">
        <f>IFERROR((V2237-V2239)/V2239*100%,"")</f>
        <v/>
      </c>
      <c r="W2240" s="107" t="str">
        <f>IFERROR((W2237-W2239)/W2239*100%,"")</f>
        <v/>
      </c>
      <c r="X2240" s="107" t="str">
        <f>IFERROR((X2237-X2239)/X2239*100%,"")</f>
        <v/>
      </c>
      <c r="Y2240" s="107" t="str">
        <f>IFERROR((Y2237-Y2239)/Y2239*100%,"")</f>
        <v/>
      </c>
      <c r="Z2240" s="107" t="str">
        <f t="shared" ref="Z2240" si="9881">IFERROR((Z2239-Z2238)/Z2239*100%,"")</f>
        <v/>
      </c>
      <c r="AA2240" s="107" t="str">
        <f>IFERROR((AA2239-AA2237)/AA2239*100%,"")</f>
        <v/>
      </c>
      <c r="AB2240" s="107" t="str">
        <f>IFERROR((AB2239-AB2237)/AB2239*100%,"")</f>
        <v/>
      </c>
      <c r="AC2240" s="194" t="str">
        <f t="shared" ref="AC2240" si="9882">IFERROR((AC2239-AC2238)/AC2239*100%,"")</f>
        <v/>
      </c>
      <c r="AD2240" s="194" t="str">
        <f t="shared" ref="AD2240" si="9883">IFERROR((AD2239-AD2238)/AD2239*100%,"")</f>
        <v/>
      </c>
      <c r="AE2240" s="194" t="str">
        <f t="shared" ref="AE2240" si="9884">IFERROR((AE2239-AE2238)/AE2239*100%,"")</f>
        <v/>
      </c>
      <c r="AF2240" s="194" t="str">
        <f t="shared" ref="AF2240" si="9885">IFERROR((AF2239-AF2238)/AF2239*100%,"")</f>
        <v/>
      </c>
      <c r="AG2240" s="194" t="str">
        <f t="shared" ref="AG2240" si="9886">IFERROR((AG2239-AG2238)/AG2239*100%,"")</f>
        <v/>
      </c>
      <c r="AH2240" s="194" t="str">
        <f t="shared" ref="AH2240" si="9887">IFERROR((AH2239-AH2238)/AH2239*100%,"")</f>
        <v/>
      </c>
      <c r="AI2240" s="194" t="str">
        <f t="shared" ref="AI2240" si="9888">IFERROR((AI2239-AI2238)/AI2239*100%,"")</f>
        <v/>
      </c>
      <c r="AJ2240" s="194" t="str">
        <f t="shared" ref="AJ2240" si="9889">IFERROR((AJ2239-AJ2238)/AJ2239*100%,"")</f>
        <v/>
      </c>
      <c r="AK2240" s="194" t="str">
        <f t="shared" ref="AK2240" si="9890">IFERROR((AK2239-AK2238)/AK2239*100%,"")</f>
        <v/>
      </c>
      <c r="AL2240" s="194" t="str">
        <f t="shared" ref="AL2240" si="9891">IFERROR((AL2239-AL2238)/AL2239*100%,"")</f>
        <v/>
      </c>
      <c r="AM2240" s="227" t="str">
        <f>IFERROR((AM2239-AM2237)/AM2239*100%,"")</f>
        <v/>
      </c>
    </row>
    <row r="2241" spans="1:39" s="45" customFormat="1" outlineLevel="1">
      <c r="B2241" s="115"/>
      <c r="C2241" s="32"/>
      <c r="D2241" s="33"/>
      <c r="E2241" s="33"/>
      <c r="F2241" s="33"/>
      <c r="G2241" s="33"/>
      <c r="H2241" s="18"/>
      <c r="I2241" s="44"/>
      <c r="J2241" s="34"/>
      <c r="K2241" s="34"/>
      <c r="L2241" s="34"/>
      <c r="M2241" s="34"/>
      <c r="N2241" s="34"/>
      <c r="O2241" s="34"/>
      <c r="P2241" s="34"/>
      <c r="Q2241" s="34"/>
      <c r="R2241" s="34"/>
      <c r="S2241" s="34"/>
      <c r="T2241" s="34"/>
      <c r="U2241" s="34"/>
      <c r="V2241" s="34"/>
      <c r="W2241" s="34"/>
      <c r="X2241" s="34"/>
      <c r="Y2241" s="34"/>
      <c r="Z2241" s="34"/>
      <c r="AA2241" s="34"/>
      <c r="AB2241" s="34"/>
      <c r="AC2241" s="195"/>
      <c r="AD2241" s="196"/>
      <c r="AE2241" s="196"/>
      <c r="AF2241" s="196"/>
      <c r="AG2241" s="196"/>
      <c r="AH2241" s="196"/>
      <c r="AI2241" s="196"/>
      <c r="AJ2241" s="196"/>
      <c r="AK2241" s="197"/>
      <c r="AL2241" s="196"/>
      <c r="AM2241" s="198"/>
    </row>
    <row r="2242" spans="1:39" s="6" customFormat="1" outlineLevel="1">
      <c r="B2242" s="116"/>
      <c r="C2242" s="35"/>
      <c r="D2242" s="36"/>
      <c r="E2242" s="36"/>
      <c r="F2242" s="36"/>
      <c r="G2242" s="36"/>
      <c r="H2242" s="37"/>
      <c r="I2242" s="38" t="s">
        <v>24</v>
      </c>
      <c r="J2242" s="21" t="e">
        <f>AVERAGE(J2222:J2223,J2225,J2227,J2229,J2231,J2233,J2235,J2237,J2239)</f>
        <v>#DIV/0!</v>
      </c>
      <c r="K2242" s="21" t="e">
        <f t="shared" ref="K2242:AB2242" si="9892">AVERAGE(K2222:K2223,K2225,K2227,K2229,K2231,K2233,K2235,K2237,K2239)</f>
        <v>#DIV/0!</v>
      </c>
      <c r="L2242" s="21" t="e">
        <f t="shared" si="9892"/>
        <v>#DIV/0!</v>
      </c>
      <c r="M2242" s="21" t="e">
        <f t="shared" si="9892"/>
        <v>#DIV/0!</v>
      </c>
      <c r="N2242" s="21" t="e">
        <f t="shared" si="9892"/>
        <v>#DIV/0!</v>
      </c>
      <c r="O2242" s="21" t="e">
        <f t="shared" si="9892"/>
        <v>#DIV/0!</v>
      </c>
      <c r="P2242" s="21" t="e">
        <f t="shared" si="9892"/>
        <v>#DIV/0!</v>
      </c>
      <c r="Q2242" s="21">
        <f t="shared" si="9892"/>
        <v>0</v>
      </c>
      <c r="R2242" s="21" t="e">
        <f t="shared" si="9892"/>
        <v>#DIV/0!</v>
      </c>
      <c r="S2242" s="21" t="e">
        <f t="shared" si="9892"/>
        <v>#DIV/0!</v>
      </c>
      <c r="T2242" s="21">
        <f t="shared" si="9892"/>
        <v>0</v>
      </c>
      <c r="U2242" s="21" t="e">
        <f t="shared" si="9892"/>
        <v>#DIV/0!</v>
      </c>
      <c r="V2242" s="21" t="e">
        <f t="shared" si="9892"/>
        <v>#DIV/0!</v>
      </c>
      <c r="W2242" s="21" t="e">
        <f t="shared" si="9892"/>
        <v>#DIV/0!</v>
      </c>
      <c r="X2242" s="21" t="e">
        <f t="shared" si="9892"/>
        <v>#DIV/0!</v>
      </c>
      <c r="Y2242" s="21" t="e">
        <f t="shared" si="9892"/>
        <v>#DIV/0!</v>
      </c>
      <c r="Z2242" s="21" t="e">
        <f t="shared" si="9892"/>
        <v>#DIV/0!</v>
      </c>
      <c r="AA2242" s="21" t="e">
        <f t="shared" si="9892"/>
        <v>#DIV/0!</v>
      </c>
      <c r="AB2242" s="21" t="e">
        <f t="shared" si="9892"/>
        <v>#DIV/0!</v>
      </c>
      <c r="AC2242" s="199"/>
      <c r="AD2242" s="200"/>
      <c r="AE2242" s="200"/>
      <c r="AF2242" s="200"/>
      <c r="AG2242" s="200"/>
      <c r="AH2242" s="200"/>
      <c r="AI2242" s="200"/>
      <c r="AJ2242" s="200"/>
      <c r="AK2242" s="201"/>
      <c r="AL2242" s="200"/>
      <c r="AM2242" s="202"/>
    </row>
    <row r="2243" spans="1:39" s="6" customFormat="1" outlineLevel="1">
      <c r="B2243" s="116"/>
      <c r="C2243" s="35"/>
      <c r="D2243" s="36"/>
      <c r="E2243" s="36"/>
      <c r="F2243" s="36"/>
      <c r="G2243" s="36"/>
      <c r="H2243" s="37"/>
      <c r="I2243" s="38" t="s">
        <v>26</v>
      </c>
      <c r="J2243" s="21">
        <f>MIN(J2222:J2223,J2225,J2227,J2229,J2231,J2233,J2235,J2237,J2239)</f>
        <v>0</v>
      </c>
      <c r="K2243" s="21">
        <f t="shared" ref="K2243:AB2243" si="9893">MIN(K2222:K2223,K2225,K2227,K2229,K2231,K2233,K2235,K2237,K2239)</f>
        <v>0</v>
      </c>
      <c r="L2243" s="21">
        <f t="shared" si="9893"/>
        <v>0</v>
      </c>
      <c r="M2243" s="21">
        <f t="shared" si="9893"/>
        <v>0</v>
      </c>
      <c r="N2243" s="21">
        <f t="shared" si="9893"/>
        <v>0</v>
      </c>
      <c r="O2243" s="21">
        <f t="shared" si="9893"/>
        <v>0</v>
      </c>
      <c r="P2243" s="21">
        <f t="shared" si="9893"/>
        <v>0</v>
      </c>
      <c r="Q2243" s="21">
        <f t="shared" si="9893"/>
        <v>0</v>
      </c>
      <c r="R2243" s="21">
        <f t="shared" si="9893"/>
        <v>0</v>
      </c>
      <c r="S2243" s="21">
        <f t="shared" si="9893"/>
        <v>0</v>
      </c>
      <c r="T2243" s="21">
        <f t="shared" si="9893"/>
        <v>0</v>
      </c>
      <c r="U2243" s="21">
        <f t="shared" si="9893"/>
        <v>0</v>
      </c>
      <c r="V2243" s="21">
        <f t="shared" si="9893"/>
        <v>0</v>
      </c>
      <c r="W2243" s="21">
        <f t="shared" si="9893"/>
        <v>0</v>
      </c>
      <c r="X2243" s="21" t="e">
        <f t="shared" si="9893"/>
        <v>#DIV/0!</v>
      </c>
      <c r="Y2243" s="21">
        <f t="shared" si="9893"/>
        <v>0</v>
      </c>
      <c r="Z2243" s="21">
        <f t="shared" si="9893"/>
        <v>0</v>
      </c>
      <c r="AA2243" s="21">
        <f t="shared" si="9893"/>
        <v>0</v>
      </c>
      <c r="AB2243" s="21">
        <f t="shared" si="9893"/>
        <v>0</v>
      </c>
      <c r="AC2243" s="199"/>
      <c r="AD2243" s="200"/>
      <c r="AE2243" s="200"/>
      <c r="AF2243" s="200"/>
      <c r="AG2243" s="200"/>
      <c r="AH2243" s="200"/>
      <c r="AI2243" s="200"/>
      <c r="AJ2243" s="200"/>
      <c r="AK2243" s="201"/>
      <c r="AL2243" s="200"/>
      <c r="AM2243" s="202"/>
    </row>
    <row r="2244" spans="1:39" s="6" customFormat="1" outlineLevel="1">
      <c r="B2244" s="116"/>
      <c r="C2244" s="35"/>
      <c r="D2244" s="36"/>
      <c r="E2244" s="36"/>
      <c r="F2244" s="36"/>
      <c r="G2244" s="36"/>
      <c r="H2244" s="37"/>
      <c r="I2244" s="38" t="s">
        <v>25</v>
      </c>
      <c r="J2244" s="21">
        <f>MAX(J2222:J2223,J2225,J2227,J2229,J2231,J2233,J2235,J2237,J2239)</f>
        <v>0</v>
      </c>
      <c r="K2244" s="21">
        <f t="shared" ref="K2244:AB2244" si="9894">MAX(K2222:K2223,K2225,K2227,K2229,K2231,K2233,K2235,K2237,K2239)</f>
        <v>0</v>
      </c>
      <c r="L2244" s="21">
        <f t="shared" si="9894"/>
        <v>0</v>
      </c>
      <c r="M2244" s="21">
        <f t="shared" si="9894"/>
        <v>0</v>
      </c>
      <c r="N2244" s="21">
        <f t="shared" si="9894"/>
        <v>0</v>
      </c>
      <c r="O2244" s="21">
        <f t="shared" si="9894"/>
        <v>0</v>
      </c>
      <c r="P2244" s="21">
        <f t="shared" si="9894"/>
        <v>0</v>
      </c>
      <c r="Q2244" s="21">
        <f t="shared" si="9894"/>
        <v>0</v>
      </c>
      <c r="R2244" s="21">
        <f t="shared" si="9894"/>
        <v>0</v>
      </c>
      <c r="S2244" s="21">
        <f t="shared" si="9894"/>
        <v>0</v>
      </c>
      <c r="T2244" s="21">
        <f t="shared" si="9894"/>
        <v>0</v>
      </c>
      <c r="U2244" s="21">
        <f t="shared" si="9894"/>
        <v>0</v>
      </c>
      <c r="V2244" s="21">
        <f t="shared" si="9894"/>
        <v>0</v>
      </c>
      <c r="W2244" s="21">
        <f t="shared" si="9894"/>
        <v>0</v>
      </c>
      <c r="X2244" s="21" t="e">
        <f t="shared" si="9894"/>
        <v>#DIV/0!</v>
      </c>
      <c r="Y2244" s="21">
        <f t="shared" si="9894"/>
        <v>0</v>
      </c>
      <c r="Z2244" s="21">
        <f t="shared" si="9894"/>
        <v>0</v>
      </c>
      <c r="AA2244" s="21">
        <f t="shared" si="9894"/>
        <v>0</v>
      </c>
      <c r="AB2244" s="21">
        <f t="shared" si="9894"/>
        <v>0</v>
      </c>
      <c r="AC2244" s="199"/>
      <c r="AD2244" s="200"/>
      <c r="AE2244" s="200"/>
      <c r="AF2244" s="200"/>
      <c r="AG2244" s="200"/>
      <c r="AH2244" s="200"/>
      <c r="AI2244" s="200"/>
      <c r="AJ2244" s="200"/>
      <c r="AK2244" s="201"/>
      <c r="AL2244" s="200"/>
      <c r="AM2244" s="202"/>
    </row>
    <row r="2245" spans="1:39" s="6" customFormat="1" outlineLevel="1">
      <c r="B2245" s="116"/>
      <c r="C2245" s="35"/>
      <c r="D2245" s="36"/>
      <c r="E2245" s="36"/>
      <c r="F2245" s="36"/>
      <c r="G2245" s="36"/>
      <c r="H2245" s="37"/>
      <c r="I2245" s="38"/>
      <c r="J2245" s="21"/>
      <c r="K2245" s="21"/>
      <c r="L2245" s="21"/>
      <c r="M2245" s="21"/>
      <c r="N2245" s="21"/>
      <c r="O2245" s="21"/>
      <c r="P2245" s="21"/>
      <c r="Q2245" s="21"/>
      <c r="R2245" s="21"/>
      <c r="S2245" s="21"/>
      <c r="T2245" s="21"/>
      <c r="U2245" s="21"/>
      <c r="V2245" s="21"/>
      <c r="W2245" s="21"/>
      <c r="X2245" s="21"/>
      <c r="Y2245" s="21"/>
      <c r="Z2245" s="21"/>
      <c r="AA2245" s="21"/>
      <c r="AB2245" s="21"/>
      <c r="AC2245" s="200"/>
      <c r="AD2245" s="200"/>
      <c r="AE2245" s="200"/>
      <c r="AF2245" s="200"/>
      <c r="AG2245" s="200"/>
      <c r="AH2245" s="200"/>
      <c r="AI2245" s="200"/>
      <c r="AJ2245" s="200"/>
      <c r="AK2245" s="200"/>
      <c r="AL2245" s="200"/>
      <c r="AM2245" s="202"/>
    </row>
    <row r="2246" spans="1:39" s="31" customFormat="1" ht="16.5" outlineLevel="1" thickBot="1">
      <c r="B2246" s="117"/>
      <c r="C2246" s="39"/>
      <c r="D2246" s="40"/>
      <c r="E2246" s="40"/>
      <c r="F2246" s="40"/>
      <c r="G2246" s="40"/>
      <c r="H2246" s="41"/>
      <c r="I2246" s="42"/>
      <c r="J2246" s="43"/>
      <c r="K2246" s="43"/>
      <c r="L2246" s="43"/>
      <c r="M2246" s="43"/>
      <c r="N2246" s="43"/>
      <c r="O2246" s="43"/>
      <c r="P2246" s="43"/>
      <c r="Q2246" s="43"/>
      <c r="R2246" s="43"/>
      <c r="S2246" s="43"/>
      <c r="T2246" s="43"/>
      <c r="U2246" s="43"/>
      <c r="V2246" s="43"/>
      <c r="W2246" s="43"/>
      <c r="X2246" s="43"/>
      <c r="Y2246" s="43"/>
      <c r="Z2246" s="43"/>
      <c r="AA2246" s="43"/>
      <c r="AB2246" s="43"/>
      <c r="AC2246" s="204"/>
      <c r="AD2246" s="204"/>
      <c r="AE2246" s="204"/>
      <c r="AF2246" s="204"/>
      <c r="AG2246" s="204"/>
      <c r="AH2246" s="204"/>
      <c r="AI2246" s="204"/>
      <c r="AJ2246" s="204"/>
      <c r="AK2246" s="204"/>
      <c r="AL2246" s="204"/>
      <c r="AM2246" s="205"/>
    </row>
    <row r="2247" spans="1:39" customFormat="1">
      <c r="B2247" s="118"/>
      <c r="C2247" s="28"/>
      <c r="D2247" s="19"/>
      <c r="E2247" s="19"/>
      <c r="F2247" s="19"/>
      <c r="G2247" s="19"/>
      <c r="H2247" s="29"/>
      <c r="I2247" s="20"/>
      <c r="J2247" s="30"/>
      <c r="K2247" s="30"/>
      <c r="L2247" s="30"/>
      <c r="M2247" s="30"/>
      <c r="N2247" s="30"/>
      <c r="O2247" s="30"/>
      <c r="P2247" s="30"/>
      <c r="Q2247" s="30"/>
      <c r="R2247" s="30"/>
      <c r="S2247" s="30"/>
      <c r="T2247" s="30"/>
      <c r="U2247" s="30"/>
      <c r="V2247" s="30"/>
      <c r="W2247" s="30"/>
      <c r="X2247" s="30"/>
      <c r="Y2247" s="30"/>
      <c r="Z2247" s="30"/>
      <c r="AA2247" s="30"/>
      <c r="AB2247" s="30"/>
      <c r="AC2247" s="206"/>
      <c r="AD2247" s="206"/>
      <c r="AE2247" s="206"/>
      <c r="AF2247" s="206"/>
      <c r="AG2247" s="206"/>
      <c r="AH2247" s="206"/>
      <c r="AI2247" s="206"/>
      <c r="AJ2247" s="206"/>
      <c r="AK2247" s="206"/>
      <c r="AL2247" s="206"/>
      <c r="AM2247" s="207"/>
    </row>
    <row r="2248" spans="1:39" customFormat="1" outlineLevel="1">
      <c r="B2248" s="114" t="s">
        <v>41</v>
      </c>
      <c r="C2248" s="28"/>
      <c r="D2248" s="19"/>
      <c r="E2248" s="19"/>
      <c r="F2248" s="19"/>
      <c r="G2248" s="19"/>
      <c r="H2248" s="29"/>
      <c r="I2248" s="20"/>
      <c r="J2248" s="30"/>
      <c r="K2248" s="30"/>
      <c r="L2248" s="30"/>
      <c r="M2248" s="30"/>
      <c r="N2248" s="30"/>
      <c r="O2248" s="30"/>
      <c r="P2248" s="30"/>
      <c r="Q2248" s="30"/>
      <c r="R2248" s="30"/>
      <c r="S2248" s="30"/>
      <c r="T2248" s="30"/>
      <c r="U2248" s="30"/>
      <c r="V2248" s="30"/>
      <c r="W2248" s="30"/>
      <c r="X2248" s="30"/>
      <c r="Y2248" s="30"/>
      <c r="Z2248" s="30"/>
      <c r="AA2248" s="30"/>
      <c r="AB2248" s="30"/>
      <c r="AC2248" s="206"/>
      <c r="AD2248" s="206"/>
      <c r="AE2248" s="206"/>
      <c r="AF2248" s="206"/>
      <c r="AG2248" s="206"/>
      <c r="AH2248" s="206"/>
      <c r="AI2248" s="206"/>
      <c r="AJ2248" s="206"/>
      <c r="AK2248" s="206"/>
      <c r="AL2248" s="206"/>
      <c r="AM2248" s="207"/>
    </row>
    <row r="2249" spans="1:39" customFormat="1" outlineLevel="1">
      <c r="A2249" t="str">
        <f>B2249&amp;C2249</f>
        <v>Surname, Forename1</v>
      </c>
      <c r="B2249" s="255" t="s">
        <v>28</v>
      </c>
      <c r="C2249" s="122">
        <v>1</v>
      </c>
      <c r="D2249" s="26" t="s">
        <v>22</v>
      </c>
      <c r="E2249" s="103"/>
      <c r="F2249" s="103"/>
      <c r="G2249" s="103"/>
      <c r="H2249" s="16"/>
      <c r="I2249" s="16"/>
      <c r="J2249" s="17"/>
      <c r="K2249" s="94"/>
      <c r="L2249" s="94"/>
      <c r="M2249" s="94"/>
      <c r="N2249" s="94"/>
      <c r="O2249" s="94"/>
      <c r="P2249" s="94"/>
      <c r="Q2249" s="17">
        <f>SUM(K2249:P2249)</f>
        <v>0</v>
      </c>
      <c r="R2249" s="94"/>
      <c r="S2249" s="94"/>
      <c r="T2249" s="17">
        <f>SUM(R2249:S2249)</f>
        <v>0</v>
      </c>
      <c r="U2249" s="17"/>
      <c r="V2249" s="94"/>
      <c r="W2249" s="17"/>
      <c r="X2249" s="94" t="e">
        <f>AVERAGE(V2249:W2249)</f>
        <v>#DIV/0!</v>
      </c>
      <c r="Y2249" s="17"/>
      <c r="Z2249" s="17"/>
      <c r="AA2249" s="17"/>
      <c r="AB2249" s="17"/>
      <c r="AC2249" s="190">
        <f>IF(J2249&lt;&gt;0,INT(25.4347*POWER((18-J2249),1.81)),0)</f>
        <v>0</v>
      </c>
      <c r="AD2249" s="190">
        <f>IF(Q2249&lt;&gt;0,INT(0.14354*POWER(((10*Q2249)-220),1.4)),0)</f>
        <v>0</v>
      </c>
      <c r="AE2249" s="190">
        <f>IF(T2249&lt;&gt;0,INT(51.39*POWER((T2249-1.5),1.05)),0)</f>
        <v>0</v>
      </c>
      <c r="AF2249" s="190">
        <f>IF(U2249&lt;&gt;0,INT(0.8465*POWER(((100*U2249)-75),1.42)),0)</f>
        <v>0</v>
      </c>
      <c r="AG2249" s="190" t="e">
        <f>IF(X2249&lt;&gt;0,INT(1.53775*POWER((82-X2249),1.81)),0)</f>
        <v>#DIV/0!</v>
      </c>
      <c r="AH2249" s="190">
        <f>IF(Y2249&lt;&gt;0,INT(5.74352*POWER((28.5-Y2249),1.92)),0)</f>
        <v>0</v>
      </c>
      <c r="AI2249" s="190">
        <f>IF(Z2249&lt;&gt;0,INT(12.91*POWER((Z2249-4),1.1)),0)</f>
        <v>0</v>
      </c>
      <c r="AJ2249" s="190">
        <f>IF(AA2249&lt;&gt;0,INT(0.2797*POWER(((100*AA2249)),1.35)),0)</f>
        <v>0</v>
      </c>
      <c r="AK2249" s="191">
        <f>IF(AB2249&lt;&gt;0,INT(100.14*POWER((AB2249-1),1.08)),0)</f>
        <v>0</v>
      </c>
      <c r="AL2249" s="208">
        <v>7</v>
      </c>
      <c r="AM2249" s="193" t="e">
        <f>SUM(AC2249:AK2249)</f>
        <v>#DIV/0!</v>
      </c>
    </row>
    <row r="2250" spans="1:39" customFormat="1" outlineLevel="1">
      <c r="A2250" t="str">
        <f>B2249&amp;C2250</f>
        <v>Surname, Forename2</v>
      </c>
      <c r="B2250" s="256"/>
      <c r="C2250" s="123">
        <v>2</v>
      </c>
      <c r="D2250" s="26" t="s">
        <v>22</v>
      </c>
      <c r="E2250" s="103"/>
      <c r="F2250" s="103"/>
      <c r="G2250" s="103"/>
      <c r="H2250" s="15"/>
      <c r="I2250" s="16"/>
      <c r="J2250" s="17"/>
      <c r="K2250" s="94"/>
      <c r="L2250" s="94"/>
      <c r="M2250" s="94"/>
      <c r="N2250" s="94"/>
      <c r="O2250" s="94"/>
      <c r="P2250" s="94"/>
      <c r="Q2250" s="17" t="str">
        <f>IF(SUM(K2250:P2250)=0,"",SUM(K2250:P2250))</f>
        <v/>
      </c>
      <c r="R2250" s="94"/>
      <c r="S2250" s="94"/>
      <c r="T2250" s="17" t="str">
        <f>IF(SUM(R2250:S2250)=0,"",SUM(R2250:S2250))</f>
        <v/>
      </c>
      <c r="U2250" s="17"/>
      <c r="V2250" s="94"/>
      <c r="W2250" s="17"/>
      <c r="X2250" s="94" t="str">
        <f>IFERROR(AVERAGE(V2250:W2250),"")</f>
        <v/>
      </c>
      <c r="Y2250" s="17"/>
      <c r="Z2250" s="17"/>
      <c r="AA2250" s="71"/>
      <c r="AB2250" s="17"/>
      <c r="AC2250" s="190" t="str">
        <f>IF(J2250="","",IF(J2250&lt;&gt;0,INT(25.4347*POWER((18-J2250),1.81)),0))</f>
        <v/>
      </c>
      <c r="AD2250" s="190" t="str">
        <f>IFERROR(IF(Q2250&lt;&gt;0,INT(0.14354*POWER(((10*Q2250)-220),1.4)),0),"")</f>
        <v/>
      </c>
      <c r="AE2250" s="190" t="str">
        <f>IFERROR(IF(T2250&lt;&gt;0,INT(51.39*POWER((T2250-1.5),1.05)),0),"")</f>
        <v/>
      </c>
      <c r="AF2250" s="190">
        <f>IF(U2250&lt;&gt;0,INT(0.8465*POWER(((100*U2250)-75),1.42)),0)</f>
        <v>0</v>
      </c>
      <c r="AG2250" s="190" t="str">
        <f>IFERROR(IF(X2250&lt;&gt;0,INT(1.53775*POWER((82-X2250),1.81)),0),"")</f>
        <v/>
      </c>
      <c r="AH2250" s="190" t="str">
        <f>IF(Y2250="","",IF(Y2250&lt;&gt;0,INT(5.74352*POWER((28.5-Y2250),1.92)),0))</f>
        <v/>
      </c>
      <c r="AI2250" s="190">
        <f>IF(Z2250&lt;&gt;0,INT(12.91*POWER((Z2250-4),1.1)),0)</f>
        <v>0</v>
      </c>
      <c r="AJ2250" s="190" t="str">
        <f>IF(AA2250="","",IF(AA2250&lt;&gt;0,INT(0.2797*POWER(((100*AA2250)),1.35)),0))</f>
        <v/>
      </c>
      <c r="AK2250" s="191" t="str">
        <f>IF(AB2250="","",IF(AB2250&lt;&gt;0,INT(100.14*POWER((AB2250-1),1.08)),0))</f>
        <v/>
      </c>
      <c r="AL2250" s="192">
        <f>COUNT(J2250,Q2250,T2250,X2250,Y2250,AA2250,AB2250)</f>
        <v>0</v>
      </c>
      <c r="AM2250" s="193" t="str">
        <f>IF(AL2250=0,"",SUM(AC2250:AK2250))</f>
        <v/>
      </c>
    </row>
    <row r="2251" spans="1:39" customFormat="1" outlineLevel="1">
      <c r="B2251" s="256"/>
      <c r="C2251" s="124" t="s">
        <v>65</v>
      </c>
      <c r="D2251" s="103"/>
      <c r="E2251" s="103"/>
      <c r="F2251" s="103"/>
      <c r="G2251" s="103"/>
      <c r="H2251" s="104"/>
      <c r="I2251" s="105"/>
      <c r="J2251" s="107" t="str">
        <f>IFERROR((J2249-J2250)/J2250*100%,"")</f>
        <v/>
      </c>
      <c r="K2251" s="107" t="str">
        <f>IFERROR((K2250-K2249)/K2250*100%,"")</f>
        <v/>
      </c>
      <c r="L2251" s="107" t="str">
        <f t="shared" ref="L2251:S2251" si="9895">IFERROR((L2250-L2249)/L2250*100%,"")</f>
        <v/>
      </c>
      <c r="M2251" s="107" t="str">
        <f t="shared" si="9895"/>
        <v/>
      </c>
      <c r="N2251" s="107" t="str">
        <f t="shared" si="9895"/>
        <v/>
      </c>
      <c r="O2251" s="107" t="str">
        <f t="shared" si="9895"/>
        <v/>
      </c>
      <c r="P2251" s="107" t="str">
        <f t="shared" si="9895"/>
        <v/>
      </c>
      <c r="Q2251" s="107" t="str">
        <f t="shared" si="9895"/>
        <v/>
      </c>
      <c r="R2251" s="107" t="str">
        <f t="shared" si="9895"/>
        <v/>
      </c>
      <c r="S2251" s="107" t="str">
        <f t="shared" si="9895"/>
        <v/>
      </c>
      <c r="T2251" s="107" t="str">
        <f>IFERROR((T2250-T2249)/T2250*100%,"")</f>
        <v/>
      </c>
      <c r="U2251" s="107" t="str">
        <f t="shared" ref="U2251" si="9896">IFERROR((U2250-U2249)/U2250*100%,"")</f>
        <v/>
      </c>
      <c r="V2251" s="107" t="str">
        <f>IFERROR((V2249-V2250)/V2250*100%,"")</f>
        <v/>
      </c>
      <c r="W2251" s="107" t="str">
        <f>IFERROR((W2249-W2250)/W2250*100%,"")</f>
        <v/>
      </c>
      <c r="X2251" s="107" t="str">
        <f>IFERROR((X2249-X2250)/X2250*100%,"")</f>
        <v/>
      </c>
      <c r="Y2251" s="107" t="str">
        <f>IFERROR((Y2249-Y2250)/Y2250*100%,"")</f>
        <v/>
      </c>
      <c r="Z2251" s="107" t="str">
        <f t="shared" ref="Z2251:AB2251" si="9897">IFERROR((Z2250-Z2249)/Z2250*100%,"")</f>
        <v/>
      </c>
      <c r="AA2251" s="107" t="str">
        <f t="shared" si="9897"/>
        <v/>
      </c>
      <c r="AB2251" s="107" t="str">
        <f t="shared" si="9897"/>
        <v/>
      </c>
      <c r="AC2251" s="194" t="str">
        <f t="shared" ref="AC2251" si="9898">IFERROR((AC2250-AC2249)/AC2250*100%,"")</f>
        <v/>
      </c>
      <c r="AD2251" s="194" t="str">
        <f t="shared" ref="AD2251" si="9899">IFERROR((AD2250-AD2249)/AD2250*100%,"")</f>
        <v/>
      </c>
      <c r="AE2251" s="194" t="str">
        <f t="shared" ref="AE2251" si="9900">IFERROR((AE2250-AE2249)/AE2250*100%,"")</f>
        <v/>
      </c>
      <c r="AF2251" s="194" t="str">
        <f t="shared" ref="AF2251" si="9901">IFERROR((AF2250-AF2249)/AF2250*100%,"")</f>
        <v/>
      </c>
      <c r="AG2251" s="194" t="str">
        <f t="shared" ref="AG2251" si="9902">IFERROR((AG2250-AG2249)/AG2250*100%,"")</f>
        <v/>
      </c>
      <c r="AH2251" s="194" t="str">
        <f t="shared" ref="AH2251" si="9903">IFERROR((AH2250-AH2249)/AH2250*100%,"")</f>
        <v/>
      </c>
      <c r="AI2251" s="194" t="str">
        <f t="shared" ref="AI2251" si="9904">IFERROR((AI2250-AI2249)/AI2250*100%,"")</f>
        <v/>
      </c>
      <c r="AJ2251" s="194" t="str">
        <f t="shared" ref="AJ2251" si="9905">IFERROR((AJ2250-AJ2249)/AJ2250*100%,"")</f>
        <v/>
      </c>
      <c r="AK2251" s="194" t="str">
        <f t="shared" ref="AK2251" si="9906">IFERROR((AK2250-AK2249)/AK2250*100%,"")</f>
        <v/>
      </c>
      <c r="AL2251" s="194" t="str">
        <f t="shared" ref="AL2251:AM2251" si="9907">IFERROR((AL2250-AL2249)/AL2250*100%,"")</f>
        <v/>
      </c>
      <c r="AM2251" s="228" t="str">
        <f t="shared" si="9907"/>
        <v/>
      </c>
    </row>
    <row r="2252" spans="1:39" customFormat="1" outlineLevel="1">
      <c r="A2252" t="str">
        <f>B2249&amp;C2252</f>
        <v>Surname, Forename3</v>
      </c>
      <c r="B2252" s="256"/>
      <c r="C2252" s="123">
        <v>3</v>
      </c>
      <c r="D2252" s="26" t="s">
        <v>22</v>
      </c>
      <c r="E2252" s="103"/>
      <c r="F2252" s="103"/>
      <c r="G2252" s="103"/>
      <c r="H2252" s="15"/>
      <c r="I2252" s="16"/>
      <c r="J2252" s="17"/>
      <c r="K2252" s="94"/>
      <c r="L2252" s="94"/>
      <c r="M2252" s="94"/>
      <c r="N2252" s="94"/>
      <c r="O2252" s="94"/>
      <c r="P2252" s="94"/>
      <c r="Q2252" s="17" t="str">
        <f>IF(SUM(K2252:P2252)=0,"",SUM(K2252:P2252))</f>
        <v/>
      </c>
      <c r="R2252" s="94"/>
      <c r="S2252" s="94"/>
      <c r="T2252" s="17" t="str">
        <f>IF(SUM(R2252:S2252)=0,"",SUM(R2252:S2252))</f>
        <v/>
      </c>
      <c r="U2252" s="17"/>
      <c r="V2252" s="94"/>
      <c r="W2252" s="17"/>
      <c r="X2252" s="94" t="str">
        <f>IFERROR(AVERAGE(V2252:W2252),"")</f>
        <v/>
      </c>
      <c r="Y2252" s="17"/>
      <c r="Z2252" s="17"/>
      <c r="AA2252" s="71"/>
      <c r="AB2252" s="17"/>
      <c r="AC2252" s="190" t="str">
        <f>IF(J2252="","",IF(J2252&lt;&gt;0,INT(25.4347*POWER((18-J2252),1.81)),0))</f>
        <v/>
      </c>
      <c r="AD2252" s="190" t="str">
        <f>IFERROR(IF(Q2252&lt;&gt;0,INT(0.14354*POWER(((10*Q2252)-220),1.4)),0),"")</f>
        <v/>
      </c>
      <c r="AE2252" s="190" t="str">
        <f>IFERROR(IF(T2252&lt;&gt;0,INT(51.39*POWER((T2252-1.5),1.05)),0),"")</f>
        <v/>
      </c>
      <c r="AF2252" s="190">
        <f>IF(U2252&lt;&gt;0,INT(0.8465*POWER(((100*U2252)-75),1.42)),0)</f>
        <v>0</v>
      </c>
      <c r="AG2252" s="190" t="str">
        <f>IFERROR(IF(X2252&lt;&gt;0,INT(1.53775*POWER((82-X2252),1.81)),0),"")</f>
        <v/>
      </c>
      <c r="AH2252" s="190" t="str">
        <f>IF(Y2252="","",IF(Y2252&lt;&gt;0,INT(5.74352*POWER((28.5-Y2252),1.92)),0))</f>
        <v/>
      </c>
      <c r="AI2252" s="190">
        <f>IF(Z2252&lt;&gt;0,INT(12.91*POWER((Z2252-4),1.1)),0)</f>
        <v>0</v>
      </c>
      <c r="AJ2252" s="190" t="str">
        <f>IF(AA2252="","",IF(AA2252&lt;&gt;0,INT(0.2797*POWER(((100*AA2252)),1.35)),0))</f>
        <v/>
      </c>
      <c r="AK2252" s="191" t="str">
        <f>IF(AB2252="","",IF(AB2252&lt;&gt;0,INT(100.14*POWER((AB2252-1),1.08)),0))</f>
        <v/>
      </c>
      <c r="AL2252" s="192">
        <f>COUNT(J2252,Q2252,T2252,X2252,Y2252,AA2252,AB2252)</f>
        <v>0</v>
      </c>
      <c r="AM2252" s="193" t="str">
        <f>IF(AL2252=0,"",SUM(AC2252:AK2252))</f>
        <v/>
      </c>
    </row>
    <row r="2253" spans="1:39" customFormat="1" outlineLevel="1">
      <c r="B2253" s="256"/>
      <c r="C2253" s="124" t="s">
        <v>65</v>
      </c>
      <c r="D2253" s="103"/>
      <c r="E2253" s="103"/>
      <c r="F2253" s="103"/>
      <c r="G2253" s="103"/>
      <c r="H2253" s="104"/>
      <c r="I2253" s="105"/>
      <c r="J2253" s="107" t="str">
        <f>IFERROR((J2250-J2252)/J2252*100%,"")</f>
        <v/>
      </c>
      <c r="K2253" s="107" t="str">
        <f t="shared" ref="K2253:T2253" si="9908">IFERROR((K2252-K2250)/K2252*100%,"")</f>
        <v/>
      </c>
      <c r="L2253" s="107" t="str">
        <f t="shared" si="9908"/>
        <v/>
      </c>
      <c r="M2253" s="107" t="str">
        <f t="shared" si="9908"/>
        <v/>
      </c>
      <c r="N2253" s="107" t="str">
        <f t="shared" si="9908"/>
        <v/>
      </c>
      <c r="O2253" s="107" t="str">
        <f t="shared" si="9908"/>
        <v/>
      </c>
      <c r="P2253" s="107" t="str">
        <f t="shared" si="9908"/>
        <v/>
      </c>
      <c r="Q2253" s="107" t="str">
        <f t="shared" si="9908"/>
        <v/>
      </c>
      <c r="R2253" s="107" t="str">
        <f t="shared" si="9908"/>
        <v/>
      </c>
      <c r="S2253" s="107" t="str">
        <f t="shared" si="9908"/>
        <v/>
      </c>
      <c r="T2253" s="107" t="str">
        <f t="shared" si="9908"/>
        <v/>
      </c>
      <c r="U2253" s="107" t="str">
        <f t="shared" ref="U2253" si="9909">IFERROR((U2252-U2251)/U2252*100%,"")</f>
        <v/>
      </c>
      <c r="V2253" s="107" t="str">
        <f>IFERROR((V2250-V2252)/V2252*100%,"")</f>
        <v/>
      </c>
      <c r="W2253" s="107" t="str">
        <f>IFERROR((W2250-W2252)/W2252*100%,"")</f>
        <v/>
      </c>
      <c r="X2253" s="107" t="str">
        <f>IFERROR((X2250-X2252)/X2252*100%,"")</f>
        <v/>
      </c>
      <c r="Y2253" s="107" t="str">
        <f>IFERROR((Y2250-Y2252)/Y2252*100%,"")</f>
        <v/>
      </c>
      <c r="Z2253" s="107" t="str">
        <f t="shared" ref="Z2253" si="9910">IFERROR((Z2252-Z2251)/Z2252*100%,"")</f>
        <v/>
      </c>
      <c r="AA2253" s="107" t="str">
        <f>IFERROR((AA2252-AA2250)/AA2252*100%,"")</f>
        <v/>
      </c>
      <c r="AB2253" s="107" t="str">
        <f>IFERROR((AB2252-AB2250)/AB2252*100%,"")</f>
        <v/>
      </c>
      <c r="AC2253" s="194" t="str">
        <f t="shared" ref="AC2253" si="9911">IFERROR((AC2252-AC2251)/AC2252*100%,"")</f>
        <v/>
      </c>
      <c r="AD2253" s="194" t="str">
        <f t="shared" ref="AD2253" si="9912">IFERROR((AD2252-AD2251)/AD2252*100%,"")</f>
        <v/>
      </c>
      <c r="AE2253" s="194" t="str">
        <f t="shared" ref="AE2253" si="9913">IFERROR((AE2252-AE2251)/AE2252*100%,"")</f>
        <v/>
      </c>
      <c r="AF2253" s="194" t="str">
        <f t="shared" ref="AF2253" si="9914">IFERROR((AF2252-AF2251)/AF2252*100%,"")</f>
        <v/>
      </c>
      <c r="AG2253" s="194" t="str">
        <f t="shared" ref="AG2253" si="9915">IFERROR((AG2252-AG2251)/AG2252*100%,"")</f>
        <v/>
      </c>
      <c r="AH2253" s="194" t="str">
        <f t="shared" ref="AH2253" si="9916">IFERROR((AH2252-AH2251)/AH2252*100%,"")</f>
        <v/>
      </c>
      <c r="AI2253" s="194" t="str">
        <f t="shared" ref="AI2253" si="9917">IFERROR((AI2252-AI2251)/AI2252*100%,"")</f>
        <v/>
      </c>
      <c r="AJ2253" s="194" t="str">
        <f t="shared" ref="AJ2253" si="9918">IFERROR((AJ2252-AJ2251)/AJ2252*100%,"")</f>
        <v/>
      </c>
      <c r="AK2253" s="194" t="str">
        <f t="shared" ref="AK2253" si="9919">IFERROR((AK2252-AK2251)/AK2252*100%,"")</f>
        <v/>
      </c>
      <c r="AL2253" s="194" t="str">
        <f t="shared" ref="AL2253" si="9920">IFERROR((AL2252-AL2251)/AL2252*100%,"")</f>
        <v/>
      </c>
      <c r="AM2253" s="227" t="str">
        <f>IFERROR((AM2252-AM2250)/AM2252*100%,"")</f>
        <v/>
      </c>
    </row>
    <row r="2254" spans="1:39" customFormat="1" outlineLevel="1">
      <c r="A2254" t="str">
        <f>B2249&amp;C2254</f>
        <v>Surname, Forename4</v>
      </c>
      <c r="B2254" s="256"/>
      <c r="C2254" s="123">
        <v>4</v>
      </c>
      <c r="D2254" s="26" t="s">
        <v>22</v>
      </c>
      <c r="E2254" s="103"/>
      <c r="F2254" s="103"/>
      <c r="G2254" s="103"/>
      <c r="H2254" s="15"/>
      <c r="I2254" s="16"/>
      <c r="J2254" s="17"/>
      <c r="K2254" s="94"/>
      <c r="L2254" s="94"/>
      <c r="M2254" s="94"/>
      <c r="N2254" s="94"/>
      <c r="O2254" s="94"/>
      <c r="P2254" s="94"/>
      <c r="Q2254" s="17" t="str">
        <f>IF(SUM(K2254:P2254)=0,"",SUM(K2254:P2254))</f>
        <v/>
      </c>
      <c r="R2254" s="94"/>
      <c r="S2254" s="94"/>
      <c r="T2254" s="17" t="str">
        <f>IF(SUM(R2254:S2254)=0,"",SUM(R2254:S2254))</f>
        <v/>
      </c>
      <c r="U2254" s="17"/>
      <c r="V2254" s="94"/>
      <c r="W2254" s="17"/>
      <c r="X2254" s="94" t="str">
        <f>IFERROR(AVERAGE(V2254:W2254),"")</f>
        <v/>
      </c>
      <c r="Y2254" s="17"/>
      <c r="Z2254" s="17"/>
      <c r="AA2254" s="71"/>
      <c r="AB2254" s="17"/>
      <c r="AC2254" s="190" t="str">
        <f>IF(J2254="","",IF(J2254&lt;&gt;0,INT(25.4347*POWER((18-J2254),1.81)),0))</f>
        <v/>
      </c>
      <c r="AD2254" s="190" t="str">
        <f>IFERROR(IF(Q2254&lt;&gt;0,INT(0.14354*POWER(((10*Q2254)-220),1.4)),0),"")</f>
        <v/>
      </c>
      <c r="AE2254" s="190" t="str">
        <f>IFERROR(IF(T2254&lt;&gt;0,INT(51.39*POWER((T2254-1.5),1.05)),0),"")</f>
        <v/>
      </c>
      <c r="AF2254" s="190">
        <f>IF(U2254&lt;&gt;0,INT(0.8465*POWER(((100*U2254)-75),1.42)),0)</f>
        <v>0</v>
      </c>
      <c r="AG2254" s="190" t="str">
        <f>IFERROR(IF(X2254&lt;&gt;0,INT(1.53775*POWER((82-X2254),1.81)),0),"")</f>
        <v/>
      </c>
      <c r="AH2254" s="190" t="str">
        <f>IF(Y2254="","",IF(Y2254&lt;&gt;0,INT(5.74352*POWER((28.5-Y2254),1.92)),0))</f>
        <v/>
      </c>
      <c r="AI2254" s="190">
        <f>IF(Z2254&lt;&gt;0,INT(12.91*POWER((Z2254-4),1.1)),0)</f>
        <v>0</v>
      </c>
      <c r="AJ2254" s="190" t="str">
        <f>IF(AA2254="","",IF(AA2254&lt;&gt;0,INT(0.2797*POWER(((100*AA2254)),1.35)),0))</f>
        <v/>
      </c>
      <c r="AK2254" s="191" t="str">
        <f>IF(AB2254="","",IF(AB2254&lt;&gt;0,INT(100.14*POWER((AB2254-1),1.08)),0))</f>
        <v/>
      </c>
      <c r="AL2254" s="192">
        <f>COUNT(J2254,Q2254,T2254,X2254,Y2254,AA2254,AB2254)</f>
        <v>0</v>
      </c>
      <c r="AM2254" s="193" t="str">
        <f>IF(AL2254=0,"",SUM(AC2254:AK2254))</f>
        <v/>
      </c>
    </row>
    <row r="2255" spans="1:39" customFormat="1" outlineLevel="1">
      <c r="B2255" s="256"/>
      <c r="C2255" s="124" t="s">
        <v>65</v>
      </c>
      <c r="D2255" s="103"/>
      <c r="E2255" s="103"/>
      <c r="F2255" s="103"/>
      <c r="G2255" s="103"/>
      <c r="H2255" s="104"/>
      <c r="I2255" s="105"/>
      <c r="J2255" s="107" t="str">
        <f>IFERROR((J2252-J2254)/J2254*100%,"")</f>
        <v/>
      </c>
      <c r="K2255" s="107" t="str">
        <f t="shared" ref="K2255:T2255" si="9921">IFERROR((K2254-K2252)/K2254*100%,"")</f>
        <v/>
      </c>
      <c r="L2255" s="107" t="str">
        <f t="shared" si="9921"/>
        <v/>
      </c>
      <c r="M2255" s="107" t="str">
        <f t="shared" si="9921"/>
        <v/>
      </c>
      <c r="N2255" s="107" t="str">
        <f t="shared" si="9921"/>
        <v/>
      </c>
      <c r="O2255" s="107" t="str">
        <f t="shared" si="9921"/>
        <v/>
      </c>
      <c r="P2255" s="107" t="str">
        <f t="shared" si="9921"/>
        <v/>
      </c>
      <c r="Q2255" s="107" t="str">
        <f t="shared" si="9921"/>
        <v/>
      </c>
      <c r="R2255" s="107" t="str">
        <f t="shared" si="9921"/>
        <v/>
      </c>
      <c r="S2255" s="107" t="str">
        <f t="shared" si="9921"/>
        <v/>
      </c>
      <c r="T2255" s="107" t="str">
        <f t="shared" si="9921"/>
        <v/>
      </c>
      <c r="U2255" s="107" t="str">
        <f t="shared" ref="U2255" si="9922">IFERROR((U2254-U2253)/U2254*100%,"")</f>
        <v/>
      </c>
      <c r="V2255" s="107" t="str">
        <f>IFERROR((V2252-V2254)/V2254*100%,"")</f>
        <v/>
      </c>
      <c r="W2255" s="107" t="str">
        <f>IFERROR((W2252-W2254)/W2254*100%,"")</f>
        <v/>
      </c>
      <c r="X2255" s="107" t="str">
        <f>IFERROR((X2252-X2254)/X2254*100%,"")</f>
        <v/>
      </c>
      <c r="Y2255" s="107" t="str">
        <f>IFERROR((Y2252-Y2254)/Y2254*100%,"")</f>
        <v/>
      </c>
      <c r="Z2255" s="107" t="str">
        <f t="shared" ref="Z2255" si="9923">IFERROR((Z2254-Z2253)/Z2254*100%,"")</f>
        <v/>
      </c>
      <c r="AA2255" s="107" t="str">
        <f>IFERROR((AA2254-AA2252)/AA2254*100%,"")</f>
        <v/>
      </c>
      <c r="AB2255" s="107" t="str">
        <f>IFERROR((AB2254-AB2252)/AB2254*100%,"")</f>
        <v/>
      </c>
      <c r="AC2255" s="194" t="str">
        <f t="shared" ref="AC2255" si="9924">IFERROR((AC2254-AC2253)/AC2254*100%,"")</f>
        <v/>
      </c>
      <c r="AD2255" s="194" t="str">
        <f t="shared" ref="AD2255" si="9925">IFERROR((AD2254-AD2253)/AD2254*100%,"")</f>
        <v/>
      </c>
      <c r="AE2255" s="194" t="str">
        <f t="shared" ref="AE2255" si="9926">IFERROR((AE2254-AE2253)/AE2254*100%,"")</f>
        <v/>
      </c>
      <c r="AF2255" s="194" t="str">
        <f t="shared" ref="AF2255" si="9927">IFERROR((AF2254-AF2253)/AF2254*100%,"")</f>
        <v/>
      </c>
      <c r="AG2255" s="194" t="str">
        <f t="shared" ref="AG2255" si="9928">IFERROR((AG2254-AG2253)/AG2254*100%,"")</f>
        <v/>
      </c>
      <c r="AH2255" s="194" t="str">
        <f t="shared" ref="AH2255" si="9929">IFERROR((AH2254-AH2253)/AH2254*100%,"")</f>
        <v/>
      </c>
      <c r="AI2255" s="194" t="str">
        <f t="shared" ref="AI2255" si="9930">IFERROR((AI2254-AI2253)/AI2254*100%,"")</f>
        <v/>
      </c>
      <c r="AJ2255" s="194" t="str">
        <f t="shared" ref="AJ2255" si="9931">IFERROR((AJ2254-AJ2253)/AJ2254*100%,"")</f>
        <v/>
      </c>
      <c r="AK2255" s="194" t="str">
        <f t="shared" ref="AK2255" si="9932">IFERROR((AK2254-AK2253)/AK2254*100%,"")</f>
        <v/>
      </c>
      <c r="AL2255" s="194" t="str">
        <f t="shared" ref="AL2255" si="9933">IFERROR((AL2254-AL2253)/AL2254*100%,"")</f>
        <v/>
      </c>
      <c r="AM2255" s="227" t="str">
        <f>IFERROR((AM2254-AM2252)/AM2254*100%,"")</f>
        <v/>
      </c>
    </row>
    <row r="2256" spans="1:39" customFormat="1" outlineLevel="1">
      <c r="A2256" t="str">
        <f>B2249&amp;C2256</f>
        <v>Surname, Forename5</v>
      </c>
      <c r="B2256" s="256"/>
      <c r="C2256" s="123">
        <v>5</v>
      </c>
      <c r="D2256" s="26" t="s">
        <v>22</v>
      </c>
      <c r="E2256" s="103"/>
      <c r="F2256" s="103"/>
      <c r="G2256" s="103"/>
      <c r="H2256" s="15"/>
      <c r="I2256" s="16"/>
      <c r="J2256" s="17"/>
      <c r="K2256" s="94"/>
      <c r="L2256" s="94"/>
      <c r="M2256" s="94"/>
      <c r="N2256" s="94"/>
      <c r="O2256" s="94"/>
      <c r="P2256" s="94"/>
      <c r="Q2256" s="17" t="str">
        <f>IF(SUM(K2256:P2256)=0,"",SUM(K2256:P2256))</f>
        <v/>
      </c>
      <c r="R2256" s="94"/>
      <c r="S2256" s="94"/>
      <c r="T2256" s="17" t="str">
        <f>IF(SUM(R2256:S2256)=0,"",SUM(R2256:S2256))</f>
        <v/>
      </c>
      <c r="U2256" s="17"/>
      <c r="V2256" s="94"/>
      <c r="W2256" s="17"/>
      <c r="X2256" s="94" t="str">
        <f>IFERROR(AVERAGE(V2256:W2256),"")</f>
        <v/>
      </c>
      <c r="Y2256" s="17"/>
      <c r="Z2256" s="17"/>
      <c r="AA2256" s="71"/>
      <c r="AB2256" s="17"/>
      <c r="AC2256" s="190" t="str">
        <f>IF(J2256="","",IF(J2256&lt;&gt;0,INT(25.4347*POWER((18-J2256),1.81)),0))</f>
        <v/>
      </c>
      <c r="AD2256" s="190" t="str">
        <f>IFERROR(IF(Q2256&lt;&gt;0,INT(0.14354*POWER(((10*Q2256)-220),1.4)),0),"")</f>
        <v/>
      </c>
      <c r="AE2256" s="190" t="str">
        <f>IFERROR(IF(T2256&lt;&gt;0,INT(51.39*POWER((T2256-1.5),1.05)),0),"")</f>
        <v/>
      </c>
      <c r="AF2256" s="190">
        <f>IF(U2256&lt;&gt;0,INT(0.8465*POWER(((100*U2256)-75),1.42)),0)</f>
        <v>0</v>
      </c>
      <c r="AG2256" s="190" t="str">
        <f>IFERROR(IF(X2256&lt;&gt;0,INT(1.53775*POWER((82-X2256),1.81)),0),"")</f>
        <v/>
      </c>
      <c r="AH2256" s="190" t="str">
        <f>IF(Y2256="","",IF(Y2256&lt;&gt;0,INT(5.74352*POWER((28.5-Y2256),1.92)),0))</f>
        <v/>
      </c>
      <c r="AI2256" s="190">
        <f>IF(Z2256&lt;&gt;0,INT(12.91*POWER((Z2256-4),1.1)),0)</f>
        <v>0</v>
      </c>
      <c r="AJ2256" s="190" t="str">
        <f>IF(AA2256="","",IF(AA2256&lt;&gt;0,INT(0.2797*POWER(((100*AA2256)),1.35)),0))</f>
        <v/>
      </c>
      <c r="AK2256" s="191" t="str">
        <f>IF(AB2256="","",IF(AB2256&lt;&gt;0,INT(100.14*POWER((AB2256-1),1.08)),0))</f>
        <v/>
      </c>
      <c r="AL2256" s="192">
        <f>COUNT(J2256,Q2256,T2256,X2256,Y2256,AA2256,AB2256)</f>
        <v>0</v>
      </c>
      <c r="AM2256" s="193" t="str">
        <f>IF(AL2256=0,"",SUM(AC2256:AK2256))</f>
        <v/>
      </c>
    </row>
    <row r="2257" spans="1:39" customFormat="1" outlineLevel="1">
      <c r="B2257" s="256"/>
      <c r="C2257" s="124" t="s">
        <v>65</v>
      </c>
      <c r="D2257" s="103"/>
      <c r="E2257" s="103"/>
      <c r="F2257" s="103"/>
      <c r="G2257" s="103"/>
      <c r="H2257" s="104"/>
      <c r="I2257" s="105"/>
      <c r="J2257" s="107" t="str">
        <f>IFERROR((J2254-J2256)/J2256*100%,"")</f>
        <v/>
      </c>
      <c r="K2257" s="107" t="str">
        <f t="shared" ref="K2257:T2257" si="9934">IFERROR((K2256-K2254)/K2256*100%,"")</f>
        <v/>
      </c>
      <c r="L2257" s="107" t="str">
        <f t="shared" si="9934"/>
        <v/>
      </c>
      <c r="M2257" s="107" t="str">
        <f t="shared" si="9934"/>
        <v/>
      </c>
      <c r="N2257" s="107" t="str">
        <f t="shared" si="9934"/>
        <v/>
      </c>
      <c r="O2257" s="107" t="str">
        <f t="shared" si="9934"/>
        <v/>
      </c>
      <c r="P2257" s="107" t="str">
        <f t="shared" si="9934"/>
        <v/>
      </c>
      <c r="Q2257" s="107" t="str">
        <f t="shared" si="9934"/>
        <v/>
      </c>
      <c r="R2257" s="107" t="str">
        <f t="shared" si="9934"/>
        <v/>
      </c>
      <c r="S2257" s="107" t="str">
        <f t="shared" si="9934"/>
        <v/>
      </c>
      <c r="T2257" s="107" t="str">
        <f t="shared" si="9934"/>
        <v/>
      </c>
      <c r="U2257" s="107" t="str">
        <f t="shared" ref="U2257" si="9935">IFERROR((U2256-U2255)/U2256*100%,"")</f>
        <v/>
      </c>
      <c r="V2257" s="107" t="str">
        <f>IFERROR((V2254-V2256)/V2256*100%,"")</f>
        <v/>
      </c>
      <c r="W2257" s="107" t="str">
        <f>IFERROR((W2254-W2256)/W2256*100%,"")</f>
        <v/>
      </c>
      <c r="X2257" s="107" t="str">
        <f>IFERROR((X2254-X2256)/X2256*100%,"")</f>
        <v/>
      </c>
      <c r="Y2257" s="107" t="str">
        <f>IFERROR((Y2254-Y2256)/Y2256*100%,"")</f>
        <v/>
      </c>
      <c r="Z2257" s="107" t="str">
        <f t="shared" ref="Z2257" si="9936">IFERROR((Z2256-Z2255)/Z2256*100%,"")</f>
        <v/>
      </c>
      <c r="AA2257" s="107" t="str">
        <f>IFERROR((AA2256-AA2254)/AA2256*100%,"")</f>
        <v/>
      </c>
      <c r="AB2257" s="107" t="str">
        <f>IFERROR((AB2256-AB2254)/AB2256*100%,"")</f>
        <v/>
      </c>
      <c r="AC2257" s="194" t="str">
        <f t="shared" ref="AC2257" si="9937">IFERROR((AC2256-AC2255)/AC2256*100%,"")</f>
        <v/>
      </c>
      <c r="AD2257" s="194" t="str">
        <f t="shared" ref="AD2257" si="9938">IFERROR((AD2256-AD2255)/AD2256*100%,"")</f>
        <v/>
      </c>
      <c r="AE2257" s="194" t="str">
        <f t="shared" ref="AE2257" si="9939">IFERROR((AE2256-AE2255)/AE2256*100%,"")</f>
        <v/>
      </c>
      <c r="AF2257" s="194" t="str">
        <f t="shared" ref="AF2257" si="9940">IFERROR((AF2256-AF2255)/AF2256*100%,"")</f>
        <v/>
      </c>
      <c r="AG2257" s="194" t="str">
        <f t="shared" ref="AG2257" si="9941">IFERROR((AG2256-AG2255)/AG2256*100%,"")</f>
        <v/>
      </c>
      <c r="AH2257" s="194" t="str">
        <f t="shared" ref="AH2257" si="9942">IFERROR((AH2256-AH2255)/AH2256*100%,"")</f>
        <v/>
      </c>
      <c r="AI2257" s="194" t="str">
        <f t="shared" ref="AI2257" si="9943">IFERROR((AI2256-AI2255)/AI2256*100%,"")</f>
        <v/>
      </c>
      <c r="AJ2257" s="194" t="str">
        <f t="shared" ref="AJ2257" si="9944">IFERROR((AJ2256-AJ2255)/AJ2256*100%,"")</f>
        <v/>
      </c>
      <c r="AK2257" s="194" t="str">
        <f t="shared" ref="AK2257" si="9945">IFERROR((AK2256-AK2255)/AK2256*100%,"")</f>
        <v/>
      </c>
      <c r="AL2257" s="194" t="str">
        <f t="shared" ref="AL2257" si="9946">IFERROR((AL2256-AL2255)/AL2256*100%,"")</f>
        <v/>
      </c>
      <c r="AM2257" s="227" t="str">
        <f>IFERROR((AM2256-AM2254)/AM2256*100%,"")</f>
        <v/>
      </c>
    </row>
    <row r="2258" spans="1:39" customFormat="1" outlineLevel="1">
      <c r="A2258" t="str">
        <f>B2249&amp;C2258</f>
        <v>Surname, Forename6</v>
      </c>
      <c r="B2258" s="256"/>
      <c r="C2258" s="123">
        <v>6</v>
      </c>
      <c r="D2258" s="26" t="s">
        <v>22</v>
      </c>
      <c r="E2258" s="103"/>
      <c r="F2258" s="103"/>
      <c r="G2258" s="103"/>
      <c r="H2258" s="15"/>
      <c r="I2258" s="16"/>
      <c r="J2258" s="17"/>
      <c r="K2258" s="94"/>
      <c r="L2258" s="94"/>
      <c r="M2258" s="94"/>
      <c r="N2258" s="94"/>
      <c r="O2258" s="94"/>
      <c r="P2258" s="94"/>
      <c r="Q2258" s="17" t="str">
        <f>IF(SUM(K2258:P2258)=0,"",SUM(K2258:P2258))</f>
        <v/>
      </c>
      <c r="R2258" s="94"/>
      <c r="S2258" s="94"/>
      <c r="T2258" s="17" t="str">
        <f>IF(SUM(R2258:S2258)=0,"",SUM(R2258:S2258))</f>
        <v/>
      </c>
      <c r="U2258" s="17"/>
      <c r="V2258" s="94"/>
      <c r="W2258" s="17"/>
      <c r="X2258" s="94" t="str">
        <f>IFERROR(AVERAGE(V2258:W2258),"")</f>
        <v/>
      </c>
      <c r="Y2258" s="17"/>
      <c r="Z2258" s="17"/>
      <c r="AA2258" s="71"/>
      <c r="AB2258" s="17"/>
      <c r="AC2258" s="190" t="str">
        <f>IF(J2258="","",IF(J2258&lt;&gt;0,INT(25.4347*POWER((18-J2258),1.81)),0))</f>
        <v/>
      </c>
      <c r="AD2258" s="190" t="str">
        <f>IFERROR(IF(Q2258&lt;&gt;0,INT(0.14354*POWER(((10*Q2258)-220),1.4)),0),"")</f>
        <v/>
      </c>
      <c r="AE2258" s="190" t="str">
        <f>IFERROR(IF(T2258&lt;&gt;0,INT(51.39*POWER((T2258-1.5),1.05)),0),"")</f>
        <v/>
      </c>
      <c r="AF2258" s="190">
        <f>IF(U2258&lt;&gt;0,INT(0.8465*POWER(((100*U2258)-75),1.42)),0)</f>
        <v>0</v>
      </c>
      <c r="AG2258" s="190" t="str">
        <f>IFERROR(IF(X2258&lt;&gt;0,INT(1.53775*POWER((82-X2258),1.81)),0),"")</f>
        <v/>
      </c>
      <c r="AH2258" s="190" t="str">
        <f>IF(Y2258="","",IF(Y2258&lt;&gt;0,INT(5.74352*POWER((28.5-Y2258),1.92)),0))</f>
        <v/>
      </c>
      <c r="AI2258" s="190">
        <f>IF(Z2258&lt;&gt;0,INT(12.91*POWER((Z2258-4),1.1)),0)</f>
        <v>0</v>
      </c>
      <c r="AJ2258" s="190" t="str">
        <f>IF(AA2258="","",IF(AA2258&lt;&gt;0,INT(0.2797*POWER(((100*AA2258)),1.35)),0))</f>
        <v/>
      </c>
      <c r="AK2258" s="191" t="str">
        <f>IF(AB2258="","",IF(AB2258&lt;&gt;0,INT(100.14*POWER((AB2258-1),1.08)),0))</f>
        <v/>
      </c>
      <c r="AL2258" s="192">
        <f>COUNT(J2258,Q2258,T2258,X2258,Y2258,AA2258,AB2258)</f>
        <v>0</v>
      </c>
      <c r="AM2258" s="193" t="str">
        <f>IF(AL2258=0,"",SUM(AC2258:AK2258))</f>
        <v/>
      </c>
    </row>
    <row r="2259" spans="1:39" customFormat="1" outlineLevel="1">
      <c r="B2259" s="256"/>
      <c r="C2259" s="124" t="s">
        <v>65</v>
      </c>
      <c r="D2259" s="103"/>
      <c r="E2259" s="103"/>
      <c r="F2259" s="103"/>
      <c r="G2259" s="103"/>
      <c r="H2259" s="104"/>
      <c r="I2259" s="105"/>
      <c r="J2259" s="107" t="str">
        <f>IFERROR((J2256-J2258)/J2258*100%,"")</f>
        <v/>
      </c>
      <c r="K2259" s="107" t="str">
        <f t="shared" ref="K2259:T2259" si="9947">IFERROR((K2258-K2256)/K2258*100%,"")</f>
        <v/>
      </c>
      <c r="L2259" s="107" t="str">
        <f t="shared" si="9947"/>
        <v/>
      </c>
      <c r="M2259" s="107" t="str">
        <f t="shared" si="9947"/>
        <v/>
      </c>
      <c r="N2259" s="107" t="str">
        <f t="shared" si="9947"/>
        <v/>
      </c>
      <c r="O2259" s="107" t="str">
        <f t="shared" si="9947"/>
        <v/>
      </c>
      <c r="P2259" s="107" t="str">
        <f t="shared" si="9947"/>
        <v/>
      </c>
      <c r="Q2259" s="107" t="str">
        <f t="shared" si="9947"/>
        <v/>
      </c>
      <c r="R2259" s="107" t="str">
        <f t="shared" si="9947"/>
        <v/>
      </c>
      <c r="S2259" s="107" t="str">
        <f t="shared" si="9947"/>
        <v/>
      </c>
      <c r="T2259" s="107" t="str">
        <f t="shared" si="9947"/>
        <v/>
      </c>
      <c r="U2259" s="107" t="str">
        <f t="shared" ref="U2259" si="9948">IFERROR((U2258-U2257)/U2258*100%,"")</f>
        <v/>
      </c>
      <c r="V2259" s="107" t="str">
        <f>IFERROR((V2256-V2258)/V2258*100%,"")</f>
        <v/>
      </c>
      <c r="W2259" s="107" t="str">
        <f>IFERROR((W2256-W2258)/W2258*100%,"")</f>
        <v/>
      </c>
      <c r="X2259" s="107" t="str">
        <f>IFERROR((X2256-X2258)/X2258*100%,"")</f>
        <v/>
      </c>
      <c r="Y2259" s="107" t="str">
        <f>IFERROR((Y2256-Y2258)/Y2258*100%,"")</f>
        <v/>
      </c>
      <c r="Z2259" s="107" t="str">
        <f t="shared" ref="Z2259" si="9949">IFERROR((Z2258-Z2257)/Z2258*100%,"")</f>
        <v/>
      </c>
      <c r="AA2259" s="107" t="str">
        <f>IFERROR((AA2258-AA2256)/AA2258*100%,"")</f>
        <v/>
      </c>
      <c r="AB2259" s="107" t="str">
        <f>IFERROR((AB2258-AB2256)/AB2258*100%,"")</f>
        <v/>
      </c>
      <c r="AC2259" s="194" t="str">
        <f t="shared" ref="AC2259" si="9950">IFERROR((AC2258-AC2257)/AC2258*100%,"")</f>
        <v/>
      </c>
      <c r="AD2259" s="194" t="str">
        <f t="shared" ref="AD2259" si="9951">IFERROR((AD2258-AD2257)/AD2258*100%,"")</f>
        <v/>
      </c>
      <c r="AE2259" s="194" t="str">
        <f t="shared" ref="AE2259" si="9952">IFERROR((AE2258-AE2257)/AE2258*100%,"")</f>
        <v/>
      </c>
      <c r="AF2259" s="194" t="str">
        <f t="shared" ref="AF2259" si="9953">IFERROR((AF2258-AF2257)/AF2258*100%,"")</f>
        <v/>
      </c>
      <c r="AG2259" s="194" t="str">
        <f t="shared" ref="AG2259" si="9954">IFERROR((AG2258-AG2257)/AG2258*100%,"")</f>
        <v/>
      </c>
      <c r="AH2259" s="194" t="str">
        <f t="shared" ref="AH2259" si="9955">IFERROR((AH2258-AH2257)/AH2258*100%,"")</f>
        <v/>
      </c>
      <c r="AI2259" s="194" t="str">
        <f t="shared" ref="AI2259" si="9956">IFERROR((AI2258-AI2257)/AI2258*100%,"")</f>
        <v/>
      </c>
      <c r="AJ2259" s="194" t="str">
        <f t="shared" ref="AJ2259" si="9957">IFERROR((AJ2258-AJ2257)/AJ2258*100%,"")</f>
        <v/>
      </c>
      <c r="AK2259" s="194" t="str">
        <f t="shared" ref="AK2259" si="9958">IFERROR((AK2258-AK2257)/AK2258*100%,"")</f>
        <v/>
      </c>
      <c r="AL2259" s="194" t="str">
        <f t="shared" ref="AL2259" si="9959">IFERROR((AL2258-AL2257)/AL2258*100%,"")</f>
        <v/>
      </c>
      <c r="AM2259" s="227" t="str">
        <f>IFERROR((AM2258-AM2256)/AM2258*100%,"")</f>
        <v/>
      </c>
    </row>
    <row r="2260" spans="1:39" customFormat="1" outlineLevel="1">
      <c r="A2260" t="str">
        <f>B2249&amp;C2260</f>
        <v>Surname, Forename7</v>
      </c>
      <c r="B2260" s="256"/>
      <c r="C2260" s="123">
        <v>7</v>
      </c>
      <c r="D2260" s="26" t="s">
        <v>22</v>
      </c>
      <c r="E2260" s="103"/>
      <c r="F2260" s="103"/>
      <c r="G2260" s="103"/>
      <c r="H2260" s="15"/>
      <c r="I2260" s="16"/>
      <c r="J2260" s="17"/>
      <c r="K2260" s="94"/>
      <c r="L2260" s="94"/>
      <c r="M2260" s="94"/>
      <c r="N2260" s="94"/>
      <c r="O2260" s="94"/>
      <c r="P2260" s="94"/>
      <c r="Q2260" s="17" t="str">
        <f>IF(SUM(K2260:P2260)=0,"",SUM(K2260:P2260))</f>
        <v/>
      </c>
      <c r="R2260" s="94"/>
      <c r="S2260" s="94"/>
      <c r="T2260" s="17" t="str">
        <f>IF(SUM(R2260:S2260)=0,"",SUM(R2260:S2260))</f>
        <v/>
      </c>
      <c r="U2260" s="17"/>
      <c r="V2260" s="94"/>
      <c r="W2260" s="17"/>
      <c r="X2260" s="94" t="str">
        <f>IFERROR(AVERAGE(V2260:W2260),"")</f>
        <v/>
      </c>
      <c r="Y2260" s="17"/>
      <c r="Z2260" s="17"/>
      <c r="AA2260" s="71"/>
      <c r="AB2260" s="17"/>
      <c r="AC2260" s="190" t="str">
        <f>IF(J2260="","",IF(J2260&lt;&gt;0,INT(25.4347*POWER((18-J2260),1.81)),0))</f>
        <v/>
      </c>
      <c r="AD2260" s="190" t="str">
        <f>IFERROR(IF(Q2260&lt;&gt;0,INT(0.14354*POWER(((10*Q2260)-220),1.4)),0),"")</f>
        <v/>
      </c>
      <c r="AE2260" s="190" t="str">
        <f>IFERROR(IF(T2260&lt;&gt;0,INT(51.39*POWER((T2260-1.5),1.05)),0),"")</f>
        <v/>
      </c>
      <c r="AF2260" s="190">
        <f>IF(U2260&lt;&gt;0,INT(0.8465*POWER(((100*U2260)-75),1.42)),0)</f>
        <v>0</v>
      </c>
      <c r="AG2260" s="190" t="str">
        <f>IFERROR(IF(X2260&lt;&gt;0,INT(1.53775*POWER((82-X2260),1.81)),0),"")</f>
        <v/>
      </c>
      <c r="AH2260" s="190" t="str">
        <f>IF(Y2260="","",IF(Y2260&lt;&gt;0,INT(5.74352*POWER((28.5-Y2260),1.92)),0))</f>
        <v/>
      </c>
      <c r="AI2260" s="190">
        <f>IF(Z2260&lt;&gt;0,INT(12.91*POWER((Z2260-4),1.1)),0)</f>
        <v>0</v>
      </c>
      <c r="AJ2260" s="190" t="str">
        <f>IF(AA2260="","",IF(AA2260&lt;&gt;0,INT(0.2797*POWER(((100*AA2260)),1.35)),0))</f>
        <v/>
      </c>
      <c r="AK2260" s="191" t="str">
        <f>IF(AB2260="","",IF(AB2260&lt;&gt;0,INT(100.14*POWER((AB2260-1),1.08)),0))</f>
        <v/>
      </c>
      <c r="AL2260" s="192">
        <f>COUNT(J2260,Q2260,T2260,X2260,Y2260,AA2260,AB2260)</f>
        <v>0</v>
      </c>
      <c r="AM2260" s="193" t="str">
        <f>IF(AL2260=0,"",SUM(AC2260:AK2260))</f>
        <v/>
      </c>
    </row>
    <row r="2261" spans="1:39" customFormat="1" outlineLevel="1">
      <c r="B2261" s="256"/>
      <c r="C2261" s="124" t="s">
        <v>65</v>
      </c>
      <c r="D2261" s="103"/>
      <c r="E2261" s="103"/>
      <c r="F2261" s="103"/>
      <c r="G2261" s="103"/>
      <c r="H2261" s="104"/>
      <c r="I2261" s="105"/>
      <c r="J2261" s="107" t="str">
        <f>IFERROR((J2258-J2260)/J2260*100%,"")</f>
        <v/>
      </c>
      <c r="K2261" s="107" t="str">
        <f t="shared" ref="K2261:T2261" si="9960">IFERROR((K2260-K2258)/K2260*100%,"")</f>
        <v/>
      </c>
      <c r="L2261" s="107" t="str">
        <f t="shared" si="9960"/>
        <v/>
      </c>
      <c r="M2261" s="107" t="str">
        <f t="shared" si="9960"/>
        <v/>
      </c>
      <c r="N2261" s="107" t="str">
        <f t="shared" si="9960"/>
        <v/>
      </c>
      <c r="O2261" s="107" t="str">
        <f t="shared" si="9960"/>
        <v/>
      </c>
      <c r="P2261" s="107" t="str">
        <f t="shared" si="9960"/>
        <v/>
      </c>
      <c r="Q2261" s="107" t="str">
        <f t="shared" si="9960"/>
        <v/>
      </c>
      <c r="R2261" s="107" t="str">
        <f t="shared" si="9960"/>
        <v/>
      </c>
      <c r="S2261" s="107" t="str">
        <f t="shared" si="9960"/>
        <v/>
      </c>
      <c r="T2261" s="107" t="str">
        <f t="shared" si="9960"/>
        <v/>
      </c>
      <c r="U2261" s="107" t="str">
        <f t="shared" ref="U2261" si="9961">IFERROR((U2260-U2259)/U2260*100%,"")</f>
        <v/>
      </c>
      <c r="V2261" s="107" t="str">
        <f>IFERROR((V2258-V2260)/V2260*100%,"")</f>
        <v/>
      </c>
      <c r="W2261" s="107" t="str">
        <f>IFERROR((W2258-W2260)/W2260*100%,"")</f>
        <v/>
      </c>
      <c r="X2261" s="107" t="str">
        <f>IFERROR((X2258-X2260)/X2260*100%,"")</f>
        <v/>
      </c>
      <c r="Y2261" s="107" t="str">
        <f>IFERROR((Y2258-Y2260)/Y2260*100%,"")</f>
        <v/>
      </c>
      <c r="Z2261" s="107" t="str">
        <f t="shared" ref="Z2261" si="9962">IFERROR((Z2260-Z2259)/Z2260*100%,"")</f>
        <v/>
      </c>
      <c r="AA2261" s="107" t="str">
        <f>IFERROR((AA2260-AA2258)/AA2260*100%,"")</f>
        <v/>
      </c>
      <c r="AB2261" s="107" t="str">
        <f>IFERROR((AB2260-AB2258)/AB2260*100%,"")</f>
        <v/>
      </c>
      <c r="AC2261" s="194" t="str">
        <f t="shared" ref="AC2261" si="9963">IFERROR((AC2260-AC2259)/AC2260*100%,"")</f>
        <v/>
      </c>
      <c r="AD2261" s="194" t="str">
        <f t="shared" ref="AD2261" si="9964">IFERROR((AD2260-AD2259)/AD2260*100%,"")</f>
        <v/>
      </c>
      <c r="AE2261" s="194" t="str">
        <f t="shared" ref="AE2261" si="9965">IFERROR((AE2260-AE2259)/AE2260*100%,"")</f>
        <v/>
      </c>
      <c r="AF2261" s="194" t="str">
        <f t="shared" ref="AF2261" si="9966">IFERROR((AF2260-AF2259)/AF2260*100%,"")</f>
        <v/>
      </c>
      <c r="AG2261" s="194" t="str">
        <f t="shared" ref="AG2261" si="9967">IFERROR((AG2260-AG2259)/AG2260*100%,"")</f>
        <v/>
      </c>
      <c r="AH2261" s="194" t="str">
        <f t="shared" ref="AH2261" si="9968">IFERROR((AH2260-AH2259)/AH2260*100%,"")</f>
        <v/>
      </c>
      <c r="AI2261" s="194" t="str">
        <f t="shared" ref="AI2261" si="9969">IFERROR((AI2260-AI2259)/AI2260*100%,"")</f>
        <v/>
      </c>
      <c r="AJ2261" s="194" t="str">
        <f t="shared" ref="AJ2261" si="9970">IFERROR((AJ2260-AJ2259)/AJ2260*100%,"")</f>
        <v/>
      </c>
      <c r="AK2261" s="194" t="str">
        <f t="shared" ref="AK2261" si="9971">IFERROR((AK2260-AK2259)/AK2260*100%,"")</f>
        <v/>
      </c>
      <c r="AL2261" s="194" t="str">
        <f t="shared" ref="AL2261" si="9972">IFERROR((AL2260-AL2259)/AL2260*100%,"")</f>
        <v/>
      </c>
      <c r="AM2261" s="227" t="str">
        <f>IFERROR((AM2260-AM2258)/AM2260*100%,"")</f>
        <v/>
      </c>
    </row>
    <row r="2262" spans="1:39" customFormat="1" outlineLevel="1">
      <c r="A2262" t="str">
        <f>B2249&amp;C2262</f>
        <v>Surname, Forename8</v>
      </c>
      <c r="B2262" s="256"/>
      <c r="C2262" s="123">
        <v>8</v>
      </c>
      <c r="D2262" s="26" t="s">
        <v>22</v>
      </c>
      <c r="E2262" s="103"/>
      <c r="F2262" s="103"/>
      <c r="G2262" s="103"/>
      <c r="H2262" s="15"/>
      <c r="I2262" s="16"/>
      <c r="J2262" s="17"/>
      <c r="K2262" s="94"/>
      <c r="L2262" s="94"/>
      <c r="M2262" s="94"/>
      <c r="N2262" s="94"/>
      <c r="O2262" s="94"/>
      <c r="P2262" s="94"/>
      <c r="Q2262" s="17" t="str">
        <f>IF(SUM(K2262:P2262)=0,"",SUM(K2262:P2262))</f>
        <v/>
      </c>
      <c r="R2262" s="94"/>
      <c r="S2262" s="94"/>
      <c r="T2262" s="17" t="str">
        <f>IF(SUM(R2262:S2262)=0,"",SUM(R2262:S2262))</f>
        <v/>
      </c>
      <c r="U2262" s="17"/>
      <c r="V2262" s="94"/>
      <c r="W2262" s="17"/>
      <c r="X2262" s="94" t="str">
        <f>IFERROR(AVERAGE(V2262:W2262),"")</f>
        <v/>
      </c>
      <c r="Y2262" s="17"/>
      <c r="Z2262" s="17"/>
      <c r="AA2262" s="71"/>
      <c r="AB2262" s="17"/>
      <c r="AC2262" s="190" t="str">
        <f>IF(J2262="","",IF(J2262&lt;&gt;0,INT(25.4347*POWER((18-J2262),1.81)),0))</f>
        <v/>
      </c>
      <c r="AD2262" s="190" t="str">
        <f>IFERROR(IF(Q2262&lt;&gt;0,INT(0.14354*POWER(((10*Q2262)-220),1.4)),0),"")</f>
        <v/>
      </c>
      <c r="AE2262" s="190" t="str">
        <f>IFERROR(IF(T2262&lt;&gt;0,INT(51.39*POWER((T2262-1.5),1.05)),0),"")</f>
        <v/>
      </c>
      <c r="AF2262" s="190">
        <f>IF(U2262&lt;&gt;0,INT(0.8465*POWER(((100*U2262)-75),1.42)),0)</f>
        <v>0</v>
      </c>
      <c r="AG2262" s="190" t="str">
        <f>IFERROR(IF(X2262&lt;&gt;0,INT(1.53775*POWER((82-X2262),1.81)),0),"")</f>
        <v/>
      </c>
      <c r="AH2262" s="190" t="str">
        <f>IF(Y2262="","",IF(Y2262&lt;&gt;0,INT(5.74352*POWER((28.5-Y2262),1.92)),0))</f>
        <v/>
      </c>
      <c r="AI2262" s="190">
        <f>IF(Z2262&lt;&gt;0,INT(12.91*POWER((Z2262-4),1.1)),0)</f>
        <v>0</v>
      </c>
      <c r="AJ2262" s="190" t="str">
        <f>IF(AA2262="","",IF(AA2262&lt;&gt;0,INT(0.2797*POWER(((100*AA2262)),1.35)),0))</f>
        <v/>
      </c>
      <c r="AK2262" s="191" t="str">
        <f>IF(AB2262="","",IF(AB2262&lt;&gt;0,INT(100.14*POWER((AB2262-1),1.08)),0))</f>
        <v/>
      </c>
      <c r="AL2262" s="192">
        <f>COUNT(J2262,Q2262,T2262,X2262,Y2262,AA2262,AB2262)</f>
        <v>0</v>
      </c>
      <c r="AM2262" s="193" t="str">
        <f>IF(AL2262=0,"",SUM(AC2262:AK2262))</f>
        <v/>
      </c>
    </row>
    <row r="2263" spans="1:39" customFormat="1" outlineLevel="1">
      <c r="B2263" s="256"/>
      <c r="C2263" s="124" t="s">
        <v>65</v>
      </c>
      <c r="D2263" s="103"/>
      <c r="E2263" s="103"/>
      <c r="F2263" s="103"/>
      <c r="G2263" s="103"/>
      <c r="H2263" s="104"/>
      <c r="I2263" s="105"/>
      <c r="J2263" s="107" t="str">
        <f>IFERROR((J2260-J2262)/J2262*100%,"")</f>
        <v/>
      </c>
      <c r="K2263" s="107" t="str">
        <f t="shared" ref="K2263:T2263" si="9973">IFERROR((K2262-K2260)/K2262*100%,"")</f>
        <v/>
      </c>
      <c r="L2263" s="107" t="str">
        <f t="shared" si="9973"/>
        <v/>
      </c>
      <c r="M2263" s="107" t="str">
        <f t="shared" si="9973"/>
        <v/>
      </c>
      <c r="N2263" s="107" t="str">
        <f t="shared" si="9973"/>
        <v/>
      </c>
      <c r="O2263" s="107" t="str">
        <f t="shared" si="9973"/>
        <v/>
      </c>
      <c r="P2263" s="107" t="str">
        <f t="shared" si="9973"/>
        <v/>
      </c>
      <c r="Q2263" s="107" t="str">
        <f t="shared" si="9973"/>
        <v/>
      </c>
      <c r="R2263" s="107" t="str">
        <f t="shared" si="9973"/>
        <v/>
      </c>
      <c r="S2263" s="107" t="str">
        <f t="shared" si="9973"/>
        <v/>
      </c>
      <c r="T2263" s="107" t="str">
        <f t="shared" si="9973"/>
        <v/>
      </c>
      <c r="U2263" s="107" t="str">
        <f t="shared" ref="U2263" si="9974">IFERROR((U2262-U2261)/U2262*100%,"")</f>
        <v/>
      </c>
      <c r="V2263" s="107" t="str">
        <f>IFERROR((V2260-V2262)/V2262*100%,"")</f>
        <v/>
      </c>
      <c r="W2263" s="107" t="str">
        <f>IFERROR((W2260-W2262)/W2262*100%,"")</f>
        <v/>
      </c>
      <c r="X2263" s="107" t="str">
        <f>IFERROR((X2260-X2262)/X2262*100%,"")</f>
        <v/>
      </c>
      <c r="Y2263" s="107" t="str">
        <f>IFERROR((Y2260-Y2262)/Y2262*100%,"")</f>
        <v/>
      </c>
      <c r="Z2263" s="107" t="str">
        <f t="shared" ref="Z2263" si="9975">IFERROR((Z2262-Z2261)/Z2262*100%,"")</f>
        <v/>
      </c>
      <c r="AA2263" s="107" t="str">
        <f>IFERROR((AA2262-AA2260)/AA2262*100%,"")</f>
        <v/>
      </c>
      <c r="AB2263" s="107" t="str">
        <f>IFERROR((AB2262-AB2260)/AB2262*100%,"")</f>
        <v/>
      </c>
      <c r="AC2263" s="194" t="str">
        <f t="shared" ref="AC2263" si="9976">IFERROR((AC2262-AC2261)/AC2262*100%,"")</f>
        <v/>
      </c>
      <c r="AD2263" s="194" t="str">
        <f t="shared" ref="AD2263" si="9977">IFERROR((AD2262-AD2261)/AD2262*100%,"")</f>
        <v/>
      </c>
      <c r="AE2263" s="194" t="str">
        <f t="shared" ref="AE2263" si="9978">IFERROR((AE2262-AE2261)/AE2262*100%,"")</f>
        <v/>
      </c>
      <c r="AF2263" s="194" t="str">
        <f t="shared" ref="AF2263" si="9979">IFERROR((AF2262-AF2261)/AF2262*100%,"")</f>
        <v/>
      </c>
      <c r="AG2263" s="194" t="str">
        <f t="shared" ref="AG2263" si="9980">IFERROR((AG2262-AG2261)/AG2262*100%,"")</f>
        <v/>
      </c>
      <c r="AH2263" s="194" t="str">
        <f t="shared" ref="AH2263" si="9981">IFERROR((AH2262-AH2261)/AH2262*100%,"")</f>
        <v/>
      </c>
      <c r="AI2263" s="194" t="str">
        <f t="shared" ref="AI2263" si="9982">IFERROR((AI2262-AI2261)/AI2262*100%,"")</f>
        <v/>
      </c>
      <c r="AJ2263" s="194" t="str">
        <f t="shared" ref="AJ2263" si="9983">IFERROR((AJ2262-AJ2261)/AJ2262*100%,"")</f>
        <v/>
      </c>
      <c r="AK2263" s="194" t="str">
        <f t="shared" ref="AK2263" si="9984">IFERROR((AK2262-AK2261)/AK2262*100%,"")</f>
        <v/>
      </c>
      <c r="AL2263" s="194" t="str">
        <f t="shared" ref="AL2263" si="9985">IFERROR((AL2262-AL2261)/AL2262*100%,"")</f>
        <v/>
      </c>
      <c r="AM2263" s="227" t="str">
        <f>IFERROR((AM2262-AM2260)/AM2262*100%,"")</f>
        <v/>
      </c>
    </row>
    <row r="2264" spans="1:39" customFormat="1" outlineLevel="1">
      <c r="A2264" t="str">
        <f>B2249&amp;C2264</f>
        <v>Surname, Forename9</v>
      </c>
      <c r="B2264" s="256"/>
      <c r="C2264" s="123">
        <v>9</v>
      </c>
      <c r="D2264" s="26" t="s">
        <v>22</v>
      </c>
      <c r="E2264" s="103"/>
      <c r="F2264" s="103"/>
      <c r="G2264" s="103"/>
      <c r="H2264" s="15"/>
      <c r="I2264" s="16"/>
      <c r="J2264" s="17"/>
      <c r="K2264" s="94"/>
      <c r="L2264" s="94"/>
      <c r="M2264" s="94"/>
      <c r="N2264" s="94"/>
      <c r="O2264" s="94"/>
      <c r="P2264" s="94"/>
      <c r="Q2264" s="17" t="str">
        <f>IF(SUM(K2264:P2264)=0,"",SUM(K2264:P2264))</f>
        <v/>
      </c>
      <c r="R2264" s="94"/>
      <c r="S2264" s="94"/>
      <c r="T2264" s="17" t="str">
        <f>IF(SUM(R2264:S2264)=0,"",SUM(R2264:S2264))</f>
        <v/>
      </c>
      <c r="U2264" s="17"/>
      <c r="V2264" s="94"/>
      <c r="W2264" s="17"/>
      <c r="X2264" s="94" t="str">
        <f>IFERROR(AVERAGE(V2264:W2264),"")</f>
        <v/>
      </c>
      <c r="Y2264" s="17"/>
      <c r="Z2264" s="17"/>
      <c r="AA2264" s="71"/>
      <c r="AB2264" s="17"/>
      <c r="AC2264" s="190" t="str">
        <f>IF(J2264="","",IF(J2264&lt;&gt;0,INT(25.4347*POWER((18-J2264),1.81)),0))</f>
        <v/>
      </c>
      <c r="AD2264" s="190" t="str">
        <f>IFERROR(IF(Q2264&lt;&gt;0,INT(0.14354*POWER(((10*Q2264)-220),1.4)),0),"")</f>
        <v/>
      </c>
      <c r="AE2264" s="190" t="str">
        <f>IFERROR(IF(T2264&lt;&gt;0,INT(51.39*POWER((T2264-1.5),1.05)),0),"")</f>
        <v/>
      </c>
      <c r="AF2264" s="190">
        <f>IF(U2264&lt;&gt;0,INT(0.8465*POWER(((100*U2264)-75),1.42)),0)</f>
        <v>0</v>
      </c>
      <c r="AG2264" s="190" t="str">
        <f>IFERROR(IF(X2264&lt;&gt;0,INT(1.53775*POWER((82-X2264),1.81)),0),"")</f>
        <v/>
      </c>
      <c r="AH2264" s="190" t="str">
        <f>IF(Y2264="","",IF(Y2264&lt;&gt;0,INT(5.74352*POWER((28.5-Y2264),1.92)),0))</f>
        <v/>
      </c>
      <c r="AI2264" s="190">
        <f>IF(Z2264&lt;&gt;0,INT(12.91*POWER((Z2264-4),1.1)),0)</f>
        <v>0</v>
      </c>
      <c r="AJ2264" s="190" t="str">
        <f>IF(AA2264="","",IF(AA2264&lt;&gt;0,INT(0.2797*POWER(((100*AA2264)),1.35)),0))</f>
        <v/>
      </c>
      <c r="AK2264" s="191" t="str">
        <f>IF(AB2264="","",IF(AB2264&lt;&gt;0,INT(100.14*POWER((AB2264-1),1.08)),0))</f>
        <v/>
      </c>
      <c r="AL2264" s="192">
        <f>COUNT(J2264,Q2264,T2264,X2264,Y2264,AA2264,AB2264)</f>
        <v>0</v>
      </c>
      <c r="AM2264" s="193" t="str">
        <f>IF(AL2264=0,"",SUM(AC2264:AK2264))</f>
        <v/>
      </c>
    </row>
    <row r="2265" spans="1:39" customFormat="1" outlineLevel="1">
      <c r="B2265" s="256"/>
      <c r="C2265" s="124" t="s">
        <v>65</v>
      </c>
      <c r="D2265" s="33"/>
      <c r="E2265" s="33"/>
      <c r="F2265" s="33"/>
      <c r="G2265" s="33"/>
      <c r="H2265" s="18"/>
      <c r="I2265" s="44"/>
      <c r="J2265" s="107" t="str">
        <f>IFERROR((J2262-J2264)/J2264*100%,"")</f>
        <v/>
      </c>
      <c r="K2265" s="107" t="str">
        <f t="shared" ref="K2265:T2265" si="9986">IFERROR((K2264-K2262)/K2264*100%,"")</f>
        <v/>
      </c>
      <c r="L2265" s="107" t="str">
        <f t="shared" si="9986"/>
        <v/>
      </c>
      <c r="M2265" s="107" t="str">
        <f t="shared" si="9986"/>
        <v/>
      </c>
      <c r="N2265" s="107" t="str">
        <f t="shared" si="9986"/>
        <v/>
      </c>
      <c r="O2265" s="107" t="str">
        <f t="shared" si="9986"/>
        <v/>
      </c>
      <c r="P2265" s="107" t="str">
        <f t="shared" si="9986"/>
        <v/>
      </c>
      <c r="Q2265" s="107" t="str">
        <f t="shared" si="9986"/>
        <v/>
      </c>
      <c r="R2265" s="107" t="str">
        <f t="shared" si="9986"/>
        <v/>
      </c>
      <c r="S2265" s="107" t="str">
        <f t="shared" si="9986"/>
        <v/>
      </c>
      <c r="T2265" s="107" t="str">
        <f t="shared" si="9986"/>
        <v/>
      </c>
      <c r="U2265" s="107" t="str">
        <f t="shared" ref="U2265" si="9987">IFERROR((U2264-U2263)/U2264*100%,"")</f>
        <v/>
      </c>
      <c r="V2265" s="107" t="str">
        <f>IFERROR((V2262-V2264)/V2264*100%,"")</f>
        <v/>
      </c>
      <c r="W2265" s="107" t="str">
        <f>IFERROR((W2262-W2264)/W2264*100%,"")</f>
        <v/>
      </c>
      <c r="X2265" s="107" t="str">
        <f>IFERROR((X2262-X2264)/X2264*100%,"")</f>
        <v/>
      </c>
      <c r="Y2265" s="107" t="str">
        <f>IFERROR((Y2262-Y2264)/Y2264*100%,"")</f>
        <v/>
      </c>
      <c r="Z2265" s="107" t="str">
        <f t="shared" ref="Z2265" si="9988">IFERROR((Z2264-Z2263)/Z2264*100%,"")</f>
        <v/>
      </c>
      <c r="AA2265" s="107" t="str">
        <f>IFERROR((AA2264-AA2262)/AA2264*100%,"")</f>
        <v/>
      </c>
      <c r="AB2265" s="107" t="str">
        <f>IFERROR((AB2264-AB2262)/AB2264*100%,"")</f>
        <v/>
      </c>
      <c r="AC2265" s="194" t="str">
        <f t="shared" ref="AC2265" si="9989">IFERROR((AC2264-AC2263)/AC2264*100%,"")</f>
        <v/>
      </c>
      <c r="AD2265" s="194" t="str">
        <f t="shared" ref="AD2265" si="9990">IFERROR((AD2264-AD2263)/AD2264*100%,"")</f>
        <v/>
      </c>
      <c r="AE2265" s="194" t="str">
        <f t="shared" ref="AE2265" si="9991">IFERROR((AE2264-AE2263)/AE2264*100%,"")</f>
        <v/>
      </c>
      <c r="AF2265" s="194" t="str">
        <f t="shared" ref="AF2265" si="9992">IFERROR((AF2264-AF2263)/AF2264*100%,"")</f>
        <v/>
      </c>
      <c r="AG2265" s="194" t="str">
        <f t="shared" ref="AG2265" si="9993">IFERROR((AG2264-AG2263)/AG2264*100%,"")</f>
        <v/>
      </c>
      <c r="AH2265" s="194" t="str">
        <f t="shared" ref="AH2265" si="9994">IFERROR((AH2264-AH2263)/AH2264*100%,"")</f>
        <v/>
      </c>
      <c r="AI2265" s="194" t="str">
        <f t="shared" ref="AI2265" si="9995">IFERROR((AI2264-AI2263)/AI2264*100%,"")</f>
        <v/>
      </c>
      <c r="AJ2265" s="194" t="str">
        <f t="shared" ref="AJ2265" si="9996">IFERROR((AJ2264-AJ2263)/AJ2264*100%,"")</f>
        <v/>
      </c>
      <c r="AK2265" s="194" t="str">
        <f t="shared" ref="AK2265" si="9997">IFERROR((AK2264-AK2263)/AK2264*100%,"")</f>
        <v/>
      </c>
      <c r="AL2265" s="194" t="str">
        <f t="shared" ref="AL2265" si="9998">IFERROR((AL2264-AL2263)/AL2264*100%,"")</f>
        <v/>
      </c>
      <c r="AM2265" s="227" t="str">
        <f>IFERROR((AM2264-AM2262)/AM2264*100%,"")</f>
        <v/>
      </c>
    </row>
    <row r="2266" spans="1:39" s="6" customFormat="1" outlineLevel="1">
      <c r="A2266" t="str">
        <f>B2249&amp;C2266</f>
        <v>Surname, Forename10</v>
      </c>
      <c r="B2266" s="256"/>
      <c r="C2266" s="125">
        <v>10</v>
      </c>
      <c r="D2266" s="33" t="s">
        <v>22</v>
      </c>
      <c r="E2266" s="33"/>
      <c r="F2266" s="33"/>
      <c r="G2266" s="33"/>
      <c r="H2266" s="18"/>
      <c r="I2266" s="44"/>
      <c r="J2266" s="34"/>
      <c r="K2266" s="34"/>
      <c r="L2266" s="34"/>
      <c r="M2266" s="34"/>
      <c r="N2266" s="34"/>
      <c r="O2266" s="34"/>
      <c r="P2266" s="34"/>
      <c r="Q2266" s="17" t="str">
        <f>IF(SUM(K2266:P2266)=0,"",SUM(K2266:P2266))</f>
        <v/>
      </c>
      <c r="R2266" s="94"/>
      <c r="S2266" s="94"/>
      <c r="T2266" s="17" t="str">
        <f>IF(SUM(R2266:S2266)=0,"",SUM(R2266:S2266))</f>
        <v/>
      </c>
      <c r="U2266" s="17"/>
      <c r="V2266" s="94"/>
      <c r="W2266" s="17"/>
      <c r="X2266" s="94" t="str">
        <f>IFERROR(AVERAGE(V2266:W2266),"")</f>
        <v/>
      </c>
      <c r="Y2266" s="17"/>
      <c r="Z2266" s="17"/>
      <c r="AA2266" s="71"/>
      <c r="AB2266" s="17"/>
      <c r="AC2266" s="190" t="str">
        <f>IF(J2266="","",IF(J2266&lt;&gt;0,INT(25.4347*POWER((18-J2266),1.81)),0))</f>
        <v/>
      </c>
      <c r="AD2266" s="190" t="str">
        <f>IFERROR(IF(Q2266&lt;&gt;0,INT(0.14354*POWER(((10*Q2266)-220),1.4)),0),"")</f>
        <v/>
      </c>
      <c r="AE2266" s="190" t="str">
        <f>IFERROR(IF(T2266&lt;&gt;0,INT(51.39*POWER((T2266-1.5),1.05)),0),"")</f>
        <v/>
      </c>
      <c r="AF2266" s="190">
        <f>IF(U2266&lt;&gt;0,INT(0.8465*POWER(((100*U2266)-75),1.42)),0)</f>
        <v>0</v>
      </c>
      <c r="AG2266" s="190" t="str">
        <f>IFERROR(IF(X2266&lt;&gt;0,INT(1.53775*POWER((82-X2266),1.81)),0),"")</f>
        <v/>
      </c>
      <c r="AH2266" s="190" t="str">
        <f>IF(Y2266="","",IF(Y2266&lt;&gt;0,INT(5.74352*POWER((28.5-Y2266),1.92)),0))</f>
        <v/>
      </c>
      <c r="AI2266" s="190">
        <f>IF(Z2266&lt;&gt;0,INT(12.91*POWER((Z2266-4),1.1)),0)</f>
        <v>0</v>
      </c>
      <c r="AJ2266" s="190" t="str">
        <f>IF(AA2266="","",IF(AA2266&lt;&gt;0,INT(0.2797*POWER(((100*AA2266)),1.35)),0))</f>
        <v/>
      </c>
      <c r="AK2266" s="191" t="str">
        <f>IF(AB2266="","",IF(AB2266&lt;&gt;0,INT(100.14*POWER((AB2266-1),1.08)),0))</f>
        <v/>
      </c>
      <c r="AL2266" s="192">
        <f>COUNT(J2266,Q2266,T2266,X2266,Y2266,AA2266,AB2266)</f>
        <v>0</v>
      </c>
      <c r="AM2266" s="193" t="str">
        <f>IF(AL2266=0,"",SUM(AC2266:AK2266))</f>
        <v/>
      </c>
    </row>
    <row r="2267" spans="1:39" s="6" customFormat="1" outlineLevel="1">
      <c r="A2267"/>
      <c r="B2267" s="257"/>
      <c r="C2267" s="126" t="s">
        <v>65</v>
      </c>
      <c r="D2267" s="33"/>
      <c r="E2267" s="33"/>
      <c r="F2267" s="33"/>
      <c r="G2267" s="33"/>
      <c r="H2267" s="18"/>
      <c r="I2267" s="44"/>
      <c r="J2267" s="107" t="str">
        <f>IFERROR((J2264-J2266)/J2266*100%,"")</f>
        <v/>
      </c>
      <c r="K2267" s="107" t="str">
        <f t="shared" ref="K2267:T2267" si="9999">IFERROR((K2266-K2264)/K2266*100%,"")</f>
        <v/>
      </c>
      <c r="L2267" s="107" t="str">
        <f t="shared" si="9999"/>
        <v/>
      </c>
      <c r="M2267" s="107" t="str">
        <f t="shared" si="9999"/>
        <v/>
      </c>
      <c r="N2267" s="107" t="str">
        <f t="shared" si="9999"/>
        <v/>
      </c>
      <c r="O2267" s="107" t="str">
        <f t="shared" si="9999"/>
        <v/>
      </c>
      <c r="P2267" s="107" t="str">
        <f t="shared" si="9999"/>
        <v/>
      </c>
      <c r="Q2267" s="107" t="str">
        <f t="shared" si="9999"/>
        <v/>
      </c>
      <c r="R2267" s="107" t="str">
        <f t="shared" si="9999"/>
        <v/>
      </c>
      <c r="S2267" s="107" t="str">
        <f t="shared" si="9999"/>
        <v/>
      </c>
      <c r="T2267" s="107" t="str">
        <f t="shared" si="9999"/>
        <v/>
      </c>
      <c r="U2267" s="107" t="str">
        <f t="shared" ref="U2267" si="10000">IFERROR((U2266-U2265)/U2266*100%,"")</f>
        <v/>
      </c>
      <c r="V2267" s="107" t="str">
        <f>IFERROR((V2264-V2266)/V2266*100%,"")</f>
        <v/>
      </c>
      <c r="W2267" s="107" t="str">
        <f>IFERROR((W2264-W2266)/W2266*100%,"")</f>
        <v/>
      </c>
      <c r="X2267" s="107" t="str">
        <f>IFERROR((X2264-X2266)/X2266*100%,"")</f>
        <v/>
      </c>
      <c r="Y2267" s="107" t="str">
        <f>IFERROR((Y2264-Y2266)/Y2266*100%,"")</f>
        <v/>
      </c>
      <c r="Z2267" s="107" t="str">
        <f t="shared" ref="Z2267" si="10001">IFERROR((Z2266-Z2265)/Z2266*100%,"")</f>
        <v/>
      </c>
      <c r="AA2267" s="107" t="str">
        <f>IFERROR((AA2266-AA2264)/AA2266*100%,"")</f>
        <v/>
      </c>
      <c r="AB2267" s="107" t="str">
        <f>IFERROR((AB2266-AB2264)/AB2266*100%,"")</f>
        <v/>
      </c>
      <c r="AC2267" s="194" t="str">
        <f t="shared" ref="AC2267" si="10002">IFERROR((AC2266-AC2265)/AC2266*100%,"")</f>
        <v/>
      </c>
      <c r="AD2267" s="194" t="str">
        <f t="shared" ref="AD2267" si="10003">IFERROR((AD2266-AD2265)/AD2266*100%,"")</f>
        <v/>
      </c>
      <c r="AE2267" s="194" t="str">
        <f t="shared" ref="AE2267" si="10004">IFERROR((AE2266-AE2265)/AE2266*100%,"")</f>
        <v/>
      </c>
      <c r="AF2267" s="194" t="str">
        <f t="shared" ref="AF2267" si="10005">IFERROR((AF2266-AF2265)/AF2266*100%,"")</f>
        <v/>
      </c>
      <c r="AG2267" s="194" t="str">
        <f t="shared" ref="AG2267" si="10006">IFERROR((AG2266-AG2265)/AG2266*100%,"")</f>
        <v/>
      </c>
      <c r="AH2267" s="194" t="str">
        <f t="shared" ref="AH2267" si="10007">IFERROR((AH2266-AH2265)/AH2266*100%,"")</f>
        <v/>
      </c>
      <c r="AI2267" s="194" t="str">
        <f t="shared" ref="AI2267" si="10008">IFERROR((AI2266-AI2265)/AI2266*100%,"")</f>
        <v/>
      </c>
      <c r="AJ2267" s="194" t="str">
        <f t="shared" ref="AJ2267" si="10009">IFERROR((AJ2266-AJ2265)/AJ2266*100%,"")</f>
        <v/>
      </c>
      <c r="AK2267" s="194" t="str">
        <f t="shared" ref="AK2267" si="10010">IFERROR((AK2266-AK2265)/AK2266*100%,"")</f>
        <v/>
      </c>
      <c r="AL2267" s="194" t="str">
        <f t="shared" ref="AL2267" si="10011">IFERROR((AL2266-AL2265)/AL2266*100%,"")</f>
        <v/>
      </c>
      <c r="AM2267" s="227" t="str">
        <f>IFERROR((AM2266-AM2264)/AM2266*100%,"")</f>
        <v/>
      </c>
    </row>
    <row r="2268" spans="1:39" s="45" customFormat="1" outlineLevel="1">
      <c r="B2268" s="115"/>
      <c r="C2268" s="32"/>
      <c r="D2268" s="33"/>
      <c r="E2268" s="33"/>
      <c r="F2268" s="33"/>
      <c r="G2268" s="33"/>
      <c r="H2268" s="18"/>
      <c r="I2268" s="44"/>
      <c r="J2268" s="34"/>
      <c r="K2268" s="34"/>
      <c r="L2268" s="34"/>
      <c r="M2268" s="34"/>
      <c r="N2268" s="34"/>
      <c r="O2268" s="34"/>
      <c r="P2268" s="34"/>
      <c r="Q2268" s="34"/>
      <c r="R2268" s="34"/>
      <c r="S2268" s="34"/>
      <c r="T2268" s="34"/>
      <c r="U2268" s="34"/>
      <c r="V2268" s="34"/>
      <c r="W2268" s="34"/>
      <c r="X2268" s="34"/>
      <c r="Y2268" s="34"/>
      <c r="Z2268" s="34"/>
      <c r="AA2268" s="34"/>
      <c r="AB2268" s="34"/>
      <c r="AC2268" s="195"/>
      <c r="AD2268" s="196"/>
      <c r="AE2268" s="196"/>
      <c r="AF2268" s="196"/>
      <c r="AG2268" s="196"/>
      <c r="AH2268" s="196"/>
      <c r="AI2268" s="196"/>
      <c r="AJ2268" s="196"/>
      <c r="AK2268" s="197"/>
      <c r="AL2268" s="196"/>
      <c r="AM2268" s="198"/>
    </row>
    <row r="2269" spans="1:39" s="6" customFormat="1" outlineLevel="1">
      <c r="B2269" s="116"/>
      <c r="C2269" s="35"/>
      <c r="D2269" s="36"/>
      <c r="E2269" s="36"/>
      <c r="F2269" s="36"/>
      <c r="G2269" s="36"/>
      <c r="H2269" s="37"/>
      <c r="I2269" s="38" t="s">
        <v>24</v>
      </c>
      <c r="J2269" s="21" t="e">
        <f>AVERAGE(J2249:J2250,J2252,J2254,J2256,J2258,J2260,J2262,J2264,J2266)</f>
        <v>#DIV/0!</v>
      </c>
      <c r="K2269" s="21" t="e">
        <f t="shared" ref="K2269:AB2269" si="10012">AVERAGE(K2249:K2250,K2252,K2254,K2256,K2258,K2260,K2262,K2264,K2266)</f>
        <v>#DIV/0!</v>
      </c>
      <c r="L2269" s="21" t="e">
        <f t="shared" si="10012"/>
        <v>#DIV/0!</v>
      </c>
      <c r="M2269" s="21" t="e">
        <f t="shared" si="10012"/>
        <v>#DIV/0!</v>
      </c>
      <c r="N2269" s="21" t="e">
        <f t="shared" si="10012"/>
        <v>#DIV/0!</v>
      </c>
      <c r="O2269" s="21" t="e">
        <f t="shared" si="10012"/>
        <v>#DIV/0!</v>
      </c>
      <c r="P2269" s="21" t="e">
        <f t="shared" si="10012"/>
        <v>#DIV/0!</v>
      </c>
      <c r="Q2269" s="21">
        <f t="shared" si="10012"/>
        <v>0</v>
      </c>
      <c r="R2269" s="21" t="e">
        <f t="shared" si="10012"/>
        <v>#DIV/0!</v>
      </c>
      <c r="S2269" s="21" t="e">
        <f t="shared" si="10012"/>
        <v>#DIV/0!</v>
      </c>
      <c r="T2269" s="21">
        <f t="shared" si="10012"/>
        <v>0</v>
      </c>
      <c r="U2269" s="21" t="e">
        <f t="shared" si="10012"/>
        <v>#DIV/0!</v>
      </c>
      <c r="V2269" s="21" t="e">
        <f t="shared" si="10012"/>
        <v>#DIV/0!</v>
      </c>
      <c r="W2269" s="21" t="e">
        <f t="shared" si="10012"/>
        <v>#DIV/0!</v>
      </c>
      <c r="X2269" s="21" t="e">
        <f t="shared" si="10012"/>
        <v>#DIV/0!</v>
      </c>
      <c r="Y2269" s="21" t="e">
        <f t="shared" si="10012"/>
        <v>#DIV/0!</v>
      </c>
      <c r="Z2269" s="21" t="e">
        <f t="shared" si="10012"/>
        <v>#DIV/0!</v>
      </c>
      <c r="AA2269" s="21" t="e">
        <f t="shared" si="10012"/>
        <v>#DIV/0!</v>
      </c>
      <c r="AB2269" s="21" t="e">
        <f t="shared" si="10012"/>
        <v>#DIV/0!</v>
      </c>
      <c r="AC2269" s="199"/>
      <c r="AD2269" s="200"/>
      <c r="AE2269" s="200"/>
      <c r="AF2269" s="200"/>
      <c r="AG2269" s="200"/>
      <c r="AH2269" s="200"/>
      <c r="AI2269" s="200"/>
      <c r="AJ2269" s="200"/>
      <c r="AK2269" s="201"/>
      <c r="AL2269" s="200"/>
      <c r="AM2269" s="202"/>
    </row>
    <row r="2270" spans="1:39" s="6" customFormat="1" outlineLevel="1">
      <c r="B2270" s="116"/>
      <c r="C2270" s="35"/>
      <c r="D2270" s="36"/>
      <c r="E2270" s="36"/>
      <c r="F2270" s="36"/>
      <c r="G2270" s="36"/>
      <c r="H2270" s="37"/>
      <c r="I2270" s="38" t="s">
        <v>26</v>
      </c>
      <c r="J2270" s="21">
        <f>MIN(J2249:J2250,J2252,J2254,J2256,J2258,J2260,J2262,J2264,J2266)</f>
        <v>0</v>
      </c>
      <c r="K2270" s="21">
        <f t="shared" ref="K2270:AB2270" si="10013">MIN(K2249:K2250,K2252,K2254,K2256,K2258,K2260,K2262,K2264,K2266)</f>
        <v>0</v>
      </c>
      <c r="L2270" s="21">
        <f t="shared" si="10013"/>
        <v>0</v>
      </c>
      <c r="M2270" s="21">
        <f t="shared" si="10013"/>
        <v>0</v>
      </c>
      <c r="N2270" s="21">
        <f t="shared" si="10013"/>
        <v>0</v>
      </c>
      <c r="O2270" s="21">
        <f t="shared" si="10013"/>
        <v>0</v>
      </c>
      <c r="P2270" s="21">
        <f t="shared" si="10013"/>
        <v>0</v>
      </c>
      <c r="Q2270" s="21">
        <f t="shared" si="10013"/>
        <v>0</v>
      </c>
      <c r="R2270" s="21">
        <f t="shared" si="10013"/>
        <v>0</v>
      </c>
      <c r="S2270" s="21">
        <f t="shared" si="10013"/>
        <v>0</v>
      </c>
      <c r="T2270" s="21">
        <f t="shared" si="10013"/>
        <v>0</v>
      </c>
      <c r="U2270" s="21">
        <f t="shared" si="10013"/>
        <v>0</v>
      </c>
      <c r="V2270" s="21">
        <f t="shared" si="10013"/>
        <v>0</v>
      </c>
      <c r="W2270" s="21">
        <f t="shared" si="10013"/>
        <v>0</v>
      </c>
      <c r="X2270" s="21" t="e">
        <f t="shared" si="10013"/>
        <v>#DIV/0!</v>
      </c>
      <c r="Y2270" s="21">
        <f t="shared" si="10013"/>
        <v>0</v>
      </c>
      <c r="Z2270" s="21">
        <f t="shared" si="10013"/>
        <v>0</v>
      </c>
      <c r="AA2270" s="21">
        <f t="shared" si="10013"/>
        <v>0</v>
      </c>
      <c r="AB2270" s="21">
        <f t="shared" si="10013"/>
        <v>0</v>
      </c>
      <c r="AC2270" s="199"/>
      <c r="AD2270" s="200"/>
      <c r="AE2270" s="200"/>
      <c r="AF2270" s="200"/>
      <c r="AG2270" s="200"/>
      <c r="AH2270" s="200"/>
      <c r="AI2270" s="200"/>
      <c r="AJ2270" s="200"/>
      <c r="AK2270" s="201"/>
      <c r="AL2270" s="200"/>
      <c r="AM2270" s="202"/>
    </row>
    <row r="2271" spans="1:39" s="6" customFormat="1" outlineLevel="1">
      <c r="B2271" s="116"/>
      <c r="C2271" s="35"/>
      <c r="D2271" s="36"/>
      <c r="E2271" s="36"/>
      <c r="F2271" s="36"/>
      <c r="G2271" s="36"/>
      <c r="H2271" s="37"/>
      <c r="I2271" s="38" t="s">
        <v>25</v>
      </c>
      <c r="J2271" s="21">
        <f>MAX(J2249:J2250,J2252,J2254,J2256,J2258,J2260,J2262,J2264,J2266)</f>
        <v>0</v>
      </c>
      <c r="K2271" s="21">
        <f t="shared" ref="K2271:AB2271" si="10014">MAX(K2249:K2250,K2252,K2254,K2256,K2258,K2260,K2262,K2264,K2266)</f>
        <v>0</v>
      </c>
      <c r="L2271" s="21">
        <f t="shared" si="10014"/>
        <v>0</v>
      </c>
      <c r="M2271" s="21">
        <f t="shared" si="10014"/>
        <v>0</v>
      </c>
      <c r="N2271" s="21">
        <f t="shared" si="10014"/>
        <v>0</v>
      </c>
      <c r="O2271" s="21">
        <f t="shared" si="10014"/>
        <v>0</v>
      </c>
      <c r="P2271" s="21">
        <f t="shared" si="10014"/>
        <v>0</v>
      </c>
      <c r="Q2271" s="21">
        <f t="shared" si="10014"/>
        <v>0</v>
      </c>
      <c r="R2271" s="21">
        <f t="shared" si="10014"/>
        <v>0</v>
      </c>
      <c r="S2271" s="21">
        <f t="shared" si="10014"/>
        <v>0</v>
      </c>
      <c r="T2271" s="21">
        <f t="shared" si="10014"/>
        <v>0</v>
      </c>
      <c r="U2271" s="21">
        <f t="shared" si="10014"/>
        <v>0</v>
      </c>
      <c r="V2271" s="21">
        <f t="shared" si="10014"/>
        <v>0</v>
      </c>
      <c r="W2271" s="21">
        <f t="shared" si="10014"/>
        <v>0</v>
      </c>
      <c r="X2271" s="21" t="e">
        <f t="shared" si="10014"/>
        <v>#DIV/0!</v>
      </c>
      <c r="Y2271" s="21">
        <f t="shared" si="10014"/>
        <v>0</v>
      </c>
      <c r="Z2271" s="21">
        <f t="shared" si="10014"/>
        <v>0</v>
      </c>
      <c r="AA2271" s="21">
        <f t="shared" si="10014"/>
        <v>0</v>
      </c>
      <c r="AB2271" s="21">
        <f t="shared" si="10014"/>
        <v>0</v>
      </c>
      <c r="AC2271" s="199"/>
      <c r="AD2271" s="200"/>
      <c r="AE2271" s="200"/>
      <c r="AF2271" s="200"/>
      <c r="AG2271" s="200"/>
      <c r="AH2271" s="200"/>
      <c r="AI2271" s="200"/>
      <c r="AJ2271" s="200"/>
      <c r="AK2271" s="201"/>
      <c r="AL2271" s="200"/>
      <c r="AM2271" s="202"/>
    </row>
    <row r="2272" spans="1:39" s="6" customFormat="1" outlineLevel="1">
      <c r="B2272" s="116"/>
      <c r="C2272" s="35"/>
      <c r="D2272" s="36"/>
      <c r="E2272" s="36"/>
      <c r="F2272" s="36"/>
      <c r="G2272" s="36"/>
      <c r="H2272" s="37"/>
      <c r="I2272" s="38"/>
      <c r="J2272" s="21"/>
      <c r="K2272" s="21"/>
      <c r="L2272" s="21"/>
      <c r="M2272" s="21"/>
      <c r="N2272" s="21"/>
      <c r="O2272" s="21"/>
      <c r="P2272" s="21"/>
      <c r="Q2272" s="21"/>
      <c r="R2272" s="21"/>
      <c r="S2272" s="21"/>
      <c r="T2272" s="21"/>
      <c r="U2272" s="21"/>
      <c r="V2272" s="21"/>
      <c r="W2272" s="21"/>
      <c r="X2272" s="21"/>
      <c r="Y2272" s="21"/>
      <c r="Z2272" s="21"/>
      <c r="AA2272" s="21"/>
      <c r="AB2272" s="21"/>
      <c r="AC2272" s="200"/>
      <c r="AD2272" s="200"/>
      <c r="AE2272" s="200"/>
      <c r="AF2272" s="200"/>
      <c r="AG2272" s="200"/>
      <c r="AH2272" s="200"/>
      <c r="AI2272" s="200"/>
      <c r="AJ2272" s="200"/>
      <c r="AK2272" s="200"/>
      <c r="AL2272" s="200"/>
      <c r="AM2272" s="202"/>
    </row>
    <row r="2273" spans="1:39" s="31" customFormat="1" ht="16.5" outlineLevel="1" thickBot="1">
      <c r="B2273" s="117"/>
      <c r="C2273" s="39"/>
      <c r="D2273" s="40"/>
      <c r="E2273" s="40"/>
      <c r="F2273" s="40"/>
      <c r="G2273" s="40"/>
      <c r="H2273" s="41"/>
      <c r="I2273" s="42"/>
      <c r="J2273" s="43"/>
      <c r="K2273" s="43"/>
      <c r="L2273" s="43"/>
      <c r="M2273" s="43"/>
      <c r="N2273" s="43"/>
      <c r="O2273" s="43"/>
      <c r="P2273" s="43"/>
      <c r="Q2273" s="43"/>
      <c r="R2273" s="43"/>
      <c r="S2273" s="43"/>
      <c r="T2273" s="43"/>
      <c r="U2273" s="43"/>
      <c r="V2273" s="43"/>
      <c r="W2273" s="43"/>
      <c r="X2273" s="43"/>
      <c r="Y2273" s="43"/>
      <c r="Z2273" s="43"/>
      <c r="AA2273" s="43"/>
      <c r="AB2273" s="43"/>
      <c r="AC2273" s="204"/>
      <c r="AD2273" s="204"/>
      <c r="AE2273" s="204"/>
      <c r="AF2273" s="204"/>
      <c r="AG2273" s="204"/>
      <c r="AH2273" s="204"/>
      <c r="AI2273" s="204"/>
      <c r="AJ2273" s="204"/>
      <c r="AK2273" s="204"/>
      <c r="AL2273" s="204"/>
      <c r="AM2273" s="205"/>
    </row>
    <row r="2274" spans="1:39" customFormat="1">
      <c r="B2274" s="118"/>
      <c r="C2274" s="28"/>
      <c r="D2274" s="19"/>
      <c r="E2274" s="19"/>
      <c r="F2274" s="19"/>
      <c r="G2274" s="19"/>
      <c r="H2274" s="29"/>
      <c r="I2274" s="20"/>
      <c r="J2274" s="30"/>
      <c r="K2274" s="30"/>
      <c r="L2274" s="30"/>
      <c r="M2274" s="30"/>
      <c r="N2274" s="30"/>
      <c r="O2274" s="30"/>
      <c r="P2274" s="30"/>
      <c r="Q2274" s="30"/>
      <c r="R2274" s="30"/>
      <c r="S2274" s="30"/>
      <c r="T2274" s="30"/>
      <c r="U2274" s="30"/>
      <c r="V2274" s="30"/>
      <c r="W2274" s="30"/>
      <c r="X2274" s="30"/>
      <c r="Y2274" s="30"/>
      <c r="Z2274" s="30"/>
      <c r="AA2274" s="30"/>
      <c r="AB2274" s="30"/>
      <c r="AC2274" s="206"/>
      <c r="AD2274" s="206"/>
      <c r="AE2274" s="206"/>
      <c r="AF2274" s="206"/>
      <c r="AG2274" s="206"/>
      <c r="AH2274" s="206"/>
      <c r="AI2274" s="206"/>
      <c r="AJ2274" s="206"/>
      <c r="AK2274" s="206"/>
      <c r="AL2274" s="206"/>
      <c r="AM2274" s="207"/>
    </row>
    <row r="2275" spans="1:39" customFormat="1" outlineLevel="1">
      <c r="B2275" s="114" t="s">
        <v>41</v>
      </c>
      <c r="C2275" s="28"/>
      <c r="D2275" s="19"/>
      <c r="E2275" s="19"/>
      <c r="F2275" s="19"/>
      <c r="G2275" s="19"/>
      <c r="H2275" s="29"/>
      <c r="I2275" s="20"/>
      <c r="J2275" s="30"/>
      <c r="K2275" s="30"/>
      <c r="L2275" s="30"/>
      <c r="M2275" s="30"/>
      <c r="N2275" s="30"/>
      <c r="O2275" s="30"/>
      <c r="P2275" s="30"/>
      <c r="Q2275" s="30"/>
      <c r="R2275" s="30"/>
      <c r="S2275" s="30"/>
      <c r="T2275" s="30"/>
      <c r="U2275" s="30"/>
      <c r="V2275" s="30"/>
      <c r="W2275" s="30"/>
      <c r="X2275" s="30"/>
      <c r="Y2275" s="30"/>
      <c r="Z2275" s="30"/>
      <c r="AA2275" s="30"/>
      <c r="AB2275" s="30"/>
      <c r="AC2275" s="206"/>
      <c r="AD2275" s="206"/>
      <c r="AE2275" s="206"/>
      <c r="AF2275" s="206"/>
      <c r="AG2275" s="206"/>
      <c r="AH2275" s="206"/>
      <c r="AI2275" s="206"/>
      <c r="AJ2275" s="206"/>
      <c r="AK2275" s="206"/>
      <c r="AL2275" s="206"/>
      <c r="AM2275" s="207"/>
    </row>
    <row r="2276" spans="1:39" customFormat="1" outlineLevel="1">
      <c r="A2276" t="str">
        <f>B2276&amp;C2276</f>
        <v>Surname, Forename1</v>
      </c>
      <c r="B2276" s="255" t="s">
        <v>28</v>
      </c>
      <c r="C2276" s="122">
        <v>1</v>
      </c>
      <c r="D2276" s="26" t="s">
        <v>22</v>
      </c>
      <c r="E2276" s="103"/>
      <c r="F2276" s="217"/>
      <c r="G2276" s="218"/>
      <c r="H2276" s="16"/>
      <c r="I2276" s="16"/>
      <c r="J2276" s="17"/>
      <c r="K2276" s="94"/>
      <c r="L2276" s="94"/>
      <c r="M2276" s="94"/>
      <c r="N2276" s="94"/>
      <c r="O2276" s="94"/>
      <c r="P2276" s="94"/>
      <c r="Q2276" s="17">
        <f>SUM(K2276:P2276)</f>
        <v>0</v>
      </c>
      <c r="R2276" s="94"/>
      <c r="S2276" s="94"/>
      <c r="T2276" s="17">
        <f>SUM(R2276:S2276)</f>
        <v>0</v>
      </c>
      <c r="U2276" s="17"/>
      <c r="V2276" s="94"/>
      <c r="W2276" s="17"/>
      <c r="X2276" s="94" t="e">
        <f>AVERAGE(V2276:W2276)</f>
        <v>#DIV/0!</v>
      </c>
      <c r="Y2276" s="17"/>
      <c r="Z2276" s="17"/>
      <c r="AA2276" s="17"/>
      <c r="AB2276" s="17"/>
      <c r="AC2276" s="190">
        <f>IF(J2276&lt;&gt;0,INT(25.4347*POWER((18-J2276),1.81)),0)</f>
        <v>0</v>
      </c>
      <c r="AD2276" s="190">
        <f>IF(Q2276&lt;&gt;0,INT(0.14354*POWER(((10*Q2276)-220),1.4)),0)</f>
        <v>0</v>
      </c>
      <c r="AE2276" s="190">
        <f>IF(T2276&lt;&gt;0,INT(51.39*POWER((T2276-1.5),1.05)),0)</f>
        <v>0</v>
      </c>
      <c r="AF2276" s="190">
        <f>IF(U2276&lt;&gt;0,INT(0.8465*POWER(((100*U2276)-75),1.42)),0)</f>
        <v>0</v>
      </c>
      <c r="AG2276" s="190" t="e">
        <f>IF(X2276&lt;&gt;0,INT(1.53775*POWER((82-X2276),1.81)),0)</f>
        <v>#DIV/0!</v>
      </c>
      <c r="AH2276" s="190">
        <f>IF(Y2276&lt;&gt;0,INT(5.74352*POWER((28.5-Y2276),1.92)),0)</f>
        <v>0</v>
      </c>
      <c r="AI2276" s="190">
        <f>IF(Z2276&lt;&gt;0,INT(12.91*POWER((Z2276-4),1.1)),0)</f>
        <v>0</v>
      </c>
      <c r="AJ2276" s="190">
        <f>IF(AA2276&lt;&gt;0,INT(0.2797*POWER(((100*AA2276)),1.35)),0)</f>
        <v>0</v>
      </c>
      <c r="AK2276" s="191">
        <f>IF(AB2276&lt;&gt;0,INT(100.14*POWER((AB2276-1),1.08)),0)</f>
        <v>0</v>
      </c>
      <c r="AL2276" s="208">
        <v>7</v>
      </c>
      <c r="AM2276" s="193" t="e">
        <f>SUM(AC2276:AK2276)</f>
        <v>#DIV/0!</v>
      </c>
    </row>
    <row r="2277" spans="1:39" customFormat="1" outlineLevel="1">
      <c r="A2277" t="str">
        <f>B2276&amp;C2277</f>
        <v>Surname, Forename2</v>
      </c>
      <c r="B2277" s="256"/>
      <c r="C2277" s="123">
        <v>2</v>
      </c>
      <c r="D2277" s="26" t="s">
        <v>22</v>
      </c>
      <c r="E2277" s="103"/>
      <c r="F2277" s="219"/>
      <c r="G2277" s="220"/>
      <c r="H2277" s="15"/>
      <c r="I2277" s="16"/>
      <c r="J2277" s="17"/>
      <c r="K2277" s="94"/>
      <c r="L2277" s="94"/>
      <c r="M2277" s="94"/>
      <c r="N2277" s="94"/>
      <c r="O2277" s="94"/>
      <c r="P2277" s="94"/>
      <c r="Q2277" s="17" t="str">
        <f>IF(SUM(K2277:P2277)=0,"",SUM(K2277:P2277))</f>
        <v/>
      </c>
      <c r="R2277" s="94"/>
      <c r="S2277" s="94"/>
      <c r="T2277" s="17" t="str">
        <f>IF(SUM(R2277:S2277)=0,"",SUM(R2277:S2277))</f>
        <v/>
      </c>
      <c r="U2277" s="17"/>
      <c r="V2277" s="94"/>
      <c r="W2277" s="17"/>
      <c r="X2277" s="94" t="str">
        <f>IFERROR(AVERAGE(V2277:W2277),"")</f>
        <v/>
      </c>
      <c r="Y2277" s="17"/>
      <c r="Z2277" s="17"/>
      <c r="AA2277" s="71"/>
      <c r="AB2277" s="17"/>
      <c r="AC2277" s="190" t="str">
        <f>IF(J2277="","",IF(J2277&lt;&gt;0,INT(25.4347*POWER((18-J2277),1.81)),0))</f>
        <v/>
      </c>
      <c r="AD2277" s="190" t="str">
        <f>IFERROR(IF(Q2277&lt;&gt;0,INT(0.14354*POWER(((10*Q2277)-220),1.4)),0),"")</f>
        <v/>
      </c>
      <c r="AE2277" s="190" t="str">
        <f>IFERROR(IF(T2277&lt;&gt;0,INT(51.39*POWER((T2277-1.5),1.05)),0),"")</f>
        <v/>
      </c>
      <c r="AF2277" s="190">
        <f>IF(U2277&lt;&gt;0,INT(0.8465*POWER(((100*U2277)-75),1.42)),0)</f>
        <v>0</v>
      </c>
      <c r="AG2277" s="190" t="str">
        <f>IFERROR(IF(X2277&lt;&gt;0,INT(1.53775*POWER((82-X2277),1.81)),0),"")</f>
        <v/>
      </c>
      <c r="AH2277" s="190" t="str">
        <f>IF(Y2277="","",IF(Y2277&lt;&gt;0,INT(5.74352*POWER((28.5-Y2277),1.92)),0))</f>
        <v/>
      </c>
      <c r="AI2277" s="190">
        <f>IF(Z2277&lt;&gt;0,INT(12.91*POWER((Z2277-4),1.1)),0)</f>
        <v>0</v>
      </c>
      <c r="AJ2277" s="190" t="str">
        <f>IF(AA2277="","",IF(AA2277&lt;&gt;0,INT(0.2797*POWER(((100*AA2277)),1.35)),0))</f>
        <v/>
      </c>
      <c r="AK2277" s="191" t="str">
        <f>IF(AB2277="","",IF(AB2277&lt;&gt;0,INT(100.14*POWER((AB2277-1),1.08)),0))</f>
        <v/>
      </c>
      <c r="AL2277" s="192">
        <f>COUNT(J2277,Q2277,T2277,X2277,Y2277,AA2277,AB2277)</f>
        <v>0</v>
      </c>
      <c r="AM2277" s="193" t="str">
        <f>IF(AL2277=0,"",SUM(AC2277:AK2277))</f>
        <v/>
      </c>
    </row>
    <row r="2278" spans="1:39" customFormat="1" outlineLevel="1">
      <c r="B2278" s="256"/>
      <c r="C2278" s="124" t="s">
        <v>65</v>
      </c>
      <c r="D2278" s="103"/>
      <c r="E2278" s="103"/>
      <c r="F2278" s="219"/>
      <c r="G2278" s="220"/>
      <c r="H2278" s="104"/>
      <c r="I2278" s="105"/>
      <c r="J2278" s="107" t="str">
        <f>IFERROR((J2276-J2277)/J2277*100%,"")</f>
        <v/>
      </c>
      <c r="K2278" s="107" t="str">
        <f>IFERROR((K2277-K2276)/K2277*100%,"")</f>
        <v/>
      </c>
      <c r="L2278" s="107" t="str">
        <f t="shared" ref="L2278:S2278" si="10015">IFERROR((L2277-L2276)/L2277*100%,"")</f>
        <v/>
      </c>
      <c r="M2278" s="107" t="str">
        <f t="shared" si="10015"/>
        <v/>
      </c>
      <c r="N2278" s="107" t="str">
        <f t="shared" si="10015"/>
        <v/>
      </c>
      <c r="O2278" s="107" t="str">
        <f t="shared" si="10015"/>
        <v/>
      </c>
      <c r="P2278" s="107" t="str">
        <f t="shared" si="10015"/>
        <v/>
      </c>
      <c r="Q2278" s="107" t="str">
        <f t="shared" si="10015"/>
        <v/>
      </c>
      <c r="R2278" s="107" t="str">
        <f t="shared" si="10015"/>
        <v/>
      </c>
      <c r="S2278" s="107" t="str">
        <f t="shared" si="10015"/>
        <v/>
      </c>
      <c r="T2278" s="107" t="str">
        <f>IFERROR((T2277-T2276)/T2277*100%,"")</f>
        <v/>
      </c>
      <c r="U2278" s="107" t="str">
        <f t="shared" ref="U2278" si="10016">IFERROR((U2277-U2276)/U2277*100%,"")</f>
        <v/>
      </c>
      <c r="V2278" s="107" t="str">
        <f>IFERROR((V2276-V2277)/V2277*100%,"")</f>
        <v/>
      </c>
      <c r="W2278" s="107" t="str">
        <f>IFERROR((W2276-W2277)/W2277*100%,"")</f>
        <v/>
      </c>
      <c r="X2278" s="107" t="str">
        <f>IFERROR((X2276-X2277)/X2277*100%,"")</f>
        <v/>
      </c>
      <c r="Y2278" s="107" t="str">
        <f>IFERROR((Y2276-Y2277)/Y2277*100%,"")</f>
        <v/>
      </c>
      <c r="Z2278" s="107" t="str">
        <f t="shared" ref="Z2278:AB2278" si="10017">IFERROR((Z2277-Z2276)/Z2277*100%,"")</f>
        <v/>
      </c>
      <c r="AA2278" s="107" t="str">
        <f t="shared" si="10017"/>
        <v/>
      </c>
      <c r="AB2278" s="107" t="str">
        <f t="shared" si="10017"/>
        <v/>
      </c>
      <c r="AC2278" s="194" t="str">
        <f t="shared" ref="AC2278" si="10018">IFERROR((AC2277-AC2276)/AC2277*100%,"")</f>
        <v/>
      </c>
      <c r="AD2278" s="194" t="str">
        <f t="shared" ref="AD2278" si="10019">IFERROR((AD2277-AD2276)/AD2277*100%,"")</f>
        <v/>
      </c>
      <c r="AE2278" s="194" t="str">
        <f t="shared" ref="AE2278" si="10020">IFERROR((AE2277-AE2276)/AE2277*100%,"")</f>
        <v/>
      </c>
      <c r="AF2278" s="194" t="str">
        <f t="shared" ref="AF2278" si="10021">IFERROR((AF2277-AF2276)/AF2277*100%,"")</f>
        <v/>
      </c>
      <c r="AG2278" s="194" t="str">
        <f t="shared" ref="AG2278" si="10022">IFERROR((AG2277-AG2276)/AG2277*100%,"")</f>
        <v/>
      </c>
      <c r="AH2278" s="194" t="str">
        <f t="shared" ref="AH2278" si="10023">IFERROR((AH2277-AH2276)/AH2277*100%,"")</f>
        <v/>
      </c>
      <c r="AI2278" s="194" t="str">
        <f t="shared" ref="AI2278" si="10024">IFERROR((AI2277-AI2276)/AI2277*100%,"")</f>
        <v/>
      </c>
      <c r="AJ2278" s="194" t="str">
        <f t="shared" ref="AJ2278" si="10025">IFERROR((AJ2277-AJ2276)/AJ2277*100%,"")</f>
        <v/>
      </c>
      <c r="AK2278" s="194" t="str">
        <f t="shared" ref="AK2278" si="10026">IFERROR((AK2277-AK2276)/AK2277*100%,"")</f>
        <v/>
      </c>
      <c r="AL2278" s="194" t="str">
        <f t="shared" ref="AL2278:AM2278" si="10027">IFERROR((AL2277-AL2276)/AL2277*100%,"")</f>
        <v/>
      </c>
      <c r="AM2278" s="228" t="str">
        <f t="shared" si="10027"/>
        <v/>
      </c>
    </row>
    <row r="2279" spans="1:39" customFormat="1" outlineLevel="1">
      <c r="A2279" t="str">
        <f>B2276&amp;C2279</f>
        <v>Surname, Forename3</v>
      </c>
      <c r="B2279" s="256"/>
      <c r="C2279" s="123">
        <v>3</v>
      </c>
      <c r="D2279" s="26" t="s">
        <v>22</v>
      </c>
      <c r="E2279" s="103"/>
      <c r="F2279" s="219"/>
      <c r="G2279" s="220"/>
      <c r="H2279" s="15"/>
      <c r="I2279" s="16"/>
      <c r="J2279" s="17"/>
      <c r="K2279" s="94"/>
      <c r="L2279" s="94"/>
      <c r="M2279" s="94"/>
      <c r="N2279" s="94"/>
      <c r="O2279" s="94"/>
      <c r="P2279" s="94"/>
      <c r="Q2279" s="17" t="str">
        <f>IF(SUM(K2279:P2279)=0,"",SUM(K2279:P2279))</f>
        <v/>
      </c>
      <c r="R2279" s="94"/>
      <c r="S2279" s="94"/>
      <c r="T2279" s="17" t="str">
        <f>IF(SUM(R2279:S2279)=0,"",SUM(R2279:S2279))</f>
        <v/>
      </c>
      <c r="U2279" s="17"/>
      <c r="V2279" s="94"/>
      <c r="W2279" s="17"/>
      <c r="X2279" s="94" t="str">
        <f>IFERROR(AVERAGE(V2279:W2279),"")</f>
        <v/>
      </c>
      <c r="Y2279" s="17"/>
      <c r="Z2279" s="17"/>
      <c r="AA2279" s="71"/>
      <c r="AB2279" s="17"/>
      <c r="AC2279" s="190" t="str">
        <f>IF(J2279="","",IF(J2279&lt;&gt;0,INT(25.4347*POWER((18-J2279),1.81)),0))</f>
        <v/>
      </c>
      <c r="AD2279" s="190" t="str">
        <f>IFERROR(IF(Q2279&lt;&gt;0,INT(0.14354*POWER(((10*Q2279)-220),1.4)),0),"")</f>
        <v/>
      </c>
      <c r="AE2279" s="190" t="str">
        <f>IFERROR(IF(T2279&lt;&gt;0,INT(51.39*POWER((T2279-1.5),1.05)),0),"")</f>
        <v/>
      </c>
      <c r="AF2279" s="190">
        <f>IF(U2279&lt;&gt;0,INT(0.8465*POWER(((100*U2279)-75),1.42)),0)</f>
        <v>0</v>
      </c>
      <c r="AG2279" s="190" t="str">
        <f>IFERROR(IF(X2279&lt;&gt;0,INT(1.53775*POWER((82-X2279),1.81)),0),"")</f>
        <v/>
      </c>
      <c r="AH2279" s="190" t="str">
        <f>IF(Y2279="","",IF(Y2279&lt;&gt;0,INT(5.74352*POWER((28.5-Y2279),1.92)),0))</f>
        <v/>
      </c>
      <c r="AI2279" s="190">
        <f>IF(Z2279&lt;&gt;0,INT(12.91*POWER((Z2279-4),1.1)),0)</f>
        <v>0</v>
      </c>
      <c r="AJ2279" s="190" t="str">
        <f>IF(AA2279="","",IF(AA2279&lt;&gt;0,INT(0.2797*POWER(((100*AA2279)),1.35)),0))</f>
        <v/>
      </c>
      <c r="AK2279" s="191" t="str">
        <f>IF(AB2279="","",IF(AB2279&lt;&gt;0,INT(100.14*POWER((AB2279-1),1.08)),0))</f>
        <v/>
      </c>
      <c r="AL2279" s="192">
        <f>COUNT(J2279,Q2279,T2279,X2279,Y2279,AA2279,AB2279)</f>
        <v>0</v>
      </c>
      <c r="AM2279" s="193" t="str">
        <f>IF(AL2279=0,"",SUM(AC2279:AK2279))</f>
        <v/>
      </c>
    </row>
    <row r="2280" spans="1:39" customFormat="1" outlineLevel="1">
      <c r="B2280" s="256"/>
      <c r="C2280" s="124" t="s">
        <v>65</v>
      </c>
      <c r="D2280" s="103"/>
      <c r="E2280" s="103"/>
      <c r="F2280" s="219"/>
      <c r="G2280" s="220"/>
      <c r="H2280" s="104"/>
      <c r="I2280" s="105"/>
      <c r="J2280" s="107" t="str">
        <f>IFERROR((J2277-J2279)/J2279*100%,"")</f>
        <v/>
      </c>
      <c r="K2280" s="107" t="str">
        <f t="shared" ref="K2280:T2280" si="10028">IFERROR((K2279-K2277)/K2279*100%,"")</f>
        <v/>
      </c>
      <c r="L2280" s="107" t="str">
        <f t="shared" si="10028"/>
        <v/>
      </c>
      <c r="M2280" s="107" t="str">
        <f t="shared" si="10028"/>
        <v/>
      </c>
      <c r="N2280" s="107" t="str">
        <f t="shared" si="10028"/>
        <v/>
      </c>
      <c r="O2280" s="107" t="str">
        <f t="shared" si="10028"/>
        <v/>
      </c>
      <c r="P2280" s="107" t="str">
        <f t="shared" si="10028"/>
        <v/>
      </c>
      <c r="Q2280" s="107" t="str">
        <f t="shared" si="10028"/>
        <v/>
      </c>
      <c r="R2280" s="107" t="str">
        <f t="shared" si="10028"/>
        <v/>
      </c>
      <c r="S2280" s="107" t="str">
        <f t="shared" si="10028"/>
        <v/>
      </c>
      <c r="T2280" s="107" t="str">
        <f t="shared" si="10028"/>
        <v/>
      </c>
      <c r="U2280" s="107" t="str">
        <f t="shared" ref="U2280" si="10029">IFERROR((U2279-U2278)/U2279*100%,"")</f>
        <v/>
      </c>
      <c r="V2280" s="107" t="str">
        <f>IFERROR((V2277-V2279)/V2279*100%,"")</f>
        <v/>
      </c>
      <c r="W2280" s="107" t="str">
        <f>IFERROR((W2277-W2279)/W2279*100%,"")</f>
        <v/>
      </c>
      <c r="X2280" s="107" t="str">
        <f>IFERROR((X2277-X2279)/X2279*100%,"")</f>
        <v/>
      </c>
      <c r="Y2280" s="107" t="str">
        <f>IFERROR((Y2277-Y2279)/Y2279*100%,"")</f>
        <v/>
      </c>
      <c r="Z2280" s="107" t="str">
        <f t="shared" ref="Z2280" si="10030">IFERROR((Z2279-Z2278)/Z2279*100%,"")</f>
        <v/>
      </c>
      <c r="AA2280" s="107" t="str">
        <f>IFERROR((AA2279-AA2277)/AA2279*100%,"")</f>
        <v/>
      </c>
      <c r="AB2280" s="107" t="str">
        <f>IFERROR((AB2279-AB2277)/AB2279*100%,"")</f>
        <v/>
      </c>
      <c r="AC2280" s="194" t="str">
        <f t="shared" ref="AC2280" si="10031">IFERROR((AC2279-AC2278)/AC2279*100%,"")</f>
        <v/>
      </c>
      <c r="AD2280" s="194" t="str">
        <f t="shared" ref="AD2280" si="10032">IFERROR((AD2279-AD2278)/AD2279*100%,"")</f>
        <v/>
      </c>
      <c r="AE2280" s="194" t="str">
        <f t="shared" ref="AE2280" si="10033">IFERROR((AE2279-AE2278)/AE2279*100%,"")</f>
        <v/>
      </c>
      <c r="AF2280" s="194" t="str">
        <f t="shared" ref="AF2280" si="10034">IFERROR((AF2279-AF2278)/AF2279*100%,"")</f>
        <v/>
      </c>
      <c r="AG2280" s="194" t="str">
        <f t="shared" ref="AG2280" si="10035">IFERROR((AG2279-AG2278)/AG2279*100%,"")</f>
        <v/>
      </c>
      <c r="AH2280" s="194" t="str">
        <f t="shared" ref="AH2280" si="10036">IFERROR((AH2279-AH2278)/AH2279*100%,"")</f>
        <v/>
      </c>
      <c r="AI2280" s="194" t="str">
        <f t="shared" ref="AI2280" si="10037">IFERROR((AI2279-AI2278)/AI2279*100%,"")</f>
        <v/>
      </c>
      <c r="AJ2280" s="194" t="str">
        <f t="shared" ref="AJ2280" si="10038">IFERROR((AJ2279-AJ2278)/AJ2279*100%,"")</f>
        <v/>
      </c>
      <c r="AK2280" s="194" t="str">
        <f t="shared" ref="AK2280" si="10039">IFERROR((AK2279-AK2278)/AK2279*100%,"")</f>
        <v/>
      </c>
      <c r="AL2280" s="194" t="str">
        <f t="shared" ref="AL2280" si="10040">IFERROR((AL2279-AL2278)/AL2279*100%,"")</f>
        <v/>
      </c>
      <c r="AM2280" s="227" t="str">
        <f>IFERROR((AM2279-AM2277)/AM2279*100%,"")</f>
        <v/>
      </c>
    </row>
    <row r="2281" spans="1:39" customFormat="1" outlineLevel="1">
      <c r="A2281" t="str">
        <f>B2276&amp;C2281</f>
        <v>Surname, Forename4</v>
      </c>
      <c r="B2281" s="256"/>
      <c r="C2281" s="123">
        <v>4</v>
      </c>
      <c r="D2281" s="26" t="s">
        <v>22</v>
      </c>
      <c r="E2281" s="103"/>
      <c r="F2281" s="219"/>
      <c r="G2281" s="220"/>
      <c r="H2281" s="15"/>
      <c r="I2281" s="16"/>
      <c r="J2281" s="17"/>
      <c r="K2281" s="94"/>
      <c r="L2281" s="94"/>
      <c r="M2281" s="94"/>
      <c r="N2281" s="94"/>
      <c r="O2281" s="94"/>
      <c r="P2281" s="94"/>
      <c r="Q2281" s="17" t="str">
        <f>IF(SUM(K2281:P2281)=0,"",SUM(K2281:P2281))</f>
        <v/>
      </c>
      <c r="R2281" s="94"/>
      <c r="S2281" s="94"/>
      <c r="T2281" s="17" t="str">
        <f>IF(SUM(R2281:S2281)=0,"",SUM(R2281:S2281))</f>
        <v/>
      </c>
      <c r="U2281" s="17"/>
      <c r="V2281" s="94"/>
      <c r="W2281" s="17"/>
      <c r="X2281" s="94" t="str">
        <f>IFERROR(AVERAGE(V2281:W2281),"")</f>
        <v/>
      </c>
      <c r="Y2281" s="17"/>
      <c r="Z2281" s="17"/>
      <c r="AA2281" s="71"/>
      <c r="AB2281" s="17"/>
      <c r="AC2281" s="190" t="str">
        <f>IF(J2281="","",IF(J2281&lt;&gt;0,INT(25.4347*POWER((18-J2281),1.81)),0))</f>
        <v/>
      </c>
      <c r="AD2281" s="190" t="str">
        <f>IFERROR(IF(Q2281&lt;&gt;0,INT(0.14354*POWER(((10*Q2281)-220),1.4)),0),"")</f>
        <v/>
      </c>
      <c r="AE2281" s="190" t="str">
        <f>IFERROR(IF(T2281&lt;&gt;0,INT(51.39*POWER((T2281-1.5),1.05)),0),"")</f>
        <v/>
      </c>
      <c r="AF2281" s="190">
        <f>IF(U2281&lt;&gt;0,INT(0.8465*POWER(((100*U2281)-75),1.42)),0)</f>
        <v>0</v>
      </c>
      <c r="AG2281" s="190" t="str">
        <f>IFERROR(IF(X2281&lt;&gt;0,INT(1.53775*POWER((82-X2281),1.81)),0),"")</f>
        <v/>
      </c>
      <c r="AH2281" s="190" t="str">
        <f>IF(Y2281="","",IF(Y2281&lt;&gt;0,INT(5.74352*POWER((28.5-Y2281),1.92)),0))</f>
        <v/>
      </c>
      <c r="AI2281" s="190">
        <f>IF(Z2281&lt;&gt;0,INT(12.91*POWER((Z2281-4),1.1)),0)</f>
        <v>0</v>
      </c>
      <c r="AJ2281" s="190" t="str">
        <f>IF(AA2281="","",IF(AA2281&lt;&gt;0,INT(0.2797*POWER(((100*AA2281)),1.35)),0))</f>
        <v/>
      </c>
      <c r="AK2281" s="191" t="str">
        <f>IF(AB2281="","",IF(AB2281&lt;&gt;0,INT(100.14*POWER((AB2281-1),1.08)),0))</f>
        <v/>
      </c>
      <c r="AL2281" s="192">
        <f>COUNT(J2281,Q2281,T2281,X2281,Y2281,AA2281,AB2281)</f>
        <v>0</v>
      </c>
      <c r="AM2281" s="193" t="str">
        <f>IF(AL2281=0,"",SUM(AC2281:AK2281))</f>
        <v/>
      </c>
    </row>
    <row r="2282" spans="1:39" customFormat="1" outlineLevel="1">
      <c r="B2282" s="256"/>
      <c r="C2282" s="124" t="s">
        <v>65</v>
      </c>
      <c r="D2282" s="103"/>
      <c r="E2282" s="103"/>
      <c r="F2282" s="219"/>
      <c r="G2282" s="220"/>
      <c r="H2282" s="104"/>
      <c r="I2282" s="105"/>
      <c r="J2282" s="107" t="str">
        <f>IFERROR((J2279-J2281)/J2281*100%,"")</f>
        <v/>
      </c>
      <c r="K2282" s="107" t="str">
        <f t="shared" ref="K2282:T2282" si="10041">IFERROR((K2281-K2279)/K2281*100%,"")</f>
        <v/>
      </c>
      <c r="L2282" s="107" t="str">
        <f t="shared" si="10041"/>
        <v/>
      </c>
      <c r="M2282" s="107" t="str">
        <f t="shared" si="10041"/>
        <v/>
      </c>
      <c r="N2282" s="107" t="str">
        <f t="shared" si="10041"/>
        <v/>
      </c>
      <c r="O2282" s="107" t="str">
        <f t="shared" si="10041"/>
        <v/>
      </c>
      <c r="P2282" s="107" t="str">
        <f t="shared" si="10041"/>
        <v/>
      </c>
      <c r="Q2282" s="107" t="str">
        <f t="shared" si="10041"/>
        <v/>
      </c>
      <c r="R2282" s="107" t="str">
        <f t="shared" si="10041"/>
        <v/>
      </c>
      <c r="S2282" s="107" t="str">
        <f t="shared" si="10041"/>
        <v/>
      </c>
      <c r="T2282" s="107" t="str">
        <f t="shared" si="10041"/>
        <v/>
      </c>
      <c r="U2282" s="107" t="str">
        <f t="shared" ref="U2282" si="10042">IFERROR((U2281-U2280)/U2281*100%,"")</f>
        <v/>
      </c>
      <c r="V2282" s="107" t="str">
        <f>IFERROR((V2279-V2281)/V2281*100%,"")</f>
        <v/>
      </c>
      <c r="W2282" s="107" t="str">
        <f>IFERROR((W2279-W2281)/W2281*100%,"")</f>
        <v/>
      </c>
      <c r="X2282" s="107" t="str">
        <f>IFERROR((X2279-X2281)/X2281*100%,"")</f>
        <v/>
      </c>
      <c r="Y2282" s="107" t="str">
        <f>IFERROR((Y2279-Y2281)/Y2281*100%,"")</f>
        <v/>
      </c>
      <c r="Z2282" s="107" t="str">
        <f t="shared" ref="Z2282" si="10043">IFERROR((Z2281-Z2280)/Z2281*100%,"")</f>
        <v/>
      </c>
      <c r="AA2282" s="107" t="str">
        <f>IFERROR((AA2281-AA2279)/AA2281*100%,"")</f>
        <v/>
      </c>
      <c r="AB2282" s="107" t="str">
        <f>IFERROR((AB2281-AB2279)/AB2281*100%,"")</f>
        <v/>
      </c>
      <c r="AC2282" s="194" t="str">
        <f t="shared" ref="AC2282" si="10044">IFERROR((AC2281-AC2280)/AC2281*100%,"")</f>
        <v/>
      </c>
      <c r="AD2282" s="194" t="str">
        <f t="shared" ref="AD2282" si="10045">IFERROR((AD2281-AD2280)/AD2281*100%,"")</f>
        <v/>
      </c>
      <c r="AE2282" s="194" t="str">
        <f t="shared" ref="AE2282" si="10046">IFERROR((AE2281-AE2280)/AE2281*100%,"")</f>
        <v/>
      </c>
      <c r="AF2282" s="194" t="str">
        <f t="shared" ref="AF2282" si="10047">IFERROR((AF2281-AF2280)/AF2281*100%,"")</f>
        <v/>
      </c>
      <c r="AG2282" s="194" t="str">
        <f t="shared" ref="AG2282" si="10048">IFERROR((AG2281-AG2280)/AG2281*100%,"")</f>
        <v/>
      </c>
      <c r="AH2282" s="194" t="str">
        <f t="shared" ref="AH2282" si="10049">IFERROR((AH2281-AH2280)/AH2281*100%,"")</f>
        <v/>
      </c>
      <c r="AI2282" s="194" t="str">
        <f t="shared" ref="AI2282" si="10050">IFERROR((AI2281-AI2280)/AI2281*100%,"")</f>
        <v/>
      </c>
      <c r="AJ2282" s="194" t="str">
        <f t="shared" ref="AJ2282" si="10051">IFERROR((AJ2281-AJ2280)/AJ2281*100%,"")</f>
        <v/>
      </c>
      <c r="AK2282" s="194" t="str">
        <f t="shared" ref="AK2282" si="10052">IFERROR((AK2281-AK2280)/AK2281*100%,"")</f>
        <v/>
      </c>
      <c r="AL2282" s="194" t="str">
        <f t="shared" ref="AL2282" si="10053">IFERROR((AL2281-AL2280)/AL2281*100%,"")</f>
        <v/>
      </c>
      <c r="AM2282" s="227" t="str">
        <f>IFERROR((AM2281-AM2279)/AM2281*100%,"")</f>
        <v/>
      </c>
    </row>
    <row r="2283" spans="1:39" customFormat="1" outlineLevel="1">
      <c r="A2283" t="str">
        <f>B2276&amp;C2283</f>
        <v>Surname, Forename5</v>
      </c>
      <c r="B2283" s="256"/>
      <c r="C2283" s="123">
        <v>5</v>
      </c>
      <c r="D2283" s="26" t="s">
        <v>22</v>
      </c>
      <c r="E2283" s="103"/>
      <c r="F2283" s="219"/>
      <c r="G2283" s="220"/>
      <c r="H2283" s="15"/>
      <c r="I2283" s="16"/>
      <c r="J2283" s="17"/>
      <c r="K2283" s="94"/>
      <c r="L2283" s="94"/>
      <c r="M2283" s="94"/>
      <c r="N2283" s="94"/>
      <c r="O2283" s="94"/>
      <c r="P2283" s="94"/>
      <c r="Q2283" s="17" t="str">
        <f>IF(SUM(K2283:P2283)=0,"",SUM(K2283:P2283))</f>
        <v/>
      </c>
      <c r="R2283" s="94"/>
      <c r="S2283" s="94"/>
      <c r="T2283" s="17" t="str">
        <f>IF(SUM(R2283:S2283)=0,"",SUM(R2283:S2283))</f>
        <v/>
      </c>
      <c r="U2283" s="17"/>
      <c r="V2283" s="94"/>
      <c r="W2283" s="17"/>
      <c r="X2283" s="94" t="str">
        <f>IFERROR(AVERAGE(V2283:W2283),"")</f>
        <v/>
      </c>
      <c r="Y2283" s="17"/>
      <c r="Z2283" s="17"/>
      <c r="AA2283" s="71"/>
      <c r="AB2283" s="17"/>
      <c r="AC2283" s="190" t="str">
        <f>IF(J2283="","",IF(J2283&lt;&gt;0,INT(25.4347*POWER((18-J2283),1.81)),0))</f>
        <v/>
      </c>
      <c r="AD2283" s="190" t="str">
        <f>IFERROR(IF(Q2283&lt;&gt;0,INT(0.14354*POWER(((10*Q2283)-220),1.4)),0),"")</f>
        <v/>
      </c>
      <c r="AE2283" s="190" t="str">
        <f>IFERROR(IF(T2283&lt;&gt;0,INT(51.39*POWER((T2283-1.5),1.05)),0),"")</f>
        <v/>
      </c>
      <c r="AF2283" s="190">
        <f>IF(U2283&lt;&gt;0,INT(0.8465*POWER(((100*U2283)-75),1.42)),0)</f>
        <v>0</v>
      </c>
      <c r="AG2283" s="190" t="str">
        <f>IFERROR(IF(X2283&lt;&gt;0,INT(1.53775*POWER((82-X2283),1.81)),0),"")</f>
        <v/>
      </c>
      <c r="AH2283" s="190" t="str">
        <f>IF(Y2283="","",IF(Y2283&lt;&gt;0,INT(5.74352*POWER((28.5-Y2283),1.92)),0))</f>
        <v/>
      </c>
      <c r="AI2283" s="190">
        <f>IF(Z2283&lt;&gt;0,INT(12.91*POWER((Z2283-4),1.1)),0)</f>
        <v>0</v>
      </c>
      <c r="AJ2283" s="190" t="str">
        <f>IF(AA2283="","",IF(AA2283&lt;&gt;0,INT(0.2797*POWER(((100*AA2283)),1.35)),0))</f>
        <v/>
      </c>
      <c r="AK2283" s="191" t="str">
        <f>IF(AB2283="","",IF(AB2283&lt;&gt;0,INT(100.14*POWER((AB2283-1),1.08)),0))</f>
        <v/>
      </c>
      <c r="AL2283" s="192">
        <f>COUNT(J2283,Q2283,T2283,X2283,Y2283,AA2283,AB2283)</f>
        <v>0</v>
      </c>
      <c r="AM2283" s="193" t="str">
        <f>IF(AL2283=0,"",SUM(AC2283:AK2283))</f>
        <v/>
      </c>
    </row>
    <row r="2284" spans="1:39" customFormat="1" outlineLevel="1">
      <c r="B2284" s="256"/>
      <c r="C2284" s="124" t="s">
        <v>65</v>
      </c>
      <c r="D2284" s="103"/>
      <c r="E2284" s="103"/>
      <c r="F2284" s="219"/>
      <c r="G2284" s="220"/>
      <c r="H2284" s="104"/>
      <c r="I2284" s="105"/>
      <c r="J2284" s="107" t="str">
        <f>IFERROR((J2281-J2283)/J2283*100%,"")</f>
        <v/>
      </c>
      <c r="K2284" s="107" t="str">
        <f t="shared" ref="K2284:T2284" si="10054">IFERROR((K2283-K2281)/K2283*100%,"")</f>
        <v/>
      </c>
      <c r="L2284" s="107" t="str">
        <f t="shared" si="10054"/>
        <v/>
      </c>
      <c r="M2284" s="107" t="str">
        <f t="shared" si="10054"/>
        <v/>
      </c>
      <c r="N2284" s="107" t="str">
        <f t="shared" si="10054"/>
        <v/>
      </c>
      <c r="O2284" s="107" t="str">
        <f t="shared" si="10054"/>
        <v/>
      </c>
      <c r="P2284" s="107" t="str">
        <f t="shared" si="10054"/>
        <v/>
      </c>
      <c r="Q2284" s="107" t="str">
        <f t="shared" si="10054"/>
        <v/>
      </c>
      <c r="R2284" s="107" t="str">
        <f t="shared" si="10054"/>
        <v/>
      </c>
      <c r="S2284" s="107" t="str">
        <f t="shared" si="10054"/>
        <v/>
      </c>
      <c r="T2284" s="107" t="str">
        <f t="shared" si="10054"/>
        <v/>
      </c>
      <c r="U2284" s="107" t="str">
        <f t="shared" ref="U2284" si="10055">IFERROR((U2283-U2282)/U2283*100%,"")</f>
        <v/>
      </c>
      <c r="V2284" s="107" t="str">
        <f>IFERROR((V2281-V2283)/V2283*100%,"")</f>
        <v/>
      </c>
      <c r="W2284" s="107" t="str">
        <f>IFERROR((W2281-W2283)/W2283*100%,"")</f>
        <v/>
      </c>
      <c r="X2284" s="107" t="str">
        <f>IFERROR((X2281-X2283)/X2283*100%,"")</f>
        <v/>
      </c>
      <c r="Y2284" s="107" t="str">
        <f>IFERROR((Y2281-Y2283)/Y2283*100%,"")</f>
        <v/>
      </c>
      <c r="Z2284" s="107" t="str">
        <f t="shared" ref="Z2284" si="10056">IFERROR((Z2283-Z2282)/Z2283*100%,"")</f>
        <v/>
      </c>
      <c r="AA2284" s="107" t="str">
        <f>IFERROR((AA2283-AA2281)/AA2283*100%,"")</f>
        <v/>
      </c>
      <c r="AB2284" s="107" t="str">
        <f>IFERROR((AB2283-AB2281)/AB2283*100%,"")</f>
        <v/>
      </c>
      <c r="AC2284" s="194" t="str">
        <f t="shared" ref="AC2284" si="10057">IFERROR((AC2283-AC2282)/AC2283*100%,"")</f>
        <v/>
      </c>
      <c r="AD2284" s="194" t="str">
        <f t="shared" ref="AD2284" si="10058">IFERROR((AD2283-AD2282)/AD2283*100%,"")</f>
        <v/>
      </c>
      <c r="AE2284" s="194" t="str">
        <f t="shared" ref="AE2284" si="10059">IFERROR((AE2283-AE2282)/AE2283*100%,"")</f>
        <v/>
      </c>
      <c r="AF2284" s="194" t="str">
        <f t="shared" ref="AF2284" si="10060">IFERROR((AF2283-AF2282)/AF2283*100%,"")</f>
        <v/>
      </c>
      <c r="AG2284" s="194" t="str">
        <f t="shared" ref="AG2284" si="10061">IFERROR((AG2283-AG2282)/AG2283*100%,"")</f>
        <v/>
      </c>
      <c r="AH2284" s="194" t="str">
        <f t="shared" ref="AH2284" si="10062">IFERROR((AH2283-AH2282)/AH2283*100%,"")</f>
        <v/>
      </c>
      <c r="AI2284" s="194" t="str">
        <f t="shared" ref="AI2284" si="10063">IFERROR((AI2283-AI2282)/AI2283*100%,"")</f>
        <v/>
      </c>
      <c r="AJ2284" s="194" t="str">
        <f t="shared" ref="AJ2284" si="10064">IFERROR((AJ2283-AJ2282)/AJ2283*100%,"")</f>
        <v/>
      </c>
      <c r="AK2284" s="194" t="str">
        <f t="shared" ref="AK2284" si="10065">IFERROR((AK2283-AK2282)/AK2283*100%,"")</f>
        <v/>
      </c>
      <c r="AL2284" s="194" t="str">
        <f t="shared" ref="AL2284" si="10066">IFERROR((AL2283-AL2282)/AL2283*100%,"")</f>
        <v/>
      </c>
      <c r="AM2284" s="227" t="str">
        <f>IFERROR((AM2283-AM2281)/AM2283*100%,"")</f>
        <v/>
      </c>
    </row>
    <row r="2285" spans="1:39" customFormat="1" outlineLevel="1">
      <c r="A2285" t="str">
        <f>B2276&amp;C2285</f>
        <v>Surname, Forename6</v>
      </c>
      <c r="B2285" s="256"/>
      <c r="C2285" s="123">
        <v>6</v>
      </c>
      <c r="D2285" s="26" t="s">
        <v>22</v>
      </c>
      <c r="E2285" s="103"/>
      <c r="F2285" s="219"/>
      <c r="G2285" s="220"/>
      <c r="H2285" s="15"/>
      <c r="I2285" s="16"/>
      <c r="J2285" s="17"/>
      <c r="K2285" s="94"/>
      <c r="L2285" s="94"/>
      <c r="M2285" s="94"/>
      <c r="N2285" s="94"/>
      <c r="O2285" s="94"/>
      <c r="P2285" s="94"/>
      <c r="Q2285" s="17" t="str">
        <f>IF(SUM(K2285:P2285)=0,"",SUM(K2285:P2285))</f>
        <v/>
      </c>
      <c r="R2285" s="94"/>
      <c r="S2285" s="94"/>
      <c r="T2285" s="17" t="str">
        <f>IF(SUM(R2285:S2285)=0,"",SUM(R2285:S2285))</f>
        <v/>
      </c>
      <c r="U2285" s="17"/>
      <c r="V2285" s="94"/>
      <c r="W2285" s="17"/>
      <c r="X2285" s="94" t="str">
        <f>IFERROR(AVERAGE(V2285:W2285),"")</f>
        <v/>
      </c>
      <c r="Y2285" s="17"/>
      <c r="Z2285" s="17"/>
      <c r="AA2285" s="71"/>
      <c r="AB2285" s="17"/>
      <c r="AC2285" s="190" t="str">
        <f>IF(J2285="","",IF(J2285&lt;&gt;0,INT(25.4347*POWER((18-J2285),1.81)),0))</f>
        <v/>
      </c>
      <c r="AD2285" s="190" t="str">
        <f>IFERROR(IF(Q2285&lt;&gt;0,INT(0.14354*POWER(((10*Q2285)-220),1.4)),0),"")</f>
        <v/>
      </c>
      <c r="AE2285" s="190" t="str">
        <f>IFERROR(IF(T2285&lt;&gt;0,INT(51.39*POWER((T2285-1.5),1.05)),0),"")</f>
        <v/>
      </c>
      <c r="AF2285" s="190">
        <f>IF(U2285&lt;&gt;0,INT(0.8465*POWER(((100*U2285)-75),1.42)),0)</f>
        <v>0</v>
      </c>
      <c r="AG2285" s="190" t="str">
        <f>IFERROR(IF(X2285&lt;&gt;0,INT(1.53775*POWER((82-X2285),1.81)),0),"")</f>
        <v/>
      </c>
      <c r="AH2285" s="190" t="str">
        <f>IF(Y2285="","",IF(Y2285&lt;&gt;0,INT(5.74352*POWER((28.5-Y2285),1.92)),0))</f>
        <v/>
      </c>
      <c r="AI2285" s="190">
        <f>IF(Z2285&lt;&gt;0,INT(12.91*POWER((Z2285-4),1.1)),0)</f>
        <v>0</v>
      </c>
      <c r="AJ2285" s="190" t="str">
        <f>IF(AA2285="","",IF(AA2285&lt;&gt;0,INT(0.2797*POWER(((100*AA2285)),1.35)),0))</f>
        <v/>
      </c>
      <c r="AK2285" s="191" t="str">
        <f>IF(AB2285="","",IF(AB2285&lt;&gt;0,INT(100.14*POWER((AB2285-1),1.08)),0))</f>
        <v/>
      </c>
      <c r="AL2285" s="192">
        <f>COUNT(J2285,Q2285,T2285,X2285,Y2285,AA2285,AB2285)</f>
        <v>0</v>
      </c>
      <c r="AM2285" s="193" t="str">
        <f>IF(AL2285=0,"",SUM(AC2285:AK2285))</f>
        <v/>
      </c>
    </row>
    <row r="2286" spans="1:39" customFormat="1" outlineLevel="1">
      <c r="B2286" s="256"/>
      <c r="C2286" s="124" t="s">
        <v>65</v>
      </c>
      <c r="D2286" s="103"/>
      <c r="E2286" s="103"/>
      <c r="F2286" s="219"/>
      <c r="G2286" s="220"/>
      <c r="H2286" s="104"/>
      <c r="I2286" s="105"/>
      <c r="J2286" s="107" t="str">
        <f>IFERROR((J2283-J2285)/J2285*100%,"")</f>
        <v/>
      </c>
      <c r="K2286" s="107" t="str">
        <f t="shared" ref="K2286:T2286" si="10067">IFERROR((K2285-K2283)/K2285*100%,"")</f>
        <v/>
      </c>
      <c r="L2286" s="107" t="str">
        <f t="shared" si="10067"/>
        <v/>
      </c>
      <c r="M2286" s="107" t="str">
        <f t="shared" si="10067"/>
        <v/>
      </c>
      <c r="N2286" s="107" t="str">
        <f t="shared" si="10067"/>
        <v/>
      </c>
      <c r="O2286" s="107" t="str">
        <f t="shared" si="10067"/>
        <v/>
      </c>
      <c r="P2286" s="107" t="str">
        <f t="shared" si="10067"/>
        <v/>
      </c>
      <c r="Q2286" s="107" t="str">
        <f t="shared" si="10067"/>
        <v/>
      </c>
      <c r="R2286" s="107" t="str">
        <f t="shared" si="10067"/>
        <v/>
      </c>
      <c r="S2286" s="107" t="str">
        <f t="shared" si="10067"/>
        <v/>
      </c>
      <c r="T2286" s="107" t="str">
        <f t="shared" si="10067"/>
        <v/>
      </c>
      <c r="U2286" s="107" t="str">
        <f t="shared" ref="U2286" si="10068">IFERROR((U2285-U2284)/U2285*100%,"")</f>
        <v/>
      </c>
      <c r="V2286" s="107" t="str">
        <f>IFERROR((V2283-V2285)/V2285*100%,"")</f>
        <v/>
      </c>
      <c r="W2286" s="107" t="str">
        <f>IFERROR((W2283-W2285)/W2285*100%,"")</f>
        <v/>
      </c>
      <c r="X2286" s="107" t="str">
        <f>IFERROR((X2283-X2285)/X2285*100%,"")</f>
        <v/>
      </c>
      <c r="Y2286" s="107" t="str">
        <f>IFERROR((Y2283-Y2285)/Y2285*100%,"")</f>
        <v/>
      </c>
      <c r="Z2286" s="107" t="str">
        <f t="shared" ref="Z2286" si="10069">IFERROR((Z2285-Z2284)/Z2285*100%,"")</f>
        <v/>
      </c>
      <c r="AA2286" s="107" t="str">
        <f>IFERROR((AA2285-AA2283)/AA2285*100%,"")</f>
        <v/>
      </c>
      <c r="AB2286" s="107" t="str">
        <f>IFERROR((AB2285-AB2283)/AB2285*100%,"")</f>
        <v/>
      </c>
      <c r="AC2286" s="194" t="str">
        <f t="shared" ref="AC2286" si="10070">IFERROR((AC2285-AC2284)/AC2285*100%,"")</f>
        <v/>
      </c>
      <c r="AD2286" s="194" t="str">
        <f t="shared" ref="AD2286" si="10071">IFERROR((AD2285-AD2284)/AD2285*100%,"")</f>
        <v/>
      </c>
      <c r="AE2286" s="194" t="str">
        <f t="shared" ref="AE2286" si="10072">IFERROR((AE2285-AE2284)/AE2285*100%,"")</f>
        <v/>
      </c>
      <c r="AF2286" s="194" t="str">
        <f t="shared" ref="AF2286" si="10073">IFERROR((AF2285-AF2284)/AF2285*100%,"")</f>
        <v/>
      </c>
      <c r="AG2286" s="194" t="str">
        <f t="shared" ref="AG2286" si="10074">IFERROR((AG2285-AG2284)/AG2285*100%,"")</f>
        <v/>
      </c>
      <c r="AH2286" s="194" t="str">
        <f t="shared" ref="AH2286" si="10075">IFERROR((AH2285-AH2284)/AH2285*100%,"")</f>
        <v/>
      </c>
      <c r="AI2286" s="194" t="str">
        <f t="shared" ref="AI2286" si="10076">IFERROR((AI2285-AI2284)/AI2285*100%,"")</f>
        <v/>
      </c>
      <c r="AJ2286" s="194" t="str">
        <f t="shared" ref="AJ2286" si="10077">IFERROR((AJ2285-AJ2284)/AJ2285*100%,"")</f>
        <v/>
      </c>
      <c r="AK2286" s="194" t="str">
        <f t="shared" ref="AK2286" si="10078">IFERROR((AK2285-AK2284)/AK2285*100%,"")</f>
        <v/>
      </c>
      <c r="AL2286" s="194" t="str">
        <f t="shared" ref="AL2286" si="10079">IFERROR((AL2285-AL2284)/AL2285*100%,"")</f>
        <v/>
      </c>
      <c r="AM2286" s="227" t="str">
        <f>IFERROR((AM2285-AM2283)/AM2285*100%,"")</f>
        <v/>
      </c>
    </row>
    <row r="2287" spans="1:39" customFormat="1" outlineLevel="1">
      <c r="A2287" t="str">
        <f>B2276&amp;C2287</f>
        <v>Surname, Forename7</v>
      </c>
      <c r="B2287" s="256"/>
      <c r="C2287" s="123">
        <v>7</v>
      </c>
      <c r="D2287" s="26" t="s">
        <v>22</v>
      </c>
      <c r="E2287" s="103"/>
      <c r="F2287" s="219"/>
      <c r="G2287" s="220"/>
      <c r="H2287" s="15"/>
      <c r="I2287" s="16"/>
      <c r="J2287" s="17"/>
      <c r="K2287" s="94"/>
      <c r="L2287" s="94"/>
      <c r="M2287" s="94"/>
      <c r="N2287" s="94"/>
      <c r="O2287" s="94"/>
      <c r="P2287" s="94"/>
      <c r="Q2287" s="17" t="str">
        <f>IF(SUM(K2287:P2287)=0,"",SUM(K2287:P2287))</f>
        <v/>
      </c>
      <c r="R2287" s="94"/>
      <c r="S2287" s="94"/>
      <c r="T2287" s="17" t="str">
        <f>IF(SUM(R2287:S2287)=0,"",SUM(R2287:S2287))</f>
        <v/>
      </c>
      <c r="U2287" s="17"/>
      <c r="V2287" s="94"/>
      <c r="W2287" s="17"/>
      <c r="X2287" s="94" t="str">
        <f>IFERROR(AVERAGE(V2287:W2287),"")</f>
        <v/>
      </c>
      <c r="Y2287" s="17"/>
      <c r="Z2287" s="17"/>
      <c r="AA2287" s="71"/>
      <c r="AB2287" s="17"/>
      <c r="AC2287" s="190" t="str">
        <f>IF(J2287="","",IF(J2287&lt;&gt;0,INT(25.4347*POWER((18-J2287),1.81)),0))</f>
        <v/>
      </c>
      <c r="AD2287" s="190" t="str">
        <f>IFERROR(IF(Q2287&lt;&gt;0,INT(0.14354*POWER(((10*Q2287)-220),1.4)),0),"")</f>
        <v/>
      </c>
      <c r="AE2287" s="190" t="str">
        <f>IFERROR(IF(T2287&lt;&gt;0,INT(51.39*POWER((T2287-1.5),1.05)),0),"")</f>
        <v/>
      </c>
      <c r="AF2287" s="190">
        <f>IF(U2287&lt;&gt;0,INT(0.8465*POWER(((100*U2287)-75),1.42)),0)</f>
        <v>0</v>
      </c>
      <c r="AG2287" s="190" t="str">
        <f>IFERROR(IF(X2287&lt;&gt;0,INT(1.53775*POWER((82-X2287),1.81)),0),"")</f>
        <v/>
      </c>
      <c r="AH2287" s="190" t="str">
        <f>IF(Y2287="","",IF(Y2287&lt;&gt;0,INT(5.74352*POWER((28.5-Y2287),1.92)),0))</f>
        <v/>
      </c>
      <c r="AI2287" s="190">
        <f>IF(Z2287&lt;&gt;0,INT(12.91*POWER((Z2287-4),1.1)),0)</f>
        <v>0</v>
      </c>
      <c r="AJ2287" s="190" t="str">
        <f>IF(AA2287="","",IF(AA2287&lt;&gt;0,INT(0.2797*POWER(((100*AA2287)),1.35)),0))</f>
        <v/>
      </c>
      <c r="AK2287" s="191" t="str">
        <f>IF(AB2287="","",IF(AB2287&lt;&gt;0,INT(100.14*POWER((AB2287-1),1.08)),0))</f>
        <v/>
      </c>
      <c r="AL2287" s="192">
        <f>COUNT(J2287,Q2287,T2287,X2287,Y2287,AA2287,AB2287)</f>
        <v>0</v>
      </c>
      <c r="AM2287" s="193" t="str">
        <f>IF(AL2287=0,"",SUM(AC2287:AK2287))</f>
        <v/>
      </c>
    </row>
    <row r="2288" spans="1:39" customFormat="1" outlineLevel="1">
      <c r="B2288" s="256"/>
      <c r="C2288" s="124" t="s">
        <v>65</v>
      </c>
      <c r="D2288" s="103"/>
      <c r="E2288" s="103"/>
      <c r="F2288" s="219"/>
      <c r="G2288" s="220"/>
      <c r="H2288" s="104"/>
      <c r="I2288" s="105"/>
      <c r="J2288" s="107" t="str">
        <f>IFERROR((J2285-J2287)/J2287*100%,"")</f>
        <v/>
      </c>
      <c r="K2288" s="107" t="str">
        <f t="shared" ref="K2288:T2288" si="10080">IFERROR((K2287-K2285)/K2287*100%,"")</f>
        <v/>
      </c>
      <c r="L2288" s="107" t="str">
        <f t="shared" si="10080"/>
        <v/>
      </c>
      <c r="M2288" s="107" t="str">
        <f t="shared" si="10080"/>
        <v/>
      </c>
      <c r="N2288" s="107" t="str">
        <f t="shared" si="10080"/>
        <v/>
      </c>
      <c r="O2288" s="107" t="str">
        <f t="shared" si="10080"/>
        <v/>
      </c>
      <c r="P2288" s="107" t="str">
        <f t="shared" si="10080"/>
        <v/>
      </c>
      <c r="Q2288" s="107" t="str">
        <f t="shared" si="10080"/>
        <v/>
      </c>
      <c r="R2288" s="107" t="str">
        <f t="shared" si="10080"/>
        <v/>
      </c>
      <c r="S2288" s="107" t="str">
        <f t="shared" si="10080"/>
        <v/>
      </c>
      <c r="T2288" s="107" t="str">
        <f t="shared" si="10080"/>
        <v/>
      </c>
      <c r="U2288" s="107" t="str">
        <f t="shared" ref="U2288" si="10081">IFERROR((U2287-U2286)/U2287*100%,"")</f>
        <v/>
      </c>
      <c r="V2288" s="107" t="str">
        <f>IFERROR((V2285-V2287)/V2287*100%,"")</f>
        <v/>
      </c>
      <c r="W2288" s="107" t="str">
        <f>IFERROR((W2285-W2287)/W2287*100%,"")</f>
        <v/>
      </c>
      <c r="X2288" s="107" t="str">
        <f>IFERROR((X2285-X2287)/X2287*100%,"")</f>
        <v/>
      </c>
      <c r="Y2288" s="107" t="str">
        <f>IFERROR((Y2285-Y2287)/Y2287*100%,"")</f>
        <v/>
      </c>
      <c r="Z2288" s="107" t="str">
        <f t="shared" ref="Z2288" si="10082">IFERROR((Z2287-Z2286)/Z2287*100%,"")</f>
        <v/>
      </c>
      <c r="AA2288" s="107" t="str">
        <f>IFERROR((AA2287-AA2285)/AA2287*100%,"")</f>
        <v/>
      </c>
      <c r="AB2288" s="107" t="str">
        <f>IFERROR((AB2287-AB2285)/AB2287*100%,"")</f>
        <v/>
      </c>
      <c r="AC2288" s="194" t="str">
        <f t="shared" ref="AC2288" si="10083">IFERROR((AC2287-AC2286)/AC2287*100%,"")</f>
        <v/>
      </c>
      <c r="AD2288" s="194" t="str">
        <f t="shared" ref="AD2288" si="10084">IFERROR((AD2287-AD2286)/AD2287*100%,"")</f>
        <v/>
      </c>
      <c r="AE2288" s="194" t="str">
        <f t="shared" ref="AE2288" si="10085">IFERROR((AE2287-AE2286)/AE2287*100%,"")</f>
        <v/>
      </c>
      <c r="AF2288" s="194" t="str">
        <f t="shared" ref="AF2288" si="10086">IFERROR((AF2287-AF2286)/AF2287*100%,"")</f>
        <v/>
      </c>
      <c r="AG2288" s="194" t="str">
        <f t="shared" ref="AG2288" si="10087">IFERROR((AG2287-AG2286)/AG2287*100%,"")</f>
        <v/>
      </c>
      <c r="AH2288" s="194" t="str">
        <f t="shared" ref="AH2288" si="10088">IFERROR((AH2287-AH2286)/AH2287*100%,"")</f>
        <v/>
      </c>
      <c r="AI2288" s="194" t="str">
        <f t="shared" ref="AI2288" si="10089">IFERROR((AI2287-AI2286)/AI2287*100%,"")</f>
        <v/>
      </c>
      <c r="AJ2288" s="194" t="str">
        <f t="shared" ref="AJ2288" si="10090">IFERROR((AJ2287-AJ2286)/AJ2287*100%,"")</f>
        <v/>
      </c>
      <c r="AK2288" s="194" t="str">
        <f t="shared" ref="AK2288" si="10091">IFERROR((AK2287-AK2286)/AK2287*100%,"")</f>
        <v/>
      </c>
      <c r="AL2288" s="194" t="str">
        <f t="shared" ref="AL2288" si="10092">IFERROR((AL2287-AL2286)/AL2287*100%,"")</f>
        <v/>
      </c>
      <c r="AM2288" s="227" t="str">
        <f>IFERROR((AM2287-AM2285)/AM2287*100%,"")</f>
        <v/>
      </c>
    </row>
    <row r="2289" spans="1:39" customFormat="1" outlineLevel="1">
      <c r="A2289" t="str">
        <f>B2276&amp;C2289</f>
        <v>Surname, Forename8</v>
      </c>
      <c r="B2289" s="256"/>
      <c r="C2289" s="123">
        <v>8</v>
      </c>
      <c r="D2289" s="26" t="s">
        <v>22</v>
      </c>
      <c r="E2289" s="103"/>
      <c r="F2289" s="219"/>
      <c r="G2289" s="220"/>
      <c r="H2289" s="15"/>
      <c r="I2289" s="16"/>
      <c r="J2289" s="17"/>
      <c r="K2289" s="94"/>
      <c r="L2289" s="94"/>
      <c r="M2289" s="94"/>
      <c r="N2289" s="94"/>
      <c r="O2289" s="94"/>
      <c r="P2289" s="94"/>
      <c r="Q2289" s="17" t="str">
        <f>IF(SUM(K2289:P2289)=0,"",SUM(K2289:P2289))</f>
        <v/>
      </c>
      <c r="R2289" s="94"/>
      <c r="S2289" s="94"/>
      <c r="T2289" s="17" t="str">
        <f>IF(SUM(R2289:S2289)=0,"",SUM(R2289:S2289))</f>
        <v/>
      </c>
      <c r="U2289" s="17"/>
      <c r="V2289" s="94"/>
      <c r="W2289" s="17"/>
      <c r="X2289" s="94" t="str">
        <f>IFERROR(AVERAGE(V2289:W2289),"")</f>
        <v/>
      </c>
      <c r="Y2289" s="17"/>
      <c r="Z2289" s="17"/>
      <c r="AA2289" s="71"/>
      <c r="AB2289" s="17"/>
      <c r="AC2289" s="190" t="str">
        <f>IF(J2289="","",IF(J2289&lt;&gt;0,INT(25.4347*POWER((18-J2289),1.81)),0))</f>
        <v/>
      </c>
      <c r="AD2289" s="190" t="str">
        <f>IFERROR(IF(Q2289&lt;&gt;0,INT(0.14354*POWER(((10*Q2289)-220),1.4)),0),"")</f>
        <v/>
      </c>
      <c r="AE2289" s="190" t="str">
        <f>IFERROR(IF(T2289&lt;&gt;0,INT(51.39*POWER((T2289-1.5),1.05)),0),"")</f>
        <v/>
      </c>
      <c r="AF2289" s="190">
        <f>IF(U2289&lt;&gt;0,INT(0.8465*POWER(((100*U2289)-75),1.42)),0)</f>
        <v>0</v>
      </c>
      <c r="AG2289" s="190" t="str">
        <f>IFERROR(IF(X2289&lt;&gt;0,INT(1.53775*POWER((82-X2289),1.81)),0),"")</f>
        <v/>
      </c>
      <c r="AH2289" s="190" t="str">
        <f>IF(Y2289="","",IF(Y2289&lt;&gt;0,INT(5.74352*POWER((28.5-Y2289),1.92)),0))</f>
        <v/>
      </c>
      <c r="AI2289" s="190">
        <f>IF(Z2289&lt;&gt;0,INT(12.91*POWER((Z2289-4),1.1)),0)</f>
        <v>0</v>
      </c>
      <c r="AJ2289" s="190" t="str">
        <f>IF(AA2289="","",IF(AA2289&lt;&gt;0,INT(0.2797*POWER(((100*AA2289)),1.35)),0))</f>
        <v/>
      </c>
      <c r="AK2289" s="191" t="str">
        <f>IF(AB2289="","",IF(AB2289&lt;&gt;0,INT(100.14*POWER((AB2289-1),1.08)),0))</f>
        <v/>
      </c>
      <c r="AL2289" s="192">
        <f>COUNT(J2289,Q2289,T2289,X2289,Y2289,AA2289,AB2289)</f>
        <v>0</v>
      </c>
      <c r="AM2289" s="193" t="str">
        <f>IF(AL2289=0,"",SUM(AC2289:AK2289))</f>
        <v/>
      </c>
    </row>
    <row r="2290" spans="1:39" customFormat="1" outlineLevel="1">
      <c r="B2290" s="256"/>
      <c r="C2290" s="124" t="s">
        <v>65</v>
      </c>
      <c r="D2290" s="103"/>
      <c r="E2290" s="103"/>
      <c r="F2290" s="219"/>
      <c r="G2290" s="220"/>
      <c r="H2290" s="104"/>
      <c r="I2290" s="105"/>
      <c r="J2290" s="107" t="str">
        <f>IFERROR((J2287-J2289)/J2289*100%,"")</f>
        <v/>
      </c>
      <c r="K2290" s="107" t="str">
        <f t="shared" ref="K2290:T2290" si="10093">IFERROR((K2289-K2287)/K2289*100%,"")</f>
        <v/>
      </c>
      <c r="L2290" s="107" t="str">
        <f t="shared" si="10093"/>
        <v/>
      </c>
      <c r="M2290" s="107" t="str">
        <f t="shared" si="10093"/>
        <v/>
      </c>
      <c r="N2290" s="107" t="str">
        <f t="shared" si="10093"/>
        <v/>
      </c>
      <c r="O2290" s="107" t="str">
        <f t="shared" si="10093"/>
        <v/>
      </c>
      <c r="P2290" s="107" t="str">
        <f t="shared" si="10093"/>
        <v/>
      </c>
      <c r="Q2290" s="107" t="str">
        <f t="shared" si="10093"/>
        <v/>
      </c>
      <c r="R2290" s="107" t="str">
        <f t="shared" si="10093"/>
        <v/>
      </c>
      <c r="S2290" s="107" t="str">
        <f t="shared" si="10093"/>
        <v/>
      </c>
      <c r="T2290" s="107" t="str">
        <f t="shared" si="10093"/>
        <v/>
      </c>
      <c r="U2290" s="107" t="str">
        <f t="shared" ref="U2290" si="10094">IFERROR((U2289-U2288)/U2289*100%,"")</f>
        <v/>
      </c>
      <c r="V2290" s="107" t="str">
        <f>IFERROR((V2287-V2289)/V2289*100%,"")</f>
        <v/>
      </c>
      <c r="W2290" s="107" t="str">
        <f>IFERROR((W2287-W2289)/W2289*100%,"")</f>
        <v/>
      </c>
      <c r="X2290" s="107" t="str">
        <f>IFERROR((X2287-X2289)/X2289*100%,"")</f>
        <v/>
      </c>
      <c r="Y2290" s="107" t="str">
        <f>IFERROR((Y2287-Y2289)/Y2289*100%,"")</f>
        <v/>
      </c>
      <c r="Z2290" s="107" t="str">
        <f t="shared" ref="Z2290" si="10095">IFERROR((Z2289-Z2288)/Z2289*100%,"")</f>
        <v/>
      </c>
      <c r="AA2290" s="107" t="str">
        <f>IFERROR((AA2289-AA2287)/AA2289*100%,"")</f>
        <v/>
      </c>
      <c r="AB2290" s="107" t="str">
        <f>IFERROR((AB2289-AB2287)/AB2289*100%,"")</f>
        <v/>
      </c>
      <c r="AC2290" s="194" t="str">
        <f t="shared" ref="AC2290" si="10096">IFERROR((AC2289-AC2288)/AC2289*100%,"")</f>
        <v/>
      </c>
      <c r="AD2290" s="194" t="str">
        <f t="shared" ref="AD2290" si="10097">IFERROR((AD2289-AD2288)/AD2289*100%,"")</f>
        <v/>
      </c>
      <c r="AE2290" s="194" t="str">
        <f t="shared" ref="AE2290" si="10098">IFERROR((AE2289-AE2288)/AE2289*100%,"")</f>
        <v/>
      </c>
      <c r="AF2290" s="194" t="str">
        <f t="shared" ref="AF2290" si="10099">IFERROR((AF2289-AF2288)/AF2289*100%,"")</f>
        <v/>
      </c>
      <c r="AG2290" s="194" t="str">
        <f t="shared" ref="AG2290" si="10100">IFERROR((AG2289-AG2288)/AG2289*100%,"")</f>
        <v/>
      </c>
      <c r="AH2290" s="194" t="str">
        <f t="shared" ref="AH2290" si="10101">IFERROR((AH2289-AH2288)/AH2289*100%,"")</f>
        <v/>
      </c>
      <c r="AI2290" s="194" t="str">
        <f t="shared" ref="AI2290" si="10102">IFERROR((AI2289-AI2288)/AI2289*100%,"")</f>
        <v/>
      </c>
      <c r="AJ2290" s="194" t="str">
        <f t="shared" ref="AJ2290" si="10103">IFERROR((AJ2289-AJ2288)/AJ2289*100%,"")</f>
        <v/>
      </c>
      <c r="AK2290" s="194" t="str">
        <f t="shared" ref="AK2290" si="10104">IFERROR((AK2289-AK2288)/AK2289*100%,"")</f>
        <v/>
      </c>
      <c r="AL2290" s="194" t="str">
        <f t="shared" ref="AL2290" si="10105">IFERROR((AL2289-AL2288)/AL2289*100%,"")</f>
        <v/>
      </c>
      <c r="AM2290" s="227" t="str">
        <f>IFERROR((AM2289-AM2287)/AM2289*100%,"")</f>
        <v/>
      </c>
    </row>
    <row r="2291" spans="1:39" customFormat="1" outlineLevel="1">
      <c r="A2291" t="str">
        <f>B2276&amp;C2291</f>
        <v>Surname, Forename9</v>
      </c>
      <c r="B2291" s="256"/>
      <c r="C2291" s="123">
        <v>9</v>
      </c>
      <c r="D2291" s="26" t="s">
        <v>22</v>
      </c>
      <c r="E2291" s="103"/>
      <c r="F2291" s="219"/>
      <c r="G2291" s="220"/>
      <c r="H2291" s="15"/>
      <c r="I2291" s="16"/>
      <c r="J2291" s="17"/>
      <c r="K2291" s="94"/>
      <c r="L2291" s="94"/>
      <c r="M2291" s="94"/>
      <c r="N2291" s="94"/>
      <c r="O2291" s="94"/>
      <c r="P2291" s="94"/>
      <c r="Q2291" s="17" t="str">
        <f>IF(SUM(K2291:P2291)=0,"",SUM(K2291:P2291))</f>
        <v/>
      </c>
      <c r="R2291" s="94"/>
      <c r="S2291" s="94"/>
      <c r="T2291" s="17" t="str">
        <f>IF(SUM(R2291:S2291)=0,"",SUM(R2291:S2291))</f>
        <v/>
      </c>
      <c r="U2291" s="17"/>
      <c r="V2291" s="94"/>
      <c r="W2291" s="17"/>
      <c r="X2291" s="94" t="str">
        <f>IFERROR(AVERAGE(V2291:W2291),"")</f>
        <v/>
      </c>
      <c r="Y2291" s="17"/>
      <c r="Z2291" s="17"/>
      <c r="AA2291" s="71"/>
      <c r="AB2291" s="17"/>
      <c r="AC2291" s="190" t="str">
        <f>IF(J2291="","",IF(J2291&lt;&gt;0,INT(25.4347*POWER((18-J2291),1.81)),0))</f>
        <v/>
      </c>
      <c r="AD2291" s="190" t="str">
        <f>IFERROR(IF(Q2291&lt;&gt;0,INT(0.14354*POWER(((10*Q2291)-220),1.4)),0),"")</f>
        <v/>
      </c>
      <c r="AE2291" s="190" t="str">
        <f>IFERROR(IF(T2291&lt;&gt;0,INT(51.39*POWER((T2291-1.5),1.05)),0),"")</f>
        <v/>
      </c>
      <c r="AF2291" s="190">
        <f>IF(U2291&lt;&gt;0,INT(0.8465*POWER(((100*U2291)-75),1.42)),0)</f>
        <v>0</v>
      </c>
      <c r="AG2291" s="190" t="str">
        <f>IFERROR(IF(X2291&lt;&gt;0,INT(1.53775*POWER((82-X2291),1.81)),0),"")</f>
        <v/>
      </c>
      <c r="AH2291" s="190" t="str">
        <f>IF(Y2291="","",IF(Y2291&lt;&gt;0,INT(5.74352*POWER((28.5-Y2291),1.92)),0))</f>
        <v/>
      </c>
      <c r="AI2291" s="190">
        <f>IF(Z2291&lt;&gt;0,INT(12.91*POWER((Z2291-4),1.1)),0)</f>
        <v>0</v>
      </c>
      <c r="AJ2291" s="190" t="str">
        <f>IF(AA2291="","",IF(AA2291&lt;&gt;0,INT(0.2797*POWER(((100*AA2291)),1.35)),0))</f>
        <v/>
      </c>
      <c r="AK2291" s="191" t="str">
        <f>IF(AB2291="","",IF(AB2291&lt;&gt;0,INT(100.14*POWER((AB2291-1),1.08)),0))</f>
        <v/>
      </c>
      <c r="AL2291" s="192">
        <f>COUNT(J2291,Q2291,T2291,X2291,Y2291,AA2291,AB2291)</f>
        <v>0</v>
      </c>
      <c r="AM2291" s="193" t="str">
        <f>IF(AL2291=0,"",SUM(AC2291:AK2291))</f>
        <v/>
      </c>
    </row>
    <row r="2292" spans="1:39" customFormat="1" outlineLevel="1">
      <c r="B2292" s="256"/>
      <c r="C2292" s="124" t="s">
        <v>65</v>
      </c>
      <c r="D2292" s="33"/>
      <c r="E2292" s="33"/>
      <c r="F2292" s="221"/>
      <c r="G2292" s="222"/>
      <c r="H2292" s="18"/>
      <c r="I2292" s="44"/>
      <c r="J2292" s="107" t="str">
        <f>IFERROR((J2289-J2291)/J2291*100%,"")</f>
        <v/>
      </c>
      <c r="K2292" s="107" t="str">
        <f t="shared" ref="K2292:T2292" si="10106">IFERROR((K2291-K2289)/K2291*100%,"")</f>
        <v/>
      </c>
      <c r="L2292" s="107" t="str">
        <f t="shared" si="10106"/>
        <v/>
      </c>
      <c r="M2292" s="107" t="str">
        <f t="shared" si="10106"/>
        <v/>
      </c>
      <c r="N2292" s="107" t="str">
        <f t="shared" si="10106"/>
        <v/>
      </c>
      <c r="O2292" s="107" t="str">
        <f t="shared" si="10106"/>
        <v/>
      </c>
      <c r="P2292" s="107" t="str">
        <f t="shared" si="10106"/>
        <v/>
      </c>
      <c r="Q2292" s="107" t="str">
        <f t="shared" si="10106"/>
        <v/>
      </c>
      <c r="R2292" s="107" t="str">
        <f t="shared" si="10106"/>
        <v/>
      </c>
      <c r="S2292" s="107" t="str">
        <f t="shared" si="10106"/>
        <v/>
      </c>
      <c r="T2292" s="107" t="str">
        <f t="shared" si="10106"/>
        <v/>
      </c>
      <c r="U2292" s="107" t="str">
        <f t="shared" ref="U2292" si="10107">IFERROR((U2291-U2290)/U2291*100%,"")</f>
        <v/>
      </c>
      <c r="V2292" s="107" t="str">
        <f>IFERROR((V2289-V2291)/V2291*100%,"")</f>
        <v/>
      </c>
      <c r="W2292" s="107" t="str">
        <f>IFERROR((W2289-W2291)/W2291*100%,"")</f>
        <v/>
      </c>
      <c r="X2292" s="107" t="str">
        <f>IFERROR((X2289-X2291)/X2291*100%,"")</f>
        <v/>
      </c>
      <c r="Y2292" s="107" t="str">
        <f>IFERROR((Y2289-Y2291)/Y2291*100%,"")</f>
        <v/>
      </c>
      <c r="Z2292" s="107" t="str">
        <f t="shared" ref="Z2292" si="10108">IFERROR((Z2291-Z2290)/Z2291*100%,"")</f>
        <v/>
      </c>
      <c r="AA2292" s="107" t="str">
        <f>IFERROR((AA2291-AA2289)/AA2291*100%,"")</f>
        <v/>
      </c>
      <c r="AB2292" s="107" t="str">
        <f>IFERROR((AB2291-AB2289)/AB2291*100%,"")</f>
        <v/>
      </c>
      <c r="AC2292" s="194" t="str">
        <f t="shared" ref="AC2292" si="10109">IFERROR((AC2291-AC2290)/AC2291*100%,"")</f>
        <v/>
      </c>
      <c r="AD2292" s="194" t="str">
        <f t="shared" ref="AD2292" si="10110">IFERROR((AD2291-AD2290)/AD2291*100%,"")</f>
        <v/>
      </c>
      <c r="AE2292" s="194" t="str">
        <f t="shared" ref="AE2292" si="10111">IFERROR((AE2291-AE2290)/AE2291*100%,"")</f>
        <v/>
      </c>
      <c r="AF2292" s="194" t="str">
        <f t="shared" ref="AF2292" si="10112">IFERROR((AF2291-AF2290)/AF2291*100%,"")</f>
        <v/>
      </c>
      <c r="AG2292" s="194" t="str">
        <f t="shared" ref="AG2292" si="10113">IFERROR((AG2291-AG2290)/AG2291*100%,"")</f>
        <v/>
      </c>
      <c r="AH2292" s="194" t="str">
        <f t="shared" ref="AH2292" si="10114">IFERROR((AH2291-AH2290)/AH2291*100%,"")</f>
        <v/>
      </c>
      <c r="AI2292" s="194" t="str">
        <f t="shared" ref="AI2292" si="10115">IFERROR((AI2291-AI2290)/AI2291*100%,"")</f>
        <v/>
      </c>
      <c r="AJ2292" s="194" t="str">
        <f t="shared" ref="AJ2292" si="10116">IFERROR((AJ2291-AJ2290)/AJ2291*100%,"")</f>
        <v/>
      </c>
      <c r="AK2292" s="194" t="str">
        <f t="shared" ref="AK2292" si="10117">IFERROR((AK2291-AK2290)/AK2291*100%,"")</f>
        <v/>
      </c>
      <c r="AL2292" s="194" t="str">
        <f t="shared" ref="AL2292" si="10118">IFERROR((AL2291-AL2290)/AL2291*100%,"")</f>
        <v/>
      </c>
      <c r="AM2292" s="227" t="str">
        <f>IFERROR((AM2291-AM2289)/AM2291*100%,"")</f>
        <v/>
      </c>
    </row>
    <row r="2293" spans="1:39" s="6" customFormat="1" outlineLevel="1">
      <c r="A2293" t="str">
        <f>B2276&amp;C2293</f>
        <v>Surname, Forename10</v>
      </c>
      <c r="B2293" s="256"/>
      <c r="C2293" s="125">
        <v>10</v>
      </c>
      <c r="D2293" s="33" t="s">
        <v>22</v>
      </c>
      <c r="E2293" s="33"/>
      <c r="F2293" s="223"/>
      <c r="G2293" s="224"/>
      <c r="H2293" s="18"/>
      <c r="I2293" s="44"/>
      <c r="J2293" s="34"/>
      <c r="K2293" s="34"/>
      <c r="L2293" s="34"/>
      <c r="M2293" s="34"/>
      <c r="N2293" s="34"/>
      <c r="O2293" s="34"/>
      <c r="P2293" s="34"/>
      <c r="Q2293" s="17" t="str">
        <f>IF(SUM(K2293:P2293)=0,"",SUM(K2293:P2293))</f>
        <v/>
      </c>
      <c r="R2293" s="94"/>
      <c r="S2293" s="94"/>
      <c r="T2293" s="17" t="str">
        <f>IF(SUM(R2293:S2293)=0,"",SUM(R2293:S2293))</f>
        <v/>
      </c>
      <c r="U2293" s="17"/>
      <c r="V2293" s="94"/>
      <c r="W2293" s="17"/>
      <c r="X2293" s="94" t="str">
        <f>IFERROR(AVERAGE(V2293:W2293),"")</f>
        <v/>
      </c>
      <c r="Y2293" s="17"/>
      <c r="Z2293" s="17"/>
      <c r="AA2293" s="71"/>
      <c r="AB2293" s="17"/>
      <c r="AC2293" s="190" t="str">
        <f>IF(J2293="","",IF(J2293&lt;&gt;0,INT(25.4347*POWER((18-J2293),1.81)),0))</f>
        <v/>
      </c>
      <c r="AD2293" s="190" t="str">
        <f>IFERROR(IF(Q2293&lt;&gt;0,INT(0.14354*POWER(((10*Q2293)-220),1.4)),0),"")</f>
        <v/>
      </c>
      <c r="AE2293" s="190" t="str">
        <f>IFERROR(IF(T2293&lt;&gt;0,INT(51.39*POWER((T2293-1.5),1.05)),0),"")</f>
        <v/>
      </c>
      <c r="AF2293" s="190">
        <f>IF(U2293&lt;&gt;0,INT(0.8465*POWER(((100*U2293)-75),1.42)),0)</f>
        <v>0</v>
      </c>
      <c r="AG2293" s="190" t="str">
        <f>IFERROR(IF(X2293&lt;&gt;0,INT(1.53775*POWER((82-X2293),1.81)),0),"")</f>
        <v/>
      </c>
      <c r="AH2293" s="190" t="str">
        <f>IF(Y2293="","",IF(Y2293&lt;&gt;0,INT(5.74352*POWER((28.5-Y2293),1.92)),0))</f>
        <v/>
      </c>
      <c r="AI2293" s="190">
        <f>IF(Z2293&lt;&gt;0,INT(12.91*POWER((Z2293-4),1.1)),0)</f>
        <v>0</v>
      </c>
      <c r="AJ2293" s="190" t="str">
        <f>IF(AA2293="","",IF(AA2293&lt;&gt;0,INT(0.2797*POWER(((100*AA2293)),1.35)),0))</f>
        <v/>
      </c>
      <c r="AK2293" s="191" t="str">
        <f>IF(AB2293="","",IF(AB2293&lt;&gt;0,INT(100.14*POWER((AB2293-1),1.08)),0))</f>
        <v/>
      </c>
      <c r="AL2293" s="192">
        <f>COUNT(J2293,Q2293,T2293,X2293,Y2293,AA2293,AB2293)</f>
        <v>0</v>
      </c>
      <c r="AM2293" s="193" t="str">
        <f>IF(AL2293=0,"",SUM(AC2293:AK2293))</f>
        <v/>
      </c>
    </row>
    <row r="2294" spans="1:39" s="6" customFormat="1" outlineLevel="1">
      <c r="A2294"/>
      <c r="B2294" s="257"/>
      <c r="C2294" s="126" t="s">
        <v>65</v>
      </c>
      <c r="D2294" s="33"/>
      <c r="E2294" s="33"/>
      <c r="F2294" s="223"/>
      <c r="G2294" s="224"/>
      <c r="H2294" s="18"/>
      <c r="I2294" s="44"/>
      <c r="J2294" s="107" t="str">
        <f>IFERROR((J2291-J2293)/J2293*100%,"")</f>
        <v/>
      </c>
      <c r="K2294" s="107" t="str">
        <f t="shared" ref="K2294:T2294" si="10119">IFERROR((K2293-K2291)/K2293*100%,"")</f>
        <v/>
      </c>
      <c r="L2294" s="107" t="str">
        <f t="shared" si="10119"/>
        <v/>
      </c>
      <c r="M2294" s="107" t="str">
        <f t="shared" si="10119"/>
        <v/>
      </c>
      <c r="N2294" s="107" t="str">
        <f t="shared" si="10119"/>
        <v/>
      </c>
      <c r="O2294" s="107" t="str">
        <f t="shared" si="10119"/>
        <v/>
      </c>
      <c r="P2294" s="107" t="str">
        <f t="shared" si="10119"/>
        <v/>
      </c>
      <c r="Q2294" s="107" t="str">
        <f t="shared" si="10119"/>
        <v/>
      </c>
      <c r="R2294" s="107" t="str">
        <f t="shared" si="10119"/>
        <v/>
      </c>
      <c r="S2294" s="107" t="str">
        <f t="shared" si="10119"/>
        <v/>
      </c>
      <c r="T2294" s="107" t="str">
        <f t="shared" si="10119"/>
        <v/>
      </c>
      <c r="U2294" s="107" t="str">
        <f t="shared" ref="U2294" si="10120">IFERROR((U2293-U2292)/U2293*100%,"")</f>
        <v/>
      </c>
      <c r="V2294" s="107" t="str">
        <f>IFERROR((V2291-V2293)/V2293*100%,"")</f>
        <v/>
      </c>
      <c r="W2294" s="107" t="str">
        <f>IFERROR((W2291-W2293)/W2293*100%,"")</f>
        <v/>
      </c>
      <c r="X2294" s="107" t="str">
        <f>IFERROR((X2291-X2293)/X2293*100%,"")</f>
        <v/>
      </c>
      <c r="Y2294" s="107" t="str">
        <f>IFERROR((Y2291-Y2293)/Y2293*100%,"")</f>
        <v/>
      </c>
      <c r="Z2294" s="107" t="str">
        <f t="shared" ref="Z2294" si="10121">IFERROR((Z2293-Z2292)/Z2293*100%,"")</f>
        <v/>
      </c>
      <c r="AA2294" s="107" t="str">
        <f>IFERROR((AA2293-AA2291)/AA2293*100%,"")</f>
        <v/>
      </c>
      <c r="AB2294" s="107" t="str">
        <f>IFERROR((AB2293-AB2291)/AB2293*100%,"")</f>
        <v/>
      </c>
      <c r="AC2294" s="194" t="str">
        <f t="shared" ref="AC2294" si="10122">IFERROR((AC2293-AC2292)/AC2293*100%,"")</f>
        <v/>
      </c>
      <c r="AD2294" s="194" t="str">
        <f t="shared" ref="AD2294" si="10123">IFERROR((AD2293-AD2292)/AD2293*100%,"")</f>
        <v/>
      </c>
      <c r="AE2294" s="194" t="str">
        <f t="shared" ref="AE2294" si="10124">IFERROR((AE2293-AE2292)/AE2293*100%,"")</f>
        <v/>
      </c>
      <c r="AF2294" s="194" t="str">
        <f t="shared" ref="AF2294" si="10125">IFERROR((AF2293-AF2292)/AF2293*100%,"")</f>
        <v/>
      </c>
      <c r="AG2294" s="194" t="str">
        <f t="shared" ref="AG2294" si="10126">IFERROR((AG2293-AG2292)/AG2293*100%,"")</f>
        <v/>
      </c>
      <c r="AH2294" s="194" t="str">
        <f t="shared" ref="AH2294" si="10127">IFERROR((AH2293-AH2292)/AH2293*100%,"")</f>
        <v/>
      </c>
      <c r="AI2294" s="194" t="str">
        <f t="shared" ref="AI2294" si="10128">IFERROR((AI2293-AI2292)/AI2293*100%,"")</f>
        <v/>
      </c>
      <c r="AJ2294" s="194" t="str">
        <f t="shared" ref="AJ2294" si="10129">IFERROR((AJ2293-AJ2292)/AJ2293*100%,"")</f>
        <v/>
      </c>
      <c r="AK2294" s="194" t="str">
        <f t="shared" ref="AK2294" si="10130">IFERROR((AK2293-AK2292)/AK2293*100%,"")</f>
        <v/>
      </c>
      <c r="AL2294" s="194" t="str">
        <f t="shared" ref="AL2294" si="10131">IFERROR((AL2293-AL2292)/AL2293*100%,"")</f>
        <v/>
      </c>
      <c r="AM2294" s="227" t="str">
        <f>IFERROR((AM2293-AM2291)/AM2293*100%,"")</f>
        <v/>
      </c>
    </row>
    <row r="2295" spans="1:39" s="45" customFormat="1" outlineLevel="1">
      <c r="B2295" s="115"/>
      <c r="C2295" s="32"/>
      <c r="D2295" s="33"/>
      <c r="E2295" s="33"/>
      <c r="F2295" s="33"/>
      <c r="G2295" s="33"/>
      <c r="H2295" s="18"/>
      <c r="I2295" s="44"/>
      <c r="J2295" s="34"/>
      <c r="K2295" s="34"/>
      <c r="L2295" s="34"/>
      <c r="M2295" s="34"/>
      <c r="N2295" s="34"/>
      <c r="O2295" s="34"/>
      <c r="P2295" s="34"/>
      <c r="Q2295" s="34"/>
      <c r="R2295" s="34"/>
      <c r="S2295" s="34"/>
      <c r="T2295" s="34"/>
      <c r="U2295" s="34"/>
      <c r="V2295" s="34"/>
      <c r="W2295" s="34"/>
      <c r="X2295" s="34"/>
      <c r="Y2295" s="34"/>
      <c r="Z2295" s="34"/>
      <c r="AA2295" s="34"/>
      <c r="AB2295" s="34"/>
      <c r="AC2295" s="195"/>
      <c r="AD2295" s="196"/>
      <c r="AE2295" s="196"/>
      <c r="AF2295" s="196"/>
      <c r="AG2295" s="196"/>
      <c r="AH2295" s="196"/>
      <c r="AI2295" s="196"/>
      <c r="AJ2295" s="196"/>
      <c r="AK2295" s="197"/>
      <c r="AL2295" s="196"/>
      <c r="AM2295" s="198"/>
    </row>
    <row r="2296" spans="1:39" s="6" customFormat="1" outlineLevel="1">
      <c r="B2296" s="116"/>
      <c r="C2296" s="35"/>
      <c r="D2296" s="36"/>
      <c r="E2296" s="36"/>
      <c r="F2296" s="36"/>
      <c r="G2296" s="36"/>
      <c r="H2296" s="37"/>
      <c r="I2296" s="38" t="s">
        <v>24</v>
      </c>
      <c r="J2296" s="21" t="e">
        <f>AVERAGE(J2276:J2277,J2279,J2281,J2283,J2285,J2287,J2289,J2291,J2293)</f>
        <v>#DIV/0!</v>
      </c>
      <c r="K2296" s="21" t="e">
        <f t="shared" ref="K2296:AB2296" si="10132">AVERAGE(K2276:K2277,K2279,K2281,K2283,K2285,K2287,K2289,K2291,K2293)</f>
        <v>#DIV/0!</v>
      </c>
      <c r="L2296" s="21" t="e">
        <f t="shared" si="10132"/>
        <v>#DIV/0!</v>
      </c>
      <c r="M2296" s="21" t="e">
        <f t="shared" si="10132"/>
        <v>#DIV/0!</v>
      </c>
      <c r="N2296" s="21" t="e">
        <f t="shared" si="10132"/>
        <v>#DIV/0!</v>
      </c>
      <c r="O2296" s="21" t="e">
        <f t="shared" si="10132"/>
        <v>#DIV/0!</v>
      </c>
      <c r="P2296" s="21" t="e">
        <f t="shared" si="10132"/>
        <v>#DIV/0!</v>
      </c>
      <c r="Q2296" s="21">
        <f t="shared" si="10132"/>
        <v>0</v>
      </c>
      <c r="R2296" s="21" t="e">
        <f t="shared" si="10132"/>
        <v>#DIV/0!</v>
      </c>
      <c r="S2296" s="21" t="e">
        <f t="shared" si="10132"/>
        <v>#DIV/0!</v>
      </c>
      <c r="T2296" s="21">
        <f t="shared" si="10132"/>
        <v>0</v>
      </c>
      <c r="U2296" s="21" t="e">
        <f t="shared" si="10132"/>
        <v>#DIV/0!</v>
      </c>
      <c r="V2296" s="21" t="e">
        <f t="shared" si="10132"/>
        <v>#DIV/0!</v>
      </c>
      <c r="W2296" s="21" t="e">
        <f t="shared" si="10132"/>
        <v>#DIV/0!</v>
      </c>
      <c r="X2296" s="21" t="e">
        <f t="shared" si="10132"/>
        <v>#DIV/0!</v>
      </c>
      <c r="Y2296" s="21" t="e">
        <f t="shared" si="10132"/>
        <v>#DIV/0!</v>
      </c>
      <c r="Z2296" s="21" t="e">
        <f t="shared" si="10132"/>
        <v>#DIV/0!</v>
      </c>
      <c r="AA2296" s="21" t="e">
        <f t="shared" si="10132"/>
        <v>#DIV/0!</v>
      </c>
      <c r="AB2296" s="21" t="e">
        <f t="shared" si="10132"/>
        <v>#DIV/0!</v>
      </c>
      <c r="AC2296" s="199"/>
      <c r="AD2296" s="200"/>
      <c r="AE2296" s="200"/>
      <c r="AF2296" s="200"/>
      <c r="AG2296" s="200"/>
      <c r="AH2296" s="200"/>
      <c r="AI2296" s="200"/>
      <c r="AJ2296" s="200"/>
      <c r="AK2296" s="201"/>
      <c r="AL2296" s="200"/>
      <c r="AM2296" s="202"/>
    </row>
    <row r="2297" spans="1:39" s="6" customFormat="1" outlineLevel="1">
      <c r="B2297" s="116"/>
      <c r="C2297" s="35"/>
      <c r="D2297" s="36"/>
      <c r="E2297" s="36"/>
      <c r="F2297" s="36"/>
      <c r="G2297" s="36"/>
      <c r="H2297" s="37"/>
      <c r="I2297" s="38" t="s">
        <v>26</v>
      </c>
      <c r="J2297" s="21">
        <f>MIN(J2276:J2277,J2279,J2281,J2283,J2285,J2287,J2289,J2291,J2293)</f>
        <v>0</v>
      </c>
      <c r="K2297" s="21">
        <f t="shared" ref="K2297:AB2297" si="10133">MIN(K2276:K2277,K2279,K2281,K2283,K2285,K2287,K2289,K2291,K2293)</f>
        <v>0</v>
      </c>
      <c r="L2297" s="21">
        <f t="shared" si="10133"/>
        <v>0</v>
      </c>
      <c r="M2297" s="21">
        <f t="shared" si="10133"/>
        <v>0</v>
      </c>
      <c r="N2297" s="21">
        <f t="shared" si="10133"/>
        <v>0</v>
      </c>
      <c r="O2297" s="21">
        <f t="shared" si="10133"/>
        <v>0</v>
      </c>
      <c r="P2297" s="21">
        <f t="shared" si="10133"/>
        <v>0</v>
      </c>
      <c r="Q2297" s="21">
        <f t="shared" si="10133"/>
        <v>0</v>
      </c>
      <c r="R2297" s="21">
        <f t="shared" si="10133"/>
        <v>0</v>
      </c>
      <c r="S2297" s="21">
        <f t="shared" si="10133"/>
        <v>0</v>
      </c>
      <c r="T2297" s="21">
        <f t="shared" si="10133"/>
        <v>0</v>
      </c>
      <c r="U2297" s="21">
        <f t="shared" si="10133"/>
        <v>0</v>
      </c>
      <c r="V2297" s="21">
        <f t="shared" si="10133"/>
        <v>0</v>
      </c>
      <c r="W2297" s="21">
        <f t="shared" si="10133"/>
        <v>0</v>
      </c>
      <c r="X2297" s="21" t="e">
        <f t="shared" si="10133"/>
        <v>#DIV/0!</v>
      </c>
      <c r="Y2297" s="21">
        <f t="shared" si="10133"/>
        <v>0</v>
      </c>
      <c r="Z2297" s="21">
        <f t="shared" si="10133"/>
        <v>0</v>
      </c>
      <c r="AA2297" s="21">
        <f t="shared" si="10133"/>
        <v>0</v>
      </c>
      <c r="AB2297" s="21">
        <f t="shared" si="10133"/>
        <v>0</v>
      </c>
      <c r="AC2297" s="199"/>
      <c r="AD2297" s="200"/>
      <c r="AE2297" s="200"/>
      <c r="AF2297" s="200"/>
      <c r="AG2297" s="200"/>
      <c r="AH2297" s="200"/>
      <c r="AI2297" s="200"/>
      <c r="AJ2297" s="200"/>
      <c r="AK2297" s="201"/>
      <c r="AL2297" s="200"/>
      <c r="AM2297" s="202"/>
    </row>
    <row r="2298" spans="1:39" s="6" customFormat="1" outlineLevel="1">
      <c r="B2298" s="116"/>
      <c r="C2298" s="35"/>
      <c r="D2298" s="36"/>
      <c r="E2298" s="36"/>
      <c r="F2298" s="36"/>
      <c r="G2298" s="36"/>
      <c r="H2298" s="37"/>
      <c r="I2298" s="38" t="s">
        <v>25</v>
      </c>
      <c r="J2298" s="21">
        <f>MAX(J2276:J2277,J2279,J2281,J2283,J2285,J2287,J2289,J2291,J2293)</f>
        <v>0</v>
      </c>
      <c r="K2298" s="21">
        <f t="shared" ref="K2298:AB2298" si="10134">MAX(K2276:K2277,K2279,K2281,K2283,K2285,K2287,K2289,K2291,K2293)</f>
        <v>0</v>
      </c>
      <c r="L2298" s="21">
        <f t="shared" si="10134"/>
        <v>0</v>
      </c>
      <c r="M2298" s="21">
        <f t="shared" si="10134"/>
        <v>0</v>
      </c>
      <c r="N2298" s="21">
        <f t="shared" si="10134"/>
        <v>0</v>
      </c>
      <c r="O2298" s="21">
        <f t="shared" si="10134"/>
        <v>0</v>
      </c>
      <c r="P2298" s="21">
        <f t="shared" si="10134"/>
        <v>0</v>
      </c>
      <c r="Q2298" s="21">
        <f t="shared" si="10134"/>
        <v>0</v>
      </c>
      <c r="R2298" s="21">
        <f t="shared" si="10134"/>
        <v>0</v>
      </c>
      <c r="S2298" s="21">
        <f t="shared" si="10134"/>
        <v>0</v>
      </c>
      <c r="T2298" s="21">
        <f t="shared" si="10134"/>
        <v>0</v>
      </c>
      <c r="U2298" s="21">
        <f t="shared" si="10134"/>
        <v>0</v>
      </c>
      <c r="V2298" s="21">
        <f t="shared" si="10134"/>
        <v>0</v>
      </c>
      <c r="W2298" s="21">
        <f t="shared" si="10134"/>
        <v>0</v>
      </c>
      <c r="X2298" s="21" t="e">
        <f t="shared" si="10134"/>
        <v>#DIV/0!</v>
      </c>
      <c r="Y2298" s="21">
        <f t="shared" si="10134"/>
        <v>0</v>
      </c>
      <c r="Z2298" s="21">
        <f t="shared" si="10134"/>
        <v>0</v>
      </c>
      <c r="AA2298" s="21">
        <f t="shared" si="10134"/>
        <v>0</v>
      </c>
      <c r="AB2298" s="21">
        <f t="shared" si="10134"/>
        <v>0</v>
      </c>
      <c r="AC2298" s="199"/>
      <c r="AD2298" s="200"/>
      <c r="AE2298" s="200"/>
      <c r="AF2298" s="200"/>
      <c r="AG2298" s="200"/>
      <c r="AH2298" s="200"/>
      <c r="AI2298" s="200"/>
      <c r="AJ2298" s="200"/>
      <c r="AK2298" s="201"/>
      <c r="AL2298" s="200"/>
      <c r="AM2298" s="202"/>
    </row>
    <row r="2299" spans="1:39" s="6" customFormat="1" outlineLevel="1">
      <c r="B2299" s="116"/>
      <c r="C2299" s="35"/>
      <c r="D2299" s="36"/>
      <c r="E2299" s="36"/>
      <c r="F2299" s="36"/>
      <c r="G2299" s="36"/>
      <c r="H2299" s="37"/>
      <c r="I2299" s="38"/>
      <c r="J2299" s="21"/>
      <c r="K2299" s="21"/>
      <c r="L2299" s="21"/>
      <c r="M2299" s="21"/>
      <c r="N2299" s="21"/>
      <c r="O2299" s="21"/>
      <c r="P2299" s="21"/>
      <c r="Q2299" s="21"/>
      <c r="R2299" s="21"/>
      <c r="S2299" s="21"/>
      <c r="T2299" s="21"/>
      <c r="U2299" s="21"/>
      <c r="V2299" s="21"/>
      <c r="W2299" s="21"/>
      <c r="X2299" s="21"/>
      <c r="Y2299" s="21"/>
      <c r="Z2299" s="21"/>
      <c r="AA2299" s="21"/>
      <c r="AB2299" s="21"/>
      <c r="AC2299" s="200"/>
      <c r="AD2299" s="200"/>
      <c r="AE2299" s="200"/>
      <c r="AF2299" s="200"/>
      <c r="AG2299" s="200"/>
      <c r="AH2299" s="200"/>
      <c r="AI2299" s="200"/>
      <c r="AJ2299" s="200"/>
      <c r="AK2299" s="200"/>
      <c r="AL2299" s="200"/>
      <c r="AM2299" s="202"/>
    </row>
    <row r="2300" spans="1:39" s="31" customFormat="1" ht="16.5" outlineLevel="1" thickBot="1">
      <c r="B2300" s="117"/>
      <c r="C2300" s="39"/>
      <c r="D2300" s="40"/>
      <c r="E2300" s="40"/>
      <c r="F2300" s="40"/>
      <c r="G2300" s="40"/>
      <c r="H2300" s="41"/>
      <c r="I2300" s="42"/>
      <c r="J2300" s="43"/>
      <c r="K2300" s="43"/>
      <c r="L2300" s="43"/>
      <c r="M2300" s="43"/>
      <c r="N2300" s="43"/>
      <c r="O2300" s="43"/>
      <c r="P2300" s="43"/>
      <c r="Q2300" s="43"/>
      <c r="R2300" s="43"/>
      <c r="S2300" s="43"/>
      <c r="T2300" s="43"/>
      <c r="U2300" s="43"/>
      <c r="V2300" s="43"/>
      <c r="W2300" s="43"/>
      <c r="X2300" s="43"/>
      <c r="Y2300" s="43"/>
      <c r="Z2300" s="43"/>
      <c r="AA2300" s="43"/>
      <c r="AB2300" s="43"/>
      <c r="AC2300" s="204"/>
      <c r="AD2300" s="204"/>
      <c r="AE2300" s="204"/>
      <c r="AF2300" s="204"/>
      <c r="AG2300" s="204"/>
      <c r="AH2300" s="204"/>
      <c r="AI2300" s="204"/>
      <c r="AJ2300" s="204"/>
      <c r="AK2300" s="204"/>
      <c r="AL2300" s="204"/>
      <c r="AM2300" s="205"/>
    </row>
    <row r="2301" spans="1:39" customFormat="1">
      <c r="B2301" s="118"/>
      <c r="C2301" s="28"/>
      <c r="D2301" s="19"/>
      <c r="E2301" s="19"/>
      <c r="F2301" s="19"/>
      <c r="G2301" s="19"/>
      <c r="H2301" s="29"/>
      <c r="I2301" s="20"/>
      <c r="J2301" s="30"/>
      <c r="K2301" s="30"/>
      <c r="L2301" s="30"/>
      <c r="M2301" s="30"/>
      <c r="N2301" s="30"/>
      <c r="O2301" s="30"/>
      <c r="P2301" s="30"/>
      <c r="Q2301" s="30"/>
      <c r="R2301" s="30"/>
      <c r="S2301" s="30"/>
      <c r="T2301" s="30"/>
      <c r="U2301" s="30"/>
      <c r="V2301" s="30"/>
      <c r="W2301" s="30"/>
      <c r="X2301" s="30"/>
      <c r="Y2301" s="30"/>
      <c r="Z2301" s="30"/>
      <c r="AA2301" s="30"/>
      <c r="AB2301" s="30"/>
      <c r="AC2301" s="206"/>
      <c r="AD2301" s="206"/>
      <c r="AE2301" s="206"/>
      <c r="AF2301" s="206"/>
      <c r="AG2301" s="206"/>
      <c r="AH2301" s="206"/>
      <c r="AI2301" s="206"/>
      <c r="AJ2301" s="206"/>
      <c r="AK2301" s="206"/>
      <c r="AL2301" s="206"/>
      <c r="AM2301" s="207"/>
    </row>
    <row r="2302" spans="1:39" customFormat="1" outlineLevel="1">
      <c r="B2302" s="114" t="s">
        <v>41</v>
      </c>
      <c r="C2302" s="28"/>
      <c r="D2302" s="19"/>
      <c r="E2302" s="19"/>
      <c r="F2302" s="19"/>
      <c r="G2302" s="19"/>
      <c r="H2302" s="29"/>
      <c r="I2302" s="20"/>
      <c r="J2302" s="30"/>
      <c r="K2302" s="30"/>
      <c r="L2302" s="30"/>
      <c r="M2302" s="30"/>
      <c r="N2302" s="30"/>
      <c r="O2302" s="30"/>
      <c r="P2302" s="30"/>
      <c r="Q2302" s="30"/>
      <c r="R2302" s="30"/>
      <c r="S2302" s="30"/>
      <c r="T2302" s="30"/>
      <c r="U2302" s="30"/>
      <c r="V2302" s="30"/>
      <c r="W2302" s="30"/>
      <c r="X2302" s="30"/>
      <c r="Y2302" s="30"/>
      <c r="Z2302" s="30"/>
      <c r="AA2302" s="30"/>
      <c r="AB2302" s="30"/>
      <c r="AC2302" s="206"/>
      <c r="AD2302" s="206"/>
      <c r="AE2302" s="206"/>
      <c r="AF2302" s="206"/>
      <c r="AG2302" s="206"/>
      <c r="AH2302" s="206"/>
      <c r="AI2302" s="206"/>
      <c r="AJ2302" s="206"/>
      <c r="AK2302" s="206"/>
      <c r="AL2302" s="206"/>
      <c r="AM2302" s="207"/>
    </row>
    <row r="2303" spans="1:39" customFormat="1" outlineLevel="1">
      <c r="A2303" t="str">
        <f>B2303&amp;C2303</f>
        <v>Surname, Forename1</v>
      </c>
      <c r="B2303" s="255" t="s">
        <v>28</v>
      </c>
      <c r="C2303" s="122">
        <v>1</v>
      </c>
      <c r="D2303" s="26" t="s">
        <v>22</v>
      </c>
      <c r="E2303" s="103"/>
      <c r="F2303" s="217"/>
      <c r="G2303" s="218"/>
      <c r="H2303" s="16"/>
      <c r="I2303" s="16"/>
      <c r="J2303" s="17"/>
      <c r="K2303" s="94"/>
      <c r="L2303" s="94"/>
      <c r="M2303" s="94"/>
      <c r="N2303" s="94"/>
      <c r="O2303" s="94"/>
      <c r="P2303" s="94"/>
      <c r="Q2303" s="17">
        <f>SUM(K2303:P2303)</f>
        <v>0</v>
      </c>
      <c r="R2303" s="94"/>
      <c r="S2303" s="94"/>
      <c r="T2303" s="17">
        <f>SUM(R2303:S2303)</f>
        <v>0</v>
      </c>
      <c r="U2303" s="17"/>
      <c r="V2303" s="94"/>
      <c r="W2303" s="17"/>
      <c r="X2303" s="94" t="e">
        <f>AVERAGE(V2303:W2303)</f>
        <v>#DIV/0!</v>
      </c>
      <c r="Y2303" s="17"/>
      <c r="Z2303" s="17"/>
      <c r="AA2303" s="17"/>
      <c r="AB2303" s="17"/>
      <c r="AC2303" s="190">
        <f>IF(J2303&lt;&gt;0,INT(25.4347*POWER((18-J2303),1.81)),0)</f>
        <v>0</v>
      </c>
      <c r="AD2303" s="190">
        <f>IF(Q2303&lt;&gt;0,INT(0.14354*POWER(((10*Q2303)-220),1.4)),0)</f>
        <v>0</v>
      </c>
      <c r="AE2303" s="190">
        <f>IF(T2303&lt;&gt;0,INT(51.39*POWER((T2303-1.5),1.05)),0)</f>
        <v>0</v>
      </c>
      <c r="AF2303" s="190">
        <f>IF(U2303&lt;&gt;0,INT(0.8465*POWER(((100*U2303)-75),1.42)),0)</f>
        <v>0</v>
      </c>
      <c r="AG2303" s="190" t="e">
        <f>IF(X2303&lt;&gt;0,INT(1.53775*POWER((82-X2303),1.81)),0)</f>
        <v>#DIV/0!</v>
      </c>
      <c r="AH2303" s="190">
        <f>IF(Y2303&lt;&gt;0,INT(5.74352*POWER((28.5-Y2303),1.92)),0)</f>
        <v>0</v>
      </c>
      <c r="AI2303" s="190">
        <f>IF(Z2303&lt;&gt;0,INT(12.91*POWER((Z2303-4),1.1)),0)</f>
        <v>0</v>
      </c>
      <c r="AJ2303" s="190">
        <f>IF(AA2303&lt;&gt;0,INT(0.2797*POWER(((100*AA2303)),1.35)),0)</f>
        <v>0</v>
      </c>
      <c r="AK2303" s="191">
        <f>IF(AB2303&lt;&gt;0,INT(100.14*POWER((AB2303-1),1.08)),0)</f>
        <v>0</v>
      </c>
      <c r="AL2303" s="208">
        <v>7</v>
      </c>
      <c r="AM2303" s="193" t="e">
        <f>SUM(AC2303:AK2303)</f>
        <v>#DIV/0!</v>
      </c>
    </row>
    <row r="2304" spans="1:39" customFormat="1" outlineLevel="1">
      <c r="A2304" t="str">
        <f>B2303&amp;C2304</f>
        <v>Surname, Forename2</v>
      </c>
      <c r="B2304" s="256"/>
      <c r="C2304" s="123">
        <v>2</v>
      </c>
      <c r="D2304" s="26" t="s">
        <v>22</v>
      </c>
      <c r="E2304" s="103"/>
      <c r="F2304" s="219"/>
      <c r="G2304" s="220"/>
      <c r="H2304" s="15"/>
      <c r="I2304" s="16"/>
      <c r="J2304" s="17"/>
      <c r="K2304" s="94"/>
      <c r="L2304" s="94"/>
      <c r="M2304" s="94"/>
      <c r="N2304" s="94"/>
      <c r="O2304" s="94"/>
      <c r="P2304" s="94"/>
      <c r="Q2304" s="17" t="str">
        <f>IF(SUM(K2304:P2304)=0,"",SUM(K2304:P2304))</f>
        <v/>
      </c>
      <c r="R2304" s="94"/>
      <c r="S2304" s="94"/>
      <c r="T2304" s="17" t="str">
        <f>IF(SUM(R2304:S2304)=0,"",SUM(R2304:S2304))</f>
        <v/>
      </c>
      <c r="U2304" s="17"/>
      <c r="V2304" s="94"/>
      <c r="W2304" s="17"/>
      <c r="X2304" s="94" t="str">
        <f>IFERROR(AVERAGE(V2304:W2304),"")</f>
        <v/>
      </c>
      <c r="Y2304" s="17"/>
      <c r="Z2304" s="17"/>
      <c r="AA2304" s="71"/>
      <c r="AB2304" s="17"/>
      <c r="AC2304" s="190" t="str">
        <f>IF(J2304="","",IF(J2304&lt;&gt;0,INT(25.4347*POWER((18-J2304),1.81)),0))</f>
        <v/>
      </c>
      <c r="AD2304" s="190" t="str">
        <f>IFERROR(IF(Q2304&lt;&gt;0,INT(0.14354*POWER(((10*Q2304)-220),1.4)),0),"")</f>
        <v/>
      </c>
      <c r="AE2304" s="190" t="str">
        <f>IFERROR(IF(T2304&lt;&gt;0,INT(51.39*POWER((T2304-1.5),1.05)),0),"")</f>
        <v/>
      </c>
      <c r="AF2304" s="190">
        <f>IF(U2304&lt;&gt;0,INT(0.8465*POWER(((100*U2304)-75),1.42)),0)</f>
        <v>0</v>
      </c>
      <c r="AG2304" s="190" t="str">
        <f>IFERROR(IF(X2304&lt;&gt;0,INT(1.53775*POWER((82-X2304),1.81)),0),"")</f>
        <v/>
      </c>
      <c r="AH2304" s="190" t="str">
        <f>IF(Y2304="","",IF(Y2304&lt;&gt;0,INT(5.74352*POWER((28.5-Y2304),1.92)),0))</f>
        <v/>
      </c>
      <c r="AI2304" s="190">
        <f>IF(Z2304&lt;&gt;0,INT(12.91*POWER((Z2304-4),1.1)),0)</f>
        <v>0</v>
      </c>
      <c r="AJ2304" s="190" t="str">
        <f>IF(AA2304="","",IF(AA2304&lt;&gt;0,INT(0.2797*POWER(((100*AA2304)),1.35)),0))</f>
        <v/>
      </c>
      <c r="AK2304" s="191" t="str">
        <f>IF(AB2304="","",IF(AB2304&lt;&gt;0,INT(100.14*POWER((AB2304-1),1.08)),0))</f>
        <v/>
      </c>
      <c r="AL2304" s="192">
        <f>COUNT(J2304,Q2304,T2304,X2304,Y2304,AA2304,AB2304)</f>
        <v>0</v>
      </c>
      <c r="AM2304" s="193" t="str">
        <f>IF(AL2304=0,"",SUM(AC2304:AK2304))</f>
        <v/>
      </c>
    </row>
    <row r="2305" spans="1:39" customFormat="1" outlineLevel="1">
      <c r="B2305" s="256"/>
      <c r="C2305" s="124" t="s">
        <v>65</v>
      </c>
      <c r="D2305" s="103"/>
      <c r="E2305" s="103"/>
      <c r="F2305" s="219"/>
      <c r="G2305" s="220"/>
      <c r="H2305" s="104"/>
      <c r="I2305" s="105"/>
      <c r="J2305" s="107" t="str">
        <f>IFERROR((J2303-J2304)/J2304*100%,"")</f>
        <v/>
      </c>
      <c r="K2305" s="107" t="str">
        <f>IFERROR((K2304-K2303)/K2304*100%,"")</f>
        <v/>
      </c>
      <c r="L2305" s="107" t="str">
        <f t="shared" ref="L2305:S2305" si="10135">IFERROR((L2304-L2303)/L2304*100%,"")</f>
        <v/>
      </c>
      <c r="M2305" s="107" t="str">
        <f t="shared" si="10135"/>
        <v/>
      </c>
      <c r="N2305" s="107" t="str">
        <f t="shared" si="10135"/>
        <v/>
      </c>
      <c r="O2305" s="107" t="str">
        <f t="shared" si="10135"/>
        <v/>
      </c>
      <c r="P2305" s="107" t="str">
        <f t="shared" si="10135"/>
        <v/>
      </c>
      <c r="Q2305" s="107" t="str">
        <f t="shared" si="10135"/>
        <v/>
      </c>
      <c r="R2305" s="107" t="str">
        <f t="shared" si="10135"/>
        <v/>
      </c>
      <c r="S2305" s="107" t="str">
        <f t="shared" si="10135"/>
        <v/>
      </c>
      <c r="T2305" s="107" t="str">
        <f>IFERROR((T2304-T2303)/T2304*100%,"")</f>
        <v/>
      </c>
      <c r="U2305" s="107" t="str">
        <f t="shared" ref="U2305" si="10136">IFERROR((U2304-U2303)/U2304*100%,"")</f>
        <v/>
      </c>
      <c r="V2305" s="107" t="str">
        <f>IFERROR((V2303-V2304)/V2304*100%,"")</f>
        <v/>
      </c>
      <c r="W2305" s="107" t="str">
        <f>IFERROR((W2303-W2304)/W2304*100%,"")</f>
        <v/>
      </c>
      <c r="X2305" s="107" t="str">
        <f>IFERROR((X2303-X2304)/X2304*100%,"")</f>
        <v/>
      </c>
      <c r="Y2305" s="107" t="str">
        <f>IFERROR((Y2303-Y2304)/Y2304*100%,"")</f>
        <v/>
      </c>
      <c r="Z2305" s="107" t="str">
        <f t="shared" ref="Z2305:AB2305" si="10137">IFERROR((Z2304-Z2303)/Z2304*100%,"")</f>
        <v/>
      </c>
      <c r="AA2305" s="107" t="str">
        <f t="shared" si="10137"/>
        <v/>
      </c>
      <c r="AB2305" s="107" t="str">
        <f t="shared" si="10137"/>
        <v/>
      </c>
      <c r="AC2305" s="194" t="str">
        <f t="shared" ref="AC2305" si="10138">IFERROR((AC2304-AC2303)/AC2304*100%,"")</f>
        <v/>
      </c>
      <c r="AD2305" s="194" t="str">
        <f t="shared" ref="AD2305" si="10139">IFERROR((AD2304-AD2303)/AD2304*100%,"")</f>
        <v/>
      </c>
      <c r="AE2305" s="194" t="str">
        <f t="shared" ref="AE2305" si="10140">IFERROR((AE2304-AE2303)/AE2304*100%,"")</f>
        <v/>
      </c>
      <c r="AF2305" s="194" t="str">
        <f t="shared" ref="AF2305" si="10141">IFERROR((AF2304-AF2303)/AF2304*100%,"")</f>
        <v/>
      </c>
      <c r="AG2305" s="194" t="str">
        <f t="shared" ref="AG2305" si="10142">IFERROR((AG2304-AG2303)/AG2304*100%,"")</f>
        <v/>
      </c>
      <c r="AH2305" s="194" t="str">
        <f t="shared" ref="AH2305" si="10143">IFERROR((AH2304-AH2303)/AH2304*100%,"")</f>
        <v/>
      </c>
      <c r="AI2305" s="194" t="str">
        <f t="shared" ref="AI2305" si="10144">IFERROR((AI2304-AI2303)/AI2304*100%,"")</f>
        <v/>
      </c>
      <c r="AJ2305" s="194" t="str">
        <f t="shared" ref="AJ2305" si="10145">IFERROR((AJ2304-AJ2303)/AJ2304*100%,"")</f>
        <v/>
      </c>
      <c r="AK2305" s="194" t="str">
        <f t="shared" ref="AK2305" si="10146">IFERROR((AK2304-AK2303)/AK2304*100%,"")</f>
        <v/>
      </c>
      <c r="AL2305" s="194" t="str">
        <f t="shared" ref="AL2305:AM2305" si="10147">IFERROR((AL2304-AL2303)/AL2304*100%,"")</f>
        <v/>
      </c>
      <c r="AM2305" s="228" t="str">
        <f t="shared" si="10147"/>
        <v/>
      </c>
    </row>
    <row r="2306" spans="1:39" customFormat="1" outlineLevel="1">
      <c r="A2306" t="str">
        <f>B2303&amp;C2306</f>
        <v>Surname, Forename3</v>
      </c>
      <c r="B2306" s="256"/>
      <c r="C2306" s="123">
        <v>3</v>
      </c>
      <c r="D2306" s="26" t="s">
        <v>22</v>
      </c>
      <c r="E2306" s="103"/>
      <c r="F2306" s="219"/>
      <c r="G2306" s="220"/>
      <c r="H2306" s="15"/>
      <c r="I2306" s="16"/>
      <c r="J2306" s="17"/>
      <c r="K2306" s="94"/>
      <c r="L2306" s="94"/>
      <c r="M2306" s="94"/>
      <c r="N2306" s="94"/>
      <c r="O2306" s="94"/>
      <c r="P2306" s="94"/>
      <c r="Q2306" s="17" t="str">
        <f>IF(SUM(K2306:P2306)=0,"",SUM(K2306:P2306))</f>
        <v/>
      </c>
      <c r="R2306" s="94"/>
      <c r="S2306" s="94"/>
      <c r="T2306" s="17" t="str">
        <f>IF(SUM(R2306:S2306)=0,"",SUM(R2306:S2306))</f>
        <v/>
      </c>
      <c r="U2306" s="17"/>
      <c r="V2306" s="94"/>
      <c r="W2306" s="17"/>
      <c r="X2306" s="94" t="str">
        <f>IFERROR(AVERAGE(V2306:W2306),"")</f>
        <v/>
      </c>
      <c r="Y2306" s="17"/>
      <c r="Z2306" s="17"/>
      <c r="AA2306" s="71"/>
      <c r="AB2306" s="17"/>
      <c r="AC2306" s="190" t="str">
        <f>IF(J2306="","",IF(J2306&lt;&gt;0,INT(25.4347*POWER((18-J2306),1.81)),0))</f>
        <v/>
      </c>
      <c r="AD2306" s="190" t="str">
        <f>IFERROR(IF(Q2306&lt;&gt;0,INT(0.14354*POWER(((10*Q2306)-220),1.4)),0),"")</f>
        <v/>
      </c>
      <c r="AE2306" s="190" t="str">
        <f>IFERROR(IF(T2306&lt;&gt;0,INT(51.39*POWER((T2306-1.5),1.05)),0),"")</f>
        <v/>
      </c>
      <c r="AF2306" s="190">
        <f>IF(U2306&lt;&gt;0,INT(0.8465*POWER(((100*U2306)-75),1.42)),0)</f>
        <v>0</v>
      </c>
      <c r="AG2306" s="190" t="str">
        <f>IFERROR(IF(X2306&lt;&gt;0,INT(1.53775*POWER((82-X2306),1.81)),0),"")</f>
        <v/>
      </c>
      <c r="AH2306" s="190" t="str">
        <f>IF(Y2306="","",IF(Y2306&lt;&gt;0,INT(5.74352*POWER((28.5-Y2306),1.92)),0))</f>
        <v/>
      </c>
      <c r="AI2306" s="190">
        <f>IF(Z2306&lt;&gt;0,INT(12.91*POWER((Z2306-4),1.1)),0)</f>
        <v>0</v>
      </c>
      <c r="AJ2306" s="190" t="str">
        <f>IF(AA2306="","",IF(AA2306&lt;&gt;0,INT(0.2797*POWER(((100*AA2306)),1.35)),0))</f>
        <v/>
      </c>
      <c r="AK2306" s="191" t="str">
        <f>IF(AB2306="","",IF(AB2306&lt;&gt;0,INT(100.14*POWER((AB2306-1),1.08)),0))</f>
        <v/>
      </c>
      <c r="AL2306" s="192">
        <f>COUNT(J2306,Q2306,T2306,X2306,Y2306,AA2306,AB2306)</f>
        <v>0</v>
      </c>
      <c r="AM2306" s="193" t="str">
        <f>IF(AL2306=0,"",SUM(AC2306:AK2306))</f>
        <v/>
      </c>
    </row>
    <row r="2307" spans="1:39" customFormat="1" outlineLevel="1">
      <c r="B2307" s="256"/>
      <c r="C2307" s="124" t="s">
        <v>65</v>
      </c>
      <c r="D2307" s="103"/>
      <c r="E2307" s="103"/>
      <c r="F2307" s="219"/>
      <c r="G2307" s="220"/>
      <c r="H2307" s="104"/>
      <c r="I2307" s="105"/>
      <c r="J2307" s="107" t="str">
        <f>IFERROR((J2304-J2306)/J2306*100%,"")</f>
        <v/>
      </c>
      <c r="K2307" s="107" t="str">
        <f t="shared" ref="K2307:T2307" si="10148">IFERROR((K2306-K2304)/K2306*100%,"")</f>
        <v/>
      </c>
      <c r="L2307" s="107" t="str">
        <f t="shared" si="10148"/>
        <v/>
      </c>
      <c r="M2307" s="107" t="str">
        <f t="shared" si="10148"/>
        <v/>
      </c>
      <c r="N2307" s="107" t="str">
        <f t="shared" si="10148"/>
        <v/>
      </c>
      <c r="O2307" s="107" t="str">
        <f t="shared" si="10148"/>
        <v/>
      </c>
      <c r="P2307" s="107" t="str">
        <f t="shared" si="10148"/>
        <v/>
      </c>
      <c r="Q2307" s="107" t="str">
        <f t="shared" si="10148"/>
        <v/>
      </c>
      <c r="R2307" s="107" t="str">
        <f t="shared" si="10148"/>
        <v/>
      </c>
      <c r="S2307" s="107" t="str">
        <f t="shared" si="10148"/>
        <v/>
      </c>
      <c r="T2307" s="107" t="str">
        <f t="shared" si="10148"/>
        <v/>
      </c>
      <c r="U2307" s="107" t="str">
        <f t="shared" ref="U2307" si="10149">IFERROR((U2306-U2305)/U2306*100%,"")</f>
        <v/>
      </c>
      <c r="V2307" s="107" t="str">
        <f>IFERROR((V2304-V2306)/V2306*100%,"")</f>
        <v/>
      </c>
      <c r="W2307" s="107" t="str">
        <f>IFERROR((W2304-W2306)/W2306*100%,"")</f>
        <v/>
      </c>
      <c r="X2307" s="107" t="str">
        <f>IFERROR((X2304-X2306)/X2306*100%,"")</f>
        <v/>
      </c>
      <c r="Y2307" s="107" t="str">
        <f>IFERROR((Y2304-Y2306)/Y2306*100%,"")</f>
        <v/>
      </c>
      <c r="Z2307" s="107" t="str">
        <f t="shared" ref="Z2307" si="10150">IFERROR((Z2306-Z2305)/Z2306*100%,"")</f>
        <v/>
      </c>
      <c r="AA2307" s="107" t="str">
        <f>IFERROR((AA2306-AA2304)/AA2306*100%,"")</f>
        <v/>
      </c>
      <c r="AB2307" s="107" t="str">
        <f>IFERROR((AB2306-AB2304)/AB2306*100%,"")</f>
        <v/>
      </c>
      <c r="AC2307" s="194" t="str">
        <f t="shared" ref="AC2307" si="10151">IFERROR((AC2306-AC2305)/AC2306*100%,"")</f>
        <v/>
      </c>
      <c r="AD2307" s="194" t="str">
        <f t="shared" ref="AD2307" si="10152">IFERROR((AD2306-AD2305)/AD2306*100%,"")</f>
        <v/>
      </c>
      <c r="AE2307" s="194" t="str">
        <f t="shared" ref="AE2307" si="10153">IFERROR((AE2306-AE2305)/AE2306*100%,"")</f>
        <v/>
      </c>
      <c r="AF2307" s="194" t="str">
        <f t="shared" ref="AF2307" si="10154">IFERROR((AF2306-AF2305)/AF2306*100%,"")</f>
        <v/>
      </c>
      <c r="AG2307" s="194" t="str">
        <f t="shared" ref="AG2307" si="10155">IFERROR((AG2306-AG2305)/AG2306*100%,"")</f>
        <v/>
      </c>
      <c r="AH2307" s="194" t="str">
        <f t="shared" ref="AH2307" si="10156">IFERROR((AH2306-AH2305)/AH2306*100%,"")</f>
        <v/>
      </c>
      <c r="AI2307" s="194" t="str">
        <f t="shared" ref="AI2307" si="10157">IFERROR((AI2306-AI2305)/AI2306*100%,"")</f>
        <v/>
      </c>
      <c r="AJ2307" s="194" t="str">
        <f t="shared" ref="AJ2307" si="10158">IFERROR((AJ2306-AJ2305)/AJ2306*100%,"")</f>
        <v/>
      </c>
      <c r="AK2307" s="194" t="str">
        <f t="shared" ref="AK2307" si="10159">IFERROR((AK2306-AK2305)/AK2306*100%,"")</f>
        <v/>
      </c>
      <c r="AL2307" s="194" t="str">
        <f t="shared" ref="AL2307" si="10160">IFERROR((AL2306-AL2305)/AL2306*100%,"")</f>
        <v/>
      </c>
      <c r="AM2307" s="227" t="str">
        <f>IFERROR((AM2306-AM2304)/AM2306*100%,"")</f>
        <v/>
      </c>
    </row>
    <row r="2308" spans="1:39" customFormat="1" outlineLevel="1">
      <c r="A2308" t="str">
        <f>B2303&amp;C2308</f>
        <v>Surname, Forename4</v>
      </c>
      <c r="B2308" s="256"/>
      <c r="C2308" s="123">
        <v>4</v>
      </c>
      <c r="D2308" s="26" t="s">
        <v>22</v>
      </c>
      <c r="E2308" s="103"/>
      <c r="F2308" s="219"/>
      <c r="G2308" s="220"/>
      <c r="H2308" s="15"/>
      <c r="I2308" s="16"/>
      <c r="J2308" s="17"/>
      <c r="K2308" s="94"/>
      <c r="L2308" s="94"/>
      <c r="M2308" s="94"/>
      <c r="N2308" s="94"/>
      <c r="O2308" s="94"/>
      <c r="P2308" s="94"/>
      <c r="Q2308" s="17" t="str">
        <f>IF(SUM(K2308:P2308)=0,"",SUM(K2308:P2308))</f>
        <v/>
      </c>
      <c r="R2308" s="94"/>
      <c r="S2308" s="94"/>
      <c r="T2308" s="17" t="str">
        <f>IF(SUM(R2308:S2308)=0,"",SUM(R2308:S2308))</f>
        <v/>
      </c>
      <c r="U2308" s="17"/>
      <c r="V2308" s="94"/>
      <c r="W2308" s="17"/>
      <c r="X2308" s="94" t="str">
        <f>IFERROR(AVERAGE(V2308:W2308),"")</f>
        <v/>
      </c>
      <c r="Y2308" s="17"/>
      <c r="Z2308" s="17"/>
      <c r="AA2308" s="71"/>
      <c r="AB2308" s="17"/>
      <c r="AC2308" s="190" t="str">
        <f>IF(J2308="","",IF(J2308&lt;&gt;0,INT(25.4347*POWER((18-J2308),1.81)),0))</f>
        <v/>
      </c>
      <c r="AD2308" s="190" t="str">
        <f>IFERROR(IF(Q2308&lt;&gt;0,INT(0.14354*POWER(((10*Q2308)-220),1.4)),0),"")</f>
        <v/>
      </c>
      <c r="AE2308" s="190" t="str">
        <f>IFERROR(IF(T2308&lt;&gt;0,INT(51.39*POWER((T2308-1.5),1.05)),0),"")</f>
        <v/>
      </c>
      <c r="AF2308" s="190">
        <f>IF(U2308&lt;&gt;0,INT(0.8465*POWER(((100*U2308)-75),1.42)),0)</f>
        <v>0</v>
      </c>
      <c r="AG2308" s="190" t="str">
        <f>IFERROR(IF(X2308&lt;&gt;0,INT(1.53775*POWER((82-X2308),1.81)),0),"")</f>
        <v/>
      </c>
      <c r="AH2308" s="190" t="str">
        <f>IF(Y2308="","",IF(Y2308&lt;&gt;0,INT(5.74352*POWER((28.5-Y2308),1.92)),0))</f>
        <v/>
      </c>
      <c r="AI2308" s="190">
        <f>IF(Z2308&lt;&gt;0,INT(12.91*POWER((Z2308-4),1.1)),0)</f>
        <v>0</v>
      </c>
      <c r="AJ2308" s="190" t="str">
        <f>IF(AA2308="","",IF(AA2308&lt;&gt;0,INT(0.2797*POWER(((100*AA2308)),1.35)),0))</f>
        <v/>
      </c>
      <c r="AK2308" s="191" t="str">
        <f>IF(AB2308="","",IF(AB2308&lt;&gt;0,INT(100.14*POWER((AB2308-1),1.08)),0))</f>
        <v/>
      </c>
      <c r="AL2308" s="192">
        <f>COUNT(J2308,Q2308,T2308,X2308,Y2308,AA2308,AB2308)</f>
        <v>0</v>
      </c>
      <c r="AM2308" s="193" t="str">
        <f>IF(AL2308=0,"",SUM(AC2308:AK2308))</f>
        <v/>
      </c>
    </row>
    <row r="2309" spans="1:39" customFormat="1" outlineLevel="1">
      <c r="B2309" s="256"/>
      <c r="C2309" s="124" t="s">
        <v>65</v>
      </c>
      <c r="D2309" s="103"/>
      <c r="E2309" s="103"/>
      <c r="F2309" s="219"/>
      <c r="G2309" s="220"/>
      <c r="H2309" s="104"/>
      <c r="I2309" s="105"/>
      <c r="J2309" s="107" t="str">
        <f>IFERROR((J2306-J2308)/J2308*100%,"")</f>
        <v/>
      </c>
      <c r="K2309" s="107" t="str">
        <f t="shared" ref="K2309:T2309" si="10161">IFERROR((K2308-K2306)/K2308*100%,"")</f>
        <v/>
      </c>
      <c r="L2309" s="107" t="str">
        <f t="shared" si="10161"/>
        <v/>
      </c>
      <c r="M2309" s="107" t="str">
        <f t="shared" si="10161"/>
        <v/>
      </c>
      <c r="N2309" s="107" t="str">
        <f t="shared" si="10161"/>
        <v/>
      </c>
      <c r="O2309" s="107" t="str">
        <f t="shared" si="10161"/>
        <v/>
      </c>
      <c r="P2309" s="107" t="str">
        <f t="shared" si="10161"/>
        <v/>
      </c>
      <c r="Q2309" s="107" t="str">
        <f t="shared" si="10161"/>
        <v/>
      </c>
      <c r="R2309" s="107" t="str">
        <f t="shared" si="10161"/>
        <v/>
      </c>
      <c r="S2309" s="107" t="str">
        <f t="shared" si="10161"/>
        <v/>
      </c>
      <c r="T2309" s="107" t="str">
        <f t="shared" si="10161"/>
        <v/>
      </c>
      <c r="U2309" s="107" t="str">
        <f t="shared" ref="U2309" si="10162">IFERROR((U2308-U2307)/U2308*100%,"")</f>
        <v/>
      </c>
      <c r="V2309" s="107" t="str">
        <f>IFERROR((V2306-V2308)/V2308*100%,"")</f>
        <v/>
      </c>
      <c r="W2309" s="107" t="str">
        <f>IFERROR((W2306-W2308)/W2308*100%,"")</f>
        <v/>
      </c>
      <c r="X2309" s="107" t="str">
        <f>IFERROR((X2306-X2308)/X2308*100%,"")</f>
        <v/>
      </c>
      <c r="Y2309" s="107" t="str">
        <f>IFERROR((Y2306-Y2308)/Y2308*100%,"")</f>
        <v/>
      </c>
      <c r="Z2309" s="107" t="str">
        <f t="shared" ref="Z2309" si="10163">IFERROR((Z2308-Z2307)/Z2308*100%,"")</f>
        <v/>
      </c>
      <c r="AA2309" s="107" t="str">
        <f>IFERROR((AA2308-AA2306)/AA2308*100%,"")</f>
        <v/>
      </c>
      <c r="AB2309" s="107" t="str">
        <f>IFERROR((AB2308-AB2306)/AB2308*100%,"")</f>
        <v/>
      </c>
      <c r="AC2309" s="194" t="str">
        <f t="shared" ref="AC2309" si="10164">IFERROR((AC2308-AC2307)/AC2308*100%,"")</f>
        <v/>
      </c>
      <c r="AD2309" s="194" t="str">
        <f t="shared" ref="AD2309" si="10165">IFERROR((AD2308-AD2307)/AD2308*100%,"")</f>
        <v/>
      </c>
      <c r="AE2309" s="194" t="str">
        <f t="shared" ref="AE2309" si="10166">IFERROR((AE2308-AE2307)/AE2308*100%,"")</f>
        <v/>
      </c>
      <c r="AF2309" s="194" t="str">
        <f t="shared" ref="AF2309" si="10167">IFERROR((AF2308-AF2307)/AF2308*100%,"")</f>
        <v/>
      </c>
      <c r="AG2309" s="194" t="str">
        <f t="shared" ref="AG2309" si="10168">IFERROR((AG2308-AG2307)/AG2308*100%,"")</f>
        <v/>
      </c>
      <c r="AH2309" s="194" t="str">
        <f t="shared" ref="AH2309" si="10169">IFERROR((AH2308-AH2307)/AH2308*100%,"")</f>
        <v/>
      </c>
      <c r="AI2309" s="194" t="str">
        <f t="shared" ref="AI2309" si="10170">IFERROR((AI2308-AI2307)/AI2308*100%,"")</f>
        <v/>
      </c>
      <c r="AJ2309" s="194" t="str">
        <f t="shared" ref="AJ2309" si="10171">IFERROR((AJ2308-AJ2307)/AJ2308*100%,"")</f>
        <v/>
      </c>
      <c r="AK2309" s="194" t="str">
        <f t="shared" ref="AK2309" si="10172">IFERROR((AK2308-AK2307)/AK2308*100%,"")</f>
        <v/>
      </c>
      <c r="AL2309" s="194" t="str">
        <f t="shared" ref="AL2309" si="10173">IFERROR((AL2308-AL2307)/AL2308*100%,"")</f>
        <v/>
      </c>
      <c r="AM2309" s="227" t="str">
        <f>IFERROR((AM2308-AM2306)/AM2308*100%,"")</f>
        <v/>
      </c>
    </row>
    <row r="2310" spans="1:39" customFormat="1" outlineLevel="1">
      <c r="A2310" t="str">
        <f>B2303&amp;C2310</f>
        <v>Surname, Forename5</v>
      </c>
      <c r="B2310" s="256"/>
      <c r="C2310" s="123">
        <v>5</v>
      </c>
      <c r="D2310" s="26" t="s">
        <v>22</v>
      </c>
      <c r="E2310" s="103"/>
      <c r="F2310" s="219"/>
      <c r="G2310" s="220"/>
      <c r="H2310" s="15"/>
      <c r="I2310" s="16"/>
      <c r="J2310" s="17"/>
      <c r="K2310" s="94"/>
      <c r="L2310" s="94"/>
      <c r="M2310" s="94"/>
      <c r="N2310" s="94"/>
      <c r="O2310" s="94"/>
      <c r="P2310" s="94"/>
      <c r="Q2310" s="17" t="str">
        <f>IF(SUM(K2310:P2310)=0,"",SUM(K2310:P2310))</f>
        <v/>
      </c>
      <c r="R2310" s="94"/>
      <c r="S2310" s="94"/>
      <c r="T2310" s="17" t="str">
        <f>IF(SUM(R2310:S2310)=0,"",SUM(R2310:S2310))</f>
        <v/>
      </c>
      <c r="U2310" s="17"/>
      <c r="V2310" s="94"/>
      <c r="W2310" s="17"/>
      <c r="X2310" s="94" t="str">
        <f>IFERROR(AVERAGE(V2310:W2310),"")</f>
        <v/>
      </c>
      <c r="Y2310" s="17"/>
      <c r="Z2310" s="17"/>
      <c r="AA2310" s="71"/>
      <c r="AB2310" s="17"/>
      <c r="AC2310" s="190" t="str">
        <f>IF(J2310="","",IF(J2310&lt;&gt;0,INT(25.4347*POWER((18-J2310),1.81)),0))</f>
        <v/>
      </c>
      <c r="AD2310" s="190" t="str">
        <f>IFERROR(IF(Q2310&lt;&gt;0,INT(0.14354*POWER(((10*Q2310)-220),1.4)),0),"")</f>
        <v/>
      </c>
      <c r="AE2310" s="190" t="str">
        <f>IFERROR(IF(T2310&lt;&gt;0,INT(51.39*POWER((T2310-1.5),1.05)),0),"")</f>
        <v/>
      </c>
      <c r="AF2310" s="190">
        <f>IF(U2310&lt;&gt;0,INT(0.8465*POWER(((100*U2310)-75),1.42)),0)</f>
        <v>0</v>
      </c>
      <c r="AG2310" s="190" t="str">
        <f>IFERROR(IF(X2310&lt;&gt;0,INT(1.53775*POWER((82-X2310),1.81)),0),"")</f>
        <v/>
      </c>
      <c r="AH2310" s="190" t="str">
        <f>IF(Y2310="","",IF(Y2310&lt;&gt;0,INT(5.74352*POWER((28.5-Y2310),1.92)),0))</f>
        <v/>
      </c>
      <c r="AI2310" s="190">
        <f>IF(Z2310&lt;&gt;0,INT(12.91*POWER((Z2310-4),1.1)),0)</f>
        <v>0</v>
      </c>
      <c r="AJ2310" s="190" t="str">
        <f>IF(AA2310="","",IF(AA2310&lt;&gt;0,INT(0.2797*POWER(((100*AA2310)),1.35)),0))</f>
        <v/>
      </c>
      <c r="AK2310" s="191" t="str">
        <f>IF(AB2310="","",IF(AB2310&lt;&gt;0,INT(100.14*POWER((AB2310-1),1.08)),0))</f>
        <v/>
      </c>
      <c r="AL2310" s="192">
        <f>COUNT(J2310,Q2310,T2310,X2310,Y2310,AA2310,AB2310)</f>
        <v>0</v>
      </c>
      <c r="AM2310" s="193" t="str">
        <f>IF(AL2310=0,"",SUM(AC2310:AK2310))</f>
        <v/>
      </c>
    </row>
    <row r="2311" spans="1:39" customFormat="1" outlineLevel="1">
      <c r="B2311" s="256"/>
      <c r="C2311" s="124" t="s">
        <v>65</v>
      </c>
      <c r="D2311" s="103"/>
      <c r="E2311" s="103"/>
      <c r="F2311" s="219"/>
      <c r="G2311" s="220"/>
      <c r="H2311" s="104"/>
      <c r="I2311" s="105"/>
      <c r="J2311" s="107" t="str">
        <f>IFERROR((J2308-J2310)/J2310*100%,"")</f>
        <v/>
      </c>
      <c r="K2311" s="107" t="str">
        <f t="shared" ref="K2311:T2311" si="10174">IFERROR((K2310-K2308)/K2310*100%,"")</f>
        <v/>
      </c>
      <c r="L2311" s="107" t="str">
        <f t="shared" si="10174"/>
        <v/>
      </c>
      <c r="M2311" s="107" t="str">
        <f t="shared" si="10174"/>
        <v/>
      </c>
      <c r="N2311" s="107" t="str">
        <f t="shared" si="10174"/>
        <v/>
      </c>
      <c r="O2311" s="107" t="str">
        <f t="shared" si="10174"/>
        <v/>
      </c>
      <c r="P2311" s="107" t="str">
        <f t="shared" si="10174"/>
        <v/>
      </c>
      <c r="Q2311" s="107" t="str">
        <f t="shared" si="10174"/>
        <v/>
      </c>
      <c r="R2311" s="107" t="str">
        <f t="shared" si="10174"/>
        <v/>
      </c>
      <c r="S2311" s="107" t="str">
        <f t="shared" si="10174"/>
        <v/>
      </c>
      <c r="T2311" s="107" t="str">
        <f t="shared" si="10174"/>
        <v/>
      </c>
      <c r="U2311" s="107" t="str">
        <f t="shared" ref="U2311" si="10175">IFERROR((U2310-U2309)/U2310*100%,"")</f>
        <v/>
      </c>
      <c r="V2311" s="107" t="str">
        <f>IFERROR((V2308-V2310)/V2310*100%,"")</f>
        <v/>
      </c>
      <c r="W2311" s="107" t="str">
        <f>IFERROR((W2308-W2310)/W2310*100%,"")</f>
        <v/>
      </c>
      <c r="X2311" s="107" t="str">
        <f>IFERROR((X2308-X2310)/X2310*100%,"")</f>
        <v/>
      </c>
      <c r="Y2311" s="107" t="str">
        <f>IFERROR((Y2308-Y2310)/Y2310*100%,"")</f>
        <v/>
      </c>
      <c r="Z2311" s="107" t="str">
        <f t="shared" ref="Z2311" si="10176">IFERROR((Z2310-Z2309)/Z2310*100%,"")</f>
        <v/>
      </c>
      <c r="AA2311" s="107" t="str">
        <f>IFERROR((AA2310-AA2308)/AA2310*100%,"")</f>
        <v/>
      </c>
      <c r="AB2311" s="107" t="str">
        <f>IFERROR((AB2310-AB2308)/AB2310*100%,"")</f>
        <v/>
      </c>
      <c r="AC2311" s="194" t="str">
        <f t="shared" ref="AC2311" si="10177">IFERROR((AC2310-AC2309)/AC2310*100%,"")</f>
        <v/>
      </c>
      <c r="AD2311" s="194" t="str">
        <f t="shared" ref="AD2311" si="10178">IFERROR((AD2310-AD2309)/AD2310*100%,"")</f>
        <v/>
      </c>
      <c r="AE2311" s="194" t="str">
        <f t="shared" ref="AE2311" si="10179">IFERROR((AE2310-AE2309)/AE2310*100%,"")</f>
        <v/>
      </c>
      <c r="AF2311" s="194" t="str">
        <f t="shared" ref="AF2311" si="10180">IFERROR((AF2310-AF2309)/AF2310*100%,"")</f>
        <v/>
      </c>
      <c r="AG2311" s="194" t="str">
        <f t="shared" ref="AG2311" si="10181">IFERROR((AG2310-AG2309)/AG2310*100%,"")</f>
        <v/>
      </c>
      <c r="AH2311" s="194" t="str">
        <f t="shared" ref="AH2311" si="10182">IFERROR((AH2310-AH2309)/AH2310*100%,"")</f>
        <v/>
      </c>
      <c r="AI2311" s="194" t="str">
        <f t="shared" ref="AI2311" si="10183">IFERROR((AI2310-AI2309)/AI2310*100%,"")</f>
        <v/>
      </c>
      <c r="AJ2311" s="194" t="str">
        <f t="shared" ref="AJ2311" si="10184">IFERROR((AJ2310-AJ2309)/AJ2310*100%,"")</f>
        <v/>
      </c>
      <c r="AK2311" s="194" t="str">
        <f t="shared" ref="AK2311" si="10185">IFERROR((AK2310-AK2309)/AK2310*100%,"")</f>
        <v/>
      </c>
      <c r="AL2311" s="194" t="str">
        <f t="shared" ref="AL2311" si="10186">IFERROR((AL2310-AL2309)/AL2310*100%,"")</f>
        <v/>
      </c>
      <c r="AM2311" s="227" t="str">
        <f>IFERROR((AM2310-AM2308)/AM2310*100%,"")</f>
        <v/>
      </c>
    </row>
    <row r="2312" spans="1:39" customFormat="1" outlineLevel="1">
      <c r="A2312" t="str">
        <f>B2303&amp;C2312</f>
        <v>Surname, Forename6</v>
      </c>
      <c r="B2312" s="256"/>
      <c r="C2312" s="123">
        <v>6</v>
      </c>
      <c r="D2312" s="26" t="s">
        <v>22</v>
      </c>
      <c r="E2312" s="103"/>
      <c r="F2312" s="219"/>
      <c r="G2312" s="220"/>
      <c r="H2312" s="15"/>
      <c r="I2312" s="16"/>
      <c r="J2312" s="17"/>
      <c r="K2312" s="94"/>
      <c r="L2312" s="94"/>
      <c r="M2312" s="94"/>
      <c r="N2312" s="94"/>
      <c r="O2312" s="94"/>
      <c r="P2312" s="94"/>
      <c r="Q2312" s="17" t="str">
        <f>IF(SUM(K2312:P2312)=0,"",SUM(K2312:P2312))</f>
        <v/>
      </c>
      <c r="R2312" s="94"/>
      <c r="S2312" s="94"/>
      <c r="T2312" s="17" t="str">
        <f>IF(SUM(R2312:S2312)=0,"",SUM(R2312:S2312))</f>
        <v/>
      </c>
      <c r="U2312" s="17"/>
      <c r="V2312" s="94"/>
      <c r="W2312" s="17"/>
      <c r="X2312" s="94" t="str">
        <f>IFERROR(AVERAGE(V2312:W2312),"")</f>
        <v/>
      </c>
      <c r="Y2312" s="17"/>
      <c r="Z2312" s="17"/>
      <c r="AA2312" s="71"/>
      <c r="AB2312" s="17"/>
      <c r="AC2312" s="190" t="str">
        <f>IF(J2312="","",IF(J2312&lt;&gt;0,INT(25.4347*POWER((18-J2312),1.81)),0))</f>
        <v/>
      </c>
      <c r="AD2312" s="190" t="str">
        <f>IFERROR(IF(Q2312&lt;&gt;0,INT(0.14354*POWER(((10*Q2312)-220),1.4)),0),"")</f>
        <v/>
      </c>
      <c r="AE2312" s="190" t="str">
        <f>IFERROR(IF(T2312&lt;&gt;0,INT(51.39*POWER((T2312-1.5),1.05)),0),"")</f>
        <v/>
      </c>
      <c r="AF2312" s="190">
        <f>IF(U2312&lt;&gt;0,INT(0.8465*POWER(((100*U2312)-75),1.42)),0)</f>
        <v>0</v>
      </c>
      <c r="AG2312" s="190" t="str">
        <f>IFERROR(IF(X2312&lt;&gt;0,INT(1.53775*POWER((82-X2312),1.81)),0),"")</f>
        <v/>
      </c>
      <c r="AH2312" s="190" t="str">
        <f>IF(Y2312="","",IF(Y2312&lt;&gt;0,INT(5.74352*POWER((28.5-Y2312),1.92)),0))</f>
        <v/>
      </c>
      <c r="AI2312" s="190">
        <f>IF(Z2312&lt;&gt;0,INT(12.91*POWER((Z2312-4),1.1)),0)</f>
        <v>0</v>
      </c>
      <c r="AJ2312" s="190" t="str">
        <f>IF(AA2312="","",IF(AA2312&lt;&gt;0,INT(0.2797*POWER(((100*AA2312)),1.35)),0))</f>
        <v/>
      </c>
      <c r="AK2312" s="191" t="str">
        <f>IF(AB2312="","",IF(AB2312&lt;&gt;0,INT(100.14*POWER((AB2312-1),1.08)),0))</f>
        <v/>
      </c>
      <c r="AL2312" s="192">
        <f>COUNT(J2312,Q2312,T2312,X2312,Y2312,AA2312,AB2312)</f>
        <v>0</v>
      </c>
      <c r="AM2312" s="193" t="str">
        <f>IF(AL2312=0,"",SUM(AC2312:AK2312))</f>
        <v/>
      </c>
    </row>
    <row r="2313" spans="1:39" customFormat="1" outlineLevel="1">
      <c r="B2313" s="256"/>
      <c r="C2313" s="124" t="s">
        <v>65</v>
      </c>
      <c r="D2313" s="103"/>
      <c r="E2313" s="103"/>
      <c r="F2313" s="219"/>
      <c r="G2313" s="220"/>
      <c r="H2313" s="104"/>
      <c r="I2313" s="105"/>
      <c r="J2313" s="107" t="str">
        <f>IFERROR((J2310-J2312)/J2312*100%,"")</f>
        <v/>
      </c>
      <c r="K2313" s="107" t="str">
        <f t="shared" ref="K2313:T2313" si="10187">IFERROR((K2312-K2310)/K2312*100%,"")</f>
        <v/>
      </c>
      <c r="L2313" s="107" t="str">
        <f t="shared" si="10187"/>
        <v/>
      </c>
      <c r="M2313" s="107" t="str">
        <f t="shared" si="10187"/>
        <v/>
      </c>
      <c r="N2313" s="107" t="str">
        <f t="shared" si="10187"/>
        <v/>
      </c>
      <c r="O2313" s="107" t="str">
        <f t="shared" si="10187"/>
        <v/>
      </c>
      <c r="P2313" s="107" t="str">
        <f t="shared" si="10187"/>
        <v/>
      </c>
      <c r="Q2313" s="107" t="str">
        <f t="shared" si="10187"/>
        <v/>
      </c>
      <c r="R2313" s="107" t="str">
        <f t="shared" si="10187"/>
        <v/>
      </c>
      <c r="S2313" s="107" t="str">
        <f t="shared" si="10187"/>
        <v/>
      </c>
      <c r="T2313" s="107" t="str">
        <f t="shared" si="10187"/>
        <v/>
      </c>
      <c r="U2313" s="107" t="str">
        <f t="shared" ref="U2313" si="10188">IFERROR((U2312-U2311)/U2312*100%,"")</f>
        <v/>
      </c>
      <c r="V2313" s="107" t="str">
        <f>IFERROR((V2310-V2312)/V2312*100%,"")</f>
        <v/>
      </c>
      <c r="W2313" s="107" t="str">
        <f>IFERROR((W2310-W2312)/W2312*100%,"")</f>
        <v/>
      </c>
      <c r="X2313" s="107" t="str">
        <f>IFERROR((X2310-X2312)/X2312*100%,"")</f>
        <v/>
      </c>
      <c r="Y2313" s="107" t="str">
        <f>IFERROR((Y2310-Y2312)/Y2312*100%,"")</f>
        <v/>
      </c>
      <c r="Z2313" s="107" t="str">
        <f t="shared" ref="Z2313" si="10189">IFERROR((Z2312-Z2311)/Z2312*100%,"")</f>
        <v/>
      </c>
      <c r="AA2313" s="107" t="str">
        <f>IFERROR((AA2312-AA2310)/AA2312*100%,"")</f>
        <v/>
      </c>
      <c r="AB2313" s="107" t="str">
        <f>IFERROR((AB2312-AB2310)/AB2312*100%,"")</f>
        <v/>
      </c>
      <c r="AC2313" s="194" t="str">
        <f t="shared" ref="AC2313" si="10190">IFERROR((AC2312-AC2311)/AC2312*100%,"")</f>
        <v/>
      </c>
      <c r="AD2313" s="194" t="str">
        <f t="shared" ref="AD2313" si="10191">IFERROR((AD2312-AD2311)/AD2312*100%,"")</f>
        <v/>
      </c>
      <c r="AE2313" s="194" t="str">
        <f t="shared" ref="AE2313" si="10192">IFERROR((AE2312-AE2311)/AE2312*100%,"")</f>
        <v/>
      </c>
      <c r="AF2313" s="194" t="str">
        <f t="shared" ref="AF2313" si="10193">IFERROR((AF2312-AF2311)/AF2312*100%,"")</f>
        <v/>
      </c>
      <c r="AG2313" s="194" t="str">
        <f t="shared" ref="AG2313" si="10194">IFERROR((AG2312-AG2311)/AG2312*100%,"")</f>
        <v/>
      </c>
      <c r="AH2313" s="194" t="str">
        <f t="shared" ref="AH2313" si="10195">IFERROR((AH2312-AH2311)/AH2312*100%,"")</f>
        <v/>
      </c>
      <c r="AI2313" s="194" t="str">
        <f t="shared" ref="AI2313" si="10196">IFERROR((AI2312-AI2311)/AI2312*100%,"")</f>
        <v/>
      </c>
      <c r="AJ2313" s="194" t="str">
        <f t="shared" ref="AJ2313" si="10197">IFERROR((AJ2312-AJ2311)/AJ2312*100%,"")</f>
        <v/>
      </c>
      <c r="AK2313" s="194" t="str">
        <f t="shared" ref="AK2313" si="10198">IFERROR((AK2312-AK2311)/AK2312*100%,"")</f>
        <v/>
      </c>
      <c r="AL2313" s="194" t="str">
        <f t="shared" ref="AL2313" si="10199">IFERROR((AL2312-AL2311)/AL2312*100%,"")</f>
        <v/>
      </c>
      <c r="AM2313" s="227" t="str">
        <f>IFERROR((AM2312-AM2310)/AM2312*100%,"")</f>
        <v/>
      </c>
    </row>
    <row r="2314" spans="1:39" customFormat="1" outlineLevel="1">
      <c r="A2314" t="str">
        <f>B2303&amp;C2314</f>
        <v>Surname, Forename7</v>
      </c>
      <c r="B2314" s="256"/>
      <c r="C2314" s="123">
        <v>7</v>
      </c>
      <c r="D2314" s="26" t="s">
        <v>22</v>
      </c>
      <c r="E2314" s="103"/>
      <c r="F2314" s="219"/>
      <c r="G2314" s="220"/>
      <c r="H2314" s="15"/>
      <c r="I2314" s="16"/>
      <c r="J2314" s="17"/>
      <c r="K2314" s="94"/>
      <c r="L2314" s="94"/>
      <c r="M2314" s="94"/>
      <c r="N2314" s="94"/>
      <c r="O2314" s="94"/>
      <c r="P2314" s="94"/>
      <c r="Q2314" s="17" t="str">
        <f>IF(SUM(K2314:P2314)=0,"",SUM(K2314:P2314))</f>
        <v/>
      </c>
      <c r="R2314" s="94"/>
      <c r="S2314" s="94"/>
      <c r="T2314" s="17" t="str">
        <f>IF(SUM(R2314:S2314)=0,"",SUM(R2314:S2314))</f>
        <v/>
      </c>
      <c r="U2314" s="17"/>
      <c r="V2314" s="94"/>
      <c r="W2314" s="17"/>
      <c r="X2314" s="94" t="str">
        <f>IFERROR(AVERAGE(V2314:W2314),"")</f>
        <v/>
      </c>
      <c r="Y2314" s="17"/>
      <c r="Z2314" s="17"/>
      <c r="AA2314" s="71"/>
      <c r="AB2314" s="17"/>
      <c r="AC2314" s="190" t="str">
        <f>IF(J2314="","",IF(J2314&lt;&gt;0,INT(25.4347*POWER((18-J2314),1.81)),0))</f>
        <v/>
      </c>
      <c r="AD2314" s="190" t="str">
        <f>IFERROR(IF(Q2314&lt;&gt;0,INT(0.14354*POWER(((10*Q2314)-220),1.4)),0),"")</f>
        <v/>
      </c>
      <c r="AE2314" s="190" t="str">
        <f>IFERROR(IF(T2314&lt;&gt;0,INT(51.39*POWER((T2314-1.5),1.05)),0),"")</f>
        <v/>
      </c>
      <c r="AF2314" s="190">
        <f>IF(U2314&lt;&gt;0,INT(0.8465*POWER(((100*U2314)-75),1.42)),0)</f>
        <v>0</v>
      </c>
      <c r="AG2314" s="190" t="str">
        <f>IFERROR(IF(X2314&lt;&gt;0,INT(1.53775*POWER((82-X2314),1.81)),0),"")</f>
        <v/>
      </c>
      <c r="AH2314" s="190" t="str">
        <f>IF(Y2314="","",IF(Y2314&lt;&gt;0,INT(5.74352*POWER((28.5-Y2314),1.92)),0))</f>
        <v/>
      </c>
      <c r="AI2314" s="190">
        <f>IF(Z2314&lt;&gt;0,INT(12.91*POWER((Z2314-4),1.1)),0)</f>
        <v>0</v>
      </c>
      <c r="AJ2314" s="190" t="str">
        <f>IF(AA2314="","",IF(AA2314&lt;&gt;0,INT(0.2797*POWER(((100*AA2314)),1.35)),0))</f>
        <v/>
      </c>
      <c r="AK2314" s="191" t="str">
        <f>IF(AB2314="","",IF(AB2314&lt;&gt;0,INT(100.14*POWER((AB2314-1),1.08)),0))</f>
        <v/>
      </c>
      <c r="AL2314" s="192">
        <f>COUNT(J2314,Q2314,T2314,X2314,Y2314,AA2314,AB2314)</f>
        <v>0</v>
      </c>
      <c r="AM2314" s="193" t="str">
        <f>IF(AL2314=0,"",SUM(AC2314:AK2314))</f>
        <v/>
      </c>
    </row>
    <row r="2315" spans="1:39" customFormat="1" outlineLevel="1">
      <c r="B2315" s="256"/>
      <c r="C2315" s="124" t="s">
        <v>65</v>
      </c>
      <c r="D2315" s="103"/>
      <c r="E2315" s="103"/>
      <c r="F2315" s="219"/>
      <c r="G2315" s="220"/>
      <c r="H2315" s="104"/>
      <c r="I2315" s="105"/>
      <c r="J2315" s="107" t="str">
        <f>IFERROR((J2312-J2314)/J2314*100%,"")</f>
        <v/>
      </c>
      <c r="K2315" s="107" t="str">
        <f t="shared" ref="K2315:T2315" si="10200">IFERROR((K2314-K2312)/K2314*100%,"")</f>
        <v/>
      </c>
      <c r="L2315" s="107" t="str">
        <f t="shared" si="10200"/>
        <v/>
      </c>
      <c r="M2315" s="107" t="str">
        <f t="shared" si="10200"/>
        <v/>
      </c>
      <c r="N2315" s="107" t="str">
        <f t="shared" si="10200"/>
        <v/>
      </c>
      <c r="O2315" s="107" t="str">
        <f t="shared" si="10200"/>
        <v/>
      </c>
      <c r="P2315" s="107" t="str">
        <f t="shared" si="10200"/>
        <v/>
      </c>
      <c r="Q2315" s="107" t="str">
        <f t="shared" si="10200"/>
        <v/>
      </c>
      <c r="R2315" s="107" t="str">
        <f t="shared" si="10200"/>
        <v/>
      </c>
      <c r="S2315" s="107" t="str">
        <f t="shared" si="10200"/>
        <v/>
      </c>
      <c r="T2315" s="107" t="str">
        <f t="shared" si="10200"/>
        <v/>
      </c>
      <c r="U2315" s="107" t="str">
        <f t="shared" ref="U2315" si="10201">IFERROR((U2314-U2313)/U2314*100%,"")</f>
        <v/>
      </c>
      <c r="V2315" s="107" t="str">
        <f>IFERROR((V2312-V2314)/V2314*100%,"")</f>
        <v/>
      </c>
      <c r="W2315" s="107" t="str">
        <f>IFERROR((W2312-W2314)/W2314*100%,"")</f>
        <v/>
      </c>
      <c r="X2315" s="107" t="str">
        <f>IFERROR((X2312-X2314)/X2314*100%,"")</f>
        <v/>
      </c>
      <c r="Y2315" s="107" t="str">
        <f>IFERROR((Y2312-Y2314)/Y2314*100%,"")</f>
        <v/>
      </c>
      <c r="Z2315" s="107" t="str">
        <f t="shared" ref="Z2315" si="10202">IFERROR((Z2314-Z2313)/Z2314*100%,"")</f>
        <v/>
      </c>
      <c r="AA2315" s="107" t="str">
        <f>IFERROR((AA2314-AA2312)/AA2314*100%,"")</f>
        <v/>
      </c>
      <c r="AB2315" s="107" t="str">
        <f>IFERROR((AB2314-AB2312)/AB2314*100%,"")</f>
        <v/>
      </c>
      <c r="AC2315" s="194" t="str">
        <f t="shared" ref="AC2315" si="10203">IFERROR((AC2314-AC2313)/AC2314*100%,"")</f>
        <v/>
      </c>
      <c r="AD2315" s="194" t="str">
        <f t="shared" ref="AD2315" si="10204">IFERROR((AD2314-AD2313)/AD2314*100%,"")</f>
        <v/>
      </c>
      <c r="AE2315" s="194" t="str">
        <f t="shared" ref="AE2315" si="10205">IFERROR((AE2314-AE2313)/AE2314*100%,"")</f>
        <v/>
      </c>
      <c r="AF2315" s="194" t="str">
        <f t="shared" ref="AF2315" si="10206">IFERROR((AF2314-AF2313)/AF2314*100%,"")</f>
        <v/>
      </c>
      <c r="AG2315" s="194" t="str">
        <f t="shared" ref="AG2315" si="10207">IFERROR((AG2314-AG2313)/AG2314*100%,"")</f>
        <v/>
      </c>
      <c r="AH2315" s="194" t="str">
        <f t="shared" ref="AH2315" si="10208">IFERROR((AH2314-AH2313)/AH2314*100%,"")</f>
        <v/>
      </c>
      <c r="AI2315" s="194" t="str">
        <f t="shared" ref="AI2315" si="10209">IFERROR((AI2314-AI2313)/AI2314*100%,"")</f>
        <v/>
      </c>
      <c r="AJ2315" s="194" t="str">
        <f t="shared" ref="AJ2315" si="10210">IFERROR((AJ2314-AJ2313)/AJ2314*100%,"")</f>
        <v/>
      </c>
      <c r="AK2315" s="194" t="str">
        <f t="shared" ref="AK2315" si="10211">IFERROR((AK2314-AK2313)/AK2314*100%,"")</f>
        <v/>
      </c>
      <c r="AL2315" s="194" t="str">
        <f t="shared" ref="AL2315" si="10212">IFERROR((AL2314-AL2313)/AL2314*100%,"")</f>
        <v/>
      </c>
      <c r="AM2315" s="227" t="str">
        <f>IFERROR((AM2314-AM2312)/AM2314*100%,"")</f>
        <v/>
      </c>
    </row>
    <row r="2316" spans="1:39" customFormat="1" outlineLevel="1">
      <c r="A2316" t="str">
        <f>B2303&amp;C2316</f>
        <v>Surname, Forename8</v>
      </c>
      <c r="B2316" s="256"/>
      <c r="C2316" s="123">
        <v>8</v>
      </c>
      <c r="D2316" s="26" t="s">
        <v>22</v>
      </c>
      <c r="E2316" s="103"/>
      <c r="F2316" s="219"/>
      <c r="G2316" s="220"/>
      <c r="H2316" s="15"/>
      <c r="I2316" s="16"/>
      <c r="J2316" s="17"/>
      <c r="K2316" s="94"/>
      <c r="L2316" s="94"/>
      <c r="M2316" s="94"/>
      <c r="N2316" s="94"/>
      <c r="O2316" s="94"/>
      <c r="P2316" s="94"/>
      <c r="Q2316" s="17" t="str">
        <f>IF(SUM(K2316:P2316)=0,"",SUM(K2316:P2316))</f>
        <v/>
      </c>
      <c r="R2316" s="94"/>
      <c r="S2316" s="94"/>
      <c r="T2316" s="17" t="str">
        <f>IF(SUM(R2316:S2316)=0,"",SUM(R2316:S2316))</f>
        <v/>
      </c>
      <c r="U2316" s="17"/>
      <c r="V2316" s="94"/>
      <c r="W2316" s="17"/>
      <c r="X2316" s="94" t="str">
        <f>IFERROR(AVERAGE(V2316:W2316),"")</f>
        <v/>
      </c>
      <c r="Y2316" s="17"/>
      <c r="Z2316" s="17"/>
      <c r="AA2316" s="71"/>
      <c r="AB2316" s="17"/>
      <c r="AC2316" s="190" t="str">
        <f>IF(J2316="","",IF(J2316&lt;&gt;0,INT(25.4347*POWER((18-J2316),1.81)),0))</f>
        <v/>
      </c>
      <c r="AD2316" s="190" t="str">
        <f>IFERROR(IF(Q2316&lt;&gt;0,INT(0.14354*POWER(((10*Q2316)-220),1.4)),0),"")</f>
        <v/>
      </c>
      <c r="AE2316" s="190" t="str">
        <f>IFERROR(IF(T2316&lt;&gt;0,INT(51.39*POWER((T2316-1.5),1.05)),0),"")</f>
        <v/>
      </c>
      <c r="AF2316" s="190">
        <f>IF(U2316&lt;&gt;0,INT(0.8465*POWER(((100*U2316)-75),1.42)),0)</f>
        <v>0</v>
      </c>
      <c r="AG2316" s="190" t="str">
        <f>IFERROR(IF(X2316&lt;&gt;0,INT(1.53775*POWER((82-X2316),1.81)),0),"")</f>
        <v/>
      </c>
      <c r="AH2316" s="190" t="str">
        <f>IF(Y2316="","",IF(Y2316&lt;&gt;0,INT(5.74352*POWER((28.5-Y2316),1.92)),0))</f>
        <v/>
      </c>
      <c r="AI2316" s="190">
        <f>IF(Z2316&lt;&gt;0,INT(12.91*POWER((Z2316-4),1.1)),0)</f>
        <v>0</v>
      </c>
      <c r="AJ2316" s="190" t="str">
        <f>IF(AA2316="","",IF(AA2316&lt;&gt;0,INT(0.2797*POWER(((100*AA2316)),1.35)),0))</f>
        <v/>
      </c>
      <c r="AK2316" s="191" t="str">
        <f>IF(AB2316="","",IF(AB2316&lt;&gt;0,INT(100.14*POWER((AB2316-1),1.08)),0))</f>
        <v/>
      </c>
      <c r="AL2316" s="192">
        <f>COUNT(J2316,Q2316,T2316,X2316,Y2316,AA2316,AB2316)</f>
        <v>0</v>
      </c>
      <c r="AM2316" s="193" t="str">
        <f>IF(AL2316=0,"",SUM(AC2316:AK2316))</f>
        <v/>
      </c>
    </row>
    <row r="2317" spans="1:39" customFormat="1" outlineLevel="1">
      <c r="B2317" s="256"/>
      <c r="C2317" s="124" t="s">
        <v>65</v>
      </c>
      <c r="D2317" s="103"/>
      <c r="E2317" s="103"/>
      <c r="F2317" s="219"/>
      <c r="G2317" s="220"/>
      <c r="H2317" s="104"/>
      <c r="I2317" s="105"/>
      <c r="J2317" s="107" t="str">
        <f>IFERROR((J2314-J2316)/J2316*100%,"")</f>
        <v/>
      </c>
      <c r="K2317" s="107" t="str">
        <f t="shared" ref="K2317:T2317" si="10213">IFERROR((K2316-K2314)/K2316*100%,"")</f>
        <v/>
      </c>
      <c r="L2317" s="107" t="str">
        <f t="shared" si="10213"/>
        <v/>
      </c>
      <c r="M2317" s="107" t="str">
        <f t="shared" si="10213"/>
        <v/>
      </c>
      <c r="N2317" s="107" t="str">
        <f t="shared" si="10213"/>
        <v/>
      </c>
      <c r="O2317" s="107" t="str">
        <f t="shared" si="10213"/>
        <v/>
      </c>
      <c r="P2317" s="107" t="str">
        <f t="shared" si="10213"/>
        <v/>
      </c>
      <c r="Q2317" s="107" t="str">
        <f t="shared" si="10213"/>
        <v/>
      </c>
      <c r="R2317" s="107" t="str">
        <f t="shared" si="10213"/>
        <v/>
      </c>
      <c r="S2317" s="107" t="str">
        <f t="shared" si="10213"/>
        <v/>
      </c>
      <c r="T2317" s="107" t="str">
        <f t="shared" si="10213"/>
        <v/>
      </c>
      <c r="U2317" s="107" t="str">
        <f t="shared" ref="U2317" si="10214">IFERROR((U2316-U2315)/U2316*100%,"")</f>
        <v/>
      </c>
      <c r="V2317" s="107" t="str">
        <f>IFERROR((V2314-V2316)/V2316*100%,"")</f>
        <v/>
      </c>
      <c r="W2317" s="107" t="str">
        <f>IFERROR((W2314-W2316)/W2316*100%,"")</f>
        <v/>
      </c>
      <c r="X2317" s="107" t="str">
        <f>IFERROR((X2314-X2316)/X2316*100%,"")</f>
        <v/>
      </c>
      <c r="Y2317" s="107" t="str">
        <f>IFERROR((Y2314-Y2316)/Y2316*100%,"")</f>
        <v/>
      </c>
      <c r="Z2317" s="107" t="str">
        <f t="shared" ref="Z2317" si="10215">IFERROR((Z2316-Z2315)/Z2316*100%,"")</f>
        <v/>
      </c>
      <c r="AA2317" s="107" t="str">
        <f>IFERROR((AA2316-AA2314)/AA2316*100%,"")</f>
        <v/>
      </c>
      <c r="AB2317" s="107" t="str">
        <f>IFERROR((AB2316-AB2314)/AB2316*100%,"")</f>
        <v/>
      </c>
      <c r="AC2317" s="194" t="str">
        <f t="shared" ref="AC2317" si="10216">IFERROR((AC2316-AC2315)/AC2316*100%,"")</f>
        <v/>
      </c>
      <c r="AD2317" s="194" t="str">
        <f t="shared" ref="AD2317" si="10217">IFERROR((AD2316-AD2315)/AD2316*100%,"")</f>
        <v/>
      </c>
      <c r="AE2317" s="194" t="str">
        <f t="shared" ref="AE2317" si="10218">IFERROR((AE2316-AE2315)/AE2316*100%,"")</f>
        <v/>
      </c>
      <c r="AF2317" s="194" t="str">
        <f t="shared" ref="AF2317" si="10219">IFERROR((AF2316-AF2315)/AF2316*100%,"")</f>
        <v/>
      </c>
      <c r="AG2317" s="194" t="str">
        <f t="shared" ref="AG2317" si="10220">IFERROR((AG2316-AG2315)/AG2316*100%,"")</f>
        <v/>
      </c>
      <c r="AH2317" s="194" t="str">
        <f t="shared" ref="AH2317" si="10221">IFERROR((AH2316-AH2315)/AH2316*100%,"")</f>
        <v/>
      </c>
      <c r="AI2317" s="194" t="str">
        <f t="shared" ref="AI2317" si="10222">IFERROR((AI2316-AI2315)/AI2316*100%,"")</f>
        <v/>
      </c>
      <c r="AJ2317" s="194" t="str">
        <f t="shared" ref="AJ2317" si="10223">IFERROR((AJ2316-AJ2315)/AJ2316*100%,"")</f>
        <v/>
      </c>
      <c r="AK2317" s="194" t="str">
        <f t="shared" ref="AK2317" si="10224">IFERROR((AK2316-AK2315)/AK2316*100%,"")</f>
        <v/>
      </c>
      <c r="AL2317" s="194" t="str">
        <f t="shared" ref="AL2317" si="10225">IFERROR((AL2316-AL2315)/AL2316*100%,"")</f>
        <v/>
      </c>
      <c r="AM2317" s="227" t="str">
        <f>IFERROR((AM2316-AM2314)/AM2316*100%,"")</f>
        <v/>
      </c>
    </row>
    <row r="2318" spans="1:39" customFormat="1" outlineLevel="1">
      <c r="A2318" t="str">
        <f>B2303&amp;C2318</f>
        <v>Surname, Forename9</v>
      </c>
      <c r="B2318" s="256"/>
      <c r="C2318" s="123">
        <v>9</v>
      </c>
      <c r="D2318" s="26" t="s">
        <v>22</v>
      </c>
      <c r="E2318" s="103"/>
      <c r="F2318" s="219"/>
      <c r="G2318" s="220"/>
      <c r="H2318" s="15"/>
      <c r="I2318" s="16"/>
      <c r="J2318" s="17"/>
      <c r="K2318" s="94"/>
      <c r="L2318" s="94"/>
      <c r="M2318" s="94"/>
      <c r="N2318" s="94"/>
      <c r="O2318" s="94"/>
      <c r="P2318" s="94"/>
      <c r="Q2318" s="17" t="str">
        <f>IF(SUM(K2318:P2318)=0,"",SUM(K2318:P2318))</f>
        <v/>
      </c>
      <c r="R2318" s="94"/>
      <c r="S2318" s="94"/>
      <c r="T2318" s="17" t="str">
        <f>IF(SUM(R2318:S2318)=0,"",SUM(R2318:S2318))</f>
        <v/>
      </c>
      <c r="U2318" s="17"/>
      <c r="V2318" s="94"/>
      <c r="W2318" s="17"/>
      <c r="X2318" s="94" t="str">
        <f>IFERROR(AVERAGE(V2318:W2318),"")</f>
        <v/>
      </c>
      <c r="Y2318" s="17"/>
      <c r="Z2318" s="17"/>
      <c r="AA2318" s="71"/>
      <c r="AB2318" s="17"/>
      <c r="AC2318" s="190" t="str">
        <f>IF(J2318="","",IF(J2318&lt;&gt;0,INT(25.4347*POWER((18-J2318),1.81)),0))</f>
        <v/>
      </c>
      <c r="AD2318" s="190" t="str">
        <f>IFERROR(IF(Q2318&lt;&gt;0,INT(0.14354*POWER(((10*Q2318)-220),1.4)),0),"")</f>
        <v/>
      </c>
      <c r="AE2318" s="190" t="str">
        <f>IFERROR(IF(T2318&lt;&gt;0,INT(51.39*POWER((T2318-1.5),1.05)),0),"")</f>
        <v/>
      </c>
      <c r="AF2318" s="190">
        <f>IF(U2318&lt;&gt;0,INT(0.8465*POWER(((100*U2318)-75),1.42)),0)</f>
        <v>0</v>
      </c>
      <c r="AG2318" s="190" t="str">
        <f>IFERROR(IF(X2318&lt;&gt;0,INT(1.53775*POWER((82-X2318),1.81)),0),"")</f>
        <v/>
      </c>
      <c r="AH2318" s="190" t="str">
        <f>IF(Y2318="","",IF(Y2318&lt;&gt;0,INT(5.74352*POWER((28.5-Y2318),1.92)),0))</f>
        <v/>
      </c>
      <c r="AI2318" s="190">
        <f>IF(Z2318&lt;&gt;0,INT(12.91*POWER((Z2318-4),1.1)),0)</f>
        <v>0</v>
      </c>
      <c r="AJ2318" s="190" t="str">
        <f>IF(AA2318="","",IF(AA2318&lt;&gt;0,INT(0.2797*POWER(((100*AA2318)),1.35)),0))</f>
        <v/>
      </c>
      <c r="AK2318" s="191" t="str">
        <f>IF(AB2318="","",IF(AB2318&lt;&gt;0,INT(100.14*POWER((AB2318-1),1.08)),0))</f>
        <v/>
      </c>
      <c r="AL2318" s="192">
        <f>COUNT(J2318,Q2318,T2318,X2318,Y2318,AA2318,AB2318)</f>
        <v>0</v>
      </c>
      <c r="AM2318" s="193" t="str">
        <f>IF(AL2318=0,"",SUM(AC2318:AK2318))</f>
        <v/>
      </c>
    </row>
    <row r="2319" spans="1:39" customFormat="1" outlineLevel="1">
      <c r="B2319" s="256"/>
      <c r="C2319" s="124" t="s">
        <v>65</v>
      </c>
      <c r="D2319" s="33"/>
      <c r="E2319" s="33"/>
      <c r="F2319" s="221"/>
      <c r="G2319" s="222"/>
      <c r="H2319" s="18"/>
      <c r="I2319" s="44"/>
      <c r="J2319" s="107" t="str">
        <f>IFERROR((J2316-J2318)/J2318*100%,"")</f>
        <v/>
      </c>
      <c r="K2319" s="107" t="str">
        <f t="shared" ref="K2319:T2319" si="10226">IFERROR((K2318-K2316)/K2318*100%,"")</f>
        <v/>
      </c>
      <c r="L2319" s="107" t="str">
        <f t="shared" si="10226"/>
        <v/>
      </c>
      <c r="M2319" s="107" t="str">
        <f t="shared" si="10226"/>
        <v/>
      </c>
      <c r="N2319" s="107" t="str">
        <f t="shared" si="10226"/>
        <v/>
      </c>
      <c r="O2319" s="107" t="str">
        <f t="shared" si="10226"/>
        <v/>
      </c>
      <c r="P2319" s="107" t="str">
        <f t="shared" si="10226"/>
        <v/>
      </c>
      <c r="Q2319" s="107" t="str">
        <f t="shared" si="10226"/>
        <v/>
      </c>
      <c r="R2319" s="107" t="str">
        <f t="shared" si="10226"/>
        <v/>
      </c>
      <c r="S2319" s="107" t="str">
        <f t="shared" si="10226"/>
        <v/>
      </c>
      <c r="T2319" s="107" t="str">
        <f t="shared" si="10226"/>
        <v/>
      </c>
      <c r="U2319" s="107" t="str">
        <f t="shared" ref="U2319" si="10227">IFERROR((U2318-U2317)/U2318*100%,"")</f>
        <v/>
      </c>
      <c r="V2319" s="107" t="str">
        <f>IFERROR((V2316-V2318)/V2318*100%,"")</f>
        <v/>
      </c>
      <c r="W2319" s="107" t="str">
        <f>IFERROR((W2316-W2318)/W2318*100%,"")</f>
        <v/>
      </c>
      <c r="X2319" s="107" t="str">
        <f>IFERROR((X2316-X2318)/X2318*100%,"")</f>
        <v/>
      </c>
      <c r="Y2319" s="107" t="str">
        <f>IFERROR((Y2316-Y2318)/Y2318*100%,"")</f>
        <v/>
      </c>
      <c r="Z2319" s="107" t="str">
        <f t="shared" ref="Z2319" si="10228">IFERROR((Z2318-Z2317)/Z2318*100%,"")</f>
        <v/>
      </c>
      <c r="AA2319" s="107" t="str">
        <f>IFERROR((AA2318-AA2316)/AA2318*100%,"")</f>
        <v/>
      </c>
      <c r="AB2319" s="107" t="str">
        <f>IFERROR((AB2318-AB2316)/AB2318*100%,"")</f>
        <v/>
      </c>
      <c r="AC2319" s="194" t="str">
        <f t="shared" ref="AC2319" si="10229">IFERROR((AC2318-AC2317)/AC2318*100%,"")</f>
        <v/>
      </c>
      <c r="AD2319" s="194" t="str">
        <f t="shared" ref="AD2319" si="10230">IFERROR((AD2318-AD2317)/AD2318*100%,"")</f>
        <v/>
      </c>
      <c r="AE2319" s="194" t="str">
        <f t="shared" ref="AE2319" si="10231">IFERROR((AE2318-AE2317)/AE2318*100%,"")</f>
        <v/>
      </c>
      <c r="AF2319" s="194" t="str">
        <f t="shared" ref="AF2319" si="10232">IFERROR((AF2318-AF2317)/AF2318*100%,"")</f>
        <v/>
      </c>
      <c r="AG2319" s="194" t="str">
        <f t="shared" ref="AG2319" si="10233">IFERROR((AG2318-AG2317)/AG2318*100%,"")</f>
        <v/>
      </c>
      <c r="AH2319" s="194" t="str">
        <f t="shared" ref="AH2319" si="10234">IFERROR((AH2318-AH2317)/AH2318*100%,"")</f>
        <v/>
      </c>
      <c r="AI2319" s="194" t="str">
        <f t="shared" ref="AI2319" si="10235">IFERROR((AI2318-AI2317)/AI2318*100%,"")</f>
        <v/>
      </c>
      <c r="AJ2319" s="194" t="str">
        <f t="shared" ref="AJ2319" si="10236">IFERROR((AJ2318-AJ2317)/AJ2318*100%,"")</f>
        <v/>
      </c>
      <c r="AK2319" s="194" t="str">
        <f t="shared" ref="AK2319" si="10237">IFERROR((AK2318-AK2317)/AK2318*100%,"")</f>
        <v/>
      </c>
      <c r="AL2319" s="194" t="str">
        <f t="shared" ref="AL2319" si="10238">IFERROR((AL2318-AL2317)/AL2318*100%,"")</f>
        <v/>
      </c>
      <c r="AM2319" s="227" t="str">
        <f>IFERROR((AM2318-AM2316)/AM2318*100%,"")</f>
        <v/>
      </c>
    </row>
    <row r="2320" spans="1:39" s="6" customFormat="1" outlineLevel="1">
      <c r="A2320" t="str">
        <f>B2303&amp;C2320</f>
        <v>Surname, Forename10</v>
      </c>
      <c r="B2320" s="256"/>
      <c r="C2320" s="125">
        <v>10</v>
      </c>
      <c r="D2320" s="33" t="s">
        <v>22</v>
      </c>
      <c r="E2320" s="33"/>
      <c r="F2320" s="223"/>
      <c r="G2320" s="224"/>
      <c r="H2320" s="18"/>
      <c r="I2320" s="44"/>
      <c r="J2320" s="34"/>
      <c r="K2320" s="34"/>
      <c r="L2320" s="34"/>
      <c r="M2320" s="34"/>
      <c r="N2320" s="34"/>
      <c r="O2320" s="34"/>
      <c r="P2320" s="34"/>
      <c r="Q2320" s="17" t="str">
        <f>IF(SUM(K2320:P2320)=0,"",SUM(K2320:P2320))</f>
        <v/>
      </c>
      <c r="R2320" s="94"/>
      <c r="S2320" s="94"/>
      <c r="T2320" s="17" t="str">
        <f>IF(SUM(R2320:S2320)=0,"",SUM(R2320:S2320))</f>
        <v/>
      </c>
      <c r="U2320" s="17"/>
      <c r="V2320" s="94"/>
      <c r="W2320" s="17"/>
      <c r="X2320" s="94" t="str">
        <f>IFERROR(AVERAGE(V2320:W2320),"")</f>
        <v/>
      </c>
      <c r="Y2320" s="17"/>
      <c r="Z2320" s="17"/>
      <c r="AA2320" s="71"/>
      <c r="AB2320" s="17"/>
      <c r="AC2320" s="190" t="str">
        <f>IF(J2320="","",IF(J2320&lt;&gt;0,INT(25.4347*POWER((18-J2320),1.81)),0))</f>
        <v/>
      </c>
      <c r="AD2320" s="190" t="str">
        <f>IFERROR(IF(Q2320&lt;&gt;0,INT(0.14354*POWER(((10*Q2320)-220),1.4)),0),"")</f>
        <v/>
      </c>
      <c r="AE2320" s="190" t="str">
        <f>IFERROR(IF(T2320&lt;&gt;0,INT(51.39*POWER((T2320-1.5),1.05)),0),"")</f>
        <v/>
      </c>
      <c r="AF2320" s="190">
        <f>IF(U2320&lt;&gt;0,INT(0.8465*POWER(((100*U2320)-75),1.42)),0)</f>
        <v>0</v>
      </c>
      <c r="AG2320" s="190" t="str">
        <f>IFERROR(IF(X2320&lt;&gt;0,INT(1.53775*POWER((82-X2320),1.81)),0),"")</f>
        <v/>
      </c>
      <c r="AH2320" s="190" t="str">
        <f>IF(Y2320="","",IF(Y2320&lt;&gt;0,INT(5.74352*POWER((28.5-Y2320),1.92)),0))</f>
        <v/>
      </c>
      <c r="AI2320" s="190">
        <f>IF(Z2320&lt;&gt;0,INT(12.91*POWER((Z2320-4),1.1)),0)</f>
        <v>0</v>
      </c>
      <c r="AJ2320" s="190" t="str">
        <f>IF(AA2320="","",IF(AA2320&lt;&gt;0,INT(0.2797*POWER(((100*AA2320)),1.35)),0))</f>
        <v/>
      </c>
      <c r="AK2320" s="191" t="str">
        <f>IF(AB2320="","",IF(AB2320&lt;&gt;0,INT(100.14*POWER((AB2320-1),1.08)),0))</f>
        <v/>
      </c>
      <c r="AL2320" s="192">
        <f>COUNT(J2320,Q2320,T2320,X2320,Y2320,AA2320,AB2320)</f>
        <v>0</v>
      </c>
      <c r="AM2320" s="193" t="str">
        <f>IF(AL2320=0,"",SUM(AC2320:AK2320))</f>
        <v/>
      </c>
    </row>
    <row r="2321" spans="1:39" s="6" customFormat="1" outlineLevel="1">
      <c r="A2321"/>
      <c r="B2321" s="257"/>
      <c r="C2321" s="126" t="s">
        <v>65</v>
      </c>
      <c r="D2321" s="33"/>
      <c r="E2321" s="33"/>
      <c r="F2321" s="223"/>
      <c r="G2321" s="224"/>
      <c r="H2321" s="18"/>
      <c r="I2321" s="44"/>
      <c r="J2321" s="107" t="str">
        <f>IFERROR((J2318-J2320)/J2320*100%,"")</f>
        <v/>
      </c>
      <c r="K2321" s="107" t="str">
        <f t="shared" ref="K2321:T2321" si="10239">IFERROR((K2320-K2318)/K2320*100%,"")</f>
        <v/>
      </c>
      <c r="L2321" s="107" t="str">
        <f t="shared" si="10239"/>
        <v/>
      </c>
      <c r="M2321" s="107" t="str">
        <f t="shared" si="10239"/>
        <v/>
      </c>
      <c r="N2321" s="107" t="str">
        <f t="shared" si="10239"/>
        <v/>
      </c>
      <c r="O2321" s="107" t="str">
        <f t="shared" si="10239"/>
        <v/>
      </c>
      <c r="P2321" s="107" t="str">
        <f t="shared" si="10239"/>
        <v/>
      </c>
      <c r="Q2321" s="107" t="str">
        <f t="shared" si="10239"/>
        <v/>
      </c>
      <c r="R2321" s="107" t="str">
        <f t="shared" si="10239"/>
        <v/>
      </c>
      <c r="S2321" s="107" t="str">
        <f t="shared" si="10239"/>
        <v/>
      </c>
      <c r="T2321" s="107" t="str">
        <f t="shared" si="10239"/>
        <v/>
      </c>
      <c r="U2321" s="107" t="str">
        <f t="shared" ref="U2321" si="10240">IFERROR((U2320-U2319)/U2320*100%,"")</f>
        <v/>
      </c>
      <c r="V2321" s="107" t="str">
        <f>IFERROR((V2318-V2320)/V2320*100%,"")</f>
        <v/>
      </c>
      <c r="W2321" s="107" t="str">
        <f>IFERROR((W2318-W2320)/W2320*100%,"")</f>
        <v/>
      </c>
      <c r="X2321" s="107" t="str">
        <f>IFERROR((X2318-X2320)/X2320*100%,"")</f>
        <v/>
      </c>
      <c r="Y2321" s="107" t="str">
        <f>IFERROR((Y2318-Y2320)/Y2320*100%,"")</f>
        <v/>
      </c>
      <c r="Z2321" s="107" t="str">
        <f t="shared" ref="Z2321" si="10241">IFERROR((Z2320-Z2319)/Z2320*100%,"")</f>
        <v/>
      </c>
      <c r="AA2321" s="107" t="str">
        <f>IFERROR((AA2320-AA2318)/AA2320*100%,"")</f>
        <v/>
      </c>
      <c r="AB2321" s="107" t="str">
        <f>IFERROR((AB2320-AB2318)/AB2320*100%,"")</f>
        <v/>
      </c>
      <c r="AC2321" s="194" t="str">
        <f t="shared" ref="AC2321" si="10242">IFERROR((AC2320-AC2319)/AC2320*100%,"")</f>
        <v/>
      </c>
      <c r="AD2321" s="194" t="str">
        <f t="shared" ref="AD2321" si="10243">IFERROR((AD2320-AD2319)/AD2320*100%,"")</f>
        <v/>
      </c>
      <c r="AE2321" s="194" t="str">
        <f t="shared" ref="AE2321" si="10244">IFERROR((AE2320-AE2319)/AE2320*100%,"")</f>
        <v/>
      </c>
      <c r="AF2321" s="194" t="str">
        <f t="shared" ref="AF2321" si="10245">IFERROR((AF2320-AF2319)/AF2320*100%,"")</f>
        <v/>
      </c>
      <c r="AG2321" s="194" t="str">
        <f t="shared" ref="AG2321" si="10246">IFERROR((AG2320-AG2319)/AG2320*100%,"")</f>
        <v/>
      </c>
      <c r="AH2321" s="194" t="str">
        <f t="shared" ref="AH2321" si="10247">IFERROR((AH2320-AH2319)/AH2320*100%,"")</f>
        <v/>
      </c>
      <c r="AI2321" s="194" t="str">
        <f t="shared" ref="AI2321" si="10248">IFERROR((AI2320-AI2319)/AI2320*100%,"")</f>
        <v/>
      </c>
      <c r="AJ2321" s="194" t="str">
        <f t="shared" ref="AJ2321" si="10249">IFERROR((AJ2320-AJ2319)/AJ2320*100%,"")</f>
        <v/>
      </c>
      <c r="AK2321" s="194" t="str">
        <f t="shared" ref="AK2321" si="10250">IFERROR((AK2320-AK2319)/AK2320*100%,"")</f>
        <v/>
      </c>
      <c r="AL2321" s="194" t="str">
        <f t="shared" ref="AL2321" si="10251">IFERROR((AL2320-AL2319)/AL2320*100%,"")</f>
        <v/>
      </c>
      <c r="AM2321" s="227" t="str">
        <f>IFERROR((AM2320-AM2318)/AM2320*100%,"")</f>
        <v/>
      </c>
    </row>
    <row r="2322" spans="1:39" s="45" customFormat="1" outlineLevel="1">
      <c r="B2322" s="115"/>
      <c r="C2322" s="32"/>
      <c r="D2322" s="33"/>
      <c r="E2322" s="33"/>
      <c r="F2322" s="33"/>
      <c r="G2322" s="33"/>
      <c r="H2322" s="18"/>
      <c r="I2322" s="44"/>
      <c r="J2322" s="34"/>
      <c r="K2322" s="34"/>
      <c r="L2322" s="34"/>
      <c r="M2322" s="34"/>
      <c r="N2322" s="34"/>
      <c r="O2322" s="34"/>
      <c r="P2322" s="34"/>
      <c r="Q2322" s="34"/>
      <c r="R2322" s="34"/>
      <c r="S2322" s="34"/>
      <c r="T2322" s="34"/>
      <c r="U2322" s="34"/>
      <c r="V2322" s="34"/>
      <c r="W2322" s="34"/>
      <c r="X2322" s="34"/>
      <c r="Y2322" s="34"/>
      <c r="Z2322" s="34"/>
      <c r="AA2322" s="34"/>
      <c r="AB2322" s="34"/>
      <c r="AC2322" s="195"/>
      <c r="AD2322" s="196"/>
      <c r="AE2322" s="196"/>
      <c r="AF2322" s="196"/>
      <c r="AG2322" s="196"/>
      <c r="AH2322" s="196"/>
      <c r="AI2322" s="196"/>
      <c r="AJ2322" s="196"/>
      <c r="AK2322" s="197"/>
      <c r="AL2322" s="196"/>
      <c r="AM2322" s="198"/>
    </row>
    <row r="2323" spans="1:39" s="6" customFormat="1" outlineLevel="1">
      <c r="B2323" s="116"/>
      <c r="C2323" s="35"/>
      <c r="D2323" s="36"/>
      <c r="E2323" s="36"/>
      <c r="F2323" s="36"/>
      <c r="G2323" s="36"/>
      <c r="H2323" s="37"/>
      <c r="I2323" s="38" t="s">
        <v>24</v>
      </c>
      <c r="J2323" s="21" t="e">
        <f>AVERAGE(J2303:J2304,J2306,J2308,J2310,J2312,J2314,J2316,J2318,J2320)</f>
        <v>#DIV/0!</v>
      </c>
      <c r="K2323" s="21" t="e">
        <f t="shared" ref="K2323:AB2323" si="10252">AVERAGE(K2303:K2304,K2306,K2308,K2310,K2312,K2314,K2316,K2318,K2320)</f>
        <v>#DIV/0!</v>
      </c>
      <c r="L2323" s="21" t="e">
        <f t="shared" si="10252"/>
        <v>#DIV/0!</v>
      </c>
      <c r="M2323" s="21" t="e">
        <f t="shared" si="10252"/>
        <v>#DIV/0!</v>
      </c>
      <c r="N2323" s="21" t="e">
        <f t="shared" si="10252"/>
        <v>#DIV/0!</v>
      </c>
      <c r="O2323" s="21" t="e">
        <f t="shared" si="10252"/>
        <v>#DIV/0!</v>
      </c>
      <c r="P2323" s="21" t="e">
        <f t="shared" si="10252"/>
        <v>#DIV/0!</v>
      </c>
      <c r="Q2323" s="21">
        <f t="shared" si="10252"/>
        <v>0</v>
      </c>
      <c r="R2323" s="21" t="e">
        <f t="shared" si="10252"/>
        <v>#DIV/0!</v>
      </c>
      <c r="S2323" s="21" t="e">
        <f t="shared" si="10252"/>
        <v>#DIV/0!</v>
      </c>
      <c r="T2323" s="21">
        <f t="shared" si="10252"/>
        <v>0</v>
      </c>
      <c r="U2323" s="21" t="e">
        <f t="shared" si="10252"/>
        <v>#DIV/0!</v>
      </c>
      <c r="V2323" s="21" t="e">
        <f t="shared" si="10252"/>
        <v>#DIV/0!</v>
      </c>
      <c r="W2323" s="21" t="e">
        <f t="shared" si="10252"/>
        <v>#DIV/0!</v>
      </c>
      <c r="X2323" s="21" t="e">
        <f t="shared" si="10252"/>
        <v>#DIV/0!</v>
      </c>
      <c r="Y2323" s="21" t="e">
        <f t="shared" si="10252"/>
        <v>#DIV/0!</v>
      </c>
      <c r="Z2323" s="21" t="e">
        <f t="shared" si="10252"/>
        <v>#DIV/0!</v>
      </c>
      <c r="AA2323" s="21" t="e">
        <f t="shared" si="10252"/>
        <v>#DIV/0!</v>
      </c>
      <c r="AB2323" s="21" t="e">
        <f t="shared" si="10252"/>
        <v>#DIV/0!</v>
      </c>
      <c r="AC2323" s="199"/>
      <c r="AD2323" s="200"/>
      <c r="AE2323" s="200"/>
      <c r="AF2323" s="200"/>
      <c r="AG2323" s="200"/>
      <c r="AH2323" s="200"/>
      <c r="AI2323" s="200"/>
      <c r="AJ2323" s="200"/>
      <c r="AK2323" s="201"/>
      <c r="AL2323" s="200"/>
      <c r="AM2323" s="202"/>
    </row>
    <row r="2324" spans="1:39" s="6" customFormat="1" outlineLevel="1">
      <c r="B2324" s="116"/>
      <c r="C2324" s="35"/>
      <c r="D2324" s="36"/>
      <c r="E2324" s="36"/>
      <c r="F2324" s="36"/>
      <c r="G2324" s="36"/>
      <c r="H2324" s="37"/>
      <c r="I2324" s="38" t="s">
        <v>26</v>
      </c>
      <c r="J2324" s="21">
        <f>MIN(J2303:J2304,J2306,J2308,J2310,J2312,J2314,J2316,J2318,J2320)</f>
        <v>0</v>
      </c>
      <c r="K2324" s="21">
        <f t="shared" ref="K2324:AB2324" si="10253">MIN(K2303:K2304,K2306,K2308,K2310,K2312,K2314,K2316,K2318,K2320)</f>
        <v>0</v>
      </c>
      <c r="L2324" s="21">
        <f t="shared" si="10253"/>
        <v>0</v>
      </c>
      <c r="M2324" s="21">
        <f t="shared" si="10253"/>
        <v>0</v>
      </c>
      <c r="N2324" s="21">
        <f t="shared" si="10253"/>
        <v>0</v>
      </c>
      <c r="O2324" s="21">
        <f t="shared" si="10253"/>
        <v>0</v>
      </c>
      <c r="P2324" s="21">
        <f t="shared" si="10253"/>
        <v>0</v>
      </c>
      <c r="Q2324" s="21">
        <f t="shared" si="10253"/>
        <v>0</v>
      </c>
      <c r="R2324" s="21">
        <f t="shared" si="10253"/>
        <v>0</v>
      </c>
      <c r="S2324" s="21">
        <f t="shared" si="10253"/>
        <v>0</v>
      </c>
      <c r="T2324" s="21">
        <f t="shared" si="10253"/>
        <v>0</v>
      </c>
      <c r="U2324" s="21">
        <f t="shared" si="10253"/>
        <v>0</v>
      </c>
      <c r="V2324" s="21">
        <f t="shared" si="10253"/>
        <v>0</v>
      </c>
      <c r="W2324" s="21">
        <f t="shared" si="10253"/>
        <v>0</v>
      </c>
      <c r="X2324" s="21" t="e">
        <f t="shared" si="10253"/>
        <v>#DIV/0!</v>
      </c>
      <c r="Y2324" s="21">
        <f t="shared" si="10253"/>
        <v>0</v>
      </c>
      <c r="Z2324" s="21">
        <f t="shared" si="10253"/>
        <v>0</v>
      </c>
      <c r="AA2324" s="21">
        <f t="shared" si="10253"/>
        <v>0</v>
      </c>
      <c r="AB2324" s="21">
        <f t="shared" si="10253"/>
        <v>0</v>
      </c>
      <c r="AC2324" s="199"/>
      <c r="AD2324" s="200"/>
      <c r="AE2324" s="200"/>
      <c r="AF2324" s="200"/>
      <c r="AG2324" s="200"/>
      <c r="AH2324" s="200"/>
      <c r="AI2324" s="200"/>
      <c r="AJ2324" s="200"/>
      <c r="AK2324" s="201"/>
      <c r="AL2324" s="200"/>
      <c r="AM2324" s="202"/>
    </row>
    <row r="2325" spans="1:39" s="6" customFormat="1" outlineLevel="1">
      <c r="B2325" s="116"/>
      <c r="C2325" s="35"/>
      <c r="D2325" s="36"/>
      <c r="E2325" s="36"/>
      <c r="F2325" s="36"/>
      <c r="G2325" s="36"/>
      <c r="H2325" s="37"/>
      <c r="I2325" s="38" t="s">
        <v>25</v>
      </c>
      <c r="J2325" s="21">
        <f>MAX(J2303:J2304,J2306,J2308,J2310,J2312,J2314,J2316,J2318,J2320)</f>
        <v>0</v>
      </c>
      <c r="K2325" s="21">
        <f t="shared" ref="K2325:AB2325" si="10254">MAX(K2303:K2304,K2306,K2308,K2310,K2312,K2314,K2316,K2318,K2320)</f>
        <v>0</v>
      </c>
      <c r="L2325" s="21">
        <f t="shared" si="10254"/>
        <v>0</v>
      </c>
      <c r="M2325" s="21">
        <f t="shared" si="10254"/>
        <v>0</v>
      </c>
      <c r="N2325" s="21">
        <f t="shared" si="10254"/>
        <v>0</v>
      </c>
      <c r="O2325" s="21">
        <f t="shared" si="10254"/>
        <v>0</v>
      </c>
      <c r="P2325" s="21">
        <f t="shared" si="10254"/>
        <v>0</v>
      </c>
      <c r="Q2325" s="21">
        <f t="shared" si="10254"/>
        <v>0</v>
      </c>
      <c r="R2325" s="21">
        <f t="shared" si="10254"/>
        <v>0</v>
      </c>
      <c r="S2325" s="21">
        <f t="shared" si="10254"/>
        <v>0</v>
      </c>
      <c r="T2325" s="21">
        <f t="shared" si="10254"/>
        <v>0</v>
      </c>
      <c r="U2325" s="21">
        <f t="shared" si="10254"/>
        <v>0</v>
      </c>
      <c r="V2325" s="21">
        <f t="shared" si="10254"/>
        <v>0</v>
      </c>
      <c r="W2325" s="21">
        <f t="shared" si="10254"/>
        <v>0</v>
      </c>
      <c r="X2325" s="21" t="e">
        <f t="shared" si="10254"/>
        <v>#DIV/0!</v>
      </c>
      <c r="Y2325" s="21">
        <f t="shared" si="10254"/>
        <v>0</v>
      </c>
      <c r="Z2325" s="21">
        <f t="shared" si="10254"/>
        <v>0</v>
      </c>
      <c r="AA2325" s="21">
        <f t="shared" si="10254"/>
        <v>0</v>
      </c>
      <c r="AB2325" s="21">
        <f t="shared" si="10254"/>
        <v>0</v>
      </c>
      <c r="AC2325" s="199"/>
      <c r="AD2325" s="200"/>
      <c r="AE2325" s="200"/>
      <c r="AF2325" s="200"/>
      <c r="AG2325" s="200"/>
      <c r="AH2325" s="200"/>
      <c r="AI2325" s="200"/>
      <c r="AJ2325" s="200"/>
      <c r="AK2325" s="201"/>
      <c r="AL2325" s="200"/>
      <c r="AM2325" s="202"/>
    </row>
    <row r="2326" spans="1:39" s="6" customFormat="1" outlineLevel="1">
      <c r="B2326" s="116"/>
      <c r="C2326" s="35"/>
      <c r="D2326" s="36"/>
      <c r="E2326" s="36"/>
      <c r="F2326" s="36"/>
      <c r="G2326" s="36"/>
      <c r="H2326" s="37"/>
      <c r="I2326" s="38"/>
      <c r="J2326" s="21"/>
      <c r="K2326" s="21"/>
      <c r="L2326" s="21"/>
      <c r="M2326" s="21"/>
      <c r="N2326" s="21"/>
      <c r="O2326" s="21"/>
      <c r="P2326" s="21"/>
      <c r="Q2326" s="21"/>
      <c r="R2326" s="21"/>
      <c r="S2326" s="21"/>
      <c r="T2326" s="21"/>
      <c r="U2326" s="21"/>
      <c r="V2326" s="21"/>
      <c r="W2326" s="21"/>
      <c r="X2326" s="21"/>
      <c r="Y2326" s="21"/>
      <c r="Z2326" s="21"/>
      <c r="AA2326" s="21"/>
      <c r="AB2326" s="21"/>
      <c r="AC2326" s="200"/>
      <c r="AD2326" s="200"/>
      <c r="AE2326" s="200"/>
      <c r="AF2326" s="200"/>
      <c r="AG2326" s="200"/>
      <c r="AH2326" s="200"/>
      <c r="AI2326" s="200"/>
      <c r="AJ2326" s="200"/>
      <c r="AK2326" s="200"/>
      <c r="AL2326" s="200"/>
      <c r="AM2326" s="202"/>
    </row>
    <row r="2327" spans="1:39" s="31" customFormat="1" ht="16.5" outlineLevel="1" thickBot="1">
      <c r="B2327" s="117"/>
      <c r="C2327" s="39"/>
      <c r="D2327" s="40"/>
      <c r="E2327" s="40"/>
      <c r="F2327" s="40"/>
      <c r="G2327" s="40"/>
      <c r="H2327" s="41"/>
      <c r="I2327" s="42"/>
      <c r="J2327" s="43"/>
      <c r="K2327" s="43"/>
      <c r="L2327" s="43"/>
      <c r="M2327" s="43"/>
      <c r="N2327" s="43"/>
      <c r="O2327" s="43"/>
      <c r="P2327" s="43"/>
      <c r="Q2327" s="43"/>
      <c r="R2327" s="43"/>
      <c r="S2327" s="43"/>
      <c r="T2327" s="43"/>
      <c r="U2327" s="43"/>
      <c r="V2327" s="43"/>
      <c r="W2327" s="43"/>
      <c r="X2327" s="43"/>
      <c r="Y2327" s="43"/>
      <c r="Z2327" s="43"/>
      <c r="AA2327" s="43"/>
      <c r="AB2327" s="43"/>
      <c r="AC2327" s="204"/>
      <c r="AD2327" s="204"/>
      <c r="AE2327" s="204"/>
      <c r="AF2327" s="204"/>
      <c r="AG2327" s="204"/>
      <c r="AH2327" s="204"/>
      <c r="AI2327" s="204"/>
      <c r="AJ2327" s="204"/>
      <c r="AK2327" s="204"/>
      <c r="AL2327" s="204"/>
      <c r="AM2327" s="205"/>
    </row>
    <row r="2328" spans="1:39" customFormat="1">
      <c r="B2328" s="118"/>
      <c r="C2328" s="28"/>
      <c r="D2328" s="19"/>
      <c r="E2328" s="19"/>
      <c r="F2328" s="19"/>
      <c r="G2328" s="19"/>
      <c r="H2328" s="29"/>
      <c r="I2328" s="20"/>
      <c r="J2328" s="30"/>
      <c r="K2328" s="30"/>
      <c r="L2328" s="30"/>
      <c r="M2328" s="30"/>
      <c r="N2328" s="30"/>
      <c r="O2328" s="30"/>
      <c r="P2328" s="30"/>
      <c r="Q2328" s="30"/>
      <c r="R2328" s="30"/>
      <c r="S2328" s="30"/>
      <c r="T2328" s="30"/>
      <c r="U2328" s="30"/>
      <c r="V2328" s="30"/>
      <c r="W2328" s="30"/>
      <c r="X2328" s="30"/>
      <c r="Y2328" s="30"/>
      <c r="Z2328" s="30"/>
      <c r="AA2328" s="30"/>
      <c r="AB2328" s="30"/>
      <c r="AC2328" s="206"/>
      <c r="AD2328" s="206"/>
      <c r="AE2328" s="206"/>
      <c r="AF2328" s="206"/>
      <c r="AG2328" s="206"/>
      <c r="AH2328" s="206"/>
      <c r="AI2328" s="206"/>
      <c r="AJ2328" s="206"/>
      <c r="AK2328" s="206"/>
      <c r="AL2328" s="206"/>
      <c r="AM2328" s="207"/>
    </row>
    <row r="2329" spans="1:39" customFormat="1" outlineLevel="1">
      <c r="B2329" s="114" t="s">
        <v>41</v>
      </c>
      <c r="C2329" s="28"/>
      <c r="D2329" s="19"/>
      <c r="E2329" s="19"/>
      <c r="F2329" s="19"/>
      <c r="G2329" s="19"/>
      <c r="H2329" s="29"/>
      <c r="I2329" s="20"/>
      <c r="J2329" s="30"/>
      <c r="K2329" s="30"/>
      <c r="L2329" s="30"/>
      <c r="M2329" s="30"/>
      <c r="N2329" s="30"/>
      <c r="O2329" s="30"/>
      <c r="P2329" s="30"/>
      <c r="Q2329" s="30"/>
      <c r="R2329" s="30"/>
      <c r="S2329" s="30"/>
      <c r="T2329" s="30"/>
      <c r="U2329" s="30"/>
      <c r="V2329" s="30"/>
      <c r="W2329" s="30"/>
      <c r="X2329" s="30"/>
      <c r="Y2329" s="30"/>
      <c r="Z2329" s="30"/>
      <c r="AA2329" s="30"/>
      <c r="AB2329" s="30"/>
      <c r="AC2329" s="206"/>
      <c r="AD2329" s="206"/>
      <c r="AE2329" s="206"/>
      <c r="AF2329" s="206"/>
      <c r="AG2329" s="206"/>
      <c r="AH2329" s="206"/>
      <c r="AI2329" s="206"/>
      <c r="AJ2329" s="206"/>
      <c r="AK2329" s="206"/>
      <c r="AL2329" s="206"/>
      <c r="AM2329" s="207"/>
    </row>
    <row r="2330" spans="1:39" customFormat="1" outlineLevel="1">
      <c r="A2330" t="str">
        <f>B2330&amp;C2330</f>
        <v>Surname, Forename1</v>
      </c>
      <c r="B2330" s="255" t="s">
        <v>28</v>
      </c>
      <c r="C2330" s="122">
        <v>1</v>
      </c>
      <c r="D2330" s="26" t="s">
        <v>22</v>
      </c>
      <c r="E2330" s="103"/>
      <c r="F2330" s="217"/>
      <c r="G2330" s="218"/>
      <c r="H2330" s="16"/>
      <c r="I2330" s="16"/>
      <c r="J2330" s="17"/>
      <c r="K2330" s="94"/>
      <c r="L2330" s="94"/>
      <c r="M2330" s="94"/>
      <c r="N2330" s="94"/>
      <c r="O2330" s="94"/>
      <c r="P2330" s="94"/>
      <c r="Q2330" s="17">
        <f>SUM(K2330:P2330)</f>
        <v>0</v>
      </c>
      <c r="R2330" s="94"/>
      <c r="S2330" s="94"/>
      <c r="T2330" s="17">
        <f>SUM(R2330:S2330)</f>
        <v>0</v>
      </c>
      <c r="U2330" s="17"/>
      <c r="V2330" s="94"/>
      <c r="W2330" s="17"/>
      <c r="X2330" s="94" t="e">
        <f>AVERAGE(V2330:W2330)</f>
        <v>#DIV/0!</v>
      </c>
      <c r="Y2330" s="17"/>
      <c r="Z2330" s="17"/>
      <c r="AA2330" s="17"/>
      <c r="AB2330" s="17"/>
      <c r="AC2330" s="190">
        <f>IF(J2330&lt;&gt;0,INT(25.4347*POWER((18-J2330),1.81)),0)</f>
        <v>0</v>
      </c>
      <c r="AD2330" s="190">
        <f>IF(Q2330&lt;&gt;0,INT(0.14354*POWER(((10*Q2330)-220),1.4)),0)</f>
        <v>0</v>
      </c>
      <c r="AE2330" s="190">
        <f>IF(T2330&lt;&gt;0,INT(51.39*POWER((T2330-1.5),1.05)),0)</f>
        <v>0</v>
      </c>
      <c r="AF2330" s="190">
        <f>IF(U2330&lt;&gt;0,INT(0.8465*POWER(((100*U2330)-75),1.42)),0)</f>
        <v>0</v>
      </c>
      <c r="AG2330" s="190" t="e">
        <f>IF(X2330&lt;&gt;0,INT(1.53775*POWER((82-X2330),1.81)),0)</f>
        <v>#DIV/0!</v>
      </c>
      <c r="AH2330" s="190">
        <f>IF(Y2330&lt;&gt;0,INT(5.74352*POWER((28.5-Y2330),1.92)),0)</f>
        <v>0</v>
      </c>
      <c r="AI2330" s="190">
        <f>IF(Z2330&lt;&gt;0,INT(12.91*POWER((Z2330-4),1.1)),0)</f>
        <v>0</v>
      </c>
      <c r="AJ2330" s="190">
        <f>IF(AA2330&lt;&gt;0,INT(0.2797*POWER(((100*AA2330)),1.35)),0)</f>
        <v>0</v>
      </c>
      <c r="AK2330" s="191">
        <f>IF(AB2330&lt;&gt;0,INT(100.14*POWER((AB2330-1),1.08)),0)</f>
        <v>0</v>
      </c>
      <c r="AL2330" s="208">
        <v>7</v>
      </c>
      <c r="AM2330" s="193" t="e">
        <f>SUM(AC2330:AK2330)</f>
        <v>#DIV/0!</v>
      </c>
    </row>
    <row r="2331" spans="1:39" customFormat="1" outlineLevel="1">
      <c r="A2331" t="str">
        <f>B2330&amp;C2331</f>
        <v>Surname, Forename2</v>
      </c>
      <c r="B2331" s="256"/>
      <c r="C2331" s="123">
        <v>2</v>
      </c>
      <c r="D2331" s="26" t="s">
        <v>22</v>
      </c>
      <c r="E2331" s="103"/>
      <c r="F2331" s="219"/>
      <c r="G2331" s="220"/>
      <c r="H2331" s="15"/>
      <c r="I2331" s="16"/>
      <c r="J2331" s="17"/>
      <c r="K2331" s="94"/>
      <c r="L2331" s="94"/>
      <c r="M2331" s="94"/>
      <c r="N2331" s="94"/>
      <c r="O2331" s="94"/>
      <c r="P2331" s="94"/>
      <c r="Q2331" s="17" t="str">
        <f>IF(SUM(K2331:P2331)=0,"",SUM(K2331:P2331))</f>
        <v/>
      </c>
      <c r="R2331" s="94"/>
      <c r="S2331" s="94"/>
      <c r="T2331" s="17" t="str">
        <f>IF(SUM(R2331:S2331)=0,"",SUM(R2331:S2331))</f>
        <v/>
      </c>
      <c r="U2331" s="17"/>
      <c r="V2331" s="94"/>
      <c r="W2331" s="17"/>
      <c r="X2331" s="94" t="str">
        <f>IFERROR(AVERAGE(V2331:W2331),"")</f>
        <v/>
      </c>
      <c r="Y2331" s="17"/>
      <c r="Z2331" s="17"/>
      <c r="AA2331" s="71"/>
      <c r="AB2331" s="17"/>
      <c r="AC2331" s="190" t="str">
        <f>IF(J2331="","",IF(J2331&lt;&gt;0,INT(25.4347*POWER((18-J2331),1.81)),0))</f>
        <v/>
      </c>
      <c r="AD2331" s="190" t="str">
        <f>IFERROR(IF(Q2331&lt;&gt;0,INT(0.14354*POWER(((10*Q2331)-220),1.4)),0),"")</f>
        <v/>
      </c>
      <c r="AE2331" s="190" t="str">
        <f>IFERROR(IF(T2331&lt;&gt;0,INT(51.39*POWER((T2331-1.5),1.05)),0),"")</f>
        <v/>
      </c>
      <c r="AF2331" s="190">
        <f>IF(U2331&lt;&gt;0,INT(0.8465*POWER(((100*U2331)-75),1.42)),0)</f>
        <v>0</v>
      </c>
      <c r="AG2331" s="190" t="str">
        <f>IFERROR(IF(X2331&lt;&gt;0,INT(1.53775*POWER((82-X2331),1.81)),0),"")</f>
        <v/>
      </c>
      <c r="AH2331" s="190" t="str">
        <f>IF(Y2331="","",IF(Y2331&lt;&gt;0,INT(5.74352*POWER((28.5-Y2331),1.92)),0))</f>
        <v/>
      </c>
      <c r="AI2331" s="190">
        <f>IF(Z2331&lt;&gt;0,INT(12.91*POWER((Z2331-4),1.1)),0)</f>
        <v>0</v>
      </c>
      <c r="AJ2331" s="190" t="str">
        <f>IF(AA2331="","",IF(AA2331&lt;&gt;0,INT(0.2797*POWER(((100*AA2331)),1.35)),0))</f>
        <v/>
      </c>
      <c r="AK2331" s="191" t="str">
        <f>IF(AB2331="","",IF(AB2331&lt;&gt;0,INT(100.14*POWER((AB2331-1),1.08)),0))</f>
        <v/>
      </c>
      <c r="AL2331" s="192">
        <f>COUNT(J2331,Q2331,T2331,X2331,Y2331,AA2331,AB2331)</f>
        <v>0</v>
      </c>
      <c r="AM2331" s="193" t="str">
        <f>IF(AL2331=0,"",SUM(AC2331:AK2331))</f>
        <v/>
      </c>
    </row>
    <row r="2332" spans="1:39" customFormat="1" outlineLevel="1">
      <c r="B2332" s="256"/>
      <c r="C2332" s="124" t="s">
        <v>65</v>
      </c>
      <c r="D2332" s="103"/>
      <c r="E2332" s="103"/>
      <c r="F2332" s="219"/>
      <c r="G2332" s="220"/>
      <c r="H2332" s="104"/>
      <c r="I2332" s="105"/>
      <c r="J2332" s="107" t="str">
        <f>IFERROR((J2330-J2331)/J2331*100%,"")</f>
        <v/>
      </c>
      <c r="K2332" s="107" t="str">
        <f>IFERROR((K2331-K2330)/K2331*100%,"")</f>
        <v/>
      </c>
      <c r="L2332" s="107" t="str">
        <f t="shared" ref="L2332:S2332" si="10255">IFERROR((L2331-L2330)/L2331*100%,"")</f>
        <v/>
      </c>
      <c r="M2332" s="107" t="str">
        <f t="shared" si="10255"/>
        <v/>
      </c>
      <c r="N2332" s="107" t="str">
        <f t="shared" si="10255"/>
        <v/>
      </c>
      <c r="O2332" s="107" t="str">
        <f t="shared" si="10255"/>
        <v/>
      </c>
      <c r="P2332" s="107" t="str">
        <f t="shared" si="10255"/>
        <v/>
      </c>
      <c r="Q2332" s="107" t="str">
        <f t="shared" si="10255"/>
        <v/>
      </c>
      <c r="R2332" s="107" t="str">
        <f t="shared" si="10255"/>
        <v/>
      </c>
      <c r="S2332" s="107" t="str">
        <f t="shared" si="10255"/>
        <v/>
      </c>
      <c r="T2332" s="107" t="str">
        <f>IFERROR((T2331-T2330)/T2331*100%,"")</f>
        <v/>
      </c>
      <c r="U2332" s="107" t="str">
        <f t="shared" ref="U2332" si="10256">IFERROR((U2331-U2330)/U2331*100%,"")</f>
        <v/>
      </c>
      <c r="V2332" s="107" t="str">
        <f>IFERROR((V2330-V2331)/V2331*100%,"")</f>
        <v/>
      </c>
      <c r="W2332" s="107" t="str">
        <f>IFERROR((W2330-W2331)/W2331*100%,"")</f>
        <v/>
      </c>
      <c r="X2332" s="107" t="str">
        <f>IFERROR((X2330-X2331)/X2331*100%,"")</f>
        <v/>
      </c>
      <c r="Y2332" s="107" t="str">
        <f>IFERROR((Y2330-Y2331)/Y2331*100%,"")</f>
        <v/>
      </c>
      <c r="Z2332" s="107" t="str">
        <f t="shared" ref="Z2332:AB2332" si="10257">IFERROR((Z2331-Z2330)/Z2331*100%,"")</f>
        <v/>
      </c>
      <c r="AA2332" s="107" t="str">
        <f t="shared" si="10257"/>
        <v/>
      </c>
      <c r="AB2332" s="107" t="str">
        <f t="shared" si="10257"/>
        <v/>
      </c>
      <c r="AC2332" s="194" t="str">
        <f t="shared" ref="AC2332" si="10258">IFERROR((AC2331-AC2330)/AC2331*100%,"")</f>
        <v/>
      </c>
      <c r="AD2332" s="194" t="str">
        <f t="shared" ref="AD2332" si="10259">IFERROR((AD2331-AD2330)/AD2331*100%,"")</f>
        <v/>
      </c>
      <c r="AE2332" s="194" t="str">
        <f t="shared" ref="AE2332" si="10260">IFERROR((AE2331-AE2330)/AE2331*100%,"")</f>
        <v/>
      </c>
      <c r="AF2332" s="194" t="str">
        <f t="shared" ref="AF2332" si="10261">IFERROR((AF2331-AF2330)/AF2331*100%,"")</f>
        <v/>
      </c>
      <c r="AG2332" s="194" t="str">
        <f t="shared" ref="AG2332" si="10262">IFERROR((AG2331-AG2330)/AG2331*100%,"")</f>
        <v/>
      </c>
      <c r="AH2332" s="194" t="str">
        <f t="shared" ref="AH2332" si="10263">IFERROR((AH2331-AH2330)/AH2331*100%,"")</f>
        <v/>
      </c>
      <c r="AI2332" s="194" t="str">
        <f t="shared" ref="AI2332" si="10264">IFERROR((AI2331-AI2330)/AI2331*100%,"")</f>
        <v/>
      </c>
      <c r="AJ2332" s="194" t="str">
        <f t="shared" ref="AJ2332" si="10265">IFERROR((AJ2331-AJ2330)/AJ2331*100%,"")</f>
        <v/>
      </c>
      <c r="AK2332" s="194" t="str">
        <f t="shared" ref="AK2332" si="10266">IFERROR((AK2331-AK2330)/AK2331*100%,"")</f>
        <v/>
      </c>
      <c r="AL2332" s="194" t="str">
        <f t="shared" ref="AL2332:AM2332" si="10267">IFERROR((AL2331-AL2330)/AL2331*100%,"")</f>
        <v/>
      </c>
      <c r="AM2332" s="228" t="str">
        <f t="shared" si="10267"/>
        <v/>
      </c>
    </row>
    <row r="2333" spans="1:39" customFormat="1" outlineLevel="1">
      <c r="A2333" t="str">
        <f>B2330&amp;C2333</f>
        <v>Surname, Forename3</v>
      </c>
      <c r="B2333" s="256"/>
      <c r="C2333" s="123">
        <v>3</v>
      </c>
      <c r="D2333" s="26" t="s">
        <v>22</v>
      </c>
      <c r="E2333" s="103"/>
      <c r="F2333" s="219"/>
      <c r="G2333" s="220"/>
      <c r="H2333" s="15"/>
      <c r="I2333" s="16"/>
      <c r="J2333" s="17"/>
      <c r="K2333" s="94"/>
      <c r="L2333" s="94"/>
      <c r="M2333" s="94"/>
      <c r="N2333" s="94"/>
      <c r="O2333" s="94"/>
      <c r="P2333" s="94"/>
      <c r="Q2333" s="17" t="str">
        <f>IF(SUM(K2333:P2333)=0,"",SUM(K2333:P2333))</f>
        <v/>
      </c>
      <c r="R2333" s="94"/>
      <c r="S2333" s="94"/>
      <c r="T2333" s="17" t="str">
        <f>IF(SUM(R2333:S2333)=0,"",SUM(R2333:S2333))</f>
        <v/>
      </c>
      <c r="U2333" s="17"/>
      <c r="V2333" s="94"/>
      <c r="W2333" s="17"/>
      <c r="X2333" s="94" t="str">
        <f>IFERROR(AVERAGE(V2333:W2333),"")</f>
        <v/>
      </c>
      <c r="Y2333" s="17"/>
      <c r="Z2333" s="17"/>
      <c r="AA2333" s="71"/>
      <c r="AB2333" s="17"/>
      <c r="AC2333" s="190" t="str">
        <f>IF(J2333="","",IF(J2333&lt;&gt;0,INT(25.4347*POWER((18-J2333),1.81)),0))</f>
        <v/>
      </c>
      <c r="AD2333" s="190" t="str">
        <f>IFERROR(IF(Q2333&lt;&gt;0,INT(0.14354*POWER(((10*Q2333)-220),1.4)),0),"")</f>
        <v/>
      </c>
      <c r="AE2333" s="190" t="str">
        <f>IFERROR(IF(T2333&lt;&gt;0,INT(51.39*POWER((T2333-1.5),1.05)),0),"")</f>
        <v/>
      </c>
      <c r="AF2333" s="190">
        <f>IF(U2333&lt;&gt;0,INT(0.8465*POWER(((100*U2333)-75),1.42)),0)</f>
        <v>0</v>
      </c>
      <c r="AG2333" s="190" t="str">
        <f>IFERROR(IF(X2333&lt;&gt;0,INT(1.53775*POWER((82-X2333),1.81)),0),"")</f>
        <v/>
      </c>
      <c r="AH2333" s="190" t="str">
        <f>IF(Y2333="","",IF(Y2333&lt;&gt;0,INT(5.74352*POWER((28.5-Y2333),1.92)),0))</f>
        <v/>
      </c>
      <c r="AI2333" s="190">
        <f>IF(Z2333&lt;&gt;0,INT(12.91*POWER((Z2333-4),1.1)),0)</f>
        <v>0</v>
      </c>
      <c r="AJ2333" s="190" t="str">
        <f>IF(AA2333="","",IF(AA2333&lt;&gt;0,INT(0.2797*POWER(((100*AA2333)),1.35)),0))</f>
        <v/>
      </c>
      <c r="AK2333" s="191" t="str">
        <f>IF(AB2333="","",IF(AB2333&lt;&gt;0,INT(100.14*POWER((AB2333-1),1.08)),0))</f>
        <v/>
      </c>
      <c r="AL2333" s="192">
        <f>COUNT(J2333,Q2333,T2333,X2333,Y2333,AA2333,AB2333)</f>
        <v>0</v>
      </c>
      <c r="AM2333" s="193" t="str">
        <f>IF(AL2333=0,"",SUM(AC2333:AK2333))</f>
        <v/>
      </c>
    </row>
    <row r="2334" spans="1:39" customFormat="1" outlineLevel="1">
      <c r="B2334" s="256"/>
      <c r="C2334" s="124" t="s">
        <v>65</v>
      </c>
      <c r="D2334" s="103"/>
      <c r="E2334" s="103"/>
      <c r="F2334" s="219"/>
      <c r="G2334" s="220"/>
      <c r="H2334" s="104"/>
      <c r="I2334" s="105"/>
      <c r="J2334" s="107" t="str">
        <f>IFERROR((J2331-J2333)/J2333*100%,"")</f>
        <v/>
      </c>
      <c r="K2334" s="107" t="str">
        <f t="shared" ref="K2334:T2334" si="10268">IFERROR((K2333-K2331)/K2333*100%,"")</f>
        <v/>
      </c>
      <c r="L2334" s="107" t="str">
        <f t="shared" si="10268"/>
        <v/>
      </c>
      <c r="M2334" s="107" t="str">
        <f t="shared" si="10268"/>
        <v/>
      </c>
      <c r="N2334" s="107" t="str">
        <f t="shared" si="10268"/>
        <v/>
      </c>
      <c r="O2334" s="107" t="str">
        <f t="shared" si="10268"/>
        <v/>
      </c>
      <c r="P2334" s="107" t="str">
        <f t="shared" si="10268"/>
        <v/>
      </c>
      <c r="Q2334" s="107" t="str">
        <f t="shared" si="10268"/>
        <v/>
      </c>
      <c r="R2334" s="107" t="str">
        <f t="shared" si="10268"/>
        <v/>
      </c>
      <c r="S2334" s="107" t="str">
        <f t="shared" si="10268"/>
        <v/>
      </c>
      <c r="T2334" s="107" t="str">
        <f t="shared" si="10268"/>
        <v/>
      </c>
      <c r="U2334" s="107" t="str">
        <f t="shared" ref="U2334" si="10269">IFERROR((U2333-U2332)/U2333*100%,"")</f>
        <v/>
      </c>
      <c r="V2334" s="107" t="str">
        <f>IFERROR((V2331-V2333)/V2333*100%,"")</f>
        <v/>
      </c>
      <c r="W2334" s="107" t="str">
        <f>IFERROR((W2331-W2333)/W2333*100%,"")</f>
        <v/>
      </c>
      <c r="X2334" s="107" t="str">
        <f>IFERROR((X2331-X2333)/X2333*100%,"")</f>
        <v/>
      </c>
      <c r="Y2334" s="107" t="str">
        <f>IFERROR((Y2331-Y2333)/Y2333*100%,"")</f>
        <v/>
      </c>
      <c r="Z2334" s="107" t="str">
        <f t="shared" ref="Z2334" si="10270">IFERROR((Z2333-Z2332)/Z2333*100%,"")</f>
        <v/>
      </c>
      <c r="AA2334" s="107" t="str">
        <f>IFERROR((AA2333-AA2331)/AA2333*100%,"")</f>
        <v/>
      </c>
      <c r="AB2334" s="107" t="str">
        <f>IFERROR((AB2333-AB2331)/AB2333*100%,"")</f>
        <v/>
      </c>
      <c r="AC2334" s="194" t="str">
        <f t="shared" ref="AC2334" si="10271">IFERROR((AC2333-AC2332)/AC2333*100%,"")</f>
        <v/>
      </c>
      <c r="AD2334" s="194" t="str">
        <f t="shared" ref="AD2334" si="10272">IFERROR((AD2333-AD2332)/AD2333*100%,"")</f>
        <v/>
      </c>
      <c r="AE2334" s="194" t="str">
        <f t="shared" ref="AE2334" si="10273">IFERROR((AE2333-AE2332)/AE2333*100%,"")</f>
        <v/>
      </c>
      <c r="AF2334" s="194" t="str">
        <f t="shared" ref="AF2334" si="10274">IFERROR((AF2333-AF2332)/AF2333*100%,"")</f>
        <v/>
      </c>
      <c r="AG2334" s="194" t="str">
        <f t="shared" ref="AG2334" si="10275">IFERROR((AG2333-AG2332)/AG2333*100%,"")</f>
        <v/>
      </c>
      <c r="AH2334" s="194" t="str">
        <f t="shared" ref="AH2334" si="10276">IFERROR((AH2333-AH2332)/AH2333*100%,"")</f>
        <v/>
      </c>
      <c r="AI2334" s="194" t="str">
        <f t="shared" ref="AI2334" si="10277">IFERROR((AI2333-AI2332)/AI2333*100%,"")</f>
        <v/>
      </c>
      <c r="AJ2334" s="194" t="str">
        <f t="shared" ref="AJ2334" si="10278">IFERROR((AJ2333-AJ2332)/AJ2333*100%,"")</f>
        <v/>
      </c>
      <c r="AK2334" s="194" t="str">
        <f t="shared" ref="AK2334" si="10279">IFERROR((AK2333-AK2332)/AK2333*100%,"")</f>
        <v/>
      </c>
      <c r="AL2334" s="194" t="str">
        <f t="shared" ref="AL2334" si="10280">IFERROR((AL2333-AL2332)/AL2333*100%,"")</f>
        <v/>
      </c>
      <c r="AM2334" s="227" t="str">
        <f>IFERROR((AM2333-AM2331)/AM2333*100%,"")</f>
        <v/>
      </c>
    </row>
    <row r="2335" spans="1:39" customFormat="1" outlineLevel="1">
      <c r="A2335" t="str">
        <f>B2330&amp;C2335</f>
        <v>Surname, Forename4</v>
      </c>
      <c r="B2335" s="256"/>
      <c r="C2335" s="123">
        <v>4</v>
      </c>
      <c r="D2335" s="26" t="s">
        <v>22</v>
      </c>
      <c r="E2335" s="103"/>
      <c r="F2335" s="219"/>
      <c r="G2335" s="220"/>
      <c r="H2335" s="15"/>
      <c r="I2335" s="16"/>
      <c r="J2335" s="17"/>
      <c r="K2335" s="94"/>
      <c r="L2335" s="94"/>
      <c r="M2335" s="94"/>
      <c r="N2335" s="94"/>
      <c r="O2335" s="94"/>
      <c r="P2335" s="94"/>
      <c r="Q2335" s="17" t="str">
        <f>IF(SUM(K2335:P2335)=0,"",SUM(K2335:P2335))</f>
        <v/>
      </c>
      <c r="R2335" s="94"/>
      <c r="S2335" s="94"/>
      <c r="T2335" s="17" t="str">
        <f>IF(SUM(R2335:S2335)=0,"",SUM(R2335:S2335))</f>
        <v/>
      </c>
      <c r="U2335" s="17"/>
      <c r="V2335" s="94"/>
      <c r="W2335" s="17"/>
      <c r="X2335" s="94" t="str">
        <f>IFERROR(AVERAGE(V2335:W2335),"")</f>
        <v/>
      </c>
      <c r="Y2335" s="17"/>
      <c r="Z2335" s="17"/>
      <c r="AA2335" s="71"/>
      <c r="AB2335" s="17"/>
      <c r="AC2335" s="190" t="str">
        <f>IF(J2335="","",IF(J2335&lt;&gt;0,INT(25.4347*POWER((18-J2335),1.81)),0))</f>
        <v/>
      </c>
      <c r="AD2335" s="190" t="str">
        <f>IFERROR(IF(Q2335&lt;&gt;0,INT(0.14354*POWER(((10*Q2335)-220),1.4)),0),"")</f>
        <v/>
      </c>
      <c r="AE2335" s="190" t="str">
        <f>IFERROR(IF(T2335&lt;&gt;0,INT(51.39*POWER((T2335-1.5),1.05)),0),"")</f>
        <v/>
      </c>
      <c r="AF2335" s="190">
        <f>IF(U2335&lt;&gt;0,INT(0.8465*POWER(((100*U2335)-75),1.42)),0)</f>
        <v>0</v>
      </c>
      <c r="AG2335" s="190" t="str">
        <f>IFERROR(IF(X2335&lt;&gt;0,INT(1.53775*POWER((82-X2335),1.81)),0),"")</f>
        <v/>
      </c>
      <c r="AH2335" s="190" t="str">
        <f>IF(Y2335="","",IF(Y2335&lt;&gt;0,INT(5.74352*POWER((28.5-Y2335),1.92)),0))</f>
        <v/>
      </c>
      <c r="AI2335" s="190">
        <f>IF(Z2335&lt;&gt;0,INT(12.91*POWER((Z2335-4),1.1)),0)</f>
        <v>0</v>
      </c>
      <c r="AJ2335" s="190" t="str">
        <f>IF(AA2335="","",IF(AA2335&lt;&gt;0,INT(0.2797*POWER(((100*AA2335)),1.35)),0))</f>
        <v/>
      </c>
      <c r="AK2335" s="191" t="str">
        <f>IF(AB2335="","",IF(AB2335&lt;&gt;0,INT(100.14*POWER((AB2335-1),1.08)),0))</f>
        <v/>
      </c>
      <c r="AL2335" s="192">
        <f>COUNT(J2335,Q2335,T2335,X2335,Y2335,AA2335,AB2335)</f>
        <v>0</v>
      </c>
      <c r="AM2335" s="193" t="str">
        <f>IF(AL2335=0,"",SUM(AC2335:AK2335))</f>
        <v/>
      </c>
    </row>
    <row r="2336" spans="1:39" customFormat="1" outlineLevel="1">
      <c r="B2336" s="256"/>
      <c r="C2336" s="124" t="s">
        <v>65</v>
      </c>
      <c r="D2336" s="103"/>
      <c r="E2336" s="103"/>
      <c r="F2336" s="219"/>
      <c r="G2336" s="220"/>
      <c r="H2336" s="104"/>
      <c r="I2336" s="105"/>
      <c r="J2336" s="107" t="str">
        <f>IFERROR((J2333-J2335)/J2335*100%,"")</f>
        <v/>
      </c>
      <c r="K2336" s="107" t="str">
        <f t="shared" ref="K2336:T2336" si="10281">IFERROR((K2335-K2333)/K2335*100%,"")</f>
        <v/>
      </c>
      <c r="L2336" s="107" t="str">
        <f t="shared" si="10281"/>
        <v/>
      </c>
      <c r="M2336" s="107" t="str">
        <f t="shared" si="10281"/>
        <v/>
      </c>
      <c r="N2336" s="107" t="str">
        <f t="shared" si="10281"/>
        <v/>
      </c>
      <c r="O2336" s="107" t="str">
        <f t="shared" si="10281"/>
        <v/>
      </c>
      <c r="P2336" s="107" t="str">
        <f t="shared" si="10281"/>
        <v/>
      </c>
      <c r="Q2336" s="107" t="str">
        <f t="shared" si="10281"/>
        <v/>
      </c>
      <c r="R2336" s="107" t="str">
        <f t="shared" si="10281"/>
        <v/>
      </c>
      <c r="S2336" s="107" t="str">
        <f t="shared" si="10281"/>
        <v/>
      </c>
      <c r="T2336" s="107" t="str">
        <f t="shared" si="10281"/>
        <v/>
      </c>
      <c r="U2336" s="107" t="str">
        <f t="shared" ref="U2336" si="10282">IFERROR((U2335-U2334)/U2335*100%,"")</f>
        <v/>
      </c>
      <c r="V2336" s="107" t="str">
        <f>IFERROR((V2333-V2335)/V2335*100%,"")</f>
        <v/>
      </c>
      <c r="W2336" s="107" t="str">
        <f>IFERROR((W2333-W2335)/W2335*100%,"")</f>
        <v/>
      </c>
      <c r="X2336" s="107" t="str">
        <f>IFERROR((X2333-X2335)/X2335*100%,"")</f>
        <v/>
      </c>
      <c r="Y2336" s="107" t="str">
        <f>IFERROR((Y2333-Y2335)/Y2335*100%,"")</f>
        <v/>
      </c>
      <c r="Z2336" s="107" t="str">
        <f t="shared" ref="Z2336" si="10283">IFERROR((Z2335-Z2334)/Z2335*100%,"")</f>
        <v/>
      </c>
      <c r="AA2336" s="107" t="str">
        <f>IFERROR((AA2335-AA2333)/AA2335*100%,"")</f>
        <v/>
      </c>
      <c r="AB2336" s="107" t="str">
        <f>IFERROR((AB2335-AB2333)/AB2335*100%,"")</f>
        <v/>
      </c>
      <c r="AC2336" s="194" t="str">
        <f t="shared" ref="AC2336" si="10284">IFERROR((AC2335-AC2334)/AC2335*100%,"")</f>
        <v/>
      </c>
      <c r="AD2336" s="194" t="str">
        <f t="shared" ref="AD2336" si="10285">IFERROR((AD2335-AD2334)/AD2335*100%,"")</f>
        <v/>
      </c>
      <c r="AE2336" s="194" t="str">
        <f t="shared" ref="AE2336" si="10286">IFERROR((AE2335-AE2334)/AE2335*100%,"")</f>
        <v/>
      </c>
      <c r="AF2336" s="194" t="str">
        <f t="shared" ref="AF2336" si="10287">IFERROR((AF2335-AF2334)/AF2335*100%,"")</f>
        <v/>
      </c>
      <c r="AG2336" s="194" t="str">
        <f t="shared" ref="AG2336" si="10288">IFERROR((AG2335-AG2334)/AG2335*100%,"")</f>
        <v/>
      </c>
      <c r="AH2336" s="194" t="str">
        <f t="shared" ref="AH2336" si="10289">IFERROR((AH2335-AH2334)/AH2335*100%,"")</f>
        <v/>
      </c>
      <c r="AI2336" s="194" t="str">
        <f t="shared" ref="AI2336" si="10290">IFERROR((AI2335-AI2334)/AI2335*100%,"")</f>
        <v/>
      </c>
      <c r="AJ2336" s="194" t="str">
        <f t="shared" ref="AJ2336" si="10291">IFERROR((AJ2335-AJ2334)/AJ2335*100%,"")</f>
        <v/>
      </c>
      <c r="AK2336" s="194" t="str">
        <f t="shared" ref="AK2336" si="10292">IFERROR((AK2335-AK2334)/AK2335*100%,"")</f>
        <v/>
      </c>
      <c r="AL2336" s="194" t="str">
        <f t="shared" ref="AL2336" si="10293">IFERROR((AL2335-AL2334)/AL2335*100%,"")</f>
        <v/>
      </c>
      <c r="AM2336" s="227" t="str">
        <f>IFERROR((AM2335-AM2333)/AM2335*100%,"")</f>
        <v/>
      </c>
    </row>
    <row r="2337" spans="1:39" customFormat="1" outlineLevel="1">
      <c r="A2337" t="str">
        <f>B2330&amp;C2337</f>
        <v>Surname, Forename5</v>
      </c>
      <c r="B2337" s="256"/>
      <c r="C2337" s="123">
        <v>5</v>
      </c>
      <c r="D2337" s="26" t="s">
        <v>22</v>
      </c>
      <c r="E2337" s="103"/>
      <c r="F2337" s="219"/>
      <c r="G2337" s="220"/>
      <c r="H2337" s="15"/>
      <c r="I2337" s="16"/>
      <c r="J2337" s="17"/>
      <c r="K2337" s="94"/>
      <c r="L2337" s="94"/>
      <c r="M2337" s="94"/>
      <c r="N2337" s="94"/>
      <c r="O2337" s="94"/>
      <c r="P2337" s="94"/>
      <c r="Q2337" s="17" t="str">
        <f>IF(SUM(K2337:P2337)=0,"",SUM(K2337:P2337))</f>
        <v/>
      </c>
      <c r="R2337" s="94"/>
      <c r="S2337" s="94"/>
      <c r="T2337" s="17" t="str">
        <f>IF(SUM(R2337:S2337)=0,"",SUM(R2337:S2337))</f>
        <v/>
      </c>
      <c r="U2337" s="17"/>
      <c r="V2337" s="94"/>
      <c r="W2337" s="17"/>
      <c r="X2337" s="94" t="str">
        <f>IFERROR(AVERAGE(V2337:W2337),"")</f>
        <v/>
      </c>
      <c r="Y2337" s="17"/>
      <c r="Z2337" s="17"/>
      <c r="AA2337" s="71"/>
      <c r="AB2337" s="17"/>
      <c r="AC2337" s="190" t="str">
        <f>IF(J2337="","",IF(J2337&lt;&gt;0,INT(25.4347*POWER((18-J2337),1.81)),0))</f>
        <v/>
      </c>
      <c r="AD2337" s="190" t="str">
        <f>IFERROR(IF(Q2337&lt;&gt;0,INT(0.14354*POWER(((10*Q2337)-220),1.4)),0),"")</f>
        <v/>
      </c>
      <c r="AE2337" s="190" t="str">
        <f>IFERROR(IF(T2337&lt;&gt;0,INT(51.39*POWER((T2337-1.5),1.05)),0),"")</f>
        <v/>
      </c>
      <c r="AF2337" s="190">
        <f>IF(U2337&lt;&gt;0,INT(0.8465*POWER(((100*U2337)-75),1.42)),0)</f>
        <v>0</v>
      </c>
      <c r="AG2337" s="190" t="str">
        <f>IFERROR(IF(X2337&lt;&gt;0,INT(1.53775*POWER((82-X2337),1.81)),0),"")</f>
        <v/>
      </c>
      <c r="AH2337" s="190" t="str">
        <f>IF(Y2337="","",IF(Y2337&lt;&gt;0,INT(5.74352*POWER((28.5-Y2337),1.92)),0))</f>
        <v/>
      </c>
      <c r="AI2337" s="190">
        <f>IF(Z2337&lt;&gt;0,INT(12.91*POWER((Z2337-4),1.1)),0)</f>
        <v>0</v>
      </c>
      <c r="AJ2337" s="190" t="str">
        <f>IF(AA2337="","",IF(AA2337&lt;&gt;0,INT(0.2797*POWER(((100*AA2337)),1.35)),0))</f>
        <v/>
      </c>
      <c r="AK2337" s="191" t="str">
        <f>IF(AB2337="","",IF(AB2337&lt;&gt;0,INT(100.14*POWER((AB2337-1),1.08)),0))</f>
        <v/>
      </c>
      <c r="AL2337" s="192">
        <f>COUNT(J2337,Q2337,T2337,X2337,Y2337,AA2337,AB2337)</f>
        <v>0</v>
      </c>
      <c r="AM2337" s="193" t="str">
        <f>IF(AL2337=0,"",SUM(AC2337:AK2337))</f>
        <v/>
      </c>
    </row>
    <row r="2338" spans="1:39" customFormat="1" outlineLevel="1">
      <c r="B2338" s="256"/>
      <c r="C2338" s="124" t="s">
        <v>65</v>
      </c>
      <c r="D2338" s="103"/>
      <c r="E2338" s="103"/>
      <c r="F2338" s="219"/>
      <c r="G2338" s="220"/>
      <c r="H2338" s="104"/>
      <c r="I2338" s="105"/>
      <c r="J2338" s="107" t="str">
        <f>IFERROR((J2335-J2337)/J2337*100%,"")</f>
        <v/>
      </c>
      <c r="K2338" s="107" t="str">
        <f t="shared" ref="K2338:T2338" si="10294">IFERROR((K2337-K2335)/K2337*100%,"")</f>
        <v/>
      </c>
      <c r="L2338" s="107" t="str">
        <f t="shared" si="10294"/>
        <v/>
      </c>
      <c r="M2338" s="107" t="str">
        <f t="shared" si="10294"/>
        <v/>
      </c>
      <c r="N2338" s="107" t="str">
        <f t="shared" si="10294"/>
        <v/>
      </c>
      <c r="O2338" s="107" t="str">
        <f t="shared" si="10294"/>
        <v/>
      </c>
      <c r="P2338" s="107" t="str">
        <f t="shared" si="10294"/>
        <v/>
      </c>
      <c r="Q2338" s="107" t="str">
        <f t="shared" si="10294"/>
        <v/>
      </c>
      <c r="R2338" s="107" t="str">
        <f t="shared" si="10294"/>
        <v/>
      </c>
      <c r="S2338" s="107" t="str">
        <f t="shared" si="10294"/>
        <v/>
      </c>
      <c r="T2338" s="107" t="str">
        <f t="shared" si="10294"/>
        <v/>
      </c>
      <c r="U2338" s="107" t="str">
        <f t="shared" ref="U2338" si="10295">IFERROR((U2337-U2336)/U2337*100%,"")</f>
        <v/>
      </c>
      <c r="V2338" s="107" t="str">
        <f>IFERROR((V2335-V2337)/V2337*100%,"")</f>
        <v/>
      </c>
      <c r="W2338" s="107" t="str">
        <f>IFERROR((W2335-W2337)/W2337*100%,"")</f>
        <v/>
      </c>
      <c r="X2338" s="107" t="str">
        <f>IFERROR((X2335-X2337)/X2337*100%,"")</f>
        <v/>
      </c>
      <c r="Y2338" s="107" t="str">
        <f>IFERROR((Y2335-Y2337)/Y2337*100%,"")</f>
        <v/>
      </c>
      <c r="Z2338" s="107" t="str">
        <f t="shared" ref="Z2338" si="10296">IFERROR((Z2337-Z2336)/Z2337*100%,"")</f>
        <v/>
      </c>
      <c r="AA2338" s="107" t="str">
        <f>IFERROR((AA2337-AA2335)/AA2337*100%,"")</f>
        <v/>
      </c>
      <c r="AB2338" s="107" t="str">
        <f>IFERROR((AB2337-AB2335)/AB2337*100%,"")</f>
        <v/>
      </c>
      <c r="AC2338" s="194" t="str">
        <f t="shared" ref="AC2338" si="10297">IFERROR((AC2337-AC2336)/AC2337*100%,"")</f>
        <v/>
      </c>
      <c r="AD2338" s="194" t="str">
        <f t="shared" ref="AD2338" si="10298">IFERROR((AD2337-AD2336)/AD2337*100%,"")</f>
        <v/>
      </c>
      <c r="AE2338" s="194" t="str">
        <f t="shared" ref="AE2338" si="10299">IFERROR((AE2337-AE2336)/AE2337*100%,"")</f>
        <v/>
      </c>
      <c r="AF2338" s="194" t="str">
        <f t="shared" ref="AF2338" si="10300">IFERROR((AF2337-AF2336)/AF2337*100%,"")</f>
        <v/>
      </c>
      <c r="AG2338" s="194" t="str">
        <f t="shared" ref="AG2338" si="10301">IFERROR((AG2337-AG2336)/AG2337*100%,"")</f>
        <v/>
      </c>
      <c r="AH2338" s="194" t="str">
        <f t="shared" ref="AH2338" si="10302">IFERROR((AH2337-AH2336)/AH2337*100%,"")</f>
        <v/>
      </c>
      <c r="AI2338" s="194" t="str">
        <f t="shared" ref="AI2338" si="10303">IFERROR((AI2337-AI2336)/AI2337*100%,"")</f>
        <v/>
      </c>
      <c r="AJ2338" s="194" t="str">
        <f t="shared" ref="AJ2338" si="10304">IFERROR((AJ2337-AJ2336)/AJ2337*100%,"")</f>
        <v/>
      </c>
      <c r="AK2338" s="194" t="str">
        <f t="shared" ref="AK2338" si="10305">IFERROR((AK2337-AK2336)/AK2337*100%,"")</f>
        <v/>
      </c>
      <c r="AL2338" s="194" t="str">
        <f t="shared" ref="AL2338" si="10306">IFERROR((AL2337-AL2336)/AL2337*100%,"")</f>
        <v/>
      </c>
      <c r="AM2338" s="227" t="str">
        <f>IFERROR((AM2337-AM2335)/AM2337*100%,"")</f>
        <v/>
      </c>
    </row>
    <row r="2339" spans="1:39" customFormat="1" outlineLevel="1">
      <c r="A2339" t="str">
        <f>B2330&amp;C2339</f>
        <v>Surname, Forename6</v>
      </c>
      <c r="B2339" s="256"/>
      <c r="C2339" s="123">
        <v>6</v>
      </c>
      <c r="D2339" s="26" t="s">
        <v>22</v>
      </c>
      <c r="E2339" s="103"/>
      <c r="F2339" s="219"/>
      <c r="G2339" s="220"/>
      <c r="H2339" s="15"/>
      <c r="I2339" s="16"/>
      <c r="J2339" s="17"/>
      <c r="K2339" s="94"/>
      <c r="L2339" s="94"/>
      <c r="M2339" s="94"/>
      <c r="N2339" s="94"/>
      <c r="O2339" s="94"/>
      <c r="P2339" s="94"/>
      <c r="Q2339" s="17" t="str">
        <f>IF(SUM(K2339:P2339)=0,"",SUM(K2339:P2339))</f>
        <v/>
      </c>
      <c r="R2339" s="94"/>
      <c r="S2339" s="94"/>
      <c r="T2339" s="17" t="str">
        <f>IF(SUM(R2339:S2339)=0,"",SUM(R2339:S2339))</f>
        <v/>
      </c>
      <c r="U2339" s="17"/>
      <c r="V2339" s="94"/>
      <c r="W2339" s="17"/>
      <c r="X2339" s="94" t="str">
        <f>IFERROR(AVERAGE(V2339:W2339),"")</f>
        <v/>
      </c>
      <c r="Y2339" s="17"/>
      <c r="Z2339" s="17"/>
      <c r="AA2339" s="71"/>
      <c r="AB2339" s="17"/>
      <c r="AC2339" s="190" t="str">
        <f>IF(J2339="","",IF(J2339&lt;&gt;0,INT(25.4347*POWER((18-J2339),1.81)),0))</f>
        <v/>
      </c>
      <c r="AD2339" s="190" t="str">
        <f>IFERROR(IF(Q2339&lt;&gt;0,INT(0.14354*POWER(((10*Q2339)-220),1.4)),0),"")</f>
        <v/>
      </c>
      <c r="AE2339" s="190" t="str">
        <f>IFERROR(IF(T2339&lt;&gt;0,INT(51.39*POWER((T2339-1.5),1.05)),0),"")</f>
        <v/>
      </c>
      <c r="AF2339" s="190">
        <f>IF(U2339&lt;&gt;0,INT(0.8465*POWER(((100*U2339)-75),1.42)),0)</f>
        <v>0</v>
      </c>
      <c r="AG2339" s="190" t="str">
        <f>IFERROR(IF(X2339&lt;&gt;0,INT(1.53775*POWER((82-X2339),1.81)),0),"")</f>
        <v/>
      </c>
      <c r="AH2339" s="190" t="str">
        <f>IF(Y2339="","",IF(Y2339&lt;&gt;0,INT(5.74352*POWER((28.5-Y2339),1.92)),0))</f>
        <v/>
      </c>
      <c r="AI2339" s="190">
        <f>IF(Z2339&lt;&gt;0,INT(12.91*POWER((Z2339-4),1.1)),0)</f>
        <v>0</v>
      </c>
      <c r="AJ2339" s="190" t="str">
        <f>IF(AA2339="","",IF(AA2339&lt;&gt;0,INT(0.2797*POWER(((100*AA2339)),1.35)),0))</f>
        <v/>
      </c>
      <c r="AK2339" s="191" t="str">
        <f>IF(AB2339="","",IF(AB2339&lt;&gt;0,INT(100.14*POWER((AB2339-1),1.08)),0))</f>
        <v/>
      </c>
      <c r="AL2339" s="192">
        <f>COUNT(J2339,Q2339,T2339,X2339,Y2339,AA2339,AB2339)</f>
        <v>0</v>
      </c>
      <c r="AM2339" s="193" t="str">
        <f>IF(AL2339=0,"",SUM(AC2339:AK2339))</f>
        <v/>
      </c>
    </row>
    <row r="2340" spans="1:39" customFormat="1" outlineLevel="1">
      <c r="B2340" s="256"/>
      <c r="C2340" s="124" t="s">
        <v>65</v>
      </c>
      <c r="D2340" s="103"/>
      <c r="E2340" s="103"/>
      <c r="F2340" s="219"/>
      <c r="G2340" s="220"/>
      <c r="H2340" s="104"/>
      <c r="I2340" s="105"/>
      <c r="J2340" s="107" t="str">
        <f>IFERROR((J2337-J2339)/J2339*100%,"")</f>
        <v/>
      </c>
      <c r="K2340" s="107" t="str">
        <f t="shared" ref="K2340:T2340" si="10307">IFERROR((K2339-K2337)/K2339*100%,"")</f>
        <v/>
      </c>
      <c r="L2340" s="107" t="str">
        <f t="shared" si="10307"/>
        <v/>
      </c>
      <c r="M2340" s="107" t="str">
        <f t="shared" si="10307"/>
        <v/>
      </c>
      <c r="N2340" s="107" t="str">
        <f t="shared" si="10307"/>
        <v/>
      </c>
      <c r="O2340" s="107" t="str">
        <f t="shared" si="10307"/>
        <v/>
      </c>
      <c r="P2340" s="107" t="str">
        <f t="shared" si="10307"/>
        <v/>
      </c>
      <c r="Q2340" s="107" t="str">
        <f t="shared" si="10307"/>
        <v/>
      </c>
      <c r="R2340" s="107" t="str">
        <f t="shared" si="10307"/>
        <v/>
      </c>
      <c r="S2340" s="107" t="str">
        <f t="shared" si="10307"/>
        <v/>
      </c>
      <c r="T2340" s="107" t="str">
        <f t="shared" si="10307"/>
        <v/>
      </c>
      <c r="U2340" s="107" t="str">
        <f t="shared" ref="U2340" si="10308">IFERROR((U2339-U2338)/U2339*100%,"")</f>
        <v/>
      </c>
      <c r="V2340" s="107" t="str">
        <f>IFERROR((V2337-V2339)/V2339*100%,"")</f>
        <v/>
      </c>
      <c r="W2340" s="107" t="str">
        <f>IFERROR((W2337-W2339)/W2339*100%,"")</f>
        <v/>
      </c>
      <c r="X2340" s="107" t="str">
        <f>IFERROR((X2337-X2339)/X2339*100%,"")</f>
        <v/>
      </c>
      <c r="Y2340" s="107" t="str">
        <f>IFERROR((Y2337-Y2339)/Y2339*100%,"")</f>
        <v/>
      </c>
      <c r="Z2340" s="107" t="str">
        <f t="shared" ref="Z2340" si="10309">IFERROR((Z2339-Z2338)/Z2339*100%,"")</f>
        <v/>
      </c>
      <c r="AA2340" s="107" t="str">
        <f>IFERROR((AA2339-AA2337)/AA2339*100%,"")</f>
        <v/>
      </c>
      <c r="AB2340" s="107" t="str">
        <f>IFERROR((AB2339-AB2337)/AB2339*100%,"")</f>
        <v/>
      </c>
      <c r="AC2340" s="194" t="str">
        <f t="shared" ref="AC2340" si="10310">IFERROR((AC2339-AC2338)/AC2339*100%,"")</f>
        <v/>
      </c>
      <c r="AD2340" s="194" t="str">
        <f t="shared" ref="AD2340" si="10311">IFERROR((AD2339-AD2338)/AD2339*100%,"")</f>
        <v/>
      </c>
      <c r="AE2340" s="194" t="str">
        <f t="shared" ref="AE2340" si="10312">IFERROR((AE2339-AE2338)/AE2339*100%,"")</f>
        <v/>
      </c>
      <c r="AF2340" s="194" t="str">
        <f t="shared" ref="AF2340" si="10313">IFERROR((AF2339-AF2338)/AF2339*100%,"")</f>
        <v/>
      </c>
      <c r="AG2340" s="194" t="str">
        <f t="shared" ref="AG2340" si="10314">IFERROR((AG2339-AG2338)/AG2339*100%,"")</f>
        <v/>
      </c>
      <c r="AH2340" s="194" t="str">
        <f t="shared" ref="AH2340" si="10315">IFERROR((AH2339-AH2338)/AH2339*100%,"")</f>
        <v/>
      </c>
      <c r="AI2340" s="194" t="str">
        <f t="shared" ref="AI2340" si="10316">IFERROR((AI2339-AI2338)/AI2339*100%,"")</f>
        <v/>
      </c>
      <c r="AJ2340" s="194" t="str">
        <f t="shared" ref="AJ2340" si="10317">IFERROR((AJ2339-AJ2338)/AJ2339*100%,"")</f>
        <v/>
      </c>
      <c r="AK2340" s="194" t="str">
        <f t="shared" ref="AK2340" si="10318">IFERROR((AK2339-AK2338)/AK2339*100%,"")</f>
        <v/>
      </c>
      <c r="AL2340" s="194" t="str">
        <f t="shared" ref="AL2340" si="10319">IFERROR((AL2339-AL2338)/AL2339*100%,"")</f>
        <v/>
      </c>
      <c r="AM2340" s="227" t="str">
        <f>IFERROR((AM2339-AM2337)/AM2339*100%,"")</f>
        <v/>
      </c>
    </row>
    <row r="2341" spans="1:39" customFormat="1" outlineLevel="1">
      <c r="A2341" t="str">
        <f>B2330&amp;C2341</f>
        <v>Surname, Forename7</v>
      </c>
      <c r="B2341" s="256"/>
      <c r="C2341" s="123">
        <v>7</v>
      </c>
      <c r="D2341" s="26" t="s">
        <v>22</v>
      </c>
      <c r="E2341" s="103"/>
      <c r="F2341" s="219"/>
      <c r="G2341" s="220"/>
      <c r="H2341" s="15"/>
      <c r="I2341" s="16"/>
      <c r="J2341" s="17"/>
      <c r="K2341" s="94"/>
      <c r="L2341" s="94"/>
      <c r="M2341" s="94"/>
      <c r="N2341" s="94"/>
      <c r="O2341" s="94"/>
      <c r="P2341" s="94"/>
      <c r="Q2341" s="17" t="str">
        <f>IF(SUM(K2341:P2341)=0,"",SUM(K2341:P2341))</f>
        <v/>
      </c>
      <c r="R2341" s="94"/>
      <c r="S2341" s="94"/>
      <c r="T2341" s="17" t="str">
        <f>IF(SUM(R2341:S2341)=0,"",SUM(R2341:S2341))</f>
        <v/>
      </c>
      <c r="U2341" s="17"/>
      <c r="V2341" s="94"/>
      <c r="W2341" s="17"/>
      <c r="X2341" s="94" t="str">
        <f>IFERROR(AVERAGE(V2341:W2341),"")</f>
        <v/>
      </c>
      <c r="Y2341" s="17"/>
      <c r="Z2341" s="17"/>
      <c r="AA2341" s="71"/>
      <c r="AB2341" s="17"/>
      <c r="AC2341" s="190" t="str">
        <f>IF(J2341="","",IF(J2341&lt;&gt;0,INT(25.4347*POWER((18-J2341),1.81)),0))</f>
        <v/>
      </c>
      <c r="AD2341" s="190" t="str">
        <f>IFERROR(IF(Q2341&lt;&gt;0,INT(0.14354*POWER(((10*Q2341)-220),1.4)),0),"")</f>
        <v/>
      </c>
      <c r="AE2341" s="190" t="str">
        <f>IFERROR(IF(T2341&lt;&gt;0,INT(51.39*POWER((T2341-1.5),1.05)),0),"")</f>
        <v/>
      </c>
      <c r="AF2341" s="190">
        <f>IF(U2341&lt;&gt;0,INT(0.8465*POWER(((100*U2341)-75),1.42)),0)</f>
        <v>0</v>
      </c>
      <c r="AG2341" s="190" t="str">
        <f>IFERROR(IF(X2341&lt;&gt;0,INT(1.53775*POWER((82-X2341),1.81)),0),"")</f>
        <v/>
      </c>
      <c r="AH2341" s="190" t="str">
        <f>IF(Y2341="","",IF(Y2341&lt;&gt;0,INT(5.74352*POWER((28.5-Y2341),1.92)),0))</f>
        <v/>
      </c>
      <c r="AI2341" s="190">
        <f>IF(Z2341&lt;&gt;0,INT(12.91*POWER((Z2341-4),1.1)),0)</f>
        <v>0</v>
      </c>
      <c r="AJ2341" s="190" t="str">
        <f>IF(AA2341="","",IF(AA2341&lt;&gt;0,INT(0.2797*POWER(((100*AA2341)),1.35)),0))</f>
        <v/>
      </c>
      <c r="AK2341" s="191" t="str">
        <f>IF(AB2341="","",IF(AB2341&lt;&gt;0,INT(100.14*POWER((AB2341-1),1.08)),0))</f>
        <v/>
      </c>
      <c r="AL2341" s="192">
        <f>COUNT(J2341,Q2341,T2341,X2341,Y2341,AA2341,AB2341)</f>
        <v>0</v>
      </c>
      <c r="AM2341" s="193" t="str">
        <f>IF(AL2341=0,"",SUM(AC2341:AK2341))</f>
        <v/>
      </c>
    </row>
    <row r="2342" spans="1:39" customFormat="1" outlineLevel="1">
      <c r="B2342" s="256"/>
      <c r="C2342" s="124" t="s">
        <v>65</v>
      </c>
      <c r="D2342" s="103"/>
      <c r="E2342" s="103"/>
      <c r="F2342" s="219"/>
      <c r="G2342" s="220"/>
      <c r="H2342" s="104"/>
      <c r="I2342" s="105"/>
      <c r="J2342" s="107" t="str">
        <f>IFERROR((J2339-J2341)/J2341*100%,"")</f>
        <v/>
      </c>
      <c r="K2342" s="107" t="str">
        <f t="shared" ref="K2342:T2342" si="10320">IFERROR((K2341-K2339)/K2341*100%,"")</f>
        <v/>
      </c>
      <c r="L2342" s="107" t="str">
        <f t="shared" si="10320"/>
        <v/>
      </c>
      <c r="M2342" s="107" t="str">
        <f t="shared" si="10320"/>
        <v/>
      </c>
      <c r="N2342" s="107" t="str">
        <f t="shared" si="10320"/>
        <v/>
      </c>
      <c r="O2342" s="107" t="str">
        <f t="shared" si="10320"/>
        <v/>
      </c>
      <c r="P2342" s="107" t="str">
        <f t="shared" si="10320"/>
        <v/>
      </c>
      <c r="Q2342" s="107" t="str">
        <f t="shared" si="10320"/>
        <v/>
      </c>
      <c r="R2342" s="107" t="str">
        <f t="shared" si="10320"/>
        <v/>
      </c>
      <c r="S2342" s="107" t="str">
        <f t="shared" si="10320"/>
        <v/>
      </c>
      <c r="T2342" s="107" t="str">
        <f t="shared" si="10320"/>
        <v/>
      </c>
      <c r="U2342" s="107" t="str">
        <f t="shared" ref="U2342" si="10321">IFERROR((U2341-U2340)/U2341*100%,"")</f>
        <v/>
      </c>
      <c r="V2342" s="107" t="str">
        <f>IFERROR((V2339-V2341)/V2341*100%,"")</f>
        <v/>
      </c>
      <c r="W2342" s="107" t="str">
        <f>IFERROR((W2339-W2341)/W2341*100%,"")</f>
        <v/>
      </c>
      <c r="X2342" s="107" t="str">
        <f>IFERROR((X2339-X2341)/X2341*100%,"")</f>
        <v/>
      </c>
      <c r="Y2342" s="107" t="str">
        <f>IFERROR((Y2339-Y2341)/Y2341*100%,"")</f>
        <v/>
      </c>
      <c r="Z2342" s="107" t="str">
        <f t="shared" ref="Z2342" si="10322">IFERROR((Z2341-Z2340)/Z2341*100%,"")</f>
        <v/>
      </c>
      <c r="AA2342" s="107" t="str">
        <f>IFERROR((AA2341-AA2339)/AA2341*100%,"")</f>
        <v/>
      </c>
      <c r="AB2342" s="107" t="str">
        <f>IFERROR((AB2341-AB2339)/AB2341*100%,"")</f>
        <v/>
      </c>
      <c r="AC2342" s="194" t="str">
        <f t="shared" ref="AC2342" si="10323">IFERROR((AC2341-AC2340)/AC2341*100%,"")</f>
        <v/>
      </c>
      <c r="AD2342" s="194" t="str">
        <f t="shared" ref="AD2342" si="10324">IFERROR((AD2341-AD2340)/AD2341*100%,"")</f>
        <v/>
      </c>
      <c r="AE2342" s="194" t="str">
        <f t="shared" ref="AE2342" si="10325">IFERROR((AE2341-AE2340)/AE2341*100%,"")</f>
        <v/>
      </c>
      <c r="AF2342" s="194" t="str">
        <f t="shared" ref="AF2342" si="10326">IFERROR((AF2341-AF2340)/AF2341*100%,"")</f>
        <v/>
      </c>
      <c r="AG2342" s="194" t="str">
        <f t="shared" ref="AG2342" si="10327">IFERROR((AG2341-AG2340)/AG2341*100%,"")</f>
        <v/>
      </c>
      <c r="AH2342" s="194" t="str">
        <f t="shared" ref="AH2342" si="10328">IFERROR((AH2341-AH2340)/AH2341*100%,"")</f>
        <v/>
      </c>
      <c r="AI2342" s="194" t="str">
        <f t="shared" ref="AI2342" si="10329">IFERROR((AI2341-AI2340)/AI2341*100%,"")</f>
        <v/>
      </c>
      <c r="AJ2342" s="194" t="str">
        <f t="shared" ref="AJ2342" si="10330">IFERROR((AJ2341-AJ2340)/AJ2341*100%,"")</f>
        <v/>
      </c>
      <c r="AK2342" s="194" t="str">
        <f t="shared" ref="AK2342" si="10331">IFERROR((AK2341-AK2340)/AK2341*100%,"")</f>
        <v/>
      </c>
      <c r="AL2342" s="194" t="str">
        <f t="shared" ref="AL2342" si="10332">IFERROR((AL2341-AL2340)/AL2341*100%,"")</f>
        <v/>
      </c>
      <c r="AM2342" s="227" t="str">
        <f>IFERROR((AM2341-AM2339)/AM2341*100%,"")</f>
        <v/>
      </c>
    </row>
    <row r="2343" spans="1:39" customFormat="1" outlineLevel="1">
      <c r="A2343" t="str">
        <f>B2330&amp;C2343</f>
        <v>Surname, Forename8</v>
      </c>
      <c r="B2343" s="256"/>
      <c r="C2343" s="123">
        <v>8</v>
      </c>
      <c r="D2343" s="26" t="s">
        <v>22</v>
      </c>
      <c r="E2343" s="103"/>
      <c r="F2343" s="219"/>
      <c r="G2343" s="220"/>
      <c r="H2343" s="15"/>
      <c r="I2343" s="16"/>
      <c r="J2343" s="17"/>
      <c r="K2343" s="94"/>
      <c r="L2343" s="94"/>
      <c r="M2343" s="94"/>
      <c r="N2343" s="94"/>
      <c r="O2343" s="94"/>
      <c r="P2343" s="94"/>
      <c r="Q2343" s="17" t="str">
        <f>IF(SUM(K2343:P2343)=0,"",SUM(K2343:P2343))</f>
        <v/>
      </c>
      <c r="R2343" s="94"/>
      <c r="S2343" s="94"/>
      <c r="T2343" s="17" t="str">
        <f>IF(SUM(R2343:S2343)=0,"",SUM(R2343:S2343))</f>
        <v/>
      </c>
      <c r="U2343" s="17"/>
      <c r="V2343" s="94"/>
      <c r="W2343" s="17"/>
      <c r="X2343" s="94" t="str">
        <f>IFERROR(AVERAGE(V2343:W2343),"")</f>
        <v/>
      </c>
      <c r="Y2343" s="17"/>
      <c r="Z2343" s="17"/>
      <c r="AA2343" s="71"/>
      <c r="AB2343" s="17"/>
      <c r="AC2343" s="190" t="str">
        <f>IF(J2343="","",IF(J2343&lt;&gt;0,INT(25.4347*POWER((18-J2343),1.81)),0))</f>
        <v/>
      </c>
      <c r="AD2343" s="190" t="str">
        <f>IFERROR(IF(Q2343&lt;&gt;0,INT(0.14354*POWER(((10*Q2343)-220),1.4)),0),"")</f>
        <v/>
      </c>
      <c r="AE2343" s="190" t="str">
        <f>IFERROR(IF(T2343&lt;&gt;0,INT(51.39*POWER((T2343-1.5),1.05)),0),"")</f>
        <v/>
      </c>
      <c r="AF2343" s="190">
        <f>IF(U2343&lt;&gt;0,INT(0.8465*POWER(((100*U2343)-75),1.42)),0)</f>
        <v>0</v>
      </c>
      <c r="AG2343" s="190" t="str">
        <f>IFERROR(IF(X2343&lt;&gt;0,INT(1.53775*POWER((82-X2343),1.81)),0),"")</f>
        <v/>
      </c>
      <c r="AH2343" s="190" t="str">
        <f>IF(Y2343="","",IF(Y2343&lt;&gt;0,INT(5.74352*POWER((28.5-Y2343),1.92)),0))</f>
        <v/>
      </c>
      <c r="AI2343" s="190">
        <f>IF(Z2343&lt;&gt;0,INT(12.91*POWER((Z2343-4),1.1)),0)</f>
        <v>0</v>
      </c>
      <c r="AJ2343" s="190" t="str">
        <f>IF(AA2343="","",IF(AA2343&lt;&gt;0,INT(0.2797*POWER(((100*AA2343)),1.35)),0))</f>
        <v/>
      </c>
      <c r="AK2343" s="191" t="str">
        <f>IF(AB2343="","",IF(AB2343&lt;&gt;0,INT(100.14*POWER((AB2343-1),1.08)),0))</f>
        <v/>
      </c>
      <c r="AL2343" s="192">
        <f>COUNT(J2343,Q2343,T2343,X2343,Y2343,AA2343,AB2343)</f>
        <v>0</v>
      </c>
      <c r="AM2343" s="193" t="str">
        <f>IF(AL2343=0,"",SUM(AC2343:AK2343))</f>
        <v/>
      </c>
    </row>
    <row r="2344" spans="1:39" customFormat="1" outlineLevel="1">
      <c r="B2344" s="256"/>
      <c r="C2344" s="124" t="s">
        <v>65</v>
      </c>
      <c r="D2344" s="103"/>
      <c r="E2344" s="103"/>
      <c r="F2344" s="219"/>
      <c r="G2344" s="220"/>
      <c r="H2344" s="104"/>
      <c r="I2344" s="105"/>
      <c r="J2344" s="107" t="str">
        <f>IFERROR((J2341-J2343)/J2343*100%,"")</f>
        <v/>
      </c>
      <c r="K2344" s="107" t="str">
        <f t="shared" ref="K2344:T2344" si="10333">IFERROR((K2343-K2341)/K2343*100%,"")</f>
        <v/>
      </c>
      <c r="L2344" s="107" t="str">
        <f t="shared" si="10333"/>
        <v/>
      </c>
      <c r="M2344" s="107" t="str">
        <f t="shared" si="10333"/>
        <v/>
      </c>
      <c r="N2344" s="107" t="str">
        <f t="shared" si="10333"/>
        <v/>
      </c>
      <c r="O2344" s="107" t="str">
        <f t="shared" si="10333"/>
        <v/>
      </c>
      <c r="P2344" s="107" t="str">
        <f t="shared" si="10333"/>
        <v/>
      </c>
      <c r="Q2344" s="107" t="str">
        <f t="shared" si="10333"/>
        <v/>
      </c>
      <c r="R2344" s="107" t="str">
        <f t="shared" si="10333"/>
        <v/>
      </c>
      <c r="S2344" s="107" t="str">
        <f t="shared" si="10333"/>
        <v/>
      </c>
      <c r="T2344" s="107" t="str">
        <f t="shared" si="10333"/>
        <v/>
      </c>
      <c r="U2344" s="107" t="str">
        <f t="shared" ref="U2344" si="10334">IFERROR((U2343-U2342)/U2343*100%,"")</f>
        <v/>
      </c>
      <c r="V2344" s="107" t="str">
        <f>IFERROR((V2341-V2343)/V2343*100%,"")</f>
        <v/>
      </c>
      <c r="W2344" s="107" t="str">
        <f>IFERROR((W2341-W2343)/W2343*100%,"")</f>
        <v/>
      </c>
      <c r="X2344" s="107" t="str">
        <f>IFERROR((X2341-X2343)/X2343*100%,"")</f>
        <v/>
      </c>
      <c r="Y2344" s="107" t="str">
        <f>IFERROR((Y2341-Y2343)/Y2343*100%,"")</f>
        <v/>
      </c>
      <c r="Z2344" s="107" t="str">
        <f t="shared" ref="Z2344" si="10335">IFERROR((Z2343-Z2342)/Z2343*100%,"")</f>
        <v/>
      </c>
      <c r="AA2344" s="107" t="str">
        <f>IFERROR((AA2343-AA2341)/AA2343*100%,"")</f>
        <v/>
      </c>
      <c r="AB2344" s="107" t="str">
        <f>IFERROR((AB2343-AB2341)/AB2343*100%,"")</f>
        <v/>
      </c>
      <c r="AC2344" s="194" t="str">
        <f t="shared" ref="AC2344" si="10336">IFERROR((AC2343-AC2342)/AC2343*100%,"")</f>
        <v/>
      </c>
      <c r="AD2344" s="194" t="str">
        <f t="shared" ref="AD2344" si="10337">IFERROR((AD2343-AD2342)/AD2343*100%,"")</f>
        <v/>
      </c>
      <c r="AE2344" s="194" t="str">
        <f t="shared" ref="AE2344" si="10338">IFERROR((AE2343-AE2342)/AE2343*100%,"")</f>
        <v/>
      </c>
      <c r="AF2344" s="194" t="str">
        <f t="shared" ref="AF2344" si="10339">IFERROR((AF2343-AF2342)/AF2343*100%,"")</f>
        <v/>
      </c>
      <c r="AG2344" s="194" t="str">
        <f t="shared" ref="AG2344" si="10340">IFERROR((AG2343-AG2342)/AG2343*100%,"")</f>
        <v/>
      </c>
      <c r="AH2344" s="194" t="str">
        <f t="shared" ref="AH2344" si="10341">IFERROR((AH2343-AH2342)/AH2343*100%,"")</f>
        <v/>
      </c>
      <c r="AI2344" s="194" t="str">
        <f t="shared" ref="AI2344" si="10342">IFERROR((AI2343-AI2342)/AI2343*100%,"")</f>
        <v/>
      </c>
      <c r="AJ2344" s="194" t="str">
        <f t="shared" ref="AJ2344" si="10343">IFERROR((AJ2343-AJ2342)/AJ2343*100%,"")</f>
        <v/>
      </c>
      <c r="AK2344" s="194" t="str">
        <f t="shared" ref="AK2344" si="10344">IFERROR((AK2343-AK2342)/AK2343*100%,"")</f>
        <v/>
      </c>
      <c r="AL2344" s="194" t="str">
        <f t="shared" ref="AL2344" si="10345">IFERROR((AL2343-AL2342)/AL2343*100%,"")</f>
        <v/>
      </c>
      <c r="AM2344" s="227" t="str">
        <f>IFERROR((AM2343-AM2341)/AM2343*100%,"")</f>
        <v/>
      </c>
    </row>
    <row r="2345" spans="1:39" customFormat="1" outlineLevel="1">
      <c r="A2345" t="str">
        <f>B2330&amp;C2345</f>
        <v>Surname, Forename9</v>
      </c>
      <c r="B2345" s="256"/>
      <c r="C2345" s="123">
        <v>9</v>
      </c>
      <c r="D2345" s="26" t="s">
        <v>22</v>
      </c>
      <c r="E2345" s="103"/>
      <c r="F2345" s="219"/>
      <c r="G2345" s="220"/>
      <c r="H2345" s="15"/>
      <c r="I2345" s="16"/>
      <c r="J2345" s="17"/>
      <c r="K2345" s="94"/>
      <c r="L2345" s="94"/>
      <c r="M2345" s="94"/>
      <c r="N2345" s="94"/>
      <c r="O2345" s="94"/>
      <c r="P2345" s="94"/>
      <c r="Q2345" s="17" t="str">
        <f>IF(SUM(K2345:P2345)=0,"",SUM(K2345:P2345))</f>
        <v/>
      </c>
      <c r="R2345" s="94"/>
      <c r="S2345" s="94"/>
      <c r="T2345" s="17" t="str">
        <f>IF(SUM(R2345:S2345)=0,"",SUM(R2345:S2345))</f>
        <v/>
      </c>
      <c r="U2345" s="17"/>
      <c r="V2345" s="94"/>
      <c r="W2345" s="17"/>
      <c r="X2345" s="94" t="str">
        <f>IFERROR(AVERAGE(V2345:W2345),"")</f>
        <v/>
      </c>
      <c r="Y2345" s="17"/>
      <c r="Z2345" s="17"/>
      <c r="AA2345" s="71"/>
      <c r="AB2345" s="17"/>
      <c r="AC2345" s="190" t="str">
        <f>IF(J2345="","",IF(J2345&lt;&gt;0,INT(25.4347*POWER((18-J2345),1.81)),0))</f>
        <v/>
      </c>
      <c r="AD2345" s="190" t="str">
        <f>IFERROR(IF(Q2345&lt;&gt;0,INT(0.14354*POWER(((10*Q2345)-220),1.4)),0),"")</f>
        <v/>
      </c>
      <c r="AE2345" s="190" t="str">
        <f>IFERROR(IF(T2345&lt;&gt;0,INT(51.39*POWER((T2345-1.5),1.05)),0),"")</f>
        <v/>
      </c>
      <c r="AF2345" s="190">
        <f>IF(U2345&lt;&gt;0,INT(0.8465*POWER(((100*U2345)-75),1.42)),0)</f>
        <v>0</v>
      </c>
      <c r="AG2345" s="190" t="str">
        <f>IFERROR(IF(X2345&lt;&gt;0,INT(1.53775*POWER((82-X2345),1.81)),0),"")</f>
        <v/>
      </c>
      <c r="AH2345" s="190" t="str">
        <f>IF(Y2345="","",IF(Y2345&lt;&gt;0,INT(5.74352*POWER((28.5-Y2345),1.92)),0))</f>
        <v/>
      </c>
      <c r="AI2345" s="190">
        <f>IF(Z2345&lt;&gt;0,INT(12.91*POWER((Z2345-4),1.1)),0)</f>
        <v>0</v>
      </c>
      <c r="AJ2345" s="190" t="str">
        <f>IF(AA2345="","",IF(AA2345&lt;&gt;0,INT(0.2797*POWER(((100*AA2345)),1.35)),0))</f>
        <v/>
      </c>
      <c r="AK2345" s="191" t="str">
        <f>IF(AB2345="","",IF(AB2345&lt;&gt;0,INT(100.14*POWER((AB2345-1),1.08)),0))</f>
        <v/>
      </c>
      <c r="AL2345" s="192">
        <f>COUNT(J2345,Q2345,T2345,X2345,Y2345,AA2345,AB2345)</f>
        <v>0</v>
      </c>
      <c r="AM2345" s="193" t="str">
        <f>IF(AL2345=0,"",SUM(AC2345:AK2345))</f>
        <v/>
      </c>
    </row>
    <row r="2346" spans="1:39" customFormat="1" outlineLevel="1">
      <c r="B2346" s="256"/>
      <c r="C2346" s="124" t="s">
        <v>65</v>
      </c>
      <c r="D2346" s="33"/>
      <c r="E2346" s="33"/>
      <c r="F2346" s="221"/>
      <c r="G2346" s="222"/>
      <c r="H2346" s="18"/>
      <c r="I2346" s="44"/>
      <c r="J2346" s="107" t="str">
        <f>IFERROR((J2343-J2345)/J2345*100%,"")</f>
        <v/>
      </c>
      <c r="K2346" s="107" t="str">
        <f t="shared" ref="K2346:T2346" si="10346">IFERROR((K2345-K2343)/K2345*100%,"")</f>
        <v/>
      </c>
      <c r="L2346" s="107" t="str">
        <f t="shared" si="10346"/>
        <v/>
      </c>
      <c r="M2346" s="107" t="str">
        <f t="shared" si="10346"/>
        <v/>
      </c>
      <c r="N2346" s="107" t="str">
        <f t="shared" si="10346"/>
        <v/>
      </c>
      <c r="O2346" s="107" t="str">
        <f t="shared" si="10346"/>
        <v/>
      </c>
      <c r="P2346" s="107" t="str">
        <f t="shared" si="10346"/>
        <v/>
      </c>
      <c r="Q2346" s="107" t="str">
        <f t="shared" si="10346"/>
        <v/>
      </c>
      <c r="R2346" s="107" t="str">
        <f t="shared" si="10346"/>
        <v/>
      </c>
      <c r="S2346" s="107" t="str">
        <f t="shared" si="10346"/>
        <v/>
      </c>
      <c r="T2346" s="107" t="str">
        <f t="shared" si="10346"/>
        <v/>
      </c>
      <c r="U2346" s="107" t="str">
        <f t="shared" ref="U2346" si="10347">IFERROR((U2345-U2344)/U2345*100%,"")</f>
        <v/>
      </c>
      <c r="V2346" s="107" t="str">
        <f>IFERROR((V2343-V2345)/V2345*100%,"")</f>
        <v/>
      </c>
      <c r="W2346" s="107" t="str">
        <f>IFERROR((W2343-W2345)/W2345*100%,"")</f>
        <v/>
      </c>
      <c r="X2346" s="107" t="str">
        <f>IFERROR((X2343-X2345)/X2345*100%,"")</f>
        <v/>
      </c>
      <c r="Y2346" s="107" t="str">
        <f>IFERROR((Y2343-Y2345)/Y2345*100%,"")</f>
        <v/>
      </c>
      <c r="Z2346" s="107" t="str">
        <f t="shared" ref="Z2346" si="10348">IFERROR((Z2345-Z2344)/Z2345*100%,"")</f>
        <v/>
      </c>
      <c r="AA2346" s="107" t="str">
        <f>IFERROR((AA2345-AA2343)/AA2345*100%,"")</f>
        <v/>
      </c>
      <c r="AB2346" s="107" t="str">
        <f>IFERROR((AB2345-AB2343)/AB2345*100%,"")</f>
        <v/>
      </c>
      <c r="AC2346" s="194" t="str">
        <f t="shared" ref="AC2346" si="10349">IFERROR((AC2345-AC2344)/AC2345*100%,"")</f>
        <v/>
      </c>
      <c r="AD2346" s="194" t="str">
        <f t="shared" ref="AD2346" si="10350">IFERROR((AD2345-AD2344)/AD2345*100%,"")</f>
        <v/>
      </c>
      <c r="AE2346" s="194" t="str">
        <f t="shared" ref="AE2346" si="10351">IFERROR((AE2345-AE2344)/AE2345*100%,"")</f>
        <v/>
      </c>
      <c r="AF2346" s="194" t="str">
        <f t="shared" ref="AF2346" si="10352">IFERROR((AF2345-AF2344)/AF2345*100%,"")</f>
        <v/>
      </c>
      <c r="AG2346" s="194" t="str">
        <f t="shared" ref="AG2346" si="10353">IFERROR((AG2345-AG2344)/AG2345*100%,"")</f>
        <v/>
      </c>
      <c r="AH2346" s="194" t="str">
        <f t="shared" ref="AH2346" si="10354">IFERROR((AH2345-AH2344)/AH2345*100%,"")</f>
        <v/>
      </c>
      <c r="AI2346" s="194" t="str">
        <f t="shared" ref="AI2346" si="10355">IFERROR((AI2345-AI2344)/AI2345*100%,"")</f>
        <v/>
      </c>
      <c r="AJ2346" s="194" t="str">
        <f t="shared" ref="AJ2346" si="10356">IFERROR((AJ2345-AJ2344)/AJ2345*100%,"")</f>
        <v/>
      </c>
      <c r="AK2346" s="194" t="str">
        <f t="shared" ref="AK2346" si="10357">IFERROR((AK2345-AK2344)/AK2345*100%,"")</f>
        <v/>
      </c>
      <c r="AL2346" s="194" t="str">
        <f t="shared" ref="AL2346" si="10358">IFERROR((AL2345-AL2344)/AL2345*100%,"")</f>
        <v/>
      </c>
      <c r="AM2346" s="227" t="str">
        <f>IFERROR((AM2345-AM2343)/AM2345*100%,"")</f>
        <v/>
      </c>
    </row>
    <row r="2347" spans="1:39" s="6" customFormat="1" outlineLevel="1">
      <c r="A2347" t="str">
        <f>B2330&amp;C2347</f>
        <v>Surname, Forename10</v>
      </c>
      <c r="B2347" s="256"/>
      <c r="C2347" s="125">
        <v>10</v>
      </c>
      <c r="D2347" s="33" t="s">
        <v>22</v>
      </c>
      <c r="E2347" s="33"/>
      <c r="F2347" s="223"/>
      <c r="G2347" s="224"/>
      <c r="H2347" s="18"/>
      <c r="I2347" s="44"/>
      <c r="J2347" s="34"/>
      <c r="K2347" s="34"/>
      <c r="L2347" s="34"/>
      <c r="M2347" s="34"/>
      <c r="N2347" s="34"/>
      <c r="O2347" s="34"/>
      <c r="P2347" s="34"/>
      <c r="Q2347" s="17" t="str">
        <f>IF(SUM(K2347:P2347)=0,"",SUM(K2347:P2347))</f>
        <v/>
      </c>
      <c r="R2347" s="94"/>
      <c r="S2347" s="94"/>
      <c r="T2347" s="17" t="str">
        <f>IF(SUM(R2347:S2347)=0,"",SUM(R2347:S2347))</f>
        <v/>
      </c>
      <c r="U2347" s="17"/>
      <c r="V2347" s="94"/>
      <c r="W2347" s="17"/>
      <c r="X2347" s="94" t="str">
        <f>IFERROR(AVERAGE(V2347:W2347),"")</f>
        <v/>
      </c>
      <c r="Y2347" s="17"/>
      <c r="Z2347" s="17"/>
      <c r="AA2347" s="71"/>
      <c r="AB2347" s="17"/>
      <c r="AC2347" s="190" t="str">
        <f>IF(J2347="","",IF(J2347&lt;&gt;0,INT(25.4347*POWER((18-J2347),1.81)),0))</f>
        <v/>
      </c>
      <c r="AD2347" s="190" t="str">
        <f>IFERROR(IF(Q2347&lt;&gt;0,INT(0.14354*POWER(((10*Q2347)-220),1.4)),0),"")</f>
        <v/>
      </c>
      <c r="AE2347" s="190" t="str">
        <f>IFERROR(IF(T2347&lt;&gt;0,INT(51.39*POWER((T2347-1.5),1.05)),0),"")</f>
        <v/>
      </c>
      <c r="AF2347" s="190">
        <f>IF(U2347&lt;&gt;0,INT(0.8465*POWER(((100*U2347)-75),1.42)),0)</f>
        <v>0</v>
      </c>
      <c r="AG2347" s="190" t="str">
        <f>IFERROR(IF(X2347&lt;&gt;0,INT(1.53775*POWER((82-X2347),1.81)),0),"")</f>
        <v/>
      </c>
      <c r="AH2347" s="190" t="str">
        <f>IF(Y2347="","",IF(Y2347&lt;&gt;0,INT(5.74352*POWER((28.5-Y2347),1.92)),0))</f>
        <v/>
      </c>
      <c r="AI2347" s="190">
        <f>IF(Z2347&lt;&gt;0,INT(12.91*POWER((Z2347-4),1.1)),0)</f>
        <v>0</v>
      </c>
      <c r="AJ2347" s="190" t="str">
        <f>IF(AA2347="","",IF(AA2347&lt;&gt;0,INT(0.2797*POWER(((100*AA2347)),1.35)),0))</f>
        <v/>
      </c>
      <c r="AK2347" s="191" t="str">
        <f>IF(AB2347="","",IF(AB2347&lt;&gt;0,INT(100.14*POWER((AB2347-1),1.08)),0))</f>
        <v/>
      </c>
      <c r="AL2347" s="192">
        <f>COUNT(J2347,Q2347,T2347,X2347,Y2347,AA2347,AB2347)</f>
        <v>0</v>
      </c>
      <c r="AM2347" s="193" t="str">
        <f>IF(AL2347=0,"",SUM(AC2347:AK2347))</f>
        <v/>
      </c>
    </row>
    <row r="2348" spans="1:39" s="6" customFormat="1" outlineLevel="1">
      <c r="A2348"/>
      <c r="B2348" s="257"/>
      <c r="C2348" s="126" t="s">
        <v>65</v>
      </c>
      <c r="D2348" s="33"/>
      <c r="E2348" s="33"/>
      <c r="F2348" s="223"/>
      <c r="G2348" s="224"/>
      <c r="H2348" s="18"/>
      <c r="I2348" s="44"/>
      <c r="J2348" s="107" t="str">
        <f>IFERROR((J2345-J2347)/J2347*100%,"")</f>
        <v/>
      </c>
      <c r="K2348" s="107" t="str">
        <f t="shared" ref="K2348:T2348" si="10359">IFERROR((K2347-K2345)/K2347*100%,"")</f>
        <v/>
      </c>
      <c r="L2348" s="107" t="str">
        <f t="shared" si="10359"/>
        <v/>
      </c>
      <c r="M2348" s="107" t="str">
        <f t="shared" si="10359"/>
        <v/>
      </c>
      <c r="N2348" s="107" t="str">
        <f t="shared" si="10359"/>
        <v/>
      </c>
      <c r="O2348" s="107" t="str">
        <f t="shared" si="10359"/>
        <v/>
      </c>
      <c r="P2348" s="107" t="str">
        <f t="shared" si="10359"/>
        <v/>
      </c>
      <c r="Q2348" s="107" t="str">
        <f t="shared" si="10359"/>
        <v/>
      </c>
      <c r="R2348" s="107" t="str">
        <f t="shared" si="10359"/>
        <v/>
      </c>
      <c r="S2348" s="107" t="str">
        <f t="shared" si="10359"/>
        <v/>
      </c>
      <c r="T2348" s="107" t="str">
        <f t="shared" si="10359"/>
        <v/>
      </c>
      <c r="U2348" s="107" t="str">
        <f t="shared" ref="U2348" si="10360">IFERROR((U2347-U2346)/U2347*100%,"")</f>
        <v/>
      </c>
      <c r="V2348" s="107" t="str">
        <f>IFERROR((V2345-V2347)/V2347*100%,"")</f>
        <v/>
      </c>
      <c r="W2348" s="107" t="str">
        <f>IFERROR((W2345-W2347)/W2347*100%,"")</f>
        <v/>
      </c>
      <c r="X2348" s="107" t="str">
        <f>IFERROR((X2345-X2347)/X2347*100%,"")</f>
        <v/>
      </c>
      <c r="Y2348" s="107" t="str">
        <f>IFERROR((Y2345-Y2347)/Y2347*100%,"")</f>
        <v/>
      </c>
      <c r="Z2348" s="107" t="str">
        <f t="shared" ref="Z2348" si="10361">IFERROR((Z2347-Z2346)/Z2347*100%,"")</f>
        <v/>
      </c>
      <c r="AA2348" s="107" t="str">
        <f>IFERROR((AA2347-AA2345)/AA2347*100%,"")</f>
        <v/>
      </c>
      <c r="AB2348" s="107" t="str">
        <f>IFERROR((AB2347-AB2345)/AB2347*100%,"")</f>
        <v/>
      </c>
      <c r="AC2348" s="194" t="str">
        <f t="shared" ref="AC2348" si="10362">IFERROR((AC2347-AC2346)/AC2347*100%,"")</f>
        <v/>
      </c>
      <c r="AD2348" s="194" t="str">
        <f t="shared" ref="AD2348" si="10363">IFERROR((AD2347-AD2346)/AD2347*100%,"")</f>
        <v/>
      </c>
      <c r="AE2348" s="194" t="str">
        <f t="shared" ref="AE2348" si="10364">IFERROR((AE2347-AE2346)/AE2347*100%,"")</f>
        <v/>
      </c>
      <c r="AF2348" s="194" t="str">
        <f t="shared" ref="AF2348" si="10365">IFERROR((AF2347-AF2346)/AF2347*100%,"")</f>
        <v/>
      </c>
      <c r="AG2348" s="194" t="str">
        <f t="shared" ref="AG2348" si="10366">IFERROR((AG2347-AG2346)/AG2347*100%,"")</f>
        <v/>
      </c>
      <c r="AH2348" s="194" t="str">
        <f t="shared" ref="AH2348" si="10367">IFERROR((AH2347-AH2346)/AH2347*100%,"")</f>
        <v/>
      </c>
      <c r="AI2348" s="194" t="str">
        <f t="shared" ref="AI2348" si="10368">IFERROR((AI2347-AI2346)/AI2347*100%,"")</f>
        <v/>
      </c>
      <c r="AJ2348" s="194" t="str">
        <f t="shared" ref="AJ2348" si="10369">IFERROR((AJ2347-AJ2346)/AJ2347*100%,"")</f>
        <v/>
      </c>
      <c r="AK2348" s="194" t="str">
        <f t="shared" ref="AK2348" si="10370">IFERROR((AK2347-AK2346)/AK2347*100%,"")</f>
        <v/>
      </c>
      <c r="AL2348" s="194" t="str">
        <f t="shared" ref="AL2348" si="10371">IFERROR((AL2347-AL2346)/AL2347*100%,"")</f>
        <v/>
      </c>
      <c r="AM2348" s="227" t="str">
        <f>IFERROR((AM2347-AM2345)/AM2347*100%,"")</f>
        <v/>
      </c>
    </row>
    <row r="2349" spans="1:39" s="45" customFormat="1" outlineLevel="1">
      <c r="B2349" s="115"/>
      <c r="C2349" s="32"/>
      <c r="D2349" s="33"/>
      <c r="E2349" s="33"/>
      <c r="F2349" s="33"/>
      <c r="G2349" s="33"/>
      <c r="H2349" s="18"/>
      <c r="I2349" s="44"/>
      <c r="J2349" s="34"/>
      <c r="K2349" s="34"/>
      <c r="L2349" s="34"/>
      <c r="M2349" s="34"/>
      <c r="N2349" s="34"/>
      <c r="O2349" s="34"/>
      <c r="P2349" s="34"/>
      <c r="Q2349" s="34"/>
      <c r="R2349" s="34"/>
      <c r="S2349" s="34"/>
      <c r="T2349" s="34"/>
      <c r="U2349" s="34"/>
      <c r="V2349" s="34"/>
      <c r="W2349" s="34"/>
      <c r="X2349" s="34"/>
      <c r="Y2349" s="34"/>
      <c r="Z2349" s="34"/>
      <c r="AA2349" s="34"/>
      <c r="AB2349" s="34"/>
      <c r="AC2349" s="195"/>
      <c r="AD2349" s="196"/>
      <c r="AE2349" s="196"/>
      <c r="AF2349" s="196"/>
      <c r="AG2349" s="196"/>
      <c r="AH2349" s="196"/>
      <c r="AI2349" s="196"/>
      <c r="AJ2349" s="196"/>
      <c r="AK2349" s="197"/>
      <c r="AL2349" s="196"/>
      <c r="AM2349" s="198"/>
    </row>
    <row r="2350" spans="1:39" s="6" customFormat="1" outlineLevel="1">
      <c r="B2350" s="116"/>
      <c r="C2350" s="35"/>
      <c r="D2350" s="36"/>
      <c r="E2350" s="36"/>
      <c r="F2350" s="36"/>
      <c r="G2350" s="36"/>
      <c r="H2350" s="37"/>
      <c r="I2350" s="38" t="s">
        <v>24</v>
      </c>
      <c r="J2350" s="21" t="e">
        <f>AVERAGE(J2330:J2331,J2333,J2335,J2337,J2339,J2341,J2343,J2345,J2347)</f>
        <v>#DIV/0!</v>
      </c>
      <c r="K2350" s="21" t="e">
        <f t="shared" ref="K2350:AB2350" si="10372">AVERAGE(K2330:K2331,K2333,K2335,K2337,K2339,K2341,K2343,K2345,K2347)</f>
        <v>#DIV/0!</v>
      </c>
      <c r="L2350" s="21" t="e">
        <f t="shared" si="10372"/>
        <v>#DIV/0!</v>
      </c>
      <c r="M2350" s="21" t="e">
        <f t="shared" si="10372"/>
        <v>#DIV/0!</v>
      </c>
      <c r="N2350" s="21" t="e">
        <f t="shared" si="10372"/>
        <v>#DIV/0!</v>
      </c>
      <c r="O2350" s="21" t="e">
        <f t="shared" si="10372"/>
        <v>#DIV/0!</v>
      </c>
      <c r="P2350" s="21" t="e">
        <f t="shared" si="10372"/>
        <v>#DIV/0!</v>
      </c>
      <c r="Q2350" s="21">
        <f t="shared" si="10372"/>
        <v>0</v>
      </c>
      <c r="R2350" s="21" t="e">
        <f t="shared" si="10372"/>
        <v>#DIV/0!</v>
      </c>
      <c r="S2350" s="21" t="e">
        <f t="shared" si="10372"/>
        <v>#DIV/0!</v>
      </c>
      <c r="T2350" s="21">
        <f t="shared" si="10372"/>
        <v>0</v>
      </c>
      <c r="U2350" s="21" t="e">
        <f t="shared" si="10372"/>
        <v>#DIV/0!</v>
      </c>
      <c r="V2350" s="21" t="e">
        <f t="shared" si="10372"/>
        <v>#DIV/0!</v>
      </c>
      <c r="W2350" s="21" t="e">
        <f t="shared" si="10372"/>
        <v>#DIV/0!</v>
      </c>
      <c r="X2350" s="21" t="e">
        <f t="shared" si="10372"/>
        <v>#DIV/0!</v>
      </c>
      <c r="Y2350" s="21" t="e">
        <f t="shared" si="10372"/>
        <v>#DIV/0!</v>
      </c>
      <c r="Z2350" s="21" t="e">
        <f t="shared" si="10372"/>
        <v>#DIV/0!</v>
      </c>
      <c r="AA2350" s="21" t="e">
        <f t="shared" si="10372"/>
        <v>#DIV/0!</v>
      </c>
      <c r="AB2350" s="21" t="e">
        <f t="shared" si="10372"/>
        <v>#DIV/0!</v>
      </c>
      <c r="AC2350" s="199"/>
      <c r="AD2350" s="200"/>
      <c r="AE2350" s="200"/>
      <c r="AF2350" s="200"/>
      <c r="AG2350" s="200"/>
      <c r="AH2350" s="200"/>
      <c r="AI2350" s="200"/>
      <c r="AJ2350" s="200"/>
      <c r="AK2350" s="201"/>
      <c r="AL2350" s="200"/>
      <c r="AM2350" s="202"/>
    </row>
    <row r="2351" spans="1:39" s="6" customFormat="1" outlineLevel="1">
      <c r="B2351" s="116"/>
      <c r="C2351" s="35"/>
      <c r="D2351" s="36"/>
      <c r="E2351" s="36"/>
      <c r="F2351" s="36"/>
      <c r="G2351" s="36"/>
      <c r="H2351" s="37"/>
      <c r="I2351" s="38" t="s">
        <v>26</v>
      </c>
      <c r="J2351" s="21">
        <f>MIN(J2330:J2331,J2333,J2335,J2337,J2339,J2341,J2343,J2345,J2347)</f>
        <v>0</v>
      </c>
      <c r="K2351" s="21">
        <f t="shared" ref="K2351:AB2351" si="10373">MIN(K2330:K2331,K2333,K2335,K2337,K2339,K2341,K2343,K2345,K2347)</f>
        <v>0</v>
      </c>
      <c r="L2351" s="21">
        <f t="shared" si="10373"/>
        <v>0</v>
      </c>
      <c r="M2351" s="21">
        <f t="shared" si="10373"/>
        <v>0</v>
      </c>
      <c r="N2351" s="21">
        <f t="shared" si="10373"/>
        <v>0</v>
      </c>
      <c r="O2351" s="21">
        <f t="shared" si="10373"/>
        <v>0</v>
      </c>
      <c r="P2351" s="21">
        <f t="shared" si="10373"/>
        <v>0</v>
      </c>
      <c r="Q2351" s="21">
        <f t="shared" si="10373"/>
        <v>0</v>
      </c>
      <c r="R2351" s="21">
        <f t="shared" si="10373"/>
        <v>0</v>
      </c>
      <c r="S2351" s="21">
        <f t="shared" si="10373"/>
        <v>0</v>
      </c>
      <c r="T2351" s="21">
        <f t="shared" si="10373"/>
        <v>0</v>
      </c>
      <c r="U2351" s="21">
        <f t="shared" si="10373"/>
        <v>0</v>
      </c>
      <c r="V2351" s="21">
        <f t="shared" si="10373"/>
        <v>0</v>
      </c>
      <c r="W2351" s="21">
        <f t="shared" si="10373"/>
        <v>0</v>
      </c>
      <c r="X2351" s="21" t="e">
        <f t="shared" si="10373"/>
        <v>#DIV/0!</v>
      </c>
      <c r="Y2351" s="21">
        <f t="shared" si="10373"/>
        <v>0</v>
      </c>
      <c r="Z2351" s="21">
        <f t="shared" si="10373"/>
        <v>0</v>
      </c>
      <c r="AA2351" s="21">
        <f t="shared" si="10373"/>
        <v>0</v>
      </c>
      <c r="AB2351" s="21">
        <f t="shared" si="10373"/>
        <v>0</v>
      </c>
      <c r="AC2351" s="199"/>
      <c r="AD2351" s="200"/>
      <c r="AE2351" s="200"/>
      <c r="AF2351" s="200"/>
      <c r="AG2351" s="200"/>
      <c r="AH2351" s="200"/>
      <c r="AI2351" s="200"/>
      <c r="AJ2351" s="200"/>
      <c r="AK2351" s="201"/>
      <c r="AL2351" s="200"/>
      <c r="AM2351" s="202"/>
    </row>
    <row r="2352" spans="1:39" s="6" customFormat="1" outlineLevel="1">
      <c r="B2352" s="116"/>
      <c r="C2352" s="35"/>
      <c r="D2352" s="36"/>
      <c r="E2352" s="36"/>
      <c r="F2352" s="36"/>
      <c r="G2352" s="36"/>
      <c r="H2352" s="37"/>
      <c r="I2352" s="38" t="s">
        <v>25</v>
      </c>
      <c r="J2352" s="21">
        <f>MAX(J2330:J2331,J2333,J2335,J2337,J2339,J2341,J2343,J2345,J2347)</f>
        <v>0</v>
      </c>
      <c r="K2352" s="21">
        <f t="shared" ref="K2352:AB2352" si="10374">MAX(K2330:K2331,K2333,K2335,K2337,K2339,K2341,K2343,K2345,K2347)</f>
        <v>0</v>
      </c>
      <c r="L2352" s="21">
        <f t="shared" si="10374"/>
        <v>0</v>
      </c>
      <c r="M2352" s="21">
        <f t="shared" si="10374"/>
        <v>0</v>
      </c>
      <c r="N2352" s="21">
        <f t="shared" si="10374"/>
        <v>0</v>
      </c>
      <c r="O2352" s="21">
        <f t="shared" si="10374"/>
        <v>0</v>
      </c>
      <c r="P2352" s="21">
        <f t="shared" si="10374"/>
        <v>0</v>
      </c>
      <c r="Q2352" s="21">
        <f t="shared" si="10374"/>
        <v>0</v>
      </c>
      <c r="R2352" s="21">
        <f t="shared" si="10374"/>
        <v>0</v>
      </c>
      <c r="S2352" s="21">
        <f t="shared" si="10374"/>
        <v>0</v>
      </c>
      <c r="T2352" s="21">
        <f t="shared" si="10374"/>
        <v>0</v>
      </c>
      <c r="U2352" s="21">
        <f t="shared" si="10374"/>
        <v>0</v>
      </c>
      <c r="V2352" s="21">
        <f t="shared" si="10374"/>
        <v>0</v>
      </c>
      <c r="W2352" s="21">
        <f t="shared" si="10374"/>
        <v>0</v>
      </c>
      <c r="X2352" s="21" t="e">
        <f t="shared" si="10374"/>
        <v>#DIV/0!</v>
      </c>
      <c r="Y2352" s="21">
        <f t="shared" si="10374"/>
        <v>0</v>
      </c>
      <c r="Z2352" s="21">
        <f t="shared" si="10374"/>
        <v>0</v>
      </c>
      <c r="AA2352" s="21">
        <f t="shared" si="10374"/>
        <v>0</v>
      </c>
      <c r="AB2352" s="21">
        <f t="shared" si="10374"/>
        <v>0</v>
      </c>
      <c r="AC2352" s="199"/>
      <c r="AD2352" s="200"/>
      <c r="AE2352" s="200"/>
      <c r="AF2352" s="200"/>
      <c r="AG2352" s="200"/>
      <c r="AH2352" s="200"/>
      <c r="AI2352" s="200"/>
      <c r="AJ2352" s="200"/>
      <c r="AK2352" s="201"/>
      <c r="AL2352" s="200"/>
      <c r="AM2352" s="202"/>
    </row>
    <row r="2353" spans="1:39" s="6" customFormat="1" outlineLevel="1">
      <c r="B2353" s="116"/>
      <c r="C2353" s="35"/>
      <c r="D2353" s="36"/>
      <c r="E2353" s="36"/>
      <c r="F2353" s="36"/>
      <c r="G2353" s="36"/>
      <c r="H2353" s="37"/>
      <c r="I2353" s="38"/>
      <c r="J2353" s="21"/>
      <c r="K2353" s="21"/>
      <c r="L2353" s="21"/>
      <c r="M2353" s="21"/>
      <c r="N2353" s="21"/>
      <c r="O2353" s="21"/>
      <c r="P2353" s="21"/>
      <c r="Q2353" s="21"/>
      <c r="R2353" s="21"/>
      <c r="S2353" s="21"/>
      <c r="T2353" s="21"/>
      <c r="U2353" s="21"/>
      <c r="V2353" s="21"/>
      <c r="W2353" s="21"/>
      <c r="X2353" s="21"/>
      <c r="Y2353" s="21"/>
      <c r="Z2353" s="21"/>
      <c r="AA2353" s="21"/>
      <c r="AB2353" s="21"/>
      <c r="AC2353" s="200"/>
      <c r="AD2353" s="200"/>
      <c r="AE2353" s="200"/>
      <c r="AF2353" s="200"/>
      <c r="AG2353" s="200"/>
      <c r="AH2353" s="200"/>
      <c r="AI2353" s="200"/>
      <c r="AJ2353" s="200"/>
      <c r="AK2353" s="200"/>
      <c r="AL2353" s="200"/>
      <c r="AM2353" s="202"/>
    </row>
    <row r="2354" spans="1:39" s="31" customFormat="1" ht="16.5" outlineLevel="1" thickBot="1">
      <c r="B2354" s="117"/>
      <c r="C2354" s="39"/>
      <c r="D2354" s="40"/>
      <c r="E2354" s="40"/>
      <c r="F2354" s="40"/>
      <c r="G2354" s="40"/>
      <c r="H2354" s="41"/>
      <c r="I2354" s="42"/>
      <c r="J2354" s="43"/>
      <c r="K2354" s="43"/>
      <c r="L2354" s="43"/>
      <c r="M2354" s="43"/>
      <c r="N2354" s="43"/>
      <c r="O2354" s="43"/>
      <c r="P2354" s="43"/>
      <c r="Q2354" s="43"/>
      <c r="R2354" s="43"/>
      <c r="S2354" s="43"/>
      <c r="T2354" s="43"/>
      <c r="U2354" s="43"/>
      <c r="V2354" s="43"/>
      <c r="W2354" s="43"/>
      <c r="X2354" s="43"/>
      <c r="Y2354" s="43"/>
      <c r="Z2354" s="43"/>
      <c r="AA2354" s="43"/>
      <c r="AB2354" s="43"/>
      <c r="AC2354" s="204"/>
      <c r="AD2354" s="204"/>
      <c r="AE2354" s="204"/>
      <c r="AF2354" s="204"/>
      <c r="AG2354" s="204"/>
      <c r="AH2354" s="204"/>
      <c r="AI2354" s="204"/>
      <c r="AJ2354" s="204"/>
      <c r="AK2354" s="204"/>
      <c r="AL2354" s="204"/>
      <c r="AM2354" s="205"/>
    </row>
    <row r="2355" spans="1:39" customFormat="1">
      <c r="B2355" s="118"/>
      <c r="C2355" s="28"/>
      <c r="D2355" s="19"/>
      <c r="E2355" s="19"/>
      <c r="F2355" s="19"/>
      <c r="G2355" s="19"/>
      <c r="H2355" s="29"/>
      <c r="I2355" s="20"/>
      <c r="J2355" s="30"/>
      <c r="K2355" s="30"/>
      <c r="L2355" s="30"/>
      <c r="M2355" s="30"/>
      <c r="N2355" s="30"/>
      <c r="O2355" s="30"/>
      <c r="P2355" s="30"/>
      <c r="Q2355" s="30"/>
      <c r="R2355" s="30"/>
      <c r="S2355" s="30"/>
      <c r="T2355" s="30"/>
      <c r="U2355" s="30"/>
      <c r="V2355" s="30"/>
      <c r="W2355" s="30"/>
      <c r="X2355" s="30"/>
      <c r="Y2355" s="30"/>
      <c r="Z2355" s="30"/>
      <c r="AA2355" s="30"/>
      <c r="AB2355" s="30"/>
      <c r="AC2355" s="206"/>
      <c r="AD2355" s="206"/>
      <c r="AE2355" s="206"/>
      <c r="AF2355" s="206"/>
      <c r="AG2355" s="206"/>
      <c r="AH2355" s="206"/>
      <c r="AI2355" s="206"/>
      <c r="AJ2355" s="206"/>
      <c r="AK2355" s="206"/>
      <c r="AL2355" s="206"/>
      <c r="AM2355" s="207"/>
    </row>
    <row r="2356" spans="1:39" customFormat="1" outlineLevel="1">
      <c r="B2356" s="114" t="s">
        <v>41</v>
      </c>
      <c r="C2356" s="28"/>
      <c r="D2356" s="19"/>
      <c r="E2356" s="19"/>
      <c r="F2356" s="19"/>
      <c r="G2356" s="19"/>
      <c r="H2356" s="29"/>
      <c r="I2356" s="20"/>
      <c r="J2356" s="30"/>
      <c r="K2356" s="30"/>
      <c r="L2356" s="30"/>
      <c r="M2356" s="30"/>
      <c r="N2356" s="30"/>
      <c r="O2356" s="30"/>
      <c r="P2356" s="30"/>
      <c r="Q2356" s="30"/>
      <c r="R2356" s="30"/>
      <c r="S2356" s="30"/>
      <c r="T2356" s="30"/>
      <c r="U2356" s="30"/>
      <c r="V2356" s="30"/>
      <c r="W2356" s="30"/>
      <c r="X2356" s="30"/>
      <c r="Y2356" s="30"/>
      <c r="Z2356" s="30"/>
      <c r="AA2356" s="30"/>
      <c r="AB2356" s="30"/>
      <c r="AC2356" s="206"/>
      <c r="AD2356" s="206"/>
      <c r="AE2356" s="206"/>
      <c r="AF2356" s="206"/>
      <c r="AG2356" s="206"/>
      <c r="AH2356" s="206"/>
      <c r="AI2356" s="206"/>
      <c r="AJ2356" s="206"/>
      <c r="AK2356" s="206"/>
      <c r="AL2356" s="206"/>
      <c r="AM2356" s="207"/>
    </row>
    <row r="2357" spans="1:39" customFormat="1" outlineLevel="1">
      <c r="A2357" t="str">
        <f>B2357&amp;C2357</f>
        <v>Surname, Forename1</v>
      </c>
      <c r="B2357" s="255" t="s">
        <v>28</v>
      </c>
      <c r="C2357" s="122">
        <v>1</v>
      </c>
      <c r="D2357" s="26" t="s">
        <v>22</v>
      </c>
      <c r="E2357" s="103"/>
      <c r="F2357" s="217"/>
      <c r="G2357" s="218"/>
      <c r="H2357" s="16"/>
      <c r="I2357" s="16"/>
      <c r="J2357" s="17"/>
      <c r="K2357" s="94"/>
      <c r="L2357" s="94"/>
      <c r="M2357" s="94"/>
      <c r="N2357" s="94"/>
      <c r="O2357" s="94"/>
      <c r="P2357" s="94"/>
      <c r="Q2357" s="17">
        <f>SUM(K2357:P2357)</f>
        <v>0</v>
      </c>
      <c r="R2357" s="94"/>
      <c r="S2357" s="94"/>
      <c r="T2357" s="17">
        <f>SUM(R2357:S2357)</f>
        <v>0</v>
      </c>
      <c r="U2357" s="17"/>
      <c r="V2357" s="94"/>
      <c r="W2357" s="17"/>
      <c r="X2357" s="94" t="e">
        <f>AVERAGE(V2357:W2357)</f>
        <v>#DIV/0!</v>
      </c>
      <c r="Y2357" s="17"/>
      <c r="Z2357" s="17"/>
      <c r="AA2357" s="17"/>
      <c r="AB2357" s="17"/>
      <c r="AC2357" s="190">
        <f>IF(J2357&lt;&gt;0,INT(25.4347*POWER((18-J2357),1.81)),0)</f>
        <v>0</v>
      </c>
      <c r="AD2357" s="190">
        <f>IF(Q2357&lt;&gt;0,INT(0.14354*POWER(((10*Q2357)-220),1.4)),0)</f>
        <v>0</v>
      </c>
      <c r="AE2357" s="190">
        <f>IF(T2357&lt;&gt;0,INT(51.39*POWER((T2357-1.5),1.05)),0)</f>
        <v>0</v>
      </c>
      <c r="AF2357" s="190">
        <f>IF(U2357&lt;&gt;0,INT(0.8465*POWER(((100*U2357)-75),1.42)),0)</f>
        <v>0</v>
      </c>
      <c r="AG2357" s="190" t="e">
        <f>IF(X2357&lt;&gt;0,INT(1.53775*POWER((82-X2357),1.81)),0)</f>
        <v>#DIV/0!</v>
      </c>
      <c r="AH2357" s="190">
        <f>IF(Y2357&lt;&gt;0,INT(5.74352*POWER((28.5-Y2357),1.92)),0)</f>
        <v>0</v>
      </c>
      <c r="AI2357" s="190">
        <f>IF(Z2357&lt;&gt;0,INT(12.91*POWER((Z2357-4),1.1)),0)</f>
        <v>0</v>
      </c>
      <c r="AJ2357" s="190">
        <f>IF(AA2357&lt;&gt;0,INT(0.2797*POWER(((100*AA2357)),1.35)),0)</f>
        <v>0</v>
      </c>
      <c r="AK2357" s="191">
        <f>IF(AB2357&lt;&gt;0,INT(100.14*POWER((AB2357-1),1.08)),0)</f>
        <v>0</v>
      </c>
      <c r="AL2357" s="208">
        <v>7</v>
      </c>
      <c r="AM2357" s="193" t="e">
        <f>SUM(AC2357:AK2357)</f>
        <v>#DIV/0!</v>
      </c>
    </row>
    <row r="2358" spans="1:39" customFormat="1" outlineLevel="1">
      <c r="A2358" t="str">
        <f>B2357&amp;C2358</f>
        <v>Surname, Forename2</v>
      </c>
      <c r="B2358" s="256"/>
      <c r="C2358" s="123">
        <v>2</v>
      </c>
      <c r="D2358" s="26" t="s">
        <v>22</v>
      </c>
      <c r="E2358" s="103"/>
      <c r="F2358" s="219"/>
      <c r="G2358" s="220"/>
      <c r="H2358" s="15"/>
      <c r="I2358" s="16"/>
      <c r="J2358" s="17"/>
      <c r="K2358" s="94"/>
      <c r="L2358" s="94"/>
      <c r="M2358" s="94"/>
      <c r="N2358" s="94"/>
      <c r="O2358" s="94"/>
      <c r="P2358" s="94"/>
      <c r="Q2358" s="17" t="str">
        <f>IF(SUM(K2358:P2358)=0,"",SUM(K2358:P2358))</f>
        <v/>
      </c>
      <c r="R2358" s="94"/>
      <c r="S2358" s="94"/>
      <c r="T2358" s="17" t="str">
        <f>IF(SUM(R2358:S2358)=0,"",SUM(R2358:S2358))</f>
        <v/>
      </c>
      <c r="U2358" s="17"/>
      <c r="V2358" s="94"/>
      <c r="W2358" s="17"/>
      <c r="X2358" s="94" t="str">
        <f>IFERROR(AVERAGE(V2358:W2358),"")</f>
        <v/>
      </c>
      <c r="Y2358" s="17"/>
      <c r="Z2358" s="17"/>
      <c r="AA2358" s="71"/>
      <c r="AB2358" s="17"/>
      <c r="AC2358" s="190" t="str">
        <f>IF(J2358="","",IF(J2358&lt;&gt;0,INT(25.4347*POWER((18-J2358),1.81)),0))</f>
        <v/>
      </c>
      <c r="AD2358" s="190" t="str">
        <f>IFERROR(IF(Q2358&lt;&gt;0,INT(0.14354*POWER(((10*Q2358)-220),1.4)),0),"")</f>
        <v/>
      </c>
      <c r="AE2358" s="190" t="str">
        <f>IFERROR(IF(T2358&lt;&gt;0,INT(51.39*POWER((T2358-1.5),1.05)),0),"")</f>
        <v/>
      </c>
      <c r="AF2358" s="190">
        <f>IF(U2358&lt;&gt;0,INT(0.8465*POWER(((100*U2358)-75),1.42)),0)</f>
        <v>0</v>
      </c>
      <c r="AG2358" s="190" t="str">
        <f>IFERROR(IF(X2358&lt;&gt;0,INT(1.53775*POWER((82-X2358),1.81)),0),"")</f>
        <v/>
      </c>
      <c r="AH2358" s="190" t="str">
        <f>IF(Y2358="","",IF(Y2358&lt;&gt;0,INT(5.74352*POWER((28.5-Y2358),1.92)),0))</f>
        <v/>
      </c>
      <c r="AI2358" s="190">
        <f>IF(Z2358&lt;&gt;0,INT(12.91*POWER((Z2358-4),1.1)),0)</f>
        <v>0</v>
      </c>
      <c r="AJ2358" s="190" t="str">
        <f>IF(AA2358="","",IF(AA2358&lt;&gt;0,INT(0.2797*POWER(((100*AA2358)),1.35)),0))</f>
        <v/>
      </c>
      <c r="AK2358" s="191" t="str">
        <f>IF(AB2358="","",IF(AB2358&lt;&gt;0,INT(100.14*POWER((AB2358-1),1.08)),0))</f>
        <v/>
      </c>
      <c r="AL2358" s="192">
        <f>COUNT(J2358,Q2358,T2358,X2358,Y2358,AA2358,AB2358)</f>
        <v>0</v>
      </c>
      <c r="AM2358" s="193" t="str">
        <f>IF(AL2358=0,"",SUM(AC2358:AK2358))</f>
        <v/>
      </c>
    </row>
    <row r="2359" spans="1:39" customFormat="1" outlineLevel="1">
      <c r="B2359" s="256"/>
      <c r="C2359" s="124" t="s">
        <v>65</v>
      </c>
      <c r="D2359" s="103"/>
      <c r="E2359" s="103"/>
      <c r="F2359" s="219"/>
      <c r="G2359" s="220"/>
      <c r="H2359" s="104"/>
      <c r="I2359" s="105"/>
      <c r="J2359" s="107" t="str">
        <f>IFERROR((J2357-J2358)/J2358*100%,"")</f>
        <v/>
      </c>
      <c r="K2359" s="107" t="str">
        <f>IFERROR((K2358-K2357)/K2358*100%,"")</f>
        <v/>
      </c>
      <c r="L2359" s="107" t="str">
        <f t="shared" ref="L2359:S2359" si="10375">IFERROR((L2358-L2357)/L2358*100%,"")</f>
        <v/>
      </c>
      <c r="M2359" s="107" t="str">
        <f t="shared" si="10375"/>
        <v/>
      </c>
      <c r="N2359" s="107" t="str">
        <f t="shared" si="10375"/>
        <v/>
      </c>
      <c r="O2359" s="107" t="str">
        <f t="shared" si="10375"/>
        <v/>
      </c>
      <c r="P2359" s="107" t="str">
        <f t="shared" si="10375"/>
        <v/>
      </c>
      <c r="Q2359" s="107" t="str">
        <f t="shared" si="10375"/>
        <v/>
      </c>
      <c r="R2359" s="107" t="str">
        <f t="shared" si="10375"/>
        <v/>
      </c>
      <c r="S2359" s="107" t="str">
        <f t="shared" si="10375"/>
        <v/>
      </c>
      <c r="T2359" s="107" t="str">
        <f>IFERROR((T2358-T2357)/T2358*100%,"")</f>
        <v/>
      </c>
      <c r="U2359" s="107" t="str">
        <f t="shared" ref="U2359" si="10376">IFERROR((U2358-U2357)/U2358*100%,"")</f>
        <v/>
      </c>
      <c r="V2359" s="107" t="str">
        <f>IFERROR((V2357-V2358)/V2358*100%,"")</f>
        <v/>
      </c>
      <c r="W2359" s="107" t="str">
        <f>IFERROR((W2357-W2358)/W2358*100%,"")</f>
        <v/>
      </c>
      <c r="X2359" s="107" t="str">
        <f>IFERROR((X2357-X2358)/X2358*100%,"")</f>
        <v/>
      </c>
      <c r="Y2359" s="107" t="str">
        <f>IFERROR((Y2357-Y2358)/Y2358*100%,"")</f>
        <v/>
      </c>
      <c r="Z2359" s="107" t="str">
        <f t="shared" ref="Z2359:AB2359" si="10377">IFERROR((Z2358-Z2357)/Z2358*100%,"")</f>
        <v/>
      </c>
      <c r="AA2359" s="107" t="str">
        <f t="shared" si="10377"/>
        <v/>
      </c>
      <c r="AB2359" s="107" t="str">
        <f t="shared" si="10377"/>
        <v/>
      </c>
      <c r="AC2359" s="194" t="str">
        <f t="shared" ref="AC2359" si="10378">IFERROR((AC2358-AC2357)/AC2358*100%,"")</f>
        <v/>
      </c>
      <c r="AD2359" s="194" t="str">
        <f t="shared" ref="AD2359" si="10379">IFERROR((AD2358-AD2357)/AD2358*100%,"")</f>
        <v/>
      </c>
      <c r="AE2359" s="194" t="str">
        <f t="shared" ref="AE2359" si="10380">IFERROR((AE2358-AE2357)/AE2358*100%,"")</f>
        <v/>
      </c>
      <c r="AF2359" s="194" t="str">
        <f t="shared" ref="AF2359" si="10381">IFERROR((AF2358-AF2357)/AF2358*100%,"")</f>
        <v/>
      </c>
      <c r="AG2359" s="194" t="str">
        <f t="shared" ref="AG2359" si="10382">IFERROR((AG2358-AG2357)/AG2358*100%,"")</f>
        <v/>
      </c>
      <c r="AH2359" s="194" t="str">
        <f t="shared" ref="AH2359" si="10383">IFERROR((AH2358-AH2357)/AH2358*100%,"")</f>
        <v/>
      </c>
      <c r="AI2359" s="194" t="str">
        <f t="shared" ref="AI2359" si="10384">IFERROR((AI2358-AI2357)/AI2358*100%,"")</f>
        <v/>
      </c>
      <c r="AJ2359" s="194" t="str">
        <f t="shared" ref="AJ2359" si="10385">IFERROR((AJ2358-AJ2357)/AJ2358*100%,"")</f>
        <v/>
      </c>
      <c r="AK2359" s="194" t="str">
        <f t="shared" ref="AK2359" si="10386">IFERROR((AK2358-AK2357)/AK2358*100%,"")</f>
        <v/>
      </c>
      <c r="AL2359" s="194" t="str">
        <f t="shared" ref="AL2359:AM2359" si="10387">IFERROR((AL2358-AL2357)/AL2358*100%,"")</f>
        <v/>
      </c>
      <c r="AM2359" s="228" t="str">
        <f t="shared" si="10387"/>
        <v/>
      </c>
    </row>
    <row r="2360" spans="1:39" customFormat="1" outlineLevel="1">
      <c r="A2360" t="str">
        <f>B2357&amp;C2360</f>
        <v>Surname, Forename3</v>
      </c>
      <c r="B2360" s="256"/>
      <c r="C2360" s="123">
        <v>3</v>
      </c>
      <c r="D2360" s="26" t="s">
        <v>22</v>
      </c>
      <c r="E2360" s="103"/>
      <c r="F2360" s="219"/>
      <c r="G2360" s="220"/>
      <c r="H2360" s="15"/>
      <c r="I2360" s="16"/>
      <c r="J2360" s="17"/>
      <c r="K2360" s="94"/>
      <c r="L2360" s="94"/>
      <c r="M2360" s="94"/>
      <c r="N2360" s="94"/>
      <c r="O2360" s="94"/>
      <c r="P2360" s="94"/>
      <c r="Q2360" s="17" t="str">
        <f>IF(SUM(K2360:P2360)=0,"",SUM(K2360:P2360))</f>
        <v/>
      </c>
      <c r="R2360" s="94"/>
      <c r="S2360" s="94"/>
      <c r="T2360" s="17" t="str">
        <f>IF(SUM(R2360:S2360)=0,"",SUM(R2360:S2360))</f>
        <v/>
      </c>
      <c r="U2360" s="17"/>
      <c r="V2360" s="94"/>
      <c r="W2360" s="17"/>
      <c r="X2360" s="94" t="str">
        <f>IFERROR(AVERAGE(V2360:W2360),"")</f>
        <v/>
      </c>
      <c r="Y2360" s="17"/>
      <c r="Z2360" s="17"/>
      <c r="AA2360" s="71"/>
      <c r="AB2360" s="17"/>
      <c r="AC2360" s="190" t="str">
        <f>IF(J2360="","",IF(J2360&lt;&gt;0,INT(25.4347*POWER((18-J2360),1.81)),0))</f>
        <v/>
      </c>
      <c r="AD2360" s="190" t="str">
        <f>IFERROR(IF(Q2360&lt;&gt;0,INT(0.14354*POWER(((10*Q2360)-220),1.4)),0),"")</f>
        <v/>
      </c>
      <c r="AE2360" s="190" t="str">
        <f>IFERROR(IF(T2360&lt;&gt;0,INT(51.39*POWER((T2360-1.5),1.05)),0),"")</f>
        <v/>
      </c>
      <c r="AF2360" s="190">
        <f>IF(U2360&lt;&gt;0,INT(0.8465*POWER(((100*U2360)-75),1.42)),0)</f>
        <v>0</v>
      </c>
      <c r="AG2360" s="190" t="str">
        <f>IFERROR(IF(X2360&lt;&gt;0,INT(1.53775*POWER((82-X2360),1.81)),0),"")</f>
        <v/>
      </c>
      <c r="AH2360" s="190" t="str">
        <f>IF(Y2360="","",IF(Y2360&lt;&gt;0,INT(5.74352*POWER((28.5-Y2360),1.92)),0))</f>
        <v/>
      </c>
      <c r="AI2360" s="190">
        <f>IF(Z2360&lt;&gt;0,INT(12.91*POWER((Z2360-4),1.1)),0)</f>
        <v>0</v>
      </c>
      <c r="AJ2360" s="190" t="str">
        <f>IF(AA2360="","",IF(AA2360&lt;&gt;0,INT(0.2797*POWER(((100*AA2360)),1.35)),0))</f>
        <v/>
      </c>
      <c r="AK2360" s="191" t="str">
        <f>IF(AB2360="","",IF(AB2360&lt;&gt;0,INT(100.14*POWER((AB2360-1),1.08)),0))</f>
        <v/>
      </c>
      <c r="AL2360" s="192">
        <f>COUNT(J2360,Q2360,T2360,X2360,Y2360,AA2360,AB2360)</f>
        <v>0</v>
      </c>
      <c r="AM2360" s="193" t="str">
        <f>IF(AL2360=0,"",SUM(AC2360:AK2360))</f>
        <v/>
      </c>
    </row>
    <row r="2361" spans="1:39" customFormat="1" outlineLevel="1">
      <c r="B2361" s="256"/>
      <c r="C2361" s="124" t="s">
        <v>65</v>
      </c>
      <c r="D2361" s="103"/>
      <c r="E2361" s="103"/>
      <c r="F2361" s="219"/>
      <c r="G2361" s="220"/>
      <c r="H2361" s="104"/>
      <c r="I2361" s="105"/>
      <c r="J2361" s="107" t="str">
        <f>IFERROR((J2358-J2360)/J2360*100%,"")</f>
        <v/>
      </c>
      <c r="K2361" s="107" t="str">
        <f t="shared" ref="K2361:T2361" si="10388">IFERROR((K2360-K2358)/K2360*100%,"")</f>
        <v/>
      </c>
      <c r="L2361" s="107" t="str">
        <f t="shared" si="10388"/>
        <v/>
      </c>
      <c r="M2361" s="107" t="str">
        <f t="shared" si="10388"/>
        <v/>
      </c>
      <c r="N2361" s="107" t="str">
        <f t="shared" si="10388"/>
        <v/>
      </c>
      <c r="O2361" s="107" t="str">
        <f t="shared" si="10388"/>
        <v/>
      </c>
      <c r="P2361" s="107" t="str">
        <f t="shared" si="10388"/>
        <v/>
      </c>
      <c r="Q2361" s="107" t="str">
        <f t="shared" si="10388"/>
        <v/>
      </c>
      <c r="R2361" s="107" t="str">
        <f t="shared" si="10388"/>
        <v/>
      </c>
      <c r="S2361" s="107" t="str">
        <f t="shared" si="10388"/>
        <v/>
      </c>
      <c r="T2361" s="107" t="str">
        <f t="shared" si="10388"/>
        <v/>
      </c>
      <c r="U2361" s="107" t="str">
        <f t="shared" ref="U2361" si="10389">IFERROR((U2360-U2359)/U2360*100%,"")</f>
        <v/>
      </c>
      <c r="V2361" s="107" t="str">
        <f>IFERROR((V2358-V2360)/V2360*100%,"")</f>
        <v/>
      </c>
      <c r="W2361" s="107" t="str">
        <f>IFERROR((W2358-W2360)/W2360*100%,"")</f>
        <v/>
      </c>
      <c r="X2361" s="107" t="str">
        <f>IFERROR((X2358-X2360)/X2360*100%,"")</f>
        <v/>
      </c>
      <c r="Y2361" s="107" t="str">
        <f>IFERROR((Y2358-Y2360)/Y2360*100%,"")</f>
        <v/>
      </c>
      <c r="Z2361" s="107" t="str">
        <f t="shared" ref="Z2361" si="10390">IFERROR((Z2360-Z2359)/Z2360*100%,"")</f>
        <v/>
      </c>
      <c r="AA2361" s="107" t="str">
        <f>IFERROR((AA2360-AA2358)/AA2360*100%,"")</f>
        <v/>
      </c>
      <c r="AB2361" s="107" t="str">
        <f>IFERROR((AB2360-AB2358)/AB2360*100%,"")</f>
        <v/>
      </c>
      <c r="AC2361" s="194" t="str">
        <f t="shared" ref="AC2361" si="10391">IFERROR((AC2360-AC2359)/AC2360*100%,"")</f>
        <v/>
      </c>
      <c r="AD2361" s="194" t="str">
        <f t="shared" ref="AD2361" si="10392">IFERROR((AD2360-AD2359)/AD2360*100%,"")</f>
        <v/>
      </c>
      <c r="AE2361" s="194" t="str">
        <f t="shared" ref="AE2361" si="10393">IFERROR((AE2360-AE2359)/AE2360*100%,"")</f>
        <v/>
      </c>
      <c r="AF2361" s="194" t="str">
        <f t="shared" ref="AF2361" si="10394">IFERROR((AF2360-AF2359)/AF2360*100%,"")</f>
        <v/>
      </c>
      <c r="AG2361" s="194" t="str">
        <f t="shared" ref="AG2361" si="10395">IFERROR((AG2360-AG2359)/AG2360*100%,"")</f>
        <v/>
      </c>
      <c r="AH2361" s="194" t="str">
        <f t="shared" ref="AH2361" si="10396">IFERROR((AH2360-AH2359)/AH2360*100%,"")</f>
        <v/>
      </c>
      <c r="AI2361" s="194" t="str">
        <f t="shared" ref="AI2361" si="10397">IFERROR((AI2360-AI2359)/AI2360*100%,"")</f>
        <v/>
      </c>
      <c r="AJ2361" s="194" t="str">
        <f t="shared" ref="AJ2361" si="10398">IFERROR((AJ2360-AJ2359)/AJ2360*100%,"")</f>
        <v/>
      </c>
      <c r="AK2361" s="194" t="str">
        <f t="shared" ref="AK2361" si="10399">IFERROR((AK2360-AK2359)/AK2360*100%,"")</f>
        <v/>
      </c>
      <c r="AL2361" s="194" t="str">
        <f t="shared" ref="AL2361" si="10400">IFERROR((AL2360-AL2359)/AL2360*100%,"")</f>
        <v/>
      </c>
      <c r="AM2361" s="227" t="str">
        <f>IFERROR((AM2360-AM2358)/AM2360*100%,"")</f>
        <v/>
      </c>
    </row>
    <row r="2362" spans="1:39" customFormat="1" outlineLevel="1">
      <c r="A2362" t="str">
        <f>B2357&amp;C2362</f>
        <v>Surname, Forename4</v>
      </c>
      <c r="B2362" s="256"/>
      <c r="C2362" s="123">
        <v>4</v>
      </c>
      <c r="D2362" s="26" t="s">
        <v>22</v>
      </c>
      <c r="E2362" s="103"/>
      <c r="F2362" s="219"/>
      <c r="G2362" s="220"/>
      <c r="H2362" s="15"/>
      <c r="I2362" s="16"/>
      <c r="J2362" s="17"/>
      <c r="K2362" s="94"/>
      <c r="L2362" s="94"/>
      <c r="M2362" s="94"/>
      <c r="N2362" s="94"/>
      <c r="O2362" s="94"/>
      <c r="P2362" s="94"/>
      <c r="Q2362" s="17" t="str">
        <f>IF(SUM(K2362:P2362)=0,"",SUM(K2362:P2362))</f>
        <v/>
      </c>
      <c r="R2362" s="94"/>
      <c r="S2362" s="94"/>
      <c r="T2362" s="17" t="str">
        <f>IF(SUM(R2362:S2362)=0,"",SUM(R2362:S2362))</f>
        <v/>
      </c>
      <c r="U2362" s="17"/>
      <c r="V2362" s="94"/>
      <c r="W2362" s="17"/>
      <c r="X2362" s="94" t="str">
        <f>IFERROR(AVERAGE(V2362:W2362),"")</f>
        <v/>
      </c>
      <c r="Y2362" s="17"/>
      <c r="Z2362" s="17"/>
      <c r="AA2362" s="71"/>
      <c r="AB2362" s="17"/>
      <c r="AC2362" s="190" t="str">
        <f>IF(J2362="","",IF(J2362&lt;&gt;0,INT(25.4347*POWER((18-J2362),1.81)),0))</f>
        <v/>
      </c>
      <c r="AD2362" s="190" t="str">
        <f>IFERROR(IF(Q2362&lt;&gt;0,INT(0.14354*POWER(((10*Q2362)-220),1.4)),0),"")</f>
        <v/>
      </c>
      <c r="AE2362" s="190" t="str">
        <f>IFERROR(IF(T2362&lt;&gt;0,INT(51.39*POWER((T2362-1.5),1.05)),0),"")</f>
        <v/>
      </c>
      <c r="AF2362" s="190">
        <f>IF(U2362&lt;&gt;0,INT(0.8465*POWER(((100*U2362)-75),1.42)),0)</f>
        <v>0</v>
      </c>
      <c r="AG2362" s="190" t="str">
        <f>IFERROR(IF(X2362&lt;&gt;0,INT(1.53775*POWER((82-X2362),1.81)),0),"")</f>
        <v/>
      </c>
      <c r="AH2362" s="190" t="str">
        <f>IF(Y2362="","",IF(Y2362&lt;&gt;0,INT(5.74352*POWER((28.5-Y2362),1.92)),0))</f>
        <v/>
      </c>
      <c r="AI2362" s="190">
        <f>IF(Z2362&lt;&gt;0,INT(12.91*POWER((Z2362-4),1.1)),0)</f>
        <v>0</v>
      </c>
      <c r="AJ2362" s="190" t="str">
        <f>IF(AA2362="","",IF(AA2362&lt;&gt;0,INT(0.2797*POWER(((100*AA2362)),1.35)),0))</f>
        <v/>
      </c>
      <c r="AK2362" s="191" t="str">
        <f>IF(AB2362="","",IF(AB2362&lt;&gt;0,INT(100.14*POWER((AB2362-1),1.08)),0))</f>
        <v/>
      </c>
      <c r="AL2362" s="192">
        <f>COUNT(J2362,Q2362,T2362,X2362,Y2362,AA2362,AB2362)</f>
        <v>0</v>
      </c>
      <c r="AM2362" s="193" t="str">
        <f>IF(AL2362=0,"",SUM(AC2362:AK2362))</f>
        <v/>
      </c>
    </row>
    <row r="2363" spans="1:39" customFormat="1" outlineLevel="1">
      <c r="B2363" s="256"/>
      <c r="C2363" s="124" t="s">
        <v>65</v>
      </c>
      <c r="D2363" s="103"/>
      <c r="E2363" s="103"/>
      <c r="F2363" s="219"/>
      <c r="G2363" s="220"/>
      <c r="H2363" s="104"/>
      <c r="I2363" s="105"/>
      <c r="J2363" s="107" t="str">
        <f>IFERROR((J2360-J2362)/J2362*100%,"")</f>
        <v/>
      </c>
      <c r="K2363" s="107" t="str">
        <f t="shared" ref="K2363:T2363" si="10401">IFERROR((K2362-K2360)/K2362*100%,"")</f>
        <v/>
      </c>
      <c r="L2363" s="107" t="str">
        <f t="shared" si="10401"/>
        <v/>
      </c>
      <c r="M2363" s="107" t="str">
        <f t="shared" si="10401"/>
        <v/>
      </c>
      <c r="N2363" s="107" t="str">
        <f t="shared" si="10401"/>
        <v/>
      </c>
      <c r="O2363" s="107" t="str">
        <f t="shared" si="10401"/>
        <v/>
      </c>
      <c r="P2363" s="107" t="str">
        <f t="shared" si="10401"/>
        <v/>
      </c>
      <c r="Q2363" s="107" t="str">
        <f t="shared" si="10401"/>
        <v/>
      </c>
      <c r="R2363" s="107" t="str">
        <f t="shared" si="10401"/>
        <v/>
      </c>
      <c r="S2363" s="107" t="str">
        <f t="shared" si="10401"/>
        <v/>
      </c>
      <c r="T2363" s="107" t="str">
        <f t="shared" si="10401"/>
        <v/>
      </c>
      <c r="U2363" s="107" t="str">
        <f t="shared" ref="U2363" si="10402">IFERROR((U2362-U2361)/U2362*100%,"")</f>
        <v/>
      </c>
      <c r="V2363" s="107" t="str">
        <f>IFERROR((V2360-V2362)/V2362*100%,"")</f>
        <v/>
      </c>
      <c r="W2363" s="107" t="str">
        <f>IFERROR((W2360-W2362)/W2362*100%,"")</f>
        <v/>
      </c>
      <c r="X2363" s="107" t="str">
        <f>IFERROR((X2360-X2362)/X2362*100%,"")</f>
        <v/>
      </c>
      <c r="Y2363" s="107" t="str">
        <f>IFERROR((Y2360-Y2362)/Y2362*100%,"")</f>
        <v/>
      </c>
      <c r="Z2363" s="107" t="str">
        <f t="shared" ref="Z2363" si="10403">IFERROR((Z2362-Z2361)/Z2362*100%,"")</f>
        <v/>
      </c>
      <c r="AA2363" s="107" t="str">
        <f>IFERROR((AA2362-AA2360)/AA2362*100%,"")</f>
        <v/>
      </c>
      <c r="AB2363" s="107" t="str">
        <f>IFERROR((AB2362-AB2360)/AB2362*100%,"")</f>
        <v/>
      </c>
      <c r="AC2363" s="194" t="str">
        <f t="shared" ref="AC2363" si="10404">IFERROR((AC2362-AC2361)/AC2362*100%,"")</f>
        <v/>
      </c>
      <c r="AD2363" s="194" t="str">
        <f t="shared" ref="AD2363" si="10405">IFERROR((AD2362-AD2361)/AD2362*100%,"")</f>
        <v/>
      </c>
      <c r="AE2363" s="194" t="str">
        <f t="shared" ref="AE2363" si="10406">IFERROR((AE2362-AE2361)/AE2362*100%,"")</f>
        <v/>
      </c>
      <c r="AF2363" s="194" t="str">
        <f t="shared" ref="AF2363" si="10407">IFERROR((AF2362-AF2361)/AF2362*100%,"")</f>
        <v/>
      </c>
      <c r="AG2363" s="194" t="str">
        <f t="shared" ref="AG2363" si="10408">IFERROR((AG2362-AG2361)/AG2362*100%,"")</f>
        <v/>
      </c>
      <c r="AH2363" s="194" t="str">
        <f t="shared" ref="AH2363" si="10409">IFERROR((AH2362-AH2361)/AH2362*100%,"")</f>
        <v/>
      </c>
      <c r="AI2363" s="194" t="str">
        <f t="shared" ref="AI2363" si="10410">IFERROR((AI2362-AI2361)/AI2362*100%,"")</f>
        <v/>
      </c>
      <c r="AJ2363" s="194" t="str">
        <f t="shared" ref="AJ2363" si="10411">IFERROR((AJ2362-AJ2361)/AJ2362*100%,"")</f>
        <v/>
      </c>
      <c r="AK2363" s="194" t="str">
        <f t="shared" ref="AK2363" si="10412">IFERROR((AK2362-AK2361)/AK2362*100%,"")</f>
        <v/>
      </c>
      <c r="AL2363" s="194" t="str">
        <f t="shared" ref="AL2363" si="10413">IFERROR((AL2362-AL2361)/AL2362*100%,"")</f>
        <v/>
      </c>
      <c r="AM2363" s="227" t="str">
        <f>IFERROR((AM2362-AM2360)/AM2362*100%,"")</f>
        <v/>
      </c>
    </row>
    <row r="2364" spans="1:39" customFormat="1" outlineLevel="1">
      <c r="A2364" t="str">
        <f>B2357&amp;C2364</f>
        <v>Surname, Forename5</v>
      </c>
      <c r="B2364" s="256"/>
      <c r="C2364" s="123">
        <v>5</v>
      </c>
      <c r="D2364" s="26" t="s">
        <v>22</v>
      </c>
      <c r="E2364" s="103"/>
      <c r="F2364" s="219"/>
      <c r="G2364" s="220"/>
      <c r="H2364" s="15"/>
      <c r="I2364" s="16"/>
      <c r="J2364" s="17"/>
      <c r="K2364" s="94"/>
      <c r="L2364" s="94"/>
      <c r="M2364" s="94"/>
      <c r="N2364" s="94"/>
      <c r="O2364" s="94"/>
      <c r="P2364" s="94"/>
      <c r="Q2364" s="17" t="str">
        <f>IF(SUM(K2364:P2364)=0,"",SUM(K2364:P2364))</f>
        <v/>
      </c>
      <c r="R2364" s="94"/>
      <c r="S2364" s="94"/>
      <c r="T2364" s="17" t="str">
        <f>IF(SUM(R2364:S2364)=0,"",SUM(R2364:S2364))</f>
        <v/>
      </c>
      <c r="U2364" s="17"/>
      <c r="V2364" s="94"/>
      <c r="W2364" s="17"/>
      <c r="X2364" s="94" t="str">
        <f>IFERROR(AVERAGE(V2364:W2364),"")</f>
        <v/>
      </c>
      <c r="Y2364" s="17"/>
      <c r="Z2364" s="17"/>
      <c r="AA2364" s="71"/>
      <c r="AB2364" s="17"/>
      <c r="AC2364" s="190" t="str">
        <f>IF(J2364="","",IF(J2364&lt;&gt;0,INT(25.4347*POWER((18-J2364),1.81)),0))</f>
        <v/>
      </c>
      <c r="AD2364" s="190" t="str">
        <f>IFERROR(IF(Q2364&lt;&gt;0,INT(0.14354*POWER(((10*Q2364)-220),1.4)),0),"")</f>
        <v/>
      </c>
      <c r="AE2364" s="190" t="str">
        <f>IFERROR(IF(T2364&lt;&gt;0,INT(51.39*POWER((T2364-1.5),1.05)),0),"")</f>
        <v/>
      </c>
      <c r="AF2364" s="190">
        <f>IF(U2364&lt;&gt;0,INT(0.8465*POWER(((100*U2364)-75),1.42)),0)</f>
        <v>0</v>
      </c>
      <c r="AG2364" s="190" t="str">
        <f>IFERROR(IF(X2364&lt;&gt;0,INT(1.53775*POWER((82-X2364),1.81)),0),"")</f>
        <v/>
      </c>
      <c r="AH2364" s="190" t="str">
        <f>IF(Y2364="","",IF(Y2364&lt;&gt;0,INT(5.74352*POWER((28.5-Y2364),1.92)),0))</f>
        <v/>
      </c>
      <c r="AI2364" s="190">
        <f>IF(Z2364&lt;&gt;0,INT(12.91*POWER((Z2364-4),1.1)),0)</f>
        <v>0</v>
      </c>
      <c r="AJ2364" s="190" t="str">
        <f>IF(AA2364="","",IF(AA2364&lt;&gt;0,INT(0.2797*POWER(((100*AA2364)),1.35)),0))</f>
        <v/>
      </c>
      <c r="AK2364" s="191" t="str">
        <f>IF(AB2364="","",IF(AB2364&lt;&gt;0,INT(100.14*POWER((AB2364-1),1.08)),0))</f>
        <v/>
      </c>
      <c r="AL2364" s="192">
        <f>COUNT(J2364,Q2364,T2364,X2364,Y2364,AA2364,AB2364)</f>
        <v>0</v>
      </c>
      <c r="AM2364" s="193" t="str">
        <f>IF(AL2364=0,"",SUM(AC2364:AK2364))</f>
        <v/>
      </c>
    </row>
    <row r="2365" spans="1:39" customFormat="1" outlineLevel="1">
      <c r="B2365" s="256"/>
      <c r="C2365" s="124" t="s">
        <v>65</v>
      </c>
      <c r="D2365" s="103"/>
      <c r="E2365" s="103"/>
      <c r="F2365" s="219"/>
      <c r="G2365" s="220"/>
      <c r="H2365" s="104"/>
      <c r="I2365" s="105"/>
      <c r="J2365" s="107" t="str">
        <f>IFERROR((J2362-J2364)/J2364*100%,"")</f>
        <v/>
      </c>
      <c r="K2365" s="107" t="str">
        <f t="shared" ref="K2365:T2365" si="10414">IFERROR((K2364-K2362)/K2364*100%,"")</f>
        <v/>
      </c>
      <c r="L2365" s="107" t="str">
        <f t="shared" si="10414"/>
        <v/>
      </c>
      <c r="M2365" s="107" t="str">
        <f t="shared" si="10414"/>
        <v/>
      </c>
      <c r="N2365" s="107" t="str">
        <f t="shared" si="10414"/>
        <v/>
      </c>
      <c r="O2365" s="107" t="str">
        <f t="shared" si="10414"/>
        <v/>
      </c>
      <c r="P2365" s="107" t="str">
        <f t="shared" si="10414"/>
        <v/>
      </c>
      <c r="Q2365" s="107" t="str">
        <f t="shared" si="10414"/>
        <v/>
      </c>
      <c r="R2365" s="107" t="str">
        <f t="shared" si="10414"/>
        <v/>
      </c>
      <c r="S2365" s="107" t="str">
        <f t="shared" si="10414"/>
        <v/>
      </c>
      <c r="T2365" s="107" t="str">
        <f t="shared" si="10414"/>
        <v/>
      </c>
      <c r="U2365" s="107" t="str">
        <f t="shared" ref="U2365" si="10415">IFERROR((U2364-U2363)/U2364*100%,"")</f>
        <v/>
      </c>
      <c r="V2365" s="107" t="str">
        <f>IFERROR((V2362-V2364)/V2364*100%,"")</f>
        <v/>
      </c>
      <c r="W2365" s="107" t="str">
        <f>IFERROR((W2362-W2364)/W2364*100%,"")</f>
        <v/>
      </c>
      <c r="X2365" s="107" t="str">
        <f>IFERROR((X2362-X2364)/X2364*100%,"")</f>
        <v/>
      </c>
      <c r="Y2365" s="107" t="str">
        <f>IFERROR((Y2362-Y2364)/Y2364*100%,"")</f>
        <v/>
      </c>
      <c r="Z2365" s="107" t="str">
        <f t="shared" ref="Z2365" si="10416">IFERROR((Z2364-Z2363)/Z2364*100%,"")</f>
        <v/>
      </c>
      <c r="AA2365" s="107" t="str">
        <f>IFERROR((AA2364-AA2362)/AA2364*100%,"")</f>
        <v/>
      </c>
      <c r="AB2365" s="107" t="str">
        <f>IFERROR((AB2364-AB2362)/AB2364*100%,"")</f>
        <v/>
      </c>
      <c r="AC2365" s="194" t="str">
        <f t="shared" ref="AC2365" si="10417">IFERROR((AC2364-AC2363)/AC2364*100%,"")</f>
        <v/>
      </c>
      <c r="AD2365" s="194" t="str">
        <f t="shared" ref="AD2365" si="10418">IFERROR((AD2364-AD2363)/AD2364*100%,"")</f>
        <v/>
      </c>
      <c r="AE2365" s="194" t="str">
        <f t="shared" ref="AE2365" si="10419">IFERROR((AE2364-AE2363)/AE2364*100%,"")</f>
        <v/>
      </c>
      <c r="AF2365" s="194" t="str">
        <f t="shared" ref="AF2365" si="10420">IFERROR((AF2364-AF2363)/AF2364*100%,"")</f>
        <v/>
      </c>
      <c r="AG2365" s="194" t="str">
        <f t="shared" ref="AG2365" si="10421">IFERROR((AG2364-AG2363)/AG2364*100%,"")</f>
        <v/>
      </c>
      <c r="AH2365" s="194" t="str">
        <f t="shared" ref="AH2365" si="10422">IFERROR((AH2364-AH2363)/AH2364*100%,"")</f>
        <v/>
      </c>
      <c r="AI2365" s="194" t="str">
        <f t="shared" ref="AI2365" si="10423">IFERROR((AI2364-AI2363)/AI2364*100%,"")</f>
        <v/>
      </c>
      <c r="AJ2365" s="194" t="str">
        <f t="shared" ref="AJ2365" si="10424">IFERROR((AJ2364-AJ2363)/AJ2364*100%,"")</f>
        <v/>
      </c>
      <c r="AK2365" s="194" t="str">
        <f t="shared" ref="AK2365" si="10425">IFERROR((AK2364-AK2363)/AK2364*100%,"")</f>
        <v/>
      </c>
      <c r="AL2365" s="194" t="str">
        <f t="shared" ref="AL2365" si="10426">IFERROR((AL2364-AL2363)/AL2364*100%,"")</f>
        <v/>
      </c>
      <c r="AM2365" s="227" t="str">
        <f>IFERROR((AM2364-AM2362)/AM2364*100%,"")</f>
        <v/>
      </c>
    </row>
    <row r="2366" spans="1:39" customFormat="1" outlineLevel="1">
      <c r="A2366" t="str">
        <f>B2357&amp;C2366</f>
        <v>Surname, Forename6</v>
      </c>
      <c r="B2366" s="256"/>
      <c r="C2366" s="123">
        <v>6</v>
      </c>
      <c r="D2366" s="26" t="s">
        <v>22</v>
      </c>
      <c r="E2366" s="103"/>
      <c r="F2366" s="219"/>
      <c r="G2366" s="220"/>
      <c r="H2366" s="15"/>
      <c r="I2366" s="16"/>
      <c r="J2366" s="17"/>
      <c r="K2366" s="94"/>
      <c r="L2366" s="94"/>
      <c r="M2366" s="94"/>
      <c r="N2366" s="94"/>
      <c r="O2366" s="94"/>
      <c r="P2366" s="94"/>
      <c r="Q2366" s="17" t="str">
        <f>IF(SUM(K2366:P2366)=0,"",SUM(K2366:P2366))</f>
        <v/>
      </c>
      <c r="R2366" s="94"/>
      <c r="S2366" s="94"/>
      <c r="T2366" s="17" t="str">
        <f>IF(SUM(R2366:S2366)=0,"",SUM(R2366:S2366))</f>
        <v/>
      </c>
      <c r="U2366" s="17"/>
      <c r="V2366" s="94"/>
      <c r="W2366" s="17"/>
      <c r="X2366" s="94" t="str">
        <f>IFERROR(AVERAGE(V2366:W2366),"")</f>
        <v/>
      </c>
      <c r="Y2366" s="17"/>
      <c r="Z2366" s="17"/>
      <c r="AA2366" s="71"/>
      <c r="AB2366" s="17"/>
      <c r="AC2366" s="190" t="str">
        <f>IF(J2366="","",IF(J2366&lt;&gt;0,INT(25.4347*POWER((18-J2366),1.81)),0))</f>
        <v/>
      </c>
      <c r="AD2366" s="190" t="str">
        <f>IFERROR(IF(Q2366&lt;&gt;0,INT(0.14354*POWER(((10*Q2366)-220),1.4)),0),"")</f>
        <v/>
      </c>
      <c r="AE2366" s="190" t="str">
        <f>IFERROR(IF(T2366&lt;&gt;0,INT(51.39*POWER((T2366-1.5),1.05)),0),"")</f>
        <v/>
      </c>
      <c r="AF2366" s="190">
        <f>IF(U2366&lt;&gt;0,INT(0.8465*POWER(((100*U2366)-75),1.42)),0)</f>
        <v>0</v>
      </c>
      <c r="AG2366" s="190" t="str">
        <f>IFERROR(IF(X2366&lt;&gt;0,INT(1.53775*POWER((82-X2366),1.81)),0),"")</f>
        <v/>
      </c>
      <c r="AH2366" s="190" t="str">
        <f>IF(Y2366="","",IF(Y2366&lt;&gt;0,INT(5.74352*POWER((28.5-Y2366),1.92)),0))</f>
        <v/>
      </c>
      <c r="AI2366" s="190">
        <f>IF(Z2366&lt;&gt;0,INT(12.91*POWER((Z2366-4),1.1)),0)</f>
        <v>0</v>
      </c>
      <c r="AJ2366" s="190" t="str">
        <f>IF(AA2366="","",IF(AA2366&lt;&gt;0,INT(0.2797*POWER(((100*AA2366)),1.35)),0))</f>
        <v/>
      </c>
      <c r="AK2366" s="191" t="str">
        <f>IF(AB2366="","",IF(AB2366&lt;&gt;0,INT(100.14*POWER((AB2366-1),1.08)),0))</f>
        <v/>
      </c>
      <c r="AL2366" s="192">
        <f>COUNT(J2366,Q2366,T2366,X2366,Y2366,AA2366,AB2366)</f>
        <v>0</v>
      </c>
      <c r="AM2366" s="193" t="str">
        <f>IF(AL2366=0,"",SUM(AC2366:AK2366))</f>
        <v/>
      </c>
    </row>
    <row r="2367" spans="1:39" customFormat="1" outlineLevel="1">
      <c r="B2367" s="256"/>
      <c r="C2367" s="124" t="s">
        <v>65</v>
      </c>
      <c r="D2367" s="103"/>
      <c r="E2367" s="103"/>
      <c r="F2367" s="219"/>
      <c r="G2367" s="220"/>
      <c r="H2367" s="104"/>
      <c r="I2367" s="105"/>
      <c r="J2367" s="107" t="str">
        <f>IFERROR((J2364-J2366)/J2366*100%,"")</f>
        <v/>
      </c>
      <c r="K2367" s="107" t="str">
        <f t="shared" ref="K2367:T2367" si="10427">IFERROR((K2366-K2364)/K2366*100%,"")</f>
        <v/>
      </c>
      <c r="L2367" s="107" t="str">
        <f t="shared" si="10427"/>
        <v/>
      </c>
      <c r="M2367" s="107" t="str">
        <f t="shared" si="10427"/>
        <v/>
      </c>
      <c r="N2367" s="107" t="str">
        <f t="shared" si="10427"/>
        <v/>
      </c>
      <c r="O2367" s="107" t="str">
        <f t="shared" si="10427"/>
        <v/>
      </c>
      <c r="P2367" s="107" t="str">
        <f t="shared" si="10427"/>
        <v/>
      </c>
      <c r="Q2367" s="107" t="str">
        <f t="shared" si="10427"/>
        <v/>
      </c>
      <c r="R2367" s="107" t="str">
        <f t="shared" si="10427"/>
        <v/>
      </c>
      <c r="S2367" s="107" t="str">
        <f t="shared" si="10427"/>
        <v/>
      </c>
      <c r="T2367" s="107" t="str">
        <f t="shared" si="10427"/>
        <v/>
      </c>
      <c r="U2367" s="107" t="str">
        <f t="shared" ref="U2367" si="10428">IFERROR((U2366-U2365)/U2366*100%,"")</f>
        <v/>
      </c>
      <c r="V2367" s="107" t="str">
        <f>IFERROR((V2364-V2366)/V2366*100%,"")</f>
        <v/>
      </c>
      <c r="W2367" s="107" t="str">
        <f>IFERROR((W2364-W2366)/W2366*100%,"")</f>
        <v/>
      </c>
      <c r="X2367" s="107" t="str">
        <f>IFERROR((X2364-X2366)/X2366*100%,"")</f>
        <v/>
      </c>
      <c r="Y2367" s="107" t="str">
        <f>IFERROR((Y2364-Y2366)/Y2366*100%,"")</f>
        <v/>
      </c>
      <c r="Z2367" s="107" t="str">
        <f t="shared" ref="Z2367" si="10429">IFERROR((Z2366-Z2365)/Z2366*100%,"")</f>
        <v/>
      </c>
      <c r="AA2367" s="107" t="str">
        <f>IFERROR((AA2366-AA2364)/AA2366*100%,"")</f>
        <v/>
      </c>
      <c r="AB2367" s="107" t="str">
        <f>IFERROR((AB2366-AB2364)/AB2366*100%,"")</f>
        <v/>
      </c>
      <c r="AC2367" s="194" t="str">
        <f t="shared" ref="AC2367" si="10430">IFERROR((AC2366-AC2365)/AC2366*100%,"")</f>
        <v/>
      </c>
      <c r="AD2367" s="194" t="str">
        <f t="shared" ref="AD2367" si="10431">IFERROR((AD2366-AD2365)/AD2366*100%,"")</f>
        <v/>
      </c>
      <c r="AE2367" s="194" t="str">
        <f t="shared" ref="AE2367" si="10432">IFERROR((AE2366-AE2365)/AE2366*100%,"")</f>
        <v/>
      </c>
      <c r="AF2367" s="194" t="str">
        <f t="shared" ref="AF2367" si="10433">IFERROR((AF2366-AF2365)/AF2366*100%,"")</f>
        <v/>
      </c>
      <c r="AG2367" s="194" t="str">
        <f t="shared" ref="AG2367" si="10434">IFERROR((AG2366-AG2365)/AG2366*100%,"")</f>
        <v/>
      </c>
      <c r="AH2367" s="194" t="str">
        <f t="shared" ref="AH2367" si="10435">IFERROR((AH2366-AH2365)/AH2366*100%,"")</f>
        <v/>
      </c>
      <c r="AI2367" s="194" t="str">
        <f t="shared" ref="AI2367" si="10436">IFERROR((AI2366-AI2365)/AI2366*100%,"")</f>
        <v/>
      </c>
      <c r="AJ2367" s="194" t="str">
        <f t="shared" ref="AJ2367" si="10437">IFERROR((AJ2366-AJ2365)/AJ2366*100%,"")</f>
        <v/>
      </c>
      <c r="AK2367" s="194" t="str">
        <f t="shared" ref="AK2367" si="10438">IFERROR((AK2366-AK2365)/AK2366*100%,"")</f>
        <v/>
      </c>
      <c r="AL2367" s="194" t="str">
        <f t="shared" ref="AL2367" si="10439">IFERROR((AL2366-AL2365)/AL2366*100%,"")</f>
        <v/>
      </c>
      <c r="AM2367" s="227" t="str">
        <f>IFERROR((AM2366-AM2364)/AM2366*100%,"")</f>
        <v/>
      </c>
    </row>
    <row r="2368" spans="1:39" customFormat="1" outlineLevel="1">
      <c r="A2368" t="str">
        <f>B2357&amp;C2368</f>
        <v>Surname, Forename7</v>
      </c>
      <c r="B2368" s="256"/>
      <c r="C2368" s="123">
        <v>7</v>
      </c>
      <c r="D2368" s="26" t="s">
        <v>22</v>
      </c>
      <c r="E2368" s="103"/>
      <c r="F2368" s="219"/>
      <c r="G2368" s="220"/>
      <c r="H2368" s="15"/>
      <c r="I2368" s="16"/>
      <c r="J2368" s="17"/>
      <c r="K2368" s="94"/>
      <c r="L2368" s="94"/>
      <c r="M2368" s="94"/>
      <c r="N2368" s="94"/>
      <c r="O2368" s="94"/>
      <c r="P2368" s="94"/>
      <c r="Q2368" s="17" t="str">
        <f>IF(SUM(K2368:P2368)=0,"",SUM(K2368:P2368))</f>
        <v/>
      </c>
      <c r="R2368" s="94"/>
      <c r="S2368" s="94"/>
      <c r="T2368" s="17" t="str">
        <f>IF(SUM(R2368:S2368)=0,"",SUM(R2368:S2368))</f>
        <v/>
      </c>
      <c r="U2368" s="17"/>
      <c r="V2368" s="94"/>
      <c r="W2368" s="17"/>
      <c r="X2368" s="94" t="str">
        <f>IFERROR(AVERAGE(V2368:W2368),"")</f>
        <v/>
      </c>
      <c r="Y2368" s="17"/>
      <c r="Z2368" s="17"/>
      <c r="AA2368" s="71"/>
      <c r="AB2368" s="17"/>
      <c r="AC2368" s="190" t="str">
        <f>IF(J2368="","",IF(J2368&lt;&gt;0,INT(25.4347*POWER((18-J2368),1.81)),0))</f>
        <v/>
      </c>
      <c r="AD2368" s="190" t="str">
        <f>IFERROR(IF(Q2368&lt;&gt;0,INT(0.14354*POWER(((10*Q2368)-220),1.4)),0),"")</f>
        <v/>
      </c>
      <c r="AE2368" s="190" t="str">
        <f>IFERROR(IF(T2368&lt;&gt;0,INT(51.39*POWER((T2368-1.5),1.05)),0),"")</f>
        <v/>
      </c>
      <c r="AF2368" s="190">
        <f>IF(U2368&lt;&gt;0,INT(0.8465*POWER(((100*U2368)-75),1.42)),0)</f>
        <v>0</v>
      </c>
      <c r="AG2368" s="190" t="str">
        <f>IFERROR(IF(X2368&lt;&gt;0,INT(1.53775*POWER((82-X2368),1.81)),0),"")</f>
        <v/>
      </c>
      <c r="AH2368" s="190" t="str">
        <f>IF(Y2368="","",IF(Y2368&lt;&gt;0,INT(5.74352*POWER((28.5-Y2368),1.92)),0))</f>
        <v/>
      </c>
      <c r="AI2368" s="190">
        <f>IF(Z2368&lt;&gt;0,INT(12.91*POWER((Z2368-4),1.1)),0)</f>
        <v>0</v>
      </c>
      <c r="AJ2368" s="190" t="str">
        <f>IF(AA2368="","",IF(AA2368&lt;&gt;0,INT(0.2797*POWER(((100*AA2368)),1.35)),0))</f>
        <v/>
      </c>
      <c r="AK2368" s="191" t="str">
        <f>IF(AB2368="","",IF(AB2368&lt;&gt;0,INT(100.14*POWER((AB2368-1),1.08)),0))</f>
        <v/>
      </c>
      <c r="AL2368" s="192">
        <f>COUNT(J2368,Q2368,T2368,X2368,Y2368,AA2368,AB2368)</f>
        <v>0</v>
      </c>
      <c r="AM2368" s="193" t="str">
        <f>IF(AL2368=0,"",SUM(AC2368:AK2368))</f>
        <v/>
      </c>
    </row>
    <row r="2369" spans="1:39" customFormat="1" outlineLevel="1">
      <c r="B2369" s="256"/>
      <c r="C2369" s="124" t="s">
        <v>65</v>
      </c>
      <c r="D2369" s="103"/>
      <c r="E2369" s="103"/>
      <c r="F2369" s="219"/>
      <c r="G2369" s="220"/>
      <c r="H2369" s="104"/>
      <c r="I2369" s="105"/>
      <c r="J2369" s="107" t="str">
        <f>IFERROR((J2366-J2368)/J2368*100%,"")</f>
        <v/>
      </c>
      <c r="K2369" s="107" t="str">
        <f t="shared" ref="K2369:T2369" si="10440">IFERROR((K2368-K2366)/K2368*100%,"")</f>
        <v/>
      </c>
      <c r="L2369" s="107" t="str">
        <f t="shared" si="10440"/>
        <v/>
      </c>
      <c r="M2369" s="107" t="str">
        <f t="shared" si="10440"/>
        <v/>
      </c>
      <c r="N2369" s="107" t="str">
        <f t="shared" si="10440"/>
        <v/>
      </c>
      <c r="O2369" s="107" t="str">
        <f t="shared" si="10440"/>
        <v/>
      </c>
      <c r="P2369" s="107" t="str">
        <f t="shared" si="10440"/>
        <v/>
      </c>
      <c r="Q2369" s="107" t="str">
        <f t="shared" si="10440"/>
        <v/>
      </c>
      <c r="R2369" s="107" t="str">
        <f t="shared" si="10440"/>
        <v/>
      </c>
      <c r="S2369" s="107" t="str">
        <f t="shared" si="10440"/>
        <v/>
      </c>
      <c r="T2369" s="107" t="str">
        <f t="shared" si="10440"/>
        <v/>
      </c>
      <c r="U2369" s="107" t="str">
        <f t="shared" ref="U2369" si="10441">IFERROR((U2368-U2367)/U2368*100%,"")</f>
        <v/>
      </c>
      <c r="V2369" s="107" t="str">
        <f>IFERROR((V2366-V2368)/V2368*100%,"")</f>
        <v/>
      </c>
      <c r="W2369" s="107" t="str">
        <f>IFERROR((W2366-W2368)/W2368*100%,"")</f>
        <v/>
      </c>
      <c r="X2369" s="107" t="str">
        <f>IFERROR((X2366-X2368)/X2368*100%,"")</f>
        <v/>
      </c>
      <c r="Y2369" s="107" t="str">
        <f>IFERROR((Y2366-Y2368)/Y2368*100%,"")</f>
        <v/>
      </c>
      <c r="Z2369" s="107" t="str">
        <f t="shared" ref="Z2369" si="10442">IFERROR((Z2368-Z2367)/Z2368*100%,"")</f>
        <v/>
      </c>
      <c r="AA2369" s="107" t="str">
        <f>IFERROR((AA2368-AA2366)/AA2368*100%,"")</f>
        <v/>
      </c>
      <c r="AB2369" s="107" t="str">
        <f>IFERROR((AB2368-AB2366)/AB2368*100%,"")</f>
        <v/>
      </c>
      <c r="AC2369" s="194" t="str">
        <f t="shared" ref="AC2369" si="10443">IFERROR((AC2368-AC2367)/AC2368*100%,"")</f>
        <v/>
      </c>
      <c r="AD2369" s="194" t="str">
        <f t="shared" ref="AD2369" si="10444">IFERROR((AD2368-AD2367)/AD2368*100%,"")</f>
        <v/>
      </c>
      <c r="AE2369" s="194" t="str">
        <f t="shared" ref="AE2369" si="10445">IFERROR((AE2368-AE2367)/AE2368*100%,"")</f>
        <v/>
      </c>
      <c r="AF2369" s="194" t="str">
        <f t="shared" ref="AF2369" si="10446">IFERROR((AF2368-AF2367)/AF2368*100%,"")</f>
        <v/>
      </c>
      <c r="AG2369" s="194" t="str">
        <f t="shared" ref="AG2369" si="10447">IFERROR((AG2368-AG2367)/AG2368*100%,"")</f>
        <v/>
      </c>
      <c r="AH2369" s="194" t="str">
        <f t="shared" ref="AH2369" si="10448">IFERROR((AH2368-AH2367)/AH2368*100%,"")</f>
        <v/>
      </c>
      <c r="AI2369" s="194" t="str">
        <f t="shared" ref="AI2369" si="10449">IFERROR((AI2368-AI2367)/AI2368*100%,"")</f>
        <v/>
      </c>
      <c r="AJ2369" s="194" t="str">
        <f t="shared" ref="AJ2369" si="10450">IFERROR((AJ2368-AJ2367)/AJ2368*100%,"")</f>
        <v/>
      </c>
      <c r="AK2369" s="194" t="str">
        <f t="shared" ref="AK2369" si="10451">IFERROR((AK2368-AK2367)/AK2368*100%,"")</f>
        <v/>
      </c>
      <c r="AL2369" s="194" t="str">
        <f t="shared" ref="AL2369" si="10452">IFERROR((AL2368-AL2367)/AL2368*100%,"")</f>
        <v/>
      </c>
      <c r="AM2369" s="227" t="str">
        <f>IFERROR((AM2368-AM2366)/AM2368*100%,"")</f>
        <v/>
      </c>
    </row>
    <row r="2370" spans="1:39" customFormat="1" outlineLevel="1">
      <c r="A2370" t="str">
        <f>B2357&amp;C2370</f>
        <v>Surname, Forename8</v>
      </c>
      <c r="B2370" s="256"/>
      <c r="C2370" s="123">
        <v>8</v>
      </c>
      <c r="D2370" s="26" t="s">
        <v>22</v>
      </c>
      <c r="E2370" s="103"/>
      <c r="F2370" s="219"/>
      <c r="G2370" s="220"/>
      <c r="H2370" s="15"/>
      <c r="I2370" s="16"/>
      <c r="J2370" s="17"/>
      <c r="K2370" s="94"/>
      <c r="L2370" s="94"/>
      <c r="M2370" s="94"/>
      <c r="N2370" s="94"/>
      <c r="O2370" s="94"/>
      <c r="P2370" s="94"/>
      <c r="Q2370" s="17" t="str">
        <f>IF(SUM(K2370:P2370)=0,"",SUM(K2370:P2370))</f>
        <v/>
      </c>
      <c r="R2370" s="94"/>
      <c r="S2370" s="94"/>
      <c r="T2370" s="17" t="str">
        <f>IF(SUM(R2370:S2370)=0,"",SUM(R2370:S2370))</f>
        <v/>
      </c>
      <c r="U2370" s="17"/>
      <c r="V2370" s="94"/>
      <c r="W2370" s="17"/>
      <c r="X2370" s="94" t="str">
        <f>IFERROR(AVERAGE(V2370:W2370),"")</f>
        <v/>
      </c>
      <c r="Y2370" s="17"/>
      <c r="Z2370" s="17"/>
      <c r="AA2370" s="71"/>
      <c r="AB2370" s="17"/>
      <c r="AC2370" s="190" t="str">
        <f>IF(J2370="","",IF(J2370&lt;&gt;0,INT(25.4347*POWER((18-J2370),1.81)),0))</f>
        <v/>
      </c>
      <c r="AD2370" s="190" t="str">
        <f>IFERROR(IF(Q2370&lt;&gt;0,INT(0.14354*POWER(((10*Q2370)-220),1.4)),0),"")</f>
        <v/>
      </c>
      <c r="AE2370" s="190" t="str">
        <f>IFERROR(IF(T2370&lt;&gt;0,INT(51.39*POWER((T2370-1.5),1.05)),0),"")</f>
        <v/>
      </c>
      <c r="AF2370" s="190">
        <f>IF(U2370&lt;&gt;0,INT(0.8465*POWER(((100*U2370)-75),1.42)),0)</f>
        <v>0</v>
      </c>
      <c r="AG2370" s="190" t="str">
        <f>IFERROR(IF(X2370&lt;&gt;0,INT(1.53775*POWER((82-X2370),1.81)),0),"")</f>
        <v/>
      </c>
      <c r="AH2370" s="190" t="str">
        <f>IF(Y2370="","",IF(Y2370&lt;&gt;0,INT(5.74352*POWER((28.5-Y2370),1.92)),0))</f>
        <v/>
      </c>
      <c r="AI2370" s="190">
        <f>IF(Z2370&lt;&gt;0,INT(12.91*POWER((Z2370-4),1.1)),0)</f>
        <v>0</v>
      </c>
      <c r="AJ2370" s="190" t="str">
        <f>IF(AA2370="","",IF(AA2370&lt;&gt;0,INT(0.2797*POWER(((100*AA2370)),1.35)),0))</f>
        <v/>
      </c>
      <c r="AK2370" s="191" t="str">
        <f>IF(AB2370="","",IF(AB2370&lt;&gt;0,INT(100.14*POWER((AB2370-1),1.08)),0))</f>
        <v/>
      </c>
      <c r="AL2370" s="192">
        <f>COUNT(J2370,Q2370,T2370,X2370,Y2370,AA2370,AB2370)</f>
        <v>0</v>
      </c>
      <c r="AM2370" s="193" t="str">
        <f>IF(AL2370=0,"",SUM(AC2370:AK2370))</f>
        <v/>
      </c>
    </row>
    <row r="2371" spans="1:39" customFormat="1" outlineLevel="1">
      <c r="B2371" s="256"/>
      <c r="C2371" s="124" t="s">
        <v>65</v>
      </c>
      <c r="D2371" s="103"/>
      <c r="E2371" s="103"/>
      <c r="F2371" s="219"/>
      <c r="G2371" s="220"/>
      <c r="H2371" s="104"/>
      <c r="I2371" s="105"/>
      <c r="J2371" s="107" t="str">
        <f>IFERROR((J2368-J2370)/J2370*100%,"")</f>
        <v/>
      </c>
      <c r="K2371" s="107" t="str">
        <f t="shared" ref="K2371:T2371" si="10453">IFERROR((K2370-K2368)/K2370*100%,"")</f>
        <v/>
      </c>
      <c r="L2371" s="107" t="str">
        <f t="shared" si="10453"/>
        <v/>
      </c>
      <c r="M2371" s="107" t="str">
        <f t="shared" si="10453"/>
        <v/>
      </c>
      <c r="N2371" s="107" t="str">
        <f t="shared" si="10453"/>
        <v/>
      </c>
      <c r="O2371" s="107" t="str">
        <f t="shared" si="10453"/>
        <v/>
      </c>
      <c r="P2371" s="107" t="str">
        <f t="shared" si="10453"/>
        <v/>
      </c>
      <c r="Q2371" s="107" t="str">
        <f t="shared" si="10453"/>
        <v/>
      </c>
      <c r="R2371" s="107" t="str">
        <f t="shared" si="10453"/>
        <v/>
      </c>
      <c r="S2371" s="107" t="str">
        <f t="shared" si="10453"/>
        <v/>
      </c>
      <c r="T2371" s="107" t="str">
        <f t="shared" si="10453"/>
        <v/>
      </c>
      <c r="U2371" s="107" t="str">
        <f t="shared" ref="U2371" si="10454">IFERROR((U2370-U2369)/U2370*100%,"")</f>
        <v/>
      </c>
      <c r="V2371" s="107" t="str">
        <f>IFERROR((V2368-V2370)/V2370*100%,"")</f>
        <v/>
      </c>
      <c r="W2371" s="107" t="str">
        <f>IFERROR((W2368-W2370)/W2370*100%,"")</f>
        <v/>
      </c>
      <c r="X2371" s="107" t="str">
        <f>IFERROR((X2368-X2370)/X2370*100%,"")</f>
        <v/>
      </c>
      <c r="Y2371" s="107" t="str">
        <f>IFERROR((Y2368-Y2370)/Y2370*100%,"")</f>
        <v/>
      </c>
      <c r="Z2371" s="107" t="str">
        <f t="shared" ref="Z2371" si="10455">IFERROR((Z2370-Z2369)/Z2370*100%,"")</f>
        <v/>
      </c>
      <c r="AA2371" s="107" t="str">
        <f>IFERROR((AA2370-AA2368)/AA2370*100%,"")</f>
        <v/>
      </c>
      <c r="AB2371" s="107" t="str">
        <f>IFERROR((AB2370-AB2368)/AB2370*100%,"")</f>
        <v/>
      </c>
      <c r="AC2371" s="194" t="str">
        <f t="shared" ref="AC2371" si="10456">IFERROR((AC2370-AC2369)/AC2370*100%,"")</f>
        <v/>
      </c>
      <c r="AD2371" s="194" t="str">
        <f t="shared" ref="AD2371" si="10457">IFERROR((AD2370-AD2369)/AD2370*100%,"")</f>
        <v/>
      </c>
      <c r="AE2371" s="194" t="str">
        <f t="shared" ref="AE2371" si="10458">IFERROR((AE2370-AE2369)/AE2370*100%,"")</f>
        <v/>
      </c>
      <c r="AF2371" s="194" t="str">
        <f t="shared" ref="AF2371" si="10459">IFERROR((AF2370-AF2369)/AF2370*100%,"")</f>
        <v/>
      </c>
      <c r="AG2371" s="194" t="str">
        <f t="shared" ref="AG2371" si="10460">IFERROR((AG2370-AG2369)/AG2370*100%,"")</f>
        <v/>
      </c>
      <c r="AH2371" s="194" t="str">
        <f t="shared" ref="AH2371" si="10461">IFERROR((AH2370-AH2369)/AH2370*100%,"")</f>
        <v/>
      </c>
      <c r="AI2371" s="194" t="str">
        <f t="shared" ref="AI2371" si="10462">IFERROR((AI2370-AI2369)/AI2370*100%,"")</f>
        <v/>
      </c>
      <c r="AJ2371" s="194" t="str">
        <f t="shared" ref="AJ2371" si="10463">IFERROR((AJ2370-AJ2369)/AJ2370*100%,"")</f>
        <v/>
      </c>
      <c r="AK2371" s="194" t="str">
        <f t="shared" ref="AK2371" si="10464">IFERROR((AK2370-AK2369)/AK2370*100%,"")</f>
        <v/>
      </c>
      <c r="AL2371" s="194" t="str">
        <f t="shared" ref="AL2371" si="10465">IFERROR((AL2370-AL2369)/AL2370*100%,"")</f>
        <v/>
      </c>
      <c r="AM2371" s="227" t="str">
        <f>IFERROR((AM2370-AM2368)/AM2370*100%,"")</f>
        <v/>
      </c>
    </row>
    <row r="2372" spans="1:39" customFormat="1" outlineLevel="1">
      <c r="A2372" t="str">
        <f>B2357&amp;C2372</f>
        <v>Surname, Forename9</v>
      </c>
      <c r="B2372" s="256"/>
      <c r="C2372" s="123">
        <v>9</v>
      </c>
      <c r="D2372" s="26" t="s">
        <v>22</v>
      </c>
      <c r="E2372" s="103"/>
      <c r="F2372" s="219"/>
      <c r="G2372" s="220"/>
      <c r="H2372" s="15"/>
      <c r="I2372" s="16"/>
      <c r="J2372" s="17"/>
      <c r="K2372" s="94"/>
      <c r="L2372" s="94"/>
      <c r="M2372" s="94"/>
      <c r="N2372" s="94"/>
      <c r="O2372" s="94"/>
      <c r="P2372" s="94"/>
      <c r="Q2372" s="17" t="str">
        <f>IF(SUM(K2372:P2372)=0,"",SUM(K2372:P2372))</f>
        <v/>
      </c>
      <c r="R2372" s="94"/>
      <c r="S2372" s="94"/>
      <c r="T2372" s="17" t="str">
        <f>IF(SUM(R2372:S2372)=0,"",SUM(R2372:S2372))</f>
        <v/>
      </c>
      <c r="U2372" s="17"/>
      <c r="V2372" s="94"/>
      <c r="W2372" s="17"/>
      <c r="X2372" s="94" t="str">
        <f>IFERROR(AVERAGE(V2372:W2372),"")</f>
        <v/>
      </c>
      <c r="Y2372" s="17"/>
      <c r="Z2372" s="17"/>
      <c r="AA2372" s="71"/>
      <c r="AB2372" s="17"/>
      <c r="AC2372" s="190" t="str">
        <f>IF(J2372="","",IF(J2372&lt;&gt;0,INT(25.4347*POWER((18-J2372),1.81)),0))</f>
        <v/>
      </c>
      <c r="AD2372" s="190" t="str">
        <f>IFERROR(IF(Q2372&lt;&gt;0,INT(0.14354*POWER(((10*Q2372)-220),1.4)),0),"")</f>
        <v/>
      </c>
      <c r="AE2372" s="190" t="str">
        <f>IFERROR(IF(T2372&lt;&gt;0,INT(51.39*POWER((T2372-1.5),1.05)),0),"")</f>
        <v/>
      </c>
      <c r="AF2372" s="190">
        <f>IF(U2372&lt;&gt;0,INT(0.8465*POWER(((100*U2372)-75),1.42)),0)</f>
        <v>0</v>
      </c>
      <c r="AG2372" s="190" t="str">
        <f>IFERROR(IF(X2372&lt;&gt;0,INT(1.53775*POWER((82-X2372),1.81)),0),"")</f>
        <v/>
      </c>
      <c r="AH2372" s="190" t="str">
        <f>IF(Y2372="","",IF(Y2372&lt;&gt;0,INT(5.74352*POWER((28.5-Y2372),1.92)),0))</f>
        <v/>
      </c>
      <c r="AI2372" s="190">
        <f>IF(Z2372&lt;&gt;0,INT(12.91*POWER((Z2372-4),1.1)),0)</f>
        <v>0</v>
      </c>
      <c r="AJ2372" s="190" t="str">
        <f>IF(AA2372="","",IF(AA2372&lt;&gt;0,INT(0.2797*POWER(((100*AA2372)),1.35)),0))</f>
        <v/>
      </c>
      <c r="AK2372" s="191" t="str">
        <f>IF(AB2372="","",IF(AB2372&lt;&gt;0,INT(100.14*POWER((AB2372-1),1.08)),0))</f>
        <v/>
      </c>
      <c r="AL2372" s="192">
        <f>COUNT(J2372,Q2372,T2372,X2372,Y2372,AA2372,AB2372)</f>
        <v>0</v>
      </c>
      <c r="AM2372" s="193" t="str">
        <f>IF(AL2372=0,"",SUM(AC2372:AK2372))</f>
        <v/>
      </c>
    </row>
    <row r="2373" spans="1:39" customFormat="1" outlineLevel="1">
      <c r="B2373" s="256"/>
      <c r="C2373" s="124" t="s">
        <v>65</v>
      </c>
      <c r="D2373" s="33"/>
      <c r="E2373" s="33"/>
      <c r="F2373" s="221"/>
      <c r="G2373" s="222"/>
      <c r="H2373" s="18"/>
      <c r="I2373" s="44"/>
      <c r="J2373" s="107" t="str">
        <f>IFERROR((J2370-J2372)/J2372*100%,"")</f>
        <v/>
      </c>
      <c r="K2373" s="107" t="str">
        <f t="shared" ref="K2373:T2373" si="10466">IFERROR((K2372-K2370)/K2372*100%,"")</f>
        <v/>
      </c>
      <c r="L2373" s="107" t="str">
        <f t="shared" si="10466"/>
        <v/>
      </c>
      <c r="M2373" s="107" t="str">
        <f t="shared" si="10466"/>
        <v/>
      </c>
      <c r="N2373" s="107" t="str">
        <f t="shared" si="10466"/>
        <v/>
      </c>
      <c r="O2373" s="107" t="str">
        <f t="shared" si="10466"/>
        <v/>
      </c>
      <c r="P2373" s="107" t="str">
        <f t="shared" si="10466"/>
        <v/>
      </c>
      <c r="Q2373" s="107" t="str">
        <f t="shared" si="10466"/>
        <v/>
      </c>
      <c r="R2373" s="107" t="str">
        <f t="shared" si="10466"/>
        <v/>
      </c>
      <c r="S2373" s="107" t="str">
        <f t="shared" si="10466"/>
        <v/>
      </c>
      <c r="T2373" s="107" t="str">
        <f t="shared" si="10466"/>
        <v/>
      </c>
      <c r="U2373" s="107" t="str">
        <f t="shared" ref="U2373" si="10467">IFERROR((U2372-U2371)/U2372*100%,"")</f>
        <v/>
      </c>
      <c r="V2373" s="107" t="str">
        <f>IFERROR((V2370-V2372)/V2372*100%,"")</f>
        <v/>
      </c>
      <c r="W2373" s="107" t="str">
        <f>IFERROR((W2370-W2372)/W2372*100%,"")</f>
        <v/>
      </c>
      <c r="X2373" s="107" t="str">
        <f>IFERROR((X2370-X2372)/X2372*100%,"")</f>
        <v/>
      </c>
      <c r="Y2373" s="107" t="str">
        <f>IFERROR((Y2370-Y2372)/Y2372*100%,"")</f>
        <v/>
      </c>
      <c r="Z2373" s="107" t="str">
        <f t="shared" ref="Z2373" si="10468">IFERROR((Z2372-Z2371)/Z2372*100%,"")</f>
        <v/>
      </c>
      <c r="AA2373" s="107" t="str">
        <f>IFERROR((AA2372-AA2370)/AA2372*100%,"")</f>
        <v/>
      </c>
      <c r="AB2373" s="107" t="str">
        <f>IFERROR((AB2372-AB2370)/AB2372*100%,"")</f>
        <v/>
      </c>
      <c r="AC2373" s="194" t="str">
        <f t="shared" ref="AC2373" si="10469">IFERROR((AC2372-AC2371)/AC2372*100%,"")</f>
        <v/>
      </c>
      <c r="AD2373" s="194" t="str">
        <f t="shared" ref="AD2373" si="10470">IFERROR((AD2372-AD2371)/AD2372*100%,"")</f>
        <v/>
      </c>
      <c r="AE2373" s="194" t="str">
        <f t="shared" ref="AE2373" si="10471">IFERROR((AE2372-AE2371)/AE2372*100%,"")</f>
        <v/>
      </c>
      <c r="AF2373" s="194" t="str">
        <f t="shared" ref="AF2373" si="10472">IFERROR((AF2372-AF2371)/AF2372*100%,"")</f>
        <v/>
      </c>
      <c r="AG2373" s="194" t="str">
        <f t="shared" ref="AG2373" si="10473">IFERROR((AG2372-AG2371)/AG2372*100%,"")</f>
        <v/>
      </c>
      <c r="AH2373" s="194" t="str">
        <f t="shared" ref="AH2373" si="10474">IFERROR((AH2372-AH2371)/AH2372*100%,"")</f>
        <v/>
      </c>
      <c r="AI2373" s="194" t="str">
        <f t="shared" ref="AI2373" si="10475">IFERROR((AI2372-AI2371)/AI2372*100%,"")</f>
        <v/>
      </c>
      <c r="AJ2373" s="194" t="str">
        <f t="shared" ref="AJ2373" si="10476">IFERROR((AJ2372-AJ2371)/AJ2372*100%,"")</f>
        <v/>
      </c>
      <c r="AK2373" s="194" t="str">
        <f t="shared" ref="AK2373" si="10477">IFERROR((AK2372-AK2371)/AK2372*100%,"")</f>
        <v/>
      </c>
      <c r="AL2373" s="194" t="str">
        <f t="shared" ref="AL2373" si="10478">IFERROR((AL2372-AL2371)/AL2372*100%,"")</f>
        <v/>
      </c>
      <c r="AM2373" s="227" t="str">
        <f>IFERROR((AM2372-AM2370)/AM2372*100%,"")</f>
        <v/>
      </c>
    </row>
    <row r="2374" spans="1:39" s="6" customFormat="1" outlineLevel="1">
      <c r="A2374" t="str">
        <f>B2357&amp;C2374</f>
        <v>Surname, Forename10</v>
      </c>
      <c r="B2374" s="256"/>
      <c r="C2374" s="125">
        <v>10</v>
      </c>
      <c r="D2374" s="33" t="s">
        <v>22</v>
      </c>
      <c r="E2374" s="33"/>
      <c r="F2374" s="223"/>
      <c r="G2374" s="224"/>
      <c r="H2374" s="18"/>
      <c r="I2374" s="44"/>
      <c r="J2374" s="34"/>
      <c r="K2374" s="34"/>
      <c r="L2374" s="34"/>
      <c r="M2374" s="34"/>
      <c r="N2374" s="34"/>
      <c r="O2374" s="34"/>
      <c r="P2374" s="34"/>
      <c r="Q2374" s="17" t="str">
        <f>IF(SUM(K2374:P2374)=0,"",SUM(K2374:P2374))</f>
        <v/>
      </c>
      <c r="R2374" s="94"/>
      <c r="S2374" s="94"/>
      <c r="T2374" s="17" t="str">
        <f>IF(SUM(R2374:S2374)=0,"",SUM(R2374:S2374))</f>
        <v/>
      </c>
      <c r="U2374" s="17"/>
      <c r="V2374" s="94"/>
      <c r="W2374" s="17"/>
      <c r="X2374" s="94" t="str">
        <f>IFERROR(AVERAGE(V2374:W2374),"")</f>
        <v/>
      </c>
      <c r="Y2374" s="17"/>
      <c r="Z2374" s="17"/>
      <c r="AA2374" s="71"/>
      <c r="AB2374" s="17"/>
      <c r="AC2374" s="190" t="str">
        <f>IF(J2374="","",IF(J2374&lt;&gt;0,INT(25.4347*POWER((18-J2374),1.81)),0))</f>
        <v/>
      </c>
      <c r="AD2374" s="190" t="str">
        <f>IFERROR(IF(Q2374&lt;&gt;0,INT(0.14354*POWER(((10*Q2374)-220),1.4)),0),"")</f>
        <v/>
      </c>
      <c r="AE2374" s="190" t="str">
        <f>IFERROR(IF(T2374&lt;&gt;0,INT(51.39*POWER((T2374-1.5),1.05)),0),"")</f>
        <v/>
      </c>
      <c r="AF2374" s="190">
        <f>IF(U2374&lt;&gt;0,INT(0.8465*POWER(((100*U2374)-75),1.42)),0)</f>
        <v>0</v>
      </c>
      <c r="AG2374" s="190" t="str">
        <f>IFERROR(IF(X2374&lt;&gt;0,INT(1.53775*POWER((82-X2374),1.81)),0),"")</f>
        <v/>
      </c>
      <c r="AH2374" s="190" t="str">
        <f>IF(Y2374="","",IF(Y2374&lt;&gt;0,INT(5.74352*POWER((28.5-Y2374),1.92)),0))</f>
        <v/>
      </c>
      <c r="AI2374" s="190">
        <f>IF(Z2374&lt;&gt;0,INT(12.91*POWER((Z2374-4),1.1)),0)</f>
        <v>0</v>
      </c>
      <c r="AJ2374" s="190" t="str">
        <f>IF(AA2374="","",IF(AA2374&lt;&gt;0,INT(0.2797*POWER(((100*AA2374)),1.35)),0))</f>
        <v/>
      </c>
      <c r="AK2374" s="191" t="str">
        <f>IF(AB2374="","",IF(AB2374&lt;&gt;0,INT(100.14*POWER((AB2374-1),1.08)),0))</f>
        <v/>
      </c>
      <c r="AL2374" s="192">
        <f>COUNT(J2374,Q2374,T2374,X2374,Y2374,AA2374,AB2374)</f>
        <v>0</v>
      </c>
      <c r="AM2374" s="193" t="str">
        <f>IF(AL2374=0,"",SUM(AC2374:AK2374))</f>
        <v/>
      </c>
    </row>
    <row r="2375" spans="1:39" s="6" customFormat="1" outlineLevel="1">
      <c r="A2375"/>
      <c r="B2375" s="257"/>
      <c r="C2375" s="126" t="s">
        <v>65</v>
      </c>
      <c r="D2375" s="33"/>
      <c r="E2375" s="33"/>
      <c r="F2375" s="223"/>
      <c r="G2375" s="224"/>
      <c r="H2375" s="18"/>
      <c r="I2375" s="44"/>
      <c r="J2375" s="107" t="str">
        <f>IFERROR((J2372-J2374)/J2374*100%,"")</f>
        <v/>
      </c>
      <c r="K2375" s="107" t="str">
        <f t="shared" ref="K2375:T2375" si="10479">IFERROR((K2374-K2372)/K2374*100%,"")</f>
        <v/>
      </c>
      <c r="L2375" s="107" t="str">
        <f t="shared" si="10479"/>
        <v/>
      </c>
      <c r="M2375" s="107" t="str">
        <f t="shared" si="10479"/>
        <v/>
      </c>
      <c r="N2375" s="107" t="str">
        <f t="shared" si="10479"/>
        <v/>
      </c>
      <c r="O2375" s="107" t="str">
        <f t="shared" si="10479"/>
        <v/>
      </c>
      <c r="P2375" s="107" t="str">
        <f t="shared" si="10479"/>
        <v/>
      </c>
      <c r="Q2375" s="107" t="str">
        <f t="shared" si="10479"/>
        <v/>
      </c>
      <c r="R2375" s="107" t="str">
        <f t="shared" si="10479"/>
        <v/>
      </c>
      <c r="S2375" s="107" t="str">
        <f t="shared" si="10479"/>
        <v/>
      </c>
      <c r="T2375" s="107" t="str">
        <f t="shared" si="10479"/>
        <v/>
      </c>
      <c r="U2375" s="107" t="str">
        <f t="shared" ref="U2375" si="10480">IFERROR((U2374-U2373)/U2374*100%,"")</f>
        <v/>
      </c>
      <c r="V2375" s="107" t="str">
        <f>IFERROR((V2372-V2374)/V2374*100%,"")</f>
        <v/>
      </c>
      <c r="W2375" s="107" t="str">
        <f>IFERROR((W2372-W2374)/W2374*100%,"")</f>
        <v/>
      </c>
      <c r="X2375" s="107" t="str">
        <f>IFERROR((X2372-X2374)/X2374*100%,"")</f>
        <v/>
      </c>
      <c r="Y2375" s="107" t="str">
        <f>IFERROR((Y2372-Y2374)/Y2374*100%,"")</f>
        <v/>
      </c>
      <c r="Z2375" s="107" t="str">
        <f t="shared" ref="Z2375" si="10481">IFERROR((Z2374-Z2373)/Z2374*100%,"")</f>
        <v/>
      </c>
      <c r="AA2375" s="107" t="str">
        <f>IFERROR((AA2374-AA2372)/AA2374*100%,"")</f>
        <v/>
      </c>
      <c r="AB2375" s="107" t="str">
        <f>IFERROR((AB2374-AB2372)/AB2374*100%,"")</f>
        <v/>
      </c>
      <c r="AC2375" s="194" t="str">
        <f t="shared" ref="AC2375" si="10482">IFERROR((AC2374-AC2373)/AC2374*100%,"")</f>
        <v/>
      </c>
      <c r="AD2375" s="194" t="str">
        <f t="shared" ref="AD2375" si="10483">IFERROR((AD2374-AD2373)/AD2374*100%,"")</f>
        <v/>
      </c>
      <c r="AE2375" s="194" t="str">
        <f t="shared" ref="AE2375" si="10484">IFERROR((AE2374-AE2373)/AE2374*100%,"")</f>
        <v/>
      </c>
      <c r="AF2375" s="194" t="str">
        <f t="shared" ref="AF2375" si="10485">IFERROR((AF2374-AF2373)/AF2374*100%,"")</f>
        <v/>
      </c>
      <c r="AG2375" s="194" t="str">
        <f t="shared" ref="AG2375" si="10486">IFERROR((AG2374-AG2373)/AG2374*100%,"")</f>
        <v/>
      </c>
      <c r="AH2375" s="194" t="str">
        <f t="shared" ref="AH2375" si="10487">IFERROR((AH2374-AH2373)/AH2374*100%,"")</f>
        <v/>
      </c>
      <c r="AI2375" s="194" t="str">
        <f t="shared" ref="AI2375" si="10488">IFERROR((AI2374-AI2373)/AI2374*100%,"")</f>
        <v/>
      </c>
      <c r="AJ2375" s="194" t="str">
        <f t="shared" ref="AJ2375" si="10489">IFERROR((AJ2374-AJ2373)/AJ2374*100%,"")</f>
        <v/>
      </c>
      <c r="AK2375" s="194" t="str">
        <f t="shared" ref="AK2375" si="10490">IFERROR((AK2374-AK2373)/AK2374*100%,"")</f>
        <v/>
      </c>
      <c r="AL2375" s="194" t="str">
        <f t="shared" ref="AL2375" si="10491">IFERROR((AL2374-AL2373)/AL2374*100%,"")</f>
        <v/>
      </c>
      <c r="AM2375" s="227" t="str">
        <f>IFERROR((AM2374-AM2372)/AM2374*100%,"")</f>
        <v/>
      </c>
    </row>
    <row r="2376" spans="1:39" s="45" customFormat="1" outlineLevel="1">
      <c r="B2376" s="115"/>
      <c r="C2376" s="32"/>
      <c r="D2376" s="33"/>
      <c r="E2376" s="33"/>
      <c r="F2376" s="33"/>
      <c r="G2376" s="33"/>
      <c r="H2376" s="18"/>
      <c r="I2376" s="44"/>
      <c r="J2376" s="34"/>
      <c r="K2376" s="34"/>
      <c r="L2376" s="34"/>
      <c r="M2376" s="34"/>
      <c r="N2376" s="34"/>
      <c r="O2376" s="34"/>
      <c r="P2376" s="34"/>
      <c r="Q2376" s="34"/>
      <c r="R2376" s="34"/>
      <c r="S2376" s="34"/>
      <c r="T2376" s="34"/>
      <c r="U2376" s="34"/>
      <c r="V2376" s="34"/>
      <c r="W2376" s="34"/>
      <c r="X2376" s="34"/>
      <c r="Y2376" s="34"/>
      <c r="Z2376" s="34"/>
      <c r="AA2376" s="34"/>
      <c r="AB2376" s="34"/>
      <c r="AC2376" s="195"/>
      <c r="AD2376" s="196"/>
      <c r="AE2376" s="196"/>
      <c r="AF2376" s="196"/>
      <c r="AG2376" s="196"/>
      <c r="AH2376" s="196"/>
      <c r="AI2376" s="196"/>
      <c r="AJ2376" s="196"/>
      <c r="AK2376" s="197"/>
      <c r="AL2376" s="196"/>
      <c r="AM2376" s="198"/>
    </row>
    <row r="2377" spans="1:39" s="6" customFormat="1" outlineLevel="1">
      <c r="B2377" s="116"/>
      <c r="C2377" s="35"/>
      <c r="D2377" s="36"/>
      <c r="E2377" s="36"/>
      <c r="F2377" s="36"/>
      <c r="G2377" s="36"/>
      <c r="H2377" s="37"/>
      <c r="I2377" s="38" t="s">
        <v>24</v>
      </c>
      <c r="J2377" s="21" t="e">
        <f>AVERAGE(J2357:J2358,J2360,J2362,J2364,J2366,J2368,J2370,J2372,J2374)</f>
        <v>#DIV/0!</v>
      </c>
      <c r="K2377" s="21" t="e">
        <f t="shared" ref="K2377:AB2377" si="10492">AVERAGE(K2357:K2358,K2360,K2362,K2364,K2366,K2368,K2370,K2372,K2374)</f>
        <v>#DIV/0!</v>
      </c>
      <c r="L2377" s="21" t="e">
        <f t="shared" si="10492"/>
        <v>#DIV/0!</v>
      </c>
      <c r="M2377" s="21" t="e">
        <f t="shared" si="10492"/>
        <v>#DIV/0!</v>
      </c>
      <c r="N2377" s="21" t="e">
        <f t="shared" si="10492"/>
        <v>#DIV/0!</v>
      </c>
      <c r="O2377" s="21" t="e">
        <f t="shared" si="10492"/>
        <v>#DIV/0!</v>
      </c>
      <c r="P2377" s="21" t="e">
        <f t="shared" si="10492"/>
        <v>#DIV/0!</v>
      </c>
      <c r="Q2377" s="21">
        <f t="shared" si="10492"/>
        <v>0</v>
      </c>
      <c r="R2377" s="21" t="e">
        <f t="shared" si="10492"/>
        <v>#DIV/0!</v>
      </c>
      <c r="S2377" s="21" t="e">
        <f t="shared" si="10492"/>
        <v>#DIV/0!</v>
      </c>
      <c r="T2377" s="21">
        <f t="shared" si="10492"/>
        <v>0</v>
      </c>
      <c r="U2377" s="21" t="e">
        <f t="shared" si="10492"/>
        <v>#DIV/0!</v>
      </c>
      <c r="V2377" s="21" t="e">
        <f t="shared" si="10492"/>
        <v>#DIV/0!</v>
      </c>
      <c r="W2377" s="21" t="e">
        <f t="shared" si="10492"/>
        <v>#DIV/0!</v>
      </c>
      <c r="X2377" s="21" t="e">
        <f t="shared" si="10492"/>
        <v>#DIV/0!</v>
      </c>
      <c r="Y2377" s="21" t="e">
        <f t="shared" si="10492"/>
        <v>#DIV/0!</v>
      </c>
      <c r="Z2377" s="21" t="e">
        <f t="shared" si="10492"/>
        <v>#DIV/0!</v>
      </c>
      <c r="AA2377" s="21" t="e">
        <f t="shared" si="10492"/>
        <v>#DIV/0!</v>
      </c>
      <c r="AB2377" s="21" t="e">
        <f t="shared" si="10492"/>
        <v>#DIV/0!</v>
      </c>
      <c r="AC2377" s="199"/>
      <c r="AD2377" s="200"/>
      <c r="AE2377" s="200"/>
      <c r="AF2377" s="200"/>
      <c r="AG2377" s="200"/>
      <c r="AH2377" s="200"/>
      <c r="AI2377" s="200"/>
      <c r="AJ2377" s="200"/>
      <c r="AK2377" s="201"/>
      <c r="AL2377" s="200"/>
      <c r="AM2377" s="202"/>
    </row>
    <row r="2378" spans="1:39" s="6" customFormat="1" outlineLevel="1">
      <c r="B2378" s="116"/>
      <c r="C2378" s="35"/>
      <c r="D2378" s="36"/>
      <c r="E2378" s="36"/>
      <c r="F2378" s="36"/>
      <c r="G2378" s="36"/>
      <c r="H2378" s="37"/>
      <c r="I2378" s="38" t="s">
        <v>26</v>
      </c>
      <c r="J2378" s="21">
        <f>MIN(J2357:J2358,J2360,J2362,J2364,J2366,J2368,J2370,J2372,J2374)</f>
        <v>0</v>
      </c>
      <c r="K2378" s="21">
        <f t="shared" ref="K2378:AB2378" si="10493">MIN(K2357:K2358,K2360,K2362,K2364,K2366,K2368,K2370,K2372,K2374)</f>
        <v>0</v>
      </c>
      <c r="L2378" s="21">
        <f t="shared" si="10493"/>
        <v>0</v>
      </c>
      <c r="M2378" s="21">
        <f t="shared" si="10493"/>
        <v>0</v>
      </c>
      <c r="N2378" s="21">
        <f t="shared" si="10493"/>
        <v>0</v>
      </c>
      <c r="O2378" s="21">
        <f t="shared" si="10493"/>
        <v>0</v>
      </c>
      <c r="P2378" s="21">
        <f t="shared" si="10493"/>
        <v>0</v>
      </c>
      <c r="Q2378" s="21">
        <f t="shared" si="10493"/>
        <v>0</v>
      </c>
      <c r="R2378" s="21">
        <f t="shared" si="10493"/>
        <v>0</v>
      </c>
      <c r="S2378" s="21">
        <f t="shared" si="10493"/>
        <v>0</v>
      </c>
      <c r="T2378" s="21">
        <f t="shared" si="10493"/>
        <v>0</v>
      </c>
      <c r="U2378" s="21">
        <f t="shared" si="10493"/>
        <v>0</v>
      </c>
      <c r="V2378" s="21">
        <f t="shared" si="10493"/>
        <v>0</v>
      </c>
      <c r="W2378" s="21">
        <f t="shared" si="10493"/>
        <v>0</v>
      </c>
      <c r="X2378" s="21" t="e">
        <f t="shared" si="10493"/>
        <v>#DIV/0!</v>
      </c>
      <c r="Y2378" s="21">
        <f t="shared" si="10493"/>
        <v>0</v>
      </c>
      <c r="Z2378" s="21">
        <f t="shared" si="10493"/>
        <v>0</v>
      </c>
      <c r="AA2378" s="21">
        <f t="shared" si="10493"/>
        <v>0</v>
      </c>
      <c r="AB2378" s="21">
        <f t="shared" si="10493"/>
        <v>0</v>
      </c>
      <c r="AC2378" s="199"/>
      <c r="AD2378" s="200"/>
      <c r="AE2378" s="200"/>
      <c r="AF2378" s="200"/>
      <c r="AG2378" s="200"/>
      <c r="AH2378" s="200"/>
      <c r="AI2378" s="200"/>
      <c r="AJ2378" s="200"/>
      <c r="AK2378" s="201"/>
      <c r="AL2378" s="200"/>
      <c r="AM2378" s="202"/>
    </row>
    <row r="2379" spans="1:39" s="6" customFormat="1" outlineLevel="1">
      <c r="B2379" s="116"/>
      <c r="C2379" s="35"/>
      <c r="D2379" s="36"/>
      <c r="E2379" s="36"/>
      <c r="F2379" s="36"/>
      <c r="G2379" s="36"/>
      <c r="H2379" s="37"/>
      <c r="I2379" s="38" t="s">
        <v>25</v>
      </c>
      <c r="J2379" s="21">
        <f>MAX(J2357:J2358,J2360,J2362,J2364,J2366,J2368,J2370,J2372,J2374)</f>
        <v>0</v>
      </c>
      <c r="K2379" s="21">
        <f t="shared" ref="K2379:AB2379" si="10494">MAX(K2357:K2358,K2360,K2362,K2364,K2366,K2368,K2370,K2372,K2374)</f>
        <v>0</v>
      </c>
      <c r="L2379" s="21">
        <f t="shared" si="10494"/>
        <v>0</v>
      </c>
      <c r="M2379" s="21">
        <f t="shared" si="10494"/>
        <v>0</v>
      </c>
      <c r="N2379" s="21">
        <f t="shared" si="10494"/>
        <v>0</v>
      </c>
      <c r="O2379" s="21">
        <f t="shared" si="10494"/>
        <v>0</v>
      </c>
      <c r="P2379" s="21">
        <f t="shared" si="10494"/>
        <v>0</v>
      </c>
      <c r="Q2379" s="21">
        <f t="shared" si="10494"/>
        <v>0</v>
      </c>
      <c r="R2379" s="21">
        <f t="shared" si="10494"/>
        <v>0</v>
      </c>
      <c r="S2379" s="21">
        <f t="shared" si="10494"/>
        <v>0</v>
      </c>
      <c r="T2379" s="21">
        <f t="shared" si="10494"/>
        <v>0</v>
      </c>
      <c r="U2379" s="21">
        <f t="shared" si="10494"/>
        <v>0</v>
      </c>
      <c r="V2379" s="21">
        <f t="shared" si="10494"/>
        <v>0</v>
      </c>
      <c r="W2379" s="21">
        <f t="shared" si="10494"/>
        <v>0</v>
      </c>
      <c r="X2379" s="21" t="e">
        <f t="shared" si="10494"/>
        <v>#DIV/0!</v>
      </c>
      <c r="Y2379" s="21">
        <f t="shared" si="10494"/>
        <v>0</v>
      </c>
      <c r="Z2379" s="21">
        <f t="shared" si="10494"/>
        <v>0</v>
      </c>
      <c r="AA2379" s="21">
        <f t="shared" si="10494"/>
        <v>0</v>
      </c>
      <c r="AB2379" s="21">
        <f t="shared" si="10494"/>
        <v>0</v>
      </c>
      <c r="AC2379" s="199"/>
      <c r="AD2379" s="200"/>
      <c r="AE2379" s="200"/>
      <c r="AF2379" s="200"/>
      <c r="AG2379" s="200"/>
      <c r="AH2379" s="200"/>
      <c r="AI2379" s="200"/>
      <c r="AJ2379" s="200"/>
      <c r="AK2379" s="201"/>
      <c r="AL2379" s="200"/>
      <c r="AM2379" s="202"/>
    </row>
    <row r="2380" spans="1:39" s="6" customFormat="1" outlineLevel="1">
      <c r="B2380" s="116"/>
      <c r="C2380" s="35"/>
      <c r="D2380" s="36"/>
      <c r="E2380" s="36"/>
      <c r="F2380" s="36"/>
      <c r="G2380" s="36"/>
      <c r="H2380" s="37"/>
      <c r="I2380" s="38"/>
      <c r="J2380" s="21"/>
      <c r="K2380" s="21"/>
      <c r="L2380" s="21"/>
      <c r="M2380" s="21"/>
      <c r="N2380" s="21"/>
      <c r="O2380" s="21"/>
      <c r="P2380" s="21"/>
      <c r="Q2380" s="21"/>
      <c r="R2380" s="21"/>
      <c r="S2380" s="21"/>
      <c r="T2380" s="21"/>
      <c r="U2380" s="21"/>
      <c r="V2380" s="21"/>
      <c r="W2380" s="21"/>
      <c r="X2380" s="21"/>
      <c r="Y2380" s="21"/>
      <c r="Z2380" s="21"/>
      <c r="AA2380" s="21"/>
      <c r="AB2380" s="21"/>
      <c r="AC2380" s="200"/>
      <c r="AD2380" s="200"/>
      <c r="AE2380" s="200"/>
      <c r="AF2380" s="200"/>
      <c r="AG2380" s="200"/>
      <c r="AH2380" s="200"/>
      <c r="AI2380" s="200"/>
      <c r="AJ2380" s="200"/>
      <c r="AK2380" s="200"/>
      <c r="AL2380" s="200"/>
      <c r="AM2380" s="202"/>
    </row>
    <row r="2381" spans="1:39" s="31" customFormat="1" ht="16.5" outlineLevel="1" thickBot="1">
      <c r="B2381" s="117"/>
      <c r="C2381" s="39"/>
      <c r="D2381" s="40"/>
      <c r="E2381" s="40"/>
      <c r="F2381" s="40"/>
      <c r="G2381" s="40"/>
      <c r="H2381" s="41"/>
      <c r="I2381" s="42"/>
      <c r="J2381" s="43"/>
      <c r="K2381" s="43"/>
      <c r="L2381" s="43"/>
      <c r="M2381" s="43"/>
      <c r="N2381" s="43"/>
      <c r="O2381" s="43"/>
      <c r="P2381" s="43"/>
      <c r="Q2381" s="43"/>
      <c r="R2381" s="43"/>
      <c r="S2381" s="43"/>
      <c r="T2381" s="43"/>
      <c r="U2381" s="43"/>
      <c r="V2381" s="43"/>
      <c r="W2381" s="43"/>
      <c r="X2381" s="43"/>
      <c r="Y2381" s="43"/>
      <c r="Z2381" s="43"/>
      <c r="AA2381" s="43"/>
      <c r="AB2381" s="43"/>
      <c r="AC2381" s="204"/>
      <c r="AD2381" s="204"/>
      <c r="AE2381" s="204"/>
      <c r="AF2381" s="204"/>
      <c r="AG2381" s="204"/>
      <c r="AH2381" s="204"/>
      <c r="AI2381" s="204"/>
      <c r="AJ2381" s="204"/>
      <c r="AK2381" s="204"/>
      <c r="AL2381" s="204"/>
      <c r="AM2381" s="205"/>
    </row>
    <row r="2382" spans="1:39" customFormat="1">
      <c r="B2382" s="118"/>
      <c r="C2382" s="28"/>
      <c r="D2382" s="19"/>
      <c r="E2382" s="19"/>
      <c r="F2382" s="19"/>
      <c r="G2382" s="19"/>
      <c r="H2382" s="29"/>
      <c r="I2382" s="20"/>
      <c r="J2382" s="30"/>
      <c r="K2382" s="30"/>
      <c r="L2382" s="30"/>
      <c r="M2382" s="30"/>
      <c r="N2382" s="30"/>
      <c r="O2382" s="30"/>
      <c r="P2382" s="30"/>
      <c r="Q2382" s="30"/>
      <c r="R2382" s="30"/>
      <c r="S2382" s="30"/>
      <c r="T2382" s="30"/>
      <c r="U2382" s="30"/>
      <c r="V2382" s="30"/>
      <c r="W2382" s="30"/>
      <c r="X2382" s="30"/>
      <c r="Y2382" s="30"/>
      <c r="Z2382" s="30"/>
      <c r="AA2382" s="30"/>
      <c r="AB2382" s="30"/>
      <c r="AC2382" s="206"/>
      <c r="AD2382" s="206"/>
      <c r="AE2382" s="206"/>
      <c r="AF2382" s="206"/>
      <c r="AG2382" s="206"/>
      <c r="AH2382" s="206"/>
      <c r="AI2382" s="206"/>
      <c r="AJ2382" s="206"/>
      <c r="AK2382" s="206"/>
      <c r="AL2382" s="206"/>
      <c r="AM2382" s="207"/>
    </row>
    <row r="2383" spans="1:39" customFormat="1" outlineLevel="1">
      <c r="B2383" s="114" t="s">
        <v>41</v>
      </c>
      <c r="C2383" s="28"/>
      <c r="D2383" s="19"/>
      <c r="E2383" s="19"/>
      <c r="F2383" s="19"/>
      <c r="G2383" s="19"/>
      <c r="H2383" s="29"/>
      <c r="I2383" s="20"/>
      <c r="J2383" s="30"/>
      <c r="K2383" s="30"/>
      <c r="L2383" s="30"/>
      <c r="M2383" s="30"/>
      <c r="N2383" s="30"/>
      <c r="O2383" s="30"/>
      <c r="P2383" s="30"/>
      <c r="Q2383" s="30"/>
      <c r="R2383" s="30"/>
      <c r="S2383" s="30"/>
      <c r="T2383" s="30"/>
      <c r="U2383" s="30"/>
      <c r="V2383" s="30"/>
      <c r="W2383" s="30"/>
      <c r="X2383" s="30"/>
      <c r="Y2383" s="30"/>
      <c r="Z2383" s="30"/>
      <c r="AA2383" s="30"/>
      <c r="AB2383" s="30"/>
      <c r="AC2383" s="206"/>
      <c r="AD2383" s="206"/>
      <c r="AE2383" s="206"/>
      <c r="AF2383" s="206"/>
      <c r="AG2383" s="206"/>
      <c r="AH2383" s="206"/>
      <c r="AI2383" s="206"/>
      <c r="AJ2383" s="206"/>
      <c r="AK2383" s="206"/>
      <c r="AL2383" s="206"/>
      <c r="AM2383" s="207"/>
    </row>
    <row r="2384" spans="1:39" customFormat="1" outlineLevel="1">
      <c r="A2384" t="str">
        <f>B2384&amp;C2384</f>
        <v>Surname, Forename1</v>
      </c>
      <c r="B2384" s="255" t="s">
        <v>28</v>
      </c>
      <c r="C2384" s="122">
        <v>1</v>
      </c>
      <c r="D2384" s="26" t="s">
        <v>22</v>
      </c>
      <c r="E2384" s="103"/>
      <c r="F2384" s="217"/>
      <c r="G2384" s="218"/>
      <c r="H2384" s="16"/>
      <c r="I2384" s="16"/>
      <c r="J2384" s="17"/>
      <c r="K2384" s="94"/>
      <c r="L2384" s="94"/>
      <c r="M2384" s="94"/>
      <c r="N2384" s="94"/>
      <c r="O2384" s="94"/>
      <c r="P2384" s="94"/>
      <c r="Q2384" s="17">
        <f>SUM(K2384:P2384)</f>
        <v>0</v>
      </c>
      <c r="R2384" s="94"/>
      <c r="S2384" s="94"/>
      <c r="T2384" s="17">
        <f>SUM(R2384:S2384)</f>
        <v>0</v>
      </c>
      <c r="U2384" s="17"/>
      <c r="V2384" s="94"/>
      <c r="W2384" s="17"/>
      <c r="X2384" s="94" t="e">
        <f>AVERAGE(V2384:W2384)</f>
        <v>#DIV/0!</v>
      </c>
      <c r="Y2384" s="17"/>
      <c r="Z2384" s="17"/>
      <c r="AA2384" s="17"/>
      <c r="AB2384" s="17"/>
      <c r="AC2384" s="190">
        <f>IF(J2384&lt;&gt;0,INT(25.4347*POWER((18-J2384),1.81)),0)</f>
        <v>0</v>
      </c>
      <c r="AD2384" s="190">
        <f>IF(Q2384&lt;&gt;0,INT(0.14354*POWER(((10*Q2384)-220),1.4)),0)</f>
        <v>0</v>
      </c>
      <c r="AE2384" s="190">
        <f>IF(T2384&lt;&gt;0,INT(51.39*POWER((T2384-1.5),1.05)),0)</f>
        <v>0</v>
      </c>
      <c r="AF2384" s="190">
        <f>IF(U2384&lt;&gt;0,INT(0.8465*POWER(((100*U2384)-75),1.42)),0)</f>
        <v>0</v>
      </c>
      <c r="AG2384" s="190" t="e">
        <f>IF(X2384&lt;&gt;0,INT(1.53775*POWER((82-X2384),1.81)),0)</f>
        <v>#DIV/0!</v>
      </c>
      <c r="AH2384" s="190">
        <f>IF(Y2384&lt;&gt;0,INT(5.74352*POWER((28.5-Y2384),1.92)),0)</f>
        <v>0</v>
      </c>
      <c r="AI2384" s="190">
        <f>IF(Z2384&lt;&gt;0,INT(12.91*POWER((Z2384-4),1.1)),0)</f>
        <v>0</v>
      </c>
      <c r="AJ2384" s="190">
        <f>IF(AA2384&lt;&gt;0,INT(0.2797*POWER(((100*AA2384)),1.35)),0)</f>
        <v>0</v>
      </c>
      <c r="AK2384" s="191">
        <f>IF(AB2384&lt;&gt;0,INT(100.14*POWER((AB2384-1),1.08)),0)</f>
        <v>0</v>
      </c>
      <c r="AL2384" s="208">
        <v>7</v>
      </c>
      <c r="AM2384" s="193" t="e">
        <f>SUM(AC2384:AK2384)</f>
        <v>#DIV/0!</v>
      </c>
    </row>
    <row r="2385" spans="1:39" customFormat="1" outlineLevel="1">
      <c r="A2385" t="str">
        <f>B2384&amp;C2385</f>
        <v>Surname, Forename2</v>
      </c>
      <c r="B2385" s="256"/>
      <c r="C2385" s="123">
        <v>2</v>
      </c>
      <c r="D2385" s="26" t="s">
        <v>22</v>
      </c>
      <c r="E2385" s="103"/>
      <c r="F2385" s="219"/>
      <c r="G2385" s="220"/>
      <c r="H2385" s="15"/>
      <c r="I2385" s="16"/>
      <c r="J2385" s="17"/>
      <c r="K2385" s="94"/>
      <c r="L2385" s="94"/>
      <c r="M2385" s="94"/>
      <c r="N2385" s="94"/>
      <c r="O2385" s="94"/>
      <c r="P2385" s="94"/>
      <c r="Q2385" s="17" t="str">
        <f>IF(SUM(K2385:P2385)=0,"",SUM(K2385:P2385))</f>
        <v/>
      </c>
      <c r="R2385" s="94"/>
      <c r="S2385" s="94"/>
      <c r="T2385" s="17" t="str">
        <f>IF(SUM(R2385:S2385)=0,"",SUM(R2385:S2385))</f>
        <v/>
      </c>
      <c r="U2385" s="17"/>
      <c r="V2385" s="94"/>
      <c r="W2385" s="17"/>
      <c r="X2385" s="94" t="str">
        <f>IFERROR(AVERAGE(V2385:W2385),"")</f>
        <v/>
      </c>
      <c r="Y2385" s="17"/>
      <c r="Z2385" s="17"/>
      <c r="AA2385" s="71"/>
      <c r="AB2385" s="17"/>
      <c r="AC2385" s="190" t="str">
        <f>IF(J2385="","",IF(J2385&lt;&gt;0,INT(25.4347*POWER((18-J2385),1.81)),0))</f>
        <v/>
      </c>
      <c r="AD2385" s="190" t="str">
        <f>IFERROR(IF(Q2385&lt;&gt;0,INT(0.14354*POWER(((10*Q2385)-220),1.4)),0),"")</f>
        <v/>
      </c>
      <c r="AE2385" s="190" t="str">
        <f>IFERROR(IF(T2385&lt;&gt;0,INT(51.39*POWER((T2385-1.5),1.05)),0),"")</f>
        <v/>
      </c>
      <c r="AF2385" s="190">
        <f>IF(U2385&lt;&gt;0,INT(0.8465*POWER(((100*U2385)-75),1.42)),0)</f>
        <v>0</v>
      </c>
      <c r="AG2385" s="190" t="str">
        <f>IFERROR(IF(X2385&lt;&gt;0,INT(1.53775*POWER((82-X2385),1.81)),0),"")</f>
        <v/>
      </c>
      <c r="AH2385" s="190" t="str">
        <f>IF(Y2385="","",IF(Y2385&lt;&gt;0,INT(5.74352*POWER((28.5-Y2385),1.92)),0))</f>
        <v/>
      </c>
      <c r="AI2385" s="190">
        <f>IF(Z2385&lt;&gt;0,INT(12.91*POWER((Z2385-4),1.1)),0)</f>
        <v>0</v>
      </c>
      <c r="AJ2385" s="190" t="str">
        <f>IF(AA2385="","",IF(AA2385&lt;&gt;0,INT(0.2797*POWER(((100*AA2385)),1.35)),0))</f>
        <v/>
      </c>
      <c r="AK2385" s="191" t="str">
        <f>IF(AB2385="","",IF(AB2385&lt;&gt;0,INT(100.14*POWER((AB2385-1),1.08)),0))</f>
        <v/>
      </c>
      <c r="AL2385" s="192">
        <f>COUNT(J2385,Q2385,T2385,X2385,Y2385,AA2385,AB2385)</f>
        <v>0</v>
      </c>
      <c r="AM2385" s="193" t="str">
        <f>IF(AL2385=0,"",SUM(AC2385:AK2385))</f>
        <v/>
      </c>
    </row>
    <row r="2386" spans="1:39" customFormat="1" outlineLevel="1">
      <c r="B2386" s="256"/>
      <c r="C2386" s="124" t="s">
        <v>65</v>
      </c>
      <c r="D2386" s="103"/>
      <c r="E2386" s="103"/>
      <c r="F2386" s="219"/>
      <c r="G2386" s="220"/>
      <c r="H2386" s="104"/>
      <c r="I2386" s="105"/>
      <c r="J2386" s="107" t="str">
        <f>IFERROR((J2384-J2385)/J2385*100%,"")</f>
        <v/>
      </c>
      <c r="K2386" s="107" t="str">
        <f>IFERROR((K2385-K2384)/K2385*100%,"")</f>
        <v/>
      </c>
      <c r="L2386" s="107" t="str">
        <f t="shared" ref="L2386:S2386" si="10495">IFERROR((L2385-L2384)/L2385*100%,"")</f>
        <v/>
      </c>
      <c r="M2386" s="107" t="str">
        <f t="shared" si="10495"/>
        <v/>
      </c>
      <c r="N2386" s="107" t="str">
        <f t="shared" si="10495"/>
        <v/>
      </c>
      <c r="O2386" s="107" t="str">
        <f t="shared" si="10495"/>
        <v/>
      </c>
      <c r="P2386" s="107" t="str">
        <f t="shared" si="10495"/>
        <v/>
      </c>
      <c r="Q2386" s="107" t="str">
        <f t="shared" si="10495"/>
        <v/>
      </c>
      <c r="R2386" s="107" t="str">
        <f t="shared" si="10495"/>
        <v/>
      </c>
      <c r="S2386" s="107" t="str">
        <f t="shared" si="10495"/>
        <v/>
      </c>
      <c r="T2386" s="107" t="str">
        <f>IFERROR((T2385-T2384)/T2385*100%,"")</f>
        <v/>
      </c>
      <c r="U2386" s="107" t="str">
        <f t="shared" ref="U2386" si="10496">IFERROR((U2385-U2384)/U2385*100%,"")</f>
        <v/>
      </c>
      <c r="V2386" s="107" t="str">
        <f>IFERROR((V2384-V2385)/V2385*100%,"")</f>
        <v/>
      </c>
      <c r="W2386" s="107" t="str">
        <f>IFERROR((W2384-W2385)/W2385*100%,"")</f>
        <v/>
      </c>
      <c r="X2386" s="107" t="str">
        <f>IFERROR((X2384-X2385)/X2385*100%,"")</f>
        <v/>
      </c>
      <c r="Y2386" s="107" t="str">
        <f>IFERROR((Y2384-Y2385)/Y2385*100%,"")</f>
        <v/>
      </c>
      <c r="Z2386" s="107" t="str">
        <f t="shared" ref="Z2386:AB2386" si="10497">IFERROR((Z2385-Z2384)/Z2385*100%,"")</f>
        <v/>
      </c>
      <c r="AA2386" s="107" t="str">
        <f t="shared" si="10497"/>
        <v/>
      </c>
      <c r="AB2386" s="107" t="str">
        <f t="shared" si="10497"/>
        <v/>
      </c>
      <c r="AC2386" s="194" t="str">
        <f t="shared" ref="AC2386" si="10498">IFERROR((AC2385-AC2384)/AC2385*100%,"")</f>
        <v/>
      </c>
      <c r="AD2386" s="194" t="str">
        <f t="shared" ref="AD2386" si="10499">IFERROR((AD2385-AD2384)/AD2385*100%,"")</f>
        <v/>
      </c>
      <c r="AE2386" s="194" t="str">
        <f t="shared" ref="AE2386" si="10500">IFERROR((AE2385-AE2384)/AE2385*100%,"")</f>
        <v/>
      </c>
      <c r="AF2386" s="194" t="str">
        <f t="shared" ref="AF2386" si="10501">IFERROR((AF2385-AF2384)/AF2385*100%,"")</f>
        <v/>
      </c>
      <c r="AG2386" s="194" t="str">
        <f t="shared" ref="AG2386" si="10502">IFERROR((AG2385-AG2384)/AG2385*100%,"")</f>
        <v/>
      </c>
      <c r="AH2386" s="194" t="str">
        <f t="shared" ref="AH2386" si="10503">IFERROR((AH2385-AH2384)/AH2385*100%,"")</f>
        <v/>
      </c>
      <c r="AI2386" s="194" t="str">
        <f t="shared" ref="AI2386" si="10504">IFERROR((AI2385-AI2384)/AI2385*100%,"")</f>
        <v/>
      </c>
      <c r="AJ2386" s="194" t="str">
        <f t="shared" ref="AJ2386" si="10505">IFERROR((AJ2385-AJ2384)/AJ2385*100%,"")</f>
        <v/>
      </c>
      <c r="AK2386" s="194" t="str">
        <f t="shared" ref="AK2386" si="10506">IFERROR((AK2385-AK2384)/AK2385*100%,"")</f>
        <v/>
      </c>
      <c r="AL2386" s="194" t="str">
        <f t="shared" ref="AL2386:AM2386" si="10507">IFERROR((AL2385-AL2384)/AL2385*100%,"")</f>
        <v/>
      </c>
      <c r="AM2386" s="228" t="str">
        <f t="shared" si="10507"/>
        <v/>
      </c>
    </row>
    <row r="2387" spans="1:39" customFormat="1" outlineLevel="1">
      <c r="A2387" t="str">
        <f>B2384&amp;C2387</f>
        <v>Surname, Forename3</v>
      </c>
      <c r="B2387" s="256"/>
      <c r="C2387" s="123">
        <v>3</v>
      </c>
      <c r="D2387" s="26" t="s">
        <v>22</v>
      </c>
      <c r="E2387" s="103"/>
      <c r="F2387" s="219"/>
      <c r="G2387" s="220"/>
      <c r="H2387" s="15"/>
      <c r="I2387" s="16"/>
      <c r="J2387" s="17"/>
      <c r="K2387" s="94"/>
      <c r="L2387" s="94"/>
      <c r="M2387" s="94"/>
      <c r="N2387" s="94"/>
      <c r="O2387" s="94"/>
      <c r="P2387" s="94"/>
      <c r="Q2387" s="17" t="str">
        <f>IF(SUM(K2387:P2387)=0,"",SUM(K2387:P2387))</f>
        <v/>
      </c>
      <c r="R2387" s="94"/>
      <c r="S2387" s="94"/>
      <c r="T2387" s="17" t="str">
        <f>IF(SUM(R2387:S2387)=0,"",SUM(R2387:S2387))</f>
        <v/>
      </c>
      <c r="U2387" s="17"/>
      <c r="V2387" s="94"/>
      <c r="W2387" s="17"/>
      <c r="X2387" s="94" t="str">
        <f>IFERROR(AVERAGE(V2387:W2387),"")</f>
        <v/>
      </c>
      <c r="Y2387" s="17"/>
      <c r="Z2387" s="17"/>
      <c r="AA2387" s="71"/>
      <c r="AB2387" s="17"/>
      <c r="AC2387" s="190" t="str">
        <f>IF(J2387="","",IF(J2387&lt;&gt;0,INT(25.4347*POWER((18-J2387),1.81)),0))</f>
        <v/>
      </c>
      <c r="AD2387" s="190" t="str">
        <f>IFERROR(IF(Q2387&lt;&gt;0,INT(0.14354*POWER(((10*Q2387)-220),1.4)),0),"")</f>
        <v/>
      </c>
      <c r="AE2387" s="190" t="str">
        <f>IFERROR(IF(T2387&lt;&gt;0,INT(51.39*POWER((T2387-1.5),1.05)),0),"")</f>
        <v/>
      </c>
      <c r="AF2387" s="190">
        <f>IF(U2387&lt;&gt;0,INT(0.8465*POWER(((100*U2387)-75),1.42)),0)</f>
        <v>0</v>
      </c>
      <c r="AG2387" s="190" t="str">
        <f>IFERROR(IF(X2387&lt;&gt;0,INT(1.53775*POWER((82-X2387),1.81)),0),"")</f>
        <v/>
      </c>
      <c r="AH2387" s="190" t="str">
        <f>IF(Y2387="","",IF(Y2387&lt;&gt;0,INT(5.74352*POWER((28.5-Y2387),1.92)),0))</f>
        <v/>
      </c>
      <c r="AI2387" s="190">
        <f>IF(Z2387&lt;&gt;0,INT(12.91*POWER((Z2387-4),1.1)),0)</f>
        <v>0</v>
      </c>
      <c r="AJ2387" s="190" t="str">
        <f>IF(AA2387="","",IF(AA2387&lt;&gt;0,INT(0.2797*POWER(((100*AA2387)),1.35)),0))</f>
        <v/>
      </c>
      <c r="AK2387" s="191" t="str">
        <f>IF(AB2387="","",IF(AB2387&lt;&gt;0,INT(100.14*POWER((AB2387-1),1.08)),0))</f>
        <v/>
      </c>
      <c r="AL2387" s="192">
        <f>COUNT(J2387,Q2387,T2387,X2387,Y2387,AA2387,AB2387)</f>
        <v>0</v>
      </c>
      <c r="AM2387" s="193" t="str">
        <f>IF(AL2387=0,"",SUM(AC2387:AK2387))</f>
        <v/>
      </c>
    </row>
    <row r="2388" spans="1:39" customFormat="1" outlineLevel="1">
      <c r="B2388" s="256"/>
      <c r="C2388" s="124" t="s">
        <v>65</v>
      </c>
      <c r="D2388" s="103"/>
      <c r="E2388" s="103"/>
      <c r="F2388" s="219"/>
      <c r="G2388" s="220"/>
      <c r="H2388" s="104"/>
      <c r="I2388" s="105"/>
      <c r="J2388" s="107" t="str">
        <f>IFERROR((J2385-J2387)/J2387*100%,"")</f>
        <v/>
      </c>
      <c r="K2388" s="107" t="str">
        <f t="shared" ref="K2388:T2388" si="10508">IFERROR((K2387-K2385)/K2387*100%,"")</f>
        <v/>
      </c>
      <c r="L2388" s="107" t="str">
        <f t="shared" si="10508"/>
        <v/>
      </c>
      <c r="M2388" s="107" t="str">
        <f t="shared" si="10508"/>
        <v/>
      </c>
      <c r="N2388" s="107" t="str">
        <f t="shared" si="10508"/>
        <v/>
      </c>
      <c r="O2388" s="107" t="str">
        <f t="shared" si="10508"/>
        <v/>
      </c>
      <c r="P2388" s="107" t="str">
        <f t="shared" si="10508"/>
        <v/>
      </c>
      <c r="Q2388" s="107" t="str">
        <f t="shared" si="10508"/>
        <v/>
      </c>
      <c r="R2388" s="107" t="str">
        <f t="shared" si="10508"/>
        <v/>
      </c>
      <c r="S2388" s="107" t="str">
        <f t="shared" si="10508"/>
        <v/>
      </c>
      <c r="T2388" s="107" t="str">
        <f t="shared" si="10508"/>
        <v/>
      </c>
      <c r="U2388" s="107" t="str">
        <f t="shared" ref="U2388" si="10509">IFERROR((U2387-U2386)/U2387*100%,"")</f>
        <v/>
      </c>
      <c r="V2388" s="107" t="str">
        <f>IFERROR((V2385-V2387)/V2387*100%,"")</f>
        <v/>
      </c>
      <c r="W2388" s="107" t="str">
        <f>IFERROR((W2385-W2387)/W2387*100%,"")</f>
        <v/>
      </c>
      <c r="X2388" s="107" t="str">
        <f>IFERROR((X2385-X2387)/X2387*100%,"")</f>
        <v/>
      </c>
      <c r="Y2388" s="107" t="str">
        <f>IFERROR((Y2385-Y2387)/Y2387*100%,"")</f>
        <v/>
      </c>
      <c r="Z2388" s="107" t="str">
        <f t="shared" ref="Z2388" si="10510">IFERROR((Z2387-Z2386)/Z2387*100%,"")</f>
        <v/>
      </c>
      <c r="AA2388" s="107" t="str">
        <f>IFERROR((AA2387-AA2385)/AA2387*100%,"")</f>
        <v/>
      </c>
      <c r="AB2388" s="107" t="str">
        <f>IFERROR((AB2387-AB2385)/AB2387*100%,"")</f>
        <v/>
      </c>
      <c r="AC2388" s="194" t="str">
        <f t="shared" ref="AC2388" si="10511">IFERROR((AC2387-AC2386)/AC2387*100%,"")</f>
        <v/>
      </c>
      <c r="AD2388" s="194" t="str">
        <f t="shared" ref="AD2388" si="10512">IFERROR((AD2387-AD2386)/AD2387*100%,"")</f>
        <v/>
      </c>
      <c r="AE2388" s="194" t="str">
        <f t="shared" ref="AE2388" si="10513">IFERROR((AE2387-AE2386)/AE2387*100%,"")</f>
        <v/>
      </c>
      <c r="AF2388" s="194" t="str">
        <f t="shared" ref="AF2388" si="10514">IFERROR((AF2387-AF2386)/AF2387*100%,"")</f>
        <v/>
      </c>
      <c r="AG2388" s="194" t="str">
        <f t="shared" ref="AG2388" si="10515">IFERROR((AG2387-AG2386)/AG2387*100%,"")</f>
        <v/>
      </c>
      <c r="AH2388" s="194" t="str">
        <f t="shared" ref="AH2388" si="10516">IFERROR((AH2387-AH2386)/AH2387*100%,"")</f>
        <v/>
      </c>
      <c r="AI2388" s="194" t="str">
        <f t="shared" ref="AI2388" si="10517">IFERROR((AI2387-AI2386)/AI2387*100%,"")</f>
        <v/>
      </c>
      <c r="AJ2388" s="194" t="str">
        <f t="shared" ref="AJ2388" si="10518">IFERROR((AJ2387-AJ2386)/AJ2387*100%,"")</f>
        <v/>
      </c>
      <c r="AK2388" s="194" t="str">
        <f t="shared" ref="AK2388" si="10519">IFERROR((AK2387-AK2386)/AK2387*100%,"")</f>
        <v/>
      </c>
      <c r="AL2388" s="194" t="str">
        <f t="shared" ref="AL2388" si="10520">IFERROR((AL2387-AL2386)/AL2387*100%,"")</f>
        <v/>
      </c>
      <c r="AM2388" s="227" t="str">
        <f>IFERROR((AM2387-AM2385)/AM2387*100%,"")</f>
        <v/>
      </c>
    </row>
    <row r="2389" spans="1:39" customFormat="1" outlineLevel="1">
      <c r="A2389" t="str">
        <f>B2384&amp;C2389</f>
        <v>Surname, Forename4</v>
      </c>
      <c r="B2389" s="256"/>
      <c r="C2389" s="123">
        <v>4</v>
      </c>
      <c r="D2389" s="26" t="s">
        <v>22</v>
      </c>
      <c r="E2389" s="103"/>
      <c r="F2389" s="219"/>
      <c r="G2389" s="220"/>
      <c r="H2389" s="15"/>
      <c r="I2389" s="16"/>
      <c r="J2389" s="17"/>
      <c r="K2389" s="94"/>
      <c r="L2389" s="94"/>
      <c r="M2389" s="94"/>
      <c r="N2389" s="94"/>
      <c r="O2389" s="94"/>
      <c r="P2389" s="94"/>
      <c r="Q2389" s="17" t="str">
        <f>IF(SUM(K2389:P2389)=0,"",SUM(K2389:P2389))</f>
        <v/>
      </c>
      <c r="R2389" s="94"/>
      <c r="S2389" s="94"/>
      <c r="T2389" s="17" t="str">
        <f>IF(SUM(R2389:S2389)=0,"",SUM(R2389:S2389))</f>
        <v/>
      </c>
      <c r="U2389" s="17"/>
      <c r="V2389" s="94"/>
      <c r="W2389" s="17"/>
      <c r="X2389" s="94" t="str">
        <f>IFERROR(AVERAGE(V2389:W2389),"")</f>
        <v/>
      </c>
      <c r="Y2389" s="17"/>
      <c r="Z2389" s="17"/>
      <c r="AA2389" s="71"/>
      <c r="AB2389" s="17"/>
      <c r="AC2389" s="190" t="str">
        <f>IF(J2389="","",IF(J2389&lt;&gt;0,INT(25.4347*POWER((18-J2389),1.81)),0))</f>
        <v/>
      </c>
      <c r="AD2389" s="190" t="str">
        <f>IFERROR(IF(Q2389&lt;&gt;0,INT(0.14354*POWER(((10*Q2389)-220),1.4)),0),"")</f>
        <v/>
      </c>
      <c r="AE2389" s="190" t="str">
        <f>IFERROR(IF(T2389&lt;&gt;0,INT(51.39*POWER((T2389-1.5),1.05)),0),"")</f>
        <v/>
      </c>
      <c r="AF2389" s="190">
        <f>IF(U2389&lt;&gt;0,INT(0.8465*POWER(((100*U2389)-75),1.42)),0)</f>
        <v>0</v>
      </c>
      <c r="AG2389" s="190" t="str">
        <f>IFERROR(IF(X2389&lt;&gt;0,INT(1.53775*POWER((82-X2389),1.81)),0),"")</f>
        <v/>
      </c>
      <c r="AH2389" s="190" t="str">
        <f>IF(Y2389="","",IF(Y2389&lt;&gt;0,INT(5.74352*POWER((28.5-Y2389),1.92)),0))</f>
        <v/>
      </c>
      <c r="AI2389" s="190">
        <f>IF(Z2389&lt;&gt;0,INT(12.91*POWER((Z2389-4),1.1)),0)</f>
        <v>0</v>
      </c>
      <c r="AJ2389" s="190" t="str">
        <f>IF(AA2389="","",IF(AA2389&lt;&gt;0,INT(0.2797*POWER(((100*AA2389)),1.35)),0))</f>
        <v/>
      </c>
      <c r="AK2389" s="191" t="str">
        <f>IF(AB2389="","",IF(AB2389&lt;&gt;0,INT(100.14*POWER((AB2389-1),1.08)),0))</f>
        <v/>
      </c>
      <c r="AL2389" s="192">
        <f>COUNT(J2389,Q2389,T2389,X2389,Y2389,AA2389,AB2389)</f>
        <v>0</v>
      </c>
      <c r="AM2389" s="193" t="str">
        <f>IF(AL2389=0,"",SUM(AC2389:AK2389))</f>
        <v/>
      </c>
    </row>
    <row r="2390" spans="1:39" customFormat="1" outlineLevel="1">
      <c r="B2390" s="256"/>
      <c r="C2390" s="124" t="s">
        <v>65</v>
      </c>
      <c r="D2390" s="103"/>
      <c r="E2390" s="103"/>
      <c r="F2390" s="219"/>
      <c r="G2390" s="220"/>
      <c r="H2390" s="104"/>
      <c r="I2390" s="105"/>
      <c r="J2390" s="107" t="str">
        <f>IFERROR((J2387-J2389)/J2389*100%,"")</f>
        <v/>
      </c>
      <c r="K2390" s="107" t="str">
        <f t="shared" ref="K2390:T2390" si="10521">IFERROR((K2389-K2387)/K2389*100%,"")</f>
        <v/>
      </c>
      <c r="L2390" s="107" t="str">
        <f t="shared" si="10521"/>
        <v/>
      </c>
      <c r="M2390" s="107" t="str">
        <f t="shared" si="10521"/>
        <v/>
      </c>
      <c r="N2390" s="107" t="str">
        <f t="shared" si="10521"/>
        <v/>
      </c>
      <c r="O2390" s="107" t="str">
        <f t="shared" si="10521"/>
        <v/>
      </c>
      <c r="P2390" s="107" t="str">
        <f t="shared" si="10521"/>
        <v/>
      </c>
      <c r="Q2390" s="107" t="str">
        <f t="shared" si="10521"/>
        <v/>
      </c>
      <c r="R2390" s="107" t="str">
        <f t="shared" si="10521"/>
        <v/>
      </c>
      <c r="S2390" s="107" t="str">
        <f t="shared" si="10521"/>
        <v/>
      </c>
      <c r="T2390" s="107" t="str">
        <f t="shared" si="10521"/>
        <v/>
      </c>
      <c r="U2390" s="107" t="str">
        <f t="shared" ref="U2390" si="10522">IFERROR((U2389-U2388)/U2389*100%,"")</f>
        <v/>
      </c>
      <c r="V2390" s="107" t="str">
        <f>IFERROR((V2387-V2389)/V2389*100%,"")</f>
        <v/>
      </c>
      <c r="W2390" s="107" t="str">
        <f>IFERROR((W2387-W2389)/W2389*100%,"")</f>
        <v/>
      </c>
      <c r="X2390" s="107" t="str">
        <f>IFERROR((X2387-X2389)/X2389*100%,"")</f>
        <v/>
      </c>
      <c r="Y2390" s="107" t="str">
        <f>IFERROR((Y2387-Y2389)/Y2389*100%,"")</f>
        <v/>
      </c>
      <c r="Z2390" s="107" t="str">
        <f t="shared" ref="Z2390" si="10523">IFERROR((Z2389-Z2388)/Z2389*100%,"")</f>
        <v/>
      </c>
      <c r="AA2390" s="107" t="str">
        <f>IFERROR((AA2389-AA2387)/AA2389*100%,"")</f>
        <v/>
      </c>
      <c r="AB2390" s="107" t="str">
        <f>IFERROR((AB2389-AB2387)/AB2389*100%,"")</f>
        <v/>
      </c>
      <c r="AC2390" s="194" t="str">
        <f t="shared" ref="AC2390" si="10524">IFERROR((AC2389-AC2388)/AC2389*100%,"")</f>
        <v/>
      </c>
      <c r="AD2390" s="194" t="str">
        <f t="shared" ref="AD2390" si="10525">IFERROR((AD2389-AD2388)/AD2389*100%,"")</f>
        <v/>
      </c>
      <c r="AE2390" s="194" t="str">
        <f t="shared" ref="AE2390" si="10526">IFERROR((AE2389-AE2388)/AE2389*100%,"")</f>
        <v/>
      </c>
      <c r="AF2390" s="194" t="str">
        <f t="shared" ref="AF2390" si="10527">IFERROR((AF2389-AF2388)/AF2389*100%,"")</f>
        <v/>
      </c>
      <c r="AG2390" s="194" t="str">
        <f t="shared" ref="AG2390" si="10528">IFERROR((AG2389-AG2388)/AG2389*100%,"")</f>
        <v/>
      </c>
      <c r="AH2390" s="194" t="str">
        <f t="shared" ref="AH2390" si="10529">IFERROR((AH2389-AH2388)/AH2389*100%,"")</f>
        <v/>
      </c>
      <c r="AI2390" s="194" t="str">
        <f t="shared" ref="AI2390" si="10530">IFERROR((AI2389-AI2388)/AI2389*100%,"")</f>
        <v/>
      </c>
      <c r="AJ2390" s="194" t="str">
        <f t="shared" ref="AJ2390" si="10531">IFERROR((AJ2389-AJ2388)/AJ2389*100%,"")</f>
        <v/>
      </c>
      <c r="AK2390" s="194" t="str">
        <f t="shared" ref="AK2390" si="10532">IFERROR((AK2389-AK2388)/AK2389*100%,"")</f>
        <v/>
      </c>
      <c r="AL2390" s="194" t="str">
        <f t="shared" ref="AL2390" si="10533">IFERROR((AL2389-AL2388)/AL2389*100%,"")</f>
        <v/>
      </c>
      <c r="AM2390" s="227" t="str">
        <f>IFERROR((AM2389-AM2387)/AM2389*100%,"")</f>
        <v/>
      </c>
    </row>
    <row r="2391" spans="1:39" customFormat="1" outlineLevel="1">
      <c r="A2391" t="str">
        <f>B2384&amp;C2391</f>
        <v>Surname, Forename5</v>
      </c>
      <c r="B2391" s="256"/>
      <c r="C2391" s="123">
        <v>5</v>
      </c>
      <c r="D2391" s="26" t="s">
        <v>22</v>
      </c>
      <c r="E2391" s="103"/>
      <c r="F2391" s="219"/>
      <c r="G2391" s="220"/>
      <c r="H2391" s="15"/>
      <c r="I2391" s="16"/>
      <c r="J2391" s="17"/>
      <c r="K2391" s="94"/>
      <c r="L2391" s="94"/>
      <c r="M2391" s="94"/>
      <c r="N2391" s="94"/>
      <c r="O2391" s="94"/>
      <c r="P2391" s="94"/>
      <c r="Q2391" s="17" t="str">
        <f>IF(SUM(K2391:P2391)=0,"",SUM(K2391:P2391))</f>
        <v/>
      </c>
      <c r="R2391" s="94"/>
      <c r="S2391" s="94"/>
      <c r="T2391" s="17" t="str">
        <f>IF(SUM(R2391:S2391)=0,"",SUM(R2391:S2391))</f>
        <v/>
      </c>
      <c r="U2391" s="17"/>
      <c r="V2391" s="94"/>
      <c r="W2391" s="17"/>
      <c r="X2391" s="94" t="str">
        <f>IFERROR(AVERAGE(V2391:W2391),"")</f>
        <v/>
      </c>
      <c r="Y2391" s="17"/>
      <c r="Z2391" s="17"/>
      <c r="AA2391" s="71"/>
      <c r="AB2391" s="17"/>
      <c r="AC2391" s="190" t="str">
        <f>IF(J2391="","",IF(J2391&lt;&gt;0,INT(25.4347*POWER((18-J2391),1.81)),0))</f>
        <v/>
      </c>
      <c r="AD2391" s="190" t="str">
        <f>IFERROR(IF(Q2391&lt;&gt;0,INT(0.14354*POWER(((10*Q2391)-220),1.4)),0),"")</f>
        <v/>
      </c>
      <c r="AE2391" s="190" t="str">
        <f>IFERROR(IF(T2391&lt;&gt;0,INT(51.39*POWER((T2391-1.5),1.05)),0),"")</f>
        <v/>
      </c>
      <c r="AF2391" s="190">
        <f>IF(U2391&lt;&gt;0,INT(0.8465*POWER(((100*U2391)-75),1.42)),0)</f>
        <v>0</v>
      </c>
      <c r="AG2391" s="190" t="str">
        <f>IFERROR(IF(X2391&lt;&gt;0,INT(1.53775*POWER((82-X2391),1.81)),0),"")</f>
        <v/>
      </c>
      <c r="AH2391" s="190" t="str">
        <f>IF(Y2391="","",IF(Y2391&lt;&gt;0,INT(5.74352*POWER((28.5-Y2391),1.92)),0))</f>
        <v/>
      </c>
      <c r="AI2391" s="190">
        <f>IF(Z2391&lt;&gt;0,INT(12.91*POWER((Z2391-4),1.1)),0)</f>
        <v>0</v>
      </c>
      <c r="AJ2391" s="190" t="str">
        <f>IF(AA2391="","",IF(AA2391&lt;&gt;0,INT(0.2797*POWER(((100*AA2391)),1.35)),0))</f>
        <v/>
      </c>
      <c r="AK2391" s="191" t="str">
        <f>IF(AB2391="","",IF(AB2391&lt;&gt;0,INT(100.14*POWER((AB2391-1),1.08)),0))</f>
        <v/>
      </c>
      <c r="AL2391" s="192">
        <f>COUNT(J2391,Q2391,T2391,X2391,Y2391,AA2391,AB2391)</f>
        <v>0</v>
      </c>
      <c r="AM2391" s="193" t="str">
        <f>IF(AL2391=0,"",SUM(AC2391:AK2391))</f>
        <v/>
      </c>
    </row>
    <row r="2392" spans="1:39" customFormat="1" outlineLevel="1">
      <c r="B2392" s="256"/>
      <c r="C2392" s="124" t="s">
        <v>65</v>
      </c>
      <c r="D2392" s="103"/>
      <c r="E2392" s="103"/>
      <c r="F2392" s="219"/>
      <c r="G2392" s="220"/>
      <c r="H2392" s="104"/>
      <c r="I2392" s="105"/>
      <c r="J2392" s="107" t="str">
        <f>IFERROR((J2389-J2391)/J2391*100%,"")</f>
        <v/>
      </c>
      <c r="K2392" s="107" t="str">
        <f t="shared" ref="K2392:T2392" si="10534">IFERROR((K2391-K2389)/K2391*100%,"")</f>
        <v/>
      </c>
      <c r="L2392" s="107" t="str">
        <f t="shared" si="10534"/>
        <v/>
      </c>
      <c r="M2392" s="107" t="str">
        <f t="shared" si="10534"/>
        <v/>
      </c>
      <c r="N2392" s="107" t="str">
        <f t="shared" si="10534"/>
        <v/>
      </c>
      <c r="O2392" s="107" t="str">
        <f t="shared" si="10534"/>
        <v/>
      </c>
      <c r="P2392" s="107" t="str">
        <f t="shared" si="10534"/>
        <v/>
      </c>
      <c r="Q2392" s="107" t="str">
        <f t="shared" si="10534"/>
        <v/>
      </c>
      <c r="R2392" s="107" t="str">
        <f t="shared" si="10534"/>
        <v/>
      </c>
      <c r="S2392" s="107" t="str">
        <f t="shared" si="10534"/>
        <v/>
      </c>
      <c r="T2392" s="107" t="str">
        <f t="shared" si="10534"/>
        <v/>
      </c>
      <c r="U2392" s="107" t="str">
        <f t="shared" ref="U2392" si="10535">IFERROR((U2391-U2390)/U2391*100%,"")</f>
        <v/>
      </c>
      <c r="V2392" s="107" t="str">
        <f>IFERROR((V2389-V2391)/V2391*100%,"")</f>
        <v/>
      </c>
      <c r="W2392" s="107" t="str">
        <f>IFERROR((W2389-W2391)/W2391*100%,"")</f>
        <v/>
      </c>
      <c r="X2392" s="107" t="str">
        <f>IFERROR((X2389-X2391)/X2391*100%,"")</f>
        <v/>
      </c>
      <c r="Y2392" s="107" t="str">
        <f>IFERROR((Y2389-Y2391)/Y2391*100%,"")</f>
        <v/>
      </c>
      <c r="Z2392" s="107" t="str">
        <f t="shared" ref="Z2392" si="10536">IFERROR((Z2391-Z2390)/Z2391*100%,"")</f>
        <v/>
      </c>
      <c r="AA2392" s="107" t="str">
        <f>IFERROR((AA2391-AA2389)/AA2391*100%,"")</f>
        <v/>
      </c>
      <c r="AB2392" s="107" t="str">
        <f>IFERROR((AB2391-AB2389)/AB2391*100%,"")</f>
        <v/>
      </c>
      <c r="AC2392" s="194" t="str">
        <f t="shared" ref="AC2392" si="10537">IFERROR((AC2391-AC2390)/AC2391*100%,"")</f>
        <v/>
      </c>
      <c r="AD2392" s="194" t="str">
        <f t="shared" ref="AD2392" si="10538">IFERROR((AD2391-AD2390)/AD2391*100%,"")</f>
        <v/>
      </c>
      <c r="AE2392" s="194" t="str">
        <f t="shared" ref="AE2392" si="10539">IFERROR((AE2391-AE2390)/AE2391*100%,"")</f>
        <v/>
      </c>
      <c r="AF2392" s="194" t="str">
        <f t="shared" ref="AF2392" si="10540">IFERROR((AF2391-AF2390)/AF2391*100%,"")</f>
        <v/>
      </c>
      <c r="AG2392" s="194" t="str">
        <f t="shared" ref="AG2392" si="10541">IFERROR((AG2391-AG2390)/AG2391*100%,"")</f>
        <v/>
      </c>
      <c r="AH2392" s="194" t="str">
        <f t="shared" ref="AH2392" si="10542">IFERROR((AH2391-AH2390)/AH2391*100%,"")</f>
        <v/>
      </c>
      <c r="AI2392" s="194" t="str">
        <f t="shared" ref="AI2392" si="10543">IFERROR((AI2391-AI2390)/AI2391*100%,"")</f>
        <v/>
      </c>
      <c r="AJ2392" s="194" t="str">
        <f t="shared" ref="AJ2392" si="10544">IFERROR((AJ2391-AJ2390)/AJ2391*100%,"")</f>
        <v/>
      </c>
      <c r="AK2392" s="194" t="str">
        <f t="shared" ref="AK2392" si="10545">IFERROR((AK2391-AK2390)/AK2391*100%,"")</f>
        <v/>
      </c>
      <c r="AL2392" s="194" t="str">
        <f t="shared" ref="AL2392" si="10546">IFERROR((AL2391-AL2390)/AL2391*100%,"")</f>
        <v/>
      </c>
      <c r="AM2392" s="227" t="str">
        <f>IFERROR((AM2391-AM2389)/AM2391*100%,"")</f>
        <v/>
      </c>
    </row>
    <row r="2393" spans="1:39" customFormat="1" outlineLevel="1">
      <c r="A2393" t="str">
        <f>B2384&amp;C2393</f>
        <v>Surname, Forename6</v>
      </c>
      <c r="B2393" s="256"/>
      <c r="C2393" s="123">
        <v>6</v>
      </c>
      <c r="D2393" s="26" t="s">
        <v>22</v>
      </c>
      <c r="E2393" s="103"/>
      <c r="F2393" s="219"/>
      <c r="G2393" s="220"/>
      <c r="H2393" s="15"/>
      <c r="I2393" s="16"/>
      <c r="J2393" s="17"/>
      <c r="K2393" s="94"/>
      <c r="L2393" s="94"/>
      <c r="M2393" s="94"/>
      <c r="N2393" s="94"/>
      <c r="O2393" s="94"/>
      <c r="P2393" s="94"/>
      <c r="Q2393" s="17" t="str">
        <f>IF(SUM(K2393:P2393)=0,"",SUM(K2393:P2393))</f>
        <v/>
      </c>
      <c r="R2393" s="94"/>
      <c r="S2393" s="94"/>
      <c r="T2393" s="17" t="str">
        <f>IF(SUM(R2393:S2393)=0,"",SUM(R2393:S2393))</f>
        <v/>
      </c>
      <c r="U2393" s="17"/>
      <c r="V2393" s="94"/>
      <c r="W2393" s="17"/>
      <c r="X2393" s="94" t="str">
        <f>IFERROR(AVERAGE(V2393:W2393),"")</f>
        <v/>
      </c>
      <c r="Y2393" s="17"/>
      <c r="Z2393" s="17"/>
      <c r="AA2393" s="71"/>
      <c r="AB2393" s="17"/>
      <c r="AC2393" s="190" t="str">
        <f>IF(J2393="","",IF(J2393&lt;&gt;0,INT(25.4347*POWER((18-J2393),1.81)),0))</f>
        <v/>
      </c>
      <c r="AD2393" s="190" t="str">
        <f>IFERROR(IF(Q2393&lt;&gt;0,INT(0.14354*POWER(((10*Q2393)-220),1.4)),0),"")</f>
        <v/>
      </c>
      <c r="AE2393" s="190" t="str">
        <f>IFERROR(IF(T2393&lt;&gt;0,INT(51.39*POWER((T2393-1.5),1.05)),0),"")</f>
        <v/>
      </c>
      <c r="AF2393" s="190">
        <f>IF(U2393&lt;&gt;0,INT(0.8465*POWER(((100*U2393)-75),1.42)),0)</f>
        <v>0</v>
      </c>
      <c r="AG2393" s="190" t="str">
        <f>IFERROR(IF(X2393&lt;&gt;0,INT(1.53775*POWER((82-X2393),1.81)),0),"")</f>
        <v/>
      </c>
      <c r="AH2393" s="190" t="str">
        <f>IF(Y2393="","",IF(Y2393&lt;&gt;0,INT(5.74352*POWER((28.5-Y2393),1.92)),0))</f>
        <v/>
      </c>
      <c r="AI2393" s="190">
        <f>IF(Z2393&lt;&gt;0,INT(12.91*POWER((Z2393-4),1.1)),0)</f>
        <v>0</v>
      </c>
      <c r="AJ2393" s="190" t="str">
        <f>IF(AA2393="","",IF(AA2393&lt;&gt;0,INT(0.2797*POWER(((100*AA2393)),1.35)),0))</f>
        <v/>
      </c>
      <c r="AK2393" s="191" t="str">
        <f>IF(AB2393="","",IF(AB2393&lt;&gt;0,INT(100.14*POWER((AB2393-1),1.08)),0))</f>
        <v/>
      </c>
      <c r="AL2393" s="192">
        <f>COUNT(J2393,Q2393,T2393,X2393,Y2393,AA2393,AB2393)</f>
        <v>0</v>
      </c>
      <c r="AM2393" s="193" t="str">
        <f>IF(AL2393=0,"",SUM(AC2393:AK2393))</f>
        <v/>
      </c>
    </row>
    <row r="2394" spans="1:39" customFormat="1" outlineLevel="1">
      <c r="B2394" s="256"/>
      <c r="C2394" s="124" t="s">
        <v>65</v>
      </c>
      <c r="D2394" s="103"/>
      <c r="E2394" s="103"/>
      <c r="F2394" s="219"/>
      <c r="G2394" s="220"/>
      <c r="H2394" s="104"/>
      <c r="I2394" s="105"/>
      <c r="J2394" s="107" t="str">
        <f>IFERROR((J2391-J2393)/J2393*100%,"")</f>
        <v/>
      </c>
      <c r="K2394" s="107" t="str">
        <f t="shared" ref="K2394:T2394" si="10547">IFERROR((K2393-K2391)/K2393*100%,"")</f>
        <v/>
      </c>
      <c r="L2394" s="107" t="str">
        <f t="shared" si="10547"/>
        <v/>
      </c>
      <c r="M2394" s="107" t="str">
        <f t="shared" si="10547"/>
        <v/>
      </c>
      <c r="N2394" s="107" t="str">
        <f t="shared" si="10547"/>
        <v/>
      </c>
      <c r="O2394" s="107" t="str">
        <f t="shared" si="10547"/>
        <v/>
      </c>
      <c r="P2394" s="107" t="str">
        <f t="shared" si="10547"/>
        <v/>
      </c>
      <c r="Q2394" s="107" t="str">
        <f t="shared" si="10547"/>
        <v/>
      </c>
      <c r="R2394" s="107" t="str">
        <f t="shared" si="10547"/>
        <v/>
      </c>
      <c r="S2394" s="107" t="str">
        <f t="shared" si="10547"/>
        <v/>
      </c>
      <c r="T2394" s="107" t="str">
        <f t="shared" si="10547"/>
        <v/>
      </c>
      <c r="U2394" s="107" t="str">
        <f t="shared" ref="U2394" si="10548">IFERROR((U2393-U2392)/U2393*100%,"")</f>
        <v/>
      </c>
      <c r="V2394" s="107" t="str">
        <f>IFERROR((V2391-V2393)/V2393*100%,"")</f>
        <v/>
      </c>
      <c r="W2394" s="107" t="str">
        <f>IFERROR((W2391-W2393)/W2393*100%,"")</f>
        <v/>
      </c>
      <c r="X2394" s="107" t="str">
        <f>IFERROR((X2391-X2393)/X2393*100%,"")</f>
        <v/>
      </c>
      <c r="Y2394" s="107" t="str">
        <f>IFERROR((Y2391-Y2393)/Y2393*100%,"")</f>
        <v/>
      </c>
      <c r="Z2394" s="107" t="str">
        <f t="shared" ref="Z2394" si="10549">IFERROR((Z2393-Z2392)/Z2393*100%,"")</f>
        <v/>
      </c>
      <c r="AA2394" s="107" t="str">
        <f>IFERROR((AA2393-AA2391)/AA2393*100%,"")</f>
        <v/>
      </c>
      <c r="AB2394" s="107" t="str">
        <f>IFERROR((AB2393-AB2391)/AB2393*100%,"")</f>
        <v/>
      </c>
      <c r="AC2394" s="194" t="str">
        <f t="shared" ref="AC2394" si="10550">IFERROR((AC2393-AC2392)/AC2393*100%,"")</f>
        <v/>
      </c>
      <c r="AD2394" s="194" t="str">
        <f t="shared" ref="AD2394" si="10551">IFERROR((AD2393-AD2392)/AD2393*100%,"")</f>
        <v/>
      </c>
      <c r="AE2394" s="194" t="str">
        <f t="shared" ref="AE2394" si="10552">IFERROR((AE2393-AE2392)/AE2393*100%,"")</f>
        <v/>
      </c>
      <c r="AF2394" s="194" t="str">
        <f t="shared" ref="AF2394" si="10553">IFERROR((AF2393-AF2392)/AF2393*100%,"")</f>
        <v/>
      </c>
      <c r="AG2394" s="194" t="str">
        <f t="shared" ref="AG2394" si="10554">IFERROR((AG2393-AG2392)/AG2393*100%,"")</f>
        <v/>
      </c>
      <c r="AH2394" s="194" t="str">
        <f t="shared" ref="AH2394" si="10555">IFERROR((AH2393-AH2392)/AH2393*100%,"")</f>
        <v/>
      </c>
      <c r="AI2394" s="194" t="str">
        <f t="shared" ref="AI2394" si="10556">IFERROR((AI2393-AI2392)/AI2393*100%,"")</f>
        <v/>
      </c>
      <c r="AJ2394" s="194" t="str">
        <f t="shared" ref="AJ2394" si="10557">IFERROR((AJ2393-AJ2392)/AJ2393*100%,"")</f>
        <v/>
      </c>
      <c r="AK2394" s="194" t="str">
        <f t="shared" ref="AK2394" si="10558">IFERROR((AK2393-AK2392)/AK2393*100%,"")</f>
        <v/>
      </c>
      <c r="AL2394" s="194" t="str">
        <f t="shared" ref="AL2394" si="10559">IFERROR((AL2393-AL2392)/AL2393*100%,"")</f>
        <v/>
      </c>
      <c r="AM2394" s="227" t="str">
        <f>IFERROR((AM2393-AM2391)/AM2393*100%,"")</f>
        <v/>
      </c>
    </row>
    <row r="2395" spans="1:39" customFormat="1" outlineLevel="1">
      <c r="A2395" t="str">
        <f>B2384&amp;C2395</f>
        <v>Surname, Forename7</v>
      </c>
      <c r="B2395" s="256"/>
      <c r="C2395" s="123">
        <v>7</v>
      </c>
      <c r="D2395" s="26" t="s">
        <v>22</v>
      </c>
      <c r="E2395" s="103"/>
      <c r="F2395" s="219"/>
      <c r="G2395" s="220"/>
      <c r="H2395" s="15"/>
      <c r="I2395" s="16"/>
      <c r="J2395" s="17"/>
      <c r="K2395" s="94"/>
      <c r="L2395" s="94"/>
      <c r="M2395" s="94"/>
      <c r="N2395" s="94"/>
      <c r="O2395" s="94"/>
      <c r="P2395" s="94"/>
      <c r="Q2395" s="17" t="str">
        <f>IF(SUM(K2395:P2395)=0,"",SUM(K2395:P2395))</f>
        <v/>
      </c>
      <c r="R2395" s="94"/>
      <c r="S2395" s="94"/>
      <c r="T2395" s="17" t="str">
        <f>IF(SUM(R2395:S2395)=0,"",SUM(R2395:S2395))</f>
        <v/>
      </c>
      <c r="U2395" s="17"/>
      <c r="V2395" s="94"/>
      <c r="W2395" s="17"/>
      <c r="X2395" s="94" t="str">
        <f>IFERROR(AVERAGE(V2395:W2395),"")</f>
        <v/>
      </c>
      <c r="Y2395" s="17"/>
      <c r="Z2395" s="17"/>
      <c r="AA2395" s="71"/>
      <c r="AB2395" s="17"/>
      <c r="AC2395" s="190" t="str">
        <f>IF(J2395="","",IF(J2395&lt;&gt;0,INT(25.4347*POWER((18-J2395),1.81)),0))</f>
        <v/>
      </c>
      <c r="AD2395" s="190" t="str">
        <f>IFERROR(IF(Q2395&lt;&gt;0,INT(0.14354*POWER(((10*Q2395)-220),1.4)),0),"")</f>
        <v/>
      </c>
      <c r="AE2395" s="190" t="str">
        <f>IFERROR(IF(T2395&lt;&gt;0,INT(51.39*POWER((T2395-1.5),1.05)),0),"")</f>
        <v/>
      </c>
      <c r="AF2395" s="190">
        <f>IF(U2395&lt;&gt;0,INT(0.8465*POWER(((100*U2395)-75),1.42)),0)</f>
        <v>0</v>
      </c>
      <c r="AG2395" s="190" t="str">
        <f>IFERROR(IF(X2395&lt;&gt;0,INT(1.53775*POWER((82-X2395),1.81)),0),"")</f>
        <v/>
      </c>
      <c r="AH2395" s="190" t="str">
        <f>IF(Y2395="","",IF(Y2395&lt;&gt;0,INT(5.74352*POWER((28.5-Y2395),1.92)),0))</f>
        <v/>
      </c>
      <c r="AI2395" s="190">
        <f>IF(Z2395&lt;&gt;0,INT(12.91*POWER((Z2395-4),1.1)),0)</f>
        <v>0</v>
      </c>
      <c r="AJ2395" s="190" t="str">
        <f>IF(AA2395="","",IF(AA2395&lt;&gt;0,INT(0.2797*POWER(((100*AA2395)),1.35)),0))</f>
        <v/>
      </c>
      <c r="AK2395" s="191" t="str">
        <f>IF(AB2395="","",IF(AB2395&lt;&gt;0,INT(100.14*POWER((AB2395-1),1.08)),0))</f>
        <v/>
      </c>
      <c r="AL2395" s="192">
        <f>COUNT(J2395,Q2395,T2395,X2395,Y2395,AA2395,AB2395)</f>
        <v>0</v>
      </c>
      <c r="AM2395" s="193" t="str">
        <f>IF(AL2395=0,"",SUM(AC2395:AK2395))</f>
        <v/>
      </c>
    </row>
    <row r="2396" spans="1:39" customFormat="1" outlineLevel="1">
      <c r="B2396" s="256"/>
      <c r="C2396" s="124" t="s">
        <v>65</v>
      </c>
      <c r="D2396" s="103"/>
      <c r="E2396" s="103"/>
      <c r="F2396" s="219"/>
      <c r="G2396" s="220"/>
      <c r="H2396" s="104"/>
      <c r="I2396" s="105"/>
      <c r="J2396" s="107" t="str">
        <f>IFERROR((J2393-J2395)/J2395*100%,"")</f>
        <v/>
      </c>
      <c r="K2396" s="107" t="str">
        <f t="shared" ref="K2396:T2396" si="10560">IFERROR((K2395-K2393)/K2395*100%,"")</f>
        <v/>
      </c>
      <c r="L2396" s="107" t="str">
        <f t="shared" si="10560"/>
        <v/>
      </c>
      <c r="M2396" s="107" t="str">
        <f t="shared" si="10560"/>
        <v/>
      </c>
      <c r="N2396" s="107" t="str">
        <f t="shared" si="10560"/>
        <v/>
      </c>
      <c r="O2396" s="107" t="str">
        <f t="shared" si="10560"/>
        <v/>
      </c>
      <c r="P2396" s="107" t="str">
        <f t="shared" si="10560"/>
        <v/>
      </c>
      <c r="Q2396" s="107" t="str">
        <f t="shared" si="10560"/>
        <v/>
      </c>
      <c r="R2396" s="107" t="str">
        <f t="shared" si="10560"/>
        <v/>
      </c>
      <c r="S2396" s="107" t="str">
        <f t="shared" si="10560"/>
        <v/>
      </c>
      <c r="T2396" s="107" t="str">
        <f t="shared" si="10560"/>
        <v/>
      </c>
      <c r="U2396" s="107" t="str">
        <f t="shared" ref="U2396" si="10561">IFERROR((U2395-U2394)/U2395*100%,"")</f>
        <v/>
      </c>
      <c r="V2396" s="107" t="str">
        <f>IFERROR((V2393-V2395)/V2395*100%,"")</f>
        <v/>
      </c>
      <c r="W2396" s="107" t="str">
        <f>IFERROR((W2393-W2395)/W2395*100%,"")</f>
        <v/>
      </c>
      <c r="X2396" s="107" t="str">
        <f>IFERROR((X2393-X2395)/X2395*100%,"")</f>
        <v/>
      </c>
      <c r="Y2396" s="107" t="str">
        <f>IFERROR((Y2393-Y2395)/Y2395*100%,"")</f>
        <v/>
      </c>
      <c r="Z2396" s="107" t="str">
        <f t="shared" ref="Z2396" si="10562">IFERROR((Z2395-Z2394)/Z2395*100%,"")</f>
        <v/>
      </c>
      <c r="AA2396" s="107" t="str">
        <f>IFERROR((AA2395-AA2393)/AA2395*100%,"")</f>
        <v/>
      </c>
      <c r="AB2396" s="107" t="str">
        <f>IFERROR((AB2395-AB2393)/AB2395*100%,"")</f>
        <v/>
      </c>
      <c r="AC2396" s="194" t="str">
        <f t="shared" ref="AC2396" si="10563">IFERROR((AC2395-AC2394)/AC2395*100%,"")</f>
        <v/>
      </c>
      <c r="AD2396" s="194" t="str">
        <f t="shared" ref="AD2396" si="10564">IFERROR((AD2395-AD2394)/AD2395*100%,"")</f>
        <v/>
      </c>
      <c r="AE2396" s="194" t="str">
        <f t="shared" ref="AE2396" si="10565">IFERROR((AE2395-AE2394)/AE2395*100%,"")</f>
        <v/>
      </c>
      <c r="AF2396" s="194" t="str">
        <f t="shared" ref="AF2396" si="10566">IFERROR((AF2395-AF2394)/AF2395*100%,"")</f>
        <v/>
      </c>
      <c r="AG2396" s="194" t="str">
        <f t="shared" ref="AG2396" si="10567">IFERROR((AG2395-AG2394)/AG2395*100%,"")</f>
        <v/>
      </c>
      <c r="AH2396" s="194" t="str">
        <f t="shared" ref="AH2396" si="10568">IFERROR((AH2395-AH2394)/AH2395*100%,"")</f>
        <v/>
      </c>
      <c r="AI2396" s="194" t="str">
        <f t="shared" ref="AI2396" si="10569">IFERROR((AI2395-AI2394)/AI2395*100%,"")</f>
        <v/>
      </c>
      <c r="AJ2396" s="194" t="str">
        <f t="shared" ref="AJ2396" si="10570">IFERROR((AJ2395-AJ2394)/AJ2395*100%,"")</f>
        <v/>
      </c>
      <c r="AK2396" s="194" t="str">
        <f t="shared" ref="AK2396" si="10571">IFERROR((AK2395-AK2394)/AK2395*100%,"")</f>
        <v/>
      </c>
      <c r="AL2396" s="194" t="str">
        <f t="shared" ref="AL2396" si="10572">IFERROR((AL2395-AL2394)/AL2395*100%,"")</f>
        <v/>
      </c>
      <c r="AM2396" s="227" t="str">
        <f>IFERROR((AM2395-AM2393)/AM2395*100%,"")</f>
        <v/>
      </c>
    </row>
    <row r="2397" spans="1:39" customFormat="1" outlineLevel="1">
      <c r="A2397" t="str">
        <f>B2384&amp;C2397</f>
        <v>Surname, Forename8</v>
      </c>
      <c r="B2397" s="256"/>
      <c r="C2397" s="123">
        <v>8</v>
      </c>
      <c r="D2397" s="26" t="s">
        <v>22</v>
      </c>
      <c r="E2397" s="103"/>
      <c r="F2397" s="219"/>
      <c r="G2397" s="220"/>
      <c r="H2397" s="15"/>
      <c r="I2397" s="16"/>
      <c r="J2397" s="17"/>
      <c r="K2397" s="94"/>
      <c r="L2397" s="94"/>
      <c r="M2397" s="94"/>
      <c r="N2397" s="94"/>
      <c r="O2397" s="94"/>
      <c r="P2397" s="94"/>
      <c r="Q2397" s="17" t="str">
        <f>IF(SUM(K2397:P2397)=0,"",SUM(K2397:P2397))</f>
        <v/>
      </c>
      <c r="R2397" s="94"/>
      <c r="S2397" s="94"/>
      <c r="T2397" s="17" t="str">
        <f>IF(SUM(R2397:S2397)=0,"",SUM(R2397:S2397))</f>
        <v/>
      </c>
      <c r="U2397" s="17"/>
      <c r="V2397" s="94"/>
      <c r="W2397" s="17"/>
      <c r="X2397" s="94" t="str">
        <f>IFERROR(AVERAGE(V2397:W2397),"")</f>
        <v/>
      </c>
      <c r="Y2397" s="17"/>
      <c r="Z2397" s="17"/>
      <c r="AA2397" s="71"/>
      <c r="AB2397" s="17"/>
      <c r="AC2397" s="190" t="str">
        <f>IF(J2397="","",IF(J2397&lt;&gt;0,INT(25.4347*POWER((18-J2397),1.81)),0))</f>
        <v/>
      </c>
      <c r="AD2397" s="190" t="str">
        <f>IFERROR(IF(Q2397&lt;&gt;0,INT(0.14354*POWER(((10*Q2397)-220),1.4)),0),"")</f>
        <v/>
      </c>
      <c r="AE2397" s="190" t="str">
        <f>IFERROR(IF(T2397&lt;&gt;0,INT(51.39*POWER((T2397-1.5),1.05)),0),"")</f>
        <v/>
      </c>
      <c r="AF2397" s="190">
        <f>IF(U2397&lt;&gt;0,INT(0.8465*POWER(((100*U2397)-75),1.42)),0)</f>
        <v>0</v>
      </c>
      <c r="AG2397" s="190" t="str">
        <f>IFERROR(IF(X2397&lt;&gt;0,INT(1.53775*POWER((82-X2397),1.81)),0),"")</f>
        <v/>
      </c>
      <c r="AH2397" s="190" t="str">
        <f>IF(Y2397="","",IF(Y2397&lt;&gt;0,INT(5.74352*POWER((28.5-Y2397),1.92)),0))</f>
        <v/>
      </c>
      <c r="AI2397" s="190">
        <f>IF(Z2397&lt;&gt;0,INT(12.91*POWER((Z2397-4),1.1)),0)</f>
        <v>0</v>
      </c>
      <c r="AJ2397" s="190" t="str">
        <f>IF(AA2397="","",IF(AA2397&lt;&gt;0,INT(0.2797*POWER(((100*AA2397)),1.35)),0))</f>
        <v/>
      </c>
      <c r="AK2397" s="191" t="str">
        <f>IF(AB2397="","",IF(AB2397&lt;&gt;0,INT(100.14*POWER((AB2397-1),1.08)),0))</f>
        <v/>
      </c>
      <c r="AL2397" s="192">
        <f>COUNT(J2397,Q2397,T2397,X2397,Y2397,AA2397,AB2397)</f>
        <v>0</v>
      </c>
      <c r="AM2397" s="193" t="str">
        <f>IF(AL2397=0,"",SUM(AC2397:AK2397))</f>
        <v/>
      </c>
    </row>
    <row r="2398" spans="1:39" customFormat="1" outlineLevel="1">
      <c r="B2398" s="256"/>
      <c r="C2398" s="124" t="s">
        <v>65</v>
      </c>
      <c r="D2398" s="103"/>
      <c r="E2398" s="103"/>
      <c r="F2398" s="219"/>
      <c r="G2398" s="220"/>
      <c r="H2398" s="104"/>
      <c r="I2398" s="105"/>
      <c r="J2398" s="107" t="str">
        <f>IFERROR((J2395-J2397)/J2397*100%,"")</f>
        <v/>
      </c>
      <c r="K2398" s="107" t="str">
        <f t="shared" ref="K2398:T2398" si="10573">IFERROR((K2397-K2395)/K2397*100%,"")</f>
        <v/>
      </c>
      <c r="L2398" s="107" t="str">
        <f t="shared" si="10573"/>
        <v/>
      </c>
      <c r="M2398" s="107" t="str">
        <f t="shared" si="10573"/>
        <v/>
      </c>
      <c r="N2398" s="107" t="str">
        <f t="shared" si="10573"/>
        <v/>
      </c>
      <c r="O2398" s="107" t="str">
        <f t="shared" si="10573"/>
        <v/>
      </c>
      <c r="P2398" s="107" t="str">
        <f t="shared" si="10573"/>
        <v/>
      </c>
      <c r="Q2398" s="107" t="str">
        <f t="shared" si="10573"/>
        <v/>
      </c>
      <c r="R2398" s="107" t="str">
        <f t="shared" si="10573"/>
        <v/>
      </c>
      <c r="S2398" s="107" t="str">
        <f t="shared" si="10573"/>
        <v/>
      </c>
      <c r="T2398" s="107" t="str">
        <f t="shared" si="10573"/>
        <v/>
      </c>
      <c r="U2398" s="107" t="str">
        <f t="shared" ref="U2398" si="10574">IFERROR((U2397-U2396)/U2397*100%,"")</f>
        <v/>
      </c>
      <c r="V2398" s="107" t="str">
        <f>IFERROR((V2395-V2397)/V2397*100%,"")</f>
        <v/>
      </c>
      <c r="W2398" s="107" t="str">
        <f>IFERROR((W2395-W2397)/W2397*100%,"")</f>
        <v/>
      </c>
      <c r="X2398" s="107" t="str">
        <f>IFERROR((X2395-X2397)/X2397*100%,"")</f>
        <v/>
      </c>
      <c r="Y2398" s="107" t="str">
        <f>IFERROR((Y2395-Y2397)/Y2397*100%,"")</f>
        <v/>
      </c>
      <c r="Z2398" s="107" t="str">
        <f t="shared" ref="Z2398" si="10575">IFERROR((Z2397-Z2396)/Z2397*100%,"")</f>
        <v/>
      </c>
      <c r="AA2398" s="107" t="str">
        <f>IFERROR((AA2397-AA2395)/AA2397*100%,"")</f>
        <v/>
      </c>
      <c r="AB2398" s="107" t="str">
        <f>IFERROR((AB2397-AB2395)/AB2397*100%,"")</f>
        <v/>
      </c>
      <c r="AC2398" s="194" t="str">
        <f t="shared" ref="AC2398" si="10576">IFERROR((AC2397-AC2396)/AC2397*100%,"")</f>
        <v/>
      </c>
      <c r="AD2398" s="194" t="str">
        <f t="shared" ref="AD2398" si="10577">IFERROR((AD2397-AD2396)/AD2397*100%,"")</f>
        <v/>
      </c>
      <c r="AE2398" s="194" t="str">
        <f t="shared" ref="AE2398" si="10578">IFERROR((AE2397-AE2396)/AE2397*100%,"")</f>
        <v/>
      </c>
      <c r="AF2398" s="194" t="str">
        <f t="shared" ref="AF2398" si="10579">IFERROR((AF2397-AF2396)/AF2397*100%,"")</f>
        <v/>
      </c>
      <c r="AG2398" s="194" t="str">
        <f t="shared" ref="AG2398" si="10580">IFERROR((AG2397-AG2396)/AG2397*100%,"")</f>
        <v/>
      </c>
      <c r="AH2398" s="194" t="str">
        <f t="shared" ref="AH2398" si="10581">IFERROR((AH2397-AH2396)/AH2397*100%,"")</f>
        <v/>
      </c>
      <c r="AI2398" s="194" t="str">
        <f t="shared" ref="AI2398" si="10582">IFERROR((AI2397-AI2396)/AI2397*100%,"")</f>
        <v/>
      </c>
      <c r="AJ2398" s="194" t="str">
        <f t="shared" ref="AJ2398" si="10583">IFERROR((AJ2397-AJ2396)/AJ2397*100%,"")</f>
        <v/>
      </c>
      <c r="AK2398" s="194" t="str">
        <f t="shared" ref="AK2398" si="10584">IFERROR((AK2397-AK2396)/AK2397*100%,"")</f>
        <v/>
      </c>
      <c r="AL2398" s="194" t="str">
        <f t="shared" ref="AL2398" si="10585">IFERROR((AL2397-AL2396)/AL2397*100%,"")</f>
        <v/>
      </c>
      <c r="AM2398" s="227" t="str">
        <f>IFERROR((AM2397-AM2395)/AM2397*100%,"")</f>
        <v/>
      </c>
    </row>
    <row r="2399" spans="1:39" customFormat="1" outlineLevel="1">
      <c r="A2399" t="str">
        <f>B2384&amp;C2399</f>
        <v>Surname, Forename9</v>
      </c>
      <c r="B2399" s="256"/>
      <c r="C2399" s="123">
        <v>9</v>
      </c>
      <c r="D2399" s="26" t="s">
        <v>22</v>
      </c>
      <c r="E2399" s="103"/>
      <c r="F2399" s="219"/>
      <c r="G2399" s="220"/>
      <c r="H2399" s="15"/>
      <c r="I2399" s="16"/>
      <c r="J2399" s="17"/>
      <c r="K2399" s="94"/>
      <c r="L2399" s="94"/>
      <c r="M2399" s="94"/>
      <c r="N2399" s="94"/>
      <c r="O2399" s="94"/>
      <c r="P2399" s="94"/>
      <c r="Q2399" s="17" t="str">
        <f>IF(SUM(K2399:P2399)=0,"",SUM(K2399:P2399))</f>
        <v/>
      </c>
      <c r="R2399" s="94"/>
      <c r="S2399" s="94"/>
      <c r="T2399" s="17" t="str">
        <f>IF(SUM(R2399:S2399)=0,"",SUM(R2399:S2399))</f>
        <v/>
      </c>
      <c r="U2399" s="17"/>
      <c r="V2399" s="94"/>
      <c r="W2399" s="17"/>
      <c r="X2399" s="94" t="str">
        <f>IFERROR(AVERAGE(V2399:W2399),"")</f>
        <v/>
      </c>
      <c r="Y2399" s="17"/>
      <c r="Z2399" s="17"/>
      <c r="AA2399" s="71"/>
      <c r="AB2399" s="17"/>
      <c r="AC2399" s="190" t="str">
        <f>IF(J2399="","",IF(J2399&lt;&gt;0,INT(25.4347*POWER((18-J2399),1.81)),0))</f>
        <v/>
      </c>
      <c r="AD2399" s="190" t="str">
        <f>IFERROR(IF(Q2399&lt;&gt;0,INT(0.14354*POWER(((10*Q2399)-220),1.4)),0),"")</f>
        <v/>
      </c>
      <c r="AE2399" s="190" t="str">
        <f>IFERROR(IF(T2399&lt;&gt;0,INT(51.39*POWER((T2399-1.5),1.05)),0),"")</f>
        <v/>
      </c>
      <c r="AF2399" s="190">
        <f>IF(U2399&lt;&gt;0,INT(0.8465*POWER(((100*U2399)-75),1.42)),0)</f>
        <v>0</v>
      </c>
      <c r="AG2399" s="190" t="str">
        <f>IFERROR(IF(X2399&lt;&gt;0,INT(1.53775*POWER((82-X2399),1.81)),0),"")</f>
        <v/>
      </c>
      <c r="AH2399" s="190" t="str">
        <f>IF(Y2399="","",IF(Y2399&lt;&gt;0,INT(5.74352*POWER((28.5-Y2399),1.92)),0))</f>
        <v/>
      </c>
      <c r="AI2399" s="190">
        <f>IF(Z2399&lt;&gt;0,INT(12.91*POWER((Z2399-4),1.1)),0)</f>
        <v>0</v>
      </c>
      <c r="AJ2399" s="190" t="str">
        <f>IF(AA2399="","",IF(AA2399&lt;&gt;0,INT(0.2797*POWER(((100*AA2399)),1.35)),0))</f>
        <v/>
      </c>
      <c r="AK2399" s="191" t="str">
        <f>IF(AB2399="","",IF(AB2399&lt;&gt;0,INT(100.14*POWER((AB2399-1),1.08)),0))</f>
        <v/>
      </c>
      <c r="AL2399" s="192">
        <f>COUNT(J2399,Q2399,T2399,X2399,Y2399,AA2399,AB2399)</f>
        <v>0</v>
      </c>
      <c r="AM2399" s="193" t="str">
        <f>IF(AL2399=0,"",SUM(AC2399:AK2399))</f>
        <v/>
      </c>
    </row>
    <row r="2400" spans="1:39" customFormat="1" outlineLevel="1">
      <c r="B2400" s="256"/>
      <c r="C2400" s="124" t="s">
        <v>65</v>
      </c>
      <c r="D2400" s="33"/>
      <c r="E2400" s="33"/>
      <c r="F2400" s="221"/>
      <c r="G2400" s="222"/>
      <c r="H2400" s="18"/>
      <c r="I2400" s="44"/>
      <c r="J2400" s="107" t="str">
        <f>IFERROR((J2397-J2399)/J2399*100%,"")</f>
        <v/>
      </c>
      <c r="K2400" s="107" t="str">
        <f t="shared" ref="K2400:T2400" si="10586">IFERROR((K2399-K2397)/K2399*100%,"")</f>
        <v/>
      </c>
      <c r="L2400" s="107" t="str">
        <f t="shared" si="10586"/>
        <v/>
      </c>
      <c r="M2400" s="107" t="str">
        <f t="shared" si="10586"/>
        <v/>
      </c>
      <c r="N2400" s="107" t="str">
        <f t="shared" si="10586"/>
        <v/>
      </c>
      <c r="O2400" s="107" t="str">
        <f t="shared" si="10586"/>
        <v/>
      </c>
      <c r="P2400" s="107" t="str">
        <f t="shared" si="10586"/>
        <v/>
      </c>
      <c r="Q2400" s="107" t="str">
        <f t="shared" si="10586"/>
        <v/>
      </c>
      <c r="R2400" s="107" t="str">
        <f t="shared" si="10586"/>
        <v/>
      </c>
      <c r="S2400" s="107" t="str">
        <f t="shared" si="10586"/>
        <v/>
      </c>
      <c r="T2400" s="107" t="str">
        <f t="shared" si="10586"/>
        <v/>
      </c>
      <c r="U2400" s="107" t="str">
        <f t="shared" ref="U2400" si="10587">IFERROR((U2399-U2398)/U2399*100%,"")</f>
        <v/>
      </c>
      <c r="V2400" s="107" t="str">
        <f>IFERROR((V2397-V2399)/V2399*100%,"")</f>
        <v/>
      </c>
      <c r="W2400" s="107" t="str">
        <f>IFERROR((W2397-W2399)/W2399*100%,"")</f>
        <v/>
      </c>
      <c r="X2400" s="107" t="str">
        <f>IFERROR((X2397-X2399)/X2399*100%,"")</f>
        <v/>
      </c>
      <c r="Y2400" s="107" t="str">
        <f>IFERROR((Y2397-Y2399)/Y2399*100%,"")</f>
        <v/>
      </c>
      <c r="Z2400" s="107" t="str">
        <f t="shared" ref="Z2400" si="10588">IFERROR((Z2399-Z2398)/Z2399*100%,"")</f>
        <v/>
      </c>
      <c r="AA2400" s="107" t="str">
        <f>IFERROR((AA2399-AA2397)/AA2399*100%,"")</f>
        <v/>
      </c>
      <c r="AB2400" s="107" t="str">
        <f>IFERROR((AB2399-AB2397)/AB2399*100%,"")</f>
        <v/>
      </c>
      <c r="AC2400" s="194" t="str">
        <f t="shared" ref="AC2400" si="10589">IFERROR((AC2399-AC2398)/AC2399*100%,"")</f>
        <v/>
      </c>
      <c r="AD2400" s="194" t="str">
        <f t="shared" ref="AD2400" si="10590">IFERROR((AD2399-AD2398)/AD2399*100%,"")</f>
        <v/>
      </c>
      <c r="AE2400" s="194" t="str">
        <f t="shared" ref="AE2400" si="10591">IFERROR((AE2399-AE2398)/AE2399*100%,"")</f>
        <v/>
      </c>
      <c r="AF2400" s="194" t="str">
        <f t="shared" ref="AF2400" si="10592">IFERROR((AF2399-AF2398)/AF2399*100%,"")</f>
        <v/>
      </c>
      <c r="AG2400" s="194" t="str">
        <f t="shared" ref="AG2400" si="10593">IFERROR((AG2399-AG2398)/AG2399*100%,"")</f>
        <v/>
      </c>
      <c r="AH2400" s="194" t="str">
        <f t="shared" ref="AH2400" si="10594">IFERROR((AH2399-AH2398)/AH2399*100%,"")</f>
        <v/>
      </c>
      <c r="AI2400" s="194" t="str">
        <f t="shared" ref="AI2400" si="10595">IFERROR((AI2399-AI2398)/AI2399*100%,"")</f>
        <v/>
      </c>
      <c r="AJ2400" s="194" t="str">
        <f t="shared" ref="AJ2400" si="10596">IFERROR((AJ2399-AJ2398)/AJ2399*100%,"")</f>
        <v/>
      </c>
      <c r="AK2400" s="194" t="str">
        <f t="shared" ref="AK2400" si="10597">IFERROR((AK2399-AK2398)/AK2399*100%,"")</f>
        <v/>
      </c>
      <c r="AL2400" s="194" t="str">
        <f t="shared" ref="AL2400" si="10598">IFERROR((AL2399-AL2398)/AL2399*100%,"")</f>
        <v/>
      </c>
      <c r="AM2400" s="227" t="str">
        <f>IFERROR((AM2399-AM2397)/AM2399*100%,"")</f>
        <v/>
      </c>
    </row>
    <row r="2401" spans="1:39" s="6" customFormat="1" outlineLevel="1">
      <c r="A2401" t="str">
        <f>B2384&amp;C2401</f>
        <v>Surname, Forename10</v>
      </c>
      <c r="B2401" s="256"/>
      <c r="C2401" s="125">
        <v>10</v>
      </c>
      <c r="D2401" s="33" t="s">
        <v>22</v>
      </c>
      <c r="E2401" s="33"/>
      <c r="F2401" s="223"/>
      <c r="G2401" s="224"/>
      <c r="H2401" s="18"/>
      <c r="I2401" s="44"/>
      <c r="J2401" s="34"/>
      <c r="K2401" s="34"/>
      <c r="L2401" s="34"/>
      <c r="M2401" s="34"/>
      <c r="N2401" s="34"/>
      <c r="O2401" s="34"/>
      <c r="P2401" s="34"/>
      <c r="Q2401" s="17" t="str">
        <f>IF(SUM(K2401:P2401)=0,"",SUM(K2401:P2401))</f>
        <v/>
      </c>
      <c r="R2401" s="94"/>
      <c r="S2401" s="94"/>
      <c r="T2401" s="17" t="str">
        <f>IF(SUM(R2401:S2401)=0,"",SUM(R2401:S2401))</f>
        <v/>
      </c>
      <c r="U2401" s="17"/>
      <c r="V2401" s="94"/>
      <c r="W2401" s="17"/>
      <c r="X2401" s="94" t="str">
        <f>IFERROR(AVERAGE(V2401:W2401),"")</f>
        <v/>
      </c>
      <c r="Y2401" s="17"/>
      <c r="Z2401" s="17"/>
      <c r="AA2401" s="71"/>
      <c r="AB2401" s="17"/>
      <c r="AC2401" s="190" t="str">
        <f>IF(J2401="","",IF(J2401&lt;&gt;0,INT(25.4347*POWER((18-J2401),1.81)),0))</f>
        <v/>
      </c>
      <c r="AD2401" s="190" t="str">
        <f>IFERROR(IF(Q2401&lt;&gt;0,INT(0.14354*POWER(((10*Q2401)-220),1.4)),0),"")</f>
        <v/>
      </c>
      <c r="AE2401" s="190" t="str">
        <f>IFERROR(IF(T2401&lt;&gt;0,INT(51.39*POWER((T2401-1.5),1.05)),0),"")</f>
        <v/>
      </c>
      <c r="AF2401" s="190">
        <f>IF(U2401&lt;&gt;0,INT(0.8465*POWER(((100*U2401)-75),1.42)),0)</f>
        <v>0</v>
      </c>
      <c r="AG2401" s="190" t="str">
        <f>IFERROR(IF(X2401&lt;&gt;0,INT(1.53775*POWER((82-X2401),1.81)),0),"")</f>
        <v/>
      </c>
      <c r="AH2401" s="190" t="str">
        <f>IF(Y2401="","",IF(Y2401&lt;&gt;0,INT(5.74352*POWER((28.5-Y2401),1.92)),0))</f>
        <v/>
      </c>
      <c r="AI2401" s="190">
        <f>IF(Z2401&lt;&gt;0,INT(12.91*POWER((Z2401-4),1.1)),0)</f>
        <v>0</v>
      </c>
      <c r="AJ2401" s="190" t="str">
        <f>IF(AA2401="","",IF(AA2401&lt;&gt;0,INT(0.2797*POWER(((100*AA2401)),1.35)),0))</f>
        <v/>
      </c>
      <c r="AK2401" s="191" t="str">
        <f>IF(AB2401="","",IF(AB2401&lt;&gt;0,INT(100.14*POWER((AB2401-1),1.08)),0))</f>
        <v/>
      </c>
      <c r="AL2401" s="192">
        <f>COUNT(J2401,Q2401,T2401,X2401,Y2401,AA2401,AB2401)</f>
        <v>0</v>
      </c>
      <c r="AM2401" s="193" t="str">
        <f>IF(AL2401=0,"",SUM(AC2401:AK2401))</f>
        <v/>
      </c>
    </row>
    <row r="2402" spans="1:39" s="6" customFormat="1" outlineLevel="1">
      <c r="A2402"/>
      <c r="B2402" s="257"/>
      <c r="C2402" s="126" t="s">
        <v>65</v>
      </c>
      <c r="D2402" s="33"/>
      <c r="E2402" s="33"/>
      <c r="F2402" s="223"/>
      <c r="G2402" s="224"/>
      <c r="H2402" s="18"/>
      <c r="I2402" s="44"/>
      <c r="J2402" s="107" t="str">
        <f>IFERROR((J2399-J2401)/J2401*100%,"")</f>
        <v/>
      </c>
      <c r="K2402" s="107" t="str">
        <f t="shared" ref="K2402:T2402" si="10599">IFERROR((K2401-K2399)/K2401*100%,"")</f>
        <v/>
      </c>
      <c r="L2402" s="107" t="str">
        <f t="shared" si="10599"/>
        <v/>
      </c>
      <c r="M2402" s="107" t="str">
        <f t="shared" si="10599"/>
        <v/>
      </c>
      <c r="N2402" s="107" t="str">
        <f t="shared" si="10599"/>
        <v/>
      </c>
      <c r="O2402" s="107" t="str">
        <f t="shared" si="10599"/>
        <v/>
      </c>
      <c r="P2402" s="107" t="str">
        <f t="shared" si="10599"/>
        <v/>
      </c>
      <c r="Q2402" s="107" t="str">
        <f t="shared" si="10599"/>
        <v/>
      </c>
      <c r="R2402" s="107" t="str">
        <f t="shared" si="10599"/>
        <v/>
      </c>
      <c r="S2402" s="107" t="str">
        <f t="shared" si="10599"/>
        <v/>
      </c>
      <c r="T2402" s="107" t="str">
        <f t="shared" si="10599"/>
        <v/>
      </c>
      <c r="U2402" s="107" t="str">
        <f t="shared" ref="U2402" si="10600">IFERROR((U2401-U2400)/U2401*100%,"")</f>
        <v/>
      </c>
      <c r="V2402" s="107" t="str">
        <f>IFERROR((V2399-V2401)/V2401*100%,"")</f>
        <v/>
      </c>
      <c r="W2402" s="107" t="str">
        <f>IFERROR((W2399-W2401)/W2401*100%,"")</f>
        <v/>
      </c>
      <c r="X2402" s="107" t="str">
        <f>IFERROR((X2399-X2401)/X2401*100%,"")</f>
        <v/>
      </c>
      <c r="Y2402" s="107" t="str">
        <f>IFERROR((Y2399-Y2401)/Y2401*100%,"")</f>
        <v/>
      </c>
      <c r="Z2402" s="107" t="str">
        <f t="shared" ref="Z2402" si="10601">IFERROR((Z2401-Z2400)/Z2401*100%,"")</f>
        <v/>
      </c>
      <c r="AA2402" s="107" t="str">
        <f>IFERROR((AA2401-AA2399)/AA2401*100%,"")</f>
        <v/>
      </c>
      <c r="AB2402" s="107" t="str">
        <f>IFERROR((AB2401-AB2399)/AB2401*100%,"")</f>
        <v/>
      </c>
      <c r="AC2402" s="194" t="str">
        <f t="shared" ref="AC2402" si="10602">IFERROR((AC2401-AC2400)/AC2401*100%,"")</f>
        <v/>
      </c>
      <c r="AD2402" s="194" t="str">
        <f t="shared" ref="AD2402" si="10603">IFERROR((AD2401-AD2400)/AD2401*100%,"")</f>
        <v/>
      </c>
      <c r="AE2402" s="194" t="str">
        <f t="shared" ref="AE2402" si="10604">IFERROR((AE2401-AE2400)/AE2401*100%,"")</f>
        <v/>
      </c>
      <c r="AF2402" s="194" t="str">
        <f t="shared" ref="AF2402" si="10605">IFERROR((AF2401-AF2400)/AF2401*100%,"")</f>
        <v/>
      </c>
      <c r="AG2402" s="194" t="str">
        <f t="shared" ref="AG2402" si="10606">IFERROR((AG2401-AG2400)/AG2401*100%,"")</f>
        <v/>
      </c>
      <c r="AH2402" s="194" t="str">
        <f t="shared" ref="AH2402" si="10607">IFERROR((AH2401-AH2400)/AH2401*100%,"")</f>
        <v/>
      </c>
      <c r="AI2402" s="194" t="str">
        <f t="shared" ref="AI2402" si="10608">IFERROR((AI2401-AI2400)/AI2401*100%,"")</f>
        <v/>
      </c>
      <c r="AJ2402" s="194" t="str">
        <f t="shared" ref="AJ2402" si="10609">IFERROR((AJ2401-AJ2400)/AJ2401*100%,"")</f>
        <v/>
      </c>
      <c r="AK2402" s="194" t="str">
        <f t="shared" ref="AK2402" si="10610">IFERROR((AK2401-AK2400)/AK2401*100%,"")</f>
        <v/>
      </c>
      <c r="AL2402" s="194" t="str">
        <f t="shared" ref="AL2402" si="10611">IFERROR((AL2401-AL2400)/AL2401*100%,"")</f>
        <v/>
      </c>
      <c r="AM2402" s="227" t="str">
        <f>IFERROR((AM2401-AM2399)/AM2401*100%,"")</f>
        <v/>
      </c>
    </row>
    <row r="2403" spans="1:39" s="45" customFormat="1" outlineLevel="1">
      <c r="B2403" s="115"/>
      <c r="C2403" s="32"/>
      <c r="D2403" s="33"/>
      <c r="E2403" s="33"/>
      <c r="F2403" s="33"/>
      <c r="G2403" s="33"/>
      <c r="H2403" s="18"/>
      <c r="I2403" s="44"/>
      <c r="J2403" s="34"/>
      <c r="K2403" s="34"/>
      <c r="L2403" s="34"/>
      <c r="M2403" s="34"/>
      <c r="N2403" s="34"/>
      <c r="O2403" s="34"/>
      <c r="P2403" s="34"/>
      <c r="Q2403" s="34"/>
      <c r="R2403" s="34"/>
      <c r="S2403" s="34"/>
      <c r="T2403" s="34"/>
      <c r="U2403" s="34"/>
      <c r="V2403" s="34"/>
      <c r="W2403" s="34"/>
      <c r="X2403" s="34"/>
      <c r="Y2403" s="34"/>
      <c r="Z2403" s="34"/>
      <c r="AA2403" s="34"/>
      <c r="AB2403" s="34"/>
      <c r="AC2403" s="195"/>
      <c r="AD2403" s="196"/>
      <c r="AE2403" s="196"/>
      <c r="AF2403" s="196"/>
      <c r="AG2403" s="196"/>
      <c r="AH2403" s="196"/>
      <c r="AI2403" s="196"/>
      <c r="AJ2403" s="196"/>
      <c r="AK2403" s="197"/>
      <c r="AL2403" s="196"/>
      <c r="AM2403" s="198"/>
    </row>
    <row r="2404" spans="1:39" s="6" customFormat="1" outlineLevel="1">
      <c r="B2404" s="116"/>
      <c r="C2404" s="35"/>
      <c r="D2404" s="36"/>
      <c r="E2404" s="36"/>
      <c r="F2404" s="36"/>
      <c r="G2404" s="36"/>
      <c r="H2404" s="37"/>
      <c r="I2404" s="38" t="s">
        <v>24</v>
      </c>
      <c r="J2404" s="21" t="e">
        <f>AVERAGE(J2384:J2385,J2387,J2389,J2391,J2393,J2395,J2397,J2399,J2401)</f>
        <v>#DIV/0!</v>
      </c>
      <c r="K2404" s="21" t="e">
        <f t="shared" ref="K2404:AB2404" si="10612">AVERAGE(K2384:K2385,K2387,K2389,K2391,K2393,K2395,K2397,K2399,K2401)</f>
        <v>#DIV/0!</v>
      </c>
      <c r="L2404" s="21" t="e">
        <f t="shared" si="10612"/>
        <v>#DIV/0!</v>
      </c>
      <c r="M2404" s="21" t="e">
        <f t="shared" si="10612"/>
        <v>#DIV/0!</v>
      </c>
      <c r="N2404" s="21" t="e">
        <f t="shared" si="10612"/>
        <v>#DIV/0!</v>
      </c>
      <c r="O2404" s="21" t="e">
        <f t="shared" si="10612"/>
        <v>#DIV/0!</v>
      </c>
      <c r="P2404" s="21" t="e">
        <f t="shared" si="10612"/>
        <v>#DIV/0!</v>
      </c>
      <c r="Q2404" s="21">
        <f t="shared" si="10612"/>
        <v>0</v>
      </c>
      <c r="R2404" s="21" t="e">
        <f t="shared" si="10612"/>
        <v>#DIV/0!</v>
      </c>
      <c r="S2404" s="21" t="e">
        <f t="shared" si="10612"/>
        <v>#DIV/0!</v>
      </c>
      <c r="T2404" s="21">
        <f t="shared" si="10612"/>
        <v>0</v>
      </c>
      <c r="U2404" s="21" t="e">
        <f t="shared" si="10612"/>
        <v>#DIV/0!</v>
      </c>
      <c r="V2404" s="21" t="e">
        <f t="shared" si="10612"/>
        <v>#DIV/0!</v>
      </c>
      <c r="W2404" s="21" t="e">
        <f t="shared" si="10612"/>
        <v>#DIV/0!</v>
      </c>
      <c r="X2404" s="21" t="e">
        <f t="shared" si="10612"/>
        <v>#DIV/0!</v>
      </c>
      <c r="Y2404" s="21" t="e">
        <f t="shared" si="10612"/>
        <v>#DIV/0!</v>
      </c>
      <c r="Z2404" s="21" t="e">
        <f t="shared" si="10612"/>
        <v>#DIV/0!</v>
      </c>
      <c r="AA2404" s="21" t="e">
        <f t="shared" si="10612"/>
        <v>#DIV/0!</v>
      </c>
      <c r="AB2404" s="21" t="e">
        <f t="shared" si="10612"/>
        <v>#DIV/0!</v>
      </c>
      <c r="AC2404" s="199"/>
      <c r="AD2404" s="200"/>
      <c r="AE2404" s="200"/>
      <c r="AF2404" s="200"/>
      <c r="AG2404" s="200"/>
      <c r="AH2404" s="200"/>
      <c r="AI2404" s="200"/>
      <c r="AJ2404" s="200"/>
      <c r="AK2404" s="201"/>
      <c r="AL2404" s="200"/>
      <c r="AM2404" s="202"/>
    </row>
    <row r="2405" spans="1:39" s="6" customFormat="1" outlineLevel="1">
      <c r="B2405" s="116"/>
      <c r="C2405" s="35"/>
      <c r="D2405" s="36"/>
      <c r="E2405" s="36"/>
      <c r="F2405" s="36"/>
      <c r="G2405" s="36"/>
      <c r="H2405" s="37"/>
      <c r="I2405" s="38" t="s">
        <v>26</v>
      </c>
      <c r="J2405" s="21">
        <f>MIN(J2384:J2385,J2387,J2389,J2391,J2393,J2395,J2397,J2399,J2401)</f>
        <v>0</v>
      </c>
      <c r="K2405" s="21">
        <f t="shared" ref="K2405:AB2405" si="10613">MIN(K2384:K2385,K2387,K2389,K2391,K2393,K2395,K2397,K2399,K2401)</f>
        <v>0</v>
      </c>
      <c r="L2405" s="21">
        <f t="shared" si="10613"/>
        <v>0</v>
      </c>
      <c r="M2405" s="21">
        <f t="shared" si="10613"/>
        <v>0</v>
      </c>
      <c r="N2405" s="21">
        <f t="shared" si="10613"/>
        <v>0</v>
      </c>
      <c r="O2405" s="21">
        <f t="shared" si="10613"/>
        <v>0</v>
      </c>
      <c r="P2405" s="21">
        <f t="shared" si="10613"/>
        <v>0</v>
      </c>
      <c r="Q2405" s="21">
        <f t="shared" si="10613"/>
        <v>0</v>
      </c>
      <c r="R2405" s="21">
        <f t="shared" si="10613"/>
        <v>0</v>
      </c>
      <c r="S2405" s="21">
        <f t="shared" si="10613"/>
        <v>0</v>
      </c>
      <c r="T2405" s="21">
        <f t="shared" si="10613"/>
        <v>0</v>
      </c>
      <c r="U2405" s="21">
        <f t="shared" si="10613"/>
        <v>0</v>
      </c>
      <c r="V2405" s="21">
        <f t="shared" si="10613"/>
        <v>0</v>
      </c>
      <c r="W2405" s="21">
        <f t="shared" si="10613"/>
        <v>0</v>
      </c>
      <c r="X2405" s="21" t="e">
        <f t="shared" si="10613"/>
        <v>#DIV/0!</v>
      </c>
      <c r="Y2405" s="21">
        <f t="shared" si="10613"/>
        <v>0</v>
      </c>
      <c r="Z2405" s="21">
        <f t="shared" si="10613"/>
        <v>0</v>
      </c>
      <c r="AA2405" s="21">
        <f t="shared" si="10613"/>
        <v>0</v>
      </c>
      <c r="AB2405" s="21">
        <f t="shared" si="10613"/>
        <v>0</v>
      </c>
      <c r="AC2405" s="199"/>
      <c r="AD2405" s="200"/>
      <c r="AE2405" s="200"/>
      <c r="AF2405" s="200"/>
      <c r="AG2405" s="200"/>
      <c r="AH2405" s="200"/>
      <c r="AI2405" s="200"/>
      <c r="AJ2405" s="200"/>
      <c r="AK2405" s="201"/>
      <c r="AL2405" s="200"/>
      <c r="AM2405" s="202"/>
    </row>
    <row r="2406" spans="1:39" s="6" customFormat="1" outlineLevel="1">
      <c r="B2406" s="116"/>
      <c r="C2406" s="35"/>
      <c r="D2406" s="36"/>
      <c r="E2406" s="36"/>
      <c r="F2406" s="36"/>
      <c r="G2406" s="36"/>
      <c r="H2406" s="37"/>
      <c r="I2406" s="38" t="s">
        <v>25</v>
      </c>
      <c r="J2406" s="21">
        <f>MAX(J2384:J2385,J2387,J2389,J2391,J2393,J2395,J2397,J2399,J2401)</f>
        <v>0</v>
      </c>
      <c r="K2406" s="21">
        <f t="shared" ref="K2406:AB2406" si="10614">MAX(K2384:K2385,K2387,K2389,K2391,K2393,K2395,K2397,K2399,K2401)</f>
        <v>0</v>
      </c>
      <c r="L2406" s="21">
        <f t="shared" si="10614"/>
        <v>0</v>
      </c>
      <c r="M2406" s="21">
        <f t="shared" si="10614"/>
        <v>0</v>
      </c>
      <c r="N2406" s="21">
        <f t="shared" si="10614"/>
        <v>0</v>
      </c>
      <c r="O2406" s="21">
        <f t="shared" si="10614"/>
        <v>0</v>
      </c>
      <c r="P2406" s="21">
        <f t="shared" si="10614"/>
        <v>0</v>
      </c>
      <c r="Q2406" s="21">
        <f t="shared" si="10614"/>
        <v>0</v>
      </c>
      <c r="R2406" s="21">
        <f t="shared" si="10614"/>
        <v>0</v>
      </c>
      <c r="S2406" s="21">
        <f t="shared" si="10614"/>
        <v>0</v>
      </c>
      <c r="T2406" s="21">
        <f t="shared" si="10614"/>
        <v>0</v>
      </c>
      <c r="U2406" s="21">
        <f t="shared" si="10614"/>
        <v>0</v>
      </c>
      <c r="V2406" s="21">
        <f t="shared" si="10614"/>
        <v>0</v>
      </c>
      <c r="W2406" s="21">
        <f t="shared" si="10614"/>
        <v>0</v>
      </c>
      <c r="X2406" s="21" t="e">
        <f t="shared" si="10614"/>
        <v>#DIV/0!</v>
      </c>
      <c r="Y2406" s="21">
        <f t="shared" si="10614"/>
        <v>0</v>
      </c>
      <c r="Z2406" s="21">
        <f t="shared" si="10614"/>
        <v>0</v>
      </c>
      <c r="AA2406" s="21">
        <f t="shared" si="10614"/>
        <v>0</v>
      </c>
      <c r="AB2406" s="21">
        <f t="shared" si="10614"/>
        <v>0</v>
      </c>
      <c r="AC2406" s="199"/>
      <c r="AD2406" s="200"/>
      <c r="AE2406" s="200"/>
      <c r="AF2406" s="200"/>
      <c r="AG2406" s="200"/>
      <c r="AH2406" s="200"/>
      <c r="AI2406" s="200"/>
      <c r="AJ2406" s="200"/>
      <c r="AK2406" s="201"/>
      <c r="AL2406" s="200"/>
      <c r="AM2406" s="202"/>
    </row>
    <row r="2407" spans="1:39" s="6" customFormat="1" outlineLevel="1">
      <c r="B2407" s="116"/>
      <c r="C2407" s="35"/>
      <c r="D2407" s="36"/>
      <c r="E2407" s="36"/>
      <c r="F2407" s="36"/>
      <c r="G2407" s="36"/>
      <c r="H2407" s="37"/>
      <c r="I2407" s="38"/>
      <c r="J2407" s="21"/>
      <c r="K2407" s="21"/>
      <c r="L2407" s="21"/>
      <c r="M2407" s="21"/>
      <c r="N2407" s="21"/>
      <c r="O2407" s="21"/>
      <c r="P2407" s="21"/>
      <c r="Q2407" s="21"/>
      <c r="R2407" s="21"/>
      <c r="S2407" s="21"/>
      <c r="T2407" s="21"/>
      <c r="U2407" s="21"/>
      <c r="V2407" s="21"/>
      <c r="W2407" s="21"/>
      <c r="X2407" s="21"/>
      <c r="Y2407" s="21"/>
      <c r="Z2407" s="21"/>
      <c r="AA2407" s="21"/>
      <c r="AB2407" s="21"/>
      <c r="AC2407" s="200"/>
      <c r="AD2407" s="200"/>
      <c r="AE2407" s="200"/>
      <c r="AF2407" s="200"/>
      <c r="AG2407" s="200"/>
      <c r="AH2407" s="200"/>
      <c r="AI2407" s="200"/>
      <c r="AJ2407" s="200"/>
      <c r="AK2407" s="200"/>
      <c r="AL2407" s="200"/>
      <c r="AM2407" s="202"/>
    </row>
    <row r="2408" spans="1:39" s="31" customFormat="1" ht="16.5" outlineLevel="1" thickBot="1">
      <c r="B2408" s="117"/>
      <c r="C2408" s="39"/>
      <c r="D2408" s="40"/>
      <c r="E2408" s="40"/>
      <c r="F2408" s="40"/>
      <c r="G2408" s="40"/>
      <c r="H2408" s="41"/>
      <c r="I2408" s="42"/>
      <c r="J2408" s="43"/>
      <c r="K2408" s="43"/>
      <c r="L2408" s="43"/>
      <c r="M2408" s="43"/>
      <c r="N2408" s="43"/>
      <c r="O2408" s="43"/>
      <c r="P2408" s="43"/>
      <c r="Q2408" s="43"/>
      <c r="R2408" s="43"/>
      <c r="S2408" s="43"/>
      <c r="T2408" s="43"/>
      <c r="U2408" s="43"/>
      <c r="V2408" s="43"/>
      <c r="W2408" s="43"/>
      <c r="X2408" s="43"/>
      <c r="Y2408" s="43"/>
      <c r="Z2408" s="43"/>
      <c r="AA2408" s="43"/>
      <c r="AB2408" s="43"/>
      <c r="AC2408" s="204"/>
      <c r="AD2408" s="204"/>
      <c r="AE2408" s="204"/>
      <c r="AF2408" s="204"/>
      <c r="AG2408" s="204"/>
      <c r="AH2408" s="204"/>
      <c r="AI2408" s="204"/>
      <c r="AJ2408" s="204"/>
      <c r="AK2408" s="204"/>
      <c r="AL2408" s="204"/>
      <c r="AM2408" s="205"/>
    </row>
    <row r="2409" spans="1:39" customFormat="1">
      <c r="B2409" s="118"/>
      <c r="C2409" s="28"/>
      <c r="D2409" s="19"/>
      <c r="E2409" s="19"/>
      <c r="F2409" s="19"/>
      <c r="G2409" s="19"/>
      <c r="H2409" s="29"/>
      <c r="I2409" s="20"/>
      <c r="J2409" s="30"/>
      <c r="K2409" s="30"/>
      <c r="L2409" s="30"/>
      <c r="M2409" s="30"/>
      <c r="N2409" s="30"/>
      <c r="O2409" s="30"/>
      <c r="P2409" s="30"/>
      <c r="Q2409" s="30"/>
      <c r="R2409" s="30"/>
      <c r="S2409" s="30"/>
      <c r="T2409" s="30"/>
      <c r="U2409" s="30"/>
      <c r="V2409" s="30"/>
      <c r="W2409" s="30"/>
      <c r="X2409" s="30"/>
      <c r="Y2409" s="30"/>
      <c r="Z2409" s="30"/>
      <c r="AA2409" s="30"/>
      <c r="AB2409" s="30"/>
      <c r="AC2409" s="206"/>
      <c r="AD2409" s="206"/>
      <c r="AE2409" s="206"/>
      <c r="AF2409" s="206"/>
      <c r="AG2409" s="206"/>
      <c r="AH2409" s="206"/>
      <c r="AI2409" s="206"/>
      <c r="AJ2409" s="206"/>
      <c r="AK2409" s="206"/>
      <c r="AL2409" s="206"/>
      <c r="AM2409" s="207"/>
    </row>
    <row r="2410" spans="1:39" customFormat="1" outlineLevel="1">
      <c r="B2410" s="114" t="s">
        <v>41</v>
      </c>
      <c r="C2410" s="28"/>
      <c r="D2410" s="19"/>
      <c r="E2410" s="19"/>
      <c r="F2410" s="19"/>
      <c r="G2410" s="19"/>
      <c r="H2410" s="29"/>
      <c r="I2410" s="20"/>
      <c r="J2410" s="30"/>
      <c r="K2410" s="30"/>
      <c r="L2410" s="30"/>
      <c r="M2410" s="30"/>
      <c r="N2410" s="30"/>
      <c r="O2410" s="30"/>
      <c r="P2410" s="30"/>
      <c r="Q2410" s="30"/>
      <c r="R2410" s="30"/>
      <c r="S2410" s="30"/>
      <c r="T2410" s="30"/>
      <c r="U2410" s="30"/>
      <c r="V2410" s="30"/>
      <c r="W2410" s="30"/>
      <c r="X2410" s="30"/>
      <c r="Y2410" s="30"/>
      <c r="Z2410" s="30"/>
      <c r="AA2410" s="30"/>
      <c r="AB2410" s="30"/>
      <c r="AC2410" s="206"/>
      <c r="AD2410" s="206"/>
      <c r="AE2410" s="206"/>
      <c r="AF2410" s="206"/>
      <c r="AG2410" s="206"/>
      <c r="AH2410" s="206"/>
      <c r="AI2410" s="206"/>
      <c r="AJ2410" s="206"/>
      <c r="AK2410" s="206"/>
      <c r="AL2410" s="206"/>
      <c r="AM2410" s="207"/>
    </row>
    <row r="2411" spans="1:39" customFormat="1" outlineLevel="1">
      <c r="A2411" t="str">
        <f>B2411&amp;C2411</f>
        <v>Surname, Forename1</v>
      </c>
      <c r="B2411" s="255" t="s">
        <v>28</v>
      </c>
      <c r="C2411" s="122">
        <v>1</v>
      </c>
      <c r="D2411" s="26" t="s">
        <v>22</v>
      </c>
      <c r="E2411" s="103"/>
      <c r="F2411" s="217"/>
      <c r="G2411" s="218"/>
      <c r="H2411" s="16"/>
      <c r="I2411" s="16"/>
      <c r="J2411" s="17"/>
      <c r="K2411" s="94"/>
      <c r="L2411" s="94"/>
      <c r="M2411" s="94"/>
      <c r="N2411" s="94"/>
      <c r="O2411" s="94"/>
      <c r="P2411" s="94"/>
      <c r="Q2411" s="17">
        <f>SUM(K2411:P2411)</f>
        <v>0</v>
      </c>
      <c r="R2411" s="94"/>
      <c r="S2411" s="94"/>
      <c r="T2411" s="17">
        <f>SUM(R2411:S2411)</f>
        <v>0</v>
      </c>
      <c r="U2411" s="17"/>
      <c r="V2411" s="94"/>
      <c r="W2411" s="17"/>
      <c r="X2411" s="94" t="e">
        <f>AVERAGE(V2411:W2411)</f>
        <v>#DIV/0!</v>
      </c>
      <c r="Y2411" s="17"/>
      <c r="Z2411" s="17"/>
      <c r="AA2411" s="17"/>
      <c r="AB2411" s="17"/>
      <c r="AC2411" s="190">
        <f>IF(J2411&lt;&gt;0,INT(25.4347*POWER((18-J2411),1.81)),0)</f>
        <v>0</v>
      </c>
      <c r="AD2411" s="190">
        <f>IF(Q2411&lt;&gt;0,INT(0.14354*POWER(((10*Q2411)-220),1.4)),0)</f>
        <v>0</v>
      </c>
      <c r="AE2411" s="190">
        <f>IF(T2411&lt;&gt;0,INT(51.39*POWER((T2411-1.5),1.05)),0)</f>
        <v>0</v>
      </c>
      <c r="AF2411" s="190">
        <f>IF(U2411&lt;&gt;0,INT(0.8465*POWER(((100*U2411)-75),1.42)),0)</f>
        <v>0</v>
      </c>
      <c r="AG2411" s="190" t="e">
        <f>IF(X2411&lt;&gt;0,INT(1.53775*POWER((82-X2411),1.81)),0)</f>
        <v>#DIV/0!</v>
      </c>
      <c r="AH2411" s="190">
        <f>IF(Y2411&lt;&gt;0,INT(5.74352*POWER((28.5-Y2411),1.92)),0)</f>
        <v>0</v>
      </c>
      <c r="AI2411" s="190">
        <f>IF(Z2411&lt;&gt;0,INT(12.91*POWER((Z2411-4),1.1)),0)</f>
        <v>0</v>
      </c>
      <c r="AJ2411" s="190">
        <f>IF(AA2411&lt;&gt;0,INT(0.2797*POWER(((100*AA2411)),1.35)),0)</f>
        <v>0</v>
      </c>
      <c r="AK2411" s="191">
        <f>IF(AB2411&lt;&gt;0,INT(100.14*POWER((AB2411-1),1.08)),0)</f>
        <v>0</v>
      </c>
      <c r="AL2411" s="208">
        <v>7</v>
      </c>
      <c r="AM2411" s="193" t="e">
        <f>SUM(AC2411:AK2411)</f>
        <v>#DIV/0!</v>
      </c>
    </row>
    <row r="2412" spans="1:39" customFormat="1" outlineLevel="1">
      <c r="A2412" t="str">
        <f>B2411&amp;C2412</f>
        <v>Surname, Forename2</v>
      </c>
      <c r="B2412" s="256"/>
      <c r="C2412" s="123">
        <v>2</v>
      </c>
      <c r="D2412" s="26" t="s">
        <v>22</v>
      </c>
      <c r="E2412" s="103"/>
      <c r="F2412" s="219"/>
      <c r="G2412" s="220"/>
      <c r="H2412" s="15"/>
      <c r="I2412" s="16"/>
      <c r="J2412" s="17"/>
      <c r="K2412" s="94"/>
      <c r="L2412" s="94"/>
      <c r="M2412" s="94"/>
      <c r="N2412" s="94"/>
      <c r="O2412" s="94"/>
      <c r="P2412" s="94"/>
      <c r="Q2412" s="17" t="str">
        <f>IF(SUM(K2412:P2412)=0,"",SUM(K2412:P2412))</f>
        <v/>
      </c>
      <c r="R2412" s="94"/>
      <c r="S2412" s="94"/>
      <c r="T2412" s="17" t="str">
        <f>IF(SUM(R2412:S2412)=0,"",SUM(R2412:S2412))</f>
        <v/>
      </c>
      <c r="U2412" s="17"/>
      <c r="V2412" s="94"/>
      <c r="W2412" s="17"/>
      <c r="X2412" s="94" t="str">
        <f>IFERROR(AVERAGE(V2412:W2412),"")</f>
        <v/>
      </c>
      <c r="Y2412" s="17"/>
      <c r="Z2412" s="17"/>
      <c r="AA2412" s="71"/>
      <c r="AB2412" s="17"/>
      <c r="AC2412" s="190" t="str">
        <f>IF(J2412="","",IF(J2412&lt;&gt;0,INT(25.4347*POWER((18-J2412),1.81)),0))</f>
        <v/>
      </c>
      <c r="AD2412" s="190" t="str">
        <f>IFERROR(IF(Q2412&lt;&gt;0,INT(0.14354*POWER(((10*Q2412)-220),1.4)),0),"")</f>
        <v/>
      </c>
      <c r="AE2412" s="190" t="str">
        <f>IFERROR(IF(T2412&lt;&gt;0,INT(51.39*POWER((T2412-1.5),1.05)),0),"")</f>
        <v/>
      </c>
      <c r="AF2412" s="190">
        <f>IF(U2412&lt;&gt;0,INT(0.8465*POWER(((100*U2412)-75),1.42)),0)</f>
        <v>0</v>
      </c>
      <c r="AG2412" s="190" t="str">
        <f>IFERROR(IF(X2412&lt;&gt;0,INT(1.53775*POWER((82-X2412),1.81)),0),"")</f>
        <v/>
      </c>
      <c r="AH2412" s="190" t="str">
        <f>IF(Y2412="","",IF(Y2412&lt;&gt;0,INT(5.74352*POWER((28.5-Y2412),1.92)),0))</f>
        <v/>
      </c>
      <c r="AI2412" s="190">
        <f>IF(Z2412&lt;&gt;0,INT(12.91*POWER((Z2412-4),1.1)),0)</f>
        <v>0</v>
      </c>
      <c r="AJ2412" s="190" t="str">
        <f>IF(AA2412="","",IF(AA2412&lt;&gt;0,INT(0.2797*POWER(((100*AA2412)),1.35)),0))</f>
        <v/>
      </c>
      <c r="AK2412" s="191" t="str">
        <f>IF(AB2412="","",IF(AB2412&lt;&gt;0,INT(100.14*POWER((AB2412-1),1.08)),0))</f>
        <v/>
      </c>
      <c r="AL2412" s="192">
        <f>COUNT(J2412,Q2412,T2412,X2412,Y2412,AA2412,AB2412)</f>
        <v>0</v>
      </c>
      <c r="AM2412" s="193" t="str">
        <f>IF(AL2412=0,"",SUM(AC2412:AK2412))</f>
        <v/>
      </c>
    </row>
    <row r="2413" spans="1:39" customFormat="1" outlineLevel="1">
      <c r="B2413" s="256"/>
      <c r="C2413" s="124" t="s">
        <v>65</v>
      </c>
      <c r="D2413" s="103"/>
      <c r="E2413" s="103"/>
      <c r="F2413" s="219"/>
      <c r="G2413" s="220"/>
      <c r="H2413" s="104"/>
      <c r="I2413" s="105"/>
      <c r="J2413" s="107" t="str">
        <f>IFERROR((J2411-J2412)/J2412*100%,"")</f>
        <v/>
      </c>
      <c r="K2413" s="107" t="str">
        <f>IFERROR((K2412-K2411)/K2412*100%,"")</f>
        <v/>
      </c>
      <c r="L2413" s="107" t="str">
        <f t="shared" ref="L2413:S2413" si="10615">IFERROR((L2412-L2411)/L2412*100%,"")</f>
        <v/>
      </c>
      <c r="M2413" s="107" t="str">
        <f t="shared" si="10615"/>
        <v/>
      </c>
      <c r="N2413" s="107" t="str">
        <f t="shared" si="10615"/>
        <v/>
      </c>
      <c r="O2413" s="107" t="str">
        <f t="shared" si="10615"/>
        <v/>
      </c>
      <c r="P2413" s="107" t="str">
        <f t="shared" si="10615"/>
        <v/>
      </c>
      <c r="Q2413" s="107" t="str">
        <f t="shared" si="10615"/>
        <v/>
      </c>
      <c r="R2413" s="107" t="str">
        <f t="shared" si="10615"/>
        <v/>
      </c>
      <c r="S2413" s="107" t="str">
        <f t="shared" si="10615"/>
        <v/>
      </c>
      <c r="T2413" s="107" t="str">
        <f>IFERROR((T2412-T2411)/T2412*100%,"")</f>
        <v/>
      </c>
      <c r="U2413" s="107" t="str">
        <f t="shared" ref="U2413" si="10616">IFERROR((U2412-U2411)/U2412*100%,"")</f>
        <v/>
      </c>
      <c r="V2413" s="107" t="str">
        <f>IFERROR((V2411-V2412)/V2412*100%,"")</f>
        <v/>
      </c>
      <c r="W2413" s="107" t="str">
        <f>IFERROR((W2411-W2412)/W2412*100%,"")</f>
        <v/>
      </c>
      <c r="X2413" s="107" t="str">
        <f>IFERROR((X2411-X2412)/X2412*100%,"")</f>
        <v/>
      </c>
      <c r="Y2413" s="107" t="str">
        <f>IFERROR((Y2411-Y2412)/Y2412*100%,"")</f>
        <v/>
      </c>
      <c r="Z2413" s="107" t="str">
        <f t="shared" ref="Z2413:AB2413" si="10617">IFERROR((Z2412-Z2411)/Z2412*100%,"")</f>
        <v/>
      </c>
      <c r="AA2413" s="107" t="str">
        <f t="shared" si="10617"/>
        <v/>
      </c>
      <c r="AB2413" s="107" t="str">
        <f t="shared" si="10617"/>
        <v/>
      </c>
      <c r="AC2413" s="194" t="str">
        <f t="shared" ref="AC2413" si="10618">IFERROR((AC2412-AC2411)/AC2412*100%,"")</f>
        <v/>
      </c>
      <c r="AD2413" s="194" t="str">
        <f t="shared" ref="AD2413" si="10619">IFERROR((AD2412-AD2411)/AD2412*100%,"")</f>
        <v/>
      </c>
      <c r="AE2413" s="194" t="str">
        <f t="shared" ref="AE2413" si="10620">IFERROR((AE2412-AE2411)/AE2412*100%,"")</f>
        <v/>
      </c>
      <c r="AF2413" s="194" t="str">
        <f t="shared" ref="AF2413" si="10621">IFERROR((AF2412-AF2411)/AF2412*100%,"")</f>
        <v/>
      </c>
      <c r="AG2413" s="194" t="str">
        <f t="shared" ref="AG2413" si="10622">IFERROR((AG2412-AG2411)/AG2412*100%,"")</f>
        <v/>
      </c>
      <c r="AH2413" s="194" t="str">
        <f t="shared" ref="AH2413" si="10623">IFERROR((AH2412-AH2411)/AH2412*100%,"")</f>
        <v/>
      </c>
      <c r="AI2413" s="194" t="str">
        <f t="shared" ref="AI2413" si="10624">IFERROR((AI2412-AI2411)/AI2412*100%,"")</f>
        <v/>
      </c>
      <c r="AJ2413" s="194" t="str">
        <f t="shared" ref="AJ2413" si="10625">IFERROR((AJ2412-AJ2411)/AJ2412*100%,"")</f>
        <v/>
      </c>
      <c r="AK2413" s="194" t="str">
        <f t="shared" ref="AK2413" si="10626">IFERROR((AK2412-AK2411)/AK2412*100%,"")</f>
        <v/>
      </c>
      <c r="AL2413" s="194" t="str">
        <f t="shared" ref="AL2413:AM2413" si="10627">IFERROR((AL2412-AL2411)/AL2412*100%,"")</f>
        <v/>
      </c>
      <c r="AM2413" s="228" t="str">
        <f t="shared" si="10627"/>
        <v/>
      </c>
    </row>
    <row r="2414" spans="1:39" customFormat="1" outlineLevel="1">
      <c r="A2414" t="str">
        <f>B2411&amp;C2414</f>
        <v>Surname, Forename3</v>
      </c>
      <c r="B2414" s="256"/>
      <c r="C2414" s="123">
        <v>3</v>
      </c>
      <c r="D2414" s="26" t="s">
        <v>22</v>
      </c>
      <c r="E2414" s="103"/>
      <c r="F2414" s="219"/>
      <c r="G2414" s="220"/>
      <c r="H2414" s="15"/>
      <c r="I2414" s="16"/>
      <c r="J2414" s="17"/>
      <c r="K2414" s="94"/>
      <c r="L2414" s="94"/>
      <c r="M2414" s="94"/>
      <c r="N2414" s="94"/>
      <c r="O2414" s="94"/>
      <c r="P2414" s="94"/>
      <c r="Q2414" s="17" t="str">
        <f>IF(SUM(K2414:P2414)=0,"",SUM(K2414:P2414))</f>
        <v/>
      </c>
      <c r="R2414" s="94"/>
      <c r="S2414" s="94"/>
      <c r="T2414" s="17" t="str">
        <f>IF(SUM(R2414:S2414)=0,"",SUM(R2414:S2414))</f>
        <v/>
      </c>
      <c r="U2414" s="17"/>
      <c r="V2414" s="94"/>
      <c r="W2414" s="17"/>
      <c r="X2414" s="94" t="str">
        <f>IFERROR(AVERAGE(V2414:W2414),"")</f>
        <v/>
      </c>
      <c r="Y2414" s="17"/>
      <c r="Z2414" s="17"/>
      <c r="AA2414" s="71"/>
      <c r="AB2414" s="17"/>
      <c r="AC2414" s="190" t="str">
        <f>IF(J2414="","",IF(J2414&lt;&gt;0,INT(25.4347*POWER((18-J2414),1.81)),0))</f>
        <v/>
      </c>
      <c r="AD2414" s="190" t="str">
        <f>IFERROR(IF(Q2414&lt;&gt;0,INT(0.14354*POWER(((10*Q2414)-220),1.4)),0),"")</f>
        <v/>
      </c>
      <c r="AE2414" s="190" t="str">
        <f>IFERROR(IF(T2414&lt;&gt;0,INT(51.39*POWER((T2414-1.5),1.05)),0),"")</f>
        <v/>
      </c>
      <c r="AF2414" s="190">
        <f>IF(U2414&lt;&gt;0,INT(0.8465*POWER(((100*U2414)-75),1.42)),0)</f>
        <v>0</v>
      </c>
      <c r="AG2414" s="190" t="str">
        <f>IFERROR(IF(X2414&lt;&gt;0,INT(1.53775*POWER((82-X2414),1.81)),0),"")</f>
        <v/>
      </c>
      <c r="AH2414" s="190" t="str">
        <f>IF(Y2414="","",IF(Y2414&lt;&gt;0,INT(5.74352*POWER((28.5-Y2414),1.92)),0))</f>
        <v/>
      </c>
      <c r="AI2414" s="190">
        <f>IF(Z2414&lt;&gt;0,INT(12.91*POWER((Z2414-4),1.1)),0)</f>
        <v>0</v>
      </c>
      <c r="AJ2414" s="190" t="str">
        <f>IF(AA2414="","",IF(AA2414&lt;&gt;0,INT(0.2797*POWER(((100*AA2414)),1.35)),0))</f>
        <v/>
      </c>
      <c r="AK2414" s="191" t="str">
        <f>IF(AB2414="","",IF(AB2414&lt;&gt;0,INT(100.14*POWER((AB2414-1),1.08)),0))</f>
        <v/>
      </c>
      <c r="AL2414" s="192">
        <f>COUNT(J2414,Q2414,T2414,X2414,Y2414,AA2414,AB2414)</f>
        <v>0</v>
      </c>
      <c r="AM2414" s="193" t="str">
        <f>IF(AL2414=0,"",SUM(AC2414:AK2414))</f>
        <v/>
      </c>
    </row>
    <row r="2415" spans="1:39" customFormat="1" outlineLevel="1">
      <c r="B2415" s="256"/>
      <c r="C2415" s="124" t="s">
        <v>65</v>
      </c>
      <c r="D2415" s="103"/>
      <c r="E2415" s="103"/>
      <c r="F2415" s="219"/>
      <c r="G2415" s="220"/>
      <c r="H2415" s="104"/>
      <c r="I2415" s="105"/>
      <c r="J2415" s="107" t="str">
        <f>IFERROR((J2412-J2414)/J2414*100%,"")</f>
        <v/>
      </c>
      <c r="K2415" s="107" t="str">
        <f t="shared" ref="K2415:T2415" si="10628">IFERROR((K2414-K2412)/K2414*100%,"")</f>
        <v/>
      </c>
      <c r="L2415" s="107" t="str">
        <f t="shared" si="10628"/>
        <v/>
      </c>
      <c r="M2415" s="107" t="str">
        <f t="shared" si="10628"/>
        <v/>
      </c>
      <c r="N2415" s="107" t="str">
        <f t="shared" si="10628"/>
        <v/>
      </c>
      <c r="O2415" s="107" t="str">
        <f t="shared" si="10628"/>
        <v/>
      </c>
      <c r="P2415" s="107" t="str">
        <f t="shared" si="10628"/>
        <v/>
      </c>
      <c r="Q2415" s="107" t="str">
        <f t="shared" si="10628"/>
        <v/>
      </c>
      <c r="R2415" s="107" t="str">
        <f t="shared" si="10628"/>
        <v/>
      </c>
      <c r="S2415" s="107" t="str">
        <f t="shared" si="10628"/>
        <v/>
      </c>
      <c r="T2415" s="107" t="str">
        <f t="shared" si="10628"/>
        <v/>
      </c>
      <c r="U2415" s="107" t="str">
        <f t="shared" ref="U2415" si="10629">IFERROR((U2414-U2413)/U2414*100%,"")</f>
        <v/>
      </c>
      <c r="V2415" s="107" t="str">
        <f>IFERROR((V2412-V2414)/V2414*100%,"")</f>
        <v/>
      </c>
      <c r="W2415" s="107" t="str">
        <f>IFERROR((W2412-W2414)/W2414*100%,"")</f>
        <v/>
      </c>
      <c r="X2415" s="107" t="str">
        <f>IFERROR((X2412-X2414)/X2414*100%,"")</f>
        <v/>
      </c>
      <c r="Y2415" s="107" t="str">
        <f>IFERROR((Y2412-Y2414)/Y2414*100%,"")</f>
        <v/>
      </c>
      <c r="Z2415" s="107" t="str">
        <f t="shared" ref="Z2415" si="10630">IFERROR((Z2414-Z2413)/Z2414*100%,"")</f>
        <v/>
      </c>
      <c r="AA2415" s="107" t="str">
        <f>IFERROR((AA2414-AA2412)/AA2414*100%,"")</f>
        <v/>
      </c>
      <c r="AB2415" s="107" t="str">
        <f>IFERROR((AB2414-AB2412)/AB2414*100%,"")</f>
        <v/>
      </c>
      <c r="AC2415" s="194" t="str">
        <f t="shared" ref="AC2415" si="10631">IFERROR((AC2414-AC2413)/AC2414*100%,"")</f>
        <v/>
      </c>
      <c r="AD2415" s="194" t="str">
        <f t="shared" ref="AD2415" si="10632">IFERROR((AD2414-AD2413)/AD2414*100%,"")</f>
        <v/>
      </c>
      <c r="AE2415" s="194" t="str">
        <f t="shared" ref="AE2415" si="10633">IFERROR((AE2414-AE2413)/AE2414*100%,"")</f>
        <v/>
      </c>
      <c r="AF2415" s="194" t="str">
        <f t="shared" ref="AF2415" si="10634">IFERROR((AF2414-AF2413)/AF2414*100%,"")</f>
        <v/>
      </c>
      <c r="AG2415" s="194" t="str">
        <f t="shared" ref="AG2415" si="10635">IFERROR((AG2414-AG2413)/AG2414*100%,"")</f>
        <v/>
      </c>
      <c r="AH2415" s="194" t="str">
        <f t="shared" ref="AH2415" si="10636">IFERROR((AH2414-AH2413)/AH2414*100%,"")</f>
        <v/>
      </c>
      <c r="AI2415" s="194" t="str">
        <f t="shared" ref="AI2415" si="10637">IFERROR((AI2414-AI2413)/AI2414*100%,"")</f>
        <v/>
      </c>
      <c r="AJ2415" s="194" t="str">
        <f t="shared" ref="AJ2415" si="10638">IFERROR((AJ2414-AJ2413)/AJ2414*100%,"")</f>
        <v/>
      </c>
      <c r="AK2415" s="194" t="str">
        <f t="shared" ref="AK2415" si="10639">IFERROR((AK2414-AK2413)/AK2414*100%,"")</f>
        <v/>
      </c>
      <c r="AL2415" s="194" t="str">
        <f t="shared" ref="AL2415" si="10640">IFERROR((AL2414-AL2413)/AL2414*100%,"")</f>
        <v/>
      </c>
      <c r="AM2415" s="227" t="str">
        <f>IFERROR((AM2414-AM2412)/AM2414*100%,"")</f>
        <v/>
      </c>
    </row>
    <row r="2416" spans="1:39" customFormat="1" outlineLevel="1">
      <c r="A2416" t="str">
        <f>B2411&amp;C2416</f>
        <v>Surname, Forename4</v>
      </c>
      <c r="B2416" s="256"/>
      <c r="C2416" s="123">
        <v>4</v>
      </c>
      <c r="D2416" s="26" t="s">
        <v>22</v>
      </c>
      <c r="E2416" s="103"/>
      <c r="F2416" s="219"/>
      <c r="G2416" s="220"/>
      <c r="H2416" s="15"/>
      <c r="I2416" s="16"/>
      <c r="J2416" s="17"/>
      <c r="K2416" s="94"/>
      <c r="L2416" s="94"/>
      <c r="M2416" s="94"/>
      <c r="N2416" s="94"/>
      <c r="O2416" s="94"/>
      <c r="P2416" s="94"/>
      <c r="Q2416" s="17" t="str">
        <f>IF(SUM(K2416:P2416)=0,"",SUM(K2416:P2416))</f>
        <v/>
      </c>
      <c r="R2416" s="94"/>
      <c r="S2416" s="94"/>
      <c r="T2416" s="17" t="str">
        <f>IF(SUM(R2416:S2416)=0,"",SUM(R2416:S2416))</f>
        <v/>
      </c>
      <c r="U2416" s="17"/>
      <c r="V2416" s="94"/>
      <c r="W2416" s="17"/>
      <c r="X2416" s="94" t="str">
        <f>IFERROR(AVERAGE(V2416:W2416),"")</f>
        <v/>
      </c>
      <c r="Y2416" s="17"/>
      <c r="Z2416" s="17"/>
      <c r="AA2416" s="71"/>
      <c r="AB2416" s="17"/>
      <c r="AC2416" s="190" t="str">
        <f>IF(J2416="","",IF(J2416&lt;&gt;0,INT(25.4347*POWER((18-J2416),1.81)),0))</f>
        <v/>
      </c>
      <c r="AD2416" s="190" t="str">
        <f>IFERROR(IF(Q2416&lt;&gt;0,INT(0.14354*POWER(((10*Q2416)-220),1.4)),0),"")</f>
        <v/>
      </c>
      <c r="AE2416" s="190" t="str">
        <f>IFERROR(IF(T2416&lt;&gt;0,INT(51.39*POWER((T2416-1.5),1.05)),0),"")</f>
        <v/>
      </c>
      <c r="AF2416" s="190">
        <f>IF(U2416&lt;&gt;0,INT(0.8465*POWER(((100*U2416)-75),1.42)),0)</f>
        <v>0</v>
      </c>
      <c r="AG2416" s="190" t="str">
        <f>IFERROR(IF(X2416&lt;&gt;0,INT(1.53775*POWER((82-X2416),1.81)),0),"")</f>
        <v/>
      </c>
      <c r="AH2416" s="190" t="str">
        <f>IF(Y2416="","",IF(Y2416&lt;&gt;0,INT(5.74352*POWER((28.5-Y2416),1.92)),0))</f>
        <v/>
      </c>
      <c r="AI2416" s="190">
        <f>IF(Z2416&lt;&gt;0,INT(12.91*POWER((Z2416-4),1.1)),0)</f>
        <v>0</v>
      </c>
      <c r="AJ2416" s="190" t="str">
        <f>IF(AA2416="","",IF(AA2416&lt;&gt;0,INT(0.2797*POWER(((100*AA2416)),1.35)),0))</f>
        <v/>
      </c>
      <c r="AK2416" s="191" t="str">
        <f>IF(AB2416="","",IF(AB2416&lt;&gt;0,INT(100.14*POWER((AB2416-1),1.08)),0))</f>
        <v/>
      </c>
      <c r="AL2416" s="192">
        <f>COUNT(J2416,Q2416,T2416,X2416,Y2416,AA2416,AB2416)</f>
        <v>0</v>
      </c>
      <c r="AM2416" s="193" t="str">
        <f>IF(AL2416=0,"",SUM(AC2416:AK2416))</f>
        <v/>
      </c>
    </row>
    <row r="2417" spans="1:39" customFormat="1" outlineLevel="1">
      <c r="B2417" s="256"/>
      <c r="C2417" s="124" t="s">
        <v>65</v>
      </c>
      <c r="D2417" s="103"/>
      <c r="E2417" s="103"/>
      <c r="F2417" s="219"/>
      <c r="G2417" s="220"/>
      <c r="H2417" s="104"/>
      <c r="I2417" s="105"/>
      <c r="J2417" s="107" t="str">
        <f>IFERROR((J2414-J2416)/J2416*100%,"")</f>
        <v/>
      </c>
      <c r="K2417" s="107" t="str">
        <f t="shared" ref="K2417:T2417" si="10641">IFERROR((K2416-K2414)/K2416*100%,"")</f>
        <v/>
      </c>
      <c r="L2417" s="107" t="str">
        <f t="shared" si="10641"/>
        <v/>
      </c>
      <c r="M2417" s="107" t="str">
        <f t="shared" si="10641"/>
        <v/>
      </c>
      <c r="N2417" s="107" t="str">
        <f t="shared" si="10641"/>
        <v/>
      </c>
      <c r="O2417" s="107" t="str">
        <f t="shared" si="10641"/>
        <v/>
      </c>
      <c r="P2417" s="107" t="str">
        <f t="shared" si="10641"/>
        <v/>
      </c>
      <c r="Q2417" s="107" t="str">
        <f t="shared" si="10641"/>
        <v/>
      </c>
      <c r="R2417" s="107" t="str">
        <f t="shared" si="10641"/>
        <v/>
      </c>
      <c r="S2417" s="107" t="str">
        <f t="shared" si="10641"/>
        <v/>
      </c>
      <c r="T2417" s="107" t="str">
        <f t="shared" si="10641"/>
        <v/>
      </c>
      <c r="U2417" s="107" t="str">
        <f t="shared" ref="U2417" si="10642">IFERROR((U2416-U2415)/U2416*100%,"")</f>
        <v/>
      </c>
      <c r="V2417" s="107" t="str">
        <f>IFERROR((V2414-V2416)/V2416*100%,"")</f>
        <v/>
      </c>
      <c r="W2417" s="107" t="str">
        <f>IFERROR((W2414-W2416)/W2416*100%,"")</f>
        <v/>
      </c>
      <c r="X2417" s="107" t="str">
        <f>IFERROR((X2414-X2416)/X2416*100%,"")</f>
        <v/>
      </c>
      <c r="Y2417" s="107" t="str">
        <f>IFERROR((Y2414-Y2416)/Y2416*100%,"")</f>
        <v/>
      </c>
      <c r="Z2417" s="107" t="str">
        <f t="shared" ref="Z2417" si="10643">IFERROR((Z2416-Z2415)/Z2416*100%,"")</f>
        <v/>
      </c>
      <c r="AA2417" s="107" t="str">
        <f>IFERROR((AA2416-AA2414)/AA2416*100%,"")</f>
        <v/>
      </c>
      <c r="AB2417" s="107" t="str">
        <f>IFERROR((AB2416-AB2414)/AB2416*100%,"")</f>
        <v/>
      </c>
      <c r="AC2417" s="194" t="str">
        <f t="shared" ref="AC2417" si="10644">IFERROR((AC2416-AC2415)/AC2416*100%,"")</f>
        <v/>
      </c>
      <c r="AD2417" s="194" t="str">
        <f t="shared" ref="AD2417" si="10645">IFERROR((AD2416-AD2415)/AD2416*100%,"")</f>
        <v/>
      </c>
      <c r="AE2417" s="194" t="str">
        <f t="shared" ref="AE2417" si="10646">IFERROR((AE2416-AE2415)/AE2416*100%,"")</f>
        <v/>
      </c>
      <c r="AF2417" s="194" t="str">
        <f t="shared" ref="AF2417" si="10647">IFERROR((AF2416-AF2415)/AF2416*100%,"")</f>
        <v/>
      </c>
      <c r="AG2417" s="194" t="str">
        <f t="shared" ref="AG2417" si="10648">IFERROR((AG2416-AG2415)/AG2416*100%,"")</f>
        <v/>
      </c>
      <c r="AH2417" s="194" t="str">
        <f t="shared" ref="AH2417" si="10649">IFERROR((AH2416-AH2415)/AH2416*100%,"")</f>
        <v/>
      </c>
      <c r="AI2417" s="194" t="str">
        <f t="shared" ref="AI2417" si="10650">IFERROR((AI2416-AI2415)/AI2416*100%,"")</f>
        <v/>
      </c>
      <c r="AJ2417" s="194" t="str">
        <f t="shared" ref="AJ2417" si="10651">IFERROR((AJ2416-AJ2415)/AJ2416*100%,"")</f>
        <v/>
      </c>
      <c r="AK2417" s="194" t="str">
        <f t="shared" ref="AK2417" si="10652">IFERROR((AK2416-AK2415)/AK2416*100%,"")</f>
        <v/>
      </c>
      <c r="AL2417" s="194" t="str">
        <f t="shared" ref="AL2417" si="10653">IFERROR((AL2416-AL2415)/AL2416*100%,"")</f>
        <v/>
      </c>
      <c r="AM2417" s="227" t="str">
        <f>IFERROR((AM2416-AM2414)/AM2416*100%,"")</f>
        <v/>
      </c>
    </row>
    <row r="2418" spans="1:39" customFormat="1" outlineLevel="1">
      <c r="A2418" t="str">
        <f>B2411&amp;C2418</f>
        <v>Surname, Forename5</v>
      </c>
      <c r="B2418" s="256"/>
      <c r="C2418" s="123">
        <v>5</v>
      </c>
      <c r="D2418" s="26" t="s">
        <v>22</v>
      </c>
      <c r="E2418" s="103"/>
      <c r="F2418" s="219"/>
      <c r="G2418" s="220"/>
      <c r="H2418" s="15"/>
      <c r="I2418" s="16"/>
      <c r="J2418" s="17"/>
      <c r="K2418" s="94"/>
      <c r="L2418" s="94"/>
      <c r="M2418" s="94"/>
      <c r="N2418" s="94"/>
      <c r="O2418" s="94"/>
      <c r="P2418" s="94"/>
      <c r="Q2418" s="17" t="str">
        <f>IF(SUM(K2418:P2418)=0,"",SUM(K2418:P2418))</f>
        <v/>
      </c>
      <c r="R2418" s="94"/>
      <c r="S2418" s="94"/>
      <c r="T2418" s="17" t="str">
        <f>IF(SUM(R2418:S2418)=0,"",SUM(R2418:S2418))</f>
        <v/>
      </c>
      <c r="U2418" s="17"/>
      <c r="V2418" s="94"/>
      <c r="W2418" s="17"/>
      <c r="X2418" s="94" t="str">
        <f>IFERROR(AVERAGE(V2418:W2418),"")</f>
        <v/>
      </c>
      <c r="Y2418" s="17"/>
      <c r="Z2418" s="17"/>
      <c r="AA2418" s="71"/>
      <c r="AB2418" s="17"/>
      <c r="AC2418" s="190" t="str">
        <f>IF(J2418="","",IF(J2418&lt;&gt;0,INT(25.4347*POWER((18-J2418),1.81)),0))</f>
        <v/>
      </c>
      <c r="AD2418" s="190" t="str">
        <f>IFERROR(IF(Q2418&lt;&gt;0,INT(0.14354*POWER(((10*Q2418)-220),1.4)),0),"")</f>
        <v/>
      </c>
      <c r="AE2418" s="190" t="str">
        <f>IFERROR(IF(T2418&lt;&gt;0,INT(51.39*POWER((T2418-1.5),1.05)),0),"")</f>
        <v/>
      </c>
      <c r="AF2418" s="190">
        <f>IF(U2418&lt;&gt;0,INT(0.8465*POWER(((100*U2418)-75),1.42)),0)</f>
        <v>0</v>
      </c>
      <c r="AG2418" s="190" t="str">
        <f>IFERROR(IF(X2418&lt;&gt;0,INT(1.53775*POWER((82-X2418),1.81)),0),"")</f>
        <v/>
      </c>
      <c r="AH2418" s="190" t="str">
        <f>IF(Y2418="","",IF(Y2418&lt;&gt;0,INT(5.74352*POWER((28.5-Y2418),1.92)),0))</f>
        <v/>
      </c>
      <c r="AI2418" s="190">
        <f>IF(Z2418&lt;&gt;0,INT(12.91*POWER((Z2418-4),1.1)),0)</f>
        <v>0</v>
      </c>
      <c r="AJ2418" s="190" t="str">
        <f>IF(AA2418="","",IF(AA2418&lt;&gt;0,INT(0.2797*POWER(((100*AA2418)),1.35)),0))</f>
        <v/>
      </c>
      <c r="AK2418" s="191" t="str">
        <f>IF(AB2418="","",IF(AB2418&lt;&gt;0,INT(100.14*POWER((AB2418-1),1.08)),0))</f>
        <v/>
      </c>
      <c r="AL2418" s="192">
        <f>COUNT(J2418,Q2418,T2418,X2418,Y2418,AA2418,AB2418)</f>
        <v>0</v>
      </c>
      <c r="AM2418" s="193" t="str">
        <f>IF(AL2418=0,"",SUM(AC2418:AK2418))</f>
        <v/>
      </c>
    </row>
    <row r="2419" spans="1:39" customFormat="1" outlineLevel="1">
      <c r="B2419" s="256"/>
      <c r="C2419" s="124" t="s">
        <v>65</v>
      </c>
      <c r="D2419" s="103"/>
      <c r="E2419" s="103"/>
      <c r="F2419" s="219"/>
      <c r="G2419" s="220"/>
      <c r="H2419" s="104"/>
      <c r="I2419" s="105"/>
      <c r="J2419" s="107" t="str">
        <f>IFERROR((J2416-J2418)/J2418*100%,"")</f>
        <v/>
      </c>
      <c r="K2419" s="107" t="str">
        <f t="shared" ref="K2419:T2419" si="10654">IFERROR((K2418-K2416)/K2418*100%,"")</f>
        <v/>
      </c>
      <c r="L2419" s="107" t="str">
        <f t="shared" si="10654"/>
        <v/>
      </c>
      <c r="M2419" s="107" t="str">
        <f t="shared" si="10654"/>
        <v/>
      </c>
      <c r="N2419" s="107" t="str">
        <f t="shared" si="10654"/>
        <v/>
      </c>
      <c r="O2419" s="107" t="str">
        <f t="shared" si="10654"/>
        <v/>
      </c>
      <c r="P2419" s="107" t="str">
        <f t="shared" si="10654"/>
        <v/>
      </c>
      <c r="Q2419" s="107" t="str">
        <f t="shared" si="10654"/>
        <v/>
      </c>
      <c r="R2419" s="107" t="str">
        <f t="shared" si="10654"/>
        <v/>
      </c>
      <c r="S2419" s="107" t="str">
        <f t="shared" si="10654"/>
        <v/>
      </c>
      <c r="T2419" s="107" t="str">
        <f t="shared" si="10654"/>
        <v/>
      </c>
      <c r="U2419" s="107" t="str">
        <f t="shared" ref="U2419" si="10655">IFERROR((U2418-U2417)/U2418*100%,"")</f>
        <v/>
      </c>
      <c r="V2419" s="107" t="str">
        <f>IFERROR((V2416-V2418)/V2418*100%,"")</f>
        <v/>
      </c>
      <c r="W2419" s="107" t="str">
        <f>IFERROR((W2416-W2418)/W2418*100%,"")</f>
        <v/>
      </c>
      <c r="X2419" s="107" t="str">
        <f>IFERROR((X2416-X2418)/X2418*100%,"")</f>
        <v/>
      </c>
      <c r="Y2419" s="107" t="str">
        <f>IFERROR((Y2416-Y2418)/Y2418*100%,"")</f>
        <v/>
      </c>
      <c r="Z2419" s="107" t="str">
        <f t="shared" ref="Z2419" si="10656">IFERROR((Z2418-Z2417)/Z2418*100%,"")</f>
        <v/>
      </c>
      <c r="AA2419" s="107" t="str">
        <f>IFERROR((AA2418-AA2416)/AA2418*100%,"")</f>
        <v/>
      </c>
      <c r="AB2419" s="107" t="str">
        <f>IFERROR((AB2418-AB2416)/AB2418*100%,"")</f>
        <v/>
      </c>
      <c r="AC2419" s="194" t="str">
        <f t="shared" ref="AC2419" si="10657">IFERROR((AC2418-AC2417)/AC2418*100%,"")</f>
        <v/>
      </c>
      <c r="AD2419" s="194" t="str">
        <f t="shared" ref="AD2419" si="10658">IFERROR((AD2418-AD2417)/AD2418*100%,"")</f>
        <v/>
      </c>
      <c r="AE2419" s="194" t="str">
        <f t="shared" ref="AE2419" si="10659">IFERROR((AE2418-AE2417)/AE2418*100%,"")</f>
        <v/>
      </c>
      <c r="AF2419" s="194" t="str">
        <f t="shared" ref="AF2419" si="10660">IFERROR((AF2418-AF2417)/AF2418*100%,"")</f>
        <v/>
      </c>
      <c r="AG2419" s="194" t="str">
        <f t="shared" ref="AG2419" si="10661">IFERROR((AG2418-AG2417)/AG2418*100%,"")</f>
        <v/>
      </c>
      <c r="AH2419" s="194" t="str">
        <f t="shared" ref="AH2419" si="10662">IFERROR((AH2418-AH2417)/AH2418*100%,"")</f>
        <v/>
      </c>
      <c r="AI2419" s="194" t="str">
        <f t="shared" ref="AI2419" si="10663">IFERROR((AI2418-AI2417)/AI2418*100%,"")</f>
        <v/>
      </c>
      <c r="AJ2419" s="194" t="str">
        <f t="shared" ref="AJ2419" si="10664">IFERROR((AJ2418-AJ2417)/AJ2418*100%,"")</f>
        <v/>
      </c>
      <c r="AK2419" s="194" t="str">
        <f t="shared" ref="AK2419" si="10665">IFERROR((AK2418-AK2417)/AK2418*100%,"")</f>
        <v/>
      </c>
      <c r="AL2419" s="194" t="str">
        <f t="shared" ref="AL2419" si="10666">IFERROR((AL2418-AL2417)/AL2418*100%,"")</f>
        <v/>
      </c>
      <c r="AM2419" s="227" t="str">
        <f>IFERROR((AM2418-AM2416)/AM2418*100%,"")</f>
        <v/>
      </c>
    </row>
    <row r="2420" spans="1:39" customFormat="1" outlineLevel="1">
      <c r="A2420" t="str">
        <f>B2411&amp;C2420</f>
        <v>Surname, Forename6</v>
      </c>
      <c r="B2420" s="256"/>
      <c r="C2420" s="123">
        <v>6</v>
      </c>
      <c r="D2420" s="26" t="s">
        <v>22</v>
      </c>
      <c r="E2420" s="103"/>
      <c r="F2420" s="219"/>
      <c r="G2420" s="220"/>
      <c r="H2420" s="15"/>
      <c r="I2420" s="16"/>
      <c r="J2420" s="17"/>
      <c r="K2420" s="94"/>
      <c r="L2420" s="94"/>
      <c r="M2420" s="94"/>
      <c r="N2420" s="94"/>
      <c r="O2420" s="94"/>
      <c r="P2420" s="94"/>
      <c r="Q2420" s="17" t="str">
        <f>IF(SUM(K2420:P2420)=0,"",SUM(K2420:P2420))</f>
        <v/>
      </c>
      <c r="R2420" s="94"/>
      <c r="S2420" s="94"/>
      <c r="T2420" s="17" t="str">
        <f>IF(SUM(R2420:S2420)=0,"",SUM(R2420:S2420))</f>
        <v/>
      </c>
      <c r="U2420" s="17"/>
      <c r="V2420" s="94"/>
      <c r="W2420" s="17"/>
      <c r="X2420" s="94" t="str">
        <f>IFERROR(AVERAGE(V2420:W2420),"")</f>
        <v/>
      </c>
      <c r="Y2420" s="17"/>
      <c r="Z2420" s="17"/>
      <c r="AA2420" s="71"/>
      <c r="AB2420" s="17"/>
      <c r="AC2420" s="190" t="str">
        <f>IF(J2420="","",IF(J2420&lt;&gt;0,INT(25.4347*POWER((18-J2420),1.81)),0))</f>
        <v/>
      </c>
      <c r="AD2420" s="190" t="str">
        <f>IFERROR(IF(Q2420&lt;&gt;0,INT(0.14354*POWER(((10*Q2420)-220),1.4)),0),"")</f>
        <v/>
      </c>
      <c r="AE2420" s="190" t="str">
        <f>IFERROR(IF(T2420&lt;&gt;0,INT(51.39*POWER((T2420-1.5),1.05)),0),"")</f>
        <v/>
      </c>
      <c r="AF2420" s="190">
        <f>IF(U2420&lt;&gt;0,INT(0.8465*POWER(((100*U2420)-75),1.42)),0)</f>
        <v>0</v>
      </c>
      <c r="AG2420" s="190" t="str">
        <f>IFERROR(IF(X2420&lt;&gt;0,INT(1.53775*POWER((82-X2420),1.81)),0),"")</f>
        <v/>
      </c>
      <c r="AH2420" s="190" t="str">
        <f>IF(Y2420="","",IF(Y2420&lt;&gt;0,INT(5.74352*POWER((28.5-Y2420),1.92)),0))</f>
        <v/>
      </c>
      <c r="AI2420" s="190">
        <f>IF(Z2420&lt;&gt;0,INT(12.91*POWER((Z2420-4),1.1)),0)</f>
        <v>0</v>
      </c>
      <c r="AJ2420" s="190" t="str">
        <f>IF(AA2420="","",IF(AA2420&lt;&gt;0,INT(0.2797*POWER(((100*AA2420)),1.35)),0))</f>
        <v/>
      </c>
      <c r="AK2420" s="191" t="str">
        <f>IF(AB2420="","",IF(AB2420&lt;&gt;0,INT(100.14*POWER((AB2420-1),1.08)),0))</f>
        <v/>
      </c>
      <c r="AL2420" s="192">
        <f>COUNT(J2420,Q2420,T2420,X2420,Y2420,AA2420,AB2420)</f>
        <v>0</v>
      </c>
      <c r="AM2420" s="193" t="str">
        <f>IF(AL2420=0,"",SUM(AC2420:AK2420))</f>
        <v/>
      </c>
    </row>
    <row r="2421" spans="1:39" customFormat="1" outlineLevel="1">
      <c r="B2421" s="256"/>
      <c r="C2421" s="124" t="s">
        <v>65</v>
      </c>
      <c r="D2421" s="103"/>
      <c r="E2421" s="103"/>
      <c r="F2421" s="219"/>
      <c r="G2421" s="220"/>
      <c r="H2421" s="104"/>
      <c r="I2421" s="105"/>
      <c r="J2421" s="107" t="str">
        <f>IFERROR((J2418-J2420)/J2420*100%,"")</f>
        <v/>
      </c>
      <c r="K2421" s="107" t="str">
        <f t="shared" ref="K2421:T2421" si="10667">IFERROR((K2420-K2418)/K2420*100%,"")</f>
        <v/>
      </c>
      <c r="L2421" s="107" t="str">
        <f t="shared" si="10667"/>
        <v/>
      </c>
      <c r="M2421" s="107" t="str">
        <f t="shared" si="10667"/>
        <v/>
      </c>
      <c r="N2421" s="107" t="str">
        <f t="shared" si="10667"/>
        <v/>
      </c>
      <c r="O2421" s="107" t="str">
        <f t="shared" si="10667"/>
        <v/>
      </c>
      <c r="P2421" s="107" t="str">
        <f t="shared" si="10667"/>
        <v/>
      </c>
      <c r="Q2421" s="107" t="str">
        <f t="shared" si="10667"/>
        <v/>
      </c>
      <c r="R2421" s="107" t="str">
        <f t="shared" si="10667"/>
        <v/>
      </c>
      <c r="S2421" s="107" t="str">
        <f t="shared" si="10667"/>
        <v/>
      </c>
      <c r="T2421" s="107" t="str">
        <f t="shared" si="10667"/>
        <v/>
      </c>
      <c r="U2421" s="107" t="str">
        <f t="shared" ref="U2421" si="10668">IFERROR((U2420-U2419)/U2420*100%,"")</f>
        <v/>
      </c>
      <c r="V2421" s="107" t="str">
        <f>IFERROR((V2418-V2420)/V2420*100%,"")</f>
        <v/>
      </c>
      <c r="W2421" s="107" t="str">
        <f>IFERROR((W2418-W2420)/W2420*100%,"")</f>
        <v/>
      </c>
      <c r="X2421" s="107" t="str">
        <f>IFERROR((X2418-X2420)/X2420*100%,"")</f>
        <v/>
      </c>
      <c r="Y2421" s="107" t="str">
        <f>IFERROR((Y2418-Y2420)/Y2420*100%,"")</f>
        <v/>
      </c>
      <c r="Z2421" s="107" t="str">
        <f t="shared" ref="Z2421" si="10669">IFERROR((Z2420-Z2419)/Z2420*100%,"")</f>
        <v/>
      </c>
      <c r="AA2421" s="107" t="str">
        <f>IFERROR((AA2420-AA2418)/AA2420*100%,"")</f>
        <v/>
      </c>
      <c r="AB2421" s="107" t="str">
        <f>IFERROR((AB2420-AB2418)/AB2420*100%,"")</f>
        <v/>
      </c>
      <c r="AC2421" s="194" t="str">
        <f t="shared" ref="AC2421" si="10670">IFERROR((AC2420-AC2419)/AC2420*100%,"")</f>
        <v/>
      </c>
      <c r="AD2421" s="194" t="str">
        <f t="shared" ref="AD2421" si="10671">IFERROR((AD2420-AD2419)/AD2420*100%,"")</f>
        <v/>
      </c>
      <c r="AE2421" s="194" t="str">
        <f t="shared" ref="AE2421" si="10672">IFERROR((AE2420-AE2419)/AE2420*100%,"")</f>
        <v/>
      </c>
      <c r="AF2421" s="194" t="str">
        <f t="shared" ref="AF2421" si="10673">IFERROR((AF2420-AF2419)/AF2420*100%,"")</f>
        <v/>
      </c>
      <c r="AG2421" s="194" t="str">
        <f t="shared" ref="AG2421" si="10674">IFERROR((AG2420-AG2419)/AG2420*100%,"")</f>
        <v/>
      </c>
      <c r="AH2421" s="194" t="str">
        <f t="shared" ref="AH2421" si="10675">IFERROR((AH2420-AH2419)/AH2420*100%,"")</f>
        <v/>
      </c>
      <c r="AI2421" s="194" t="str">
        <f t="shared" ref="AI2421" si="10676">IFERROR((AI2420-AI2419)/AI2420*100%,"")</f>
        <v/>
      </c>
      <c r="AJ2421" s="194" t="str">
        <f t="shared" ref="AJ2421" si="10677">IFERROR((AJ2420-AJ2419)/AJ2420*100%,"")</f>
        <v/>
      </c>
      <c r="AK2421" s="194" t="str">
        <f t="shared" ref="AK2421" si="10678">IFERROR((AK2420-AK2419)/AK2420*100%,"")</f>
        <v/>
      </c>
      <c r="AL2421" s="194" t="str">
        <f t="shared" ref="AL2421" si="10679">IFERROR((AL2420-AL2419)/AL2420*100%,"")</f>
        <v/>
      </c>
      <c r="AM2421" s="227" t="str">
        <f>IFERROR((AM2420-AM2418)/AM2420*100%,"")</f>
        <v/>
      </c>
    </row>
    <row r="2422" spans="1:39" customFormat="1" outlineLevel="1">
      <c r="A2422" t="str">
        <f>B2411&amp;C2422</f>
        <v>Surname, Forename7</v>
      </c>
      <c r="B2422" s="256"/>
      <c r="C2422" s="123">
        <v>7</v>
      </c>
      <c r="D2422" s="26" t="s">
        <v>22</v>
      </c>
      <c r="E2422" s="103"/>
      <c r="F2422" s="219"/>
      <c r="G2422" s="220"/>
      <c r="H2422" s="15"/>
      <c r="I2422" s="16"/>
      <c r="J2422" s="17"/>
      <c r="K2422" s="94"/>
      <c r="L2422" s="94"/>
      <c r="M2422" s="94"/>
      <c r="N2422" s="94"/>
      <c r="O2422" s="94"/>
      <c r="P2422" s="94"/>
      <c r="Q2422" s="17" t="str">
        <f>IF(SUM(K2422:P2422)=0,"",SUM(K2422:P2422))</f>
        <v/>
      </c>
      <c r="R2422" s="94"/>
      <c r="S2422" s="94"/>
      <c r="T2422" s="17" t="str">
        <f>IF(SUM(R2422:S2422)=0,"",SUM(R2422:S2422))</f>
        <v/>
      </c>
      <c r="U2422" s="17"/>
      <c r="V2422" s="94"/>
      <c r="W2422" s="17"/>
      <c r="X2422" s="94" t="str">
        <f>IFERROR(AVERAGE(V2422:W2422),"")</f>
        <v/>
      </c>
      <c r="Y2422" s="17"/>
      <c r="Z2422" s="17"/>
      <c r="AA2422" s="71"/>
      <c r="AB2422" s="17"/>
      <c r="AC2422" s="190" t="str">
        <f>IF(J2422="","",IF(J2422&lt;&gt;0,INT(25.4347*POWER((18-J2422),1.81)),0))</f>
        <v/>
      </c>
      <c r="AD2422" s="190" t="str">
        <f>IFERROR(IF(Q2422&lt;&gt;0,INT(0.14354*POWER(((10*Q2422)-220),1.4)),0),"")</f>
        <v/>
      </c>
      <c r="AE2422" s="190" t="str">
        <f>IFERROR(IF(T2422&lt;&gt;0,INT(51.39*POWER((T2422-1.5),1.05)),0),"")</f>
        <v/>
      </c>
      <c r="AF2422" s="190">
        <f>IF(U2422&lt;&gt;0,INT(0.8465*POWER(((100*U2422)-75),1.42)),0)</f>
        <v>0</v>
      </c>
      <c r="AG2422" s="190" t="str">
        <f>IFERROR(IF(X2422&lt;&gt;0,INT(1.53775*POWER((82-X2422),1.81)),0),"")</f>
        <v/>
      </c>
      <c r="AH2422" s="190" t="str">
        <f>IF(Y2422="","",IF(Y2422&lt;&gt;0,INT(5.74352*POWER((28.5-Y2422),1.92)),0))</f>
        <v/>
      </c>
      <c r="AI2422" s="190">
        <f>IF(Z2422&lt;&gt;0,INT(12.91*POWER((Z2422-4),1.1)),0)</f>
        <v>0</v>
      </c>
      <c r="AJ2422" s="190" t="str">
        <f>IF(AA2422="","",IF(AA2422&lt;&gt;0,INT(0.2797*POWER(((100*AA2422)),1.35)),0))</f>
        <v/>
      </c>
      <c r="AK2422" s="191" t="str">
        <f>IF(AB2422="","",IF(AB2422&lt;&gt;0,INT(100.14*POWER((AB2422-1),1.08)),0))</f>
        <v/>
      </c>
      <c r="AL2422" s="192">
        <f>COUNT(J2422,Q2422,T2422,X2422,Y2422,AA2422,AB2422)</f>
        <v>0</v>
      </c>
      <c r="AM2422" s="193" t="str">
        <f>IF(AL2422=0,"",SUM(AC2422:AK2422))</f>
        <v/>
      </c>
    </row>
    <row r="2423" spans="1:39" customFormat="1" outlineLevel="1">
      <c r="B2423" s="256"/>
      <c r="C2423" s="124" t="s">
        <v>65</v>
      </c>
      <c r="D2423" s="103"/>
      <c r="E2423" s="103"/>
      <c r="F2423" s="219"/>
      <c r="G2423" s="220"/>
      <c r="H2423" s="104"/>
      <c r="I2423" s="105"/>
      <c r="J2423" s="107" t="str">
        <f>IFERROR((J2420-J2422)/J2422*100%,"")</f>
        <v/>
      </c>
      <c r="K2423" s="107" t="str">
        <f t="shared" ref="K2423:T2423" si="10680">IFERROR((K2422-K2420)/K2422*100%,"")</f>
        <v/>
      </c>
      <c r="L2423" s="107" t="str">
        <f t="shared" si="10680"/>
        <v/>
      </c>
      <c r="M2423" s="107" t="str">
        <f t="shared" si="10680"/>
        <v/>
      </c>
      <c r="N2423" s="107" t="str">
        <f t="shared" si="10680"/>
        <v/>
      </c>
      <c r="O2423" s="107" t="str">
        <f t="shared" si="10680"/>
        <v/>
      </c>
      <c r="P2423" s="107" t="str">
        <f t="shared" si="10680"/>
        <v/>
      </c>
      <c r="Q2423" s="107" t="str">
        <f t="shared" si="10680"/>
        <v/>
      </c>
      <c r="R2423" s="107" t="str">
        <f t="shared" si="10680"/>
        <v/>
      </c>
      <c r="S2423" s="107" t="str">
        <f t="shared" si="10680"/>
        <v/>
      </c>
      <c r="T2423" s="107" t="str">
        <f t="shared" si="10680"/>
        <v/>
      </c>
      <c r="U2423" s="107" t="str">
        <f t="shared" ref="U2423" si="10681">IFERROR((U2422-U2421)/U2422*100%,"")</f>
        <v/>
      </c>
      <c r="V2423" s="107" t="str">
        <f>IFERROR((V2420-V2422)/V2422*100%,"")</f>
        <v/>
      </c>
      <c r="W2423" s="107" t="str">
        <f>IFERROR((W2420-W2422)/W2422*100%,"")</f>
        <v/>
      </c>
      <c r="X2423" s="107" t="str">
        <f>IFERROR((X2420-X2422)/X2422*100%,"")</f>
        <v/>
      </c>
      <c r="Y2423" s="107" t="str">
        <f>IFERROR((Y2420-Y2422)/Y2422*100%,"")</f>
        <v/>
      </c>
      <c r="Z2423" s="107" t="str">
        <f t="shared" ref="Z2423" si="10682">IFERROR((Z2422-Z2421)/Z2422*100%,"")</f>
        <v/>
      </c>
      <c r="AA2423" s="107" t="str">
        <f>IFERROR((AA2422-AA2420)/AA2422*100%,"")</f>
        <v/>
      </c>
      <c r="AB2423" s="107" t="str">
        <f>IFERROR((AB2422-AB2420)/AB2422*100%,"")</f>
        <v/>
      </c>
      <c r="AC2423" s="194" t="str">
        <f t="shared" ref="AC2423" si="10683">IFERROR((AC2422-AC2421)/AC2422*100%,"")</f>
        <v/>
      </c>
      <c r="AD2423" s="194" t="str">
        <f t="shared" ref="AD2423" si="10684">IFERROR((AD2422-AD2421)/AD2422*100%,"")</f>
        <v/>
      </c>
      <c r="AE2423" s="194" t="str">
        <f t="shared" ref="AE2423" si="10685">IFERROR((AE2422-AE2421)/AE2422*100%,"")</f>
        <v/>
      </c>
      <c r="AF2423" s="194" t="str">
        <f t="shared" ref="AF2423" si="10686">IFERROR((AF2422-AF2421)/AF2422*100%,"")</f>
        <v/>
      </c>
      <c r="AG2423" s="194" t="str">
        <f t="shared" ref="AG2423" si="10687">IFERROR((AG2422-AG2421)/AG2422*100%,"")</f>
        <v/>
      </c>
      <c r="AH2423" s="194" t="str">
        <f t="shared" ref="AH2423" si="10688">IFERROR((AH2422-AH2421)/AH2422*100%,"")</f>
        <v/>
      </c>
      <c r="AI2423" s="194" t="str">
        <f t="shared" ref="AI2423" si="10689">IFERROR((AI2422-AI2421)/AI2422*100%,"")</f>
        <v/>
      </c>
      <c r="AJ2423" s="194" t="str">
        <f t="shared" ref="AJ2423" si="10690">IFERROR((AJ2422-AJ2421)/AJ2422*100%,"")</f>
        <v/>
      </c>
      <c r="AK2423" s="194" t="str">
        <f t="shared" ref="AK2423" si="10691">IFERROR((AK2422-AK2421)/AK2422*100%,"")</f>
        <v/>
      </c>
      <c r="AL2423" s="194" t="str">
        <f t="shared" ref="AL2423" si="10692">IFERROR((AL2422-AL2421)/AL2422*100%,"")</f>
        <v/>
      </c>
      <c r="AM2423" s="227" t="str">
        <f>IFERROR((AM2422-AM2420)/AM2422*100%,"")</f>
        <v/>
      </c>
    </row>
    <row r="2424" spans="1:39" customFormat="1" outlineLevel="1">
      <c r="A2424" t="str">
        <f>B2411&amp;C2424</f>
        <v>Surname, Forename8</v>
      </c>
      <c r="B2424" s="256"/>
      <c r="C2424" s="123">
        <v>8</v>
      </c>
      <c r="D2424" s="26" t="s">
        <v>22</v>
      </c>
      <c r="E2424" s="103"/>
      <c r="F2424" s="219"/>
      <c r="G2424" s="220"/>
      <c r="H2424" s="15"/>
      <c r="I2424" s="16"/>
      <c r="J2424" s="17"/>
      <c r="K2424" s="94"/>
      <c r="L2424" s="94"/>
      <c r="M2424" s="94"/>
      <c r="N2424" s="94"/>
      <c r="O2424" s="94"/>
      <c r="P2424" s="94"/>
      <c r="Q2424" s="17" t="str">
        <f>IF(SUM(K2424:P2424)=0,"",SUM(K2424:P2424))</f>
        <v/>
      </c>
      <c r="R2424" s="94"/>
      <c r="S2424" s="94"/>
      <c r="T2424" s="17" t="str">
        <f>IF(SUM(R2424:S2424)=0,"",SUM(R2424:S2424))</f>
        <v/>
      </c>
      <c r="U2424" s="17"/>
      <c r="V2424" s="94"/>
      <c r="W2424" s="17"/>
      <c r="X2424" s="94" t="str">
        <f>IFERROR(AVERAGE(V2424:W2424),"")</f>
        <v/>
      </c>
      <c r="Y2424" s="17"/>
      <c r="Z2424" s="17"/>
      <c r="AA2424" s="71"/>
      <c r="AB2424" s="17"/>
      <c r="AC2424" s="190" t="str">
        <f>IF(J2424="","",IF(J2424&lt;&gt;0,INT(25.4347*POWER((18-J2424),1.81)),0))</f>
        <v/>
      </c>
      <c r="AD2424" s="190" t="str">
        <f>IFERROR(IF(Q2424&lt;&gt;0,INT(0.14354*POWER(((10*Q2424)-220),1.4)),0),"")</f>
        <v/>
      </c>
      <c r="AE2424" s="190" t="str">
        <f>IFERROR(IF(T2424&lt;&gt;0,INT(51.39*POWER((T2424-1.5),1.05)),0),"")</f>
        <v/>
      </c>
      <c r="AF2424" s="190">
        <f>IF(U2424&lt;&gt;0,INT(0.8465*POWER(((100*U2424)-75),1.42)),0)</f>
        <v>0</v>
      </c>
      <c r="AG2424" s="190" t="str">
        <f>IFERROR(IF(X2424&lt;&gt;0,INT(1.53775*POWER((82-X2424),1.81)),0),"")</f>
        <v/>
      </c>
      <c r="AH2424" s="190" t="str">
        <f>IF(Y2424="","",IF(Y2424&lt;&gt;0,INT(5.74352*POWER((28.5-Y2424),1.92)),0))</f>
        <v/>
      </c>
      <c r="AI2424" s="190">
        <f>IF(Z2424&lt;&gt;0,INT(12.91*POWER((Z2424-4),1.1)),0)</f>
        <v>0</v>
      </c>
      <c r="AJ2424" s="190" t="str">
        <f>IF(AA2424="","",IF(AA2424&lt;&gt;0,INT(0.2797*POWER(((100*AA2424)),1.35)),0))</f>
        <v/>
      </c>
      <c r="AK2424" s="191" t="str">
        <f>IF(AB2424="","",IF(AB2424&lt;&gt;0,INT(100.14*POWER((AB2424-1),1.08)),0))</f>
        <v/>
      </c>
      <c r="AL2424" s="192">
        <f>COUNT(J2424,Q2424,T2424,X2424,Y2424,AA2424,AB2424)</f>
        <v>0</v>
      </c>
      <c r="AM2424" s="193" t="str">
        <f>IF(AL2424=0,"",SUM(AC2424:AK2424))</f>
        <v/>
      </c>
    </row>
    <row r="2425" spans="1:39" customFormat="1" outlineLevel="1">
      <c r="B2425" s="256"/>
      <c r="C2425" s="124" t="s">
        <v>65</v>
      </c>
      <c r="D2425" s="103"/>
      <c r="E2425" s="103"/>
      <c r="F2425" s="219"/>
      <c r="G2425" s="220"/>
      <c r="H2425" s="104"/>
      <c r="I2425" s="105"/>
      <c r="J2425" s="107" t="str">
        <f>IFERROR((J2422-J2424)/J2424*100%,"")</f>
        <v/>
      </c>
      <c r="K2425" s="107" t="str">
        <f t="shared" ref="K2425:T2425" si="10693">IFERROR((K2424-K2422)/K2424*100%,"")</f>
        <v/>
      </c>
      <c r="L2425" s="107" t="str">
        <f t="shared" si="10693"/>
        <v/>
      </c>
      <c r="M2425" s="107" t="str">
        <f t="shared" si="10693"/>
        <v/>
      </c>
      <c r="N2425" s="107" t="str">
        <f t="shared" si="10693"/>
        <v/>
      </c>
      <c r="O2425" s="107" t="str">
        <f t="shared" si="10693"/>
        <v/>
      </c>
      <c r="P2425" s="107" t="str">
        <f t="shared" si="10693"/>
        <v/>
      </c>
      <c r="Q2425" s="107" t="str">
        <f t="shared" si="10693"/>
        <v/>
      </c>
      <c r="R2425" s="107" t="str">
        <f t="shared" si="10693"/>
        <v/>
      </c>
      <c r="S2425" s="107" t="str">
        <f t="shared" si="10693"/>
        <v/>
      </c>
      <c r="T2425" s="107" t="str">
        <f t="shared" si="10693"/>
        <v/>
      </c>
      <c r="U2425" s="107" t="str">
        <f t="shared" ref="U2425" si="10694">IFERROR((U2424-U2423)/U2424*100%,"")</f>
        <v/>
      </c>
      <c r="V2425" s="107" t="str">
        <f>IFERROR((V2422-V2424)/V2424*100%,"")</f>
        <v/>
      </c>
      <c r="W2425" s="107" t="str">
        <f>IFERROR((W2422-W2424)/W2424*100%,"")</f>
        <v/>
      </c>
      <c r="X2425" s="107" t="str">
        <f>IFERROR((X2422-X2424)/X2424*100%,"")</f>
        <v/>
      </c>
      <c r="Y2425" s="107" t="str">
        <f>IFERROR((Y2422-Y2424)/Y2424*100%,"")</f>
        <v/>
      </c>
      <c r="Z2425" s="107" t="str">
        <f t="shared" ref="Z2425" si="10695">IFERROR((Z2424-Z2423)/Z2424*100%,"")</f>
        <v/>
      </c>
      <c r="AA2425" s="107" t="str">
        <f>IFERROR((AA2424-AA2422)/AA2424*100%,"")</f>
        <v/>
      </c>
      <c r="AB2425" s="107" t="str">
        <f>IFERROR((AB2424-AB2422)/AB2424*100%,"")</f>
        <v/>
      </c>
      <c r="AC2425" s="194" t="str">
        <f t="shared" ref="AC2425" si="10696">IFERROR((AC2424-AC2423)/AC2424*100%,"")</f>
        <v/>
      </c>
      <c r="AD2425" s="194" t="str">
        <f t="shared" ref="AD2425" si="10697">IFERROR((AD2424-AD2423)/AD2424*100%,"")</f>
        <v/>
      </c>
      <c r="AE2425" s="194" t="str">
        <f t="shared" ref="AE2425" si="10698">IFERROR((AE2424-AE2423)/AE2424*100%,"")</f>
        <v/>
      </c>
      <c r="AF2425" s="194" t="str">
        <f t="shared" ref="AF2425" si="10699">IFERROR((AF2424-AF2423)/AF2424*100%,"")</f>
        <v/>
      </c>
      <c r="AG2425" s="194" t="str">
        <f t="shared" ref="AG2425" si="10700">IFERROR((AG2424-AG2423)/AG2424*100%,"")</f>
        <v/>
      </c>
      <c r="AH2425" s="194" t="str">
        <f t="shared" ref="AH2425" si="10701">IFERROR((AH2424-AH2423)/AH2424*100%,"")</f>
        <v/>
      </c>
      <c r="AI2425" s="194" t="str">
        <f t="shared" ref="AI2425" si="10702">IFERROR((AI2424-AI2423)/AI2424*100%,"")</f>
        <v/>
      </c>
      <c r="AJ2425" s="194" t="str">
        <f t="shared" ref="AJ2425" si="10703">IFERROR((AJ2424-AJ2423)/AJ2424*100%,"")</f>
        <v/>
      </c>
      <c r="AK2425" s="194" t="str">
        <f t="shared" ref="AK2425" si="10704">IFERROR((AK2424-AK2423)/AK2424*100%,"")</f>
        <v/>
      </c>
      <c r="AL2425" s="194" t="str">
        <f t="shared" ref="AL2425" si="10705">IFERROR((AL2424-AL2423)/AL2424*100%,"")</f>
        <v/>
      </c>
      <c r="AM2425" s="227" t="str">
        <f>IFERROR((AM2424-AM2422)/AM2424*100%,"")</f>
        <v/>
      </c>
    </row>
    <row r="2426" spans="1:39" customFormat="1" outlineLevel="1">
      <c r="A2426" t="str">
        <f>B2411&amp;C2426</f>
        <v>Surname, Forename9</v>
      </c>
      <c r="B2426" s="256"/>
      <c r="C2426" s="123">
        <v>9</v>
      </c>
      <c r="D2426" s="26" t="s">
        <v>22</v>
      </c>
      <c r="E2426" s="103"/>
      <c r="F2426" s="219"/>
      <c r="G2426" s="220"/>
      <c r="H2426" s="15"/>
      <c r="I2426" s="16"/>
      <c r="J2426" s="17"/>
      <c r="K2426" s="94"/>
      <c r="L2426" s="94"/>
      <c r="M2426" s="94"/>
      <c r="N2426" s="94"/>
      <c r="O2426" s="94"/>
      <c r="P2426" s="94"/>
      <c r="Q2426" s="17" t="str">
        <f>IF(SUM(K2426:P2426)=0,"",SUM(K2426:P2426))</f>
        <v/>
      </c>
      <c r="R2426" s="94"/>
      <c r="S2426" s="94"/>
      <c r="T2426" s="17" t="str">
        <f>IF(SUM(R2426:S2426)=0,"",SUM(R2426:S2426))</f>
        <v/>
      </c>
      <c r="U2426" s="17"/>
      <c r="V2426" s="94"/>
      <c r="W2426" s="17"/>
      <c r="X2426" s="94" t="str">
        <f>IFERROR(AVERAGE(V2426:W2426),"")</f>
        <v/>
      </c>
      <c r="Y2426" s="17"/>
      <c r="Z2426" s="17"/>
      <c r="AA2426" s="71"/>
      <c r="AB2426" s="17"/>
      <c r="AC2426" s="190" t="str">
        <f>IF(J2426="","",IF(J2426&lt;&gt;0,INT(25.4347*POWER((18-J2426),1.81)),0))</f>
        <v/>
      </c>
      <c r="AD2426" s="190" t="str">
        <f>IFERROR(IF(Q2426&lt;&gt;0,INT(0.14354*POWER(((10*Q2426)-220),1.4)),0),"")</f>
        <v/>
      </c>
      <c r="AE2426" s="190" t="str">
        <f>IFERROR(IF(T2426&lt;&gt;0,INT(51.39*POWER((T2426-1.5),1.05)),0),"")</f>
        <v/>
      </c>
      <c r="AF2426" s="190">
        <f>IF(U2426&lt;&gt;0,INT(0.8465*POWER(((100*U2426)-75),1.42)),0)</f>
        <v>0</v>
      </c>
      <c r="AG2426" s="190" t="str">
        <f>IFERROR(IF(X2426&lt;&gt;0,INT(1.53775*POWER((82-X2426),1.81)),0),"")</f>
        <v/>
      </c>
      <c r="AH2426" s="190" t="str">
        <f>IF(Y2426="","",IF(Y2426&lt;&gt;0,INT(5.74352*POWER((28.5-Y2426),1.92)),0))</f>
        <v/>
      </c>
      <c r="AI2426" s="190">
        <f>IF(Z2426&lt;&gt;0,INT(12.91*POWER((Z2426-4),1.1)),0)</f>
        <v>0</v>
      </c>
      <c r="AJ2426" s="190" t="str">
        <f>IF(AA2426="","",IF(AA2426&lt;&gt;0,INT(0.2797*POWER(((100*AA2426)),1.35)),0))</f>
        <v/>
      </c>
      <c r="AK2426" s="191" t="str">
        <f>IF(AB2426="","",IF(AB2426&lt;&gt;0,INT(100.14*POWER((AB2426-1),1.08)),0))</f>
        <v/>
      </c>
      <c r="AL2426" s="192">
        <f>COUNT(J2426,Q2426,T2426,X2426,Y2426,AA2426,AB2426)</f>
        <v>0</v>
      </c>
      <c r="AM2426" s="193" t="str">
        <f>IF(AL2426=0,"",SUM(AC2426:AK2426))</f>
        <v/>
      </c>
    </row>
    <row r="2427" spans="1:39" customFormat="1" outlineLevel="1">
      <c r="B2427" s="256"/>
      <c r="C2427" s="124" t="s">
        <v>65</v>
      </c>
      <c r="D2427" s="33"/>
      <c r="E2427" s="33"/>
      <c r="F2427" s="221"/>
      <c r="G2427" s="222"/>
      <c r="H2427" s="18"/>
      <c r="I2427" s="44"/>
      <c r="J2427" s="107" t="str">
        <f>IFERROR((J2424-J2426)/J2426*100%,"")</f>
        <v/>
      </c>
      <c r="K2427" s="107" t="str">
        <f t="shared" ref="K2427:T2427" si="10706">IFERROR((K2426-K2424)/K2426*100%,"")</f>
        <v/>
      </c>
      <c r="L2427" s="107" t="str">
        <f t="shared" si="10706"/>
        <v/>
      </c>
      <c r="M2427" s="107" t="str">
        <f t="shared" si="10706"/>
        <v/>
      </c>
      <c r="N2427" s="107" t="str">
        <f t="shared" si="10706"/>
        <v/>
      </c>
      <c r="O2427" s="107" t="str">
        <f t="shared" si="10706"/>
        <v/>
      </c>
      <c r="P2427" s="107" t="str">
        <f t="shared" si="10706"/>
        <v/>
      </c>
      <c r="Q2427" s="107" t="str">
        <f t="shared" si="10706"/>
        <v/>
      </c>
      <c r="R2427" s="107" t="str">
        <f t="shared" si="10706"/>
        <v/>
      </c>
      <c r="S2427" s="107" t="str">
        <f t="shared" si="10706"/>
        <v/>
      </c>
      <c r="T2427" s="107" t="str">
        <f t="shared" si="10706"/>
        <v/>
      </c>
      <c r="U2427" s="107" t="str">
        <f t="shared" ref="U2427" si="10707">IFERROR((U2426-U2425)/U2426*100%,"")</f>
        <v/>
      </c>
      <c r="V2427" s="107" t="str">
        <f>IFERROR((V2424-V2426)/V2426*100%,"")</f>
        <v/>
      </c>
      <c r="W2427" s="107" t="str">
        <f>IFERROR((W2424-W2426)/W2426*100%,"")</f>
        <v/>
      </c>
      <c r="X2427" s="107" t="str">
        <f>IFERROR((X2424-X2426)/X2426*100%,"")</f>
        <v/>
      </c>
      <c r="Y2427" s="107" t="str">
        <f>IFERROR((Y2424-Y2426)/Y2426*100%,"")</f>
        <v/>
      </c>
      <c r="Z2427" s="107" t="str">
        <f t="shared" ref="Z2427" si="10708">IFERROR((Z2426-Z2425)/Z2426*100%,"")</f>
        <v/>
      </c>
      <c r="AA2427" s="107" t="str">
        <f>IFERROR((AA2426-AA2424)/AA2426*100%,"")</f>
        <v/>
      </c>
      <c r="AB2427" s="107" t="str">
        <f>IFERROR((AB2426-AB2424)/AB2426*100%,"")</f>
        <v/>
      </c>
      <c r="AC2427" s="194" t="str">
        <f t="shared" ref="AC2427" si="10709">IFERROR((AC2426-AC2425)/AC2426*100%,"")</f>
        <v/>
      </c>
      <c r="AD2427" s="194" t="str">
        <f t="shared" ref="AD2427" si="10710">IFERROR((AD2426-AD2425)/AD2426*100%,"")</f>
        <v/>
      </c>
      <c r="AE2427" s="194" t="str">
        <f t="shared" ref="AE2427" si="10711">IFERROR((AE2426-AE2425)/AE2426*100%,"")</f>
        <v/>
      </c>
      <c r="AF2427" s="194" t="str">
        <f t="shared" ref="AF2427" si="10712">IFERROR((AF2426-AF2425)/AF2426*100%,"")</f>
        <v/>
      </c>
      <c r="AG2427" s="194" t="str">
        <f t="shared" ref="AG2427" si="10713">IFERROR((AG2426-AG2425)/AG2426*100%,"")</f>
        <v/>
      </c>
      <c r="AH2427" s="194" t="str">
        <f t="shared" ref="AH2427" si="10714">IFERROR((AH2426-AH2425)/AH2426*100%,"")</f>
        <v/>
      </c>
      <c r="AI2427" s="194" t="str">
        <f t="shared" ref="AI2427" si="10715">IFERROR((AI2426-AI2425)/AI2426*100%,"")</f>
        <v/>
      </c>
      <c r="AJ2427" s="194" t="str">
        <f t="shared" ref="AJ2427" si="10716">IFERROR((AJ2426-AJ2425)/AJ2426*100%,"")</f>
        <v/>
      </c>
      <c r="AK2427" s="194" t="str">
        <f t="shared" ref="AK2427" si="10717">IFERROR((AK2426-AK2425)/AK2426*100%,"")</f>
        <v/>
      </c>
      <c r="AL2427" s="194" t="str">
        <f t="shared" ref="AL2427" si="10718">IFERROR((AL2426-AL2425)/AL2426*100%,"")</f>
        <v/>
      </c>
      <c r="AM2427" s="227" t="str">
        <f>IFERROR((AM2426-AM2424)/AM2426*100%,"")</f>
        <v/>
      </c>
    </row>
    <row r="2428" spans="1:39" s="6" customFormat="1" outlineLevel="1">
      <c r="A2428" t="str">
        <f>B2411&amp;C2428</f>
        <v>Surname, Forename10</v>
      </c>
      <c r="B2428" s="256"/>
      <c r="C2428" s="125">
        <v>10</v>
      </c>
      <c r="D2428" s="33" t="s">
        <v>22</v>
      </c>
      <c r="E2428" s="33"/>
      <c r="F2428" s="223"/>
      <c r="G2428" s="224"/>
      <c r="H2428" s="18"/>
      <c r="I2428" s="44"/>
      <c r="J2428" s="34"/>
      <c r="K2428" s="34"/>
      <c r="L2428" s="34"/>
      <c r="M2428" s="34"/>
      <c r="N2428" s="34"/>
      <c r="O2428" s="34"/>
      <c r="P2428" s="34"/>
      <c r="Q2428" s="17" t="str">
        <f>IF(SUM(K2428:P2428)=0,"",SUM(K2428:P2428))</f>
        <v/>
      </c>
      <c r="R2428" s="94"/>
      <c r="S2428" s="94"/>
      <c r="T2428" s="17" t="str">
        <f>IF(SUM(R2428:S2428)=0,"",SUM(R2428:S2428))</f>
        <v/>
      </c>
      <c r="U2428" s="17"/>
      <c r="V2428" s="94"/>
      <c r="W2428" s="17"/>
      <c r="X2428" s="94" t="str">
        <f>IFERROR(AVERAGE(V2428:W2428),"")</f>
        <v/>
      </c>
      <c r="Y2428" s="17"/>
      <c r="Z2428" s="17"/>
      <c r="AA2428" s="71"/>
      <c r="AB2428" s="17"/>
      <c r="AC2428" s="190" t="str">
        <f>IF(J2428="","",IF(J2428&lt;&gt;0,INT(25.4347*POWER((18-J2428),1.81)),0))</f>
        <v/>
      </c>
      <c r="AD2428" s="190" t="str">
        <f>IFERROR(IF(Q2428&lt;&gt;0,INT(0.14354*POWER(((10*Q2428)-220),1.4)),0),"")</f>
        <v/>
      </c>
      <c r="AE2428" s="190" t="str">
        <f>IFERROR(IF(T2428&lt;&gt;0,INT(51.39*POWER((T2428-1.5),1.05)),0),"")</f>
        <v/>
      </c>
      <c r="AF2428" s="190">
        <f>IF(U2428&lt;&gt;0,INT(0.8465*POWER(((100*U2428)-75),1.42)),0)</f>
        <v>0</v>
      </c>
      <c r="AG2428" s="190" t="str">
        <f>IFERROR(IF(X2428&lt;&gt;0,INT(1.53775*POWER((82-X2428),1.81)),0),"")</f>
        <v/>
      </c>
      <c r="AH2428" s="190" t="str">
        <f>IF(Y2428="","",IF(Y2428&lt;&gt;0,INT(5.74352*POWER((28.5-Y2428),1.92)),0))</f>
        <v/>
      </c>
      <c r="AI2428" s="190">
        <f>IF(Z2428&lt;&gt;0,INT(12.91*POWER((Z2428-4),1.1)),0)</f>
        <v>0</v>
      </c>
      <c r="AJ2428" s="190" t="str">
        <f>IF(AA2428="","",IF(AA2428&lt;&gt;0,INT(0.2797*POWER(((100*AA2428)),1.35)),0))</f>
        <v/>
      </c>
      <c r="AK2428" s="191" t="str">
        <f>IF(AB2428="","",IF(AB2428&lt;&gt;0,INT(100.14*POWER((AB2428-1),1.08)),0))</f>
        <v/>
      </c>
      <c r="AL2428" s="192">
        <f>COUNT(J2428,Q2428,T2428,X2428,Y2428,AA2428,AB2428)</f>
        <v>0</v>
      </c>
      <c r="AM2428" s="193" t="str">
        <f>IF(AL2428=0,"",SUM(AC2428:AK2428))</f>
        <v/>
      </c>
    </row>
    <row r="2429" spans="1:39" s="6" customFormat="1" outlineLevel="1">
      <c r="A2429"/>
      <c r="B2429" s="257"/>
      <c r="C2429" s="126" t="s">
        <v>65</v>
      </c>
      <c r="D2429" s="33"/>
      <c r="E2429" s="33"/>
      <c r="F2429" s="223"/>
      <c r="G2429" s="224"/>
      <c r="H2429" s="18"/>
      <c r="I2429" s="44"/>
      <c r="J2429" s="107" t="str">
        <f>IFERROR((J2426-J2428)/J2428*100%,"")</f>
        <v/>
      </c>
      <c r="K2429" s="107" t="str">
        <f t="shared" ref="K2429:T2429" si="10719">IFERROR((K2428-K2426)/K2428*100%,"")</f>
        <v/>
      </c>
      <c r="L2429" s="107" t="str">
        <f t="shared" si="10719"/>
        <v/>
      </c>
      <c r="M2429" s="107" t="str">
        <f t="shared" si="10719"/>
        <v/>
      </c>
      <c r="N2429" s="107" t="str">
        <f t="shared" si="10719"/>
        <v/>
      </c>
      <c r="O2429" s="107" t="str">
        <f t="shared" si="10719"/>
        <v/>
      </c>
      <c r="P2429" s="107" t="str">
        <f t="shared" si="10719"/>
        <v/>
      </c>
      <c r="Q2429" s="107" t="str">
        <f t="shared" si="10719"/>
        <v/>
      </c>
      <c r="R2429" s="107" t="str">
        <f t="shared" si="10719"/>
        <v/>
      </c>
      <c r="S2429" s="107" t="str">
        <f t="shared" si="10719"/>
        <v/>
      </c>
      <c r="T2429" s="107" t="str">
        <f t="shared" si="10719"/>
        <v/>
      </c>
      <c r="U2429" s="107" t="str">
        <f t="shared" ref="U2429" si="10720">IFERROR((U2428-U2427)/U2428*100%,"")</f>
        <v/>
      </c>
      <c r="V2429" s="107" t="str">
        <f>IFERROR((V2426-V2428)/V2428*100%,"")</f>
        <v/>
      </c>
      <c r="W2429" s="107" t="str">
        <f>IFERROR((W2426-W2428)/W2428*100%,"")</f>
        <v/>
      </c>
      <c r="X2429" s="107" t="str">
        <f>IFERROR((X2426-X2428)/X2428*100%,"")</f>
        <v/>
      </c>
      <c r="Y2429" s="107" t="str">
        <f>IFERROR((Y2426-Y2428)/Y2428*100%,"")</f>
        <v/>
      </c>
      <c r="Z2429" s="107" t="str">
        <f t="shared" ref="Z2429" si="10721">IFERROR((Z2428-Z2427)/Z2428*100%,"")</f>
        <v/>
      </c>
      <c r="AA2429" s="107" t="str">
        <f>IFERROR((AA2428-AA2426)/AA2428*100%,"")</f>
        <v/>
      </c>
      <c r="AB2429" s="107" t="str">
        <f>IFERROR((AB2428-AB2426)/AB2428*100%,"")</f>
        <v/>
      </c>
      <c r="AC2429" s="194" t="str">
        <f t="shared" ref="AC2429" si="10722">IFERROR((AC2428-AC2427)/AC2428*100%,"")</f>
        <v/>
      </c>
      <c r="AD2429" s="194" t="str">
        <f t="shared" ref="AD2429" si="10723">IFERROR((AD2428-AD2427)/AD2428*100%,"")</f>
        <v/>
      </c>
      <c r="AE2429" s="194" t="str">
        <f t="shared" ref="AE2429" si="10724">IFERROR((AE2428-AE2427)/AE2428*100%,"")</f>
        <v/>
      </c>
      <c r="AF2429" s="194" t="str">
        <f t="shared" ref="AF2429" si="10725">IFERROR((AF2428-AF2427)/AF2428*100%,"")</f>
        <v/>
      </c>
      <c r="AG2429" s="194" t="str">
        <f t="shared" ref="AG2429" si="10726">IFERROR((AG2428-AG2427)/AG2428*100%,"")</f>
        <v/>
      </c>
      <c r="AH2429" s="194" t="str">
        <f t="shared" ref="AH2429" si="10727">IFERROR((AH2428-AH2427)/AH2428*100%,"")</f>
        <v/>
      </c>
      <c r="AI2429" s="194" t="str">
        <f t="shared" ref="AI2429" si="10728">IFERROR((AI2428-AI2427)/AI2428*100%,"")</f>
        <v/>
      </c>
      <c r="AJ2429" s="194" t="str">
        <f t="shared" ref="AJ2429" si="10729">IFERROR((AJ2428-AJ2427)/AJ2428*100%,"")</f>
        <v/>
      </c>
      <c r="AK2429" s="194" t="str">
        <f t="shared" ref="AK2429" si="10730">IFERROR((AK2428-AK2427)/AK2428*100%,"")</f>
        <v/>
      </c>
      <c r="AL2429" s="194" t="str">
        <f t="shared" ref="AL2429" si="10731">IFERROR((AL2428-AL2427)/AL2428*100%,"")</f>
        <v/>
      </c>
      <c r="AM2429" s="227" t="str">
        <f>IFERROR((AM2428-AM2426)/AM2428*100%,"")</f>
        <v/>
      </c>
    </row>
    <row r="2430" spans="1:39" s="45" customFormat="1" outlineLevel="1">
      <c r="B2430" s="115"/>
      <c r="C2430" s="32"/>
      <c r="D2430" s="33"/>
      <c r="E2430" s="33"/>
      <c r="F2430" s="33"/>
      <c r="G2430" s="33"/>
      <c r="H2430" s="18"/>
      <c r="I2430" s="44"/>
      <c r="J2430" s="34"/>
      <c r="K2430" s="34"/>
      <c r="L2430" s="34"/>
      <c r="M2430" s="34"/>
      <c r="N2430" s="34"/>
      <c r="O2430" s="34"/>
      <c r="P2430" s="34"/>
      <c r="Q2430" s="34"/>
      <c r="R2430" s="34"/>
      <c r="S2430" s="34"/>
      <c r="T2430" s="34"/>
      <c r="U2430" s="34"/>
      <c r="V2430" s="34"/>
      <c r="W2430" s="34"/>
      <c r="X2430" s="34"/>
      <c r="Y2430" s="34"/>
      <c r="Z2430" s="34"/>
      <c r="AA2430" s="34"/>
      <c r="AB2430" s="34"/>
      <c r="AC2430" s="195"/>
      <c r="AD2430" s="196"/>
      <c r="AE2430" s="196"/>
      <c r="AF2430" s="196"/>
      <c r="AG2430" s="196"/>
      <c r="AH2430" s="196"/>
      <c r="AI2430" s="196"/>
      <c r="AJ2430" s="196"/>
      <c r="AK2430" s="197"/>
      <c r="AL2430" s="196"/>
      <c r="AM2430" s="198"/>
    </row>
    <row r="2431" spans="1:39" s="6" customFormat="1" outlineLevel="1">
      <c r="B2431" s="116"/>
      <c r="C2431" s="35"/>
      <c r="D2431" s="36"/>
      <c r="E2431" s="36"/>
      <c r="F2431" s="36"/>
      <c r="G2431" s="36"/>
      <c r="H2431" s="37"/>
      <c r="I2431" s="38" t="s">
        <v>24</v>
      </c>
      <c r="J2431" s="21" t="e">
        <f>AVERAGE(J2411:J2412,J2414,J2416,J2418,J2420,J2422,J2424,J2426,J2428)</f>
        <v>#DIV/0!</v>
      </c>
      <c r="K2431" s="21" t="e">
        <f t="shared" ref="K2431:AB2431" si="10732">AVERAGE(K2411:K2412,K2414,K2416,K2418,K2420,K2422,K2424,K2426,K2428)</f>
        <v>#DIV/0!</v>
      </c>
      <c r="L2431" s="21" t="e">
        <f t="shared" si="10732"/>
        <v>#DIV/0!</v>
      </c>
      <c r="M2431" s="21" t="e">
        <f t="shared" si="10732"/>
        <v>#DIV/0!</v>
      </c>
      <c r="N2431" s="21" t="e">
        <f t="shared" si="10732"/>
        <v>#DIV/0!</v>
      </c>
      <c r="O2431" s="21" t="e">
        <f t="shared" si="10732"/>
        <v>#DIV/0!</v>
      </c>
      <c r="P2431" s="21" t="e">
        <f t="shared" si="10732"/>
        <v>#DIV/0!</v>
      </c>
      <c r="Q2431" s="21">
        <f t="shared" si="10732"/>
        <v>0</v>
      </c>
      <c r="R2431" s="21" t="e">
        <f t="shared" si="10732"/>
        <v>#DIV/0!</v>
      </c>
      <c r="S2431" s="21" t="e">
        <f t="shared" si="10732"/>
        <v>#DIV/0!</v>
      </c>
      <c r="T2431" s="21">
        <f t="shared" si="10732"/>
        <v>0</v>
      </c>
      <c r="U2431" s="21" t="e">
        <f t="shared" si="10732"/>
        <v>#DIV/0!</v>
      </c>
      <c r="V2431" s="21" t="e">
        <f t="shared" si="10732"/>
        <v>#DIV/0!</v>
      </c>
      <c r="W2431" s="21" t="e">
        <f t="shared" si="10732"/>
        <v>#DIV/0!</v>
      </c>
      <c r="X2431" s="21" t="e">
        <f t="shared" si="10732"/>
        <v>#DIV/0!</v>
      </c>
      <c r="Y2431" s="21" t="e">
        <f t="shared" si="10732"/>
        <v>#DIV/0!</v>
      </c>
      <c r="Z2431" s="21" t="e">
        <f t="shared" si="10732"/>
        <v>#DIV/0!</v>
      </c>
      <c r="AA2431" s="21" t="e">
        <f t="shared" si="10732"/>
        <v>#DIV/0!</v>
      </c>
      <c r="AB2431" s="21" t="e">
        <f t="shared" si="10732"/>
        <v>#DIV/0!</v>
      </c>
      <c r="AC2431" s="199"/>
      <c r="AD2431" s="200"/>
      <c r="AE2431" s="200"/>
      <c r="AF2431" s="200"/>
      <c r="AG2431" s="200"/>
      <c r="AH2431" s="200"/>
      <c r="AI2431" s="200"/>
      <c r="AJ2431" s="200"/>
      <c r="AK2431" s="201"/>
      <c r="AL2431" s="200"/>
      <c r="AM2431" s="202"/>
    </row>
    <row r="2432" spans="1:39" s="6" customFormat="1" outlineLevel="1">
      <c r="B2432" s="116"/>
      <c r="C2432" s="35"/>
      <c r="D2432" s="36"/>
      <c r="E2432" s="36"/>
      <c r="F2432" s="36"/>
      <c r="G2432" s="36"/>
      <c r="H2432" s="37"/>
      <c r="I2432" s="38" t="s">
        <v>26</v>
      </c>
      <c r="J2432" s="21">
        <f>MIN(J2411:J2412,J2414,J2416,J2418,J2420,J2422,J2424,J2426,J2428)</f>
        <v>0</v>
      </c>
      <c r="K2432" s="21">
        <f t="shared" ref="K2432:AB2432" si="10733">MIN(K2411:K2412,K2414,K2416,K2418,K2420,K2422,K2424,K2426,K2428)</f>
        <v>0</v>
      </c>
      <c r="L2432" s="21">
        <f t="shared" si="10733"/>
        <v>0</v>
      </c>
      <c r="M2432" s="21">
        <f t="shared" si="10733"/>
        <v>0</v>
      </c>
      <c r="N2432" s="21">
        <f t="shared" si="10733"/>
        <v>0</v>
      </c>
      <c r="O2432" s="21">
        <f t="shared" si="10733"/>
        <v>0</v>
      </c>
      <c r="P2432" s="21">
        <f t="shared" si="10733"/>
        <v>0</v>
      </c>
      <c r="Q2432" s="21">
        <f t="shared" si="10733"/>
        <v>0</v>
      </c>
      <c r="R2432" s="21">
        <f t="shared" si="10733"/>
        <v>0</v>
      </c>
      <c r="S2432" s="21">
        <f t="shared" si="10733"/>
        <v>0</v>
      </c>
      <c r="T2432" s="21">
        <f t="shared" si="10733"/>
        <v>0</v>
      </c>
      <c r="U2432" s="21">
        <f t="shared" si="10733"/>
        <v>0</v>
      </c>
      <c r="V2432" s="21">
        <f t="shared" si="10733"/>
        <v>0</v>
      </c>
      <c r="W2432" s="21">
        <f t="shared" si="10733"/>
        <v>0</v>
      </c>
      <c r="X2432" s="21" t="e">
        <f t="shared" si="10733"/>
        <v>#DIV/0!</v>
      </c>
      <c r="Y2432" s="21">
        <f t="shared" si="10733"/>
        <v>0</v>
      </c>
      <c r="Z2432" s="21">
        <f t="shared" si="10733"/>
        <v>0</v>
      </c>
      <c r="AA2432" s="21">
        <f t="shared" si="10733"/>
        <v>0</v>
      </c>
      <c r="AB2432" s="21">
        <f t="shared" si="10733"/>
        <v>0</v>
      </c>
      <c r="AC2432" s="199"/>
      <c r="AD2432" s="200"/>
      <c r="AE2432" s="200"/>
      <c r="AF2432" s="200"/>
      <c r="AG2432" s="200"/>
      <c r="AH2432" s="200"/>
      <c r="AI2432" s="200"/>
      <c r="AJ2432" s="200"/>
      <c r="AK2432" s="201"/>
      <c r="AL2432" s="200"/>
      <c r="AM2432" s="202"/>
    </row>
    <row r="2433" spans="1:39" s="6" customFormat="1" outlineLevel="1">
      <c r="B2433" s="116"/>
      <c r="C2433" s="35"/>
      <c r="D2433" s="36"/>
      <c r="E2433" s="36"/>
      <c r="F2433" s="36"/>
      <c r="G2433" s="36"/>
      <c r="H2433" s="37"/>
      <c r="I2433" s="38" t="s">
        <v>25</v>
      </c>
      <c r="J2433" s="21">
        <f>MAX(J2411:J2412,J2414,J2416,J2418,J2420,J2422,J2424,J2426,J2428)</f>
        <v>0</v>
      </c>
      <c r="K2433" s="21">
        <f t="shared" ref="K2433:AB2433" si="10734">MAX(K2411:K2412,K2414,K2416,K2418,K2420,K2422,K2424,K2426,K2428)</f>
        <v>0</v>
      </c>
      <c r="L2433" s="21">
        <f t="shared" si="10734"/>
        <v>0</v>
      </c>
      <c r="M2433" s="21">
        <f t="shared" si="10734"/>
        <v>0</v>
      </c>
      <c r="N2433" s="21">
        <f t="shared" si="10734"/>
        <v>0</v>
      </c>
      <c r="O2433" s="21">
        <f t="shared" si="10734"/>
        <v>0</v>
      </c>
      <c r="P2433" s="21">
        <f t="shared" si="10734"/>
        <v>0</v>
      </c>
      <c r="Q2433" s="21">
        <f t="shared" si="10734"/>
        <v>0</v>
      </c>
      <c r="R2433" s="21">
        <f t="shared" si="10734"/>
        <v>0</v>
      </c>
      <c r="S2433" s="21">
        <f t="shared" si="10734"/>
        <v>0</v>
      </c>
      <c r="T2433" s="21">
        <f t="shared" si="10734"/>
        <v>0</v>
      </c>
      <c r="U2433" s="21">
        <f t="shared" si="10734"/>
        <v>0</v>
      </c>
      <c r="V2433" s="21">
        <f t="shared" si="10734"/>
        <v>0</v>
      </c>
      <c r="W2433" s="21">
        <f t="shared" si="10734"/>
        <v>0</v>
      </c>
      <c r="X2433" s="21" t="e">
        <f t="shared" si="10734"/>
        <v>#DIV/0!</v>
      </c>
      <c r="Y2433" s="21">
        <f t="shared" si="10734"/>
        <v>0</v>
      </c>
      <c r="Z2433" s="21">
        <f t="shared" si="10734"/>
        <v>0</v>
      </c>
      <c r="AA2433" s="21">
        <f t="shared" si="10734"/>
        <v>0</v>
      </c>
      <c r="AB2433" s="21">
        <f t="shared" si="10734"/>
        <v>0</v>
      </c>
      <c r="AC2433" s="199"/>
      <c r="AD2433" s="200"/>
      <c r="AE2433" s="200"/>
      <c r="AF2433" s="200"/>
      <c r="AG2433" s="200"/>
      <c r="AH2433" s="200"/>
      <c r="AI2433" s="200"/>
      <c r="AJ2433" s="200"/>
      <c r="AK2433" s="201"/>
      <c r="AL2433" s="200"/>
      <c r="AM2433" s="202"/>
    </row>
    <row r="2434" spans="1:39" s="6" customFormat="1" outlineLevel="1">
      <c r="B2434" s="116"/>
      <c r="C2434" s="35"/>
      <c r="D2434" s="36"/>
      <c r="E2434" s="36"/>
      <c r="F2434" s="36"/>
      <c r="G2434" s="36"/>
      <c r="H2434" s="37"/>
      <c r="I2434" s="38"/>
      <c r="J2434" s="21"/>
      <c r="K2434" s="21"/>
      <c r="L2434" s="21"/>
      <c r="M2434" s="21"/>
      <c r="N2434" s="21"/>
      <c r="O2434" s="21"/>
      <c r="P2434" s="21"/>
      <c r="Q2434" s="21"/>
      <c r="R2434" s="21"/>
      <c r="S2434" s="21"/>
      <c r="T2434" s="21"/>
      <c r="U2434" s="21"/>
      <c r="V2434" s="21"/>
      <c r="W2434" s="21"/>
      <c r="X2434" s="21"/>
      <c r="Y2434" s="21"/>
      <c r="Z2434" s="21"/>
      <c r="AA2434" s="21"/>
      <c r="AB2434" s="21"/>
      <c r="AC2434" s="200"/>
      <c r="AD2434" s="200"/>
      <c r="AE2434" s="200"/>
      <c r="AF2434" s="200"/>
      <c r="AG2434" s="200"/>
      <c r="AH2434" s="200"/>
      <c r="AI2434" s="200"/>
      <c r="AJ2434" s="200"/>
      <c r="AK2434" s="200"/>
      <c r="AL2434" s="200"/>
      <c r="AM2434" s="202"/>
    </row>
    <row r="2435" spans="1:39" s="31" customFormat="1" ht="16.5" outlineLevel="1" thickBot="1">
      <c r="B2435" s="117"/>
      <c r="C2435" s="39"/>
      <c r="D2435" s="40"/>
      <c r="E2435" s="40"/>
      <c r="F2435" s="40"/>
      <c r="G2435" s="40"/>
      <c r="H2435" s="41"/>
      <c r="I2435" s="42"/>
      <c r="J2435" s="43"/>
      <c r="K2435" s="43"/>
      <c r="L2435" s="43"/>
      <c r="M2435" s="43"/>
      <c r="N2435" s="43"/>
      <c r="O2435" s="43"/>
      <c r="P2435" s="43"/>
      <c r="Q2435" s="43"/>
      <c r="R2435" s="43"/>
      <c r="S2435" s="43"/>
      <c r="T2435" s="43"/>
      <c r="U2435" s="43"/>
      <c r="V2435" s="43"/>
      <c r="W2435" s="43"/>
      <c r="X2435" s="43"/>
      <c r="Y2435" s="43"/>
      <c r="Z2435" s="43"/>
      <c r="AA2435" s="43"/>
      <c r="AB2435" s="43"/>
      <c r="AC2435" s="204"/>
      <c r="AD2435" s="204"/>
      <c r="AE2435" s="204"/>
      <c r="AF2435" s="204"/>
      <c r="AG2435" s="204"/>
      <c r="AH2435" s="204"/>
      <c r="AI2435" s="204"/>
      <c r="AJ2435" s="204"/>
      <c r="AK2435" s="204"/>
      <c r="AL2435" s="204"/>
      <c r="AM2435" s="205"/>
    </row>
    <row r="2436" spans="1:39" customFormat="1">
      <c r="B2436" s="118"/>
      <c r="C2436" s="28"/>
      <c r="D2436" s="19"/>
      <c r="E2436" s="19"/>
      <c r="F2436" s="19"/>
      <c r="G2436" s="19"/>
      <c r="H2436" s="29"/>
      <c r="I2436" s="20"/>
      <c r="J2436" s="30"/>
      <c r="K2436" s="30"/>
      <c r="L2436" s="30"/>
      <c r="M2436" s="30"/>
      <c r="N2436" s="30"/>
      <c r="O2436" s="30"/>
      <c r="P2436" s="30"/>
      <c r="Q2436" s="30"/>
      <c r="R2436" s="30"/>
      <c r="S2436" s="30"/>
      <c r="T2436" s="30"/>
      <c r="U2436" s="30"/>
      <c r="V2436" s="30"/>
      <c r="W2436" s="30"/>
      <c r="X2436" s="30"/>
      <c r="Y2436" s="30"/>
      <c r="Z2436" s="30"/>
      <c r="AA2436" s="30"/>
      <c r="AB2436" s="30"/>
      <c r="AC2436" s="206"/>
      <c r="AD2436" s="206"/>
      <c r="AE2436" s="206"/>
      <c r="AF2436" s="206"/>
      <c r="AG2436" s="206"/>
      <c r="AH2436" s="206"/>
      <c r="AI2436" s="206"/>
      <c r="AJ2436" s="206"/>
      <c r="AK2436" s="206"/>
      <c r="AL2436" s="206"/>
      <c r="AM2436" s="207"/>
    </row>
    <row r="2437" spans="1:39" customFormat="1" outlineLevel="1">
      <c r="B2437" s="114" t="s">
        <v>41</v>
      </c>
      <c r="C2437" s="28"/>
      <c r="D2437" s="19"/>
      <c r="E2437" s="19"/>
      <c r="F2437" s="19"/>
      <c r="G2437" s="19"/>
      <c r="H2437" s="29"/>
      <c r="I2437" s="20"/>
      <c r="J2437" s="30"/>
      <c r="K2437" s="30"/>
      <c r="L2437" s="30"/>
      <c r="M2437" s="30"/>
      <c r="N2437" s="30"/>
      <c r="O2437" s="30"/>
      <c r="P2437" s="30"/>
      <c r="Q2437" s="30"/>
      <c r="R2437" s="30"/>
      <c r="S2437" s="30"/>
      <c r="T2437" s="30"/>
      <c r="U2437" s="30"/>
      <c r="V2437" s="30"/>
      <c r="W2437" s="30"/>
      <c r="X2437" s="30"/>
      <c r="Y2437" s="30"/>
      <c r="Z2437" s="30"/>
      <c r="AA2437" s="30"/>
      <c r="AB2437" s="30"/>
      <c r="AC2437" s="206"/>
      <c r="AD2437" s="206"/>
      <c r="AE2437" s="206"/>
      <c r="AF2437" s="206"/>
      <c r="AG2437" s="206"/>
      <c r="AH2437" s="206"/>
      <c r="AI2437" s="206"/>
      <c r="AJ2437" s="206"/>
      <c r="AK2437" s="206"/>
      <c r="AL2437" s="206"/>
      <c r="AM2437" s="207"/>
    </row>
    <row r="2438" spans="1:39" customFormat="1" outlineLevel="1">
      <c r="A2438" t="str">
        <f>B2438&amp;C2438</f>
        <v>Surname, Forename1</v>
      </c>
      <c r="B2438" s="255" t="s">
        <v>28</v>
      </c>
      <c r="C2438" s="122">
        <v>1</v>
      </c>
      <c r="D2438" s="26" t="s">
        <v>22</v>
      </c>
      <c r="E2438" s="103"/>
      <c r="F2438" s="217"/>
      <c r="G2438" s="218"/>
      <c r="H2438" s="16"/>
      <c r="I2438" s="16"/>
      <c r="J2438" s="17"/>
      <c r="K2438" s="94"/>
      <c r="L2438" s="94"/>
      <c r="M2438" s="94"/>
      <c r="N2438" s="94"/>
      <c r="O2438" s="94"/>
      <c r="P2438" s="94"/>
      <c r="Q2438" s="17">
        <f>SUM(K2438:P2438)</f>
        <v>0</v>
      </c>
      <c r="R2438" s="94"/>
      <c r="S2438" s="94"/>
      <c r="T2438" s="17">
        <f>SUM(R2438:S2438)</f>
        <v>0</v>
      </c>
      <c r="U2438" s="17"/>
      <c r="V2438" s="94"/>
      <c r="W2438" s="17"/>
      <c r="X2438" s="94" t="e">
        <f>AVERAGE(V2438:W2438)</f>
        <v>#DIV/0!</v>
      </c>
      <c r="Y2438" s="17"/>
      <c r="Z2438" s="17"/>
      <c r="AA2438" s="17"/>
      <c r="AB2438" s="17"/>
      <c r="AC2438" s="190">
        <f>IF(J2438&lt;&gt;0,INT(25.4347*POWER((18-J2438),1.81)),0)</f>
        <v>0</v>
      </c>
      <c r="AD2438" s="190">
        <f>IF(Q2438&lt;&gt;0,INT(0.14354*POWER(((10*Q2438)-220),1.4)),0)</f>
        <v>0</v>
      </c>
      <c r="AE2438" s="190">
        <f>IF(T2438&lt;&gt;0,INT(51.39*POWER((T2438-1.5),1.05)),0)</f>
        <v>0</v>
      </c>
      <c r="AF2438" s="190">
        <f>IF(U2438&lt;&gt;0,INT(0.8465*POWER(((100*U2438)-75),1.42)),0)</f>
        <v>0</v>
      </c>
      <c r="AG2438" s="190" t="e">
        <f>IF(X2438&lt;&gt;0,INT(1.53775*POWER((82-X2438),1.81)),0)</f>
        <v>#DIV/0!</v>
      </c>
      <c r="AH2438" s="190">
        <f>IF(Y2438&lt;&gt;0,INT(5.74352*POWER((28.5-Y2438),1.92)),0)</f>
        <v>0</v>
      </c>
      <c r="AI2438" s="190">
        <f>IF(Z2438&lt;&gt;0,INT(12.91*POWER((Z2438-4),1.1)),0)</f>
        <v>0</v>
      </c>
      <c r="AJ2438" s="190">
        <f>IF(AA2438&lt;&gt;0,INT(0.2797*POWER(((100*AA2438)),1.35)),0)</f>
        <v>0</v>
      </c>
      <c r="AK2438" s="191">
        <f>IF(AB2438&lt;&gt;0,INT(100.14*POWER((AB2438-1),1.08)),0)</f>
        <v>0</v>
      </c>
      <c r="AL2438" s="208">
        <v>7</v>
      </c>
      <c r="AM2438" s="193" t="e">
        <f>SUM(AC2438:AK2438)</f>
        <v>#DIV/0!</v>
      </c>
    </row>
    <row r="2439" spans="1:39" customFormat="1" outlineLevel="1">
      <c r="A2439" t="str">
        <f>B2438&amp;C2439</f>
        <v>Surname, Forename2</v>
      </c>
      <c r="B2439" s="256"/>
      <c r="C2439" s="123">
        <v>2</v>
      </c>
      <c r="D2439" s="26" t="s">
        <v>22</v>
      </c>
      <c r="E2439" s="103"/>
      <c r="F2439" s="219"/>
      <c r="G2439" s="220"/>
      <c r="H2439" s="15"/>
      <c r="I2439" s="16"/>
      <c r="J2439" s="17"/>
      <c r="K2439" s="94"/>
      <c r="L2439" s="94"/>
      <c r="M2439" s="94"/>
      <c r="N2439" s="94"/>
      <c r="O2439" s="94"/>
      <c r="P2439" s="94"/>
      <c r="Q2439" s="17" t="str">
        <f>IF(SUM(K2439:P2439)=0,"",SUM(K2439:P2439))</f>
        <v/>
      </c>
      <c r="R2439" s="94"/>
      <c r="S2439" s="94"/>
      <c r="T2439" s="17" t="str">
        <f>IF(SUM(R2439:S2439)=0,"",SUM(R2439:S2439))</f>
        <v/>
      </c>
      <c r="U2439" s="17"/>
      <c r="V2439" s="94"/>
      <c r="W2439" s="17"/>
      <c r="X2439" s="94" t="str">
        <f>IFERROR(AVERAGE(V2439:W2439),"")</f>
        <v/>
      </c>
      <c r="Y2439" s="17"/>
      <c r="Z2439" s="17"/>
      <c r="AA2439" s="71"/>
      <c r="AB2439" s="17"/>
      <c r="AC2439" s="190" t="str">
        <f>IF(J2439="","",IF(J2439&lt;&gt;0,INT(25.4347*POWER((18-J2439),1.81)),0))</f>
        <v/>
      </c>
      <c r="AD2439" s="190" t="str">
        <f>IFERROR(IF(Q2439&lt;&gt;0,INT(0.14354*POWER(((10*Q2439)-220),1.4)),0),"")</f>
        <v/>
      </c>
      <c r="AE2439" s="190" t="str">
        <f>IFERROR(IF(T2439&lt;&gt;0,INT(51.39*POWER((T2439-1.5),1.05)),0),"")</f>
        <v/>
      </c>
      <c r="AF2439" s="190">
        <f>IF(U2439&lt;&gt;0,INT(0.8465*POWER(((100*U2439)-75),1.42)),0)</f>
        <v>0</v>
      </c>
      <c r="AG2439" s="190" t="str">
        <f>IFERROR(IF(X2439&lt;&gt;0,INT(1.53775*POWER((82-X2439),1.81)),0),"")</f>
        <v/>
      </c>
      <c r="AH2439" s="190" t="str">
        <f>IF(Y2439="","",IF(Y2439&lt;&gt;0,INT(5.74352*POWER((28.5-Y2439),1.92)),0))</f>
        <v/>
      </c>
      <c r="AI2439" s="190">
        <f>IF(Z2439&lt;&gt;0,INT(12.91*POWER((Z2439-4),1.1)),0)</f>
        <v>0</v>
      </c>
      <c r="AJ2439" s="190" t="str">
        <f>IF(AA2439="","",IF(AA2439&lt;&gt;0,INT(0.2797*POWER(((100*AA2439)),1.35)),0))</f>
        <v/>
      </c>
      <c r="AK2439" s="191" t="str">
        <f>IF(AB2439="","",IF(AB2439&lt;&gt;0,INT(100.14*POWER((AB2439-1),1.08)),0))</f>
        <v/>
      </c>
      <c r="AL2439" s="192">
        <f>COUNT(J2439,Q2439,T2439,X2439,Y2439,AA2439,AB2439)</f>
        <v>0</v>
      </c>
      <c r="AM2439" s="193" t="str">
        <f>IF(AL2439=0,"",SUM(AC2439:AK2439))</f>
        <v/>
      </c>
    </row>
    <row r="2440" spans="1:39" customFormat="1" outlineLevel="1">
      <c r="B2440" s="256"/>
      <c r="C2440" s="124" t="s">
        <v>65</v>
      </c>
      <c r="D2440" s="103"/>
      <c r="E2440" s="103"/>
      <c r="F2440" s="219"/>
      <c r="G2440" s="220"/>
      <c r="H2440" s="104"/>
      <c r="I2440" s="105"/>
      <c r="J2440" s="107" t="str">
        <f>IFERROR((J2438-J2439)/J2439*100%,"")</f>
        <v/>
      </c>
      <c r="K2440" s="107" t="str">
        <f>IFERROR((K2439-K2438)/K2439*100%,"")</f>
        <v/>
      </c>
      <c r="L2440" s="107" t="str">
        <f t="shared" ref="L2440:S2440" si="10735">IFERROR((L2439-L2438)/L2439*100%,"")</f>
        <v/>
      </c>
      <c r="M2440" s="107" t="str">
        <f t="shared" si="10735"/>
        <v/>
      </c>
      <c r="N2440" s="107" t="str">
        <f t="shared" si="10735"/>
        <v/>
      </c>
      <c r="O2440" s="107" t="str">
        <f t="shared" si="10735"/>
        <v/>
      </c>
      <c r="P2440" s="107" t="str">
        <f t="shared" si="10735"/>
        <v/>
      </c>
      <c r="Q2440" s="107" t="str">
        <f t="shared" si="10735"/>
        <v/>
      </c>
      <c r="R2440" s="107" t="str">
        <f t="shared" si="10735"/>
        <v/>
      </c>
      <c r="S2440" s="107" t="str">
        <f t="shared" si="10735"/>
        <v/>
      </c>
      <c r="T2440" s="107" t="str">
        <f>IFERROR((T2439-T2438)/T2439*100%,"")</f>
        <v/>
      </c>
      <c r="U2440" s="107" t="str">
        <f t="shared" ref="U2440" si="10736">IFERROR((U2439-U2438)/U2439*100%,"")</f>
        <v/>
      </c>
      <c r="V2440" s="107" t="str">
        <f>IFERROR((V2438-V2439)/V2439*100%,"")</f>
        <v/>
      </c>
      <c r="W2440" s="107" t="str">
        <f>IFERROR((W2438-W2439)/W2439*100%,"")</f>
        <v/>
      </c>
      <c r="X2440" s="107" t="str">
        <f>IFERROR((X2438-X2439)/X2439*100%,"")</f>
        <v/>
      </c>
      <c r="Y2440" s="107" t="str">
        <f>IFERROR((Y2438-Y2439)/Y2439*100%,"")</f>
        <v/>
      </c>
      <c r="Z2440" s="107" t="str">
        <f t="shared" ref="Z2440:AB2440" si="10737">IFERROR((Z2439-Z2438)/Z2439*100%,"")</f>
        <v/>
      </c>
      <c r="AA2440" s="107" t="str">
        <f t="shared" si="10737"/>
        <v/>
      </c>
      <c r="AB2440" s="107" t="str">
        <f t="shared" si="10737"/>
        <v/>
      </c>
      <c r="AC2440" s="194" t="str">
        <f t="shared" ref="AC2440" si="10738">IFERROR((AC2439-AC2438)/AC2439*100%,"")</f>
        <v/>
      </c>
      <c r="AD2440" s="194" t="str">
        <f t="shared" ref="AD2440" si="10739">IFERROR((AD2439-AD2438)/AD2439*100%,"")</f>
        <v/>
      </c>
      <c r="AE2440" s="194" t="str">
        <f t="shared" ref="AE2440" si="10740">IFERROR((AE2439-AE2438)/AE2439*100%,"")</f>
        <v/>
      </c>
      <c r="AF2440" s="194" t="str">
        <f t="shared" ref="AF2440" si="10741">IFERROR((AF2439-AF2438)/AF2439*100%,"")</f>
        <v/>
      </c>
      <c r="AG2440" s="194" t="str">
        <f t="shared" ref="AG2440" si="10742">IFERROR((AG2439-AG2438)/AG2439*100%,"")</f>
        <v/>
      </c>
      <c r="AH2440" s="194" t="str">
        <f t="shared" ref="AH2440" si="10743">IFERROR((AH2439-AH2438)/AH2439*100%,"")</f>
        <v/>
      </c>
      <c r="AI2440" s="194" t="str">
        <f t="shared" ref="AI2440" si="10744">IFERROR((AI2439-AI2438)/AI2439*100%,"")</f>
        <v/>
      </c>
      <c r="AJ2440" s="194" t="str">
        <f t="shared" ref="AJ2440" si="10745">IFERROR((AJ2439-AJ2438)/AJ2439*100%,"")</f>
        <v/>
      </c>
      <c r="AK2440" s="194" t="str">
        <f t="shared" ref="AK2440" si="10746">IFERROR((AK2439-AK2438)/AK2439*100%,"")</f>
        <v/>
      </c>
      <c r="AL2440" s="194" t="str">
        <f t="shared" ref="AL2440:AM2440" si="10747">IFERROR((AL2439-AL2438)/AL2439*100%,"")</f>
        <v/>
      </c>
      <c r="AM2440" s="228" t="str">
        <f t="shared" si="10747"/>
        <v/>
      </c>
    </row>
    <row r="2441" spans="1:39" customFormat="1" outlineLevel="1">
      <c r="A2441" t="str">
        <f>B2438&amp;C2441</f>
        <v>Surname, Forename3</v>
      </c>
      <c r="B2441" s="256"/>
      <c r="C2441" s="123">
        <v>3</v>
      </c>
      <c r="D2441" s="26" t="s">
        <v>22</v>
      </c>
      <c r="E2441" s="103"/>
      <c r="F2441" s="219"/>
      <c r="G2441" s="220"/>
      <c r="H2441" s="15"/>
      <c r="I2441" s="16"/>
      <c r="J2441" s="17"/>
      <c r="K2441" s="94"/>
      <c r="L2441" s="94"/>
      <c r="M2441" s="94"/>
      <c r="N2441" s="94"/>
      <c r="O2441" s="94"/>
      <c r="P2441" s="94"/>
      <c r="Q2441" s="17" t="str">
        <f>IF(SUM(K2441:P2441)=0,"",SUM(K2441:P2441))</f>
        <v/>
      </c>
      <c r="R2441" s="94"/>
      <c r="S2441" s="94"/>
      <c r="T2441" s="17" t="str">
        <f>IF(SUM(R2441:S2441)=0,"",SUM(R2441:S2441))</f>
        <v/>
      </c>
      <c r="U2441" s="17"/>
      <c r="V2441" s="94"/>
      <c r="W2441" s="17"/>
      <c r="X2441" s="94" t="str">
        <f>IFERROR(AVERAGE(V2441:W2441),"")</f>
        <v/>
      </c>
      <c r="Y2441" s="17"/>
      <c r="Z2441" s="17"/>
      <c r="AA2441" s="71"/>
      <c r="AB2441" s="17"/>
      <c r="AC2441" s="190" t="str">
        <f>IF(J2441="","",IF(J2441&lt;&gt;0,INT(25.4347*POWER((18-J2441),1.81)),0))</f>
        <v/>
      </c>
      <c r="AD2441" s="190" t="str">
        <f>IFERROR(IF(Q2441&lt;&gt;0,INT(0.14354*POWER(((10*Q2441)-220),1.4)),0),"")</f>
        <v/>
      </c>
      <c r="AE2441" s="190" t="str">
        <f>IFERROR(IF(T2441&lt;&gt;0,INT(51.39*POWER((T2441-1.5),1.05)),0),"")</f>
        <v/>
      </c>
      <c r="AF2441" s="190">
        <f>IF(U2441&lt;&gt;0,INT(0.8465*POWER(((100*U2441)-75),1.42)),0)</f>
        <v>0</v>
      </c>
      <c r="AG2441" s="190" t="str">
        <f>IFERROR(IF(X2441&lt;&gt;0,INT(1.53775*POWER((82-X2441),1.81)),0),"")</f>
        <v/>
      </c>
      <c r="AH2441" s="190" t="str">
        <f>IF(Y2441="","",IF(Y2441&lt;&gt;0,INT(5.74352*POWER((28.5-Y2441),1.92)),0))</f>
        <v/>
      </c>
      <c r="AI2441" s="190">
        <f>IF(Z2441&lt;&gt;0,INT(12.91*POWER((Z2441-4),1.1)),0)</f>
        <v>0</v>
      </c>
      <c r="AJ2441" s="190" t="str">
        <f>IF(AA2441="","",IF(AA2441&lt;&gt;0,INT(0.2797*POWER(((100*AA2441)),1.35)),0))</f>
        <v/>
      </c>
      <c r="AK2441" s="191" t="str">
        <f>IF(AB2441="","",IF(AB2441&lt;&gt;0,INT(100.14*POWER((AB2441-1),1.08)),0))</f>
        <v/>
      </c>
      <c r="AL2441" s="192">
        <f>COUNT(J2441,Q2441,T2441,X2441,Y2441,AA2441,AB2441)</f>
        <v>0</v>
      </c>
      <c r="AM2441" s="193" t="str">
        <f>IF(AL2441=0,"",SUM(AC2441:AK2441))</f>
        <v/>
      </c>
    </row>
    <row r="2442" spans="1:39" customFormat="1" outlineLevel="1">
      <c r="B2442" s="256"/>
      <c r="C2442" s="124" t="s">
        <v>65</v>
      </c>
      <c r="D2442" s="103"/>
      <c r="E2442" s="103"/>
      <c r="F2442" s="219"/>
      <c r="G2442" s="220"/>
      <c r="H2442" s="104"/>
      <c r="I2442" s="105"/>
      <c r="J2442" s="107" t="str">
        <f>IFERROR((J2439-J2441)/J2441*100%,"")</f>
        <v/>
      </c>
      <c r="K2442" s="107" t="str">
        <f t="shared" ref="K2442:T2442" si="10748">IFERROR((K2441-K2439)/K2441*100%,"")</f>
        <v/>
      </c>
      <c r="L2442" s="107" t="str">
        <f t="shared" si="10748"/>
        <v/>
      </c>
      <c r="M2442" s="107" t="str">
        <f t="shared" si="10748"/>
        <v/>
      </c>
      <c r="N2442" s="107" t="str">
        <f t="shared" si="10748"/>
        <v/>
      </c>
      <c r="O2442" s="107" t="str">
        <f t="shared" si="10748"/>
        <v/>
      </c>
      <c r="P2442" s="107" t="str">
        <f t="shared" si="10748"/>
        <v/>
      </c>
      <c r="Q2442" s="107" t="str">
        <f t="shared" si="10748"/>
        <v/>
      </c>
      <c r="R2442" s="107" t="str">
        <f t="shared" si="10748"/>
        <v/>
      </c>
      <c r="S2442" s="107" t="str">
        <f t="shared" si="10748"/>
        <v/>
      </c>
      <c r="T2442" s="107" t="str">
        <f t="shared" si="10748"/>
        <v/>
      </c>
      <c r="U2442" s="107" t="str">
        <f t="shared" ref="U2442" si="10749">IFERROR((U2441-U2440)/U2441*100%,"")</f>
        <v/>
      </c>
      <c r="V2442" s="107" t="str">
        <f>IFERROR((V2439-V2441)/V2441*100%,"")</f>
        <v/>
      </c>
      <c r="W2442" s="107" t="str">
        <f>IFERROR((W2439-W2441)/W2441*100%,"")</f>
        <v/>
      </c>
      <c r="X2442" s="107" t="str">
        <f>IFERROR((X2439-X2441)/X2441*100%,"")</f>
        <v/>
      </c>
      <c r="Y2442" s="107" t="str">
        <f>IFERROR((Y2439-Y2441)/Y2441*100%,"")</f>
        <v/>
      </c>
      <c r="Z2442" s="107" t="str">
        <f t="shared" ref="Z2442" si="10750">IFERROR((Z2441-Z2440)/Z2441*100%,"")</f>
        <v/>
      </c>
      <c r="AA2442" s="107" t="str">
        <f>IFERROR((AA2441-AA2439)/AA2441*100%,"")</f>
        <v/>
      </c>
      <c r="AB2442" s="107" t="str">
        <f>IFERROR((AB2441-AB2439)/AB2441*100%,"")</f>
        <v/>
      </c>
      <c r="AC2442" s="194" t="str">
        <f t="shared" ref="AC2442" si="10751">IFERROR((AC2441-AC2440)/AC2441*100%,"")</f>
        <v/>
      </c>
      <c r="AD2442" s="194" t="str">
        <f t="shared" ref="AD2442" si="10752">IFERROR((AD2441-AD2440)/AD2441*100%,"")</f>
        <v/>
      </c>
      <c r="AE2442" s="194" t="str">
        <f t="shared" ref="AE2442" si="10753">IFERROR((AE2441-AE2440)/AE2441*100%,"")</f>
        <v/>
      </c>
      <c r="AF2442" s="194" t="str">
        <f t="shared" ref="AF2442" si="10754">IFERROR((AF2441-AF2440)/AF2441*100%,"")</f>
        <v/>
      </c>
      <c r="AG2442" s="194" t="str">
        <f t="shared" ref="AG2442" si="10755">IFERROR((AG2441-AG2440)/AG2441*100%,"")</f>
        <v/>
      </c>
      <c r="AH2442" s="194" t="str">
        <f t="shared" ref="AH2442" si="10756">IFERROR((AH2441-AH2440)/AH2441*100%,"")</f>
        <v/>
      </c>
      <c r="AI2442" s="194" t="str">
        <f t="shared" ref="AI2442" si="10757">IFERROR((AI2441-AI2440)/AI2441*100%,"")</f>
        <v/>
      </c>
      <c r="AJ2442" s="194" t="str">
        <f t="shared" ref="AJ2442" si="10758">IFERROR((AJ2441-AJ2440)/AJ2441*100%,"")</f>
        <v/>
      </c>
      <c r="AK2442" s="194" t="str">
        <f t="shared" ref="AK2442" si="10759">IFERROR((AK2441-AK2440)/AK2441*100%,"")</f>
        <v/>
      </c>
      <c r="AL2442" s="194" t="str">
        <f t="shared" ref="AL2442" si="10760">IFERROR((AL2441-AL2440)/AL2441*100%,"")</f>
        <v/>
      </c>
      <c r="AM2442" s="227" t="str">
        <f>IFERROR((AM2441-AM2439)/AM2441*100%,"")</f>
        <v/>
      </c>
    </row>
    <row r="2443" spans="1:39" customFormat="1" outlineLevel="1">
      <c r="A2443" t="str">
        <f>B2438&amp;C2443</f>
        <v>Surname, Forename4</v>
      </c>
      <c r="B2443" s="256"/>
      <c r="C2443" s="123">
        <v>4</v>
      </c>
      <c r="D2443" s="26" t="s">
        <v>22</v>
      </c>
      <c r="E2443" s="103"/>
      <c r="F2443" s="219"/>
      <c r="G2443" s="220"/>
      <c r="H2443" s="15"/>
      <c r="I2443" s="16"/>
      <c r="J2443" s="17"/>
      <c r="K2443" s="94"/>
      <c r="L2443" s="94"/>
      <c r="M2443" s="94"/>
      <c r="N2443" s="94"/>
      <c r="O2443" s="94"/>
      <c r="P2443" s="94"/>
      <c r="Q2443" s="17" t="str">
        <f>IF(SUM(K2443:P2443)=0,"",SUM(K2443:P2443))</f>
        <v/>
      </c>
      <c r="R2443" s="94"/>
      <c r="S2443" s="94"/>
      <c r="T2443" s="17" t="str">
        <f>IF(SUM(R2443:S2443)=0,"",SUM(R2443:S2443))</f>
        <v/>
      </c>
      <c r="U2443" s="17"/>
      <c r="V2443" s="94"/>
      <c r="W2443" s="17"/>
      <c r="X2443" s="94" t="str">
        <f>IFERROR(AVERAGE(V2443:W2443),"")</f>
        <v/>
      </c>
      <c r="Y2443" s="17"/>
      <c r="Z2443" s="17"/>
      <c r="AA2443" s="71"/>
      <c r="AB2443" s="17"/>
      <c r="AC2443" s="190" t="str">
        <f>IF(J2443="","",IF(J2443&lt;&gt;0,INT(25.4347*POWER((18-J2443),1.81)),0))</f>
        <v/>
      </c>
      <c r="AD2443" s="190" t="str">
        <f>IFERROR(IF(Q2443&lt;&gt;0,INT(0.14354*POWER(((10*Q2443)-220),1.4)),0),"")</f>
        <v/>
      </c>
      <c r="AE2443" s="190" t="str">
        <f>IFERROR(IF(T2443&lt;&gt;0,INT(51.39*POWER((T2443-1.5),1.05)),0),"")</f>
        <v/>
      </c>
      <c r="AF2443" s="190">
        <f>IF(U2443&lt;&gt;0,INT(0.8465*POWER(((100*U2443)-75),1.42)),0)</f>
        <v>0</v>
      </c>
      <c r="AG2443" s="190" t="str">
        <f>IFERROR(IF(X2443&lt;&gt;0,INT(1.53775*POWER((82-X2443),1.81)),0),"")</f>
        <v/>
      </c>
      <c r="AH2443" s="190" t="str">
        <f>IF(Y2443="","",IF(Y2443&lt;&gt;0,INT(5.74352*POWER((28.5-Y2443),1.92)),0))</f>
        <v/>
      </c>
      <c r="AI2443" s="190">
        <f>IF(Z2443&lt;&gt;0,INT(12.91*POWER((Z2443-4),1.1)),0)</f>
        <v>0</v>
      </c>
      <c r="AJ2443" s="190" t="str">
        <f>IF(AA2443="","",IF(AA2443&lt;&gt;0,INT(0.2797*POWER(((100*AA2443)),1.35)),0))</f>
        <v/>
      </c>
      <c r="AK2443" s="191" t="str">
        <f>IF(AB2443="","",IF(AB2443&lt;&gt;0,INT(100.14*POWER((AB2443-1),1.08)),0))</f>
        <v/>
      </c>
      <c r="AL2443" s="192">
        <f>COUNT(J2443,Q2443,T2443,X2443,Y2443,AA2443,AB2443)</f>
        <v>0</v>
      </c>
      <c r="AM2443" s="193" t="str">
        <f>IF(AL2443=0,"",SUM(AC2443:AK2443))</f>
        <v/>
      </c>
    </row>
    <row r="2444" spans="1:39" customFormat="1" outlineLevel="1">
      <c r="B2444" s="256"/>
      <c r="C2444" s="124" t="s">
        <v>65</v>
      </c>
      <c r="D2444" s="103"/>
      <c r="E2444" s="103"/>
      <c r="F2444" s="219"/>
      <c r="G2444" s="220"/>
      <c r="H2444" s="104"/>
      <c r="I2444" s="105"/>
      <c r="J2444" s="107" t="str">
        <f>IFERROR((J2441-J2443)/J2443*100%,"")</f>
        <v/>
      </c>
      <c r="K2444" s="107" t="str">
        <f t="shared" ref="K2444:T2444" si="10761">IFERROR((K2443-K2441)/K2443*100%,"")</f>
        <v/>
      </c>
      <c r="L2444" s="107" t="str">
        <f t="shared" si="10761"/>
        <v/>
      </c>
      <c r="M2444" s="107" t="str">
        <f t="shared" si="10761"/>
        <v/>
      </c>
      <c r="N2444" s="107" t="str">
        <f t="shared" si="10761"/>
        <v/>
      </c>
      <c r="O2444" s="107" t="str">
        <f t="shared" si="10761"/>
        <v/>
      </c>
      <c r="P2444" s="107" t="str">
        <f t="shared" si="10761"/>
        <v/>
      </c>
      <c r="Q2444" s="107" t="str">
        <f t="shared" si="10761"/>
        <v/>
      </c>
      <c r="R2444" s="107" t="str">
        <f t="shared" si="10761"/>
        <v/>
      </c>
      <c r="S2444" s="107" t="str">
        <f t="shared" si="10761"/>
        <v/>
      </c>
      <c r="T2444" s="107" t="str">
        <f t="shared" si="10761"/>
        <v/>
      </c>
      <c r="U2444" s="107" t="str">
        <f t="shared" ref="U2444" si="10762">IFERROR((U2443-U2442)/U2443*100%,"")</f>
        <v/>
      </c>
      <c r="V2444" s="107" t="str">
        <f>IFERROR((V2441-V2443)/V2443*100%,"")</f>
        <v/>
      </c>
      <c r="W2444" s="107" t="str">
        <f>IFERROR((W2441-W2443)/W2443*100%,"")</f>
        <v/>
      </c>
      <c r="X2444" s="107" t="str">
        <f>IFERROR((X2441-X2443)/X2443*100%,"")</f>
        <v/>
      </c>
      <c r="Y2444" s="107" t="str">
        <f>IFERROR((Y2441-Y2443)/Y2443*100%,"")</f>
        <v/>
      </c>
      <c r="Z2444" s="107" t="str">
        <f t="shared" ref="Z2444" si="10763">IFERROR((Z2443-Z2442)/Z2443*100%,"")</f>
        <v/>
      </c>
      <c r="AA2444" s="107" t="str">
        <f>IFERROR((AA2443-AA2441)/AA2443*100%,"")</f>
        <v/>
      </c>
      <c r="AB2444" s="107" t="str">
        <f>IFERROR((AB2443-AB2441)/AB2443*100%,"")</f>
        <v/>
      </c>
      <c r="AC2444" s="194" t="str">
        <f t="shared" ref="AC2444" si="10764">IFERROR((AC2443-AC2442)/AC2443*100%,"")</f>
        <v/>
      </c>
      <c r="AD2444" s="194" t="str">
        <f t="shared" ref="AD2444" si="10765">IFERROR((AD2443-AD2442)/AD2443*100%,"")</f>
        <v/>
      </c>
      <c r="AE2444" s="194" t="str">
        <f t="shared" ref="AE2444" si="10766">IFERROR((AE2443-AE2442)/AE2443*100%,"")</f>
        <v/>
      </c>
      <c r="AF2444" s="194" t="str">
        <f t="shared" ref="AF2444" si="10767">IFERROR((AF2443-AF2442)/AF2443*100%,"")</f>
        <v/>
      </c>
      <c r="AG2444" s="194" t="str">
        <f t="shared" ref="AG2444" si="10768">IFERROR((AG2443-AG2442)/AG2443*100%,"")</f>
        <v/>
      </c>
      <c r="AH2444" s="194" t="str">
        <f t="shared" ref="AH2444" si="10769">IFERROR((AH2443-AH2442)/AH2443*100%,"")</f>
        <v/>
      </c>
      <c r="AI2444" s="194" t="str">
        <f t="shared" ref="AI2444" si="10770">IFERROR((AI2443-AI2442)/AI2443*100%,"")</f>
        <v/>
      </c>
      <c r="AJ2444" s="194" t="str">
        <f t="shared" ref="AJ2444" si="10771">IFERROR((AJ2443-AJ2442)/AJ2443*100%,"")</f>
        <v/>
      </c>
      <c r="AK2444" s="194" t="str">
        <f t="shared" ref="AK2444" si="10772">IFERROR((AK2443-AK2442)/AK2443*100%,"")</f>
        <v/>
      </c>
      <c r="AL2444" s="194" t="str">
        <f t="shared" ref="AL2444" si="10773">IFERROR((AL2443-AL2442)/AL2443*100%,"")</f>
        <v/>
      </c>
      <c r="AM2444" s="227" t="str">
        <f>IFERROR((AM2443-AM2441)/AM2443*100%,"")</f>
        <v/>
      </c>
    </row>
    <row r="2445" spans="1:39" customFormat="1" outlineLevel="1">
      <c r="A2445" t="str">
        <f>B2438&amp;C2445</f>
        <v>Surname, Forename5</v>
      </c>
      <c r="B2445" s="256"/>
      <c r="C2445" s="123">
        <v>5</v>
      </c>
      <c r="D2445" s="26" t="s">
        <v>22</v>
      </c>
      <c r="E2445" s="103"/>
      <c r="F2445" s="219"/>
      <c r="G2445" s="220"/>
      <c r="H2445" s="15"/>
      <c r="I2445" s="16"/>
      <c r="J2445" s="17"/>
      <c r="K2445" s="94"/>
      <c r="L2445" s="94"/>
      <c r="M2445" s="94"/>
      <c r="N2445" s="94"/>
      <c r="O2445" s="94"/>
      <c r="P2445" s="94"/>
      <c r="Q2445" s="17" t="str">
        <f>IF(SUM(K2445:P2445)=0,"",SUM(K2445:P2445))</f>
        <v/>
      </c>
      <c r="R2445" s="94"/>
      <c r="S2445" s="94"/>
      <c r="T2445" s="17" t="str">
        <f>IF(SUM(R2445:S2445)=0,"",SUM(R2445:S2445))</f>
        <v/>
      </c>
      <c r="U2445" s="17"/>
      <c r="V2445" s="94"/>
      <c r="W2445" s="17"/>
      <c r="X2445" s="94" t="str">
        <f>IFERROR(AVERAGE(V2445:W2445),"")</f>
        <v/>
      </c>
      <c r="Y2445" s="17"/>
      <c r="Z2445" s="17"/>
      <c r="AA2445" s="71"/>
      <c r="AB2445" s="17"/>
      <c r="AC2445" s="190" t="str">
        <f>IF(J2445="","",IF(J2445&lt;&gt;0,INT(25.4347*POWER((18-J2445),1.81)),0))</f>
        <v/>
      </c>
      <c r="AD2445" s="190" t="str">
        <f>IFERROR(IF(Q2445&lt;&gt;0,INT(0.14354*POWER(((10*Q2445)-220),1.4)),0),"")</f>
        <v/>
      </c>
      <c r="AE2445" s="190" t="str">
        <f>IFERROR(IF(T2445&lt;&gt;0,INT(51.39*POWER((T2445-1.5),1.05)),0),"")</f>
        <v/>
      </c>
      <c r="AF2445" s="190">
        <f>IF(U2445&lt;&gt;0,INT(0.8465*POWER(((100*U2445)-75),1.42)),0)</f>
        <v>0</v>
      </c>
      <c r="AG2445" s="190" t="str">
        <f>IFERROR(IF(X2445&lt;&gt;0,INT(1.53775*POWER((82-X2445),1.81)),0),"")</f>
        <v/>
      </c>
      <c r="AH2445" s="190" t="str">
        <f>IF(Y2445="","",IF(Y2445&lt;&gt;0,INT(5.74352*POWER((28.5-Y2445),1.92)),0))</f>
        <v/>
      </c>
      <c r="AI2445" s="190">
        <f>IF(Z2445&lt;&gt;0,INT(12.91*POWER((Z2445-4),1.1)),0)</f>
        <v>0</v>
      </c>
      <c r="AJ2445" s="190" t="str">
        <f>IF(AA2445="","",IF(AA2445&lt;&gt;0,INT(0.2797*POWER(((100*AA2445)),1.35)),0))</f>
        <v/>
      </c>
      <c r="AK2445" s="191" t="str">
        <f>IF(AB2445="","",IF(AB2445&lt;&gt;0,INT(100.14*POWER((AB2445-1),1.08)),0))</f>
        <v/>
      </c>
      <c r="AL2445" s="192">
        <f>COUNT(J2445,Q2445,T2445,X2445,Y2445,AA2445,AB2445)</f>
        <v>0</v>
      </c>
      <c r="AM2445" s="193" t="str">
        <f>IF(AL2445=0,"",SUM(AC2445:AK2445))</f>
        <v/>
      </c>
    </row>
    <row r="2446" spans="1:39" customFormat="1" outlineLevel="1">
      <c r="B2446" s="256"/>
      <c r="C2446" s="124" t="s">
        <v>65</v>
      </c>
      <c r="D2446" s="103"/>
      <c r="E2446" s="103"/>
      <c r="F2446" s="219"/>
      <c r="G2446" s="220"/>
      <c r="H2446" s="104"/>
      <c r="I2446" s="105"/>
      <c r="J2446" s="107" t="str">
        <f>IFERROR((J2443-J2445)/J2445*100%,"")</f>
        <v/>
      </c>
      <c r="K2446" s="107" t="str">
        <f t="shared" ref="K2446:T2446" si="10774">IFERROR((K2445-K2443)/K2445*100%,"")</f>
        <v/>
      </c>
      <c r="L2446" s="107" t="str">
        <f t="shared" si="10774"/>
        <v/>
      </c>
      <c r="M2446" s="107" t="str">
        <f t="shared" si="10774"/>
        <v/>
      </c>
      <c r="N2446" s="107" t="str">
        <f t="shared" si="10774"/>
        <v/>
      </c>
      <c r="O2446" s="107" t="str">
        <f t="shared" si="10774"/>
        <v/>
      </c>
      <c r="P2446" s="107" t="str">
        <f t="shared" si="10774"/>
        <v/>
      </c>
      <c r="Q2446" s="107" t="str">
        <f t="shared" si="10774"/>
        <v/>
      </c>
      <c r="R2446" s="107" t="str">
        <f t="shared" si="10774"/>
        <v/>
      </c>
      <c r="S2446" s="107" t="str">
        <f t="shared" si="10774"/>
        <v/>
      </c>
      <c r="T2446" s="107" t="str">
        <f t="shared" si="10774"/>
        <v/>
      </c>
      <c r="U2446" s="107" t="str">
        <f t="shared" ref="U2446" si="10775">IFERROR((U2445-U2444)/U2445*100%,"")</f>
        <v/>
      </c>
      <c r="V2446" s="107" t="str">
        <f>IFERROR((V2443-V2445)/V2445*100%,"")</f>
        <v/>
      </c>
      <c r="W2446" s="107" t="str">
        <f>IFERROR((W2443-W2445)/W2445*100%,"")</f>
        <v/>
      </c>
      <c r="X2446" s="107" t="str">
        <f>IFERROR((X2443-X2445)/X2445*100%,"")</f>
        <v/>
      </c>
      <c r="Y2446" s="107" t="str">
        <f>IFERROR((Y2443-Y2445)/Y2445*100%,"")</f>
        <v/>
      </c>
      <c r="Z2446" s="107" t="str">
        <f t="shared" ref="Z2446" si="10776">IFERROR((Z2445-Z2444)/Z2445*100%,"")</f>
        <v/>
      </c>
      <c r="AA2446" s="107" t="str">
        <f>IFERROR((AA2445-AA2443)/AA2445*100%,"")</f>
        <v/>
      </c>
      <c r="AB2446" s="107" t="str">
        <f>IFERROR((AB2445-AB2443)/AB2445*100%,"")</f>
        <v/>
      </c>
      <c r="AC2446" s="194" t="str">
        <f t="shared" ref="AC2446" si="10777">IFERROR((AC2445-AC2444)/AC2445*100%,"")</f>
        <v/>
      </c>
      <c r="AD2446" s="194" t="str">
        <f t="shared" ref="AD2446" si="10778">IFERROR((AD2445-AD2444)/AD2445*100%,"")</f>
        <v/>
      </c>
      <c r="AE2446" s="194" t="str">
        <f t="shared" ref="AE2446" si="10779">IFERROR((AE2445-AE2444)/AE2445*100%,"")</f>
        <v/>
      </c>
      <c r="AF2446" s="194" t="str">
        <f t="shared" ref="AF2446" si="10780">IFERROR((AF2445-AF2444)/AF2445*100%,"")</f>
        <v/>
      </c>
      <c r="AG2446" s="194" t="str">
        <f t="shared" ref="AG2446" si="10781">IFERROR((AG2445-AG2444)/AG2445*100%,"")</f>
        <v/>
      </c>
      <c r="AH2446" s="194" t="str">
        <f t="shared" ref="AH2446" si="10782">IFERROR((AH2445-AH2444)/AH2445*100%,"")</f>
        <v/>
      </c>
      <c r="AI2446" s="194" t="str">
        <f t="shared" ref="AI2446" si="10783">IFERROR((AI2445-AI2444)/AI2445*100%,"")</f>
        <v/>
      </c>
      <c r="AJ2446" s="194" t="str">
        <f t="shared" ref="AJ2446" si="10784">IFERROR((AJ2445-AJ2444)/AJ2445*100%,"")</f>
        <v/>
      </c>
      <c r="AK2446" s="194" t="str">
        <f t="shared" ref="AK2446" si="10785">IFERROR((AK2445-AK2444)/AK2445*100%,"")</f>
        <v/>
      </c>
      <c r="AL2446" s="194" t="str">
        <f t="shared" ref="AL2446" si="10786">IFERROR((AL2445-AL2444)/AL2445*100%,"")</f>
        <v/>
      </c>
      <c r="AM2446" s="227" t="str">
        <f>IFERROR((AM2445-AM2443)/AM2445*100%,"")</f>
        <v/>
      </c>
    </row>
    <row r="2447" spans="1:39" customFormat="1" outlineLevel="1">
      <c r="A2447" t="str">
        <f>B2438&amp;C2447</f>
        <v>Surname, Forename6</v>
      </c>
      <c r="B2447" s="256"/>
      <c r="C2447" s="123">
        <v>6</v>
      </c>
      <c r="D2447" s="26" t="s">
        <v>22</v>
      </c>
      <c r="E2447" s="103"/>
      <c r="F2447" s="219"/>
      <c r="G2447" s="220"/>
      <c r="H2447" s="15"/>
      <c r="I2447" s="16"/>
      <c r="J2447" s="17"/>
      <c r="K2447" s="94"/>
      <c r="L2447" s="94"/>
      <c r="M2447" s="94"/>
      <c r="N2447" s="94"/>
      <c r="O2447" s="94"/>
      <c r="P2447" s="94"/>
      <c r="Q2447" s="17" t="str">
        <f>IF(SUM(K2447:P2447)=0,"",SUM(K2447:P2447))</f>
        <v/>
      </c>
      <c r="R2447" s="94"/>
      <c r="S2447" s="94"/>
      <c r="T2447" s="17" t="str">
        <f>IF(SUM(R2447:S2447)=0,"",SUM(R2447:S2447))</f>
        <v/>
      </c>
      <c r="U2447" s="17"/>
      <c r="V2447" s="94"/>
      <c r="W2447" s="17"/>
      <c r="X2447" s="94" t="str">
        <f>IFERROR(AVERAGE(V2447:W2447),"")</f>
        <v/>
      </c>
      <c r="Y2447" s="17"/>
      <c r="Z2447" s="17"/>
      <c r="AA2447" s="71"/>
      <c r="AB2447" s="17"/>
      <c r="AC2447" s="190" t="str">
        <f>IF(J2447="","",IF(J2447&lt;&gt;0,INT(25.4347*POWER((18-J2447),1.81)),0))</f>
        <v/>
      </c>
      <c r="AD2447" s="190" t="str">
        <f>IFERROR(IF(Q2447&lt;&gt;0,INT(0.14354*POWER(((10*Q2447)-220),1.4)),0),"")</f>
        <v/>
      </c>
      <c r="AE2447" s="190" t="str">
        <f>IFERROR(IF(T2447&lt;&gt;0,INT(51.39*POWER((T2447-1.5),1.05)),0),"")</f>
        <v/>
      </c>
      <c r="AF2447" s="190">
        <f>IF(U2447&lt;&gt;0,INT(0.8465*POWER(((100*U2447)-75),1.42)),0)</f>
        <v>0</v>
      </c>
      <c r="AG2447" s="190" t="str">
        <f>IFERROR(IF(X2447&lt;&gt;0,INT(1.53775*POWER((82-X2447),1.81)),0),"")</f>
        <v/>
      </c>
      <c r="AH2447" s="190" t="str">
        <f>IF(Y2447="","",IF(Y2447&lt;&gt;0,INT(5.74352*POWER((28.5-Y2447),1.92)),0))</f>
        <v/>
      </c>
      <c r="AI2447" s="190">
        <f>IF(Z2447&lt;&gt;0,INT(12.91*POWER((Z2447-4),1.1)),0)</f>
        <v>0</v>
      </c>
      <c r="AJ2447" s="190" t="str">
        <f>IF(AA2447="","",IF(AA2447&lt;&gt;0,INT(0.2797*POWER(((100*AA2447)),1.35)),0))</f>
        <v/>
      </c>
      <c r="AK2447" s="191" t="str">
        <f>IF(AB2447="","",IF(AB2447&lt;&gt;0,INT(100.14*POWER((AB2447-1),1.08)),0))</f>
        <v/>
      </c>
      <c r="AL2447" s="192">
        <f>COUNT(J2447,Q2447,T2447,X2447,Y2447,AA2447,AB2447)</f>
        <v>0</v>
      </c>
      <c r="AM2447" s="193" t="str">
        <f>IF(AL2447=0,"",SUM(AC2447:AK2447))</f>
        <v/>
      </c>
    </row>
    <row r="2448" spans="1:39" customFormat="1" outlineLevel="1">
      <c r="B2448" s="256"/>
      <c r="C2448" s="124" t="s">
        <v>65</v>
      </c>
      <c r="D2448" s="103"/>
      <c r="E2448" s="103"/>
      <c r="F2448" s="219"/>
      <c r="G2448" s="220"/>
      <c r="H2448" s="104"/>
      <c r="I2448" s="105"/>
      <c r="J2448" s="107" t="str">
        <f>IFERROR((J2445-J2447)/J2447*100%,"")</f>
        <v/>
      </c>
      <c r="K2448" s="107" t="str">
        <f t="shared" ref="K2448:T2448" si="10787">IFERROR((K2447-K2445)/K2447*100%,"")</f>
        <v/>
      </c>
      <c r="L2448" s="107" t="str">
        <f t="shared" si="10787"/>
        <v/>
      </c>
      <c r="M2448" s="107" t="str">
        <f t="shared" si="10787"/>
        <v/>
      </c>
      <c r="N2448" s="107" t="str">
        <f t="shared" si="10787"/>
        <v/>
      </c>
      <c r="O2448" s="107" t="str">
        <f t="shared" si="10787"/>
        <v/>
      </c>
      <c r="P2448" s="107" t="str">
        <f t="shared" si="10787"/>
        <v/>
      </c>
      <c r="Q2448" s="107" t="str">
        <f t="shared" si="10787"/>
        <v/>
      </c>
      <c r="R2448" s="107" t="str">
        <f t="shared" si="10787"/>
        <v/>
      </c>
      <c r="S2448" s="107" t="str">
        <f t="shared" si="10787"/>
        <v/>
      </c>
      <c r="T2448" s="107" t="str">
        <f t="shared" si="10787"/>
        <v/>
      </c>
      <c r="U2448" s="107" t="str">
        <f t="shared" ref="U2448" si="10788">IFERROR((U2447-U2446)/U2447*100%,"")</f>
        <v/>
      </c>
      <c r="V2448" s="107" t="str">
        <f>IFERROR((V2445-V2447)/V2447*100%,"")</f>
        <v/>
      </c>
      <c r="W2448" s="107" t="str">
        <f>IFERROR((W2445-W2447)/W2447*100%,"")</f>
        <v/>
      </c>
      <c r="X2448" s="107" t="str">
        <f>IFERROR((X2445-X2447)/X2447*100%,"")</f>
        <v/>
      </c>
      <c r="Y2448" s="107" t="str">
        <f>IFERROR((Y2445-Y2447)/Y2447*100%,"")</f>
        <v/>
      </c>
      <c r="Z2448" s="107" t="str">
        <f t="shared" ref="Z2448" si="10789">IFERROR((Z2447-Z2446)/Z2447*100%,"")</f>
        <v/>
      </c>
      <c r="AA2448" s="107" t="str">
        <f>IFERROR((AA2447-AA2445)/AA2447*100%,"")</f>
        <v/>
      </c>
      <c r="AB2448" s="107" t="str">
        <f>IFERROR((AB2447-AB2445)/AB2447*100%,"")</f>
        <v/>
      </c>
      <c r="AC2448" s="194" t="str">
        <f t="shared" ref="AC2448" si="10790">IFERROR((AC2447-AC2446)/AC2447*100%,"")</f>
        <v/>
      </c>
      <c r="AD2448" s="194" t="str">
        <f t="shared" ref="AD2448" si="10791">IFERROR((AD2447-AD2446)/AD2447*100%,"")</f>
        <v/>
      </c>
      <c r="AE2448" s="194" t="str">
        <f t="shared" ref="AE2448" si="10792">IFERROR((AE2447-AE2446)/AE2447*100%,"")</f>
        <v/>
      </c>
      <c r="AF2448" s="194" t="str">
        <f t="shared" ref="AF2448" si="10793">IFERROR((AF2447-AF2446)/AF2447*100%,"")</f>
        <v/>
      </c>
      <c r="AG2448" s="194" t="str">
        <f t="shared" ref="AG2448" si="10794">IFERROR((AG2447-AG2446)/AG2447*100%,"")</f>
        <v/>
      </c>
      <c r="AH2448" s="194" t="str">
        <f t="shared" ref="AH2448" si="10795">IFERROR((AH2447-AH2446)/AH2447*100%,"")</f>
        <v/>
      </c>
      <c r="AI2448" s="194" t="str">
        <f t="shared" ref="AI2448" si="10796">IFERROR((AI2447-AI2446)/AI2447*100%,"")</f>
        <v/>
      </c>
      <c r="AJ2448" s="194" t="str">
        <f t="shared" ref="AJ2448" si="10797">IFERROR((AJ2447-AJ2446)/AJ2447*100%,"")</f>
        <v/>
      </c>
      <c r="AK2448" s="194" t="str">
        <f t="shared" ref="AK2448" si="10798">IFERROR((AK2447-AK2446)/AK2447*100%,"")</f>
        <v/>
      </c>
      <c r="AL2448" s="194" t="str">
        <f t="shared" ref="AL2448" si="10799">IFERROR((AL2447-AL2446)/AL2447*100%,"")</f>
        <v/>
      </c>
      <c r="AM2448" s="227" t="str">
        <f>IFERROR((AM2447-AM2445)/AM2447*100%,"")</f>
        <v/>
      </c>
    </row>
    <row r="2449" spans="1:39" customFormat="1" outlineLevel="1">
      <c r="A2449" t="str">
        <f>B2438&amp;C2449</f>
        <v>Surname, Forename7</v>
      </c>
      <c r="B2449" s="256"/>
      <c r="C2449" s="123">
        <v>7</v>
      </c>
      <c r="D2449" s="26" t="s">
        <v>22</v>
      </c>
      <c r="E2449" s="103"/>
      <c r="F2449" s="219"/>
      <c r="G2449" s="220"/>
      <c r="H2449" s="15"/>
      <c r="I2449" s="16"/>
      <c r="J2449" s="17"/>
      <c r="K2449" s="94"/>
      <c r="L2449" s="94"/>
      <c r="M2449" s="94"/>
      <c r="N2449" s="94"/>
      <c r="O2449" s="94"/>
      <c r="P2449" s="94"/>
      <c r="Q2449" s="17" t="str">
        <f>IF(SUM(K2449:P2449)=0,"",SUM(K2449:P2449))</f>
        <v/>
      </c>
      <c r="R2449" s="94"/>
      <c r="S2449" s="94"/>
      <c r="T2449" s="17" t="str">
        <f>IF(SUM(R2449:S2449)=0,"",SUM(R2449:S2449))</f>
        <v/>
      </c>
      <c r="U2449" s="17"/>
      <c r="V2449" s="94"/>
      <c r="W2449" s="17"/>
      <c r="X2449" s="94" t="str">
        <f>IFERROR(AVERAGE(V2449:W2449),"")</f>
        <v/>
      </c>
      <c r="Y2449" s="17"/>
      <c r="Z2449" s="17"/>
      <c r="AA2449" s="71"/>
      <c r="AB2449" s="17"/>
      <c r="AC2449" s="190" t="str">
        <f>IF(J2449="","",IF(J2449&lt;&gt;0,INT(25.4347*POWER((18-J2449),1.81)),0))</f>
        <v/>
      </c>
      <c r="AD2449" s="190" t="str">
        <f>IFERROR(IF(Q2449&lt;&gt;0,INT(0.14354*POWER(((10*Q2449)-220),1.4)),0),"")</f>
        <v/>
      </c>
      <c r="AE2449" s="190" t="str">
        <f>IFERROR(IF(T2449&lt;&gt;0,INT(51.39*POWER((T2449-1.5),1.05)),0),"")</f>
        <v/>
      </c>
      <c r="AF2449" s="190">
        <f>IF(U2449&lt;&gt;0,INT(0.8465*POWER(((100*U2449)-75),1.42)),0)</f>
        <v>0</v>
      </c>
      <c r="AG2449" s="190" t="str">
        <f>IFERROR(IF(X2449&lt;&gt;0,INT(1.53775*POWER((82-X2449),1.81)),0),"")</f>
        <v/>
      </c>
      <c r="AH2449" s="190" t="str">
        <f>IF(Y2449="","",IF(Y2449&lt;&gt;0,INT(5.74352*POWER((28.5-Y2449),1.92)),0))</f>
        <v/>
      </c>
      <c r="AI2449" s="190">
        <f>IF(Z2449&lt;&gt;0,INT(12.91*POWER((Z2449-4),1.1)),0)</f>
        <v>0</v>
      </c>
      <c r="AJ2449" s="190" t="str">
        <f>IF(AA2449="","",IF(AA2449&lt;&gt;0,INT(0.2797*POWER(((100*AA2449)),1.35)),0))</f>
        <v/>
      </c>
      <c r="AK2449" s="191" t="str">
        <f>IF(AB2449="","",IF(AB2449&lt;&gt;0,INT(100.14*POWER((AB2449-1),1.08)),0))</f>
        <v/>
      </c>
      <c r="AL2449" s="192">
        <f>COUNT(J2449,Q2449,T2449,X2449,Y2449,AA2449,AB2449)</f>
        <v>0</v>
      </c>
      <c r="AM2449" s="193" t="str">
        <f>IF(AL2449=0,"",SUM(AC2449:AK2449))</f>
        <v/>
      </c>
    </row>
    <row r="2450" spans="1:39" customFormat="1" outlineLevel="1">
      <c r="B2450" s="256"/>
      <c r="C2450" s="124" t="s">
        <v>65</v>
      </c>
      <c r="D2450" s="103"/>
      <c r="E2450" s="103"/>
      <c r="F2450" s="219"/>
      <c r="G2450" s="220"/>
      <c r="H2450" s="104"/>
      <c r="I2450" s="105"/>
      <c r="J2450" s="107" t="str">
        <f>IFERROR((J2447-J2449)/J2449*100%,"")</f>
        <v/>
      </c>
      <c r="K2450" s="107" t="str">
        <f t="shared" ref="K2450:T2450" si="10800">IFERROR((K2449-K2447)/K2449*100%,"")</f>
        <v/>
      </c>
      <c r="L2450" s="107" t="str">
        <f t="shared" si="10800"/>
        <v/>
      </c>
      <c r="M2450" s="107" t="str">
        <f t="shared" si="10800"/>
        <v/>
      </c>
      <c r="N2450" s="107" t="str">
        <f t="shared" si="10800"/>
        <v/>
      </c>
      <c r="O2450" s="107" t="str">
        <f t="shared" si="10800"/>
        <v/>
      </c>
      <c r="P2450" s="107" t="str">
        <f t="shared" si="10800"/>
        <v/>
      </c>
      <c r="Q2450" s="107" t="str">
        <f t="shared" si="10800"/>
        <v/>
      </c>
      <c r="R2450" s="107" t="str">
        <f t="shared" si="10800"/>
        <v/>
      </c>
      <c r="S2450" s="107" t="str">
        <f t="shared" si="10800"/>
        <v/>
      </c>
      <c r="T2450" s="107" t="str">
        <f t="shared" si="10800"/>
        <v/>
      </c>
      <c r="U2450" s="107" t="str">
        <f t="shared" ref="U2450" si="10801">IFERROR((U2449-U2448)/U2449*100%,"")</f>
        <v/>
      </c>
      <c r="V2450" s="107" t="str">
        <f>IFERROR((V2447-V2449)/V2449*100%,"")</f>
        <v/>
      </c>
      <c r="W2450" s="107" t="str">
        <f>IFERROR((W2447-W2449)/W2449*100%,"")</f>
        <v/>
      </c>
      <c r="X2450" s="107" t="str">
        <f>IFERROR((X2447-X2449)/X2449*100%,"")</f>
        <v/>
      </c>
      <c r="Y2450" s="107" t="str">
        <f>IFERROR((Y2447-Y2449)/Y2449*100%,"")</f>
        <v/>
      </c>
      <c r="Z2450" s="107" t="str">
        <f t="shared" ref="Z2450" si="10802">IFERROR((Z2449-Z2448)/Z2449*100%,"")</f>
        <v/>
      </c>
      <c r="AA2450" s="107" t="str">
        <f>IFERROR((AA2449-AA2447)/AA2449*100%,"")</f>
        <v/>
      </c>
      <c r="AB2450" s="107" t="str">
        <f>IFERROR((AB2449-AB2447)/AB2449*100%,"")</f>
        <v/>
      </c>
      <c r="AC2450" s="194" t="str">
        <f t="shared" ref="AC2450" si="10803">IFERROR((AC2449-AC2448)/AC2449*100%,"")</f>
        <v/>
      </c>
      <c r="AD2450" s="194" t="str">
        <f t="shared" ref="AD2450" si="10804">IFERROR((AD2449-AD2448)/AD2449*100%,"")</f>
        <v/>
      </c>
      <c r="AE2450" s="194" t="str">
        <f t="shared" ref="AE2450" si="10805">IFERROR((AE2449-AE2448)/AE2449*100%,"")</f>
        <v/>
      </c>
      <c r="AF2450" s="194" t="str">
        <f t="shared" ref="AF2450" si="10806">IFERROR((AF2449-AF2448)/AF2449*100%,"")</f>
        <v/>
      </c>
      <c r="AG2450" s="194" t="str">
        <f t="shared" ref="AG2450" si="10807">IFERROR((AG2449-AG2448)/AG2449*100%,"")</f>
        <v/>
      </c>
      <c r="AH2450" s="194" t="str">
        <f t="shared" ref="AH2450" si="10808">IFERROR((AH2449-AH2448)/AH2449*100%,"")</f>
        <v/>
      </c>
      <c r="AI2450" s="194" t="str">
        <f t="shared" ref="AI2450" si="10809">IFERROR((AI2449-AI2448)/AI2449*100%,"")</f>
        <v/>
      </c>
      <c r="AJ2450" s="194" t="str">
        <f t="shared" ref="AJ2450" si="10810">IFERROR((AJ2449-AJ2448)/AJ2449*100%,"")</f>
        <v/>
      </c>
      <c r="AK2450" s="194" t="str">
        <f t="shared" ref="AK2450" si="10811">IFERROR((AK2449-AK2448)/AK2449*100%,"")</f>
        <v/>
      </c>
      <c r="AL2450" s="194" t="str">
        <f t="shared" ref="AL2450" si="10812">IFERROR((AL2449-AL2448)/AL2449*100%,"")</f>
        <v/>
      </c>
      <c r="AM2450" s="227" t="str">
        <f>IFERROR((AM2449-AM2447)/AM2449*100%,"")</f>
        <v/>
      </c>
    </row>
    <row r="2451" spans="1:39" customFormat="1" outlineLevel="1">
      <c r="A2451" t="str">
        <f>B2438&amp;C2451</f>
        <v>Surname, Forename8</v>
      </c>
      <c r="B2451" s="256"/>
      <c r="C2451" s="123">
        <v>8</v>
      </c>
      <c r="D2451" s="26" t="s">
        <v>22</v>
      </c>
      <c r="E2451" s="103"/>
      <c r="F2451" s="219"/>
      <c r="G2451" s="220"/>
      <c r="H2451" s="15"/>
      <c r="I2451" s="16"/>
      <c r="J2451" s="17"/>
      <c r="K2451" s="94"/>
      <c r="L2451" s="94"/>
      <c r="M2451" s="94"/>
      <c r="N2451" s="94"/>
      <c r="O2451" s="94"/>
      <c r="P2451" s="94"/>
      <c r="Q2451" s="17" t="str">
        <f>IF(SUM(K2451:P2451)=0,"",SUM(K2451:P2451))</f>
        <v/>
      </c>
      <c r="R2451" s="94"/>
      <c r="S2451" s="94"/>
      <c r="T2451" s="17" t="str">
        <f>IF(SUM(R2451:S2451)=0,"",SUM(R2451:S2451))</f>
        <v/>
      </c>
      <c r="U2451" s="17"/>
      <c r="V2451" s="94"/>
      <c r="W2451" s="17"/>
      <c r="X2451" s="94" t="str">
        <f>IFERROR(AVERAGE(V2451:W2451),"")</f>
        <v/>
      </c>
      <c r="Y2451" s="17"/>
      <c r="Z2451" s="17"/>
      <c r="AA2451" s="71"/>
      <c r="AB2451" s="17"/>
      <c r="AC2451" s="190" t="str">
        <f>IF(J2451="","",IF(J2451&lt;&gt;0,INT(25.4347*POWER((18-J2451),1.81)),0))</f>
        <v/>
      </c>
      <c r="AD2451" s="190" t="str">
        <f>IFERROR(IF(Q2451&lt;&gt;0,INT(0.14354*POWER(((10*Q2451)-220),1.4)),0),"")</f>
        <v/>
      </c>
      <c r="AE2451" s="190" t="str">
        <f>IFERROR(IF(T2451&lt;&gt;0,INT(51.39*POWER((T2451-1.5),1.05)),0),"")</f>
        <v/>
      </c>
      <c r="AF2451" s="190">
        <f>IF(U2451&lt;&gt;0,INT(0.8465*POWER(((100*U2451)-75),1.42)),0)</f>
        <v>0</v>
      </c>
      <c r="AG2451" s="190" t="str">
        <f>IFERROR(IF(X2451&lt;&gt;0,INT(1.53775*POWER((82-X2451),1.81)),0),"")</f>
        <v/>
      </c>
      <c r="AH2451" s="190" t="str">
        <f>IF(Y2451="","",IF(Y2451&lt;&gt;0,INT(5.74352*POWER((28.5-Y2451),1.92)),0))</f>
        <v/>
      </c>
      <c r="AI2451" s="190">
        <f>IF(Z2451&lt;&gt;0,INT(12.91*POWER((Z2451-4),1.1)),0)</f>
        <v>0</v>
      </c>
      <c r="AJ2451" s="190" t="str">
        <f>IF(AA2451="","",IF(AA2451&lt;&gt;0,INT(0.2797*POWER(((100*AA2451)),1.35)),0))</f>
        <v/>
      </c>
      <c r="AK2451" s="191" t="str">
        <f>IF(AB2451="","",IF(AB2451&lt;&gt;0,INT(100.14*POWER((AB2451-1),1.08)),0))</f>
        <v/>
      </c>
      <c r="AL2451" s="192">
        <f>COUNT(J2451,Q2451,T2451,X2451,Y2451,AA2451,AB2451)</f>
        <v>0</v>
      </c>
      <c r="AM2451" s="193" t="str">
        <f>IF(AL2451=0,"",SUM(AC2451:AK2451))</f>
        <v/>
      </c>
    </row>
    <row r="2452" spans="1:39" customFormat="1" outlineLevel="1">
      <c r="B2452" s="256"/>
      <c r="C2452" s="124" t="s">
        <v>65</v>
      </c>
      <c r="D2452" s="103"/>
      <c r="E2452" s="103"/>
      <c r="F2452" s="219"/>
      <c r="G2452" s="220"/>
      <c r="H2452" s="104"/>
      <c r="I2452" s="105"/>
      <c r="J2452" s="107" t="str">
        <f>IFERROR((J2449-J2451)/J2451*100%,"")</f>
        <v/>
      </c>
      <c r="K2452" s="107" t="str">
        <f t="shared" ref="K2452:T2452" si="10813">IFERROR((K2451-K2449)/K2451*100%,"")</f>
        <v/>
      </c>
      <c r="L2452" s="107" t="str">
        <f t="shared" si="10813"/>
        <v/>
      </c>
      <c r="M2452" s="107" t="str">
        <f t="shared" si="10813"/>
        <v/>
      </c>
      <c r="N2452" s="107" t="str">
        <f t="shared" si="10813"/>
        <v/>
      </c>
      <c r="O2452" s="107" t="str">
        <f t="shared" si="10813"/>
        <v/>
      </c>
      <c r="P2452" s="107" t="str">
        <f t="shared" si="10813"/>
        <v/>
      </c>
      <c r="Q2452" s="107" t="str">
        <f t="shared" si="10813"/>
        <v/>
      </c>
      <c r="R2452" s="107" t="str">
        <f t="shared" si="10813"/>
        <v/>
      </c>
      <c r="S2452" s="107" t="str">
        <f t="shared" si="10813"/>
        <v/>
      </c>
      <c r="T2452" s="107" t="str">
        <f t="shared" si="10813"/>
        <v/>
      </c>
      <c r="U2452" s="107" t="str">
        <f t="shared" ref="U2452" si="10814">IFERROR((U2451-U2450)/U2451*100%,"")</f>
        <v/>
      </c>
      <c r="V2452" s="107" t="str">
        <f>IFERROR((V2449-V2451)/V2451*100%,"")</f>
        <v/>
      </c>
      <c r="W2452" s="107" t="str">
        <f>IFERROR((W2449-W2451)/W2451*100%,"")</f>
        <v/>
      </c>
      <c r="X2452" s="107" t="str">
        <f>IFERROR((X2449-X2451)/X2451*100%,"")</f>
        <v/>
      </c>
      <c r="Y2452" s="107" t="str">
        <f>IFERROR((Y2449-Y2451)/Y2451*100%,"")</f>
        <v/>
      </c>
      <c r="Z2452" s="107" t="str">
        <f t="shared" ref="Z2452" si="10815">IFERROR((Z2451-Z2450)/Z2451*100%,"")</f>
        <v/>
      </c>
      <c r="AA2452" s="107" t="str">
        <f>IFERROR((AA2451-AA2449)/AA2451*100%,"")</f>
        <v/>
      </c>
      <c r="AB2452" s="107" t="str">
        <f>IFERROR((AB2451-AB2449)/AB2451*100%,"")</f>
        <v/>
      </c>
      <c r="AC2452" s="194" t="str">
        <f t="shared" ref="AC2452" si="10816">IFERROR((AC2451-AC2450)/AC2451*100%,"")</f>
        <v/>
      </c>
      <c r="AD2452" s="194" t="str">
        <f t="shared" ref="AD2452" si="10817">IFERROR((AD2451-AD2450)/AD2451*100%,"")</f>
        <v/>
      </c>
      <c r="AE2452" s="194" t="str">
        <f t="shared" ref="AE2452" si="10818">IFERROR((AE2451-AE2450)/AE2451*100%,"")</f>
        <v/>
      </c>
      <c r="AF2452" s="194" t="str">
        <f t="shared" ref="AF2452" si="10819">IFERROR((AF2451-AF2450)/AF2451*100%,"")</f>
        <v/>
      </c>
      <c r="AG2452" s="194" t="str">
        <f t="shared" ref="AG2452" si="10820">IFERROR((AG2451-AG2450)/AG2451*100%,"")</f>
        <v/>
      </c>
      <c r="AH2452" s="194" t="str">
        <f t="shared" ref="AH2452" si="10821">IFERROR((AH2451-AH2450)/AH2451*100%,"")</f>
        <v/>
      </c>
      <c r="AI2452" s="194" t="str">
        <f t="shared" ref="AI2452" si="10822">IFERROR((AI2451-AI2450)/AI2451*100%,"")</f>
        <v/>
      </c>
      <c r="AJ2452" s="194" t="str">
        <f t="shared" ref="AJ2452" si="10823">IFERROR((AJ2451-AJ2450)/AJ2451*100%,"")</f>
        <v/>
      </c>
      <c r="AK2452" s="194" t="str">
        <f t="shared" ref="AK2452" si="10824">IFERROR((AK2451-AK2450)/AK2451*100%,"")</f>
        <v/>
      </c>
      <c r="AL2452" s="194" t="str">
        <f t="shared" ref="AL2452" si="10825">IFERROR((AL2451-AL2450)/AL2451*100%,"")</f>
        <v/>
      </c>
      <c r="AM2452" s="227" t="str">
        <f>IFERROR((AM2451-AM2449)/AM2451*100%,"")</f>
        <v/>
      </c>
    </row>
    <row r="2453" spans="1:39" customFormat="1" outlineLevel="1">
      <c r="A2453" t="str">
        <f>B2438&amp;C2453</f>
        <v>Surname, Forename9</v>
      </c>
      <c r="B2453" s="256"/>
      <c r="C2453" s="123">
        <v>9</v>
      </c>
      <c r="D2453" s="26" t="s">
        <v>22</v>
      </c>
      <c r="E2453" s="103"/>
      <c r="F2453" s="219"/>
      <c r="G2453" s="220"/>
      <c r="H2453" s="15"/>
      <c r="I2453" s="16"/>
      <c r="J2453" s="17"/>
      <c r="K2453" s="94"/>
      <c r="L2453" s="94"/>
      <c r="M2453" s="94"/>
      <c r="N2453" s="94"/>
      <c r="O2453" s="94"/>
      <c r="P2453" s="94"/>
      <c r="Q2453" s="17" t="str">
        <f>IF(SUM(K2453:P2453)=0,"",SUM(K2453:P2453))</f>
        <v/>
      </c>
      <c r="R2453" s="94"/>
      <c r="S2453" s="94"/>
      <c r="T2453" s="17" t="str">
        <f>IF(SUM(R2453:S2453)=0,"",SUM(R2453:S2453))</f>
        <v/>
      </c>
      <c r="U2453" s="17"/>
      <c r="V2453" s="94"/>
      <c r="W2453" s="17"/>
      <c r="X2453" s="94" t="str">
        <f>IFERROR(AVERAGE(V2453:W2453),"")</f>
        <v/>
      </c>
      <c r="Y2453" s="17"/>
      <c r="Z2453" s="17"/>
      <c r="AA2453" s="71"/>
      <c r="AB2453" s="17"/>
      <c r="AC2453" s="190" t="str">
        <f>IF(J2453="","",IF(J2453&lt;&gt;0,INT(25.4347*POWER((18-J2453),1.81)),0))</f>
        <v/>
      </c>
      <c r="AD2453" s="190" t="str">
        <f>IFERROR(IF(Q2453&lt;&gt;0,INT(0.14354*POWER(((10*Q2453)-220),1.4)),0),"")</f>
        <v/>
      </c>
      <c r="AE2453" s="190" t="str">
        <f>IFERROR(IF(T2453&lt;&gt;0,INT(51.39*POWER((T2453-1.5),1.05)),0),"")</f>
        <v/>
      </c>
      <c r="AF2453" s="190">
        <f>IF(U2453&lt;&gt;0,INT(0.8465*POWER(((100*U2453)-75),1.42)),0)</f>
        <v>0</v>
      </c>
      <c r="AG2453" s="190" t="str">
        <f>IFERROR(IF(X2453&lt;&gt;0,INT(1.53775*POWER((82-X2453),1.81)),0),"")</f>
        <v/>
      </c>
      <c r="AH2453" s="190" t="str">
        <f>IF(Y2453="","",IF(Y2453&lt;&gt;0,INT(5.74352*POWER((28.5-Y2453),1.92)),0))</f>
        <v/>
      </c>
      <c r="AI2453" s="190">
        <f>IF(Z2453&lt;&gt;0,INT(12.91*POWER((Z2453-4),1.1)),0)</f>
        <v>0</v>
      </c>
      <c r="AJ2453" s="190" t="str">
        <f>IF(AA2453="","",IF(AA2453&lt;&gt;0,INT(0.2797*POWER(((100*AA2453)),1.35)),0))</f>
        <v/>
      </c>
      <c r="AK2453" s="191" t="str">
        <f>IF(AB2453="","",IF(AB2453&lt;&gt;0,INT(100.14*POWER((AB2453-1),1.08)),0))</f>
        <v/>
      </c>
      <c r="AL2453" s="192">
        <f>COUNT(J2453,Q2453,T2453,X2453,Y2453,AA2453,AB2453)</f>
        <v>0</v>
      </c>
      <c r="AM2453" s="193" t="str">
        <f>IF(AL2453=0,"",SUM(AC2453:AK2453))</f>
        <v/>
      </c>
    </row>
    <row r="2454" spans="1:39" customFormat="1" outlineLevel="1">
      <c r="B2454" s="256"/>
      <c r="C2454" s="124" t="s">
        <v>65</v>
      </c>
      <c r="D2454" s="33"/>
      <c r="E2454" s="33"/>
      <c r="F2454" s="221"/>
      <c r="G2454" s="222"/>
      <c r="H2454" s="18"/>
      <c r="I2454" s="44"/>
      <c r="J2454" s="107" t="str">
        <f>IFERROR((J2451-J2453)/J2453*100%,"")</f>
        <v/>
      </c>
      <c r="K2454" s="107" t="str">
        <f t="shared" ref="K2454:T2454" si="10826">IFERROR((K2453-K2451)/K2453*100%,"")</f>
        <v/>
      </c>
      <c r="L2454" s="107" t="str">
        <f t="shared" si="10826"/>
        <v/>
      </c>
      <c r="M2454" s="107" t="str">
        <f t="shared" si="10826"/>
        <v/>
      </c>
      <c r="N2454" s="107" t="str">
        <f t="shared" si="10826"/>
        <v/>
      </c>
      <c r="O2454" s="107" t="str">
        <f t="shared" si="10826"/>
        <v/>
      </c>
      <c r="P2454" s="107" t="str">
        <f t="shared" si="10826"/>
        <v/>
      </c>
      <c r="Q2454" s="107" t="str">
        <f t="shared" si="10826"/>
        <v/>
      </c>
      <c r="R2454" s="107" t="str">
        <f t="shared" si="10826"/>
        <v/>
      </c>
      <c r="S2454" s="107" t="str">
        <f t="shared" si="10826"/>
        <v/>
      </c>
      <c r="T2454" s="107" t="str">
        <f t="shared" si="10826"/>
        <v/>
      </c>
      <c r="U2454" s="107" t="str">
        <f t="shared" ref="U2454" si="10827">IFERROR((U2453-U2452)/U2453*100%,"")</f>
        <v/>
      </c>
      <c r="V2454" s="107" t="str">
        <f>IFERROR((V2451-V2453)/V2453*100%,"")</f>
        <v/>
      </c>
      <c r="W2454" s="107" t="str">
        <f>IFERROR((W2451-W2453)/W2453*100%,"")</f>
        <v/>
      </c>
      <c r="X2454" s="107" t="str">
        <f>IFERROR((X2451-X2453)/X2453*100%,"")</f>
        <v/>
      </c>
      <c r="Y2454" s="107" t="str">
        <f>IFERROR((Y2451-Y2453)/Y2453*100%,"")</f>
        <v/>
      </c>
      <c r="Z2454" s="107" t="str">
        <f t="shared" ref="Z2454" si="10828">IFERROR((Z2453-Z2452)/Z2453*100%,"")</f>
        <v/>
      </c>
      <c r="AA2454" s="107" t="str">
        <f>IFERROR((AA2453-AA2451)/AA2453*100%,"")</f>
        <v/>
      </c>
      <c r="AB2454" s="107" t="str">
        <f>IFERROR((AB2453-AB2451)/AB2453*100%,"")</f>
        <v/>
      </c>
      <c r="AC2454" s="194" t="str">
        <f t="shared" ref="AC2454" si="10829">IFERROR((AC2453-AC2452)/AC2453*100%,"")</f>
        <v/>
      </c>
      <c r="AD2454" s="194" t="str">
        <f t="shared" ref="AD2454" si="10830">IFERROR((AD2453-AD2452)/AD2453*100%,"")</f>
        <v/>
      </c>
      <c r="AE2454" s="194" t="str">
        <f t="shared" ref="AE2454" si="10831">IFERROR((AE2453-AE2452)/AE2453*100%,"")</f>
        <v/>
      </c>
      <c r="AF2454" s="194" t="str">
        <f t="shared" ref="AF2454" si="10832">IFERROR((AF2453-AF2452)/AF2453*100%,"")</f>
        <v/>
      </c>
      <c r="AG2454" s="194" t="str">
        <f t="shared" ref="AG2454" si="10833">IFERROR((AG2453-AG2452)/AG2453*100%,"")</f>
        <v/>
      </c>
      <c r="AH2454" s="194" t="str">
        <f t="shared" ref="AH2454" si="10834">IFERROR((AH2453-AH2452)/AH2453*100%,"")</f>
        <v/>
      </c>
      <c r="AI2454" s="194" t="str">
        <f t="shared" ref="AI2454" si="10835">IFERROR((AI2453-AI2452)/AI2453*100%,"")</f>
        <v/>
      </c>
      <c r="AJ2454" s="194" t="str">
        <f t="shared" ref="AJ2454" si="10836">IFERROR((AJ2453-AJ2452)/AJ2453*100%,"")</f>
        <v/>
      </c>
      <c r="AK2454" s="194" t="str">
        <f t="shared" ref="AK2454" si="10837">IFERROR((AK2453-AK2452)/AK2453*100%,"")</f>
        <v/>
      </c>
      <c r="AL2454" s="194" t="str">
        <f t="shared" ref="AL2454" si="10838">IFERROR((AL2453-AL2452)/AL2453*100%,"")</f>
        <v/>
      </c>
      <c r="AM2454" s="227" t="str">
        <f>IFERROR((AM2453-AM2451)/AM2453*100%,"")</f>
        <v/>
      </c>
    </row>
    <row r="2455" spans="1:39" s="6" customFormat="1" outlineLevel="1">
      <c r="A2455" t="str">
        <f>B2438&amp;C2455</f>
        <v>Surname, Forename10</v>
      </c>
      <c r="B2455" s="256"/>
      <c r="C2455" s="125">
        <v>10</v>
      </c>
      <c r="D2455" s="33" t="s">
        <v>22</v>
      </c>
      <c r="E2455" s="33"/>
      <c r="F2455" s="223"/>
      <c r="G2455" s="224"/>
      <c r="H2455" s="18"/>
      <c r="I2455" s="44"/>
      <c r="J2455" s="34"/>
      <c r="K2455" s="34"/>
      <c r="L2455" s="34"/>
      <c r="M2455" s="34"/>
      <c r="N2455" s="34"/>
      <c r="O2455" s="34"/>
      <c r="P2455" s="34"/>
      <c r="Q2455" s="17" t="str">
        <f>IF(SUM(K2455:P2455)=0,"",SUM(K2455:P2455))</f>
        <v/>
      </c>
      <c r="R2455" s="94"/>
      <c r="S2455" s="94"/>
      <c r="T2455" s="17" t="str">
        <f>IF(SUM(R2455:S2455)=0,"",SUM(R2455:S2455))</f>
        <v/>
      </c>
      <c r="U2455" s="17"/>
      <c r="V2455" s="94"/>
      <c r="W2455" s="17"/>
      <c r="X2455" s="94" t="str">
        <f>IFERROR(AVERAGE(V2455:W2455),"")</f>
        <v/>
      </c>
      <c r="Y2455" s="17"/>
      <c r="Z2455" s="17"/>
      <c r="AA2455" s="71"/>
      <c r="AB2455" s="17"/>
      <c r="AC2455" s="190" t="str">
        <f>IF(J2455="","",IF(J2455&lt;&gt;0,INT(25.4347*POWER((18-J2455),1.81)),0))</f>
        <v/>
      </c>
      <c r="AD2455" s="190" t="str">
        <f>IFERROR(IF(Q2455&lt;&gt;0,INT(0.14354*POWER(((10*Q2455)-220),1.4)),0),"")</f>
        <v/>
      </c>
      <c r="AE2455" s="190" t="str">
        <f>IFERROR(IF(T2455&lt;&gt;0,INT(51.39*POWER((T2455-1.5),1.05)),0),"")</f>
        <v/>
      </c>
      <c r="AF2455" s="190">
        <f>IF(U2455&lt;&gt;0,INT(0.8465*POWER(((100*U2455)-75),1.42)),0)</f>
        <v>0</v>
      </c>
      <c r="AG2455" s="190" t="str">
        <f>IFERROR(IF(X2455&lt;&gt;0,INT(1.53775*POWER((82-X2455),1.81)),0),"")</f>
        <v/>
      </c>
      <c r="AH2455" s="190" t="str">
        <f>IF(Y2455="","",IF(Y2455&lt;&gt;0,INT(5.74352*POWER((28.5-Y2455),1.92)),0))</f>
        <v/>
      </c>
      <c r="AI2455" s="190">
        <f>IF(Z2455&lt;&gt;0,INT(12.91*POWER((Z2455-4),1.1)),0)</f>
        <v>0</v>
      </c>
      <c r="AJ2455" s="190" t="str">
        <f>IF(AA2455="","",IF(AA2455&lt;&gt;0,INT(0.2797*POWER(((100*AA2455)),1.35)),0))</f>
        <v/>
      </c>
      <c r="AK2455" s="191" t="str">
        <f>IF(AB2455="","",IF(AB2455&lt;&gt;0,INT(100.14*POWER((AB2455-1),1.08)),0))</f>
        <v/>
      </c>
      <c r="AL2455" s="192">
        <f>COUNT(J2455,Q2455,T2455,X2455,Y2455,AA2455,AB2455)</f>
        <v>0</v>
      </c>
      <c r="AM2455" s="193" t="str">
        <f>IF(AL2455=0,"",SUM(AC2455:AK2455))</f>
        <v/>
      </c>
    </row>
    <row r="2456" spans="1:39" s="6" customFormat="1" outlineLevel="1">
      <c r="A2456"/>
      <c r="B2456" s="257"/>
      <c r="C2456" s="126" t="s">
        <v>65</v>
      </c>
      <c r="D2456" s="33"/>
      <c r="E2456" s="33"/>
      <c r="F2456" s="223"/>
      <c r="G2456" s="224"/>
      <c r="H2456" s="18"/>
      <c r="I2456" s="44"/>
      <c r="J2456" s="107" t="str">
        <f>IFERROR((J2453-J2455)/J2455*100%,"")</f>
        <v/>
      </c>
      <c r="K2456" s="107" t="str">
        <f t="shared" ref="K2456:T2456" si="10839">IFERROR((K2455-K2453)/K2455*100%,"")</f>
        <v/>
      </c>
      <c r="L2456" s="107" t="str">
        <f t="shared" si="10839"/>
        <v/>
      </c>
      <c r="M2456" s="107" t="str">
        <f t="shared" si="10839"/>
        <v/>
      </c>
      <c r="N2456" s="107" t="str">
        <f t="shared" si="10839"/>
        <v/>
      </c>
      <c r="O2456" s="107" t="str">
        <f t="shared" si="10839"/>
        <v/>
      </c>
      <c r="P2456" s="107" t="str">
        <f t="shared" si="10839"/>
        <v/>
      </c>
      <c r="Q2456" s="107" t="str">
        <f t="shared" si="10839"/>
        <v/>
      </c>
      <c r="R2456" s="107" t="str">
        <f t="shared" si="10839"/>
        <v/>
      </c>
      <c r="S2456" s="107" t="str">
        <f t="shared" si="10839"/>
        <v/>
      </c>
      <c r="T2456" s="107" t="str">
        <f t="shared" si="10839"/>
        <v/>
      </c>
      <c r="U2456" s="107" t="str">
        <f t="shared" ref="U2456" si="10840">IFERROR((U2455-U2454)/U2455*100%,"")</f>
        <v/>
      </c>
      <c r="V2456" s="107" t="str">
        <f>IFERROR((V2453-V2455)/V2455*100%,"")</f>
        <v/>
      </c>
      <c r="W2456" s="107" t="str">
        <f>IFERROR((W2453-W2455)/W2455*100%,"")</f>
        <v/>
      </c>
      <c r="X2456" s="107" t="str">
        <f>IFERROR((X2453-X2455)/X2455*100%,"")</f>
        <v/>
      </c>
      <c r="Y2456" s="107" t="str">
        <f>IFERROR((Y2453-Y2455)/Y2455*100%,"")</f>
        <v/>
      </c>
      <c r="Z2456" s="107" t="str">
        <f t="shared" ref="Z2456" si="10841">IFERROR((Z2455-Z2454)/Z2455*100%,"")</f>
        <v/>
      </c>
      <c r="AA2456" s="107" t="str">
        <f>IFERROR((AA2455-AA2453)/AA2455*100%,"")</f>
        <v/>
      </c>
      <c r="AB2456" s="107" t="str">
        <f>IFERROR((AB2455-AB2453)/AB2455*100%,"")</f>
        <v/>
      </c>
      <c r="AC2456" s="194" t="str">
        <f t="shared" ref="AC2456" si="10842">IFERROR((AC2455-AC2454)/AC2455*100%,"")</f>
        <v/>
      </c>
      <c r="AD2456" s="194" t="str">
        <f t="shared" ref="AD2456" si="10843">IFERROR((AD2455-AD2454)/AD2455*100%,"")</f>
        <v/>
      </c>
      <c r="AE2456" s="194" t="str">
        <f t="shared" ref="AE2456" si="10844">IFERROR((AE2455-AE2454)/AE2455*100%,"")</f>
        <v/>
      </c>
      <c r="AF2456" s="194" t="str">
        <f t="shared" ref="AF2456" si="10845">IFERROR((AF2455-AF2454)/AF2455*100%,"")</f>
        <v/>
      </c>
      <c r="AG2456" s="194" t="str">
        <f t="shared" ref="AG2456" si="10846">IFERROR((AG2455-AG2454)/AG2455*100%,"")</f>
        <v/>
      </c>
      <c r="AH2456" s="194" t="str">
        <f t="shared" ref="AH2456" si="10847">IFERROR((AH2455-AH2454)/AH2455*100%,"")</f>
        <v/>
      </c>
      <c r="AI2456" s="194" t="str">
        <f t="shared" ref="AI2456" si="10848">IFERROR((AI2455-AI2454)/AI2455*100%,"")</f>
        <v/>
      </c>
      <c r="AJ2456" s="194" t="str">
        <f t="shared" ref="AJ2456" si="10849">IFERROR((AJ2455-AJ2454)/AJ2455*100%,"")</f>
        <v/>
      </c>
      <c r="AK2456" s="194" t="str">
        <f t="shared" ref="AK2456" si="10850">IFERROR((AK2455-AK2454)/AK2455*100%,"")</f>
        <v/>
      </c>
      <c r="AL2456" s="194" t="str">
        <f t="shared" ref="AL2456" si="10851">IFERROR((AL2455-AL2454)/AL2455*100%,"")</f>
        <v/>
      </c>
      <c r="AM2456" s="227" t="str">
        <f>IFERROR((AM2455-AM2453)/AM2455*100%,"")</f>
        <v/>
      </c>
    </row>
    <row r="2457" spans="1:39" s="45" customFormat="1" outlineLevel="1">
      <c r="B2457" s="115"/>
      <c r="C2457" s="32"/>
      <c r="D2457" s="33"/>
      <c r="E2457" s="33"/>
      <c r="F2457" s="33"/>
      <c r="G2457" s="33"/>
      <c r="H2457" s="18"/>
      <c r="I2457" s="44"/>
      <c r="J2457" s="34"/>
      <c r="K2457" s="34"/>
      <c r="L2457" s="34"/>
      <c r="M2457" s="34"/>
      <c r="N2457" s="34"/>
      <c r="O2457" s="34"/>
      <c r="P2457" s="34"/>
      <c r="Q2457" s="34"/>
      <c r="R2457" s="34"/>
      <c r="S2457" s="34"/>
      <c r="T2457" s="34"/>
      <c r="U2457" s="34"/>
      <c r="V2457" s="34"/>
      <c r="W2457" s="34"/>
      <c r="X2457" s="34"/>
      <c r="Y2457" s="34"/>
      <c r="Z2457" s="34"/>
      <c r="AA2457" s="34"/>
      <c r="AB2457" s="34"/>
      <c r="AC2457" s="195"/>
      <c r="AD2457" s="196"/>
      <c r="AE2457" s="196"/>
      <c r="AF2457" s="196"/>
      <c r="AG2457" s="196"/>
      <c r="AH2457" s="196"/>
      <c r="AI2457" s="196"/>
      <c r="AJ2457" s="196"/>
      <c r="AK2457" s="197"/>
      <c r="AL2457" s="196"/>
      <c r="AM2457" s="198"/>
    </row>
    <row r="2458" spans="1:39" s="6" customFormat="1" outlineLevel="1">
      <c r="B2458" s="116"/>
      <c r="C2458" s="35"/>
      <c r="D2458" s="36"/>
      <c r="E2458" s="36"/>
      <c r="F2458" s="36"/>
      <c r="G2458" s="36"/>
      <c r="H2458" s="37"/>
      <c r="I2458" s="38" t="s">
        <v>24</v>
      </c>
      <c r="J2458" s="21" t="e">
        <f>AVERAGE(J2438:J2439,J2441,J2443,J2445,J2447,J2449,J2451,J2453,J2455)</f>
        <v>#DIV/0!</v>
      </c>
      <c r="K2458" s="21" t="e">
        <f t="shared" ref="K2458:AB2458" si="10852">AVERAGE(K2438:K2439,K2441,K2443,K2445,K2447,K2449,K2451,K2453,K2455)</f>
        <v>#DIV/0!</v>
      </c>
      <c r="L2458" s="21" t="e">
        <f t="shared" si="10852"/>
        <v>#DIV/0!</v>
      </c>
      <c r="M2458" s="21" t="e">
        <f t="shared" si="10852"/>
        <v>#DIV/0!</v>
      </c>
      <c r="N2458" s="21" t="e">
        <f t="shared" si="10852"/>
        <v>#DIV/0!</v>
      </c>
      <c r="O2458" s="21" t="e">
        <f t="shared" si="10852"/>
        <v>#DIV/0!</v>
      </c>
      <c r="P2458" s="21" t="e">
        <f t="shared" si="10852"/>
        <v>#DIV/0!</v>
      </c>
      <c r="Q2458" s="21">
        <f t="shared" si="10852"/>
        <v>0</v>
      </c>
      <c r="R2458" s="21" t="e">
        <f t="shared" si="10852"/>
        <v>#DIV/0!</v>
      </c>
      <c r="S2458" s="21" t="e">
        <f t="shared" si="10852"/>
        <v>#DIV/0!</v>
      </c>
      <c r="T2458" s="21">
        <f t="shared" si="10852"/>
        <v>0</v>
      </c>
      <c r="U2458" s="21" t="e">
        <f t="shared" si="10852"/>
        <v>#DIV/0!</v>
      </c>
      <c r="V2458" s="21" t="e">
        <f t="shared" si="10852"/>
        <v>#DIV/0!</v>
      </c>
      <c r="W2458" s="21" t="e">
        <f t="shared" si="10852"/>
        <v>#DIV/0!</v>
      </c>
      <c r="X2458" s="21" t="e">
        <f t="shared" si="10852"/>
        <v>#DIV/0!</v>
      </c>
      <c r="Y2458" s="21" t="e">
        <f t="shared" si="10852"/>
        <v>#DIV/0!</v>
      </c>
      <c r="Z2458" s="21" t="e">
        <f t="shared" si="10852"/>
        <v>#DIV/0!</v>
      </c>
      <c r="AA2458" s="21" t="e">
        <f t="shared" si="10852"/>
        <v>#DIV/0!</v>
      </c>
      <c r="AB2458" s="21" t="e">
        <f t="shared" si="10852"/>
        <v>#DIV/0!</v>
      </c>
      <c r="AC2458" s="199"/>
      <c r="AD2458" s="200"/>
      <c r="AE2458" s="200"/>
      <c r="AF2458" s="200"/>
      <c r="AG2458" s="200"/>
      <c r="AH2458" s="200"/>
      <c r="AI2458" s="200"/>
      <c r="AJ2458" s="200"/>
      <c r="AK2458" s="201"/>
      <c r="AL2458" s="200"/>
      <c r="AM2458" s="202"/>
    </row>
    <row r="2459" spans="1:39" s="6" customFormat="1" outlineLevel="1">
      <c r="B2459" s="116"/>
      <c r="C2459" s="35"/>
      <c r="D2459" s="36"/>
      <c r="E2459" s="36"/>
      <c r="F2459" s="36"/>
      <c r="G2459" s="36"/>
      <c r="H2459" s="37"/>
      <c r="I2459" s="38" t="s">
        <v>26</v>
      </c>
      <c r="J2459" s="21">
        <f>MIN(J2438:J2439,J2441,J2443,J2445,J2447,J2449,J2451,J2453,J2455)</f>
        <v>0</v>
      </c>
      <c r="K2459" s="21">
        <f t="shared" ref="K2459:AB2459" si="10853">MIN(K2438:K2439,K2441,K2443,K2445,K2447,K2449,K2451,K2453,K2455)</f>
        <v>0</v>
      </c>
      <c r="L2459" s="21">
        <f t="shared" si="10853"/>
        <v>0</v>
      </c>
      <c r="M2459" s="21">
        <f t="shared" si="10853"/>
        <v>0</v>
      </c>
      <c r="N2459" s="21">
        <f t="shared" si="10853"/>
        <v>0</v>
      </c>
      <c r="O2459" s="21">
        <f t="shared" si="10853"/>
        <v>0</v>
      </c>
      <c r="P2459" s="21">
        <f t="shared" si="10853"/>
        <v>0</v>
      </c>
      <c r="Q2459" s="21">
        <f t="shared" si="10853"/>
        <v>0</v>
      </c>
      <c r="R2459" s="21">
        <f t="shared" si="10853"/>
        <v>0</v>
      </c>
      <c r="S2459" s="21">
        <f t="shared" si="10853"/>
        <v>0</v>
      </c>
      <c r="T2459" s="21">
        <f t="shared" si="10853"/>
        <v>0</v>
      </c>
      <c r="U2459" s="21">
        <f t="shared" si="10853"/>
        <v>0</v>
      </c>
      <c r="V2459" s="21">
        <f t="shared" si="10853"/>
        <v>0</v>
      </c>
      <c r="W2459" s="21">
        <f t="shared" si="10853"/>
        <v>0</v>
      </c>
      <c r="X2459" s="21" t="e">
        <f t="shared" si="10853"/>
        <v>#DIV/0!</v>
      </c>
      <c r="Y2459" s="21">
        <f t="shared" si="10853"/>
        <v>0</v>
      </c>
      <c r="Z2459" s="21">
        <f t="shared" si="10853"/>
        <v>0</v>
      </c>
      <c r="AA2459" s="21">
        <f t="shared" si="10853"/>
        <v>0</v>
      </c>
      <c r="AB2459" s="21">
        <f t="shared" si="10853"/>
        <v>0</v>
      </c>
      <c r="AC2459" s="199"/>
      <c r="AD2459" s="200"/>
      <c r="AE2459" s="200"/>
      <c r="AF2459" s="200"/>
      <c r="AG2459" s="200"/>
      <c r="AH2459" s="200"/>
      <c r="AI2459" s="200"/>
      <c r="AJ2459" s="200"/>
      <c r="AK2459" s="201"/>
      <c r="AL2459" s="200"/>
      <c r="AM2459" s="202"/>
    </row>
    <row r="2460" spans="1:39" s="6" customFormat="1" outlineLevel="1">
      <c r="B2460" s="116"/>
      <c r="C2460" s="35"/>
      <c r="D2460" s="36"/>
      <c r="E2460" s="36"/>
      <c r="F2460" s="36"/>
      <c r="G2460" s="36"/>
      <c r="H2460" s="37"/>
      <c r="I2460" s="38" t="s">
        <v>25</v>
      </c>
      <c r="J2460" s="21">
        <f>MAX(J2438:J2439,J2441,J2443,J2445,J2447,J2449,J2451,J2453,J2455)</f>
        <v>0</v>
      </c>
      <c r="K2460" s="21">
        <f t="shared" ref="K2460:AB2460" si="10854">MAX(K2438:K2439,K2441,K2443,K2445,K2447,K2449,K2451,K2453,K2455)</f>
        <v>0</v>
      </c>
      <c r="L2460" s="21">
        <f t="shared" si="10854"/>
        <v>0</v>
      </c>
      <c r="M2460" s="21">
        <f t="shared" si="10854"/>
        <v>0</v>
      </c>
      <c r="N2460" s="21">
        <f t="shared" si="10854"/>
        <v>0</v>
      </c>
      <c r="O2460" s="21">
        <f t="shared" si="10854"/>
        <v>0</v>
      </c>
      <c r="P2460" s="21">
        <f t="shared" si="10854"/>
        <v>0</v>
      </c>
      <c r="Q2460" s="21">
        <f t="shared" si="10854"/>
        <v>0</v>
      </c>
      <c r="R2460" s="21">
        <f t="shared" si="10854"/>
        <v>0</v>
      </c>
      <c r="S2460" s="21">
        <f t="shared" si="10854"/>
        <v>0</v>
      </c>
      <c r="T2460" s="21">
        <f t="shared" si="10854"/>
        <v>0</v>
      </c>
      <c r="U2460" s="21">
        <f t="shared" si="10854"/>
        <v>0</v>
      </c>
      <c r="V2460" s="21">
        <f t="shared" si="10854"/>
        <v>0</v>
      </c>
      <c r="W2460" s="21">
        <f t="shared" si="10854"/>
        <v>0</v>
      </c>
      <c r="X2460" s="21" t="e">
        <f t="shared" si="10854"/>
        <v>#DIV/0!</v>
      </c>
      <c r="Y2460" s="21">
        <f t="shared" si="10854"/>
        <v>0</v>
      </c>
      <c r="Z2460" s="21">
        <f t="shared" si="10854"/>
        <v>0</v>
      </c>
      <c r="AA2460" s="21">
        <f t="shared" si="10854"/>
        <v>0</v>
      </c>
      <c r="AB2460" s="21">
        <f t="shared" si="10854"/>
        <v>0</v>
      </c>
      <c r="AC2460" s="199"/>
      <c r="AD2460" s="200"/>
      <c r="AE2460" s="200"/>
      <c r="AF2460" s="200"/>
      <c r="AG2460" s="200"/>
      <c r="AH2460" s="200"/>
      <c r="AI2460" s="200"/>
      <c r="AJ2460" s="200"/>
      <c r="AK2460" s="201"/>
      <c r="AL2460" s="200"/>
      <c r="AM2460" s="202"/>
    </row>
    <row r="2461" spans="1:39" s="6" customFormat="1" outlineLevel="1">
      <c r="B2461" s="116"/>
      <c r="C2461" s="35"/>
      <c r="D2461" s="36"/>
      <c r="E2461" s="36"/>
      <c r="F2461" s="36"/>
      <c r="G2461" s="36"/>
      <c r="H2461" s="37"/>
      <c r="I2461" s="38"/>
      <c r="J2461" s="21"/>
      <c r="K2461" s="21"/>
      <c r="L2461" s="21"/>
      <c r="M2461" s="21"/>
      <c r="N2461" s="21"/>
      <c r="O2461" s="21"/>
      <c r="P2461" s="21"/>
      <c r="Q2461" s="21"/>
      <c r="R2461" s="21"/>
      <c r="S2461" s="21"/>
      <c r="T2461" s="21"/>
      <c r="U2461" s="21"/>
      <c r="V2461" s="21"/>
      <c r="W2461" s="21"/>
      <c r="X2461" s="21"/>
      <c r="Y2461" s="21"/>
      <c r="Z2461" s="21"/>
      <c r="AA2461" s="21"/>
      <c r="AB2461" s="21"/>
      <c r="AC2461" s="200"/>
      <c r="AD2461" s="200"/>
      <c r="AE2461" s="200"/>
      <c r="AF2461" s="200"/>
      <c r="AG2461" s="200"/>
      <c r="AH2461" s="200"/>
      <c r="AI2461" s="200"/>
      <c r="AJ2461" s="200"/>
      <c r="AK2461" s="200"/>
      <c r="AL2461" s="200"/>
      <c r="AM2461" s="202"/>
    </row>
    <row r="2462" spans="1:39" s="31" customFormat="1" ht="16.5" outlineLevel="1" thickBot="1">
      <c r="B2462" s="117"/>
      <c r="C2462" s="39"/>
      <c r="D2462" s="40"/>
      <c r="E2462" s="40"/>
      <c r="F2462" s="40"/>
      <c r="G2462" s="40"/>
      <c r="H2462" s="41"/>
      <c r="I2462" s="42"/>
      <c r="J2462" s="43"/>
      <c r="K2462" s="43"/>
      <c r="L2462" s="43"/>
      <c r="M2462" s="43"/>
      <c r="N2462" s="43"/>
      <c r="O2462" s="43"/>
      <c r="P2462" s="43"/>
      <c r="Q2462" s="43"/>
      <c r="R2462" s="43"/>
      <c r="S2462" s="43"/>
      <c r="T2462" s="43"/>
      <c r="U2462" s="43"/>
      <c r="V2462" s="43"/>
      <c r="W2462" s="43"/>
      <c r="X2462" s="43"/>
      <c r="Y2462" s="43"/>
      <c r="Z2462" s="43"/>
      <c r="AA2462" s="43"/>
      <c r="AB2462" s="43"/>
      <c r="AC2462" s="204"/>
      <c r="AD2462" s="204"/>
      <c r="AE2462" s="204"/>
      <c r="AF2462" s="204"/>
      <c r="AG2462" s="204"/>
      <c r="AH2462" s="204"/>
      <c r="AI2462" s="204"/>
      <c r="AJ2462" s="204"/>
      <c r="AK2462" s="204"/>
      <c r="AL2462" s="204"/>
      <c r="AM2462" s="205"/>
    </row>
    <row r="2463" spans="1:39" customFormat="1">
      <c r="B2463" s="118"/>
      <c r="C2463" s="28"/>
      <c r="D2463" s="19"/>
      <c r="E2463" s="19"/>
      <c r="F2463" s="19"/>
      <c r="G2463" s="19"/>
      <c r="H2463" s="29"/>
      <c r="I2463" s="20"/>
      <c r="J2463" s="30"/>
      <c r="K2463" s="30"/>
      <c r="L2463" s="30"/>
      <c r="M2463" s="30"/>
      <c r="N2463" s="30"/>
      <c r="O2463" s="30"/>
      <c r="P2463" s="30"/>
      <c r="Q2463" s="30"/>
      <c r="R2463" s="30"/>
      <c r="S2463" s="30"/>
      <c r="T2463" s="30"/>
      <c r="U2463" s="30"/>
      <c r="V2463" s="30"/>
      <c r="W2463" s="30"/>
      <c r="X2463" s="30"/>
      <c r="Y2463" s="30"/>
      <c r="Z2463" s="30"/>
      <c r="AA2463" s="30"/>
      <c r="AB2463" s="30"/>
      <c r="AC2463" s="206"/>
      <c r="AD2463" s="206"/>
      <c r="AE2463" s="206"/>
      <c r="AF2463" s="206"/>
      <c r="AG2463" s="206"/>
      <c r="AH2463" s="206"/>
      <c r="AI2463" s="206"/>
      <c r="AJ2463" s="206"/>
      <c r="AK2463" s="206"/>
      <c r="AL2463" s="206"/>
      <c r="AM2463" s="207"/>
    </row>
    <row r="2464" spans="1:39" customFormat="1" outlineLevel="1">
      <c r="B2464" s="114" t="s">
        <v>41</v>
      </c>
      <c r="C2464" s="28"/>
      <c r="D2464" s="19"/>
      <c r="E2464" s="19"/>
      <c r="F2464" s="19"/>
      <c r="G2464" s="19"/>
      <c r="H2464" s="29"/>
      <c r="I2464" s="20"/>
      <c r="J2464" s="30"/>
      <c r="K2464" s="30"/>
      <c r="L2464" s="30"/>
      <c r="M2464" s="30"/>
      <c r="N2464" s="30"/>
      <c r="O2464" s="30"/>
      <c r="P2464" s="30"/>
      <c r="Q2464" s="30"/>
      <c r="R2464" s="30"/>
      <c r="S2464" s="30"/>
      <c r="T2464" s="30"/>
      <c r="U2464" s="30"/>
      <c r="V2464" s="30"/>
      <c r="W2464" s="30"/>
      <c r="X2464" s="30"/>
      <c r="Y2464" s="30"/>
      <c r="Z2464" s="30"/>
      <c r="AA2464" s="30"/>
      <c r="AB2464" s="30"/>
      <c r="AC2464" s="206"/>
      <c r="AD2464" s="206"/>
      <c r="AE2464" s="206"/>
      <c r="AF2464" s="206"/>
      <c r="AG2464" s="206"/>
      <c r="AH2464" s="206"/>
      <c r="AI2464" s="206"/>
      <c r="AJ2464" s="206"/>
      <c r="AK2464" s="206"/>
      <c r="AL2464" s="206"/>
      <c r="AM2464" s="207"/>
    </row>
    <row r="2465" spans="1:39" customFormat="1" outlineLevel="1">
      <c r="A2465" t="str">
        <f>B2465&amp;C2465</f>
        <v>Surname, Forename1</v>
      </c>
      <c r="B2465" s="255" t="s">
        <v>28</v>
      </c>
      <c r="C2465" s="122">
        <v>1</v>
      </c>
      <c r="D2465" s="26" t="s">
        <v>22</v>
      </c>
      <c r="E2465" s="103"/>
      <c r="F2465" s="217"/>
      <c r="G2465" s="218"/>
      <c r="H2465" s="16"/>
      <c r="I2465" s="16"/>
      <c r="J2465" s="17"/>
      <c r="K2465" s="94"/>
      <c r="L2465" s="94"/>
      <c r="M2465" s="94"/>
      <c r="N2465" s="94"/>
      <c r="O2465" s="94"/>
      <c r="P2465" s="94"/>
      <c r="Q2465" s="17">
        <f>SUM(K2465:P2465)</f>
        <v>0</v>
      </c>
      <c r="R2465" s="94"/>
      <c r="S2465" s="94"/>
      <c r="T2465" s="17">
        <f>SUM(R2465:S2465)</f>
        <v>0</v>
      </c>
      <c r="U2465" s="17"/>
      <c r="V2465" s="94"/>
      <c r="W2465" s="17"/>
      <c r="X2465" s="94" t="e">
        <f>AVERAGE(V2465:W2465)</f>
        <v>#DIV/0!</v>
      </c>
      <c r="Y2465" s="17"/>
      <c r="Z2465" s="17"/>
      <c r="AA2465" s="17"/>
      <c r="AB2465" s="17"/>
      <c r="AC2465" s="190">
        <f>IF(J2465&lt;&gt;0,INT(25.4347*POWER((18-J2465),1.81)),0)</f>
        <v>0</v>
      </c>
      <c r="AD2465" s="190">
        <f>IF(Q2465&lt;&gt;0,INT(0.14354*POWER(((10*Q2465)-220),1.4)),0)</f>
        <v>0</v>
      </c>
      <c r="AE2465" s="190">
        <f>IF(T2465&lt;&gt;0,INT(51.39*POWER((T2465-1.5),1.05)),0)</f>
        <v>0</v>
      </c>
      <c r="AF2465" s="190">
        <f>IF(U2465&lt;&gt;0,INT(0.8465*POWER(((100*U2465)-75),1.42)),0)</f>
        <v>0</v>
      </c>
      <c r="AG2465" s="190" t="e">
        <f>IF(X2465&lt;&gt;0,INT(1.53775*POWER((82-X2465),1.81)),0)</f>
        <v>#DIV/0!</v>
      </c>
      <c r="AH2465" s="190">
        <f>IF(Y2465&lt;&gt;0,INT(5.74352*POWER((28.5-Y2465),1.92)),0)</f>
        <v>0</v>
      </c>
      <c r="AI2465" s="190">
        <f>IF(Z2465&lt;&gt;0,INT(12.91*POWER((Z2465-4),1.1)),0)</f>
        <v>0</v>
      </c>
      <c r="AJ2465" s="190">
        <f>IF(AA2465&lt;&gt;0,INT(0.2797*POWER(((100*AA2465)),1.35)),0)</f>
        <v>0</v>
      </c>
      <c r="AK2465" s="191">
        <f>IF(AB2465&lt;&gt;0,INT(100.14*POWER((AB2465-1),1.08)),0)</f>
        <v>0</v>
      </c>
      <c r="AL2465" s="208">
        <v>7</v>
      </c>
      <c r="AM2465" s="193" t="e">
        <f>SUM(AC2465:AK2465)</f>
        <v>#DIV/0!</v>
      </c>
    </row>
    <row r="2466" spans="1:39" customFormat="1" outlineLevel="1">
      <c r="A2466" t="str">
        <f>B2465&amp;C2466</f>
        <v>Surname, Forename2</v>
      </c>
      <c r="B2466" s="256"/>
      <c r="C2466" s="123">
        <v>2</v>
      </c>
      <c r="D2466" s="26" t="s">
        <v>22</v>
      </c>
      <c r="E2466" s="103"/>
      <c r="F2466" s="219"/>
      <c r="G2466" s="220"/>
      <c r="H2466" s="15"/>
      <c r="I2466" s="16"/>
      <c r="J2466" s="17"/>
      <c r="K2466" s="94"/>
      <c r="L2466" s="94"/>
      <c r="M2466" s="94"/>
      <c r="N2466" s="94"/>
      <c r="O2466" s="94"/>
      <c r="P2466" s="94"/>
      <c r="Q2466" s="17" t="str">
        <f>IF(SUM(K2466:P2466)=0,"",SUM(K2466:P2466))</f>
        <v/>
      </c>
      <c r="R2466" s="94"/>
      <c r="S2466" s="94"/>
      <c r="T2466" s="17" t="str">
        <f>IF(SUM(R2466:S2466)=0,"",SUM(R2466:S2466))</f>
        <v/>
      </c>
      <c r="U2466" s="17"/>
      <c r="V2466" s="94"/>
      <c r="W2466" s="17"/>
      <c r="X2466" s="94" t="str">
        <f>IFERROR(AVERAGE(V2466:W2466),"")</f>
        <v/>
      </c>
      <c r="Y2466" s="17"/>
      <c r="Z2466" s="17"/>
      <c r="AA2466" s="71"/>
      <c r="AB2466" s="17"/>
      <c r="AC2466" s="190" t="str">
        <f>IF(J2466="","",IF(J2466&lt;&gt;0,INT(25.4347*POWER((18-J2466),1.81)),0))</f>
        <v/>
      </c>
      <c r="AD2466" s="190" t="str">
        <f>IFERROR(IF(Q2466&lt;&gt;0,INT(0.14354*POWER(((10*Q2466)-220),1.4)),0),"")</f>
        <v/>
      </c>
      <c r="AE2466" s="190" t="str">
        <f>IFERROR(IF(T2466&lt;&gt;0,INT(51.39*POWER((T2466-1.5),1.05)),0),"")</f>
        <v/>
      </c>
      <c r="AF2466" s="190">
        <f>IF(U2466&lt;&gt;0,INT(0.8465*POWER(((100*U2466)-75),1.42)),0)</f>
        <v>0</v>
      </c>
      <c r="AG2466" s="190" t="str">
        <f>IFERROR(IF(X2466&lt;&gt;0,INT(1.53775*POWER((82-X2466),1.81)),0),"")</f>
        <v/>
      </c>
      <c r="AH2466" s="190" t="str">
        <f>IF(Y2466="","",IF(Y2466&lt;&gt;0,INT(5.74352*POWER((28.5-Y2466),1.92)),0))</f>
        <v/>
      </c>
      <c r="AI2466" s="190">
        <f>IF(Z2466&lt;&gt;0,INT(12.91*POWER((Z2466-4),1.1)),0)</f>
        <v>0</v>
      </c>
      <c r="AJ2466" s="190" t="str">
        <f>IF(AA2466="","",IF(AA2466&lt;&gt;0,INT(0.2797*POWER(((100*AA2466)),1.35)),0))</f>
        <v/>
      </c>
      <c r="AK2466" s="191" t="str">
        <f>IF(AB2466="","",IF(AB2466&lt;&gt;0,INT(100.14*POWER((AB2466-1),1.08)),0))</f>
        <v/>
      </c>
      <c r="AL2466" s="192">
        <f>COUNT(J2466,Q2466,T2466,X2466,Y2466,AA2466,AB2466)</f>
        <v>0</v>
      </c>
      <c r="AM2466" s="193" t="str">
        <f>IF(AL2466=0,"",SUM(AC2466:AK2466))</f>
        <v/>
      </c>
    </row>
    <row r="2467" spans="1:39" customFormat="1" outlineLevel="1">
      <c r="B2467" s="256"/>
      <c r="C2467" s="124" t="s">
        <v>65</v>
      </c>
      <c r="D2467" s="103"/>
      <c r="E2467" s="103"/>
      <c r="F2467" s="219"/>
      <c r="G2467" s="220"/>
      <c r="H2467" s="104"/>
      <c r="I2467" s="105"/>
      <c r="J2467" s="107" t="str">
        <f>IFERROR((J2465-J2466)/J2466*100%,"")</f>
        <v/>
      </c>
      <c r="K2467" s="107" t="str">
        <f>IFERROR((K2466-K2465)/K2466*100%,"")</f>
        <v/>
      </c>
      <c r="L2467" s="107" t="str">
        <f t="shared" ref="L2467:S2467" si="10855">IFERROR((L2466-L2465)/L2466*100%,"")</f>
        <v/>
      </c>
      <c r="M2467" s="107" t="str">
        <f t="shared" si="10855"/>
        <v/>
      </c>
      <c r="N2467" s="107" t="str">
        <f t="shared" si="10855"/>
        <v/>
      </c>
      <c r="O2467" s="107" t="str">
        <f t="shared" si="10855"/>
        <v/>
      </c>
      <c r="P2467" s="107" t="str">
        <f t="shared" si="10855"/>
        <v/>
      </c>
      <c r="Q2467" s="107" t="str">
        <f t="shared" si="10855"/>
        <v/>
      </c>
      <c r="R2467" s="107" t="str">
        <f t="shared" si="10855"/>
        <v/>
      </c>
      <c r="S2467" s="107" t="str">
        <f t="shared" si="10855"/>
        <v/>
      </c>
      <c r="T2467" s="107" t="str">
        <f>IFERROR((T2466-T2465)/T2466*100%,"")</f>
        <v/>
      </c>
      <c r="U2467" s="107" t="str">
        <f t="shared" ref="U2467" si="10856">IFERROR((U2466-U2465)/U2466*100%,"")</f>
        <v/>
      </c>
      <c r="V2467" s="107" t="str">
        <f>IFERROR((V2465-V2466)/V2466*100%,"")</f>
        <v/>
      </c>
      <c r="W2467" s="107" t="str">
        <f>IFERROR((W2465-W2466)/W2466*100%,"")</f>
        <v/>
      </c>
      <c r="X2467" s="107" t="str">
        <f>IFERROR((X2465-X2466)/X2466*100%,"")</f>
        <v/>
      </c>
      <c r="Y2467" s="107" t="str">
        <f>IFERROR((Y2465-Y2466)/Y2466*100%,"")</f>
        <v/>
      </c>
      <c r="Z2467" s="107" t="str">
        <f t="shared" ref="Z2467:AB2467" si="10857">IFERROR((Z2466-Z2465)/Z2466*100%,"")</f>
        <v/>
      </c>
      <c r="AA2467" s="107" t="str">
        <f t="shared" si="10857"/>
        <v/>
      </c>
      <c r="AB2467" s="107" t="str">
        <f t="shared" si="10857"/>
        <v/>
      </c>
      <c r="AC2467" s="194" t="str">
        <f t="shared" ref="AC2467" si="10858">IFERROR((AC2466-AC2465)/AC2466*100%,"")</f>
        <v/>
      </c>
      <c r="AD2467" s="194" t="str">
        <f t="shared" ref="AD2467" si="10859">IFERROR((AD2466-AD2465)/AD2466*100%,"")</f>
        <v/>
      </c>
      <c r="AE2467" s="194" t="str">
        <f t="shared" ref="AE2467" si="10860">IFERROR((AE2466-AE2465)/AE2466*100%,"")</f>
        <v/>
      </c>
      <c r="AF2467" s="194" t="str">
        <f t="shared" ref="AF2467" si="10861">IFERROR((AF2466-AF2465)/AF2466*100%,"")</f>
        <v/>
      </c>
      <c r="AG2467" s="194" t="str">
        <f t="shared" ref="AG2467" si="10862">IFERROR((AG2466-AG2465)/AG2466*100%,"")</f>
        <v/>
      </c>
      <c r="AH2467" s="194" t="str">
        <f t="shared" ref="AH2467" si="10863">IFERROR((AH2466-AH2465)/AH2466*100%,"")</f>
        <v/>
      </c>
      <c r="AI2467" s="194" t="str">
        <f t="shared" ref="AI2467" si="10864">IFERROR((AI2466-AI2465)/AI2466*100%,"")</f>
        <v/>
      </c>
      <c r="AJ2467" s="194" t="str">
        <f t="shared" ref="AJ2467" si="10865">IFERROR((AJ2466-AJ2465)/AJ2466*100%,"")</f>
        <v/>
      </c>
      <c r="AK2467" s="194" t="str">
        <f t="shared" ref="AK2467" si="10866">IFERROR((AK2466-AK2465)/AK2466*100%,"")</f>
        <v/>
      </c>
      <c r="AL2467" s="194" t="str">
        <f t="shared" ref="AL2467:AM2467" si="10867">IFERROR((AL2466-AL2465)/AL2466*100%,"")</f>
        <v/>
      </c>
      <c r="AM2467" s="228" t="str">
        <f t="shared" si="10867"/>
        <v/>
      </c>
    </row>
    <row r="2468" spans="1:39" customFormat="1" outlineLevel="1">
      <c r="A2468" t="str">
        <f>B2465&amp;C2468</f>
        <v>Surname, Forename3</v>
      </c>
      <c r="B2468" s="256"/>
      <c r="C2468" s="123">
        <v>3</v>
      </c>
      <c r="D2468" s="26" t="s">
        <v>22</v>
      </c>
      <c r="E2468" s="103"/>
      <c r="F2468" s="219"/>
      <c r="G2468" s="220"/>
      <c r="H2468" s="15"/>
      <c r="I2468" s="16"/>
      <c r="J2468" s="17"/>
      <c r="K2468" s="94"/>
      <c r="L2468" s="94"/>
      <c r="M2468" s="94"/>
      <c r="N2468" s="94"/>
      <c r="O2468" s="94"/>
      <c r="P2468" s="94"/>
      <c r="Q2468" s="17" t="str">
        <f>IF(SUM(K2468:P2468)=0,"",SUM(K2468:P2468))</f>
        <v/>
      </c>
      <c r="R2468" s="94"/>
      <c r="S2468" s="94"/>
      <c r="T2468" s="17" t="str">
        <f>IF(SUM(R2468:S2468)=0,"",SUM(R2468:S2468))</f>
        <v/>
      </c>
      <c r="U2468" s="17"/>
      <c r="V2468" s="94"/>
      <c r="W2468" s="17"/>
      <c r="X2468" s="94" t="str">
        <f>IFERROR(AVERAGE(V2468:W2468),"")</f>
        <v/>
      </c>
      <c r="Y2468" s="17"/>
      <c r="Z2468" s="17"/>
      <c r="AA2468" s="71"/>
      <c r="AB2468" s="17"/>
      <c r="AC2468" s="190" t="str">
        <f>IF(J2468="","",IF(J2468&lt;&gt;0,INT(25.4347*POWER((18-J2468),1.81)),0))</f>
        <v/>
      </c>
      <c r="AD2468" s="190" t="str">
        <f>IFERROR(IF(Q2468&lt;&gt;0,INT(0.14354*POWER(((10*Q2468)-220),1.4)),0),"")</f>
        <v/>
      </c>
      <c r="AE2468" s="190" t="str">
        <f>IFERROR(IF(T2468&lt;&gt;0,INT(51.39*POWER((T2468-1.5),1.05)),0),"")</f>
        <v/>
      </c>
      <c r="AF2468" s="190">
        <f>IF(U2468&lt;&gt;0,INT(0.8465*POWER(((100*U2468)-75),1.42)),0)</f>
        <v>0</v>
      </c>
      <c r="AG2468" s="190" t="str">
        <f>IFERROR(IF(X2468&lt;&gt;0,INT(1.53775*POWER((82-X2468),1.81)),0),"")</f>
        <v/>
      </c>
      <c r="AH2468" s="190" t="str">
        <f>IF(Y2468="","",IF(Y2468&lt;&gt;0,INT(5.74352*POWER((28.5-Y2468),1.92)),0))</f>
        <v/>
      </c>
      <c r="AI2468" s="190">
        <f>IF(Z2468&lt;&gt;0,INT(12.91*POWER((Z2468-4),1.1)),0)</f>
        <v>0</v>
      </c>
      <c r="AJ2468" s="190" t="str">
        <f>IF(AA2468="","",IF(AA2468&lt;&gt;0,INT(0.2797*POWER(((100*AA2468)),1.35)),0))</f>
        <v/>
      </c>
      <c r="AK2468" s="191" t="str">
        <f>IF(AB2468="","",IF(AB2468&lt;&gt;0,INT(100.14*POWER((AB2468-1),1.08)),0))</f>
        <v/>
      </c>
      <c r="AL2468" s="192">
        <f>COUNT(J2468,Q2468,T2468,X2468,Y2468,AA2468,AB2468)</f>
        <v>0</v>
      </c>
      <c r="AM2468" s="193" t="str">
        <f>IF(AL2468=0,"",SUM(AC2468:AK2468))</f>
        <v/>
      </c>
    </row>
    <row r="2469" spans="1:39" customFormat="1" outlineLevel="1">
      <c r="B2469" s="256"/>
      <c r="C2469" s="124" t="s">
        <v>65</v>
      </c>
      <c r="D2469" s="103"/>
      <c r="E2469" s="103"/>
      <c r="F2469" s="219"/>
      <c r="G2469" s="220"/>
      <c r="H2469" s="104"/>
      <c r="I2469" s="105"/>
      <c r="J2469" s="107" t="str">
        <f>IFERROR((J2466-J2468)/J2468*100%,"")</f>
        <v/>
      </c>
      <c r="K2469" s="107" t="str">
        <f t="shared" ref="K2469:T2469" si="10868">IFERROR((K2468-K2466)/K2468*100%,"")</f>
        <v/>
      </c>
      <c r="L2469" s="107" t="str">
        <f t="shared" si="10868"/>
        <v/>
      </c>
      <c r="M2469" s="107" t="str">
        <f t="shared" si="10868"/>
        <v/>
      </c>
      <c r="N2469" s="107" t="str">
        <f t="shared" si="10868"/>
        <v/>
      </c>
      <c r="O2469" s="107" t="str">
        <f t="shared" si="10868"/>
        <v/>
      </c>
      <c r="P2469" s="107" t="str">
        <f t="shared" si="10868"/>
        <v/>
      </c>
      <c r="Q2469" s="107" t="str">
        <f t="shared" si="10868"/>
        <v/>
      </c>
      <c r="R2469" s="107" t="str">
        <f t="shared" si="10868"/>
        <v/>
      </c>
      <c r="S2469" s="107" t="str">
        <f t="shared" si="10868"/>
        <v/>
      </c>
      <c r="T2469" s="107" t="str">
        <f t="shared" si="10868"/>
        <v/>
      </c>
      <c r="U2469" s="107" t="str">
        <f t="shared" ref="U2469" si="10869">IFERROR((U2468-U2467)/U2468*100%,"")</f>
        <v/>
      </c>
      <c r="V2469" s="107" t="str">
        <f>IFERROR((V2466-V2468)/V2468*100%,"")</f>
        <v/>
      </c>
      <c r="W2469" s="107" t="str">
        <f>IFERROR((W2466-W2468)/W2468*100%,"")</f>
        <v/>
      </c>
      <c r="X2469" s="107" t="str">
        <f>IFERROR((X2466-X2468)/X2468*100%,"")</f>
        <v/>
      </c>
      <c r="Y2469" s="107" t="str">
        <f>IFERROR((Y2466-Y2468)/Y2468*100%,"")</f>
        <v/>
      </c>
      <c r="Z2469" s="107" t="str">
        <f t="shared" ref="Z2469" si="10870">IFERROR((Z2468-Z2467)/Z2468*100%,"")</f>
        <v/>
      </c>
      <c r="AA2469" s="107" t="str">
        <f>IFERROR((AA2468-AA2466)/AA2468*100%,"")</f>
        <v/>
      </c>
      <c r="AB2469" s="107" t="str">
        <f>IFERROR((AB2468-AB2466)/AB2468*100%,"")</f>
        <v/>
      </c>
      <c r="AC2469" s="194" t="str">
        <f t="shared" ref="AC2469" si="10871">IFERROR((AC2468-AC2467)/AC2468*100%,"")</f>
        <v/>
      </c>
      <c r="AD2469" s="194" t="str">
        <f t="shared" ref="AD2469" si="10872">IFERROR((AD2468-AD2467)/AD2468*100%,"")</f>
        <v/>
      </c>
      <c r="AE2469" s="194" t="str">
        <f t="shared" ref="AE2469" si="10873">IFERROR((AE2468-AE2467)/AE2468*100%,"")</f>
        <v/>
      </c>
      <c r="AF2469" s="194" t="str">
        <f t="shared" ref="AF2469" si="10874">IFERROR((AF2468-AF2467)/AF2468*100%,"")</f>
        <v/>
      </c>
      <c r="AG2469" s="194" t="str">
        <f t="shared" ref="AG2469" si="10875">IFERROR((AG2468-AG2467)/AG2468*100%,"")</f>
        <v/>
      </c>
      <c r="AH2469" s="194" t="str">
        <f t="shared" ref="AH2469" si="10876">IFERROR((AH2468-AH2467)/AH2468*100%,"")</f>
        <v/>
      </c>
      <c r="AI2469" s="194" t="str">
        <f t="shared" ref="AI2469" si="10877">IFERROR((AI2468-AI2467)/AI2468*100%,"")</f>
        <v/>
      </c>
      <c r="AJ2469" s="194" t="str">
        <f t="shared" ref="AJ2469" si="10878">IFERROR((AJ2468-AJ2467)/AJ2468*100%,"")</f>
        <v/>
      </c>
      <c r="AK2469" s="194" t="str">
        <f t="shared" ref="AK2469" si="10879">IFERROR((AK2468-AK2467)/AK2468*100%,"")</f>
        <v/>
      </c>
      <c r="AL2469" s="194" t="str">
        <f t="shared" ref="AL2469" si="10880">IFERROR((AL2468-AL2467)/AL2468*100%,"")</f>
        <v/>
      </c>
      <c r="AM2469" s="227" t="str">
        <f>IFERROR((AM2468-AM2466)/AM2468*100%,"")</f>
        <v/>
      </c>
    </row>
    <row r="2470" spans="1:39" customFormat="1" outlineLevel="1">
      <c r="A2470" t="str">
        <f>B2465&amp;C2470</f>
        <v>Surname, Forename4</v>
      </c>
      <c r="B2470" s="256"/>
      <c r="C2470" s="123">
        <v>4</v>
      </c>
      <c r="D2470" s="26" t="s">
        <v>22</v>
      </c>
      <c r="E2470" s="103"/>
      <c r="F2470" s="219"/>
      <c r="G2470" s="220"/>
      <c r="H2470" s="15"/>
      <c r="I2470" s="16"/>
      <c r="J2470" s="17"/>
      <c r="K2470" s="94"/>
      <c r="L2470" s="94"/>
      <c r="M2470" s="94"/>
      <c r="N2470" s="94"/>
      <c r="O2470" s="94"/>
      <c r="P2470" s="94"/>
      <c r="Q2470" s="17" t="str">
        <f>IF(SUM(K2470:P2470)=0,"",SUM(K2470:P2470))</f>
        <v/>
      </c>
      <c r="R2470" s="94"/>
      <c r="S2470" s="94"/>
      <c r="T2470" s="17" t="str">
        <f>IF(SUM(R2470:S2470)=0,"",SUM(R2470:S2470))</f>
        <v/>
      </c>
      <c r="U2470" s="17"/>
      <c r="V2470" s="94"/>
      <c r="W2470" s="17"/>
      <c r="X2470" s="94" t="str">
        <f>IFERROR(AVERAGE(V2470:W2470),"")</f>
        <v/>
      </c>
      <c r="Y2470" s="17"/>
      <c r="Z2470" s="17"/>
      <c r="AA2470" s="71"/>
      <c r="AB2470" s="17"/>
      <c r="AC2470" s="190" t="str">
        <f>IF(J2470="","",IF(J2470&lt;&gt;0,INT(25.4347*POWER((18-J2470),1.81)),0))</f>
        <v/>
      </c>
      <c r="AD2470" s="190" t="str">
        <f>IFERROR(IF(Q2470&lt;&gt;0,INT(0.14354*POWER(((10*Q2470)-220),1.4)),0),"")</f>
        <v/>
      </c>
      <c r="AE2470" s="190" t="str">
        <f>IFERROR(IF(T2470&lt;&gt;0,INT(51.39*POWER((T2470-1.5),1.05)),0),"")</f>
        <v/>
      </c>
      <c r="AF2470" s="190">
        <f>IF(U2470&lt;&gt;0,INT(0.8465*POWER(((100*U2470)-75),1.42)),0)</f>
        <v>0</v>
      </c>
      <c r="AG2470" s="190" t="str">
        <f>IFERROR(IF(X2470&lt;&gt;0,INT(1.53775*POWER((82-X2470),1.81)),0),"")</f>
        <v/>
      </c>
      <c r="AH2470" s="190" t="str">
        <f>IF(Y2470="","",IF(Y2470&lt;&gt;0,INT(5.74352*POWER((28.5-Y2470),1.92)),0))</f>
        <v/>
      </c>
      <c r="AI2470" s="190">
        <f>IF(Z2470&lt;&gt;0,INT(12.91*POWER((Z2470-4),1.1)),0)</f>
        <v>0</v>
      </c>
      <c r="AJ2470" s="190" t="str">
        <f>IF(AA2470="","",IF(AA2470&lt;&gt;0,INT(0.2797*POWER(((100*AA2470)),1.35)),0))</f>
        <v/>
      </c>
      <c r="AK2470" s="191" t="str">
        <f>IF(AB2470="","",IF(AB2470&lt;&gt;0,INT(100.14*POWER((AB2470-1),1.08)),0))</f>
        <v/>
      </c>
      <c r="AL2470" s="192">
        <f>COUNT(J2470,Q2470,T2470,X2470,Y2470,AA2470,AB2470)</f>
        <v>0</v>
      </c>
      <c r="AM2470" s="193" t="str">
        <f>IF(AL2470=0,"",SUM(AC2470:AK2470))</f>
        <v/>
      </c>
    </row>
    <row r="2471" spans="1:39" customFormat="1" outlineLevel="1">
      <c r="B2471" s="256"/>
      <c r="C2471" s="124" t="s">
        <v>65</v>
      </c>
      <c r="D2471" s="103"/>
      <c r="E2471" s="103"/>
      <c r="F2471" s="219"/>
      <c r="G2471" s="220"/>
      <c r="H2471" s="104"/>
      <c r="I2471" s="105"/>
      <c r="J2471" s="107" t="str">
        <f>IFERROR((J2468-J2470)/J2470*100%,"")</f>
        <v/>
      </c>
      <c r="K2471" s="107" t="str">
        <f t="shared" ref="K2471:T2471" si="10881">IFERROR((K2470-K2468)/K2470*100%,"")</f>
        <v/>
      </c>
      <c r="L2471" s="107" t="str">
        <f t="shared" si="10881"/>
        <v/>
      </c>
      <c r="M2471" s="107" t="str">
        <f t="shared" si="10881"/>
        <v/>
      </c>
      <c r="N2471" s="107" t="str">
        <f t="shared" si="10881"/>
        <v/>
      </c>
      <c r="O2471" s="107" t="str">
        <f t="shared" si="10881"/>
        <v/>
      </c>
      <c r="P2471" s="107" t="str">
        <f t="shared" si="10881"/>
        <v/>
      </c>
      <c r="Q2471" s="107" t="str">
        <f t="shared" si="10881"/>
        <v/>
      </c>
      <c r="R2471" s="107" t="str">
        <f t="shared" si="10881"/>
        <v/>
      </c>
      <c r="S2471" s="107" t="str">
        <f t="shared" si="10881"/>
        <v/>
      </c>
      <c r="T2471" s="107" t="str">
        <f t="shared" si="10881"/>
        <v/>
      </c>
      <c r="U2471" s="107" t="str">
        <f t="shared" ref="U2471" si="10882">IFERROR((U2470-U2469)/U2470*100%,"")</f>
        <v/>
      </c>
      <c r="V2471" s="107" t="str">
        <f>IFERROR((V2468-V2470)/V2470*100%,"")</f>
        <v/>
      </c>
      <c r="W2471" s="107" t="str">
        <f>IFERROR((W2468-W2470)/W2470*100%,"")</f>
        <v/>
      </c>
      <c r="X2471" s="107" t="str">
        <f>IFERROR((X2468-X2470)/X2470*100%,"")</f>
        <v/>
      </c>
      <c r="Y2471" s="107" t="str">
        <f>IFERROR((Y2468-Y2470)/Y2470*100%,"")</f>
        <v/>
      </c>
      <c r="Z2471" s="107" t="str">
        <f t="shared" ref="Z2471" si="10883">IFERROR((Z2470-Z2469)/Z2470*100%,"")</f>
        <v/>
      </c>
      <c r="AA2471" s="107" t="str">
        <f>IFERROR((AA2470-AA2468)/AA2470*100%,"")</f>
        <v/>
      </c>
      <c r="AB2471" s="107" t="str">
        <f>IFERROR((AB2470-AB2468)/AB2470*100%,"")</f>
        <v/>
      </c>
      <c r="AC2471" s="194" t="str">
        <f t="shared" ref="AC2471" si="10884">IFERROR((AC2470-AC2469)/AC2470*100%,"")</f>
        <v/>
      </c>
      <c r="AD2471" s="194" t="str">
        <f t="shared" ref="AD2471" si="10885">IFERROR((AD2470-AD2469)/AD2470*100%,"")</f>
        <v/>
      </c>
      <c r="AE2471" s="194" t="str">
        <f t="shared" ref="AE2471" si="10886">IFERROR((AE2470-AE2469)/AE2470*100%,"")</f>
        <v/>
      </c>
      <c r="AF2471" s="194" t="str">
        <f t="shared" ref="AF2471" si="10887">IFERROR((AF2470-AF2469)/AF2470*100%,"")</f>
        <v/>
      </c>
      <c r="AG2471" s="194" t="str">
        <f t="shared" ref="AG2471" si="10888">IFERROR((AG2470-AG2469)/AG2470*100%,"")</f>
        <v/>
      </c>
      <c r="AH2471" s="194" t="str">
        <f t="shared" ref="AH2471" si="10889">IFERROR((AH2470-AH2469)/AH2470*100%,"")</f>
        <v/>
      </c>
      <c r="AI2471" s="194" t="str">
        <f t="shared" ref="AI2471" si="10890">IFERROR((AI2470-AI2469)/AI2470*100%,"")</f>
        <v/>
      </c>
      <c r="AJ2471" s="194" t="str">
        <f t="shared" ref="AJ2471" si="10891">IFERROR((AJ2470-AJ2469)/AJ2470*100%,"")</f>
        <v/>
      </c>
      <c r="AK2471" s="194" t="str">
        <f t="shared" ref="AK2471" si="10892">IFERROR((AK2470-AK2469)/AK2470*100%,"")</f>
        <v/>
      </c>
      <c r="AL2471" s="194" t="str">
        <f t="shared" ref="AL2471" si="10893">IFERROR((AL2470-AL2469)/AL2470*100%,"")</f>
        <v/>
      </c>
      <c r="AM2471" s="227" t="str">
        <f>IFERROR((AM2470-AM2468)/AM2470*100%,"")</f>
        <v/>
      </c>
    </row>
    <row r="2472" spans="1:39" customFormat="1" outlineLevel="1">
      <c r="A2472" t="str">
        <f>B2465&amp;C2472</f>
        <v>Surname, Forename5</v>
      </c>
      <c r="B2472" s="256"/>
      <c r="C2472" s="123">
        <v>5</v>
      </c>
      <c r="D2472" s="26" t="s">
        <v>22</v>
      </c>
      <c r="E2472" s="103"/>
      <c r="F2472" s="219"/>
      <c r="G2472" s="220"/>
      <c r="H2472" s="15"/>
      <c r="I2472" s="16"/>
      <c r="J2472" s="17"/>
      <c r="K2472" s="94"/>
      <c r="L2472" s="94"/>
      <c r="M2472" s="94"/>
      <c r="N2472" s="94"/>
      <c r="O2472" s="94"/>
      <c r="P2472" s="94"/>
      <c r="Q2472" s="17" t="str">
        <f>IF(SUM(K2472:P2472)=0,"",SUM(K2472:P2472))</f>
        <v/>
      </c>
      <c r="R2472" s="94"/>
      <c r="S2472" s="94"/>
      <c r="T2472" s="17" t="str">
        <f>IF(SUM(R2472:S2472)=0,"",SUM(R2472:S2472))</f>
        <v/>
      </c>
      <c r="U2472" s="17"/>
      <c r="V2472" s="94"/>
      <c r="W2472" s="17"/>
      <c r="X2472" s="94" t="str">
        <f>IFERROR(AVERAGE(V2472:W2472),"")</f>
        <v/>
      </c>
      <c r="Y2472" s="17"/>
      <c r="Z2472" s="17"/>
      <c r="AA2472" s="71"/>
      <c r="AB2472" s="17"/>
      <c r="AC2472" s="190" t="str">
        <f>IF(J2472="","",IF(J2472&lt;&gt;0,INT(25.4347*POWER((18-J2472),1.81)),0))</f>
        <v/>
      </c>
      <c r="AD2472" s="190" t="str">
        <f>IFERROR(IF(Q2472&lt;&gt;0,INT(0.14354*POWER(((10*Q2472)-220),1.4)),0),"")</f>
        <v/>
      </c>
      <c r="AE2472" s="190" t="str">
        <f>IFERROR(IF(T2472&lt;&gt;0,INT(51.39*POWER((T2472-1.5),1.05)),0),"")</f>
        <v/>
      </c>
      <c r="AF2472" s="190">
        <f>IF(U2472&lt;&gt;0,INT(0.8465*POWER(((100*U2472)-75),1.42)),0)</f>
        <v>0</v>
      </c>
      <c r="AG2472" s="190" t="str">
        <f>IFERROR(IF(X2472&lt;&gt;0,INT(1.53775*POWER((82-X2472),1.81)),0),"")</f>
        <v/>
      </c>
      <c r="AH2472" s="190" t="str">
        <f>IF(Y2472="","",IF(Y2472&lt;&gt;0,INT(5.74352*POWER((28.5-Y2472),1.92)),0))</f>
        <v/>
      </c>
      <c r="AI2472" s="190">
        <f>IF(Z2472&lt;&gt;0,INT(12.91*POWER((Z2472-4),1.1)),0)</f>
        <v>0</v>
      </c>
      <c r="AJ2472" s="190" t="str">
        <f>IF(AA2472="","",IF(AA2472&lt;&gt;0,INT(0.2797*POWER(((100*AA2472)),1.35)),0))</f>
        <v/>
      </c>
      <c r="AK2472" s="191" t="str">
        <f>IF(AB2472="","",IF(AB2472&lt;&gt;0,INT(100.14*POWER((AB2472-1),1.08)),0))</f>
        <v/>
      </c>
      <c r="AL2472" s="192">
        <f>COUNT(J2472,Q2472,T2472,X2472,Y2472,AA2472,AB2472)</f>
        <v>0</v>
      </c>
      <c r="AM2472" s="193" t="str">
        <f>IF(AL2472=0,"",SUM(AC2472:AK2472))</f>
        <v/>
      </c>
    </row>
    <row r="2473" spans="1:39" customFormat="1" outlineLevel="1">
      <c r="B2473" s="256"/>
      <c r="C2473" s="124" t="s">
        <v>65</v>
      </c>
      <c r="D2473" s="103"/>
      <c r="E2473" s="103"/>
      <c r="F2473" s="219"/>
      <c r="G2473" s="220"/>
      <c r="H2473" s="104"/>
      <c r="I2473" s="105"/>
      <c r="J2473" s="107" t="str">
        <f>IFERROR((J2470-J2472)/J2472*100%,"")</f>
        <v/>
      </c>
      <c r="K2473" s="107" t="str">
        <f t="shared" ref="K2473:T2473" si="10894">IFERROR((K2472-K2470)/K2472*100%,"")</f>
        <v/>
      </c>
      <c r="L2473" s="107" t="str">
        <f t="shared" si="10894"/>
        <v/>
      </c>
      <c r="M2473" s="107" t="str">
        <f t="shared" si="10894"/>
        <v/>
      </c>
      <c r="N2473" s="107" t="str">
        <f t="shared" si="10894"/>
        <v/>
      </c>
      <c r="O2473" s="107" t="str">
        <f t="shared" si="10894"/>
        <v/>
      </c>
      <c r="P2473" s="107" t="str">
        <f t="shared" si="10894"/>
        <v/>
      </c>
      <c r="Q2473" s="107" t="str">
        <f t="shared" si="10894"/>
        <v/>
      </c>
      <c r="R2473" s="107" t="str">
        <f t="shared" si="10894"/>
        <v/>
      </c>
      <c r="S2473" s="107" t="str">
        <f t="shared" si="10894"/>
        <v/>
      </c>
      <c r="T2473" s="107" t="str">
        <f t="shared" si="10894"/>
        <v/>
      </c>
      <c r="U2473" s="107" t="str">
        <f t="shared" ref="U2473" si="10895">IFERROR((U2472-U2471)/U2472*100%,"")</f>
        <v/>
      </c>
      <c r="V2473" s="107" t="str">
        <f>IFERROR((V2470-V2472)/V2472*100%,"")</f>
        <v/>
      </c>
      <c r="W2473" s="107" t="str">
        <f>IFERROR((W2470-W2472)/W2472*100%,"")</f>
        <v/>
      </c>
      <c r="X2473" s="107" t="str">
        <f>IFERROR((X2470-X2472)/X2472*100%,"")</f>
        <v/>
      </c>
      <c r="Y2473" s="107" t="str">
        <f>IFERROR((Y2470-Y2472)/Y2472*100%,"")</f>
        <v/>
      </c>
      <c r="Z2473" s="107" t="str">
        <f t="shared" ref="Z2473" si="10896">IFERROR((Z2472-Z2471)/Z2472*100%,"")</f>
        <v/>
      </c>
      <c r="AA2473" s="107" t="str">
        <f>IFERROR((AA2472-AA2470)/AA2472*100%,"")</f>
        <v/>
      </c>
      <c r="AB2473" s="107" t="str">
        <f>IFERROR((AB2472-AB2470)/AB2472*100%,"")</f>
        <v/>
      </c>
      <c r="AC2473" s="194" t="str">
        <f t="shared" ref="AC2473" si="10897">IFERROR((AC2472-AC2471)/AC2472*100%,"")</f>
        <v/>
      </c>
      <c r="AD2473" s="194" t="str">
        <f t="shared" ref="AD2473" si="10898">IFERROR((AD2472-AD2471)/AD2472*100%,"")</f>
        <v/>
      </c>
      <c r="AE2473" s="194" t="str">
        <f t="shared" ref="AE2473" si="10899">IFERROR((AE2472-AE2471)/AE2472*100%,"")</f>
        <v/>
      </c>
      <c r="AF2473" s="194" t="str">
        <f t="shared" ref="AF2473" si="10900">IFERROR((AF2472-AF2471)/AF2472*100%,"")</f>
        <v/>
      </c>
      <c r="AG2473" s="194" t="str">
        <f t="shared" ref="AG2473" si="10901">IFERROR((AG2472-AG2471)/AG2472*100%,"")</f>
        <v/>
      </c>
      <c r="AH2473" s="194" t="str">
        <f t="shared" ref="AH2473" si="10902">IFERROR((AH2472-AH2471)/AH2472*100%,"")</f>
        <v/>
      </c>
      <c r="AI2473" s="194" t="str">
        <f t="shared" ref="AI2473" si="10903">IFERROR((AI2472-AI2471)/AI2472*100%,"")</f>
        <v/>
      </c>
      <c r="AJ2473" s="194" t="str">
        <f t="shared" ref="AJ2473" si="10904">IFERROR((AJ2472-AJ2471)/AJ2472*100%,"")</f>
        <v/>
      </c>
      <c r="AK2473" s="194" t="str">
        <f t="shared" ref="AK2473" si="10905">IFERROR((AK2472-AK2471)/AK2472*100%,"")</f>
        <v/>
      </c>
      <c r="AL2473" s="194" t="str">
        <f t="shared" ref="AL2473" si="10906">IFERROR((AL2472-AL2471)/AL2472*100%,"")</f>
        <v/>
      </c>
      <c r="AM2473" s="227" t="str">
        <f>IFERROR((AM2472-AM2470)/AM2472*100%,"")</f>
        <v/>
      </c>
    </row>
    <row r="2474" spans="1:39" customFormat="1" outlineLevel="1">
      <c r="A2474" t="str">
        <f>B2465&amp;C2474</f>
        <v>Surname, Forename6</v>
      </c>
      <c r="B2474" s="256"/>
      <c r="C2474" s="123">
        <v>6</v>
      </c>
      <c r="D2474" s="26" t="s">
        <v>22</v>
      </c>
      <c r="E2474" s="103"/>
      <c r="F2474" s="219"/>
      <c r="G2474" s="220"/>
      <c r="H2474" s="15"/>
      <c r="I2474" s="16"/>
      <c r="J2474" s="17"/>
      <c r="K2474" s="94"/>
      <c r="L2474" s="94"/>
      <c r="M2474" s="94"/>
      <c r="N2474" s="94"/>
      <c r="O2474" s="94"/>
      <c r="P2474" s="94"/>
      <c r="Q2474" s="17" t="str">
        <f>IF(SUM(K2474:P2474)=0,"",SUM(K2474:P2474))</f>
        <v/>
      </c>
      <c r="R2474" s="94"/>
      <c r="S2474" s="94"/>
      <c r="T2474" s="17" t="str">
        <f>IF(SUM(R2474:S2474)=0,"",SUM(R2474:S2474))</f>
        <v/>
      </c>
      <c r="U2474" s="17"/>
      <c r="V2474" s="94"/>
      <c r="W2474" s="17"/>
      <c r="X2474" s="94" t="str">
        <f>IFERROR(AVERAGE(V2474:W2474),"")</f>
        <v/>
      </c>
      <c r="Y2474" s="17"/>
      <c r="Z2474" s="17"/>
      <c r="AA2474" s="71"/>
      <c r="AB2474" s="17"/>
      <c r="AC2474" s="190" t="str">
        <f>IF(J2474="","",IF(J2474&lt;&gt;0,INT(25.4347*POWER((18-J2474),1.81)),0))</f>
        <v/>
      </c>
      <c r="AD2474" s="190" t="str">
        <f>IFERROR(IF(Q2474&lt;&gt;0,INT(0.14354*POWER(((10*Q2474)-220),1.4)),0),"")</f>
        <v/>
      </c>
      <c r="AE2474" s="190" t="str">
        <f>IFERROR(IF(T2474&lt;&gt;0,INT(51.39*POWER((T2474-1.5),1.05)),0),"")</f>
        <v/>
      </c>
      <c r="AF2474" s="190">
        <f>IF(U2474&lt;&gt;0,INT(0.8465*POWER(((100*U2474)-75),1.42)),0)</f>
        <v>0</v>
      </c>
      <c r="AG2474" s="190" t="str">
        <f>IFERROR(IF(X2474&lt;&gt;0,INT(1.53775*POWER((82-X2474),1.81)),0),"")</f>
        <v/>
      </c>
      <c r="AH2474" s="190" t="str">
        <f>IF(Y2474="","",IF(Y2474&lt;&gt;0,INT(5.74352*POWER((28.5-Y2474),1.92)),0))</f>
        <v/>
      </c>
      <c r="AI2474" s="190">
        <f>IF(Z2474&lt;&gt;0,INT(12.91*POWER((Z2474-4),1.1)),0)</f>
        <v>0</v>
      </c>
      <c r="AJ2474" s="190" t="str">
        <f>IF(AA2474="","",IF(AA2474&lt;&gt;0,INT(0.2797*POWER(((100*AA2474)),1.35)),0))</f>
        <v/>
      </c>
      <c r="AK2474" s="191" t="str">
        <f>IF(AB2474="","",IF(AB2474&lt;&gt;0,INT(100.14*POWER((AB2474-1),1.08)),0))</f>
        <v/>
      </c>
      <c r="AL2474" s="192">
        <f>COUNT(J2474,Q2474,T2474,X2474,Y2474,AA2474,AB2474)</f>
        <v>0</v>
      </c>
      <c r="AM2474" s="193" t="str">
        <f>IF(AL2474=0,"",SUM(AC2474:AK2474))</f>
        <v/>
      </c>
    </row>
    <row r="2475" spans="1:39" customFormat="1" outlineLevel="1">
      <c r="B2475" s="256"/>
      <c r="C2475" s="124" t="s">
        <v>65</v>
      </c>
      <c r="D2475" s="103"/>
      <c r="E2475" s="103"/>
      <c r="F2475" s="219"/>
      <c r="G2475" s="220"/>
      <c r="H2475" s="104"/>
      <c r="I2475" s="105"/>
      <c r="J2475" s="107" t="str">
        <f>IFERROR((J2472-J2474)/J2474*100%,"")</f>
        <v/>
      </c>
      <c r="K2475" s="107" t="str">
        <f t="shared" ref="K2475:T2475" si="10907">IFERROR((K2474-K2472)/K2474*100%,"")</f>
        <v/>
      </c>
      <c r="L2475" s="107" t="str">
        <f t="shared" si="10907"/>
        <v/>
      </c>
      <c r="M2475" s="107" t="str">
        <f t="shared" si="10907"/>
        <v/>
      </c>
      <c r="N2475" s="107" t="str">
        <f t="shared" si="10907"/>
        <v/>
      </c>
      <c r="O2475" s="107" t="str">
        <f t="shared" si="10907"/>
        <v/>
      </c>
      <c r="P2475" s="107" t="str">
        <f t="shared" si="10907"/>
        <v/>
      </c>
      <c r="Q2475" s="107" t="str">
        <f t="shared" si="10907"/>
        <v/>
      </c>
      <c r="R2475" s="107" t="str">
        <f t="shared" si="10907"/>
        <v/>
      </c>
      <c r="S2475" s="107" t="str">
        <f t="shared" si="10907"/>
        <v/>
      </c>
      <c r="T2475" s="107" t="str">
        <f t="shared" si="10907"/>
        <v/>
      </c>
      <c r="U2475" s="107" t="str">
        <f t="shared" ref="U2475" si="10908">IFERROR((U2474-U2473)/U2474*100%,"")</f>
        <v/>
      </c>
      <c r="V2475" s="107" t="str">
        <f>IFERROR((V2472-V2474)/V2474*100%,"")</f>
        <v/>
      </c>
      <c r="W2475" s="107" t="str">
        <f>IFERROR((W2472-W2474)/W2474*100%,"")</f>
        <v/>
      </c>
      <c r="X2475" s="107" t="str">
        <f>IFERROR((X2472-X2474)/X2474*100%,"")</f>
        <v/>
      </c>
      <c r="Y2475" s="107" t="str">
        <f>IFERROR((Y2472-Y2474)/Y2474*100%,"")</f>
        <v/>
      </c>
      <c r="Z2475" s="107" t="str">
        <f t="shared" ref="Z2475" si="10909">IFERROR((Z2474-Z2473)/Z2474*100%,"")</f>
        <v/>
      </c>
      <c r="AA2475" s="107" t="str">
        <f>IFERROR((AA2474-AA2472)/AA2474*100%,"")</f>
        <v/>
      </c>
      <c r="AB2475" s="107" t="str">
        <f>IFERROR((AB2474-AB2472)/AB2474*100%,"")</f>
        <v/>
      </c>
      <c r="AC2475" s="194" t="str">
        <f t="shared" ref="AC2475" si="10910">IFERROR((AC2474-AC2473)/AC2474*100%,"")</f>
        <v/>
      </c>
      <c r="AD2475" s="194" t="str">
        <f t="shared" ref="AD2475" si="10911">IFERROR((AD2474-AD2473)/AD2474*100%,"")</f>
        <v/>
      </c>
      <c r="AE2475" s="194" t="str">
        <f t="shared" ref="AE2475" si="10912">IFERROR((AE2474-AE2473)/AE2474*100%,"")</f>
        <v/>
      </c>
      <c r="AF2475" s="194" t="str">
        <f t="shared" ref="AF2475" si="10913">IFERROR((AF2474-AF2473)/AF2474*100%,"")</f>
        <v/>
      </c>
      <c r="AG2475" s="194" t="str">
        <f t="shared" ref="AG2475" si="10914">IFERROR((AG2474-AG2473)/AG2474*100%,"")</f>
        <v/>
      </c>
      <c r="AH2475" s="194" t="str">
        <f t="shared" ref="AH2475" si="10915">IFERROR((AH2474-AH2473)/AH2474*100%,"")</f>
        <v/>
      </c>
      <c r="AI2475" s="194" t="str">
        <f t="shared" ref="AI2475" si="10916">IFERROR((AI2474-AI2473)/AI2474*100%,"")</f>
        <v/>
      </c>
      <c r="AJ2475" s="194" t="str">
        <f t="shared" ref="AJ2475" si="10917">IFERROR((AJ2474-AJ2473)/AJ2474*100%,"")</f>
        <v/>
      </c>
      <c r="AK2475" s="194" t="str">
        <f t="shared" ref="AK2475" si="10918">IFERROR((AK2474-AK2473)/AK2474*100%,"")</f>
        <v/>
      </c>
      <c r="AL2475" s="194" t="str">
        <f t="shared" ref="AL2475" si="10919">IFERROR((AL2474-AL2473)/AL2474*100%,"")</f>
        <v/>
      </c>
      <c r="AM2475" s="227" t="str">
        <f>IFERROR((AM2474-AM2472)/AM2474*100%,"")</f>
        <v/>
      </c>
    </row>
    <row r="2476" spans="1:39" customFormat="1" outlineLevel="1">
      <c r="A2476" t="str">
        <f>B2465&amp;C2476</f>
        <v>Surname, Forename7</v>
      </c>
      <c r="B2476" s="256"/>
      <c r="C2476" s="123">
        <v>7</v>
      </c>
      <c r="D2476" s="26" t="s">
        <v>22</v>
      </c>
      <c r="E2476" s="103"/>
      <c r="F2476" s="219"/>
      <c r="G2476" s="220"/>
      <c r="H2476" s="15"/>
      <c r="I2476" s="16"/>
      <c r="J2476" s="17"/>
      <c r="K2476" s="94"/>
      <c r="L2476" s="94"/>
      <c r="M2476" s="94"/>
      <c r="N2476" s="94"/>
      <c r="O2476" s="94"/>
      <c r="P2476" s="94"/>
      <c r="Q2476" s="17" t="str">
        <f>IF(SUM(K2476:P2476)=0,"",SUM(K2476:P2476))</f>
        <v/>
      </c>
      <c r="R2476" s="94"/>
      <c r="S2476" s="94"/>
      <c r="T2476" s="17" t="str">
        <f>IF(SUM(R2476:S2476)=0,"",SUM(R2476:S2476))</f>
        <v/>
      </c>
      <c r="U2476" s="17"/>
      <c r="V2476" s="94"/>
      <c r="W2476" s="17"/>
      <c r="X2476" s="94" t="str">
        <f>IFERROR(AVERAGE(V2476:W2476),"")</f>
        <v/>
      </c>
      <c r="Y2476" s="17"/>
      <c r="Z2476" s="17"/>
      <c r="AA2476" s="71"/>
      <c r="AB2476" s="17"/>
      <c r="AC2476" s="190" t="str">
        <f>IF(J2476="","",IF(J2476&lt;&gt;0,INT(25.4347*POWER((18-J2476),1.81)),0))</f>
        <v/>
      </c>
      <c r="AD2476" s="190" t="str">
        <f>IFERROR(IF(Q2476&lt;&gt;0,INT(0.14354*POWER(((10*Q2476)-220),1.4)),0),"")</f>
        <v/>
      </c>
      <c r="AE2476" s="190" t="str">
        <f>IFERROR(IF(T2476&lt;&gt;0,INT(51.39*POWER((T2476-1.5),1.05)),0),"")</f>
        <v/>
      </c>
      <c r="AF2476" s="190">
        <f>IF(U2476&lt;&gt;0,INT(0.8465*POWER(((100*U2476)-75),1.42)),0)</f>
        <v>0</v>
      </c>
      <c r="AG2476" s="190" t="str">
        <f>IFERROR(IF(X2476&lt;&gt;0,INT(1.53775*POWER((82-X2476),1.81)),0),"")</f>
        <v/>
      </c>
      <c r="AH2476" s="190" t="str">
        <f>IF(Y2476="","",IF(Y2476&lt;&gt;0,INT(5.74352*POWER((28.5-Y2476),1.92)),0))</f>
        <v/>
      </c>
      <c r="AI2476" s="190">
        <f>IF(Z2476&lt;&gt;0,INT(12.91*POWER((Z2476-4),1.1)),0)</f>
        <v>0</v>
      </c>
      <c r="AJ2476" s="190" t="str">
        <f>IF(AA2476="","",IF(AA2476&lt;&gt;0,INT(0.2797*POWER(((100*AA2476)),1.35)),0))</f>
        <v/>
      </c>
      <c r="AK2476" s="191" t="str">
        <f>IF(AB2476="","",IF(AB2476&lt;&gt;0,INT(100.14*POWER((AB2476-1),1.08)),0))</f>
        <v/>
      </c>
      <c r="AL2476" s="192">
        <f>COUNT(J2476,Q2476,T2476,X2476,Y2476,AA2476,AB2476)</f>
        <v>0</v>
      </c>
      <c r="AM2476" s="193" t="str">
        <f>IF(AL2476=0,"",SUM(AC2476:AK2476))</f>
        <v/>
      </c>
    </row>
    <row r="2477" spans="1:39" customFormat="1" outlineLevel="1">
      <c r="B2477" s="256"/>
      <c r="C2477" s="124" t="s">
        <v>65</v>
      </c>
      <c r="D2477" s="103"/>
      <c r="E2477" s="103"/>
      <c r="F2477" s="219"/>
      <c r="G2477" s="220"/>
      <c r="H2477" s="104"/>
      <c r="I2477" s="105"/>
      <c r="J2477" s="107" t="str">
        <f>IFERROR((J2474-J2476)/J2476*100%,"")</f>
        <v/>
      </c>
      <c r="K2477" s="107" t="str">
        <f t="shared" ref="K2477:T2477" si="10920">IFERROR((K2476-K2474)/K2476*100%,"")</f>
        <v/>
      </c>
      <c r="L2477" s="107" t="str">
        <f t="shared" si="10920"/>
        <v/>
      </c>
      <c r="M2477" s="107" t="str">
        <f t="shared" si="10920"/>
        <v/>
      </c>
      <c r="N2477" s="107" t="str">
        <f t="shared" si="10920"/>
        <v/>
      </c>
      <c r="O2477" s="107" t="str">
        <f t="shared" si="10920"/>
        <v/>
      </c>
      <c r="P2477" s="107" t="str">
        <f t="shared" si="10920"/>
        <v/>
      </c>
      <c r="Q2477" s="107" t="str">
        <f t="shared" si="10920"/>
        <v/>
      </c>
      <c r="R2477" s="107" t="str">
        <f t="shared" si="10920"/>
        <v/>
      </c>
      <c r="S2477" s="107" t="str">
        <f t="shared" si="10920"/>
        <v/>
      </c>
      <c r="T2477" s="107" t="str">
        <f t="shared" si="10920"/>
        <v/>
      </c>
      <c r="U2477" s="107" t="str">
        <f t="shared" ref="U2477" si="10921">IFERROR((U2476-U2475)/U2476*100%,"")</f>
        <v/>
      </c>
      <c r="V2477" s="107" t="str">
        <f>IFERROR((V2474-V2476)/V2476*100%,"")</f>
        <v/>
      </c>
      <c r="W2477" s="107" t="str">
        <f>IFERROR((W2474-W2476)/W2476*100%,"")</f>
        <v/>
      </c>
      <c r="X2477" s="107" t="str">
        <f>IFERROR((X2474-X2476)/X2476*100%,"")</f>
        <v/>
      </c>
      <c r="Y2477" s="107" t="str">
        <f>IFERROR((Y2474-Y2476)/Y2476*100%,"")</f>
        <v/>
      </c>
      <c r="Z2477" s="107" t="str">
        <f t="shared" ref="Z2477" si="10922">IFERROR((Z2476-Z2475)/Z2476*100%,"")</f>
        <v/>
      </c>
      <c r="AA2477" s="107" t="str">
        <f>IFERROR((AA2476-AA2474)/AA2476*100%,"")</f>
        <v/>
      </c>
      <c r="AB2477" s="107" t="str">
        <f>IFERROR((AB2476-AB2474)/AB2476*100%,"")</f>
        <v/>
      </c>
      <c r="AC2477" s="194" t="str">
        <f t="shared" ref="AC2477" si="10923">IFERROR((AC2476-AC2475)/AC2476*100%,"")</f>
        <v/>
      </c>
      <c r="AD2477" s="194" t="str">
        <f t="shared" ref="AD2477" si="10924">IFERROR((AD2476-AD2475)/AD2476*100%,"")</f>
        <v/>
      </c>
      <c r="AE2477" s="194" t="str">
        <f t="shared" ref="AE2477" si="10925">IFERROR((AE2476-AE2475)/AE2476*100%,"")</f>
        <v/>
      </c>
      <c r="AF2477" s="194" t="str">
        <f t="shared" ref="AF2477" si="10926">IFERROR((AF2476-AF2475)/AF2476*100%,"")</f>
        <v/>
      </c>
      <c r="AG2477" s="194" t="str">
        <f t="shared" ref="AG2477" si="10927">IFERROR((AG2476-AG2475)/AG2476*100%,"")</f>
        <v/>
      </c>
      <c r="AH2477" s="194" t="str">
        <f t="shared" ref="AH2477" si="10928">IFERROR((AH2476-AH2475)/AH2476*100%,"")</f>
        <v/>
      </c>
      <c r="AI2477" s="194" t="str">
        <f t="shared" ref="AI2477" si="10929">IFERROR((AI2476-AI2475)/AI2476*100%,"")</f>
        <v/>
      </c>
      <c r="AJ2477" s="194" t="str">
        <f t="shared" ref="AJ2477" si="10930">IFERROR((AJ2476-AJ2475)/AJ2476*100%,"")</f>
        <v/>
      </c>
      <c r="AK2477" s="194" t="str">
        <f t="shared" ref="AK2477" si="10931">IFERROR((AK2476-AK2475)/AK2476*100%,"")</f>
        <v/>
      </c>
      <c r="AL2477" s="194" t="str">
        <f t="shared" ref="AL2477" si="10932">IFERROR((AL2476-AL2475)/AL2476*100%,"")</f>
        <v/>
      </c>
      <c r="AM2477" s="227" t="str">
        <f>IFERROR((AM2476-AM2474)/AM2476*100%,"")</f>
        <v/>
      </c>
    </row>
    <row r="2478" spans="1:39" customFormat="1" outlineLevel="1">
      <c r="A2478" t="str">
        <f>B2465&amp;C2478</f>
        <v>Surname, Forename8</v>
      </c>
      <c r="B2478" s="256"/>
      <c r="C2478" s="123">
        <v>8</v>
      </c>
      <c r="D2478" s="26" t="s">
        <v>22</v>
      </c>
      <c r="E2478" s="103"/>
      <c r="F2478" s="219"/>
      <c r="G2478" s="220"/>
      <c r="H2478" s="15"/>
      <c r="I2478" s="16"/>
      <c r="J2478" s="17"/>
      <c r="K2478" s="94"/>
      <c r="L2478" s="94"/>
      <c r="M2478" s="94"/>
      <c r="N2478" s="94"/>
      <c r="O2478" s="94"/>
      <c r="P2478" s="94"/>
      <c r="Q2478" s="17" t="str">
        <f>IF(SUM(K2478:P2478)=0,"",SUM(K2478:P2478))</f>
        <v/>
      </c>
      <c r="R2478" s="94"/>
      <c r="S2478" s="94"/>
      <c r="T2478" s="17" t="str">
        <f>IF(SUM(R2478:S2478)=0,"",SUM(R2478:S2478))</f>
        <v/>
      </c>
      <c r="U2478" s="17"/>
      <c r="V2478" s="94"/>
      <c r="W2478" s="17"/>
      <c r="X2478" s="94" t="str">
        <f>IFERROR(AVERAGE(V2478:W2478),"")</f>
        <v/>
      </c>
      <c r="Y2478" s="17"/>
      <c r="Z2478" s="17"/>
      <c r="AA2478" s="71"/>
      <c r="AB2478" s="17"/>
      <c r="AC2478" s="190" t="str">
        <f>IF(J2478="","",IF(J2478&lt;&gt;0,INT(25.4347*POWER((18-J2478),1.81)),0))</f>
        <v/>
      </c>
      <c r="AD2478" s="190" t="str">
        <f>IFERROR(IF(Q2478&lt;&gt;0,INT(0.14354*POWER(((10*Q2478)-220),1.4)),0),"")</f>
        <v/>
      </c>
      <c r="AE2478" s="190" t="str">
        <f>IFERROR(IF(T2478&lt;&gt;0,INT(51.39*POWER((T2478-1.5),1.05)),0),"")</f>
        <v/>
      </c>
      <c r="AF2478" s="190">
        <f>IF(U2478&lt;&gt;0,INT(0.8465*POWER(((100*U2478)-75),1.42)),0)</f>
        <v>0</v>
      </c>
      <c r="AG2478" s="190" t="str">
        <f>IFERROR(IF(X2478&lt;&gt;0,INT(1.53775*POWER((82-X2478),1.81)),0),"")</f>
        <v/>
      </c>
      <c r="AH2478" s="190" t="str">
        <f>IF(Y2478="","",IF(Y2478&lt;&gt;0,INT(5.74352*POWER((28.5-Y2478),1.92)),0))</f>
        <v/>
      </c>
      <c r="AI2478" s="190">
        <f>IF(Z2478&lt;&gt;0,INT(12.91*POWER((Z2478-4),1.1)),0)</f>
        <v>0</v>
      </c>
      <c r="AJ2478" s="190" t="str">
        <f>IF(AA2478="","",IF(AA2478&lt;&gt;0,INT(0.2797*POWER(((100*AA2478)),1.35)),0))</f>
        <v/>
      </c>
      <c r="AK2478" s="191" t="str">
        <f>IF(AB2478="","",IF(AB2478&lt;&gt;0,INT(100.14*POWER((AB2478-1),1.08)),0))</f>
        <v/>
      </c>
      <c r="AL2478" s="192">
        <f>COUNT(J2478,Q2478,T2478,X2478,Y2478,AA2478,AB2478)</f>
        <v>0</v>
      </c>
      <c r="AM2478" s="193" t="str">
        <f>IF(AL2478=0,"",SUM(AC2478:AK2478))</f>
        <v/>
      </c>
    </row>
    <row r="2479" spans="1:39" customFormat="1" outlineLevel="1">
      <c r="B2479" s="256"/>
      <c r="C2479" s="124" t="s">
        <v>65</v>
      </c>
      <c r="D2479" s="103"/>
      <c r="E2479" s="103"/>
      <c r="F2479" s="219"/>
      <c r="G2479" s="220"/>
      <c r="H2479" s="104"/>
      <c r="I2479" s="105"/>
      <c r="J2479" s="107" t="str">
        <f>IFERROR((J2476-J2478)/J2478*100%,"")</f>
        <v/>
      </c>
      <c r="K2479" s="107" t="str">
        <f t="shared" ref="K2479:T2479" si="10933">IFERROR((K2478-K2476)/K2478*100%,"")</f>
        <v/>
      </c>
      <c r="L2479" s="107" t="str">
        <f t="shared" si="10933"/>
        <v/>
      </c>
      <c r="M2479" s="107" t="str">
        <f t="shared" si="10933"/>
        <v/>
      </c>
      <c r="N2479" s="107" t="str">
        <f t="shared" si="10933"/>
        <v/>
      </c>
      <c r="O2479" s="107" t="str">
        <f t="shared" si="10933"/>
        <v/>
      </c>
      <c r="P2479" s="107" t="str">
        <f t="shared" si="10933"/>
        <v/>
      </c>
      <c r="Q2479" s="107" t="str">
        <f t="shared" si="10933"/>
        <v/>
      </c>
      <c r="R2479" s="107" t="str">
        <f t="shared" si="10933"/>
        <v/>
      </c>
      <c r="S2479" s="107" t="str">
        <f t="shared" si="10933"/>
        <v/>
      </c>
      <c r="T2479" s="107" t="str">
        <f t="shared" si="10933"/>
        <v/>
      </c>
      <c r="U2479" s="107" t="str">
        <f t="shared" ref="U2479" si="10934">IFERROR((U2478-U2477)/U2478*100%,"")</f>
        <v/>
      </c>
      <c r="V2479" s="107" t="str">
        <f>IFERROR((V2476-V2478)/V2478*100%,"")</f>
        <v/>
      </c>
      <c r="W2479" s="107" t="str">
        <f>IFERROR((W2476-W2478)/W2478*100%,"")</f>
        <v/>
      </c>
      <c r="X2479" s="107" t="str">
        <f>IFERROR((X2476-X2478)/X2478*100%,"")</f>
        <v/>
      </c>
      <c r="Y2479" s="107" t="str">
        <f>IFERROR((Y2476-Y2478)/Y2478*100%,"")</f>
        <v/>
      </c>
      <c r="Z2479" s="107" t="str">
        <f t="shared" ref="Z2479" si="10935">IFERROR((Z2478-Z2477)/Z2478*100%,"")</f>
        <v/>
      </c>
      <c r="AA2479" s="107" t="str">
        <f>IFERROR((AA2478-AA2476)/AA2478*100%,"")</f>
        <v/>
      </c>
      <c r="AB2479" s="107" t="str">
        <f>IFERROR((AB2478-AB2476)/AB2478*100%,"")</f>
        <v/>
      </c>
      <c r="AC2479" s="194" t="str">
        <f t="shared" ref="AC2479" si="10936">IFERROR((AC2478-AC2477)/AC2478*100%,"")</f>
        <v/>
      </c>
      <c r="AD2479" s="194" t="str">
        <f t="shared" ref="AD2479" si="10937">IFERROR((AD2478-AD2477)/AD2478*100%,"")</f>
        <v/>
      </c>
      <c r="AE2479" s="194" t="str">
        <f t="shared" ref="AE2479" si="10938">IFERROR((AE2478-AE2477)/AE2478*100%,"")</f>
        <v/>
      </c>
      <c r="AF2479" s="194" t="str">
        <f t="shared" ref="AF2479" si="10939">IFERROR((AF2478-AF2477)/AF2478*100%,"")</f>
        <v/>
      </c>
      <c r="AG2479" s="194" t="str">
        <f t="shared" ref="AG2479" si="10940">IFERROR((AG2478-AG2477)/AG2478*100%,"")</f>
        <v/>
      </c>
      <c r="AH2479" s="194" t="str">
        <f t="shared" ref="AH2479" si="10941">IFERROR((AH2478-AH2477)/AH2478*100%,"")</f>
        <v/>
      </c>
      <c r="AI2479" s="194" t="str">
        <f t="shared" ref="AI2479" si="10942">IFERROR((AI2478-AI2477)/AI2478*100%,"")</f>
        <v/>
      </c>
      <c r="AJ2479" s="194" t="str">
        <f t="shared" ref="AJ2479" si="10943">IFERROR((AJ2478-AJ2477)/AJ2478*100%,"")</f>
        <v/>
      </c>
      <c r="AK2479" s="194" t="str">
        <f t="shared" ref="AK2479" si="10944">IFERROR((AK2478-AK2477)/AK2478*100%,"")</f>
        <v/>
      </c>
      <c r="AL2479" s="194" t="str">
        <f t="shared" ref="AL2479" si="10945">IFERROR((AL2478-AL2477)/AL2478*100%,"")</f>
        <v/>
      </c>
      <c r="AM2479" s="227" t="str">
        <f>IFERROR((AM2478-AM2476)/AM2478*100%,"")</f>
        <v/>
      </c>
    </row>
    <row r="2480" spans="1:39" customFormat="1" outlineLevel="1">
      <c r="A2480" t="str">
        <f>B2465&amp;C2480</f>
        <v>Surname, Forename9</v>
      </c>
      <c r="B2480" s="256"/>
      <c r="C2480" s="123">
        <v>9</v>
      </c>
      <c r="D2480" s="26" t="s">
        <v>22</v>
      </c>
      <c r="E2480" s="103"/>
      <c r="F2480" s="219"/>
      <c r="G2480" s="220"/>
      <c r="H2480" s="15"/>
      <c r="I2480" s="16"/>
      <c r="J2480" s="17"/>
      <c r="K2480" s="94"/>
      <c r="L2480" s="94"/>
      <c r="M2480" s="94"/>
      <c r="N2480" s="94"/>
      <c r="O2480" s="94"/>
      <c r="P2480" s="94"/>
      <c r="Q2480" s="17" t="str">
        <f>IF(SUM(K2480:P2480)=0,"",SUM(K2480:P2480))</f>
        <v/>
      </c>
      <c r="R2480" s="94"/>
      <c r="S2480" s="94"/>
      <c r="T2480" s="17" t="str">
        <f>IF(SUM(R2480:S2480)=0,"",SUM(R2480:S2480))</f>
        <v/>
      </c>
      <c r="U2480" s="17"/>
      <c r="V2480" s="94"/>
      <c r="W2480" s="17"/>
      <c r="X2480" s="94" t="str">
        <f>IFERROR(AVERAGE(V2480:W2480),"")</f>
        <v/>
      </c>
      <c r="Y2480" s="17"/>
      <c r="Z2480" s="17"/>
      <c r="AA2480" s="71"/>
      <c r="AB2480" s="17"/>
      <c r="AC2480" s="190" t="str">
        <f>IF(J2480="","",IF(J2480&lt;&gt;0,INT(25.4347*POWER((18-J2480),1.81)),0))</f>
        <v/>
      </c>
      <c r="AD2480" s="190" t="str">
        <f>IFERROR(IF(Q2480&lt;&gt;0,INT(0.14354*POWER(((10*Q2480)-220),1.4)),0),"")</f>
        <v/>
      </c>
      <c r="AE2480" s="190" t="str">
        <f>IFERROR(IF(T2480&lt;&gt;0,INT(51.39*POWER((T2480-1.5),1.05)),0),"")</f>
        <v/>
      </c>
      <c r="AF2480" s="190">
        <f>IF(U2480&lt;&gt;0,INT(0.8465*POWER(((100*U2480)-75),1.42)),0)</f>
        <v>0</v>
      </c>
      <c r="AG2480" s="190" t="str">
        <f>IFERROR(IF(X2480&lt;&gt;0,INT(1.53775*POWER((82-X2480),1.81)),0),"")</f>
        <v/>
      </c>
      <c r="AH2480" s="190" t="str">
        <f>IF(Y2480="","",IF(Y2480&lt;&gt;0,INT(5.74352*POWER((28.5-Y2480),1.92)),0))</f>
        <v/>
      </c>
      <c r="AI2480" s="190">
        <f>IF(Z2480&lt;&gt;0,INT(12.91*POWER((Z2480-4),1.1)),0)</f>
        <v>0</v>
      </c>
      <c r="AJ2480" s="190" t="str">
        <f>IF(AA2480="","",IF(AA2480&lt;&gt;0,INT(0.2797*POWER(((100*AA2480)),1.35)),0))</f>
        <v/>
      </c>
      <c r="AK2480" s="191" t="str">
        <f>IF(AB2480="","",IF(AB2480&lt;&gt;0,INT(100.14*POWER((AB2480-1),1.08)),0))</f>
        <v/>
      </c>
      <c r="AL2480" s="192">
        <f>COUNT(J2480,Q2480,T2480,X2480,Y2480,AA2480,AB2480)</f>
        <v>0</v>
      </c>
      <c r="AM2480" s="193" t="str">
        <f>IF(AL2480=0,"",SUM(AC2480:AK2480))</f>
        <v/>
      </c>
    </row>
    <row r="2481" spans="1:39" customFormat="1" outlineLevel="1">
      <c r="B2481" s="256"/>
      <c r="C2481" s="124" t="s">
        <v>65</v>
      </c>
      <c r="D2481" s="33"/>
      <c r="E2481" s="33"/>
      <c r="F2481" s="221"/>
      <c r="G2481" s="222"/>
      <c r="H2481" s="18"/>
      <c r="I2481" s="44"/>
      <c r="J2481" s="107" t="str">
        <f>IFERROR((J2478-J2480)/J2480*100%,"")</f>
        <v/>
      </c>
      <c r="K2481" s="107" t="str">
        <f t="shared" ref="K2481:T2481" si="10946">IFERROR((K2480-K2478)/K2480*100%,"")</f>
        <v/>
      </c>
      <c r="L2481" s="107" t="str">
        <f t="shared" si="10946"/>
        <v/>
      </c>
      <c r="M2481" s="107" t="str">
        <f t="shared" si="10946"/>
        <v/>
      </c>
      <c r="N2481" s="107" t="str">
        <f t="shared" si="10946"/>
        <v/>
      </c>
      <c r="O2481" s="107" t="str">
        <f t="shared" si="10946"/>
        <v/>
      </c>
      <c r="P2481" s="107" t="str">
        <f t="shared" si="10946"/>
        <v/>
      </c>
      <c r="Q2481" s="107" t="str">
        <f t="shared" si="10946"/>
        <v/>
      </c>
      <c r="R2481" s="107" t="str">
        <f t="shared" si="10946"/>
        <v/>
      </c>
      <c r="S2481" s="107" t="str">
        <f t="shared" si="10946"/>
        <v/>
      </c>
      <c r="T2481" s="107" t="str">
        <f t="shared" si="10946"/>
        <v/>
      </c>
      <c r="U2481" s="107" t="str">
        <f t="shared" ref="U2481" si="10947">IFERROR((U2480-U2479)/U2480*100%,"")</f>
        <v/>
      </c>
      <c r="V2481" s="107" t="str">
        <f>IFERROR((V2478-V2480)/V2480*100%,"")</f>
        <v/>
      </c>
      <c r="W2481" s="107" t="str">
        <f>IFERROR((W2478-W2480)/W2480*100%,"")</f>
        <v/>
      </c>
      <c r="X2481" s="107" t="str">
        <f>IFERROR((X2478-X2480)/X2480*100%,"")</f>
        <v/>
      </c>
      <c r="Y2481" s="107" t="str">
        <f>IFERROR((Y2478-Y2480)/Y2480*100%,"")</f>
        <v/>
      </c>
      <c r="Z2481" s="107" t="str">
        <f t="shared" ref="Z2481" si="10948">IFERROR((Z2480-Z2479)/Z2480*100%,"")</f>
        <v/>
      </c>
      <c r="AA2481" s="107" t="str">
        <f>IFERROR((AA2480-AA2478)/AA2480*100%,"")</f>
        <v/>
      </c>
      <c r="AB2481" s="107" t="str">
        <f>IFERROR((AB2480-AB2478)/AB2480*100%,"")</f>
        <v/>
      </c>
      <c r="AC2481" s="194" t="str">
        <f t="shared" ref="AC2481" si="10949">IFERROR((AC2480-AC2479)/AC2480*100%,"")</f>
        <v/>
      </c>
      <c r="AD2481" s="194" t="str">
        <f t="shared" ref="AD2481" si="10950">IFERROR((AD2480-AD2479)/AD2480*100%,"")</f>
        <v/>
      </c>
      <c r="AE2481" s="194" t="str">
        <f t="shared" ref="AE2481" si="10951">IFERROR((AE2480-AE2479)/AE2480*100%,"")</f>
        <v/>
      </c>
      <c r="AF2481" s="194" t="str">
        <f t="shared" ref="AF2481" si="10952">IFERROR((AF2480-AF2479)/AF2480*100%,"")</f>
        <v/>
      </c>
      <c r="AG2481" s="194" t="str">
        <f t="shared" ref="AG2481" si="10953">IFERROR((AG2480-AG2479)/AG2480*100%,"")</f>
        <v/>
      </c>
      <c r="AH2481" s="194" t="str">
        <f t="shared" ref="AH2481" si="10954">IFERROR((AH2480-AH2479)/AH2480*100%,"")</f>
        <v/>
      </c>
      <c r="AI2481" s="194" t="str">
        <f t="shared" ref="AI2481" si="10955">IFERROR((AI2480-AI2479)/AI2480*100%,"")</f>
        <v/>
      </c>
      <c r="AJ2481" s="194" t="str">
        <f t="shared" ref="AJ2481" si="10956">IFERROR((AJ2480-AJ2479)/AJ2480*100%,"")</f>
        <v/>
      </c>
      <c r="AK2481" s="194" t="str">
        <f t="shared" ref="AK2481" si="10957">IFERROR((AK2480-AK2479)/AK2480*100%,"")</f>
        <v/>
      </c>
      <c r="AL2481" s="194" t="str">
        <f t="shared" ref="AL2481" si="10958">IFERROR((AL2480-AL2479)/AL2480*100%,"")</f>
        <v/>
      </c>
      <c r="AM2481" s="227" t="str">
        <f>IFERROR((AM2480-AM2478)/AM2480*100%,"")</f>
        <v/>
      </c>
    </row>
    <row r="2482" spans="1:39" s="6" customFormat="1" outlineLevel="1">
      <c r="A2482" t="str">
        <f>B2465&amp;C2482</f>
        <v>Surname, Forename10</v>
      </c>
      <c r="B2482" s="256"/>
      <c r="C2482" s="125">
        <v>10</v>
      </c>
      <c r="D2482" s="33" t="s">
        <v>22</v>
      </c>
      <c r="E2482" s="33"/>
      <c r="F2482" s="223"/>
      <c r="G2482" s="224"/>
      <c r="H2482" s="18"/>
      <c r="I2482" s="44"/>
      <c r="J2482" s="34"/>
      <c r="K2482" s="34"/>
      <c r="L2482" s="34"/>
      <c r="M2482" s="34"/>
      <c r="N2482" s="34"/>
      <c r="O2482" s="34"/>
      <c r="P2482" s="34"/>
      <c r="Q2482" s="17" t="str">
        <f>IF(SUM(K2482:P2482)=0,"",SUM(K2482:P2482))</f>
        <v/>
      </c>
      <c r="R2482" s="94"/>
      <c r="S2482" s="94"/>
      <c r="T2482" s="17" t="str">
        <f>IF(SUM(R2482:S2482)=0,"",SUM(R2482:S2482))</f>
        <v/>
      </c>
      <c r="U2482" s="17"/>
      <c r="V2482" s="94"/>
      <c r="W2482" s="17"/>
      <c r="X2482" s="94" t="str">
        <f>IFERROR(AVERAGE(V2482:W2482),"")</f>
        <v/>
      </c>
      <c r="Y2482" s="17"/>
      <c r="Z2482" s="17"/>
      <c r="AA2482" s="71"/>
      <c r="AB2482" s="17"/>
      <c r="AC2482" s="190" t="str">
        <f>IF(J2482="","",IF(J2482&lt;&gt;0,INT(25.4347*POWER((18-J2482),1.81)),0))</f>
        <v/>
      </c>
      <c r="AD2482" s="190" t="str">
        <f>IFERROR(IF(Q2482&lt;&gt;0,INT(0.14354*POWER(((10*Q2482)-220),1.4)),0),"")</f>
        <v/>
      </c>
      <c r="AE2482" s="190" t="str">
        <f>IFERROR(IF(T2482&lt;&gt;0,INT(51.39*POWER((T2482-1.5),1.05)),0),"")</f>
        <v/>
      </c>
      <c r="AF2482" s="190">
        <f>IF(U2482&lt;&gt;0,INT(0.8465*POWER(((100*U2482)-75),1.42)),0)</f>
        <v>0</v>
      </c>
      <c r="AG2482" s="190" t="str">
        <f>IFERROR(IF(X2482&lt;&gt;0,INT(1.53775*POWER((82-X2482),1.81)),0),"")</f>
        <v/>
      </c>
      <c r="AH2482" s="190" t="str">
        <f>IF(Y2482="","",IF(Y2482&lt;&gt;0,INT(5.74352*POWER((28.5-Y2482),1.92)),0))</f>
        <v/>
      </c>
      <c r="AI2482" s="190">
        <f>IF(Z2482&lt;&gt;0,INT(12.91*POWER((Z2482-4),1.1)),0)</f>
        <v>0</v>
      </c>
      <c r="AJ2482" s="190" t="str">
        <f>IF(AA2482="","",IF(AA2482&lt;&gt;0,INT(0.2797*POWER(((100*AA2482)),1.35)),0))</f>
        <v/>
      </c>
      <c r="AK2482" s="191" t="str">
        <f>IF(AB2482="","",IF(AB2482&lt;&gt;0,INT(100.14*POWER((AB2482-1),1.08)),0))</f>
        <v/>
      </c>
      <c r="AL2482" s="192">
        <f>COUNT(J2482,Q2482,T2482,X2482,Y2482,AA2482,AB2482)</f>
        <v>0</v>
      </c>
      <c r="AM2482" s="193" t="str">
        <f>IF(AL2482=0,"",SUM(AC2482:AK2482))</f>
        <v/>
      </c>
    </row>
    <row r="2483" spans="1:39" s="6" customFormat="1" outlineLevel="1">
      <c r="A2483"/>
      <c r="B2483" s="257"/>
      <c r="C2483" s="126" t="s">
        <v>65</v>
      </c>
      <c r="D2483" s="33"/>
      <c r="E2483" s="33"/>
      <c r="F2483" s="223"/>
      <c r="G2483" s="224"/>
      <c r="H2483" s="18"/>
      <c r="I2483" s="44"/>
      <c r="J2483" s="107" t="str">
        <f>IFERROR((J2480-J2482)/J2482*100%,"")</f>
        <v/>
      </c>
      <c r="K2483" s="107" t="str">
        <f t="shared" ref="K2483:T2483" si="10959">IFERROR((K2482-K2480)/K2482*100%,"")</f>
        <v/>
      </c>
      <c r="L2483" s="107" t="str">
        <f t="shared" si="10959"/>
        <v/>
      </c>
      <c r="M2483" s="107" t="str">
        <f t="shared" si="10959"/>
        <v/>
      </c>
      <c r="N2483" s="107" t="str">
        <f t="shared" si="10959"/>
        <v/>
      </c>
      <c r="O2483" s="107" t="str">
        <f t="shared" si="10959"/>
        <v/>
      </c>
      <c r="P2483" s="107" t="str">
        <f t="shared" si="10959"/>
        <v/>
      </c>
      <c r="Q2483" s="107" t="str">
        <f t="shared" si="10959"/>
        <v/>
      </c>
      <c r="R2483" s="107" t="str">
        <f t="shared" si="10959"/>
        <v/>
      </c>
      <c r="S2483" s="107" t="str">
        <f t="shared" si="10959"/>
        <v/>
      </c>
      <c r="T2483" s="107" t="str">
        <f t="shared" si="10959"/>
        <v/>
      </c>
      <c r="U2483" s="107" t="str">
        <f t="shared" ref="U2483" si="10960">IFERROR((U2482-U2481)/U2482*100%,"")</f>
        <v/>
      </c>
      <c r="V2483" s="107" t="str">
        <f>IFERROR((V2480-V2482)/V2482*100%,"")</f>
        <v/>
      </c>
      <c r="W2483" s="107" t="str">
        <f>IFERROR((W2480-W2482)/W2482*100%,"")</f>
        <v/>
      </c>
      <c r="X2483" s="107" t="str">
        <f>IFERROR((X2480-X2482)/X2482*100%,"")</f>
        <v/>
      </c>
      <c r="Y2483" s="107" t="str">
        <f>IFERROR((Y2480-Y2482)/Y2482*100%,"")</f>
        <v/>
      </c>
      <c r="Z2483" s="107" t="str">
        <f t="shared" ref="Z2483" si="10961">IFERROR((Z2482-Z2481)/Z2482*100%,"")</f>
        <v/>
      </c>
      <c r="AA2483" s="107" t="str">
        <f>IFERROR((AA2482-AA2480)/AA2482*100%,"")</f>
        <v/>
      </c>
      <c r="AB2483" s="107" t="str">
        <f>IFERROR((AB2482-AB2480)/AB2482*100%,"")</f>
        <v/>
      </c>
      <c r="AC2483" s="194" t="str">
        <f t="shared" ref="AC2483" si="10962">IFERROR((AC2482-AC2481)/AC2482*100%,"")</f>
        <v/>
      </c>
      <c r="AD2483" s="194" t="str">
        <f t="shared" ref="AD2483" si="10963">IFERROR((AD2482-AD2481)/AD2482*100%,"")</f>
        <v/>
      </c>
      <c r="AE2483" s="194" t="str">
        <f t="shared" ref="AE2483" si="10964">IFERROR((AE2482-AE2481)/AE2482*100%,"")</f>
        <v/>
      </c>
      <c r="AF2483" s="194" t="str">
        <f t="shared" ref="AF2483" si="10965">IFERROR((AF2482-AF2481)/AF2482*100%,"")</f>
        <v/>
      </c>
      <c r="AG2483" s="194" t="str">
        <f t="shared" ref="AG2483" si="10966">IFERROR((AG2482-AG2481)/AG2482*100%,"")</f>
        <v/>
      </c>
      <c r="AH2483" s="194" t="str">
        <f t="shared" ref="AH2483" si="10967">IFERROR((AH2482-AH2481)/AH2482*100%,"")</f>
        <v/>
      </c>
      <c r="AI2483" s="194" t="str">
        <f t="shared" ref="AI2483" si="10968">IFERROR((AI2482-AI2481)/AI2482*100%,"")</f>
        <v/>
      </c>
      <c r="AJ2483" s="194" t="str">
        <f t="shared" ref="AJ2483" si="10969">IFERROR((AJ2482-AJ2481)/AJ2482*100%,"")</f>
        <v/>
      </c>
      <c r="AK2483" s="194" t="str">
        <f t="shared" ref="AK2483" si="10970">IFERROR((AK2482-AK2481)/AK2482*100%,"")</f>
        <v/>
      </c>
      <c r="AL2483" s="194" t="str">
        <f t="shared" ref="AL2483" si="10971">IFERROR((AL2482-AL2481)/AL2482*100%,"")</f>
        <v/>
      </c>
      <c r="AM2483" s="227" t="str">
        <f>IFERROR((AM2482-AM2480)/AM2482*100%,"")</f>
        <v/>
      </c>
    </row>
    <row r="2484" spans="1:39" s="45" customFormat="1" outlineLevel="1">
      <c r="B2484" s="115"/>
      <c r="C2484" s="32"/>
      <c r="D2484" s="33"/>
      <c r="E2484" s="33"/>
      <c r="F2484" s="33"/>
      <c r="G2484" s="33"/>
      <c r="H2484" s="18"/>
      <c r="I2484" s="44"/>
      <c r="J2484" s="34"/>
      <c r="K2484" s="34"/>
      <c r="L2484" s="34"/>
      <c r="M2484" s="34"/>
      <c r="N2484" s="34"/>
      <c r="O2484" s="34"/>
      <c r="P2484" s="34"/>
      <c r="Q2484" s="34"/>
      <c r="R2484" s="34"/>
      <c r="S2484" s="34"/>
      <c r="T2484" s="34"/>
      <c r="U2484" s="34"/>
      <c r="V2484" s="34"/>
      <c r="W2484" s="34"/>
      <c r="X2484" s="34"/>
      <c r="Y2484" s="34"/>
      <c r="Z2484" s="34"/>
      <c r="AA2484" s="34"/>
      <c r="AB2484" s="34"/>
      <c r="AC2484" s="195"/>
      <c r="AD2484" s="196"/>
      <c r="AE2484" s="196"/>
      <c r="AF2484" s="196"/>
      <c r="AG2484" s="196"/>
      <c r="AH2484" s="196"/>
      <c r="AI2484" s="196"/>
      <c r="AJ2484" s="196"/>
      <c r="AK2484" s="197"/>
      <c r="AL2484" s="196"/>
      <c r="AM2484" s="198"/>
    </row>
    <row r="2485" spans="1:39" s="6" customFormat="1" outlineLevel="1">
      <c r="B2485" s="116"/>
      <c r="C2485" s="35"/>
      <c r="D2485" s="36"/>
      <c r="E2485" s="36"/>
      <c r="F2485" s="36"/>
      <c r="G2485" s="36"/>
      <c r="H2485" s="37"/>
      <c r="I2485" s="38" t="s">
        <v>24</v>
      </c>
      <c r="J2485" s="21" t="e">
        <f>AVERAGE(J2465:J2466,J2468,J2470,J2472,J2474,J2476,J2478,J2480,J2482)</f>
        <v>#DIV/0!</v>
      </c>
      <c r="K2485" s="21" t="e">
        <f t="shared" ref="K2485:AB2485" si="10972">AVERAGE(K2465:K2466,K2468,K2470,K2472,K2474,K2476,K2478,K2480,K2482)</f>
        <v>#DIV/0!</v>
      </c>
      <c r="L2485" s="21" t="e">
        <f t="shared" si="10972"/>
        <v>#DIV/0!</v>
      </c>
      <c r="M2485" s="21" t="e">
        <f t="shared" si="10972"/>
        <v>#DIV/0!</v>
      </c>
      <c r="N2485" s="21" t="e">
        <f t="shared" si="10972"/>
        <v>#DIV/0!</v>
      </c>
      <c r="O2485" s="21" t="e">
        <f t="shared" si="10972"/>
        <v>#DIV/0!</v>
      </c>
      <c r="P2485" s="21" t="e">
        <f t="shared" si="10972"/>
        <v>#DIV/0!</v>
      </c>
      <c r="Q2485" s="21">
        <f t="shared" si="10972"/>
        <v>0</v>
      </c>
      <c r="R2485" s="21" t="e">
        <f t="shared" si="10972"/>
        <v>#DIV/0!</v>
      </c>
      <c r="S2485" s="21" t="e">
        <f t="shared" si="10972"/>
        <v>#DIV/0!</v>
      </c>
      <c r="T2485" s="21">
        <f t="shared" si="10972"/>
        <v>0</v>
      </c>
      <c r="U2485" s="21" t="e">
        <f t="shared" si="10972"/>
        <v>#DIV/0!</v>
      </c>
      <c r="V2485" s="21" t="e">
        <f t="shared" si="10972"/>
        <v>#DIV/0!</v>
      </c>
      <c r="W2485" s="21" t="e">
        <f t="shared" si="10972"/>
        <v>#DIV/0!</v>
      </c>
      <c r="X2485" s="21" t="e">
        <f t="shared" si="10972"/>
        <v>#DIV/0!</v>
      </c>
      <c r="Y2485" s="21" t="e">
        <f t="shared" si="10972"/>
        <v>#DIV/0!</v>
      </c>
      <c r="Z2485" s="21" t="e">
        <f t="shared" si="10972"/>
        <v>#DIV/0!</v>
      </c>
      <c r="AA2485" s="21" t="e">
        <f t="shared" si="10972"/>
        <v>#DIV/0!</v>
      </c>
      <c r="AB2485" s="21" t="e">
        <f t="shared" si="10972"/>
        <v>#DIV/0!</v>
      </c>
      <c r="AC2485" s="199"/>
      <c r="AD2485" s="200"/>
      <c r="AE2485" s="200"/>
      <c r="AF2485" s="200"/>
      <c r="AG2485" s="200"/>
      <c r="AH2485" s="200"/>
      <c r="AI2485" s="200"/>
      <c r="AJ2485" s="200"/>
      <c r="AK2485" s="201"/>
      <c r="AL2485" s="200"/>
      <c r="AM2485" s="202"/>
    </row>
    <row r="2486" spans="1:39" s="6" customFormat="1" outlineLevel="1">
      <c r="B2486" s="116"/>
      <c r="C2486" s="35"/>
      <c r="D2486" s="36"/>
      <c r="E2486" s="36"/>
      <c r="F2486" s="36"/>
      <c r="G2486" s="36"/>
      <c r="H2486" s="37"/>
      <c r="I2486" s="38" t="s">
        <v>26</v>
      </c>
      <c r="J2486" s="21">
        <f>MIN(J2465:J2466,J2468,J2470,J2472,J2474,J2476,J2478,J2480,J2482)</f>
        <v>0</v>
      </c>
      <c r="K2486" s="21">
        <f t="shared" ref="K2486:AB2486" si="10973">MIN(K2465:K2466,K2468,K2470,K2472,K2474,K2476,K2478,K2480,K2482)</f>
        <v>0</v>
      </c>
      <c r="L2486" s="21">
        <f t="shared" si="10973"/>
        <v>0</v>
      </c>
      <c r="M2486" s="21">
        <f t="shared" si="10973"/>
        <v>0</v>
      </c>
      <c r="N2486" s="21">
        <f t="shared" si="10973"/>
        <v>0</v>
      </c>
      <c r="O2486" s="21">
        <f t="shared" si="10973"/>
        <v>0</v>
      </c>
      <c r="P2486" s="21">
        <f t="shared" si="10973"/>
        <v>0</v>
      </c>
      <c r="Q2486" s="21">
        <f t="shared" si="10973"/>
        <v>0</v>
      </c>
      <c r="R2486" s="21">
        <f t="shared" si="10973"/>
        <v>0</v>
      </c>
      <c r="S2486" s="21">
        <f t="shared" si="10973"/>
        <v>0</v>
      </c>
      <c r="T2486" s="21">
        <f t="shared" si="10973"/>
        <v>0</v>
      </c>
      <c r="U2486" s="21">
        <f t="shared" si="10973"/>
        <v>0</v>
      </c>
      <c r="V2486" s="21">
        <f t="shared" si="10973"/>
        <v>0</v>
      </c>
      <c r="W2486" s="21">
        <f t="shared" si="10973"/>
        <v>0</v>
      </c>
      <c r="X2486" s="21" t="e">
        <f t="shared" si="10973"/>
        <v>#DIV/0!</v>
      </c>
      <c r="Y2486" s="21">
        <f t="shared" si="10973"/>
        <v>0</v>
      </c>
      <c r="Z2486" s="21">
        <f t="shared" si="10973"/>
        <v>0</v>
      </c>
      <c r="AA2486" s="21">
        <f t="shared" si="10973"/>
        <v>0</v>
      </c>
      <c r="AB2486" s="21">
        <f t="shared" si="10973"/>
        <v>0</v>
      </c>
      <c r="AC2486" s="199"/>
      <c r="AD2486" s="200"/>
      <c r="AE2486" s="200"/>
      <c r="AF2486" s="200"/>
      <c r="AG2486" s="200"/>
      <c r="AH2486" s="200"/>
      <c r="AI2486" s="200"/>
      <c r="AJ2486" s="200"/>
      <c r="AK2486" s="201"/>
      <c r="AL2486" s="200"/>
      <c r="AM2486" s="202"/>
    </row>
    <row r="2487" spans="1:39" s="6" customFormat="1" outlineLevel="1">
      <c r="B2487" s="116"/>
      <c r="C2487" s="35"/>
      <c r="D2487" s="36"/>
      <c r="E2487" s="36"/>
      <c r="F2487" s="36"/>
      <c r="G2487" s="36"/>
      <c r="H2487" s="37"/>
      <c r="I2487" s="38" t="s">
        <v>25</v>
      </c>
      <c r="J2487" s="21">
        <f>MAX(J2465:J2466,J2468,J2470,J2472,J2474,J2476,J2478,J2480,J2482)</f>
        <v>0</v>
      </c>
      <c r="K2487" s="21">
        <f t="shared" ref="K2487:AB2487" si="10974">MAX(K2465:K2466,K2468,K2470,K2472,K2474,K2476,K2478,K2480,K2482)</f>
        <v>0</v>
      </c>
      <c r="L2487" s="21">
        <f t="shared" si="10974"/>
        <v>0</v>
      </c>
      <c r="M2487" s="21">
        <f t="shared" si="10974"/>
        <v>0</v>
      </c>
      <c r="N2487" s="21">
        <f t="shared" si="10974"/>
        <v>0</v>
      </c>
      <c r="O2487" s="21">
        <f t="shared" si="10974"/>
        <v>0</v>
      </c>
      <c r="P2487" s="21">
        <f t="shared" si="10974"/>
        <v>0</v>
      </c>
      <c r="Q2487" s="21">
        <f t="shared" si="10974"/>
        <v>0</v>
      </c>
      <c r="R2487" s="21">
        <f t="shared" si="10974"/>
        <v>0</v>
      </c>
      <c r="S2487" s="21">
        <f t="shared" si="10974"/>
        <v>0</v>
      </c>
      <c r="T2487" s="21">
        <f t="shared" si="10974"/>
        <v>0</v>
      </c>
      <c r="U2487" s="21">
        <f t="shared" si="10974"/>
        <v>0</v>
      </c>
      <c r="V2487" s="21">
        <f t="shared" si="10974"/>
        <v>0</v>
      </c>
      <c r="W2487" s="21">
        <f t="shared" si="10974"/>
        <v>0</v>
      </c>
      <c r="X2487" s="21" t="e">
        <f t="shared" si="10974"/>
        <v>#DIV/0!</v>
      </c>
      <c r="Y2487" s="21">
        <f t="shared" si="10974"/>
        <v>0</v>
      </c>
      <c r="Z2487" s="21">
        <f t="shared" si="10974"/>
        <v>0</v>
      </c>
      <c r="AA2487" s="21">
        <f t="shared" si="10974"/>
        <v>0</v>
      </c>
      <c r="AB2487" s="21">
        <f t="shared" si="10974"/>
        <v>0</v>
      </c>
      <c r="AC2487" s="199"/>
      <c r="AD2487" s="200"/>
      <c r="AE2487" s="200"/>
      <c r="AF2487" s="200"/>
      <c r="AG2487" s="200"/>
      <c r="AH2487" s="200"/>
      <c r="AI2487" s="200"/>
      <c r="AJ2487" s="200"/>
      <c r="AK2487" s="201"/>
      <c r="AL2487" s="200"/>
      <c r="AM2487" s="202"/>
    </row>
    <row r="2488" spans="1:39" s="6" customFormat="1" outlineLevel="1">
      <c r="B2488" s="116"/>
      <c r="C2488" s="35"/>
      <c r="D2488" s="36"/>
      <c r="E2488" s="36"/>
      <c r="F2488" s="36"/>
      <c r="G2488" s="36"/>
      <c r="H2488" s="37"/>
      <c r="I2488" s="38"/>
      <c r="J2488" s="21"/>
      <c r="K2488" s="21"/>
      <c r="L2488" s="21"/>
      <c r="M2488" s="21"/>
      <c r="N2488" s="21"/>
      <c r="O2488" s="21"/>
      <c r="P2488" s="21"/>
      <c r="Q2488" s="21"/>
      <c r="R2488" s="21"/>
      <c r="S2488" s="21"/>
      <c r="T2488" s="21"/>
      <c r="U2488" s="21"/>
      <c r="V2488" s="21"/>
      <c r="W2488" s="21"/>
      <c r="X2488" s="21"/>
      <c r="Y2488" s="21"/>
      <c r="Z2488" s="21"/>
      <c r="AA2488" s="21"/>
      <c r="AB2488" s="21"/>
      <c r="AC2488" s="200"/>
      <c r="AD2488" s="200"/>
      <c r="AE2488" s="200"/>
      <c r="AF2488" s="200"/>
      <c r="AG2488" s="200"/>
      <c r="AH2488" s="200"/>
      <c r="AI2488" s="200"/>
      <c r="AJ2488" s="200"/>
      <c r="AK2488" s="200"/>
      <c r="AL2488" s="200"/>
      <c r="AM2488" s="202"/>
    </row>
    <row r="2489" spans="1:39" s="31" customFormat="1" ht="16.5" outlineLevel="1" thickBot="1">
      <c r="B2489" s="117"/>
      <c r="C2489" s="39"/>
      <c r="D2489" s="40"/>
      <c r="E2489" s="40"/>
      <c r="F2489" s="40"/>
      <c r="G2489" s="40"/>
      <c r="H2489" s="41"/>
      <c r="I2489" s="42"/>
      <c r="J2489" s="43"/>
      <c r="K2489" s="43"/>
      <c r="L2489" s="43"/>
      <c r="M2489" s="43"/>
      <c r="N2489" s="43"/>
      <c r="O2489" s="43"/>
      <c r="P2489" s="43"/>
      <c r="Q2489" s="43"/>
      <c r="R2489" s="43"/>
      <c r="S2489" s="43"/>
      <c r="T2489" s="43"/>
      <c r="U2489" s="43"/>
      <c r="V2489" s="43"/>
      <c r="W2489" s="43"/>
      <c r="X2489" s="43"/>
      <c r="Y2489" s="43"/>
      <c r="Z2489" s="43"/>
      <c r="AA2489" s="43"/>
      <c r="AB2489" s="43"/>
      <c r="AC2489" s="204"/>
      <c r="AD2489" s="204"/>
      <c r="AE2489" s="204"/>
      <c r="AF2489" s="204"/>
      <c r="AG2489" s="204"/>
      <c r="AH2489" s="204"/>
      <c r="AI2489" s="204"/>
      <c r="AJ2489" s="204"/>
      <c r="AK2489" s="204"/>
      <c r="AL2489" s="204"/>
      <c r="AM2489" s="205"/>
    </row>
    <row r="2490" spans="1:39" customFormat="1">
      <c r="B2490" s="118"/>
      <c r="C2490" s="28"/>
      <c r="D2490" s="19"/>
      <c r="E2490" s="19"/>
      <c r="F2490" s="19"/>
      <c r="G2490" s="19"/>
      <c r="H2490" s="29"/>
      <c r="I2490" s="20"/>
      <c r="J2490" s="30"/>
      <c r="K2490" s="30"/>
      <c r="L2490" s="30"/>
      <c r="M2490" s="30"/>
      <c r="N2490" s="30"/>
      <c r="O2490" s="30"/>
      <c r="P2490" s="30"/>
      <c r="Q2490" s="30"/>
      <c r="R2490" s="30"/>
      <c r="S2490" s="30"/>
      <c r="T2490" s="30"/>
      <c r="U2490" s="30"/>
      <c r="V2490" s="30"/>
      <c r="W2490" s="30"/>
      <c r="X2490" s="30"/>
      <c r="Y2490" s="30"/>
      <c r="Z2490" s="30"/>
      <c r="AA2490" s="30"/>
      <c r="AB2490" s="30"/>
      <c r="AC2490" s="206"/>
      <c r="AD2490" s="206"/>
      <c r="AE2490" s="206"/>
      <c r="AF2490" s="206"/>
      <c r="AG2490" s="206"/>
      <c r="AH2490" s="206"/>
      <c r="AI2490" s="206"/>
      <c r="AJ2490" s="206"/>
      <c r="AK2490" s="206"/>
      <c r="AL2490" s="206"/>
      <c r="AM2490" s="207"/>
    </row>
    <row r="2491" spans="1:39" customFormat="1" outlineLevel="1">
      <c r="B2491" s="114" t="s">
        <v>41</v>
      </c>
      <c r="C2491" s="28"/>
      <c r="D2491" s="19"/>
      <c r="E2491" s="19"/>
      <c r="F2491" s="19"/>
      <c r="G2491" s="19"/>
      <c r="H2491" s="29"/>
      <c r="I2491" s="20"/>
      <c r="J2491" s="30"/>
      <c r="K2491" s="30"/>
      <c r="L2491" s="30"/>
      <c r="M2491" s="30"/>
      <c r="N2491" s="30"/>
      <c r="O2491" s="30"/>
      <c r="P2491" s="30"/>
      <c r="Q2491" s="30"/>
      <c r="R2491" s="30"/>
      <c r="S2491" s="30"/>
      <c r="T2491" s="30"/>
      <c r="U2491" s="30"/>
      <c r="V2491" s="30"/>
      <c r="W2491" s="30"/>
      <c r="X2491" s="30"/>
      <c r="Y2491" s="30"/>
      <c r="Z2491" s="30"/>
      <c r="AA2491" s="30"/>
      <c r="AB2491" s="30"/>
      <c r="AC2491" s="206"/>
      <c r="AD2491" s="206"/>
      <c r="AE2491" s="206"/>
      <c r="AF2491" s="206"/>
      <c r="AG2491" s="206"/>
      <c r="AH2491" s="206"/>
      <c r="AI2491" s="206"/>
      <c r="AJ2491" s="206"/>
      <c r="AK2491" s="206"/>
      <c r="AL2491" s="206"/>
      <c r="AM2491" s="207"/>
    </row>
    <row r="2492" spans="1:39" customFormat="1" outlineLevel="1">
      <c r="A2492" t="str">
        <f>B2492&amp;C2492</f>
        <v>Surname, Forename1</v>
      </c>
      <c r="B2492" s="255" t="s">
        <v>28</v>
      </c>
      <c r="C2492" s="122">
        <v>1</v>
      </c>
      <c r="D2492" s="26" t="s">
        <v>22</v>
      </c>
      <c r="E2492" s="103"/>
      <c r="F2492" s="217"/>
      <c r="G2492" s="218"/>
      <c r="H2492" s="16"/>
      <c r="I2492" s="16"/>
      <c r="J2492" s="17"/>
      <c r="K2492" s="94"/>
      <c r="L2492" s="94"/>
      <c r="M2492" s="94"/>
      <c r="N2492" s="94"/>
      <c r="O2492" s="94"/>
      <c r="P2492" s="94"/>
      <c r="Q2492" s="17">
        <f>SUM(K2492:P2492)</f>
        <v>0</v>
      </c>
      <c r="R2492" s="94"/>
      <c r="S2492" s="94"/>
      <c r="T2492" s="17">
        <f>SUM(R2492:S2492)</f>
        <v>0</v>
      </c>
      <c r="U2492" s="17"/>
      <c r="V2492" s="94"/>
      <c r="W2492" s="17"/>
      <c r="X2492" s="94" t="e">
        <f>AVERAGE(V2492:W2492)</f>
        <v>#DIV/0!</v>
      </c>
      <c r="Y2492" s="17"/>
      <c r="Z2492" s="17"/>
      <c r="AA2492" s="17"/>
      <c r="AB2492" s="17"/>
      <c r="AC2492" s="190">
        <f>IF(J2492&lt;&gt;0,INT(25.4347*POWER((18-J2492),1.81)),0)</f>
        <v>0</v>
      </c>
      <c r="AD2492" s="190">
        <f>IF(Q2492&lt;&gt;0,INT(0.14354*POWER(((10*Q2492)-220),1.4)),0)</f>
        <v>0</v>
      </c>
      <c r="AE2492" s="190">
        <f>IF(T2492&lt;&gt;0,INT(51.39*POWER((T2492-1.5),1.05)),0)</f>
        <v>0</v>
      </c>
      <c r="AF2492" s="190">
        <f>IF(U2492&lt;&gt;0,INT(0.8465*POWER(((100*U2492)-75),1.42)),0)</f>
        <v>0</v>
      </c>
      <c r="AG2492" s="190" t="e">
        <f>IF(X2492&lt;&gt;0,INT(1.53775*POWER((82-X2492),1.81)),0)</f>
        <v>#DIV/0!</v>
      </c>
      <c r="AH2492" s="190">
        <f>IF(Y2492&lt;&gt;0,INT(5.74352*POWER((28.5-Y2492),1.92)),0)</f>
        <v>0</v>
      </c>
      <c r="AI2492" s="190">
        <f>IF(Z2492&lt;&gt;0,INT(12.91*POWER((Z2492-4),1.1)),0)</f>
        <v>0</v>
      </c>
      <c r="AJ2492" s="190">
        <f>IF(AA2492&lt;&gt;0,INT(0.2797*POWER(((100*AA2492)),1.35)),0)</f>
        <v>0</v>
      </c>
      <c r="AK2492" s="191">
        <f>IF(AB2492&lt;&gt;0,INT(100.14*POWER((AB2492-1),1.08)),0)</f>
        <v>0</v>
      </c>
      <c r="AL2492" s="208">
        <v>7</v>
      </c>
      <c r="AM2492" s="193" t="e">
        <f>SUM(AC2492:AK2492)</f>
        <v>#DIV/0!</v>
      </c>
    </row>
    <row r="2493" spans="1:39" customFormat="1" outlineLevel="1">
      <c r="A2493" t="str">
        <f>B2492&amp;C2493</f>
        <v>Surname, Forename2</v>
      </c>
      <c r="B2493" s="256"/>
      <c r="C2493" s="123">
        <v>2</v>
      </c>
      <c r="D2493" s="26" t="s">
        <v>22</v>
      </c>
      <c r="E2493" s="103"/>
      <c r="F2493" s="219"/>
      <c r="G2493" s="220"/>
      <c r="H2493" s="15"/>
      <c r="I2493" s="16"/>
      <c r="J2493" s="17"/>
      <c r="K2493" s="94"/>
      <c r="L2493" s="94"/>
      <c r="M2493" s="94"/>
      <c r="N2493" s="94"/>
      <c r="O2493" s="94"/>
      <c r="P2493" s="94"/>
      <c r="Q2493" s="17" t="str">
        <f>IF(SUM(K2493:P2493)=0,"",SUM(K2493:P2493))</f>
        <v/>
      </c>
      <c r="R2493" s="94"/>
      <c r="S2493" s="94"/>
      <c r="T2493" s="17" t="str">
        <f>IF(SUM(R2493:S2493)=0,"",SUM(R2493:S2493))</f>
        <v/>
      </c>
      <c r="U2493" s="17"/>
      <c r="V2493" s="94"/>
      <c r="W2493" s="17"/>
      <c r="X2493" s="94" t="str">
        <f>IFERROR(AVERAGE(V2493:W2493),"")</f>
        <v/>
      </c>
      <c r="Y2493" s="17"/>
      <c r="Z2493" s="17"/>
      <c r="AA2493" s="71"/>
      <c r="AB2493" s="17"/>
      <c r="AC2493" s="190" t="str">
        <f>IF(J2493="","",IF(J2493&lt;&gt;0,INT(25.4347*POWER((18-J2493),1.81)),0))</f>
        <v/>
      </c>
      <c r="AD2493" s="190" t="str">
        <f>IFERROR(IF(Q2493&lt;&gt;0,INT(0.14354*POWER(((10*Q2493)-220),1.4)),0),"")</f>
        <v/>
      </c>
      <c r="AE2493" s="190" t="str">
        <f>IFERROR(IF(T2493&lt;&gt;0,INT(51.39*POWER((T2493-1.5),1.05)),0),"")</f>
        <v/>
      </c>
      <c r="AF2493" s="190">
        <f>IF(U2493&lt;&gt;0,INT(0.8465*POWER(((100*U2493)-75),1.42)),0)</f>
        <v>0</v>
      </c>
      <c r="AG2493" s="190" t="str">
        <f>IFERROR(IF(X2493&lt;&gt;0,INT(1.53775*POWER((82-X2493),1.81)),0),"")</f>
        <v/>
      </c>
      <c r="AH2493" s="190" t="str">
        <f>IF(Y2493="","",IF(Y2493&lt;&gt;0,INT(5.74352*POWER((28.5-Y2493),1.92)),0))</f>
        <v/>
      </c>
      <c r="AI2493" s="190">
        <f>IF(Z2493&lt;&gt;0,INT(12.91*POWER((Z2493-4),1.1)),0)</f>
        <v>0</v>
      </c>
      <c r="AJ2493" s="190" t="str">
        <f>IF(AA2493="","",IF(AA2493&lt;&gt;0,INT(0.2797*POWER(((100*AA2493)),1.35)),0))</f>
        <v/>
      </c>
      <c r="AK2493" s="191" t="str">
        <f>IF(AB2493="","",IF(AB2493&lt;&gt;0,INT(100.14*POWER((AB2493-1),1.08)),0))</f>
        <v/>
      </c>
      <c r="AL2493" s="192">
        <f>COUNT(J2493,Q2493,T2493,X2493,Y2493,AA2493,AB2493)</f>
        <v>0</v>
      </c>
      <c r="AM2493" s="193" t="str">
        <f>IF(AL2493=0,"",SUM(AC2493:AK2493))</f>
        <v/>
      </c>
    </row>
    <row r="2494" spans="1:39" customFormat="1" outlineLevel="1">
      <c r="B2494" s="256"/>
      <c r="C2494" s="124" t="s">
        <v>65</v>
      </c>
      <c r="D2494" s="103"/>
      <c r="E2494" s="103"/>
      <c r="F2494" s="219"/>
      <c r="G2494" s="220"/>
      <c r="H2494" s="104"/>
      <c r="I2494" s="105"/>
      <c r="J2494" s="107" t="str">
        <f>IFERROR((J2492-J2493)/J2493*100%,"")</f>
        <v/>
      </c>
      <c r="K2494" s="107" t="str">
        <f>IFERROR((K2493-K2492)/K2493*100%,"")</f>
        <v/>
      </c>
      <c r="L2494" s="107" t="str">
        <f t="shared" ref="L2494:S2494" si="10975">IFERROR((L2493-L2492)/L2493*100%,"")</f>
        <v/>
      </c>
      <c r="M2494" s="107" t="str">
        <f t="shared" si="10975"/>
        <v/>
      </c>
      <c r="N2494" s="107" t="str">
        <f t="shared" si="10975"/>
        <v/>
      </c>
      <c r="O2494" s="107" t="str">
        <f t="shared" si="10975"/>
        <v/>
      </c>
      <c r="P2494" s="107" t="str">
        <f t="shared" si="10975"/>
        <v/>
      </c>
      <c r="Q2494" s="107" t="str">
        <f t="shared" si="10975"/>
        <v/>
      </c>
      <c r="R2494" s="107" t="str">
        <f t="shared" si="10975"/>
        <v/>
      </c>
      <c r="S2494" s="107" t="str">
        <f t="shared" si="10975"/>
        <v/>
      </c>
      <c r="T2494" s="107" t="str">
        <f>IFERROR((T2493-T2492)/T2493*100%,"")</f>
        <v/>
      </c>
      <c r="U2494" s="107" t="str">
        <f t="shared" ref="U2494" si="10976">IFERROR((U2493-U2492)/U2493*100%,"")</f>
        <v/>
      </c>
      <c r="V2494" s="107" t="str">
        <f>IFERROR((V2492-V2493)/V2493*100%,"")</f>
        <v/>
      </c>
      <c r="W2494" s="107" t="str">
        <f>IFERROR((W2492-W2493)/W2493*100%,"")</f>
        <v/>
      </c>
      <c r="X2494" s="107" t="str">
        <f>IFERROR((X2492-X2493)/X2493*100%,"")</f>
        <v/>
      </c>
      <c r="Y2494" s="107" t="str">
        <f>IFERROR((Y2492-Y2493)/Y2493*100%,"")</f>
        <v/>
      </c>
      <c r="Z2494" s="107" t="str">
        <f t="shared" ref="Z2494:AB2494" si="10977">IFERROR((Z2493-Z2492)/Z2493*100%,"")</f>
        <v/>
      </c>
      <c r="AA2494" s="107" t="str">
        <f t="shared" si="10977"/>
        <v/>
      </c>
      <c r="AB2494" s="107" t="str">
        <f t="shared" si="10977"/>
        <v/>
      </c>
      <c r="AC2494" s="194" t="str">
        <f t="shared" ref="AC2494" si="10978">IFERROR((AC2493-AC2492)/AC2493*100%,"")</f>
        <v/>
      </c>
      <c r="AD2494" s="194" t="str">
        <f t="shared" ref="AD2494" si="10979">IFERROR((AD2493-AD2492)/AD2493*100%,"")</f>
        <v/>
      </c>
      <c r="AE2494" s="194" t="str">
        <f t="shared" ref="AE2494" si="10980">IFERROR((AE2493-AE2492)/AE2493*100%,"")</f>
        <v/>
      </c>
      <c r="AF2494" s="194" t="str">
        <f t="shared" ref="AF2494" si="10981">IFERROR((AF2493-AF2492)/AF2493*100%,"")</f>
        <v/>
      </c>
      <c r="AG2494" s="194" t="str">
        <f t="shared" ref="AG2494" si="10982">IFERROR((AG2493-AG2492)/AG2493*100%,"")</f>
        <v/>
      </c>
      <c r="AH2494" s="194" t="str">
        <f t="shared" ref="AH2494" si="10983">IFERROR((AH2493-AH2492)/AH2493*100%,"")</f>
        <v/>
      </c>
      <c r="AI2494" s="194" t="str">
        <f t="shared" ref="AI2494" si="10984">IFERROR((AI2493-AI2492)/AI2493*100%,"")</f>
        <v/>
      </c>
      <c r="AJ2494" s="194" t="str">
        <f t="shared" ref="AJ2494" si="10985">IFERROR((AJ2493-AJ2492)/AJ2493*100%,"")</f>
        <v/>
      </c>
      <c r="AK2494" s="194" t="str">
        <f t="shared" ref="AK2494" si="10986">IFERROR((AK2493-AK2492)/AK2493*100%,"")</f>
        <v/>
      </c>
      <c r="AL2494" s="194" t="str">
        <f t="shared" ref="AL2494:AM2494" si="10987">IFERROR((AL2493-AL2492)/AL2493*100%,"")</f>
        <v/>
      </c>
      <c r="AM2494" s="228" t="str">
        <f t="shared" si="10987"/>
        <v/>
      </c>
    </row>
    <row r="2495" spans="1:39" customFormat="1" outlineLevel="1">
      <c r="A2495" t="str">
        <f>B2492&amp;C2495</f>
        <v>Surname, Forename3</v>
      </c>
      <c r="B2495" s="256"/>
      <c r="C2495" s="123">
        <v>3</v>
      </c>
      <c r="D2495" s="26" t="s">
        <v>22</v>
      </c>
      <c r="E2495" s="103"/>
      <c r="F2495" s="219"/>
      <c r="G2495" s="220"/>
      <c r="H2495" s="15"/>
      <c r="I2495" s="16"/>
      <c r="J2495" s="17"/>
      <c r="K2495" s="94"/>
      <c r="L2495" s="94"/>
      <c r="M2495" s="94"/>
      <c r="N2495" s="94"/>
      <c r="O2495" s="94"/>
      <c r="P2495" s="94"/>
      <c r="Q2495" s="17" t="str">
        <f>IF(SUM(K2495:P2495)=0,"",SUM(K2495:P2495))</f>
        <v/>
      </c>
      <c r="R2495" s="94"/>
      <c r="S2495" s="94"/>
      <c r="T2495" s="17" t="str">
        <f>IF(SUM(R2495:S2495)=0,"",SUM(R2495:S2495))</f>
        <v/>
      </c>
      <c r="U2495" s="17"/>
      <c r="V2495" s="94"/>
      <c r="W2495" s="17"/>
      <c r="X2495" s="94" t="str">
        <f>IFERROR(AVERAGE(V2495:W2495),"")</f>
        <v/>
      </c>
      <c r="Y2495" s="17"/>
      <c r="Z2495" s="17"/>
      <c r="AA2495" s="71"/>
      <c r="AB2495" s="17"/>
      <c r="AC2495" s="190" t="str">
        <f>IF(J2495="","",IF(J2495&lt;&gt;0,INT(25.4347*POWER((18-J2495),1.81)),0))</f>
        <v/>
      </c>
      <c r="AD2495" s="190" t="str">
        <f>IFERROR(IF(Q2495&lt;&gt;0,INT(0.14354*POWER(((10*Q2495)-220),1.4)),0),"")</f>
        <v/>
      </c>
      <c r="AE2495" s="190" t="str">
        <f>IFERROR(IF(T2495&lt;&gt;0,INT(51.39*POWER((T2495-1.5),1.05)),0),"")</f>
        <v/>
      </c>
      <c r="AF2495" s="190">
        <f>IF(U2495&lt;&gt;0,INT(0.8465*POWER(((100*U2495)-75),1.42)),0)</f>
        <v>0</v>
      </c>
      <c r="AG2495" s="190" t="str">
        <f>IFERROR(IF(X2495&lt;&gt;0,INT(1.53775*POWER((82-X2495),1.81)),0),"")</f>
        <v/>
      </c>
      <c r="AH2495" s="190" t="str">
        <f>IF(Y2495="","",IF(Y2495&lt;&gt;0,INT(5.74352*POWER((28.5-Y2495),1.92)),0))</f>
        <v/>
      </c>
      <c r="AI2495" s="190">
        <f>IF(Z2495&lt;&gt;0,INT(12.91*POWER((Z2495-4),1.1)),0)</f>
        <v>0</v>
      </c>
      <c r="AJ2495" s="190" t="str">
        <f>IF(AA2495="","",IF(AA2495&lt;&gt;0,INT(0.2797*POWER(((100*AA2495)),1.35)),0))</f>
        <v/>
      </c>
      <c r="AK2495" s="191" t="str">
        <f>IF(AB2495="","",IF(AB2495&lt;&gt;0,INT(100.14*POWER((AB2495-1),1.08)),0))</f>
        <v/>
      </c>
      <c r="AL2495" s="192">
        <f>COUNT(J2495,Q2495,T2495,X2495,Y2495,AA2495,AB2495)</f>
        <v>0</v>
      </c>
      <c r="AM2495" s="193" t="str">
        <f>IF(AL2495=0,"",SUM(AC2495:AK2495))</f>
        <v/>
      </c>
    </row>
    <row r="2496" spans="1:39" customFormat="1" outlineLevel="1">
      <c r="B2496" s="256"/>
      <c r="C2496" s="124" t="s">
        <v>65</v>
      </c>
      <c r="D2496" s="103"/>
      <c r="E2496" s="103"/>
      <c r="F2496" s="219"/>
      <c r="G2496" s="220"/>
      <c r="H2496" s="104"/>
      <c r="I2496" s="105"/>
      <c r="J2496" s="107" t="str">
        <f>IFERROR((J2493-J2495)/J2495*100%,"")</f>
        <v/>
      </c>
      <c r="K2496" s="107" t="str">
        <f t="shared" ref="K2496:T2496" si="10988">IFERROR((K2495-K2493)/K2495*100%,"")</f>
        <v/>
      </c>
      <c r="L2496" s="107" t="str">
        <f t="shared" si="10988"/>
        <v/>
      </c>
      <c r="M2496" s="107" t="str">
        <f t="shared" si="10988"/>
        <v/>
      </c>
      <c r="N2496" s="107" t="str">
        <f t="shared" si="10988"/>
        <v/>
      </c>
      <c r="O2496" s="107" t="str">
        <f t="shared" si="10988"/>
        <v/>
      </c>
      <c r="P2496" s="107" t="str">
        <f t="shared" si="10988"/>
        <v/>
      </c>
      <c r="Q2496" s="107" t="str">
        <f t="shared" si="10988"/>
        <v/>
      </c>
      <c r="R2496" s="107" t="str">
        <f t="shared" si="10988"/>
        <v/>
      </c>
      <c r="S2496" s="107" t="str">
        <f t="shared" si="10988"/>
        <v/>
      </c>
      <c r="T2496" s="107" t="str">
        <f t="shared" si="10988"/>
        <v/>
      </c>
      <c r="U2496" s="107" t="str">
        <f t="shared" ref="U2496" si="10989">IFERROR((U2495-U2494)/U2495*100%,"")</f>
        <v/>
      </c>
      <c r="V2496" s="107" t="str">
        <f>IFERROR((V2493-V2495)/V2495*100%,"")</f>
        <v/>
      </c>
      <c r="W2496" s="107" t="str">
        <f>IFERROR((W2493-W2495)/W2495*100%,"")</f>
        <v/>
      </c>
      <c r="X2496" s="107" t="str">
        <f>IFERROR((X2493-X2495)/X2495*100%,"")</f>
        <v/>
      </c>
      <c r="Y2496" s="107" t="str">
        <f>IFERROR((Y2493-Y2495)/Y2495*100%,"")</f>
        <v/>
      </c>
      <c r="Z2496" s="107" t="str">
        <f t="shared" ref="Z2496" si="10990">IFERROR((Z2495-Z2494)/Z2495*100%,"")</f>
        <v/>
      </c>
      <c r="AA2496" s="107" t="str">
        <f>IFERROR((AA2495-AA2493)/AA2495*100%,"")</f>
        <v/>
      </c>
      <c r="AB2496" s="107" t="str">
        <f>IFERROR((AB2495-AB2493)/AB2495*100%,"")</f>
        <v/>
      </c>
      <c r="AC2496" s="194" t="str">
        <f t="shared" ref="AC2496" si="10991">IFERROR((AC2495-AC2494)/AC2495*100%,"")</f>
        <v/>
      </c>
      <c r="AD2496" s="194" t="str">
        <f t="shared" ref="AD2496" si="10992">IFERROR((AD2495-AD2494)/AD2495*100%,"")</f>
        <v/>
      </c>
      <c r="AE2496" s="194" t="str">
        <f t="shared" ref="AE2496" si="10993">IFERROR((AE2495-AE2494)/AE2495*100%,"")</f>
        <v/>
      </c>
      <c r="AF2496" s="194" t="str">
        <f t="shared" ref="AF2496" si="10994">IFERROR((AF2495-AF2494)/AF2495*100%,"")</f>
        <v/>
      </c>
      <c r="AG2496" s="194" t="str">
        <f t="shared" ref="AG2496" si="10995">IFERROR((AG2495-AG2494)/AG2495*100%,"")</f>
        <v/>
      </c>
      <c r="AH2496" s="194" t="str">
        <f t="shared" ref="AH2496" si="10996">IFERROR((AH2495-AH2494)/AH2495*100%,"")</f>
        <v/>
      </c>
      <c r="AI2496" s="194" t="str">
        <f t="shared" ref="AI2496" si="10997">IFERROR((AI2495-AI2494)/AI2495*100%,"")</f>
        <v/>
      </c>
      <c r="AJ2496" s="194" t="str">
        <f t="shared" ref="AJ2496" si="10998">IFERROR((AJ2495-AJ2494)/AJ2495*100%,"")</f>
        <v/>
      </c>
      <c r="AK2496" s="194" t="str">
        <f t="shared" ref="AK2496" si="10999">IFERROR((AK2495-AK2494)/AK2495*100%,"")</f>
        <v/>
      </c>
      <c r="AL2496" s="194" t="str">
        <f t="shared" ref="AL2496" si="11000">IFERROR((AL2495-AL2494)/AL2495*100%,"")</f>
        <v/>
      </c>
      <c r="AM2496" s="227" t="str">
        <f>IFERROR((AM2495-AM2493)/AM2495*100%,"")</f>
        <v/>
      </c>
    </row>
    <row r="2497" spans="1:39" customFormat="1" outlineLevel="1">
      <c r="A2497" t="str">
        <f>B2492&amp;C2497</f>
        <v>Surname, Forename4</v>
      </c>
      <c r="B2497" s="256"/>
      <c r="C2497" s="123">
        <v>4</v>
      </c>
      <c r="D2497" s="26" t="s">
        <v>22</v>
      </c>
      <c r="E2497" s="103"/>
      <c r="F2497" s="219"/>
      <c r="G2497" s="220"/>
      <c r="H2497" s="15"/>
      <c r="I2497" s="16"/>
      <c r="J2497" s="17"/>
      <c r="K2497" s="94"/>
      <c r="L2497" s="94"/>
      <c r="M2497" s="94"/>
      <c r="N2497" s="94"/>
      <c r="O2497" s="94"/>
      <c r="P2497" s="94"/>
      <c r="Q2497" s="17" t="str">
        <f>IF(SUM(K2497:P2497)=0,"",SUM(K2497:P2497))</f>
        <v/>
      </c>
      <c r="R2497" s="94"/>
      <c r="S2497" s="94"/>
      <c r="T2497" s="17" t="str">
        <f>IF(SUM(R2497:S2497)=0,"",SUM(R2497:S2497))</f>
        <v/>
      </c>
      <c r="U2497" s="17"/>
      <c r="V2497" s="94"/>
      <c r="W2497" s="17"/>
      <c r="X2497" s="94" t="str">
        <f>IFERROR(AVERAGE(V2497:W2497),"")</f>
        <v/>
      </c>
      <c r="Y2497" s="17"/>
      <c r="Z2497" s="17"/>
      <c r="AA2497" s="71"/>
      <c r="AB2497" s="17"/>
      <c r="AC2497" s="190" t="str">
        <f>IF(J2497="","",IF(J2497&lt;&gt;0,INT(25.4347*POWER((18-J2497),1.81)),0))</f>
        <v/>
      </c>
      <c r="AD2497" s="190" t="str">
        <f>IFERROR(IF(Q2497&lt;&gt;0,INT(0.14354*POWER(((10*Q2497)-220),1.4)),0),"")</f>
        <v/>
      </c>
      <c r="AE2497" s="190" t="str">
        <f>IFERROR(IF(T2497&lt;&gt;0,INT(51.39*POWER((T2497-1.5),1.05)),0),"")</f>
        <v/>
      </c>
      <c r="AF2497" s="190">
        <f>IF(U2497&lt;&gt;0,INT(0.8465*POWER(((100*U2497)-75),1.42)),0)</f>
        <v>0</v>
      </c>
      <c r="AG2497" s="190" t="str">
        <f>IFERROR(IF(X2497&lt;&gt;0,INT(1.53775*POWER((82-X2497),1.81)),0),"")</f>
        <v/>
      </c>
      <c r="AH2497" s="190" t="str">
        <f>IF(Y2497="","",IF(Y2497&lt;&gt;0,INT(5.74352*POWER((28.5-Y2497),1.92)),0))</f>
        <v/>
      </c>
      <c r="AI2497" s="190">
        <f>IF(Z2497&lt;&gt;0,INT(12.91*POWER((Z2497-4),1.1)),0)</f>
        <v>0</v>
      </c>
      <c r="AJ2497" s="190" t="str">
        <f>IF(AA2497="","",IF(AA2497&lt;&gt;0,INT(0.2797*POWER(((100*AA2497)),1.35)),0))</f>
        <v/>
      </c>
      <c r="AK2497" s="191" t="str">
        <f>IF(AB2497="","",IF(AB2497&lt;&gt;0,INT(100.14*POWER((AB2497-1),1.08)),0))</f>
        <v/>
      </c>
      <c r="AL2497" s="192">
        <f>COUNT(J2497,Q2497,T2497,X2497,Y2497,AA2497,AB2497)</f>
        <v>0</v>
      </c>
      <c r="AM2497" s="193" t="str">
        <f>IF(AL2497=0,"",SUM(AC2497:AK2497))</f>
        <v/>
      </c>
    </row>
    <row r="2498" spans="1:39" customFormat="1" outlineLevel="1">
      <c r="B2498" s="256"/>
      <c r="C2498" s="124" t="s">
        <v>65</v>
      </c>
      <c r="D2498" s="103"/>
      <c r="E2498" s="103"/>
      <c r="F2498" s="219"/>
      <c r="G2498" s="220"/>
      <c r="H2498" s="104"/>
      <c r="I2498" s="105"/>
      <c r="J2498" s="107" t="str">
        <f>IFERROR((J2495-J2497)/J2497*100%,"")</f>
        <v/>
      </c>
      <c r="K2498" s="107" t="str">
        <f t="shared" ref="K2498:T2498" si="11001">IFERROR((K2497-K2495)/K2497*100%,"")</f>
        <v/>
      </c>
      <c r="L2498" s="107" t="str">
        <f t="shared" si="11001"/>
        <v/>
      </c>
      <c r="M2498" s="107" t="str">
        <f t="shared" si="11001"/>
        <v/>
      </c>
      <c r="N2498" s="107" t="str">
        <f t="shared" si="11001"/>
        <v/>
      </c>
      <c r="O2498" s="107" t="str">
        <f t="shared" si="11001"/>
        <v/>
      </c>
      <c r="P2498" s="107" t="str">
        <f t="shared" si="11001"/>
        <v/>
      </c>
      <c r="Q2498" s="107" t="str">
        <f t="shared" si="11001"/>
        <v/>
      </c>
      <c r="R2498" s="107" t="str">
        <f t="shared" si="11001"/>
        <v/>
      </c>
      <c r="S2498" s="107" t="str">
        <f t="shared" si="11001"/>
        <v/>
      </c>
      <c r="T2498" s="107" t="str">
        <f t="shared" si="11001"/>
        <v/>
      </c>
      <c r="U2498" s="107" t="str">
        <f t="shared" ref="U2498" si="11002">IFERROR((U2497-U2496)/U2497*100%,"")</f>
        <v/>
      </c>
      <c r="V2498" s="107" t="str">
        <f>IFERROR((V2495-V2497)/V2497*100%,"")</f>
        <v/>
      </c>
      <c r="W2498" s="107" t="str">
        <f>IFERROR((W2495-W2497)/W2497*100%,"")</f>
        <v/>
      </c>
      <c r="X2498" s="107" t="str">
        <f>IFERROR((X2495-X2497)/X2497*100%,"")</f>
        <v/>
      </c>
      <c r="Y2498" s="107" t="str">
        <f>IFERROR((Y2495-Y2497)/Y2497*100%,"")</f>
        <v/>
      </c>
      <c r="Z2498" s="107" t="str">
        <f t="shared" ref="Z2498" si="11003">IFERROR((Z2497-Z2496)/Z2497*100%,"")</f>
        <v/>
      </c>
      <c r="AA2498" s="107" t="str">
        <f>IFERROR((AA2497-AA2495)/AA2497*100%,"")</f>
        <v/>
      </c>
      <c r="AB2498" s="107" t="str">
        <f>IFERROR((AB2497-AB2495)/AB2497*100%,"")</f>
        <v/>
      </c>
      <c r="AC2498" s="194" t="str">
        <f t="shared" ref="AC2498" si="11004">IFERROR((AC2497-AC2496)/AC2497*100%,"")</f>
        <v/>
      </c>
      <c r="AD2498" s="194" t="str">
        <f t="shared" ref="AD2498" si="11005">IFERROR((AD2497-AD2496)/AD2497*100%,"")</f>
        <v/>
      </c>
      <c r="AE2498" s="194" t="str">
        <f t="shared" ref="AE2498" si="11006">IFERROR((AE2497-AE2496)/AE2497*100%,"")</f>
        <v/>
      </c>
      <c r="AF2498" s="194" t="str">
        <f t="shared" ref="AF2498" si="11007">IFERROR((AF2497-AF2496)/AF2497*100%,"")</f>
        <v/>
      </c>
      <c r="AG2498" s="194" t="str">
        <f t="shared" ref="AG2498" si="11008">IFERROR((AG2497-AG2496)/AG2497*100%,"")</f>
        <v/>
      </c>
      <c r="AH2498" s="194" t="str">
        <f t="shared" ref="AH2498" si="11009">IFERROR((AH2497-AH2496)/AH2497*100%,"")</f>
        <v/>
      </c>
      <c r="AI2498" s="194" t="str">
        <f t="shared" ref="AI2498" si="11010">IFERROR((AI2497-AI2496)/AI2497*100%,"")</f>
        <v/>
      </c>
      <c r="AJ2498" s="194" t="str">
        <f t="shared" ref="AJ2498" si="11011">IFERROR((AJ2497-AJ2496)/AJ2497*100%,"")</f>
        <v/>
      </c>
      <c r="AK2498" s="194" t="str">
        <f t="shared" ref="AK2498" si="11012">IFERROR((AK2497-AK2496)/AK2497*100%,"")</f>
        <v/>
      </c>
      <c r="AL2498" s="194" t="str">
        <f t="shared" ref="AL2498" si="11013">IFERROR((AL2497-AL2496)/AL2497*100%,"")</f>
        <v/>
      </c>
      <c r="AM2498" s="227" t="str">
        <f>IFERROR((AM2497-AM2495)/AM2497*100%,"")</f>
        <v/>
      </c>
    </row>
    <row r="2499" spans="1:39" customFormat="1" outlineLevel="1">
      <c r="A2499" t="str">
        <f>B2492&amp;C2499</f>
        <v>Surname, Forename5</v>
      </c>
      <c r="B2499" s="256"/>
      <c r="C2499" s="123">
        <v>5</v>
      </c>
      <c r="D2499" s="26" t="s">
        <v>22</v>
      </c>
      <c r="E2499" s="103"/>
      <c r="F2499" s="219"/>
      <c r="G2499" s="220"/>
      <c r="H2499" s="15"/>
      <c r="I2499" s="16"/>
      <c r="J2499" s="17"/>
      <c r="K2499" s="94"/>
      <c r="L2499" s="94"/>
      <c r="M2499" s="94"/>
      <c r="N2499" s="94"/>
      <c r="O2499" s="94"/>
      <c r="P2499" s="94"/>
      <c r="Q2499" s="17" t="str">
        <f>IF(SUM(K2499:P2499)=0,"",SUM(K2499:P2499))</f>
        <v/>
      </c>
      <c r="R2499" s="94"/>
      <c r="S2499" s="94"/>
      <c r="T2499" s="17" t="str">
        <f>IF(SUM(R2499:S2499)=0,"",SUM(R2499:S2499))</f>
        <v/>
      </c>
      <c r="U2499" s="17"/>
      <c r="V2499" s="94"/>
      <c r="W2499" s="17"/>
      <c r="X2499" s="94" t="str">
        <f>IFERROR(AVERAGE(V2499:W2499),"")</f>
        <v/>
      </c>
      <c r="Y2499" s="17"/>
      <c r="Z2499" s="17"/>
      <c r="AA2499" s="71"/>
      <c r="AB2499" s="17"/>
      <c r="AC2499" s="190" t="str">
        <f>IF(J2499="","",IF(J2499&lt;&gt;0,INT(25.4347*POWER((18-J2499),1.81)),0))</f>
        <v/>
      </c>
      <c r="AD2499" s="190" t="str">
        <f>IFERROR(IF(Q2499&lt;&gt;0,INT(0.14354*POWER(((10*Q2499)-220),1.4)),0),"")</f>
        <v/>
      </c>
      <c r="AE2499" s="190" t="str">
        <f>IFERROR(IF(T2499&lt;&gt;0,INT(51.39*POWER((T2499-1.5),1.05)),0),"")</f>
        <v/>
      </c>
      <c r="AF2499" s="190">
        <f>IF(U2499&lt;&gt;0,INT(0.8465*POWER(((100*U2499)-75),1.42)),0)</f>
        <v>0</v>
      </c>
      <c r="AG2499" s="190" t="str">
        <f>IFERROR(IF(X2499&lt;&gt;0,INT(1.53775*POWER((82-X2499),1.81)),0),"")</f>
        <v/>
      </c>
      <c r="AH2499" s="190" t="str">
        <f>IF(Y2499="","",IF(Y2499&lt;&gt;0,INT(5.74352*POWER((28.5-Y2499),1.92)),0))</f>
        <v/>
      </c>
      <c r="AI2499" s="190">
        <f>IF(Z2499&lt;&gt;0,INT(12.91*POWER((Z2499-4),1.1)),0)</f>
        <v>0</v>
      </c>
      <c r="AJ2499" s="190" t="str">
        <f>IF(AA2499="","",IF(AA2499&lt;&gt;0,INT(0.2797*POWER(((100*AA2499)),1.35)),0))</f>
        <v/>
      </c>
      <c r="AK2499" s="191" t="str">
        <f>IF(AB2499="","",IF(AB2499&lt;&gt;0,INT(100.14*POWER((AB2499-1),1.08)),0))</f>
        <v/>
      </c>
      <c r="AL2499" s="192">
        <f>COUNT(J2499,Q2499,T2499,X2499,Y2499,AA2499,AB2499)</f>
        <v>0</v>
      </c>
      <c r="AM2499" s="193" t="str">
        <f>IF(AL2499=0,"",SUM(AC2499:AK2499))</f>
        <v/>
      </c>
    </row>
    <row r="2500" spans="1:39" customFormat="1" outlineLevel="1">
      <c r="B2500" s="256"/>
      <c r="C2500" s="124" t="s">
        <v>65</v>
      </c>
      <c r="D2500" s="103"/>
      <c r="E2500" s="103"/>
      <c r="F2500" s="219"/>
      <c r="G2500" s="220"/>
      <c r="H2500" s="104"/>
      <c r="I2500" s="105"/>
      <c r="J2500" s="107" t="str">
        <f>IFERROR((J2497-J2499)/J2499*100%,"")</f>
        <v/>
      </c>
      <c r="K2500" s="107" t="str">
        <f t="shared" ref="K2500:T2500" si="11014">IFERROR((K2499-K2497)/K2499*100%,"")</f>
        <v/>
      </c>
      <c r="L2500" s="107" t="str">
        <f t="shared" si="11014"/>
        <v/>
      </c>
      <c r="M2500" s="107" t="str">
        <f t="shared" si="11014"/>
        <v/>
      </c>
      <c r="N2500" s="107" t="str">
        <f t="shared" si="11014"/>
        <v/>
      </c>
      <c r="O2500" s="107" t="str">
        <f t="shared" si="11014"/>
        <v/>
      </c>
      <c r="P2500" s="107" t="str">
        <f t="shared" si="11014"/>
        <v/>
      </c>
      <c r="Q2500" s="107" t="str">
        <f t="shared" si="11014"/>
        <v/>
      </c>
      <c r="R2500" s="107" t="str">
        <f t="shared" si="11014"/>
        <v/>
      </c>
      <c r="S2500" s="107" t="str">
        <f t="shared" si="11014"/>
        <v/>
      </c>
      <c r="T2500" s="107" t="str">
        <f t="shared" si="11014"/>
        <v/>
      </c>
      <c r="U2500" s="107" t="str">
        <f t="shared" ref="U2500" si="11015">IFERROR((U2499-U2498)/U2499*100%,"")</f>
        <v/>
      </c>
      <c r="V2500" s="107" t="str">
        <f>IFERROR((V2497-V2499)/V2499*100%,"")</f>
        <v/>
      </c>
      <c r="W2500" s="107" t="str">
        <f>IFERROR((W2497-W2499)/W2499*100%,"")</f>
        <v/>
      </c>
      <c r="X2500" s="107" t="str">
        <f>IFERROR((X2497-X2499)/X2499*100%,"")</f>
        <v/>
      </c>
      <c r="Y2500" s="107" t="str">
        <f>IFERROR((Y2497-Y2499)/Y2499*100%,"")</f>
        <v/>
      </c>
      <c r="Z2500" s="107" t="str">
        <f t="shared" ref="Z2500" si="11016">IFERROR((Z2499-Z2498)/Z2499*100%,"")</f>
        <v/>
      </c>
      <c r="AA2500" s="107" t="str">
        <f>IFERROR((AA2499-AA2497)/AA2499*100%,"")</f>
        <v/>
      </c>
      <c r="AB2500" s="107" t="str">
        <f>IFERROR((AB2499-AB2497)/AB2499*100%,"")</f>
        <v/>
      </c>
      <c r="AC2500" s="194" t="str">
        <f t="shared" ref="AC2500" si="11017">IFERROR((AC2499-AC2498)/AC2499*100%,"")</f>
        <v/>
      </c>
      <c r="AD2500" s="194" t="str">
        <f t="shared" ref="AD2500" si="11018">IFERROR((AD2499-AD2498)/AD2499*100%,"")</f>
        <v/>
      </c>
      <c r="AE2500" s="194" t="str">
        <f t="shared" ref="AE2500" si="11019">IFERROR((AE2499-AE2498)/AE2499*100%,"")</f>
        <v/>
      </c>
      <c r="AF2500" s="194" t="str">
        <f t="shared" ref="AF2500" si="11020">IFERROR((AF2499-AF2498)/AF2499*100%,"")</f>
        <v/>
      </c>
      <c r="AG2500" s="194" t="str">
        <f t="shared" ref="AG2500" si="11021">IFERROR((AG2499-AG2498)/AG2499*100%,"")</f>
        <v/>
      </c>
      <c r="AH2500" s="194" t="str">
        <f t="shared" ref="AH2500" si="11022">IFERROR((AH2499-AH2498)/AH2499*100%,"")</f>
        <v/>
      </c>
      <c r="AI2500" s="194" t="str">
        <f t="shared" ref="AI2500" si="11023">IFERROR((AI2499-AI2498)/AI2499*100%,"")</f>
        <v/>
      </c>
      <c r="AJ2500" s="194" t="str">
        <f t="shared" ref="AJ2500" si="11024">IFERROR((AJ2499-AJ2498)/AJ2499*100%,"")</f>
        <v/>
      </c>
      <c r="AK2500" s="194" t="str">
        <f t="shared" ref="AK2500" si="11025">IFERROR((AK2499-AK2498)/AK2499*100%,"")</f>
        <v/>
      </c>
      <c r="AL2500" s="194" t="str">
        <f t="shared" ref="AL2500" si="11026">IFERROR((AL2499-AL2498)/AL2499*100%,"")</f>
        <v/>
      </c>
      <c r="AM2500" s="227" t="str">
        <f>IFERROR((AM2499-AM2497)/AM2499*100%,"")</f>
        <v/>
      </c>
    </row>
    <row r="2501" spans="1:39" customFormat="1" outlineLevel="1">
      <c r="A2501" t="str">
        <f>B2492&amp;C2501</f>
        <v>Surname, Forename6</v>
      </c>
      <c r="B2501" s="256"/>
      <c r="C2501" s="123">
        <v>6</v>
      </c>
      <c r="D2501" s="26" t="s">
        <v>22</v>
      </c>
      <c r="E2501" s="103"/>
      <c r="F2501" s="219"/>
      <c r="G2501" s="220"/>
      <c r="H2501" s="15"/>
      <c r="I2501" s="16"/>
      <c r="J2501" s="17"/>
      <c r="K2501" s="94"/>
      <c r="L2501" s="94"/>
      <c r="M2501" s="94"/>
      <c r="N2501" s="94"/>
      <c r="O2501" s="94"/>
      <c r="P2501" s="94"/>
      <c r="Q2501" s="17" t="str">
        <f>IF(SUM(K2501:P2501)=0,"",SUM(K2501:P2501))</f>
        <v/>
      </c>
      <c r="R2501" s="94"/>
      <c r="S2501" s="94"/>
      <c r="T2501" s="17" t="str">
        <f>IF(SUM(R2501:S2501)=0,"",SUM(R2501:S2501))</f>
        <v/>
      </c>
      <c r="U2501" s="17"/>
      <c r="V2501" s="94"/>
      <c r="W2501" s="17"/>
      <c r="X2501" s="94" t="str">
        <f>IFERROR(AVERAGE(V2501:W2501),"")</f>
        <v/>
      </c>
      <c r="Y2501" s="17"/>
      <c r="Z2501" s="17"/>
      <c r="AA2501" s="71"/>
      <c r="AB2501" s="17"/>
      <c r="AC2501" s="190" t="str">
        <f>IF(J2501="","",IF(J2501&lt;&gt;0,INT(25.4347*POWER((18-J2501),1.81)),0))</f>
        <v/>
      </c>
      <c r="AD2501" s="190" t="str">
        <f>IFERROR(IF(Q2501&lt;&gt;0,INT(0.14354*POWER(((10*Q2501)-220),1.4)),0),"")</f>
        <v/>
      </c>
      <c r="AE2501" s="190" t="str">
        <f>IFERROR(IF(T2501&lt;&gt;0,INT(51.39*POWER((T2501-1.5),1.05)),0),"")</f>
        <v/>
      </c>
      <c r="AF2501" s="190">
        <f>IF(U2501&lt;&gt;0,INT(0.8465*POWER(((100*U2501)-75),1.42)),0)</f>
        <v>0</v>
      </c>
      <c r="AG2501" s="190" t="str">
        <f>IFERROR(IF(X2501&lt;&gt;0,INT(1.53775*POWER((82-X2501),1.81)),0),"")</f>
        <v/>
      </c>
      <c r="AH2501" s="190" t="str">
        <f>IF(Y2501="","",IF(Y2501&lt;&gt;0,INT(5.74352*POWER((28.5-Y2501),1.92)),0))</f>
        <v/>
      </c>
      <c r="AI2501" s="190">
        <f>IF(Z2501&lt;&gt;0,INT(12.91*POWER((Z2501-4),1.1)),0)</f>
        <v>0</v>
      </c>
      <c r="AJ2501" s="190" t="str">
        <f>IF(AA2501="","",IF(AA2501&lt;&gt;0,INT(0.2797*POWER(((100*AA2501)),1.35)),0))</f>
        <v/>
      </c>
      <c r="AK2501" s="191" t="str">
        <f>IF(AB2501="","",IF(AB2501&lt;&gt;0,INT(100.14*POWER((AB2501-1),1.08)),0))</f>
        <v/>
      </c>
      <c r="AL2501" s="192">
        <f>COUNT(J2501,Q2501,T2501,X2501,Y2501,AA2501,AB2501)</f>
        <v>0</v>
      </c>
      <c r="AM2501" s="193" t="str">
        <f>IF(AL2501=0,"",SUM(AC2501:AK2501))</f>
        <v/>
      </c>
    </row>
    <row r="2502" spans="1:39" customFormat="1" outlineLevel="1">
      <c r="B2502" s="256"/>
      <c r="C2502" s="124" t="s">
        <v>65</v>
      </c>
      <c r="D2502" s="103"/>
      <c r="E2502" s="103"/>
      <c r="F2502" s="219"/>
      <c r="G2502" s="220"/>
      <c r="H2502" s="104"/>
      <c r="I2502" s="105"/>
      <c r="J2502" s="107" t="str">
        <f>IFERROR((J2499-J2501)/J2501*100%,"")</f>
        <v/>
      </c>
      <c r="K2502" s="107" t="str">
        <f t="shared" ref="K2502:T2502" si="11027">IFERROR((K2501-K2499)/K2501*100%,"")</f>
        <v/>
      </c>
      <c r="L2502" s="107" t="str">
        <f t="shared" si="11027"/>
        <v/>
      </c>
      <c r="M2502" s="107" t="str">
        <f t="shared" si="11027"/>
        <v/>
      </c>
      <c r="N2502" s="107" t="str">
        <f t="shared" si="11027"/>
        <v/>
      </c>
      <c r="O2502" s="107" t="str">
        <f t="shared" si="11027"/>
        <v/>
      </c>
      <c r="P2502" s="107" t="str">
        <f t="shared" si="11027"/>
        <v/>
      </c>
      <c r="Q2502" s="107" t="str">
        <f t="shared" si="11027"/>
        <v/>
      </c>
      <c r="R2502" s="107" t="str">
        <f t="shared" si="11027"/>
        <v/>
      </c>
      <c r="S2502" s="107" t="str">
        <f t="shared" si="11027"/>
        <v/>
      </c>
      <c r="T2502" s="107" t="str">
        <f t="shared" si="11027"/>
        <v/>
      </c>
      <c r="U2502" s="107" t="str">
        <f t="shared" ref="U2502" si="11028">IFERROR((U2501-U2500)/U2501*100%,"")</f>
        <v/>
      </c>
      <c r="V2502" s="107" t="str">
        <f>IFERROR((V2499-V2501)/V2501*100%,"")</f>
        <v/>
      </c>
      <c r="W2502" s="107" t="str">
        <f>IFERROR((W2499-W2501)/W2501*100%,"")</f>
        <v/>
      </c>
      <c r="X2502" s="107" t="str">
        <f>IFERROR((X2499-X2501)/X2501*100%,"")</f>
        <v/>
      </c>
      <c r="Y2502" s="107" t="str">
        <f>IFERROR((Y2499-Y2501)/Y2501*100%,"")</f>
        <v/>
      </c>
      <c r="Z2502" s="107" t="str">
        <f t="shared" ref="Z2502" si="11029">IFERROR((Z2501-Z2500)/Z2501*100%,"")</f>
        <v/>
      </c>
      <c r="AA2502" s="107" t="str">
        <f>IFERROR((AA2501-AA2499)/AA2501*100%,"")</f>
        <v/>
      </c>
      <c r="AB2502" s="107" t="str">
        <f>IFERROR((AB2501-AB2499)/AB2501*100%,"")</f>
        <v/>
      </c>
      <c r="AC2502" s="194" t="str">
        <f t="shared" ref="AC2502" si="11030">IFERROR((AC2501-AC2500)/AC2501*100%,"")</f>
        <v/>
      </c>
      <c r="AD2502" s="194" t="str">
        <f t="shared" ref="AD2502" si="11031">IFERROR((AD2501-AD2500)/AD2501*100%,"")</f>
        <v/>
      </c>
      <c r="AE2502" s="194" t="str">
        <f t="shared" ref="AE2502" si="11032">IFERROR((AE2501-AE2500)/AE2501*100%,"")</f>
        <v/>
      </c>
      <c r="AF2502" s="194" t="str">
        <f t="shared" ref="AF2502" si="11033">IFERROR((AF2501-AF2500)/AF2501*100%,"")</f>
        <v/>
      </c>
      <c r="AG2502" s="194" t="str">
        <f t="shared" ref="AG2502" si="11034">IFERROR((AG2501-AG2500)/AG2501*100%,"")</f>
        <v/>
      </c>
      <c r="AH2502" s="194" t="str">
        <f t="shared" ref="AH2502" si="11035">IFERROR((AH2501-AH2500)/AH2501*100%,"")</f>
        <v/>
      </c>
      <c r="AI2502" s="194" t="str">
        <f t="shared" ref="AI2502" si="11036">IFERROR((AI2501-AI2500)/AI2501*100%,"")</f>
        <v/>
      </c>
      <c r="AJ2502" s="194" t="str">
        <f t="shared" ref="AJ2502" si="11037">IFERROR((AJ2501-AJ2500)/AJ2501*100%,"")</f>
        <v/>
      </c>
      <c r="AK2502" s="194" t="str">
        <f t="shared" ref="AK2502" si="11038">IFERROR((AK2501-AK2500)/AK2501*100%,"")</f>
        <v/>
      </c>
      <c r="AL2502" s="194" t="str">
        <f t="shared" ref="AL2502" si="11039">IFERROR((AL2501-AL2500)/AL2501*100%,"")</f>
        <v/>
      </c>
      <c r="AM2502" s="227" t="str">
        <f>IFERROR((AM2501-AM2499)/AM2501*100%,"")</f>
        <v/>
      </c>
    </row>
    <row r="2503" spans="1:39" customFormat="1" outlineLevel="1">
      <c r="A2503" t="str">
        <f>B2492&amp;C2503</f>
        <v>Surname, Forename7</v>
      </c>
      <c r="B2503" s="256"/>
      <c r="C2503" s="123">
        <v>7</v>
      </c>
      <c r="D2503" s="26" t="s">
        <v>22</v>
      </c>
      <c r="E2503" s="103"/>
      <c r="F2503" s="219"/>
      <c r="G2503" s="220"/>
      <c r="H2503" s="15"/>
      <c r="I2503" s="16"/>
      <c r="J2503" s="17"/>
      <c r="K2503" s="94"/>
      <c r="L2503" s="94"/>
      <c r="M2503" s="94"/>
      <c r="N2503" s="94"/>
      <c r="O2503" s="94"/>
      <c r="P2503" s="94"/>
      <c r="Q2503" s="17" t="str">
        <f>IF(SUM(K2503:P2503)=0,"",SUM(K2503:P2503))</f>
        <v/>
      </c>
      <c r="R2503" s="94"/>
      <c r="S2503" s="94"/>
      <c r="T2503" s="17" t="str">
        <f>IF(SUM(R2503:S2503)=0,"",SUM(R2503:S2503))</f>
        <v/>
      </c>
      <c r="U2503" s="17"/>
      <c r="V2503" s="94"/>
      <c r="W2503" s="17"/>
      <c r="X2503" s="94" t="str">
        <f>IFERROR(AVERAGE(V2503:W2503),"")</f>
        <v/>
      </c>
      <c r="Y2503" s="17"/>
      <c r="Z2503" s="17"/>
      <c r="AA2503" s="71"/>
      <c r="AB2503" s="17"/>
      <c r="AC2503" s="190" t="str">
        <f>IF(J2503="","",IF(J2503&lt;&gt;0,INT(25.4347*POWER((18-J2503),1.81)),0))</f>
        <v/>
      </c>
      <c r="AD2503" s="190" t="str">
        <f>IFERROR(IF(Q2503&lt;&gt;0,INT(0.14354*POWER(((10*Q2503)-220),1.4)),0),"")</f>
        <v/>
      </c>
      <c r="AE2503" s="190" t="str">
        <f>IFERROR(IF(T2503&lt;&gt;0,INT(51.39*POWER((T2503-1.5),1.05)),0),"")</f>
        <v/>
      </c>
      <c r="AF2503" s="190">
        <f>IF(U2503&lt;&gt;0,INT(0.8465*POWER(((100*U2503)-75),1.42)),0)</f>
        <v>0</v>
      </c>
      <c r="AG2503" s="190" t="str">
        <f>IFERROR(IF(X2503&lt;&gt;0,INT(1.53775*POWER((82-X2503),1.81)),0),"")</f>
        <v/>
      </c>
      <c r="AH2503" s="190" t="str">
        <f>IF(Y2503="","",IF(Y2503&lt;&gt;0,INT(5.74352*POWER((28.5-Y2503),1.92)),0))</f>
        <v/>
      </c>
      <c r="AI2503" s="190">
        <f>IF(Z2503&lt;&gt;0,INT(12.91*POWER((Z2503-4),1.1)),0)</f>
        <v>0</v>
      </c>
      <c r="AJ2503" s="190" t="str">
        <f>IF(AA2503="","",IF(AA2503&lt;&gt;0,INT(0.2797*POWER(((100*AA2503)),1.35)),0))</f>
        <v/>
      </c>
      <c r="AK2503" s="191" t="str">
        <f>IF(AB2503="","",IF(AB2503&lt;&gt;0,INT(100.14*POWER((AB2503-1),1.08)),0))</f>
        <v/>
      </c>
      <c r="AL2503" s="192">
        <f>COUNT(J2503,Q2503,T2503,X2503,Y2503,AA2503,AB2503)</f>
        <v>0</v>
      </c>
      <c r="AM2503" s="193" t="str">
        <f>IF(AL2503=0,"",SUM(AC2503:AK2503))</f>
        <v/>
      </c>
    </row>
    <row r="2504" spans="1:39" customFormat="1" outlineLevel="1">
      <c r="B2504" s="256"/>
      <c r="C2504" s="124" t="s">
        <v>65</v>
      </c>
      <c r="D2504" s="103"/>
      <c r="E2504" s="103"/>
      <c r="F2504" s="219"/>
      <c r="G2504" s="220"/>
      <c r="H2504" s="104"/>
      <c r="I2504" s="105"/>
      <c r="J2504" s="107" t="str">
        <f>IFERROR((J2501-J2503)/J2503*100%,"")</f>
        <v/>
      </c>
      <c r="K2504" s="107" t="str">
        <f t="shared" ref="K2504:T2504" si="11040">IFERROR((K2503-K2501)/K2503*100%,"")</f>
        <v/>
      </c>
      <c r="L2504" s="107" t="str">
        <f t="shared" si="11040"/>
        <v/>
      </c>
      <c r="M2504" s="107" t="str">
        <f t="shared" si="11040"/>
        <v/>
      </c>
      <c r="N2504" s="107" t="str">
        <f t="shared" si="11040"/>
        <v/>
      </c>
      <c r="O2504" s="107" t="str">
        <f t="shared" si="11040"/>
        <v/>
      </c>
      <c r="P2504" s="107" t="str">
        <f t="shared" si="11040"/>
        <v/>
      </c>
      <c r="Q2504" s="107" t="str">
        <f t="shared" si="11040"/>
        <v/>
      </c>
      <c r="R2504" s="107" t="str">
        <f t="shared" si="11040"/>
        <v/>
      </c>
      <c r="S2504" s="107" t="str">
        <f t="shared" si="11040"/>
        <v/>
      </c>
      <c r="T2504" s="107" t="str">
        <f t="shared" si="11040"/>
        <v/>
      </c>
      <c r="U2504" s="107" t="str">
        <f t="shared" ref="U2504" si="11041">IFERROR((U2503-U2502)/U2503*100%,"")</f>
        <v/>
      </c>
      <c r="V2504" s="107" t="str">
        <f>IFERROR((V2501-V2503)/V2503*100%,"")</f>
        <v/>
      </c>
      <c r="W2504" s="107" t="str">
        <f>IFERROR((W2501-W2503)/W2503*100%,"")</f>
        <v/>
      </c>
      <c r="X2504" s="107" t="str">
        <f>IFERROR((X2501-X2503)/X2503*100%,"")</f>
        <v/>
      </c>
      <c r="Y2504" s="107" t="str">
        <f>IFERROR((Y2501-Y2503)/Y2503*100%,"")</f>
        <v/>
      </c>
      <c r="Z2504" s="107" t="str">
        <f t="shared" ref="Z2504" si="11042">IFERROR((Z2503-Z2502)/Z2503*100%,"")</f>
        <v/>
      </c>
      <c r="AA2504" s="107" t="str">
        <f>IFERROR((AA2503-AA2501)/AA2503*100%,"")</f>
        <v/>
      </c>
      <c r="AB2504" s="107" t="str">
        <f>IFERROR((AB2503-AB2501)/AB2503*100%,"")</f>
        <v/>
      </c>
      <c r="AC2504" s="194" t="str">
        <f t="shared" ref="AC2504" si="11043">IFERROR((AC2503-AC2502)/AC2503*100%,"")</f>
        <v/>
      </c>
      <c r="AD2504" s="194" t="str">
        <f t="shared" ref="AD2504" si="11044">IFERROR((AD2503-AD2502)/AD2503*100%,"")</f>
        <v/>
      </c>
      <c r="AE2504" s="194" t="str">
        <f t="shared" ref="AE2504" si="11045">IFERROR((AE2503-AE2502)/AE2503*100%,"")</f>
        <v/>
      </c>
      <c r="AF2504" s="194" t="str">
        <f t="shared" ref="AF2504" si="11046">IFERROR((AF2503-AF2502)/AF2503*100%,"")</f>
        <v/>
      </c>
      <c r="AG2504" s="194" t="str">
        <f t="shared" ref="AG2504" si="11047">IFERROR((AG2503-AG2502)/AG2503*100%,"")</f>
        <v/>
      </c>
      <c r="AH2504" s="194" t="str">
        <f t="shared" ref="AH2504" si="11048">IFERROR((AH2503-AH2502)/AH2503*100%,"")</f>
        <v/>
      </c>
      <c r="AI2504" s="194" t="str">
        <f t="shared" ref="AI2504" si="11049">IFERROR((AI2503-AI2502)/AI2503*100%,"")</f>
        <v/>
      </c>
      <c r="AJ2504" s="194" t="str">
        <f t="shared" ref="AJ2504" si="11050">IFERROR((AJ2503-AJ2502)/AJ2503*100%,"")</f>
        <v/>
      </c>
      <c r="AK2504" s="194" t="str">
        <f t="shared" ref="AK2504" si="11051">IFERROR((AK2503-AK2502)/AK2503*100%,"")</f>
        <v/>
      </c>
      <c r="AL2504" s="194" t="str">
        <f t="shared" ref="AL2504" si="11052">IFERROR((AL2503-AL2502)/AL2503*100%,"")</f>
        <v/>
      </c>
      <c r="AM2504" s="227" t="str">
        <f>IFERROR((AM2503-AM2501)/AM2503*100%,"")</f>
        <v/>
      </c>
    </row>
    <row r="2505" spans="1:39" customFormat="1" outlineLevel="1">
      <c r="A2505" t="str">
        <f>B2492&amp;C2505</f>
        <v>Surname, Forename8</v>
      </c>
      <c r="B2505" s="256"/>
      <c r="C2505" s="123">
        <v>8</v>
      </c>
      <c r="D2505" s="26" t="s">
        <v>22</v>
      </c>
      <c r="E2505" s="103"/>
      <c r="F2505" s="219"/>
      <c r="G2505" s="220"/>
      <c r="H2505" s="15"/>
      <c r="I2505" s="16"/>
      <c r="J2505" s="17"/>
      <c r="K2505" s="94"/>
      <c r="L2505" s="94"/>
      <c r="M2505" s="94"/>
      <c r="N2505" s="94"/>
      <c r="O2505" s="94"/>
      <c r="P2505" s="94"/>
      <c r="Q2505" s="17" t="str">
        <f>IF(SUM(K2505:P2505)=0,"",SUM(K2505:P2505))</f>
        <v/>
      </c>
      <c r="R2505" s="94"/>
      <c r="S2505" s="94"/>
      <c r="T2505" s="17" t="str">
        <f>IF(SUM(R2505:S2505)=0,"",SUM(R2505:S2505))</f>
        <v/>
      </c>
      <c r="U2505" s="17"/>
      <c r="V2505" s="94"/>
      <c r="W2505" s="17"/>
      <c r="X2505" s="94" t="str">
        <f>IFERROR(AVERAGE(V2505:W2505),"")</f>
        <v/>
      </c>
      <c r="Y2505" s="17"/>
      <c r="Z2505" s="17"/>
      <c r="AA2505" s="71"/>
      <c r="AB2505" s="17"/>
      <c r="AC2505" s="190" t="str">
        <f>IF(J2505="","",IF(J2505&lt;&gt;0,INT(25.4347*POWER((18-J2505),1.81)),0))</f>
        <v/>
      </c>
      <c r="AD2505" s="190" t="str">
        <f>IFERROR(IF(Q2505&lt;&gt;0,INT(0.14354*POWER(((10*Q2505)-220),1.4)),0),"")</f>
        <v/>
      </c>
      <c r="AE2505" s="190" t="str">
        <f>IFERROR(IF(T2505&lt;&gt;0,INT(51.39*POWER((T2505-1.5),1.05)),0),"")</f>
        <v/>
      </c>
      <c r="AF2505" s="190">
        <f>IF(U2505&lt;&gt;0,INT(0.8465*POWER(((100*U2505)-75),1.42)),0)</f>
        <v>0</v>
      </c>
      <c r="AG2505" s="190" t="str">
        <f>IFERROR(IF(X2505&lt;&gt;0,INT(1.53775*POWER((82-X2505),1.81)),0),"")</f>
        <v/>
      </c>
      <c r="AH2505" s="190" t="str">
        <f>IF(Y2505="","",IF(Y2505&lt;&gt;0,INT(5.74352*POWER((28.5-Y2505),1.92)),0))</f>
        <v/>
      </c>
      <c r="AI2505" s="190">
        <f>IF(Z2505&lt;&gt;0,INT(12.91*POWER((Z2505-4),1.1)),0)</f>
        <v>0</v>
      </c>
      <c r="AJ2505" s="190" t="str">
        <f>IF(AA2505="","",IF(AA2505&lt;&gt;0,INT(0.2797*POWER(((100*AA2505)),1.35)),0))</f>
        <v/>
      </c>
      <c r="AK2505" s="191" t="str">
        <f>IF(AB2505="","",IF(AB2505&lt;&gt;0,INT(100.14*POWER((AB2505-1),1.08)),0))</f>
        <v/>
      </c>
      <c r="AL2505" s="192">
        <f>COUNT(J2505,Q2505,T2505,X2505,Y2505,AA2505,AB2505)</f>
        <v>0</v>
      </c>
      <c r="AM2505" s="193" t="str">
        <f>IF(AL2505=0,"",SUM(AC2505:AK2505))</f>
        <v/>
      </c>
    </row>
    <row r="2506" spans="1:39" customFormat="1" outlineLevel="1">
      <c r="B2506" s="256"/>
      <c r="C2506" s="124" t="s">
        <v>65</v>
      </c>
      <c r="D2506" s="103"/>
      <c r="E2506" s="103"/>
      <c r="F2506" s="219"/>
      <c r="G2506" s="220"/>
      <c r="H2506" s="104"/>
      <c r="I2506" s="105"/>
      <c r="J2506" s="107" t="str">
        <f>IFERROR((J2503-J2505)/J2505*100%,"")</f>
        <v/>
      </c>
      <c r="K2506" s="107" t="str">
        <f t="shared" ref="K2506:T2506" si="11053">IFERROR((K2505-K2503)/K2505*100%,"")</f>
        <v/>
      </c>
      <c r="L2506" s="107" t="str">
        <f t="shared" si="11053"/>
        <v/>
      </c>
      <c r="M2506" s="107" t="str">
        <f t="shared" si="11053"/>
        <v/>
      </c>
      <c r="N2506" s="107" t="str">
        <f t="shared" si="11053"/>
        <v/>
      </c>
      <c r="O2506" s="107" t="str">
        <f t="shared" si="11053"/>
        <v/>
      </c>
      <c r="P2506" s="107" t="str">
        <f t="shared" si="11053"/>
        <v/>
      </c>
      <c r="Q2506" s="107" t="str">
        <f t="shared" si="11053"/>
        <v/>
      </c>
      <c r="R2506" s="107" t="str">
        <f t="shared" si="11053"/>
        <v/>
      </c>
      <c r="S2506" s="107" t="str">
        <f t="shared" si="11053"/>
        <v/>
      </c>
      <c r="T2506" s="107" t="str">
        <f t="shared" si="11053"/>
        <v/>
      </c>
      <c r="U2506" s="107" t="str">
        <f t="shared" ref="U2506" si="11054">IFERROR((U2505-U2504)/U2505*100%,"")</f>
        <v/>
      </c>
      <c r="V2506" s="107" t="str">
        <f>IFERROR((V2503-V2505)/V2505*100%,"")</f>
        <v/>
      </c>
      <c r="W2506" s="107" t="str">
        <f>IFERROR((W2503-W2505)/W2505*100%,"")</f>
        <v/>
      </c>
      <c r="X2506" s="107" t="str">
        <f>IFERROR((X2503-X2505)/X2505*100%,"")</f>
        <v/>
      </c>
      <c r="Y2506" s="107" t="str">
        <f>IFERROR((Y2503-Y2505)/Y2505*100%,"")</f>
        <v/>
      </c>
      <c r="Z2506" s="107" t="str">
        <f t="shared" ref="Z2506" si="11055">IFERROR((Z2505-Z2504)/Z2505*100%,"")</f>
        <v/>
      </c>
      <c r="AA2506" s="107" t="str">
        <f>IFERROR((AA2505-AA2503)/AA2505*100%,"")</f>
        <v/>
      </c>
      <c r="AB2506" s="107" t="str">
        <f>IFERROR((AB2505-AB2503)/AB2505*100%,"")</f>
        <v/>
      </c>
      <c r="AC2506" s="194" t="str">
        <f t="shared" ref="AC2506" si="11056">IFERROR((AC2505-AC2504)/AC2505*100%,"")</f>
        <v/>
      </c>
      <c r="AD2506" s="194" t="str">
        <f t="shared" ref="AD2506" si="11057">IFERROR((AD2505-AD2504)/AD2505*100%,"")</f>
        <v/>
      </c>
      <c r="AE2506" s="194" t="str">
        <f t="shared" ref="AE2506" si="11058">IFERROR((AE2505-AE2504)/AE2505*100%,"")</f>
        <v/>
      </c>
      <c r="AF2506" s="194" t="str">
        <f t="shared" ref="AF2506" si="11059">IFERROR((AF2505-AF2504)/AF2505*100%,"")</f>
        <v/>
      </c>
      <c r="AG2506" s="194" t="str">
        <f t="shared" ref="AG2506" si="11060">IFERROR((AG2505-AG2504)/AG2505*100%,"")</f>
        <v/>
      </c>
      <c r="AH2506" s="194" t="str">
        <f t="shared" ref="AH2506" si="11061">IFERROR((AH2505-AH2504)/AH2505*100%,"")</f>
        <v/>
      </c>
      <c r="AI2506" s="194" t="str">
        <f t="shared" ref="AI2506" si="11062">IFERROR((AI2505-AI2504)/AI2505*100%,"")</f>
        <v/>
      </c>
      <c r="AJ2506" s="194" t="str">
        <f t="shared" ref="AJ2506" si="11063">IFERROR((AJ2505-AJ2504)/AJ2505*100%,"")</f>
        <v/>
      </c>
      <c r="AK2506" s="194" t="str">
        <f t="shared" ref="AK2506" si="11064">IFERROR((AK2505-AK2504)/AK2505*100%,"")</f>
        <v/>
      </c>
      <c r="AL2506" s="194" t="str">
        <f t="shared" ref="AL2506" si="11065">IFERROR((AL2505-AL2504)/AL2505*100%,"")</f>
        <v/>
      </c>
      <c r="AM2506" s="227" t="str">
        <f>IFERROR((AM2505-AM2503)/AM2505*100%,"")</f>
        <v/>
      </c>
    </row>
    <row r="2507" spans="1:39" customFormat="1" outlineLevel="1">
      <c r="A2507" t="str">
        <f>B2492&amp;C2507</f>
        <v>Surname, Forename9</v>
      </c>
      <c r="B2507" s="256"/>
      <c r="C2507" s="123">
        <v>9</v>
      </c>
      <c r="D2507" s="26" t="s">
        <v>22</v>
      </c>
      <c r="E2507" s="103"/>
      <c r="F2507" s="219"/>
      <c r="G2507" s="220"/>
      <c r="H2507" s="15"/>
      <c r="I2507" s="16"/>
      <c r="J2507" s="17"/>
      <c r="K2507" s="94"/>
      <c r="L2507" s="94"/>
      <c r="M2507" s="94"/>
      <c r="N2507" s="94"/>
      <c r="O2507" s="94"/>
      <c r="P2507" s="94"/>
      <c r="Q2507" s="17" t="str">
        <f>IF(SUM(K2507:P2507)=0,"",SUM(K2507:P2507))</f>
        <v/>
      </c>
      <c r="R2507" s="94"/>
      <c r="S2507" s="94"/>
      <c r="T2507" s="17" t="str">
        <f>IF(SUM(R2507:S2507)=0,"",SUM(R2507:S2507))</f>
        <v/>
      </c>
      <c r="U2507" s="17"/>
      <c r="V2507" s="94"/>
      <c r="W2507" s="17"/>
      <c r="X2507" s="94" t="str">
        <f>IFERROR(AVERAGE(V2507:W2507),"")</f>
        <v/>
      </c>
      <c r="Y2507" s="17"/>
      <c r="Z2507" s="17"/>
      <c r="AA2507" s="71"/>
      <c r="AB2507" s="17"/>
      <c r="AC2507" s="190" t="str">
        <f>IF(J2507="","",IF(J2507&lt;&gt;0,INT(25.4347*POWER((18-J2507),1.81)),0))</f>
        <v/>
      </c>
      <c r="AD2507" s="190" t="str">
        <f>IFERROR(IF(Q2507&lt;&gt;0,INT(0.14354*POWER(((10*Q2507)-220),1.4)),0),"")</f>
        <v/>
      </c>
      <c r="AE2507" s="190" t="str">
        <f>IFERROR(IF(T2507&lt;&gt;0,INT(51.39*POWER((T2507-1.5),1.05)),0),"")</f>
        <v/>
      </c>
      <c r="AF2507" s="190">
        <f>IF(U2507&lt;&gt;0,INT(0.8465*POWER(((100*U2507)-75),1.42)),0)</f>
        <v>0</v>
      </c>
      <c r="AG2507" s="190" t="str">
        <f>IFERROR(IF(X2507&lt;&gt;0,INT(1.53775*POWER((82-X2507),1.81)),0),"")</f>
        <v/>
      </c>
      <c r="AH2507" s="190" t="str">
        <f>IF(Y2507="","",IF(Y2507&lt;&gt;0,INT(5.74352*POWER((28.5-Y2507),1.92)),0))</f>
        <v/>
      </c>
      <c r="AI2507" s="190">
        <f>IF(Z2507&lt;&gt;0,INT(12.91*POWER((Z2507-4),1.1)),0)</f>
        <v>0</v>
      </c>
      <c r="AJ2507" s="190" t="str">
        <f>IF(AA2507="","",IF(AA2507&lt;&gt;0,INT(0.2797*POWER(((100*AA2507)),1.35)),0))</f>
        <v/>
      </c>
      <c r="AK2507" s="191" t="str">
        <f>IF(AB2507="","",IF(AB2507&lt;&gt;0,INT(100.14*POWER((AB2507-1),1.08)),0))</f>
        <v/>
      </c>
      <c r="AL2507" s="192">
        <f>COUNT(J2507,Q2507,T2507,X2507,Y2507,AA2507,AB2507)</f>
        <v>0</v>
      </c>
      <c r="AM2507" s="193" t="str">
        <f>IF(AL2507=0,"",SUM(AC2507:AK2507))</f>
        <v/>
      </c>
    </row>
    <row r="2508" spans="1:39" customFormat="1" outlineLevel="1">
      <c r="B2508" s="256"/>
      <c r="C2508" s="124" t="s">
        <v>65</v>
      </c>
      <c r="D2508" s="33"/>
      <c r="E2508" s="33"/>
      <c r="F2508" s="221"/>
      <c r="G2508" s="222"/>
      <c r="H2508" s="18"/>
      <c r="I2508" s="44"/>
      <c r="J2508" s="107" t="str">
        <f>IFERROR((J2505-J2507)/J2507*100%,"")</f>
        <v/>
      </c>
      <c r="K2508" s="107" t="str">
        <f t="shared" ref="K2508:T2508" si="11066">IFERROR((K2507-K2505)/K2507*100%,"")</f>
        <v/>
      </c>
      <c r="L2508" s="107" t="str">
        <f t="shared" si="11066"/>
        <v/>
      </c>
      <c r="M2508" s="107" t="str">
        <f t="shared" si="11066"/>
        <v/>
      </c>
      <c r="N2508" s="107" t="str">
        <f t="shared" si="11066"/>
        <v/>
      </c>
      <c r="O2508" s="107" t="str">
        <f t="shared" si="11066"/>
        <v/>
      </c>
      <c r="P2508" s="107" t="str">
        <f t="shared" si="11066"/>
        <v/>
      </c>
      <c r="Q2508" s="107" t="str">
        <f t="shared" si="11066"/>
        <v/>
      </c>
      <c r="R2508" s="107" t="str">
        <f t="shared" si="11066"/>
        <v/>
      </c>
      <c r="S2508" s="107" t="str">
        <f t="shared" si="11066"/>
        <v/>
      </c>
      <c r="T2508" s="107" t="str">
        <f t="shared" si="11066"/>
        <v/>
      </c>
      <c r="U2508" s="107" t="str">
        <f t="shared" ref="U2508" si="11067">IFERROR((U2507-U2506)/U2507*100%,"")</f>
        <v/>
      </c>
      <c r="V2508" s="107" t="str">
        <f>IFERROR((V2505-V2507)/V2507*100%,"")</f>
        <v/>
      </c>
      <c r="W2508" s="107" t="str">
        <f>IFERROR((W2505-W2507)/W2507*100%,"")</f>
        <v/>
      </c>
      <c r="X2508" s="107" t="str">
        <f>IFERROR((X2505-X2507)/X2507*100%,"")</f>
        <v/>
      </c>
      <c r="Y2508" s="107" t="str">
        <f>IFERROR((Y2505-Y2507)/Y2507*100%,"")</f>
        <v/>
      </c>
      <c r="Z2508" s="107" t="str">
        <f t="shared" ref="Z2508" si="11068">IFERROR((Z2507-Z2506)/Z2507*100%,"")</f>
        <v/>
      </c>
      <c r="AA2508" s="107" t="str">
        <f>IFERROR((AA2507-AA2505)/AA2507*100%,"")</f>
        <v/>
      </c>
      <c r="AB2508" s="107" t="str">
        <f>IFERROR((AB2507-AB2505)/AB2507*100%,"")</f>
        <v/>
      </c>
      <c r="AC2508" s="194" t="str">
        <f t="shared" ref="AC2508" si="11069">IFERROR((AC2507-AC2506)/AC2507*100%,"")</f>
        <v/>
      </c>
      <c r="AD2508" s="194" t="str">
        <f t="shared" ref="AD2508" si="11070">IFERROR((AD2507-AD2506)/AD2507*100%,"")</f>
        <v/>
      </c>
      <c r="AE2508" s="194" t="str">
        <f t="shared" ref="AE2508" si="11071">IFERROR((AE2507-AE2506)/AE2507*100%,"")</f>
        <v/>
      </c>
      <c r="AF2508" s="194" t="str">
        <f t="shared" ref="AF2508" si="11072">IFERROR((AF2507-AF2506)/AF2507*100%,"")</f>
        <v/>
      </c>
      <c r="AG2508" s="194" t="str">
        <f t="shared" ref="AG2508" si="11073">IFERROR((AG2507-AG2506)/AG2507*100%,"")</f>
        <v/>
      </c>
      <c r="AH2508" s="194" t="str">
        <f t="shared" ref="AH2508" si="11074">IFERROR((AH2507-AH2506)/AH2507*100%,"")</f>
        <v/>
      </c>
      <c r="AI2508" s="194" t="str">
        <f t="shared" ref="AI2508" si="11075">IFERROR((AI2507-AI2506)/AI2507*100%,"")</f>
        <v/>
      </c>
      <c r="AJ2508" s="194" t="str">
        <f t="shared" ref="AJ2508" si="11076">IFERROR((AJ2507-AJ2506)/AJ2507*100%,"")</f>
        <v/>
      </c>
      <c r="AK2508" s="194" t="str">
        <f t="shared" ref="AK2508" si="11077">IFERROR((AK2507-AK2506)/AK2507*100%,"")</f>
        <v/>
      </c>
      <c r="AL2508" s="194" t="str">
        <f t="shared" ref="AL2508" si="11078">IFERROR((AL2507-AL2506)/AL2507*100%,"")</f>
        <v/>
      </c>
      <c r="AM2508" s="227" t="str">
        <f>IFERROR((AM2507-AM2505)/AM2507*100%,"")</f>
        <v/>
      </c>
    </row>
    <row r="2509" spans="1:39" s="6" customFormat="1" outlineLevel="1">
      <c r="A2509" t="str">
        <f>B2492&amp;C2509</f>
        <v>Surname, Forename10</v>
      </c>
      <c r="B2509" s="256"/>
      <c r="C2509" s="125">
        <v>10</v>
      </c>
      <c r="D2509" s="33" t="s">
        <v>22</v>
      </c>
      <c r="E2509" s="33"/>
      <c r="F2509" s="223"/>
      <c r="G2509" s="224"/>
      <c r="H2509" s="18"/>
      <c r="I2509" s="44"/>
      <c r="J2509" s="34"/>
      <c r="K2509" s="34"/>
      <c r="L2509" s="34"/>
      <c r="M2509" s="34"/>
      <c r="N2509" s="34"/>
      <c r="O2509" s="34"/>
      <c r="P2509" s="34"/>
      <c r="Q2509" s="17" t="str">
        <f>IF(SUM(K2509:P2509)=0,"",SUM(K2509:P2509))</f>
        <v/>
      </c>
      <c r="R2509" s="94"/>
      <c r="S2509" s="94"/>
      <c r="T2509" s="17" t="str">
        <f>IF(SUM(R2509:S2509)=0,"",SUM(R2509:S2509))</f>
        <v/>
      </c>
      <c r="U2509" s="17"/>
      <c r="V2509" s="94"/>
      <c r="W2509" s="17"/>
      <c r="X2509" s="94" t="str">
        <f>IFERROR(AVERAGE(V2509:W2509),"")</f>
        <v/>
      </c>
      <c r="Y2509" s="17"/>
      <c r="Z2509" s="17"/>
      <c r="AA2509" s="71"/>
      <c r="AB2509" s="17"/>
      <c r="AC2509" s="190" t="str">
        <f>IF(J2509="","",IF(J2509&lt;&gt;0,INT(25.4347*POWER((18-J2509),1.81)),0))</f>
        <v/>
      </c>
      <c r="AD2509" s="190" t="str">
        <f>IFERROR(IF(Q2509&lt;&gt;0,INT(0.14354*POWER(((10*Q2509)-220),1.4)),0),"")</f>
        <v/>
      </c>
      <c r="AE2509" s="190" t="str">
        <f>IFERROR(IF(T2509&lt;&gt;0,INT(51.39*POWER((T2509-1.5),1.05)),0),"")</f>
        <v/>
      </c>
      <c r="AF2509" s="190">
        <f>IF(U2509&lt;&gt;0,INT(0.8465*POWER(((100*U2509)-75),1.42)),0)</f>
        <v>0</v>
      </c>
      <c r="AG2509" s="190" t="str">
        <f>IFERROR(IF(X2509&lt;&gt;0,INT(1.53775*POWER((82-X2509),1.81)),0),"")</f>
        <v/>
      </c>
      <c r="AH2509" s="190" t="str">
        <f>IF(Y2509="","",IF(Y2509&lt;&gt;0,INT(5.74352*POWER((28.5-Y2509),1.92)),0))</f>
        <v/>
      </c>
      <c r="AI2509" s="190">
        <f>IF(Z2509&lt;&gt;0,INT(12.91*POWER((Z2509-4),1.1)),0)</f>
        <v>0</v>
      </c>
      <c r="AJ2509" s="190" t="str">
        <f>IF(AA2509="","",IF(AA2509&lt;&gt;0,INT(0.2797*POWER(((100*AA2509)),1.35)),0))</f>
        <v/>
      </c>
      <c r="AK2509" s="191" t="str">
        <f>IF(AB2509="","",IF(AB2509&lt;&gt;0,INT(100.14*POWER((AB2509-1),1.08)),0))</f>
        <v/>
      </c>
      <c r="AL2509" s="192">
        <f>COUNT(J2509,Q2509,T2509,X2509,Y2509,AA2509,AB2509)</f>
        <v>0</v>
      </c>
      <c r="AM2509" s="193" t="str">
        <f>IF(AL2509=0,"",SUM(AC2509:AK2509))</f>
        <v/>
      </c>
    </row>
    <row r="2510" spans="1:39" s="6" customFormat="1" outlineLevel="1">
      <c r="A2510"/>
      <c r="B2510" s="257"/>
      <c r="C2510" s="126" t="s">
        <v>65</v>
      </c>
      <c r="D2510" s="33"/>
      <c r="E2510" s="33"/>
      <c r="F2510" s="223"/>
      <c r="G2510" s="224"/>
      <c r="H2510" s="18"/>
      <c r="I2510" s="44"/>
      <c r="J2510" s="107" t="str">
        <f>IFERROR((J2507-J2509)/J2509*100%,"")</f>
        <v/>
      </c>
      <c r="K2510" s="107" t="str">
        <f t="shared" ref="K2510:T2510" si="11079">IFERROR((K2509-K2507)/K2509*100%,"")</f>
        <v/>
      </c>
      <c r="L2510" s="107" t="str">
        <f t="shared" si="11079"/>
        <v/>
      </c>
      <c r="M2510" s="107" t="str">
        <f t="shared" si="11079"/>
        <v/>
      </c>
      <c r="N2510" s="107" t="str">
        <f t="shared" si="11079"/>
        <v/>
      </c>
      <c r="O2510" s="107" t="str">
        <f t="shared" si="11079"/>
        <v/>
      </c>
      <c r="P2510" s="107" t="str">
        <f t="shared" si="11079"/>
        <v/>
      </c>
      <c r="Q2510" s="107" t="str">
        <f t="shared" si="11079"/>
        <v/>
      </c>
      <c r="R2510" s="107" t="str">
        <f t="shared" si="11079"/>
        <v/>
      </c>
      <c r="S2510" s="107" t="str">
        <f t="shared" si="11079"/>
        <v/>
      </c>
      <c r="T2510" s="107" t="str">
        <f t="shared" si="11079"/>
        <v/>
      </c>
      <c r="U2510" s="107" t="str">
        <f t="shared" ref="U2510" si="11080">IFERROR((U2509-U2508)/U2509*100%,"")</f>
        <v/>
      </c>
      <c r="V2510" s="107" t="str">
        <f>IFERROR((V2507-V2509)/V2509*100%,"")</f>
        <v/>
      </c>
      <c r="W2510" s="107" t="str">
        <f>IFERROR((W2507-W2509)/W2509*100%,"")</f>
        <v/>
      </c>
      <c r="X2510" s="107" t="str">
        <f>IFERROR((X2507-X2509)/X2509*100%,"")</f>
        <v/>
      </c>
      <c r="Y2510" s="107" t="str">
        <f>IFERROR((Y2507-Y2509)/Y2509*100%,"")</f>
        <v/>
      </c>
      <c r="Z2510" s="107" t="str">
        <f t="shared" ref="Z2510" si="11081">IFERROR((Z2509-Z2508)/Z2509*100%,"")</f>
        <v/>
      </c>
      <c r="AA2510" s="107" t="str">
        <f>IFERROR((AA2509-AA2507)/AA2509*100%,"")</f>
        <v/>
      </c>
      <c r="AB2510" s="107" t="str">
        <f>IFERROR((AB2509-AB2507)/AB2509*100%,"")</f>
        <v/>
      </c>
      <c r="AC2510" s="194" t="str">
        <f t="shared" ref="AC2510" si="11082">IFERROR((AC2509-AC2508)/AC2509*100%,"")</f>
        <v/>
      </c>
      <c r="AD2510" s="194" t="str">
        <f t="shared" ref="AD2510" si="11083">IFERROR((AD2509-AD2508)/AD2509*100%,"")</f>
        <v/>
      </c>
      <c r="AE2510" s="194" t="str">
        <f t="shared" ref="AE2510" si="11084">IFERROR((AE2509-AE2508)/AE2509*100%,"")</f>
        <v/>
      </c>
      <c r="AF2510" s="194" t="str">
        <f t="shared" ref="AF2510" si="11085">IFERROR((AF2509-AF2508)/AF2509*100%,"")</f>
        <v/>
      </c>
      <c r="AG2510" s="194" t="str">
        <f t="shared" ref="AG2510" si="11086">IFERROR((AG2509-AG2508)/AG2509*100%,"")</f>
        <v/>
      </c>
      <c r="AH2510" s="194" t="str">
        <f t="shared" ref="AH2510" si="11087">IFERROR((AH2509-AH2508)/AH2509*100%,"")</f>
        <v/>
      </c>
      <c r="AI2510" s="194" t="str">
        <f t="shared" ref="AI2510" si="11088">IFERROR((AI2509-AI2508)/AI2509*100%,"")</f>
        <v/>
      </c>
      <c r="AJ2510" s="194" t="str">
        <f t="shared" ref="AJ2510" si="11089">IFERROR((AJ2509-AJ2508)/AJ2509*100%,"")</f>
        <v/>
      </c>
      <c r="AK2510" s="194" t="str">
        <f t="shared" ref="AK2510" si="11090">IFERROR((AK2509-AK2508)/AK2509*100%,"")</f>
        <v/>
      </c>
      <c r="AL2510" s="194" t="str">
        <f t="shared" ref="AL2510" si="11091">IFERROR((AL2509-AL2508)/AL2509*100%,"")</f>
        <v/>
      </c>
      <c r="AM2510" s="227" t="str">
        <f>IFERROR((AM2509-AM2507)/AM2509*100%,"")</f>
        <v/>
      </c>
    </row>
    <row r="2511" spans="1:39" s="45" customFormat="1" outlineLevel="1">
      <c r="B2511" s="115"/>
      <c r="C2511" s="32"/>
      <c r="D2511" s="33"/>
      <c r="E2511" s="33"/>
      <c r="F2511" s="33"/>
      <c r="G2511" s="33"/>
      <c r="H2511" s="18"/>
      <c r="I2511" s="44"/>
      <c r="J2511" s="34"/>
      <c r="K2511" s="34"/>
      <c r="L2511" s="34"/>
      <c r="M2511" s="34"/>
      <c r="N2511" s="34"/>
      <c r="O2511" s="34"/>
      <c r="P2511" s="34"/>
      <c r="Q2511" s="34"/>
      <c r="R2511" s="34"/>
      <c r="S2511" s="34"/>
      <c r="T2511" s="34"/>
      <c r="U2511" s="34"/>
      <c r="V2511" s="34"/>
      <c r="W2511" s="34"/>
      <c r="X2511" s="34"/>
      <c r="Y2511" s="34"/>
      <c r="Z2511" s="34"/>
      <c r="AA2511" s="34"/>
      <c r="AB2511" s="34"/>
      <c r="AC2511" s="195"/>
      <c r="AD2511" s="196"/>
      <c r="AE2511" s="196"/>
      <c r="AF2511" s="196"/>
      <c r="AG2511" s="196"/>
      <c r="AH2511" s="196"/>
      <c r="AI2511" s="196"/>
      <c r="AJ2511" s="196"/>
      <c r="AK2511" s="197"/>
      <c r="AL2511" s="196"/>
      <c r="AM2511" s="198"/>
    </row>
    <row r="2512" spans="1:39" s="6" customFormat="1" outlineLevel="1">
      <c r="B2512" s="116"/>
      <c r="C2512" s="35"/>
      <c r="D2512" s="36"/>
      <c r="E2512" s="36"/>
      <c r="F2512" s="36"/>
      <c r="G2512" s="36"/>
      <c r="H2512" s="37"/>
      <c r="I2512" s="38" t="s">
        <v>24</v>
      </c>
      <c r="J2512" s="21" t="e">
        <f>AVERAGE(J2492:J2493,J2495,J2497,J2499,J2501,J2503,J2505,J2507,J2509)</f>
        <v>#DIV/0!</v>
      </c>
      <c r="K2512" s="21" t="e">
        <f t="shared" ref="K2512:AB2512" si="11092">AVERAGE(K2492:K2493,K2495,K2497,K2499,K2501,K2503,K2505,K2507,K2509)</f>
        <v>#DIV/0!</v>
      </c>
      <c r="L2512" s="21" t="e">
        <f t="shared" si="11092"/>
        <v>#DIV/0!</v>
      </c>
      <c r="M2512" s="21" t="e">
        <f t="shared" si="11092"/>
        <v>#DIV/0!</v>
      </c>
      <c r="N2512" s="21" t="e">
        <f t="shared" si="11092"/>
        <v>#DIV/0!</v>
      </c>
      <c r="O2512" s="21" t="e">
        <f t="shared" si="11092"/>
        <v>#DIV/0!</v>
      </c>
      <c r="P2512" s="21" t="e">
        <f t="shared" si="11092"/>
        <v>#DIV/0!</v>
      </c>
      <c r="Q2512" s="21">
        <f t="shared" si="11092"/>
        <v>0</v>
      </c>
      <c r="R2512" s="21" t="e">
        <f t="shared" si="11092"/>
        <v>#DIV/0!</v>
      </c>
      <c r="S2512" s="21" t="e">
        <f t="shared" si="11092"/>
        <v>#DIV/0!</v>
      </c>
      <c r="T2512" s="21">
        <f t="shared" si="11092"/>
        <v>0</v>
      </c>
      <c r="U2512" s="21" t="e">
        <f t="shared" si="11092"/>
        <v>#DIV/0!</v>
      </c>
      <c r="V2512" s="21" t="e">
        <f t="shared" si="11092"/>
        <v>#DIV/0!</v>
      </c>
      <c r="W2512" s="21" t="e">
        <f t="shared" si="11092"/>
        <v>#DIV/0!</v>
      </c>
      <c r="X2512" s="21" t="e">
        <f t="shared" si="11092"/>
        <v>#DIV/0!</v>
      </c>
      <c r="Y2512" s="21" t="e">
        <f t="shared" si="11092"/>
        <v>#DIV/0!</v>
      </c>
      <c r="Z2512" s="21" t="e">
        <f t="shared" si="11092"/>
        <v>#DIV/0!</v>
      </c>
      <c r="AA2512" s="21" t="e">
        <f t="shared" si="11092"/>
        <v>#DIV/0!</v>
      </c>
      <c r="AB2512" s="21" t="e">
        <f t="shared" si="11092"/>
        <v>#DIV/0!</v>
      </c>
      <c r="AC2512" s="199"/>
      <c r="AD2512" s="200"/>
      <c r="AE2512" s="200"/>
      <c r="AF2512" s="200"/>
      <c r="AG2512" s="200"/>
      <c r="AH2512" s="200"/>
      <c r="AI2512" s="200"/>
      <c r="AJ2512" s="200"/>
      <c r="AK2512" s="201"/>
      <c r="AL2512" s="200"/>
      <c r="AM2512" s="202"/>
    </row>
    <row r="2513" spans="1:39" s="6" customFormat="1" outlineLevel="1">
      <c r="B2513" s="116"/>
      <c r="C2513" s="35"/>
      <c r="D2513" s="36"/>
      <c r="E2513" s="36"/>
      <c r="F2513" s="36"/>
      <c r="G2513" s="36"/>
      <c r="H2513" s="37"/>
      <c r="I2513" s="38" t="s">
        <v>26</v>
      </c>
      <c r="J2513" s="21">
        <f>MIN(J2492:J2493,J2495,J2497,J2499,J2501,J2503,J2505,J2507,J2509)</f>
        <v>0</v>
      </c>
      <c r="K2513" s="21">
        <f t="shared" ref="K2513:AB2513" si="11093">MIN(K2492:K2493,K2495,K2497,K2499,K2501,K2503,K2505,K2507,K2509)</f>
        <v>0</v>
      </c>
      <c r="L2513" s="21">
        <f t="shared" si="11093"/>
        <v>0</v>
      </c>
      <c r="M2513" s="21">
        <f t="shared" si="11093"/>
        <v>0</v>
      </c>
      <c r="N2513" s="21">
        <f t="shared" si="11093"/>
        <v>0</v>
      </c>
      <c r="O2513" s="21">
        <f t="shared" si="11093"/>
        <v>0</v>
      </c>
      <c r="P2513" s="21">
        <f t="shared" si="11093"/>
        <v>0</v>
      </c>
      <c r="Q2513" s="21">
        <f t="shared" si="11093"/>
        <v>0</v>
      </c>
      <c r="R2513" s="21">
        <f t="shared" si="11093"/>
        <v>0</v>
      </c>
      <c r="S2513" s="21">
        <f t="shared" si="11093"/>
        <v>0</v>
      </c>
      <c r="T2513" s="21">
        <f t="shared" si="11093"/>
        <v>0</v>
      </c>
      <c r="U2513" s="21">
        <f t="shared" si="11093"/>
        <v>0</v>
      </c>
      <c r="V2513" s="21">
        <f t="shared" si="11093"/>
        <v>0</v>
      </c>
      <c r="W2513" s="21">
        <f t="shared" si="11093"/>
        <v>0</v>
      </c>
      <c r="X2513" s="21" t="e">
        <f t="shared" si="11093"/>
        <v>#DIV/0!</v>
      </c>
      <c r="Y2513" s="21">
        <f t="shared" si="11093"/>
        <v>0</v>
      </c>
      <c r="Z2513" s="21">
        <f t="shared" si="11093"/>
        <v>0</v>
      </c>
      <c r="AA2513" s="21">
        <f t="shared" si="11093"/>
        <v>0</v>
      </c>
      <c r="AB2513" s="21">
        <f t="shared" si="11093"/>
        <v>0</v>
      </c>
      <c r="AC2513" s="199"/>
      <c r="AD2513" s="200"/>
      <c r="AE2513" s="200"/>
      <c r="AF2513" s="200"/>
      <c r="AG2513" s="200"/>
      <c r="AH2513" s="200"/>
      <c r="AI2513" s="200"/>
      <c r="AJ2513" s="200"/>
      <c r="AK2513" s="201"/>
      <c r="AL2513" s="200"/>
      <c r="AM2513" s="202"/>
    </row>
    <row r="2514" spans="1:39" s="6" customFormat="1" outlineLevel="1">
      <c r="B2514" s="116"/>
      <c r="C2514" s="35"/>
      <c r="D2514" s="36"/>
      <c r="E2514" s="36"/>
      <c r="F2514" s="36"/>
      <c r="G2514" s="36"/>
      <c r="H2514" s="37"/>
      <c r="I2514" s="38" t="s">
        <v>25</v>
      </c>
      <c r="J2514" s="21">
        <f>MAX(J2492:J2493,J2495,J2497,J2499,J2501,J2503,J2505,J2507,J2509)</f>
        <v>0</v>
      </c>
      <c r="K2514" s="21">
        <f t="shared" ref="K2514:AB2514" si="11094">MAX(K2492:K2493,K2495,K2497,K2499,K2501,K2503,K2505,K2507,K2509)</f>
        <v>0</v>
      </c>
      <c r="L2514" s="21">
        <f t="shared" si="11094"/>
        <v>0</v>
      </c>
      <c r="M2514" s="21">
        <f t="shared" si="11094"/>
        <v>0</v>
      </c>
      <c r="N2514" s="21">
        <f t="shared" si="11094"/>
        <v>0</v>
      </c>
      <c r="O2514" s="21">
        <f t="shared" si="11094"/>
        <v>0</v>
      </c>
      <c r="P2514" s="21">
        <f t="shared" si="11094"/>
        <v>0</v>
      </c>
      <c r="Q2514" s="21">
        <f t="shared" si="11094"/>
        <v>0</v>
      </c>
      <c r="R2514" s="21">
        <f t="shared" si="11094"/>
        <v>0</v>
      </c>
      <c r="S2514" s="21">
        <f t="shared" si="11094"/>
        <v>0</v>
      </c>
      <c r="T2514" s="21">
        <f t="shared" si="11094"/>
        <v>0</v>
      </c>
      <c r="U2514" s="21">
        <f t="shared" si="11094"/>
        <v>0</v>
      </c>
      <c r="V2514" s="21">
        <f t="shared" si="11094"/>
        <v>0</v>
      </c>
      <c r="W2514" s="21">
        <f t="shared" si="11094"/>
        <v>0</v>
      </c>
      <c r="X2514" s="21" t="e">
        <f t="shared" si="11094"/>
        <v>#DIV/0!</v>
      </c>
      <c r="Y2514" s="21">
        <f t="shared" si="11094"/>
        <v>0</v>
      </c>
      <c r="Z2514" s="21">
        <f t="shared" si="11094"/>
        <v>0</v>
      </c>
      <c r="AA2514" s="21">
        <f t="shared" si="11094"/>
        <v>0</v>
      </c>
      <c r="AB2514" s="21">
        <f t="shared" si="11094"/>
        <v>0</v>
      </c>
      <c r="AC2514" s="199"/>
      <c r="AD2514" s="200"/>
      <c r="AE2514" s="200"/>
      <c r="AF2514" s="200"/>
      <c r="AG2514" s="200"/>
      <c r="AH2514" s="200"/>
      <c r="AI2514" s="200"/>
      <c r="AJ2514" s="200"/>
      <c r="AK2514" s="201"/>
      <c r="AL2514" s="200"/>
      <c r="AM2514" s="202"/>
    </row>
    <row r="2515" spans="1:39" s="6" customFormat="1" outlineLevel="1">
      <c r="B2515" s="116"/>
      <c r="C2515" s="35"/>
      <c r="D2515" s="36"/>
      <c r="E2515" s="36"/>
      <c r="F2515" s="36"/>
      <c r="G2515" s="36"/>
      <c r="H2515" s="37"/>
      <c r="I2515" s="38"/>
      <c r="J2515" s="21"/>
      <c r="K2515" s="21"/>
      <c r="L2515" s="21"/>
      <c r="M2515" s="21"/>
      <c r="N2515" s="21"/>
      <c r="O2515" s="21"/>
      <c r="P2515" s="21"/>
      <c r="Q2515" s="21"/>
      <c r="R2515" s="21"/>
      <c r="S2515" s="21"/>
      <c r="T2515" s="21"/>
      <c r="U2515" s="21"/>
      <c r="V2515" s="21"/>
      <c r="W2515" s="21"/>
      <c r="X2515" s="21"/>
      <c r="Y2515" s="21"/>
      <c r="Z2515" s="21"/>
      <c r="AA2515" s="21"/>
      <c r="AB2515" s="21"/>
      <c r="AC2515" s="200"/>
      <c r="AD2515" s="200"/>
      <c r="AE2515" s="200"/>
      <c r="AF2515" s="200"/>
      <c r="AG2515" s="200"/>
      <c r="AH2515" s="200"/>
      <c r="AI2515" s="200"/>
      <c r="AJ2515" s="200"/>
      <c r="AK2515" s="200"/>
      <c r="AL2515" s="200"/>
      <c r="AM2515" s="202"/>
    </row>
    <row r="2516" spans="1:39" s="31" customFormat="1" ht="16.5" outlineLevel="1" thickBot="1">
      <c r="B2516" s="117"/>
      <c r="C2516" s="39"/>
      <c r="D2516" s="40"/>
      <c r="E2516" s="40"/>
      <c r="F2516" s="40"/>
      <c r="G2516" s="40"/>
      <c r="H2516" s="41"/>
      <c r="I2516" s="42"/>
      <c r="J2516" s="43"/>
      <c r="K2516" s="43"/>
      <c r="L2516" s="43"/>
      <c r="M2516" s="43"/>
      <c r="N2516" s="43"/>
      <c r="O2516" s="43"/>
      <c r="P2516" s="43"/>
      <c r="Q2516" s="43"/>
      <c r="R2516" s="43"/>
      <c r="S2516" s="43"/>
      <c r="T2516" s="43"/>
      <c r="U2516" s="43"/>
      <c r="V2516" s="43"/>
      <c r="W2516" s="43"/>
      <c r="X2516" s="43"/>
      <c r="Y2516" s="43"/>
      <c r="Z2516" s="43"/>
      <c r="AA2516" s="43"/>
      <c r="AB2516" s="43"/>
      <c r="AC2516" s="204"/>
      <c r="AD2516" s="204"/>
      <c r="AE2516" s="204"/>
      <c r="AF2516" s="204"/>
      <c r="AG2516" s="204"/>
      <c r="AH2516" s="204"/>
      <c r="AI2516" s="204"/>
      <c r="AJ2516" s="204"/>
      <c r="AK2516" s="204"/>
      <c r="AL2516" s="204"/>
      <c r="AM2516" s="205"/>
    </row>
    <row r="2517" spans="1:39" customFormat="1">
      <c r="B2517" s="118"/>
      <c r="C2517" s="28"/>
      <c r="D2517" s="19"/>
      <c r="E2517" s="19"/>
      <c r="F2517" s="19"/>
      <c r="G2517" s="19"/>
      <c r="H2517" s="29"/>
      <c r="I2517" s="20"/>
      <c r="J2517" s="30"/>
      <c r="K2517" s="30"/>
      <c r="L2517" s="30"/>
      <c r="M2517" s="30"/>
      <c r="N2517" s="30"/>
      <c r="O2517" s="30"/>
      <c r="P2517" s="30"/>
      <c r="Q2517" s="30"/>
      <c r="R2517" s="30"/>
      <c r="S2517" s="30"/>
      <c r="T2517" s="30"/>
      <c r="U2517" s="30"/>
      <c r="V2517" s="30"/>
      <c r="W2517" s="30"/>
      <c r="X2517" s="30"/>
      <c r="Y2517" s="30"/>
      <c r="Z2517" s="30"/>
      <c r="AA2517" s="30"/>
      <c r="AB2517" s="30"/>
      <c r="AC2517" s="206"/>
      <c r="AD2517" s="206"/>
      <c r="AE2517" s="206"/>
      <c r="AF2517" s="206"/>
      <c r="AG2517" s="206"/>
      <c r="AH2517" s="206"/>
      <c r="AI2517" s="206"/>
      <c r="AJ2517" s="206"/>
      <c r="AK2517" s="206"/>
      <c r="AL2517" s="206"/>
      <c r="AM2517" s="207"/>
    </row>
    <row r="2518" spans="1:39" customFormat="1" outlineLevel="1">
      <c r="B2518" s="114" t="s">
        <v>41</v>
      </c>
      <c r="C2518" s="28"/>
      <c r="D2518" s="19"/>
      <c r="E2518" s="19"/>
      <c r="F2518" s="19"/>
      <c r="G2518" s="19"/>
      <c r="H2518" s="29"/>
      <c r="I2518" s="20"/>
      <c r="J2518" s="30"/>
      <c r="K2518" s="30"/>
      <c r="L2518" s="30"/>
      <c r="M2518" s="30"/>
      <c r="N2518" s="30"/>
      <c r="O2518" s="30"/>
      <c r="P2518" s="30"/>
      <c r="Q2518" s="30"/>
      <c r="R2518" s="30"/>
      <c r="S2518" s="30"/>
      <c r="T2518" s="30"/>
      <c r="U2518" s="30"/>
      <c r="V2518" s="30"/>
      <c r="W2518" s="30"/>
      <c r="X2518" s="30"/>
      <c r="Y2518" s="30"/>
      <c r="Z2518" s="30"/>
      <c r="AA2518" s="30"/>
      <c r="AB2518" s="30"/>
      <c r="AC2518" s="206"/>
      <c r="AD2518" s="206"/>
      <c r="AE2518" s="206"/>
      <c r="AF2518" s="206"/>
      <c r="AG2518" s="206"/>
      <c r="AH2518" s="206"/>
      <c r="AI2518" s="206"/>
      <c r="AJ2518" s="206"/>
      <c r="AK2518" s="206"/>
      <c r="AL2518" s="206"/>
      <c r="AM2518" s="207"/>
    </row>
    <row r="2519" spans="1:39" customFormat="1" outlineLevel="1">
      <c r="A2519" t="str">
        <f>B2519&amp;C2519</f>
        <v>Surname, Forename1</v>
      </c>
      <c r="B2519" s="255" t="s">
        <v>28</v>
      </c>
      <c r="C2519" s="122">
        <v>1</v>
      </c>
      <c r="D2519" s="26" t="s">
        <v>22</v>
      </c>
      <c r="E2519" s="103"/>
      <c r="F2519" s="217"/>
      <c r="G2519" s="218"/>
      <c r="H2519" s="16"/>
      <c r="I2519" s="16"/>
      <c r="J2519" s="17"/>
      <c r="K2519" s="94"/>
      <c r="L2519" s="94"/>
      <c r="M2519" s="94"/>
      <c r="N2519" s="94"/>
      <c r="O2519" s="94"/>
      <c r="P2519" s="94"/>
      <c r="Q2519" s="17">
        <f>SUM(K2519:P2519)</f>
        <v>0</v>
      </c>
      <c r="R2519" s="94"/>
      <c r="S2519" s="94"/>
      <c r="T2519" s="17">
        <f>SUM(R2519:S2519)</f>
        <v>0</v>
      </c>
      <c r="U2519" s="17"/>
      <c r="V2519" s="94"/>
      <c r="W2519" s="17"/>
      <c r="X2519" s="94" t="e">
        <f>AVERAGE(V2519:W2519)</f>
        <v>#DIV/0!</v>
      </c>
      <c r="Y2519" s="17"/>
      <c r="Z2519" s="17"/>
      <c r="AA2519" s="17"/>
      <c r="AB2519" s="17"/>
      <c r="AC2519" s="190">
        <f>IF(J2519&lt;&gt;0,INT(25.4347*POWER((18-J2519),1.81)),0)</f>
        <v>0</v>
      </c>
      <c r="AD2519" s="190">
        <f>IF(Q2519&lt;&gt;0,INT(0.14354*POWER(((10*Q2519)-220),1.4)),0)</f>
        <v>0</v>
      </c>
      <c r="AE2519" s="190">
        <f>IF(T2519&lt;&gt;0,INT(51.39*POWER((T2519-1.5),1.05)),0)</f>
        <v>0</v>
      </c>
      <c r="AF2519" s="190">
        <f>IF(U2519&lt;&gt;0,INT(0.8465*POWER(((100*U2519)-75),1.42)),0)</f>
        <v>0</v>
      </c>
      <c r="AG2519" s="190" t="e">
        <f>IF(X2519&lt;&gt;0,INT(1.53775*POWER((82-X2519),1.81)),0)</f>
        <v>#DIV/0!</v>
      </c>
      <c r="AH2519" s="190">
        <f>IF(Y2519&lt;&gt;0,INT(5.74352*POWER((28.5-Y2519),1.92)),0)</f>
        <v>0</v>
      </c>
      <c r="AI2519" s="190">
        <f>IF(Z2519&lt;&gt;0,INT(12.91*POWER((Z2519-4),1.1)),0)</f>
        <v>0</v>
      </c>
      <c r="AJ2519" s="190">
        <f>IF(AA2519&lt;&gt;0,INT(0.2797*POWER(((100*AA2519)),1.35)),0)</f>
        <v>0</v>
      </c>
      <c r="AK2519" s="191">
        <f>IF(AB2519&lt;&gt;0,INT(100.14*POWER((AB2519-1),1.08)),0)</f>
        <v>0</v>
      </c>
      <c r="AL2519" s="208">
        <v>7</v>
      </c>
      <c r="AM2519" s="193" t="e">
        <f>SUM(AC2519:AK2519)</f>
        <v>#DIV/0!</v>
      </c>
    </row>
    <row r="2520" spans="1:39" customFormat="1" outlineLevel="1">
      <c r="A2520" t="str">
        <f>B2519&amp;C2520</f>
        <v>Surname, Forename2</v>
      </c>
      <c r="B2520" s="256"/>
      <c r="C2520" s="123">
        <v>2</v>
      </c>
      <c r="D2520" s="26" t="s">
        <v>22</v>
      </c>
      <c r="E2520" s="103"/>
      <c r="F2520" s="219"/>
      <c r="G2520" s="220"/>
      <c r="H2520" s="15"/>
      <c r="I2520" s="16"/>
      <c r="J2520" s="17"/>
      <c r="K2520" s="94"/>
      <c r="L2520" s="94"/>
      <c r="M2520" s="94"/>
      <c r="N2520" s="94"/>
      <c r="O2520" s="94"/>
      <c r="P2520" s="94"/>
      <c r="Q2520" s="17" t="str">
        <f>IF(SUM(K2520:P2520)=0,"",SUM(K2520:P2520))</f>
        <v/>
      </c>
      <c r="R2520" s="94"/>
      <c r="S2520" s="94"/>
      <c r="T2520" s="17" t="str">
        <f>IF(SUM(R2520:S2520)=0,"",SUM(R2520:S2520))</f>
        <v/>
      </c>
      <c r="U2520" s="17"/>
      <c r="V2520" s="94"/>
      <c r="W2520" s="17"/>
      <c r="X2520" s="94" t="str">
        <f>IFERROR(AVERAGE(V2520:W2520),"")</f>
        <v/>
      </c>
      <c r="Y2520" s="17"/>
      <c r="Z2520" s="17"/>
      <c r="AA2520" s="71"/>
      <c r="AB2520" s="17"/>
      <c r="AC2520" s="190" t="str">
        <f>IF(J2520="","",IF(J2520&lt;&gt;0,INT(25.4347*POWER((18-J2520),1.81)),0))</f>
        <v/>
      </c>
      <c r="AD2520" s="190" t="str">
        <f>IFERROR(IF(Q2520&lt;&gt;0,INT(0.14354*POWER(((10*Q2520)-220),1.4)),0),"")</f>
        <v/>
      </c>
      <c r="AE2520" s="190" t="str">
        <f>IFERROR(IF(T2520&lt;&gt;0,INT(51.39*POWER((T2520-1.5),1.05)),0),"")</f>
        <v/>
      </c>
      <c r="AF2520" s="190">
        <f>IF(U2520&lt;&gt;0,INT(0.8465*POWER(((100*U2520)-75),1.42)),0)</f>
        <v>0</v>
      </c>
      <c r="AG2520" s="190" t="str">
        <f>IFERROR(IF(X2520&lt;&gt;0,INT(1.53775*POWER((82-X2520),1.81)),0),"")</f>
        <v/>
      </c>
      <c r="AH2520" s="190" t="str">
        <f>IF(Y2520="","",IF(Y2520&lt;&gt;0,INT(5.74352*POWER((28.5-Y2520),1.92)),0))</f>
        <v/>
      </c>
      <c r="AI2520" s="190">
        <f>IF(Z2520&lt;&gt;0,INT(12.91*POWER((Z2520-4),1.1)),0)</f>
        <v>0</v>
      </c>
      <c r="AJ2520" s="190" t="str">
        <f>IF(AA2520="","",IF(AA2520&lt;&gt;0,INT(0.2797*POWER(((100*AA2520)),1.35)),0))</f>
        <v/>
      </c>
      <c r="AK2520" s="191" t="str">
        <f>IF(AB2520="","",IF(AB2520&lt;&gt;0,INT(100.14*POWER((AB2520-1),1.08)),0))</f>
        <v/>
      </c>
      <c r="AL2520" s="192">
        <f>COUNT(J2520,Q2520,T2520,X2520,Y2520,AA2520,AB2520)</f>
        <v>0</v>
      </c>
      <c r="AM2520" s="193" t="str">
        <f>IF(AL2520=0,"",SUM(AC2520:AK2520))</f>
        <v/>
      </c>
    </row>
    <row r="2521" spans="1:39" customFormat="1" outlineLevel="1">
      <c r="B2521" s="256"/>
      <c r="C2521" s="124" t="s">
        <v>65</v>
      </c>
      <c r="D2521" s="103"/>
      <c r="E2521" s="103"/>
      <c r="F2521" s="219"/>
      <c r="G2521" s="220"/>
      <c r="H2521" s="104"/>
      <c r="I2521" s="105"/>
      <c r="J2521" s="107" t="str">
        <f>IFERROR((J2519-J2520)/J2520*100%,"")</f>
        <v/>
      </c>
      <c r="K2521" s="107" t="str">
        <f>IFERROR((K2520-K2519)/K2520*100%,"")</f>
        <v/>
      </c>
      <c r="L2521" s="107" t="str">
        <f t="shared" ref="L2521:S2521" si="11095">IFERROR((L2520-L2519)/L2520*100%,"")</f>
        <v/>
      </c>
      <c r="M2521" s="107" t="str">
        <f t="shared" si="11095"/>
        <v/>
      </c>
      <c r="N2521" s="107" t="str">
        <f t="shared" si="11095"/>
        <v/>
      </c>
      <c r="O2521" s="107" t="str">
        <f t="shared" si="11095"/>
        <v/>
      </c>
      <c r="P2521" s="107" t="str">
        <f t="shared" si="11095"/>
        <v/>
      </c>
      <c r="Q2521" s="107" t="str">
        <f t="shared" si="11095"/>
        <v/>
      </c>
      <c r="R2521" s="107" t="str">
        <f t="shared" si="11095"/>
        <v/>
      </c>
      <c r="S2521" s="107" t="str">
        <f t="shared" si="11095"/>
        <v/>
      </c>
      <c r="T2521" s="107" t="str">
        <f>IFERROR((T2520-T2519)/T2520*100%,"")</f>
        <v/>
      </c>
      <c r="U2521" s="107" t="str">
        <f t="shared" ref="U2521" si="11096">IFERROR((U2520-U2519)/U2520*100%,"")</f>
        <v/>
      </c>
      <c r="V2521" s="107" t="str">
        <f>IFERROR((V2519-V2520)/V2520*100%,"")</f>
        <v/>
      </c>
      <c r="W2521" s="107" t="str">
        <f>IFERROR((W2519-W2520)/W2520*100%,"")</f>
        <v/>
      </c>
      <c r="X2521" s="107" t="str">
        <f>IFERROR((X2519-X2520)/X2520*100%,"")</f>
        <v/>
      </c>
      <c r="Y2521" s="107" t="str">
        <f>IFERROR((Y2519-Y2520)/Y2520*100%,"")</f>
        <v/>
      </c>
      <c r="Z2521" s="107" t="str">
        <f t="shared" ref="Z2521:AB2521" si="11097">IFERROR((Z2520-Z2519)/Z2520*100%,"")</f>
        <v/>
      </c>
      <c r="AA2521" s="107" t="str">
        <f t="shared" si="11097"/>
        <v/>
      </c>
      <c r="AB2521" s="107" t="str">
        <f t="shared" si="11097"/>
        <v/>
      </c>
      <c r="AC2521" s="194" t="str">
        <f t="shared" ref="AC2521" si="11098">IFERROR((AC2520-AC2519)/AC2520*100%,"")</f>
        <v/>
      </c>
      <c r="AD2521" s="194" t="str">
        <f t="shared" ref="AD2521" si="11099">IFERROR((AD2520-AD2519)/AD2520*100%,"")</f>
        <v/>
      </c>
      <c r="AE2521" s="194" t="str">
        <f t="shared" ref="AE2521" si="11100">IFERROR((AE2520-AE2519)/AE2520*100%,"")</f>
        <v/>
      </c>
      <c r="AF2521" s="194" t="str">
        <f t="shared" ref="AF2521" si="11101">IFERROR((AF2520-AF2519)/AF2520*100%,"")</f>
        <v/>
      </c>
      <c r="AG2521" s="194" t="str">
        <f t="shared" ref="AG2521" si="11102">IFERROR((AG2520-AG2519)/AG2520*100%,"")</f>
        <v/>
      </c>
      <c r="AH2521" s="194" t="str">
        <f t="shared" ref="AH2521" si="11103">IFERROR((AH2520-AH2519)/AH2520*100%,"")</f>
        <v/>
      </c>
      <c r="AI2521" s="194" t="str">
        <f t="shared" ref="AI2521" si="11104">IFERROR((AI2520-AI2519)/AI2520*100%,"")</f>
        <v/>
      </c>
      <c r="AJ2521" s="194" t="str">
        <f t="shared" ref="AJ2521" si="11105">IFERROR((AJ2520-AJ2519)/AJ2520*100%,"")</f>
        <v/>
      </c>
      <c r="AK2521" s="194" t="str">
        <f t="shared" ref="AK2521" si="11106">IFERROR((AK2520-AK2519)/AK2520*100%,"")</f>
        <v/>
      </c>
      <c r="AL2521" s="194" t="str">
        <f t="shared" ref="AL2521:AM2521" si="11107">IFERROR((AL2520-AL2519)/AL2520*100%,"")</f>
        <v/>
      </c>
      <c r="AM2521" s="228" t="str">
        <f t="shared" si="11107"/>
        <v/>
      </c>
    </row>
    <row r="2522" spans="1:39" customFormat="1" outlineLevel="1">
      <c r="A2522" t="str">
        <f>B2519&amp;C2522</f>
        <v>Surname, Forename3</v>
      </c>
      <c r="B2522" s="256"/>
      <c r="C2522" s="123">
        <v>3</v>
      </c>
      <c r="D2522" s="26" t="s">
        <v>22</v>
      </c>
      <c r="E2522" s="103"/>
      <c r="F2522" s="219"/>
      <c r="G2522" s="220"/>
      <c r="H2522" s="15"/>
      <c r="I2522" s="16"/>
      <c r="J2522" s="17"/>
      <c r="K2522" s="94"/>
      <c r="L2522" s="94"/>
      <c r="M2522" s="94"/>
      <c r="N2522" s="94"/>
      <c r="O2522" s="94"/>
      <c r="P2522" s="94"/>
      <c r="Q2522" s="17" t="str">
        <f>IF(SUM(K2522:P2522)=0,"",SUM(K2522:P2522))</f>
        <v/>
      </c>
      <c r="R2522" s="94"/>
      <c r="S2522" s="94"/>
      <c r="T2522" s="17" t="str">
        <f>IF(SUM(R2522:S2522)=0,"",SUM(R2522:S2522))</f>
        <v/>
      </c>
      <c r="U2522" s="17"/>
      <c r="V2522" s="94"/>
      <c r="W2522" s="17"/>
      <c r="X2522" s="94" t="str">
        <f>IFERROR(AVERAGE(V2522:W2522),"")</f>
        <v/>
      </c>
      <c r="Y2522" s="17"/>
      <c r="Z2522" s="17"/>
      <c r="AA2522" s="71"/>
      <c r="AB2522" s="17"/>
      <c r="AC2522" s="190" t="str">
        <f>IF(J2522="","",IF(J2522&lt;&gt;0,INT(25.4347*POWER((18-J2522),1.81)),0))</f>
        <v/>
      </c>
      <c r="AD2522" s="190" t="str">
        <f>IFERROR(IF(Q2522&lt;&gt;0,INT(0.14354*POWER(((10*Q2522)-220),1.4)),0),"")</f>
        <v/>
      </c>
      <c r="AE2522" s="190" t="str">
        <f>IFERROR(IF(T2522&lt;&gt;0,INT(51.39*POWER((T2522-1.5),1.05)),0),"")</f>
        <v/>
      </c>
      <c r="AF2522" s="190">
        <f>IF(U2522&lt;&gt;0,INT(0.8465*POWER(((100*U2522)-75),1.42)),0)</f>
        <v>0</v>
      </c>
      <c r="AG2522" s="190" t="str">
        <f>IFERROR(IF(X2522&lt;&gt;0,INT(1.53775*POWER((82-X2522),1.81)),0),"")</f>
        <v/>
      </c>
      <c r="AH2522" s="190" t="str">
        <f>IF(Y2522="","",IF(Y2522&lt;&gt;0,INT(5.74352*POWER((28.5-Y2522),1.92)),0))</f>
        <v/>
      </c>
      <c r="AI2522" s="190">
        <f>IF(Z2522&lt;&gt;0,INT(12.91*POWER((Z2522-4),1.1)),0)</f>
        <v>0</v>
      </c>
      <c r="AJ2522" s="190" t="str">
        <f>IF(AA2522="","",IF(AA2522&lt;&gt;0,INT(0.2797*POWER(((100*AA2522)),1.35)),0))</f>
        <v/>
      </c>
      <c r="AK2522" s="191" t="str">
        <f>IF(AB2522="","",IF(AB2522&lt;&gt;0,INT(100.14*POWER((AB2522-1),1.08)),0))</f>
        <v/>
      </c>
      <c r="AL2522" s="192">
        <f>COUNT(J2522,Q2522,T2522,X2522,Y2522,AA2522,AB2522)</f>
        <v>0</v>
      </c>
      <c r="AM2522" s="193" t="str">
        <f>IF(AL2522=0,"",SUM(AC2522:AK2522))</f>
        <v/>
      </c>
    </row>
    <row r="2523" spans="1:39" customFormat="1" outlineLevel="1">
      <c r="B2523" s="256"/>
      <c r="C2523" s="124" t="s">
        <v>65</v>
      </c>
      <c r="D2523" s="103"/>
      <c r="E2523" s="103"/>
      <c r="F2523" s="219"/>
      <c r="G2523" s="220"/>
      <c r="H2523" s="104"/>
      <c r="I2523" s="105"/>
      <c r="J2523" s="107" t="str">
        <f>IFERROR((J2520-J2522)/J2522*100%,"")</f>
        <v/>
      </c>
      <c r="K2523" s="107" t="str">
        <f t="shared" ref="K2523:T2523" si="11108">IFERROR((K2522-K2520)/K2522*100%,"")</f>
        <v/>
      </c>
      <c r="L2523" s="107" t="str">
        <f t="shared" si="11108"/>
        <v/>
      </c>
      <c r="M2523" s="107" t="str">
        <f t="shared" si="11108"/>
        <v/>
      </c>
      <c r="N2523" s="107" t="str">
        <f t="shared" si="11108"/>
        <v/>
      </c>
      <c r="O2523" s="107" t="str">
        <f t="shared" si="11108"/>
        <v/>
      </c>
      <c r="P2523" s="107" t="str">
        <f t="shared" si="11108"/>
        <v/>
      </c>
      <c r="Q2523" s="107" t="str">
        <f t="shared" si="11108"/>
        <v/>
      </c>
      <c r="R2523" s="107" t="str">
        <f t="shared" si="11108"/>
        <v/>
      </c>
      <c r="S2523" s="107" t="str">
        <f t="shared" si="11108"/>
        <v/>
      </c>
      <c r="T2523" s="107" t="str">
        <f t="shared" si="11108"/>
        <v/>
      </c>
      <c r="U2523" s="107" t="str">
        <f t="shared" ref="U2523" si="11109">IFERROR((U2522-U2521)/U2522*100%,"")</f>
        <v/>
      </c>
      <c r="V2523" s="107" t="str">
        <f>IFERROR((V2520-V2522)/V2522*100%,"")</f>
        <v/>
      </c>
      <c r="W2523" s="107" t="str">
        <f>IFERROR((W2520-W2522)/W2522*100%,"")</f>
        <v/>
      </c>
      <c r="X2523" s="107" t="str">
        <f>IFERROR((X2520-X2522)/X2522*100%,"")</f>
        <v/>
      </c>
      <c r="Y2523" s="107" t="str">
        <f>IFERROR((Y2520-Y2522)/Y2522*100%,"")</f>
        <v/>
      </c>
      <c r="Z2523" s="107" t="str">
        <f t="shared" ref="Z2523" si="11110">IFERROR((Z2522-Z2521)/Z2522*100%,"")</f>
        <v/>
      </c>
      <c r="AA2523" s="107" t="str">
        <f>IFERROR((AA2522-AA2520)/AA2522*100%,"")</f>
        <v/>
      </c>
      <c r="AB2523" s="107" t="str">
        <f>IFERROR((AB2522-AB2520)/AB2522*100%,"")</f>
        <v/>
      </c>
      <c r="AC2523" s="194" t="str">
        <f t="shared" ref="AC2523" si="11111">IFERROR((AC2522-AC2521)/AC2522*100%,"")</f>
        <v/>
      </c>
      <c r="AD2523" s="194" t="str">
        <f t="shared" ref="AD2523" si="11112">IFERROR((AD2522-AD2521)/AD2522*100%,"")</f>
        <v/>
      </c>
      <c r="AE2523" s="194" t="str">
        <f t="shared" ref="AE2523" si="11113">IFERROR((AE2522-AE2521)/AE2522*100%,"")</f>
        <v/>
      </c>
      <c r="AF2523" s="194" t="str">
        <f t="shared" ref="AF2523" si="11114">IFERROR((AF2522-AF2521)/AF2522*100%,"")</f>
        <v/>
      </c>
      <c r="AG2523" s="194" t="str">
        <f t="shared" ref="AG2523" si="11115">IFERROR((AG2522-AG2521)/AG2522*100%,"")</f>
        <v/>
      </c>
      <c r="AH2523" s="194" t="str">
        <f t="shared" ref="AH2523" si="11116">IFERROR((AH2522-AH2521)/AH2522*100%,"")</f>
        <v/>
      </c>
      <c r="AI2523" s="194" t="str">
        <f t="shared" ref="AI2523" si="11117">IFERROR((AI2522-AI2521)/AI2522*100%,"")</f>
        <v/>
      </c>
      <c r="AJ2523" s="194" t="str">
        <f t="shared" ref="AJ2523" si="11118">IFERROR((AJ2522-AJ2521)/AJ2522*100%,"")</f>
        <v/>
      </c>
      <c r="AK2523" s="194" t="str">
        <f t="shared" ref="AK2523" si="11119">IFERROR((AK2522-AK2521)/AK2522*100%,"")</f>
        <v/>
      </c>
      <c r="AL2523" s="194" t="str">
        <f t="shared" ref="AL2523" si="11120">IFERROR((AL2522-AL2521)/AL2522*100%,"")</f>
        <v/>
      </c>
      <c r="AM2523" s="227" t="str">
        <f>IFERROR((AM2522-AM2520)/AM2522*100%,"")</f>
        <v/>
      </c>
    </row>
    <row r="2524" spans="1:39" customFormat="1" outlineLevel="1">
      <c r="A2524" t="str">
        <f>B2519&amp;C2524</f>
        <v>Surname, Forename4</v>
      </c>
      <c r="B2524" s="256"/>
      <c r="C2524" s="123">
        <v>4</v>
      </c>
      <c r="D2524" s="26" t="s">
        <v>22</v>
      </c>
      <c r="E2524" s="103"/>
      <c r="F2524" s="219"/>
      <c r="G2524" s="220"/>
      <c r="H2524" s="15"/>
      <c r="I2524" s="16"/>
      <c r="J2524" s="17"/>
      <c r="K2524" s="94"/>
      <c r="L2524" s="94"/>
      <c r="M2524" s="94"/>
      <c r="N2524" s="94"/>
      <c r="O2524" s="94"/>
      <c r="P2524" s="94"/>
      <c r="Q2524" s="17" t="str">
        <f>IF(SUM(K2524:P2524)=0,"",SUM(K2524:P2524))</f>
        <v/>
      </c>
      <c r="R2524" s="94"/>
      <c r="S2524" s="94"/>
      <c r="T2524" s="17" t="str">
        <f>IF(SUM(R2524:S2524)=0,"",SUM(R2524:S2524))</f>
        <v/>
      </c>
      <c r="U2524" s="17"/>
      <c r="V2524" s="94"/>
      <c r="W2524" s="17"/>
      <c r="X2524" s="94" t="str">
        <f>IFERROR(AVERAGE(V2524:W2524),"")</f>
        <v/>
      </c>
      <c r="Y2524" s="17"/>
      <c r="Z2524" s="17"/>
      <c r="AA2524" s="71"/>
      <c r="AB2524" s="17"/>
      <c r="AC2524" s="190" t="str">
        <f>IF(J2524="","",IF(J2524&lt;&gt;0,INT(25.4347*POWER((18-J2524),1.81)),0))</f>
        <v/>
      </c>
      <c r="AD2524" s="190" t="str">
        <f>IFERROR(IF(Q2524&lt;&gt;0,INT(0.14354*POWER(((10*Q2524)-220),1.4)),0),"")</f>
        <v/>
      </c>
      <c r="AE2524" s="190" t="str">
        <f>IFERROR(IF(T2524&lt;&gt;0,INT(51.39*POWER((T2524-1.5),1.05)),0),"")</f>
        <v/>
      </c>
      <c r="AF2524" s="190">
        <f>IF(U2524&lt;&gt;0,INT(0.8465*POWER(((100*U2524)-75),1.42)),0)</f>
        <v>0</v>
      </c>
      <c r="AG2524" s="190" t="str">
        <f>IFERROR(IF(X2524&lt;&gt;0,INT(1.53775*POWER((82-X2524),1.81)),0),"")</f>
        <v/>
      </c>
      <c r="AH2524" s="190" t="str">
        <f>IF(Y2524="","",IF(Y2524&lt;&gt;0,INT(5.74352*POWER((28.5-Y2524),1.92)),0))</f>
        <v/>
      </c>
      <c r="AI2524" s="190">
        <f>IF(Z2524&lt;&gt;0,INT(12.91*POWER((Z2524-4),1.1)),0)</f>
        <v>0</v>
      </c>
      <c r="AJ2524" s="190" t="str">
        <f>IF(AA2524="","",IF(AA2524&lt;&gt;0,INT(0.2797*POWER(((100*AA2524)),1.35)),0))</f>
        <v/>
      </c>
      <c r="AK2524" s="191" t="str">
        <f>IF(AB2524="","",IF(AB2524&lt;&gt;0,INT(100.14*POWER((AB2524-1),1.08)),0))</f>
        <v/>
      </c>
      <c r="AL2524" s="192">
        <f>COUNT(J2524,Q2524,T2524,X2524,Y2524,AA2524,AB2524)</f>
        <v>0</v>
      </c>
      <c r="AM2524" s="193" t="str">
        <f>IF(AL2524=0,"",SUM(AC2524:AK2524))</f>
        <v/>
      </c>
    </row>
    <row r="2525" spans="1:39" customFormat="1" outlineLevel="1">
      <c r="B2525" s="256"/>
      <c r="C2525" s="124" t="s">
        <v>65</v>
      </c>
      <c r="D2525" s="103"/>
      <c r="E2525" s="103"/>
      <c r="F2525" s="219"/>
      <c r="G2525" s="220"/>
      <c r="H2525" s="104"/>
      <c r="I2525" s="105"/>
      <c r="J2525" s="107" t="str">
        <f>IFERROR((J2522-J2524)/J2524*100%,"")</f>
        <v/>
      </c>
      <c r="K2525" s="107" t="str">
        <f t="shared" ref="K2525:T2525" si="11121">IFERROR((K2524-K2522)/K2524*100%,"")</f>
        <v/>
      </c>
      <c r="L2525" s="107" t="str">
        <f t="shared" si="11121"/>
        <v/>
      </c>
      <c r="M2525" s="107" t="str">
        <f t="shared" si="11121"/>
        <v/>
      </c>
      <c r="N2525" s="107" t="str">
        <f t="shared" si="11121"/>
        <v/>
      </c>
      <c r="O2525" s="107" t="str">
        <f t="shared" si="11121"/>
        <v/>
      </c>
      <c r="P2525" s="107" t="str">
        <f t="shared" si="11121"/>
        <v/>
      </c>
      <c r="Q2525" s="107" t="str">
        <f t="shared" si="11121"/>
        <v/>
      </c>
      <c r="R2525" s="107" t="str">
        <f t="shared" si="11121"/>
        <v/>
      </c>
      <c r="S2525" s="107" t="str">
        <f t="shared" si="11121"/>
        <v/>
      </c>
      <c r="T2525" s="107" t="str">
        <f t="shared" si="11121"/>
        <v/>
      </c>
      <c r="U2525" s="107" t="str">
        <f t="shared" ref="U2525" si="11122">IFERROR((U2524-U2523)/U2524*100%,"")</f>
        <v/>
      </c>
      <c r="V2525" s="107" t="str">
        <f>IFERROR((V2522-V2524)/V2524*100%,"")</f>
        <v/>
      </c>
      <c r="W2525" s="107" t="str">
        <f>IFERROR((W2522-W2524)/W2524*100%,"")</f>
        <v/>
      </c>
      <c r="X2525" s="107" t="str">
        <f>IFERROR((X2522-X2524)/X2524*100%,"")</f>
        <v/>
      </c>
      <c r="Y2525" s="107" t="str">
        <f>IFERROR((Y2522-Y2524)/Y2524*100%,"")</f>
        <v/>
      </c>
      <c r="Z2525" s="107" t="str">
        <f t="shared" ref="Z2525" si="11123">IFERROR((Z2524-Z2523)/Z2524*100%,"")</f>
        <v/>
      </c>
      <c r="AA2525" s="107" t="str">
        <f>IFERROR((AA2524-AA2522)/AA2524*100%,"")</f>
        <v/>
      </c>
      <c r="AB2525" s="107" t="str">
        <f>IFERROR((AB2524-AB2522)/AB2524*100%,"")</f>
        <v/>
      </c>
      <c r="AC2525" s="194" t="str">
        <f t="shared" ref="AC2525" si="11124">IFERROR((AC2524-AC2523)/AC2524*100%,"")</f>
        <v/>
      </c>
      <c r="AD2525" s="194" t="str">
        <f t="shared" ref="AD2525" si="11125">IFERROR((AD2524-AD2523)/AD2524*100%,"")</f>
        <v/>
      </c>
      <c r="AE2525" s="194" t="str">
        <f t="shared" ref="AE2525" si="11126">IFERROR((AE2524-AE2523)/AE2524*100%,"")</f>
        <v/>
      </c>
      <c r="AF2525" s="194" t="str">
        <f t="shared" ref="AF2525" si="11127">IFERROR((AF2524-AF2523)/AF2524*100%,"")</f>
        <v/>
      </c>
      <c r="AG2525" s="194" t="str">
        <f t="shared" ref="AG2525" si="11128">IFERROR((AG2524-AG2523)/AG2524*100%,"")</f>
        <v/>
      </c>
      <c r="AH2525" s="194" t="str">
        <f t="shared" ref="AH2525" si="11129">IFERROR((AH2524-AH2523)/AH2524*100%,"")</f>
        <v/>
      </c>
      <c r="AI2525" s="194" t="str">
        <f t="shared" ref="AI2525" si="11130">IFERROR((AI2524-AI2523)/AI2524*100%,"")</f>
        <v/>
      </c>
      <c r="AJ2525" s="194" t="str">
        <f t="shared" ref="AJ2525" si="11131">IFERROR((AJ2524-AJ2523)/AJ2524*100%,"")</f>
        <v/>
      </c>
      <c r="AK2525" s="194" t="str">
        <f t="shared" ref="AK2525" si="11132">IFERROR((AK2524-AK2523)/AK2524*100%,"")</f>
        <v/>
      </c>
      <c r="AL2525" s="194" t="str">
        <f t="shared" ref="AL2525" si="11133">IFERROR((AL2524-AL2523)/AL2524*100%,"")</f>
        <v/>
      </c>
      <c r="AM2525" s="227" t="str">
        <f>IFERROR((AM2524-AM2522)/AM2524*100%,"")</f>
        <v/>
      </c>
    </row>
    <row r="2526" spans="1:39" customFormat="1" outlineLevel="1">
      <c r="A2526" t="str">
        <f>B2519&amp;C2526</f>
        <v>Surname, Forename5</v>
      </c>
      <c r="B2526" s="256"/>
      <c r="C2526" s="123">
        <v>5</v>
      </c>
      <c r="D2526" s="26" t="s">
        <v>22</v>
      </c>
      <c r="E2526" s="103"/>
      <c r="F2526" s="219"/>
      <c r="G2526" s="220"/>
      <c r="H2526" s="15"/>
      <c r="I2526" s="16"/>
      <c r="J2526" s="17"/>
      <c r="K2526" s="94"/>
      <c r="L2526" s="94"/>
      <c r="M2526" s="94"/>
      <c r="N2526" s="94"/>
      <c r="O2526" s="94"/>
      <c r="P2526" s="94"/>
      <c r="Q2526" s="17" t="str">
        <f>IF(SUM(K2526:P2526)=0,"",SUM(K2526:P2526))</f>
        <v/>
      </c>
      <c r="R2526" s="94"/>
      <c r="S2526" s="94"/>
      <c r="T2526" s="17" t="str">
        <f>IF(SUM(R2526:S2526)=0,"",SUM(R2526:S2526))</f>
        <v/>
      </c>
      <c r="U2526" s="17"/>
      <c r="V2526" s="94"/>
      <c r="W2526" s="17"/>
      <c r="X2526" s="94" t="str">
        <f>IFERROR(AVERAGE(V2526:W2526),"")</f>
        <v/>
      </c>
      <c r="Y2526" s="17"/>
      <c r="Z2526" s="17"/>
      <c r="AA2526" s="71"/>
      <c r="AB2526" s="17"/>
      <c r="AC2526" s="190" t="str">
        <f>IF(J2526="","",IF(J2526&lt;&gt;0,INT(25.4347*POWER((18-J2526),1.81)),0))</f>
        <v/>
      </c>
      <c r="AD2526" s="190" t="str">
        <f>IFERROR(IF(Q2526&lt;&gt;0,INT(0.14354*POWER(((10*Q2526)-220),1.4)),0),"")</f>
        <v/>
      </c>
      <c r="AE2526" s="190" t="str">
        <f>IFERROR(IF(T2526&lt;&gt;0,INT(51.39*POWER((T2526-1.5),1.05)),0),"")</f>
        <v/>
      </c>
      <c r="AF2526" s="190">
        <f>IF(U2526&lt;&gt;0,INT(0.8465*POWER(((100*U2526)-75),1.42)),0)</f>
        <v>0</v>
      </c>
      <c r="AG2526" s="190" t="str">
        <f>IFERROR(IF(X2526&lt;&gt;0,INT(1.53775*POWER((82-X2526),1.81)),0),"")</f>
        <v/>
      </c>
      <c r="AH2526" s="190" t="str">
        <f>IF(Y2526="","",IF(Y2526&lt;&gt;0,INT(5.74352*POWER((28.5-Y2526),1.92)),0))</f>
        <v/>
      </c>
      <c r="AI2526" s="190">
        <f>IF(Z2526&lt;&gt;0,INT(12.91*POWER((Z2526-4),1.1)),0)</f>
        <v>0</v>
      </c>
      <c r="AJ2526" s="190" t="str">
        <f>IF(AA2526="","",IF(AA2526&lt;&gt;0,INT(0.2797*POWER(((100*AA2526)),1.35)),0))</f>
        <v/>
      </c>
      <c r="AK2526" s="191" t="str">
        <f>IF(AB2526="","",IF(AB2526&lt;&gt;0,INT(100.14*POWER((AB2526-1),1.08)),0))</f>
        <v/>
      </c>
      <c r="AL2526" s="192">
        <f>COUNT(J2526,Q2526,T2526,X2526,Y2526,AA2526,AB2526)</f>
        <v>0</v>
      </c>
      <c r="AM2526" s="193" t="str">
        <f>IF(AL2526=0,"",SUM(AC2526:AK2526))</f>
        <v/>
      </c>
    </row>
    <row r="2527" spans="1:39" customFormat="1" outlineLevel="1">
      <c r="B2527" s="256"/>
      <c r="C2527" s="124" t="s">
        <v>65</v>
      </c>
      <c r="D2527" s="103"/>
      <c r="E2527" s="103"/>
      <c r="F2527" s="219"/>
      <c r="G2527" s="220"/>
      <c r="H2527" s="104"/>
      <c r="I2527" s="105"/>
      <c r="J2527" s="107" t="str">
        <f>IFERROR((J2524-J2526)/J2526*100%,"")</f>
        <v/>
      </c>
      <c r="K2527" s="107" t="str">
        <f t="shared" ref="K2527:T2527" si="11134">IFERROR((K2526-K2524)/K2526*100%,"")</f>
        <v/>
      </c>
      <c r="L2527" s="107" t="str">
        <f t="shared" si="11134"/>
        <v/>
      </c>
      <c r="M2527" s="107" t="str">
        <f t="shared" si="11134"/>
        <v/>
      </c>
      <c r="N2527" s="107" t="str">
        <f t="shared" si="11134"/>
        <v/>
      </c>
      <c r="O2527" s="107" t="str">
        <f t="shared" si="11134"/>
        <v/>
      </c>
      <c r="P2527" s="107" t="str">
        <f t="shared" si="11134"/>
        <v/>
      </c>
      <c r="Q2527" s="107" t="str">
        <f t="shared" si="11134"/>
        <v/>
      </c>
      <c r="R2527" s="107" t="str">
        <f t="shared" si="11134"/>
        <v/>
      </c>
      <c r="S2527" s="107" t="str">
        <f t="shared" si="11134"/>
        <v/>
      </c>
      <c r="T2527" s="107" t="str">
        <f t="shared" si="11134"/>
        <v/>
      </c>
      <c r="U2527" s="107" t="str">
        <f t="shared" ref="U2527" si="11135">IFERROR((U2526-U2525)/U2526*100%,"")</f>
        <v/>
      </c>
      <c r="V2527" s="107" t="str">
        <f>IFERROR((V2524-V2526)/V2526*100%,"")</f>
        <v/>
      </c>
      <c r="W2527" s="107" t="str">
        <f>IFERROR((W2524-W2526)/W2526*100%,"")</f>
        <v/>
      </c>
      <c r="X2527" s="107" t="str">
        <f>IFERROR((X2524-X2526)/X2526*100%,"")</f>
        <v/>
      </c>
      <c r="Y2527" s="107" t="str">
        <f>IFERROR((Y2524-Y2526)/Y2526*100%,"")</f>
        <v/>
      </c>
      <c r="Z2527" s="107" t="str">
        <f t="shared" ref="Z2527" si="11136">IFERROR((Z2526-Z2525)/Z2526*100%,"")</f>
        <v/>
      </c>
      <c r="AA2527" s="107" t="str">
        <f>IFERROR((AA2526-AA2524)/AA2526*100%,"")</f>
        <v/>
      </c>
      <c r="AB2527" s="107" t="str">
        <f>IFERROR((AB2526-AB2524)/AB2526*100%,"")</f>
        <v/>
      </c>
      <c r="AC2527" s="194" t="str">
        <f t="shared" ref="AC2527" si="11137">IFERROR((AC2526-AC2525)/AC2526*100%,"")</f>
        <v/>
      </c>
      <c r="AD2527" s="194" t="str">
        <f t="shared" ref="AD2527" si="11138">IFERROR((AD2526-AD2525)/AD2526*100%,"")</f>
        <v/>
      </c>
      <c r="AE2527" s="194" t="str">
        <f t="shared" ref="AE2527" si="11139">IFERROR((AE2526-AE2525)/AE2526*100%,"")</f>
        <v/>
      </c>
      <c r="AF2527" s="194" t="str">
        <f t="shared" ref="AF2527" si="11140">IFERROR((AF2526-AF2525)/AF2526*100%,"")</f>
        <v/>
      </c>
      <c r="AG2527" s="194" t="str">
        <f t="shared" ref="AG2527" si="11141">IFERROR((AG2526-AG2525)/AG2526*100%,"")</f>
        <v/>
      </c>
      <c r="AH2527" s="194" t="str">
        <f t="shared" ref="AH2527" si="11142">IFERROR((AH2526-AH2525)/AH2526*100%,"")</f>
        <v/>
      </c>
      <c r="AI2527" s="194" t="str">
        <f t="shared" ref="AI2527" si="11143">IFERROR((AI2526-AI2525)/AI2526*100%,"")</f>
        <v/>
      </c>
      <c r="AJ2527" s="194" t="str">
        <f t="shared" ref="AJ2527" si="11144">IFERROR((AJ2526-AJ2525)/AJ2526*100%,"")</f>
        <v/>
      </c>
      <c r="AK2527" s="194" t="str">
        <f t="shared" ref="AK2527" si="11145">IFERROR((AK2526-AK2525)/AK2526*100%,"")</f>
        <v/>
      </c>
      <c r="AL2527" s="194" t="str">
        <f t="shared" ref="AL2527" si="11146">IFERROR((AL2526-AL2525)/AL2526*100%,"")</f>
        <v/>
      </c>
      <c r="AM2527" s="227" t="str">
        <f>IFERROR((AM2526-AM2524)/AM2526*100%,"")</f>
        <v/>
      </c>
    </row>
    <row r="2528" spans="1:39" customFormat="1" outlineLevel="1">
      <c r="A2528" t="str">
        <f>B2519&amp;C2528</f>
        <v>Surname, Forename6</v>
      </c>
      <c r="B2528" s="256"/>
      <c r="C2528" s="123">
        <v>6</v>
      </c>
      <c r="D2528" s="26" t="s">
        <v>22</v>
      </c>
      <c r="E2528" s="103"/>
      <c r="F2528" s="219"/>
      <c r="G2528" s="220"/>
      <c r="H2528" s="15"/>
      <c r="I2528" s="16"/>
      <c r="J2528" s="17"/>
      <c r="K2528" s="94"/>
      <c r="L2528" s="94"/>
      <c r="M2528" s="94"/>
      <c r="N2528" s="94"/>
      <c r="O2528" s="94"/>
      <c r="P2528" s="94"/>
      <c r="Q2528" s="17" t="str">
        <f>IF(SUM(K2528:P2528)=0,"",SUM(K2528:P2528))</f>
        <v/>
      </c>
      <c r="R2528" s="94"/>
      <c r="S2528" s="94"/>
      <c r="T2528" s="17" t="str">
        <f>IF(SUM(R2528:S2528)=0,"",SUM(R2528:S2528))</f>
        <v/>
      </c>
      <c r="U2528" s="17"/>
      <c r="V2528" s="94"/>
      <c r="W2528" s="17"/>
      <c r="X2528" s="94" t="str">
        <f>IFERROR(AVERAGE(V2528:W2528),"")</f>
        <v/>
      </c>
      <c r="Y2528" s="17"/>
      <c r="Z2528" s="17"/>
      <c r="AA2528" s="71"/>
      <c r="AB2528" s="17"/>
      <c r="AC2528" s="190" t="str">
        <f>IF(J2528="","",IF(J2528&lt;&gt;0,INT(25.4347*POWER((18-J2528),1.81)),0))</f>
        <v/>
      </c>
      <c r="AD2528" s="190" t="str">
        <f>IFERROR(IF(Q2528&lt;&gt;0,INT(0.14354*POWER(((10*Q2528)-220),1.4)),0),"")</f>
        <v/>
      </c>
      <c r="AE2528" s="190" t="str">
        <f>IFERROR(IF(T2528&lt;&gt;0,INT(51.39*POWER((T2528-1.5),1.05)),0),"")</f>
        <v/>
      </c>
      <c r="AF2528" s="190">
        <f>IF(U2528&lt;&gt;0,INT(0.8465*POWER(((100*U2528)-75),1.42)),0)</f>
        <v>0</v>
      </c>
      <c r="AG2528" s="190" t="str">
        <f>IFERROR(IF(X2528&lt;&gt;0,INT(1.53775*POWER((82-X2528),1.81)),0),"")</f>
        <v/>
      </c>
      <c r="AH2528" s="190" t="str">
        <f>IF(Y2528="","",IF(Y2528&lt;&gt;0,INT(5.74352*POWER((28.5-Y2528),1.92)),0))</f>
        <v/>
      </c>
      <c r="AI2528" s="190">
        <f>IF(Z2528&lt;&gt;0,INT(12.91*POWER((Z2528-4),1.1)),0)</f>
        <v>0</v>
      </c>
      <c r="AJ2528" s="190" t="str">
        <f>IF(AA2528="","",IF(AA2528&lt;&gt;0,INT(0.2797*POWER(((100*AA2528)),1.35)),0))</f>
        <v/>
      </c>
      <c r="AK2528" s="191" t="str">
        <f>IF(AB2528="","",IF(AB2528&lt;&gt;0,INT(100.14*POWER((AB2528-1),1.08)),0))</f>
        <v/>
      </c>
      <c r="AL2528" s="192">
        <f>COUNT(J2528,Q2528,T2528,X2528,Y2528,AA2528,AB2528)</f>
        <v>0</v>
      </c>
      <c r="AM2528" s="193" t="str">
        <f>IF(AL2528=0,"",SUM(AC2528:AK2528))</f>
        <v/>
      </c>
    </row>
    <row r="2529" spans="1:39" customFormat="1" outlineLevel="1">
      <c r="B2529" s="256"/>
      <c r="C2529" s="124" t="s">
        <v>65</v>
      </c>
      <c r="D2529" s="103"/>
      <c r="E2529" s="103"/>
      <c r="F2529" s="219"/>
      <c r="G2529" s="220"/>
      <c r="H2529" s="104"/>
      <c r="I2529" s="105"/>
      <c r="J2529" s="107" t="str">
        <f>IFERROR((J2526-J2528)/J2528*100%,"")</f>
        <v/>
      </c>
      <c r="K2529" s="107" t="str">
        <f t="shared" ref="K2529:T2529" si="11147">IFERROR((K2528-K2526)/K2528*100%,"")</f>
        <v/>
      </c>
      <c r="L2529" s="107" t="str">
        <f t="shared" si="11147"/>
        <v/>
      </c>
      <c r="M2529" s="107" t="str">
        <f t="shared" si="11147"/>
        <v/>
      </c>
      <c r="N2529" s="107" t="str">
        <f t="shared" si="11147"/>
        <v/>
      </c>
      <c r="O2529" s="107" t="str">
        <f t="shared" si="11147"/>
        <v/>
      </c>
      <c r="P2529" s="107" t="str">
        <f t="shared" si="11147"/>
        <v/>
      </c>
      <c r="Q2529" s="107" t="str">
        <f t="shared" si="11147"/>
        <v/>
      </c>
      <c r="R2529" s="107" t="str">
        <f t="shared" si="11147"/>
        <v/>
      </c>
      <c r="S2529" s="107" t="str">
        <f t="shared" si="11147"/>
        <v/>
      </c>
      <c r="T2529" s="107" t="str">
        <f t="shared" si="11147"/>
        <v/>
      </c>
      <c r="U2529" s="107" t="str">
        <f t="shared" ref="U2529" si="11148">IFERROR((U2528-U2527)/U2528*100%,"")</f>
        <v/>
      </c>
      <c r="V2529" s="107" t="str">
        <f>IFERROR((V2526-V2528)/V2528*100%,"")</f>
        <v/>
      </c>
      <c r="W2529" s="107" t="str">
        <f>IFERROR((W2526-W2528)/W2528*100%,"")</f>
        <v/>
      </c>
      <c r="X2529" s="107" t="str">
        <f>IFERROR((X2526-X2528)/X2528*100%,"")</f>
        <v/>
      </c>
      <c r="Y2529" s="107" t="str">
        <f>IFERROR((Y2526-Y2528)/Y2528*100%,"")</f>
        <v/>
      </c>
      <c r="Z2529" s="107" t="str">
        <f t="shared" ref="Z2529" si="11149">IFERROR((Z2528-Z2527)/Z2528*100%,"")</f>
        <v/>
      </c>
      <c r="AA2529" s="107" t="str">
        <f>IFERROR((AA2528-AA2526)/AA2528*100%,"")</f>
        <v/>
      </c>
      <c r="AB2529" s="107" t="str">
        <f>IFERROR((AB2528-AB2526)/AB2528*100%,"")</f>
        <v/>
      </c>
      <c r="AC2529" s="194" t="str">
        <f t="shared" ref="AC2529" si="11150">IFERROR((AC2528-AC2527)/AC2528*100%,"")</f>
        <v/>
      </c>
      <c r="AD2529" s="194" t="str">
        <f t="shared" ref="AD2529" si="11151">IFERROR((AD2528-AD2527)/AD2528*100%,"")</f>
        <v/>
      </c>
      <c r="AE2529" s="194" t="str">
        <f t="shared" ref="AE2529" si="11152">IFERROR((AE2528-AE2527)/AE2528*100%,"")</f>
        <v/>
      </c>
      <c r="AF2529" s="194" t="str">
        <f t="shared" ref="AF2529" si="11153">IFERROR((AF2528-AF2527)/AF2528*100%,"")</f>
        <v/>
      </c>
      <c r="AG2529" s="194" t="str">
        <f t="shared" ref="AG2529" si="11154">IFERROR((AG2528-AG2527)/AG2528*100%,"")</f>
        <v/>
      </c>
      <c r="AH2529" s="194" t="str">
        <f t="shared" ref="AH2529" si="11155">IFERROR((AH2528-AH2527)/AH2528*100%,"")</f>
        <v/>
      </c>
      <c r="AI2529" s="194" t="str">
        <f t="shared" ref="AI2529" si="11156">IFERROR((AI2528-AI2527)/AI2528*100%,"")</f>
        <v/>
      </c>
      <c r="AJ2529" s="194" t="str">
        <f t="shared" ref="AJ2529" si="11157">IFERROR((AJ2528-AJ2527)/AJ2528*100%,"")</f>
        <v/>
      </c>
      <c r="AK2529" s="194" t="str">
        <f t="shared" ref="AK2529" si="11158">IFERROR((AK2528-AK2527)/AK2528*100%,"")</f>
        <v/>
      </c>
      <c r="AL2529" s="194" t="str">
        <f t="shared" ref="AL2529" si="11159">IFERROR((AL2528-AL2527)/AL2528*100%,"")</f>
        <v/>
      </c>
      <c r="AM2529" s="227" t="str">
        <f>IFERROR((AM2528-AM2526)/AM2528*100%,"")</f>
        <v/>
      </c>
    </row>
    <row r="2530" spans="1:39" customFormat="1" outlineLevel="1">
      <c r="A2530" t="str">
        <f>B2519&amp;C2530</f>
        <v>Surname, Forename7</v>
      </c>
      <c r="B2530" s="256"/>
      <c r="C2530" s="123">
        <v>7</v>
      </c>
      <c r="D2530" s="26" t="s">
        <v>22</v>
      </c>
      <c r="E2530" s="103"/>
      <c r="F2530" s="219"/>
      <c r="G2530" s="220"/>
      <c r="H2530" s="15"/>
      <c r="I2530" s="16"/>
      <c r="J2530" s="17"/>
      <c r="K2530" s="94"/>
      <c r="L2530" s="94"/>
      <c r="M2530" s="94"/>
      <c r="N2530" s="94"/>
      <c r="O2530" s="94"/>
      <c r="P2530" s="94"/>
      <c r="Q2530" s="17" t="str">
        <f>IF(SUM(K2530:P2530)=0,"",SUM(K2530:P2530))</f>
        <v/>
      </c>
      <c r="R2530" s="94"/>
      <c r="S2530" s="94"/>
      <c r="T2530" s="17" t="str">
        <f>IF(SUM(R2530:S2530)=0,"",SUM(R2530:S2530))</f>
        <v/>
      </c>
      <c r="U2530" s="17"/>
      <c r="V2530" s="94"/>
      <c r="W2530" s="17"/>
      <c r="X2530" s="94" t="str">
        <f>IFERROR(AVERAGE(V2530:W2530),"")</f>
        <v/>
      </c>
      <c r="Y2530" s="17"/>
      <c r="Z2530" s="17"/>
      <c r="AA2530" s="71"/>
      <c r="AB2530" s="17"/>
      <c r="AC2530" s="190" t="str">
        <f>IF(J2530="","",IF(J2530&lt;&gt;0,INT(25.4347*POWER((18-J2530),1.81)),0))</f>
        <v/>
      </c>
      <c r="AD2530" s="190" t="str">
        <f>IFERROR(IF(Q2530&lt;&gt;0,INT(0.14354*POWER(((10*Q2530)-220),1.4)),0),"")</f>
        <v/>
      </c>
      <c r="AE2530" s="190" t="str">
        <f>IFERROR(IF(T2530&lt;&gt;0,INT(51.39*POWER((T2530-1.5),1.05)),0),"")</f>
        <v/>
      </c>
      <c r="AF2530" s="190">
        <f>IF(U2530&lt;&gt;0,INT(0.8465*POWER(((100*U2530)-75),1.42)),0)</f>
        <v>0</v>
      </c>
      <c r="AG2530" s="190" t="str">
        <f>IFERROR(IF(X2530&lt;&gt;0,INT(1.53775*POWER((82-X2530),1.81)),0),"")</f>
        <v/>
      </c>
      <c r="AH2530" s="190" t="str">
        <f>IF(Y2530="","",IF(Y2530&lt;&gt;0,INT(5.74352*POWER((28.5-Y2530),1.92)),0))</f>
        <v/>
      </c>
      <c r="AI2530" s="190">
        <f>IF(Z2530&lt;&gt;0,INT(12.91*POWER((Z2530-4),1.1)),0)</f>
        <v>0</v>
      </c>
      <c r="AJ2530" s="190" t="str">
        <f>IF(AA2530="","",IF(AA2530&lt;&gt;0,INT(0.2797*POWER(((100*AA2530)),1.35)),0))</f>
        <v/>
      </c>
      <c r="AK2530" s="191" t="str">
        <f>IF(AB2530="","",IF(AB2530&lt;&gt;0,INT(100.14*POWER((AB2530-1),1.08)),0))</f>
        <v/>
      </c>
      <c r="AL2530" s="192">
        <f>COUNT(J2530,Q2530,T2530,X2530,Y2530,AA2530,AB2530)</f>
        <v>0</v>
      </c>
      <c r="AM2530" s="193" t="str">
        <f>IF(AL2530=0,"",SUM(AC2530:AK2530))</f>
        <v/>
      </c>
    </row>
    <row r="2531" spans="1:39" customFormat="1" outlineLevel="1">
      <c r="B2531" s="256"/>
      <c r="C2531" s="124" t="s">
        <v>65</v>
      </c>
      <c r="D2531" s="103"/>
      <c r="E2531" s="103"/>
      <c r="F2531" s="219"/>
      <c r="G2531" s="220"/>
      <c r="H2531" s="104"/>
      <c r="I2531" s="105"/>
      <c r="J2531" s="107" t="str">
        <f>IFERROR((J2528-J2530)/J2530*100%,"")</f>
        <v/>
      </c>
      <c r="K2531" s="107" t="str">
        <f t="shared" ref="K2531:T2531" si="11160">IFERROR((K2530-K2528)/K2530*100%,"")</f>
        <v/>
      </c>
      <c r="L2531" s="107" t="str">
        <f t="shared" si="11160"/>
        <v/>
      </c>
      <c r="M2531" s="107" t="str">
        <f t="shared" si="11160"/>
        <v/>
      </c>
      <c r="N2531" s="107" t="str">
        <f t="shared" si="11160"/>
        <v/>
      </c>
      <c r="O2531" s="107" t="str">
        <f t="shared" si="11160"/>
        <v/>
      </c>
      <c r="P2531" s="107" t="str">
        <f t="shared" si="11160"/>
        <v/>
      </c>
      <c r="Q2531" s="107" t="str">
        <f t="shared" si="11160"/>
        <v/>
      </c>
      <c r="R2531" s="107" t="str">
        <f t="shared" si="11160"/>
        <v/>
      </c>
      <c r="S2531" s="107" t="str">
        <f t="shared" si="11160"/>
        <v/>
      </c>
      <c r="T2531" s="107" t="str">
        <f t="shared" si="11160"/>
        <v/>
      </c>
      <c r="U2531" s="107" t="str">
        <f t="shared" ref="U2531" si="11161">IFERROR((U2530-U2529)/U2530*100%,"")</f>
        <v/>
      </c>
      <c r="V2531" s="107" t="str">
        <f>IFERROR((V2528-V2530)/V2530*100%,"")</f>
        <v/>
      </c>
      <c r="W2531" s="107" t="str">
        <f>IFERROR((W2528-W2530)/W2530*100%,"")</f>
        <v/>
      </c>
      <c r="X2531" s="107" t="str">
        <f>IFERROR((X2528-X2530)/X2530*100%,"")</f>
        <v/>
      </c>
      <c r="Y2531" s="107" t="str">
        <f>IFERROR((Y2528-Y2530)/Y2530*100%,"")</f>
        <v/>
      </c>
      <c r="Z2531" s="107" t="str">
        <f t="shared" ref="Z2531" si="11162">IFERROR((Z2530-Z2529)/Z2530*100%,"")</f>
        <v/>
      </c>
      <c r="AA2531" s="107" t="str">
        <f>IFERROR((AA2530-AA2528)/AA2530*100%,"")</f>
        <v/>
      </c>
      <c r="AB2531" s="107" t="str">
        <f>IFERROR((AB2530-AB2528)/AB2530*100%,"")</f>
        <v/>
      </c>
      <c r="AC2531" s="194" t="str">
        <f t="shared" ref="AC2531" si="11163">IFERROR((AC2530-AC2529)/AC2530*100%,"")</f>
        <v/>
      </c>
      <c r="AD2531" s="194" t="str">
        <f t="shared" ref="AD2531" si="11164">IFERROR((AD2530-AD2529)/AD2530*100%,"")</f>
        <v/>
      </c>
      <c r="AE2531" s="194" t="str">
        <f t="shared" ref="AE2531" si="11165">IFERROR((AE2530-AE2529)/AE2530*100%,"")</f>
        <v/>
      </c>
      <c r="AF2531" s="194" t="str">
        <f t="shared" ref="AF2531" si="11166">IFERROR((AF2530-AF2529)/AF2530*100%,"")</f>
        <v/>
      </c>
      <c r="AG2531" s="194" t="str">
        <f t="shared" ref="AG2531" si="11167">IFERROR((AG2530-AG2529)/AG2530*100%,"")</f>
        <v/>
      </c>
      <c r="AH2531" s="194" t="str">
        <f t="shared" ref="AH2531" si="11168">IFERROR((AH2530-AH2529)/AH2530*100%,"")</f>
        <v/>
      </c>
      <c r="AI2531" s="194" t="str">
        <f t="shared" ref="AI2531" si="11169">IFERROR((AI2530-AI2529)/AI2530*100%,"")</f>
        <v/>
      </c>
      <c r="AJ2531" s="194" t="str">
        <f t="shared" ref="AJ2531" si="11170">IFERROR((AJ2530-AJ2529)/AJ2530*100%,"")</f>
        <v/>
      </c>
      <c r="AK2531" s="194" t="str">
        <f t="shared" ref="AK2531" si="11171">IFERROR((AK2530-AK2529)/AK2530*100%,"")</f>
        <v/>
      </c>
      <c r="AL2531" s="194" t="str">
        <f t="shared" ref="AL2531" si="11172">IFERROR((AL2530-AL2529)/AL2530*100%,"")</f>
        <v/>
      </c>
      <c r="AM2531" s="227" t="str">
        <f>IFERROR((AM2530-AM2528)/AM2530*100%,"")</f>
        <v/>
      </c>
    </row>
    <row r="2532" spans="1:39" customFormat="1" outlineLevel="1">
      <c r="A2532" t="str">
        <f>B2519&amp;C2532</f>
        <v>Surname, Forename8</v>
      </c>
      <c r="B2532" s="256"/>
      <c r="C2532" s="123">
        <v>8</v>
      </c>
      <c r="D2532" s="26" t="s">
        <v>22</v>
      </c>
      <c r="E2532" s="103"/>
      <c r="F2532" s="219"/>
      <c r="G2532" s="220"/>
      <c r="H2532" s="15"/>
      <c r="I2532" s="16"/>
      <c r="J2532" s="17"/>
      <c r="K2532" s="94"/>
      <c r="L2532" s="94"/>
      <c r="M2532" s="94"/>
      <c r="N2532" s="94"/>
      <c r="O2532" s="94"/>
      <c r="P2532" s="94"/>
      <c r="Q2532" s="17" t="str">
        <f>IF(SUM(K2532:P2532)=0,"",SUM(K2532:P2532))</f>
        <v/>
      </c>
      <c r="R2532" s="94"/>
      <c r="S2532" s="94"/>
      <c r="T2532" s="17" t="str">
        <f>IF(SUM(R2532:S2532)=0,"",SUM(R2532:S2532))</f>
        <v/>
      </c>
      <c r="U2532" s="17"/>
      <c r="V2532" s="94"/>
      <c r="W2532" s="17"/>
      <c r="X2532" s="94" t="str">
        <f>IFERROR(AVERAGE(V2532:W2532),"")</f>
        <v/>
      </c>
      <c r="Y2532" s="17"/>
      <c r="Z2532" s="17"/>
      <c r="AA2532" s="71"/>
      <c r="AB2532" s="17"/>
      <c r="AC2532" s="190" t="str">
        <f>IF(J2532="","",IF(J2532&lt;&gt;0,INT(25.4347*POWER((18-J2532),1.81)),0))</f>
        <v/>
      </c>
      <c r="AD2532" s="190" t="str">
        <f>IFERROR(IF(Q2532&lt;&gt;0,INT(0.14354*POWER(((10*Q2532)-220),1.4)),0),"")</f>
        <v/>
      </c>
      <c r="AE2532" s="190" t="str">
        <f>IFERROR(IF(T2532&lt;&gt;0,INT(51.39*POWER((T2532-1.5),1.05)),0),"")</f>
        <v/>
      </c>
      <c r="AF2532" s="190">
        <f>IF(U2532&lt;&gt;0,INT(0.8465*POWER(((100*U2532)-75),1.42)),0)</f>
        <v>0</v>
      </c>
      <c r="AG2532" s="190" t="str">
        <f>IFERROR(IF(X2532&lt;&gt;0,INT(1.53775*POWER((82-X2532),1.81)),0),"")</f>
        <v/>
      </c>
      <c r="AH2532" s="190" t="str">
        <f>IF(Y2532="","",IF(Y2532&lt;&gt;0,INT(5.74352*POWER((28.5-Y2532),1.92)),0))</f>
        <v/>
      </c>
      <c r="AI2532" s="190">
        <f>IF(Z2532&lt;&gt;0,INT(12.91*POWER((Z2532-4),1.1)),0)</f>
        <v>0</v>
      </c>
      <c r="AJ2532" s="190" t="str">
        <f>IF(AA2532="","",IF(AA2532&lt;&gt;0,INT(0.2797*POWER(((100*AA2532)),1.35)),0))</f>
        <v/>
      </c>
      <c r="AK2532" s="191" t="str">
        <f>IF(AB2532="","",IF(AB2532&lt;&gt;0,INT(100.14*POWER((AB2532-1),1.08)),0))</f>
        <v/>
      </c>
      <c r="AL2532" s="192">
        <f>COUNT(J2532,Q2532,T2532,X2532,Y2532,AA2532,AB2532)</f>
        <v>0</v>
      </c>
      <c r="AM2532" s="193" t="str">
        <f>IF(AL2532=0,"",SUM(AC2532:AK2532))</f>
        <v/>
      </c>
    </row>
    <row r="2533" spans="1:39" customFormat="1" outlineLevel="1">
      <c r="B2533" s="256"/>
      <c r="C2533" s="124" t="s">
        <v>65</v>
      </c>
      <c r="D2533" s="103"/>
      <c r="E2533" s="103"/>
      <c r="F2533" s="219"/>
      <c r="G2533" s="220"/>
      <c r="H2533" s="104"/>
      <c r="I2533" s="105"/>
      <c r="J2533" s="107" t="str">
        <f>IFERROR((J2530-J2532)/J2532*100%,"")</f>
        <v/>
      </c>
      <c r="K2533" s="107" t="str">
        <f t="shared" ref="K2533:T2533" si="11173">IFERROR((K2532-K2530)/K2532*100%,"")</f>
        <v/>
      </c>
      <c r="L2533" s="107" t="str">
        <f t="shared" si="11173"/>
        <v/>
      </c>
      <c r="M2533" s="107" t="str">
        <f t="shared" si="11173"/>
        <v/>
      </c>
      <c r="N2533" s="107" t="str">
        <f t="shared" si="11173"/>
        <v/>
      </c>
      <c r="O2533" s="107" t="str">
        <f t="shared" si="11173"/>
        <v/>
      </c>
      <c r="P2533" s="107" t="str">
        <f t="shared" si="11173"/>
        <v/>
      </c>
      <c r="Q2533" s="107" t="str">
        <f t="shared" si="11173"/>
        <v/>
      </c>
      <c r="R2533" s="107" t="str">
        <f t="shared" si="11173"/>
        <v/>
      </c>
      <c r="S2533" s="107" t="str">
        <f t="shared" si="11173"/>
        <v/>
      </c>
      <c r="T2533" s="107" t="str">
        <f t="shared" si="11173"/>
        <v/>
      </c>
      <c r="U2533" s="107" t="str">
        <f t="shared" ref="U2533" si="11174">IFERROR((U2532-U2531)/U2532*100%,"")</f>
        <v/>
      </c>
      <c r="V2533" s="107" t="str">
        <f>IFERROR((V2530-V2532)/V2532*100%,"")</f>
        <v/>
      </c>
      <c r="W2533" s="107" t="str">
        <f>IFERROR((W2530-W2532)/W2532*100%,"")</f>
        <v/>
      </c>
      <c r="X2533" s="107" t="str">
        <f>IFERROR((X2530-X2532)/X2532*100%,"")</f>
        <v/>
      </c>
      <c r="Y2533" s="107" t="str">
        <f>IFERROR((Y2530-Y2532)/Y2532*100%,"")</f>
        <v/>
      </c>
      <c r="Z2533" s="107" t="str">
        <f t="shared" ref="Z2533" si="11175">IFERROR((Z2532-Z2531)/Z2532*100%,"")</f>
        <v/>
      </c>
      <c r="AA2533" s="107" t="str">
        <f>IFERROR((AA2532-AA2530)/AA2532*100%,"")</f>
        <v/>
      </c>
      <c r="AB2533" s="107" t="str">
        <f>IFERROR((AB2532-AB2530)/AB2532*100%,"")</f>
        <v/>
      </c>
      <c r="AC2533" s="194" t="str">
        <f t="shared" ref="AC2533" si="11176">IFERROR((AC2532-AC2531)/AC2532*100%,"")</f>
        <v/>
      </c>
      <c r="AD2533" s="194" t="str">
        <f t="shared" ref="AD2533" si="11177">IFERROR((AD2532-AD2531)/AD2532*100%,"")</f>
        <v/>
      </c>
      <c r="AE2533" s="194" t="str">
        <f t="shared" ref="AE2533" si="11178">IFERROR((AE2532-AE2531)/AE2532*100%,"")</f>
        <v/>
      </c>
      <c r="AF2533" s="194" t="str">
        <f t="shared" ref="AF2533" si="11179">IFERROR((AF2532-AF2531)/AF2532*100%,"")</f>
        <v/>
      </c>
      <c r="AG2533" s="194" t="str">
        <f t="shared" ref="AG2533" si="11180">IFERROR((AG2532-AG2531)/AG2532*100%,"")</f>
        <v/>
      </c>
      <c r="AH2533" s="194" t="str">
        <f t="shared" ref="AH2533" si="11181">IFERROR((AH2532-AH2531)/AH2532*100%,"")</f>
        <v/>
      </c>
      <c r="AI2533" s="194" t="str">
        <f t="shared" ref="AI2533" si="11182">IFERROR((AI2532-AI2531)/AI2532*100%,"")</f>
        <v/>
      </c>
      <c r="AJ2533" s="194" t="str">
        <f t="shared" ref="AJ2533" si="11183">IFERROR((AJ2532-AJ2531)/AJ2532*100%,"")</f>
        <v/>
      </c>
      <c r="AK2533" s="194" t="str">
        <f t="shared" ref="AK2533" si="11184">IFERROR((AK2532-AK2531)/AK2532*100%,"")</f>
        <v/>
      </c>
      <c r="AL2533" s="194" t="str">
        <f t="shared" ref="AL2533" si="11185">IFERROR((AL2532-AL2531)/AL2532*100%,"")</f>
        <v/>
      </c>
      <c r="AM2533" s="227" t="str">
        <f>IFERROR((AM2532-AM2530)/AM2532*100%,"")</f>
        <v/>
      </c>
    </row>
    <row r="2534" spans="1:39" customFormat="1" outlineLevel="1">
      <c r="A2534" t="str">
        <f>B2519&amp;C2534</f>
        <v>Surname, Forename9</v>
      </c>
      <c r="B2534" s="256"/>
      <c r="C2534" s="123">
        <v>9</v>
      </c>
      <c r="D2534" s="26" t="s">
        <v>22</v>
      </c>
      <c r="E2534" s="103"/>
      <c r="F2534" s="219"/>
      <c r="G2534" s="220"/>
      <c r="H2534" s="15"/>
      <c r="I2534" s="16"/>
      <c r="J2534" s="17"/>
      <c r="K2534" s="94"/>
      <c r="L2534" s="94"/>
      <c r="M2534" s="94"/>
      <c r="N2534" s="94"/>
      <c r="O2534" s="94"/>
      <c r="P2534" s="94"/>
      <c r="Q2534" s="17" t="str">
        <f>IF(SUM(K2534:P2534)=0,"",SUM(K2534:P2534))</f>
        <v/>
      </c>
      <c r="R2534" s="94"/>
      <c r="S2534" s="94"/>
      <c r="T2534" s="17" t="str">
        <f>IF(SUM(R2534:S2534)=0,"",SUM(R2534:S2534))</f>
        <v/>
      </c>
      <c r="U2534" s="17"/>
      <c r="V2534" s="94"/>
      <c r="W2534" s="17"/>
      <c r="X2534" s="94" t="str">
        <f>IFERROR(AVERAGE(V2534:W2534),"")</f>
        <v/>
      </c>
      <c r="Y2534" s="17"/>
      <c r="Z2534" s="17"/>
      <c r="AA2534" s="71"/>
      <c r="AB2534" s="17"/>
      <c r="AC2534" s="190" t="str">
        <f>IF(J2534="","",IF(J2534&lt;&gt;0,INT(25.4347*POWER((18-J2534),1.81)),0))</f>
        <v/>
      </c>
      <c r="AD2534" s="190" t="str">
        <f>IFERROR(IF(Q2534&lt;&gt;0,INT(0.14354*POWER(((10*Q2534)-220),1.4)),0),"")</f>
        <v/>
      </c>
      <c r="AE2534" s="190" t="str">
        <f>IFERROR(IF(T2534&lt;&gt;0,INT(51.39*POWER((T2534-1.5),1.05)),0),"")</f>
        <v/>
      </c>
      <c r="AF2534" s="190">
        <f>IF(U2534&lt;&gt;0,INT(0.8465*POWER(((100*U2534)-75),1.42)),0)</f>
        <v>0</v>
      </c>
      <c r="AG2534" s="190" t="str">
        <f>IFERROR(IF(X2534&lt;&gt;0,INT(1.53775*POWER((82-X2534),1.81)),0),"")</f>
        <v/>
      </c>
      <c r="AH2534" s="190" t="str">
        <f>IF(Y2534="","",IF(Y2534&lt;&gt;0,INT(5.74352*POWER((28.5-Y2534),1.92)),0))</f>
        <v/>
      </c>
      <c r="AI2534" s="190">
        <f>IF(Z2534&lt;&gt;0,INT(12.91*POWER((Z2534-4),1.1)),0)</f>
        <v>0</v>
      </c>
      <c r="AJ2534" s="190" t="str">
        <f>IF(AA2534="","",IF(AA2534&lt;&gt;0,INT(0.2797*POWER(((100*AA2534)),1.35)),0))</f>
        <v/>
      </c>
      <c r="AK2534" s="191" t="str">
        <f>IF(AB2534="","",IF(AB2534&lt;&gt;0,INT(100.14*POWER((AB2534-1),1.08)),0))</f>
        <v/>
      </c>
      <c r="AL2534" s="192">
        <f>COUNT(J2534,Q2534,T2534,X2534,Y2534,AA2534,AB2534)</f>
        <v>0</v>
      </c>
      <c r="AM2534" s="193" t="str">
        <f>IF(AL2534=0,"",SUM(AC2534:AK2534))</f>
        <v/>
      </c>
    </row>
    <row r="2535" spans="1:39" customFormat="1" outlineLevel="1">
      <c r="B2535" s="256"/>
      <c r="C2535" s="124" t="s">
        <v>65</v>
      </c>
      <c r="D2535" s="33"/>
      <c r="E2535" s="33"/>
      <c r="F2535" s="221"/>
      <c r="G2535" s="222"/>
      <c r="H2535" s="18"/>
      <c r="I2535" s="44"/>
      <c r="J2535" s="107" t="str">
        <f>IFERROR((J2532-J2534)/J2534*100%,"")</f>
        <v/>
      </c>
      <c r="K2535" s="107" t="str">
        <f t="shared" ref="K2535:T2535" si="11186">IFERROR((K2534-K2532)/K2534*100%,"")</f>
        <v/>
      </c>
      <c r="L2535" s="107" t="str">
        <f t="shared" si="11186"/>
        <v/>
      </c>
      <c r="M2535" s="107" t="str">
        <f t="shared" si="11186"/>
        <v/>
      </c>
      <c r="N2535" s="107" t="str">
        <f t="shared" si="11186"/>
        <v/>
      </c>
      <c r="O2535" s="107" t="str">
        <f t="shared" si="11186"/>
        <v/>
      </c>
      <c r="P2535" s="107" t="str">
        <f t="shared" si="11186"/>
        <v/>
      </c>
      <c r="Q2535" s="107" t="str">
        <f t="shared" si="11186"/>
        <v/>
      </c>
      <c r="R2535" s="107" t="str">
        <f t="shared" si="11186"/>
        <v/>
      </c>
      <c r="S2535" s="107" t="str">
        <f t="shared" si="11186"/>
        <v/>
      </c>
      <c r="T2535" s="107" t="str">
        <f t="shared" si="11186"/>
        <v/>
      </c>
      <c r="U2535" s="107" t="str">
        <f t="shared" ref="U2535" si="11187">IFERROR((U2534-U2533)/U2534*100%,"")</f>
        <v/>
      </c>
      <c r="V2535" s="107" t="str">
        <f>IFERROR((V2532-V2534)/V2534*100%,"")</f>
        <v/>
      </c>
      <c r="W2535" s="107" t="str">
        <f>IFERROR((W2532-W2534)/W2534*100%,"")</f>
        <v/>
      </c>
      <c r="X2535" s="107" t="str">
        <f>IFERROR((X2532-X2534)/X2534*100%,"")</f>
        <v/>
      </c>
      <c r="Y2535" s="107" t="str">
        <f>IFERROR((Y2532-Y2534)/Y2534*100%,"")</f>
        <v/>
      </c>
      <c r="Z2535" s="107" t="str">
        <f t="shared" ref="Z2535" si="11188">IFERROR((Z2534-Z2533)/Z2534*100%,"")</f>
        <v/>
      </c>
      <c r="AA2535" s="107" t="str">
        <f>IFERROR((AA2534-AA2532)/AA2534*100%,"")</f>
        <v/>
      </c>
      <c r="AB2535" s="107" t="str">
        <f>IFERROR((AB2534-AB2532)/AB2534*100%,"")</f>
        <v/>
      </c>
      <c r="AC2535" s="194" t="str">
        <f t="shared" ref="AC2535" si="11189">IFERROR((AC2534-AC2533)/AC2534*100%,"")</f>
        <v/>
      </c>
      <c r="AD2535" s="194" t="str">
        <f t="shared" ref="AD2535" si="11190">IFERROR((AD2534-AD2533)/AD2534*100%,"")</f>
        <v/>
      </c>
      <c r="AE2535" s="194" t="str">
        <f t="shared" ref="AE2535" si="11191">IFERROR((AE2534-AE2533)/AE2534*100%,"")</f>
        <v/>
      </c>
      <c r="AF2535" s="194" t="str">
        <f t="shared" ref="AF2535" si="11192">IFERROR((AF2534-AF2533)/AF2534*100%,"")</f>
        <v/>
      </c>
      <c r="AG2535" s="194" t="str">
        <f t="shared" ref="AG2535" si="11193">IFERROR((AG2534-AG2533)/AG2534*100%,"")</f>
        <v/>
      </c>
      <c r="AH2535" s="194" t="str">
        <f t="shared" ref="AH2535" si="11194">IFERROR((AH2534-AH2533)/AH2534*100%,"")</f>
        <v/>
      </c>
      <c r="AI2535" s="194" t="str">
        <f t="shared" ref="AI2535" si="11195">IFERROR((AI2534-AI2533)/AI2534*100%,"")</f>
        <v/>
      </c>
      <c r="AJ2535" s="194" t="str">
        <f t="shared" ref="AJ2535" si="11196">IFERROR((AJ2534-AJ2533)/AJ2534*100%,"")</f>
        <v/>
      </c>
      <c r="AK2535" s="194" t="str">
        <f t="shared" ref="AK2535" si="11197">IFERROR((AK2534-AK2533)/AK2534*100%,"")</f>
        <v/>
      </c>
      <c r="AL2535" s="194" t="str">
        <f t="shared" ref="AL2535" si="11198">IFERROR((AL2534-AL2533)/AL2534*100%,"")</f>
        <v/>
      </c>
      <c r="AM2535" s="227" t="str">
        <f>IFERROR((AM2534-AM2532)/AM2534*100%,"")</f>
        <v/>
      </c>
    </row>
    <row r="2536" spans="1:39" s="6" customFormat="1" outlineLevel="1">
      <c r="A2536" t="str">
        <f>B2519&amp;C2536</f>
        <v>Surname, Forename10</v>
      </c>
      <c r="B2536" s="256"/>
      <c r="C2536" s="125">
        <v>10</v>
      </c>
      <c r="D2536" s="33" t="s">
        <v>22</v>
      </c>
      <c r="E2536" s="33"/>
      <c r="F2536" s="223"/>
      <c r="G2536" s="224"/>
      <c r="H2536" s="18"/>
      <c r="I2536" s="44"/>
      <c r="J2536" s="34"/>
      <c r="K2536" s="34"/>
      <c r="L2536" s="34"/>
      <c r="M2536" s="34"/>
      <c r="N2536" s="34"/>
      <c r="O2536" s="34"/>
      <c r="P2536" s="34"/>
      <c r="Q2536" s="17" t="str">
        <f>IF(SUM(K2536:P2536)=0,"",SUM(K2536:P2536))</f>
        <v/>
      </c>
      <c r="R2536" s="94"/>
      <c r="S2536" s="94"/>
      <c r="T2536" s="17" t="str">
        <f>IF(SUM(R2536:S2536)=0,"",SUM(R2536:S2536))</f>
        <v/>
      </c>
      <c r="U2536" s="17"/>
      <c r="V2536" s="94"/>
      <c r="W2536" s="17"/>
      <c r="X2536" s="94" t="str">
        <f>IFERROR(AVERAGE(V2536:W2536),"")</f>
        <v/>
      </c>
      <c r="Y2536" s="17"/>
      <c r="Z2536" s="17"/>
      <c r="AA2536" s="71"/>
      <c r="AB2536" s="17"/>
      <c r="AC2536" s="190" t="str">
        <f>IF(J2536="","",IF(J2536&lt;&gt;0,INT(25.4347*POWER((18-J2536),1.81)),0))</f>
        <v/>
      </c>
      <c r="AD2536" s="190" t="str">
        <f>IFERROR(IF(Q2536&lt;&gt;0,INT(0.14354*POWER(((10*Q2536)-220),1.4)),0),"")</f>
        <v/>
      </c>
      <c r="AE2536" s="190" t="str">
        <f>IFERROR(IF(T2536&lt;&gt;0,INT(51.39*POWER((T2536-1.5),1.05)),0),"")</f>
        <v/>
      </c>
      <c r="AF2536" s="190">
        <f>IF(U2536&lt;&gt;0,INT(0.8465*POWER(((100*U2536)-75),1.42)),0)</f>
        <v>0</v>
      </c>
      <c r="AG2536" s="190" t="str">
        <f>IFERROR(IF(X2536&lt;&gt;0,INT(1.53775*POWER((82-X2536),1.81)),0),"")</f>
        <v/>
      </c>
      <c r="AH2536" s="190" t="str">
        <f>IF(Y2536="","",IF(Y2536&lt;&gt;0,INT(5.74352*POWER((28.5-Y2536),1.92)),0))</f>
        <v/>
      </c>
      <c r="AI2536" s="190">
        <f>IF(Z2536&lt;&gt;0,INT(12.91*POWER((Z2536-4),1.1)),0)</f>
        <v>0</v>
      </c>
      <c r="AJ2536" s="190" t="str">
        <f>IF(AA2536="","",IF(AA2536&lt;&gt;0,INT(0.2797*POWER(((100*AA2536)),1.35)),0))</f>
        <v/>
      </c>
      <c r="AK2536" s="191" t="str">
        <f>IF(AB2536="","",IF(AB2536&lt;&gt;0,INT(100.14*POWER((AB2536-1),1.08)),0))</f>
        <v/>
      </c>
      <c r="AL2536" s="192">
        <f>COUNT(J2536,Q2536,T2536,X2536,Y2536,AA2536,AB2536)</f>
        <v>0</v>
      </c>
      <c r="AM2536" s="193" t="str">
        <f>IF(AL2536=0,"",SUM(AC2536:AK2536))</f>
        <v/>
      </c>
    </row>
    <row r="2537" spans="1:39" s="6" customFormat="1" outlineLevel="1">
      <c r="A2537"/>
      <c r="B2537" s="257"/>
      <c r="C2537" s="126" t="s">
        <v>65</v>
      </c>
      <c r="D2537" s="33"/>
      <c r="E2537" s="33"/>
      <c r="F2537" s="223"/>
      <c r="G2537" s="224"/>
      <c r="H2537" s="18"/>
      <c r="I2537" s="44"/>
      <c r="J2537" s="107" t="str">
        <f>IFERROR((J2534-J2536)/J2536*100%,"")</f>
        <v/>
      </c>
      <c r="K2537" s="107" t="str">
        <f t="shared" ref="K2537:T2537" si="11199">IFERROR((K2536-K2534)/K2536*100%,"")</f>
        <v/>
      </c>
      <c r="L2537" s="107" t="str">
        <f t="shared" si="11199"/>
        <v/>
      </c>
      <c r="M2537" s="107" t="str">
        <f t="shared" si="11199"/>
        <v/>
      </c>
      <c r="N2537" s="107" t="str">
        <f t="shared" si="11199"/>
        <v/>
      </c>
      <c r="O2537" s="107" t="str">
        <f t="shared" si="11199"/>
        <v/>
      </c>
      <c r="P2537" s="107" t="str">
        <f t="shared" si="11199"/>
        <v/>
      </c>
      <c r="Q2537" s="107" t="str">
        <f t="shared" si="11199"/>
        <v/>
      </c>
      <c r="R2537" s="107" t="str">
        <f t="shared" si="11199"/>
        <v/>
      </c>
      <c r="S2537" s="107" t="str">
        <f t="shared" si="11199"/>
        <v/>
      </c>
      <c r="T2537" s="107" t="str">
        <f t="shared" si="11199"/>
        <v/>
      </c>
      <c r="U2537" s="107" t="str">
        <f t="shared" ref="U2537" si="11200">IFERROR((U2536-U2535)/U2536*100%,"")</f>
        <v/>
      </c>
      <c r="V2537" s="107" t="str">
        <f>IFERROR((V2534-V2536)/V2536*100%,"")</f>
        <v/>
      </c>
      <c r="W2537" s="107" t="str">
        <f>IFERROR((W2534-W2536)/W2536*100%,"")</f>
        <v/>
      </c>
      <c r="X2537" s="107" t="str">
        <f>IFERROR((X2534-X2536)/X2536*100%,"")</f>
        <v/>
      </c>
      <c r="Y2537" s="107" t="str">
        <f>IFERROR((Y2534-Y2536)/Y2536*100%,"")</f>
        <v/>
      </c>
      <c r="Z2537" s="107" t="str">
        <f t="shared" ref="Z2537" si="11201">IFERROR((Z2536-Z2535)/Z2536*100%,"")</f>
        <v/>
      </c>
      <c r="AA2537" s="107" t="str">
        <f>IFERROR((AA2536-AA2534)/AA2536*100%,"")</f>
        <v/>
      </c>
      <c r="AB2537" s="107" t="str">
        <f>IFERROR((AB2536-AB2534)/AB2536*100%,"")</f>
        <v/>
      </c>
      <c r="AC2537" s="194" t="str">
        <f t="shared" ref="AC2537" si="11202">IFERROR((AC2536-AC2535)/AC2536*100%,"")</f>
        <v/>
      </c>
      <c r="AD2537" s="194" t="str">
        <f t="shared" ref="AD2537" si="11203">IFERROR((AD2536-AD2535)/AD2536*100%,"")</f>
        <v/>
      </c>
      <c r="AE2537" s="194" t="str">
        <f t="shared" ref="AE2537" si="11204">IFERROR((AE2536-AE2535)/AE2536*100%,"")</f>
        <v/>
      </c>
      <c r="AF2537" s="194" t="str">
        <f t="shared" ref="AF2537" si="11205">IFERROR((AF2536-AF2535)/AF2536*100%,"")</f>
        <v/>
      </c>
      <c r="AG2537" s="194" t="str">
        <f t="shared" ref="AG2537" si="11206">IFERROR((AG2536-AG2535)/AG2536*100%,"")</f>
        <v/>
      </c>
      <c r="AH2537" s="194" t="str">
        <f t="shared" ref="AH2537" si="11207">IFERROR((AH2536-AH2535)/AH2536*100%,"")</f>
        <v/>
      </c>
      <c r="AI2537" s="194" t="str">
        <f t="shared" ref="AI2537" si="11208">IFERROR((AI2536-AI2535)/AI2536*100%,"")</f>
        <v/>
      </c>
      <c r="AJ2537" s="194" t="str">
        <f t="shared" ref="AJ2537" si="11209">IFERROR((AJ2536-AJ2535)/AJ2536*100%,"")</f>
        <v/>
      </c>
      <c r="AK2537" s="194" t="str">
        <f t="shared" ref="AK2537" si="11210">IFERROR((AK2536-AK2535)/AK2536*100%,"")</f>
        <v/>
      </c>
      <c r="AL2537" s="194" t="str">
        <f t="shared" ref="AL2537" si="11211">IFERROR((AL2536-AL2535)/AL2536*100%,"")</f>
        <v/>
      </c>
      <c r="AM2537" s="227" t="str">
        <f>IFERROR((AM2536-AM2534)/AM2536*100%,"")</f>
        <v/>
      </c>
    </row>
    <row r="2538" spans="1:39" s="45" customFormat="1" outlineLevel="1">
      <c r="B2538" s="115"/>
      <c r="C2538" s="32"/>
      <c r="D2538" s="33"/>
      <c r="E2538" s="33"/>
      <c r="F2538" s="33"/>
      <c r="G2538" s="33"/>
      <c r="H2538" s="18"/>
      <c r="I2538" s="44"/>
      <c r="J2538" s="34"/>
      <c r="K2538" s="34"/>
      <c r="L2538" s="34"/>
      <c r="M2538" s="34"/>
      <c r="N2538" s="34"/>
      <c r="O2538" s="34"/>
      <c r="P2538" s="34"/>
      <c r="Q2538" s="34"/>
      <c r="R2538" s="34"/>
      <c r="S2538" s="34"/>
      <c r="T2538" s="34"/>
      <c r="U2538" s="34"/>
      <c r="V2538" s="34"/>
      <c r="W2538" s="34"/>
      <c r="X2538" s="34"/>
      <c r="Y2538" s="34"/>
      <c r="Z2538" s="34"/>
      <c r="AA2538" s="34"/>
      <c r="AB2538" s="34"/>
      <c r="AC2538" s="195"/>
      <c r="AD2538" s="196"/>
      <c r="AE2538" s="196"/>
      <c r="AF2538" s="196"/>
      <c r="AG2538" s="196"/>
      <c r="AH2538" s="196"/>
      <c r="AI2538" s="196"/>
      <c r="AJ2538" s="196"/>
      <c r="AK2538" s="197"/>
      <c r="AL2538" s="196"/>
      <c r="AM2538" s="198"/>
    </row>
    <row r="2539" spans="1:39" s="6" customFormat="1" outlineLevel="1">
      <c r="B2539" s="116"/>
      <c r="C2539" s="35"/>
      <c r="D2539" s="36"/>
      <c r="E2539" s="36"/>
      <c r="F2539" s="36"/>
      <c r="G2539" s="36"/>
      <c r="H2539" s="37"/>
      <c r="I2539" s="38" t="s">
        <v>24</v>
      </c>
      <c r="J2539" s="21" t="e">
        <f>AVERAGE(J2519:J2520,J2522,J2524,J2526,J2528,J2530,J2532,J2534,J2536)</f>
        <v>#DIV/0!</v>
      </c>
      <c r="K2539" s="21" t="e">
        <f t="shared" ref="K2539:AB2539" si="11212">AVERAGE(K2519:K2520,K2522,K2524,K2526,K2528,K2530,K2532,K2534,K2536)</f>
        <v>#DIV/0!</v>
      </c>
      <c r="L2539" s="21" t="e">
        <f t="shared" si="11212"/>
        <v>#DIV/0!</v>
      </c>
      <c r="M2539" s="21" t="e">
        <f t="shared" si="11212"/>
        <v>#DIV/0!</v>
      </c>
      <c r="N2539" s="21" t="e">
        <f t="shared" si="11212"/>
        <v>#DIV/0!</v>
      </c>
      <c r="O2539" s="21" t="e">
        <f t="shared" si="11212"/>
        <v>#DIV/0!</v>
      </c>
      <c r="P2539" s="21" t="e">
        <f t="shared" si="11212"/>
        <v>#DIV/0!</v>
      </c>
      <c r="Q2539" s="21">
        <f t="shared" si="11212"/>
        <v>0</v>
      </c>
      <c r="R2539" s="21" t="e">
        <f t="shared" si="11212"/>
        <v>#DIV/0!</v>
      </c>
      <c r="S2539" s="21" t="e">
        <f t="shared" si="11212"/>
        <v>#DIV/0!</v>
      </c>
      <c r="T2539" s="21">
        <f t="shared" si="11212"/>
        <v>0</v>
      </c>
      <c r="U2539" s="21" t="e">
        <f t="shared" si="11212"/>
        <v>#DIV/0!</v>
      </c>
      <c r="V2539" s="21" t="e">
        <f t="shared" si="11212"/>
        <v>#DIV/0!</v>
      </c>
      <c r="W2539" s="21" t="e">
        <f t="shared" si="11212"/>
        <v>#DIV/0!</v>
      </c>
      <c r="X2539" s="21" t="e">
        <f t="shared" si="11212"/>
        <v>#DIV/0!</v>
      </c>
      <c r="Y2539" s="21" t="e">
        <f t="shared" si="11212"/>
        <v>#DIV/0!</v>
      </c>
      <c r="Z2539" s="21" t="e">
        <f t="shared" si="11212"/>
        <v>#DIV/0!</v>
      </c>
      <c r="AA2539" s="21" t="e">
        <f t="shared" si="11212"/>
        <v>#DIV/0!</v>
      </c>
      <c r="AB2539" s="21" t="e">
        <f t="shared" si="11212"/>
        <v>#DIV/0!</v>
      </c>
      <c r="AC2539" s="199"/>
      <c r="AD2539" s="200"/>
      <c r="AE2539" s="200"/>
      <c r="AF2539" s="200"/>
      <c r="AG2539" s="200"/>
      <c r="AH2539" s="200"/>
      <c r="AI2539" s="200"/>
      <c r="AJ2539" s="200"/>
      <c r="AK2539" s="201"/>
      <c r="AL2539" s="200"/>
      <c r="AM2539" s="202"/>
    </row>
    <row r="2540" spans="1:39" s="6" customFormat="1" outlineLevel="1">
      <c r="B2540" s="116"/>
      <c r="C2540" s="35"/>
      <c r="D2540" s="36"/>
      <c r="E2540" s="36"/>
      <c r="F2540" s="36"/>
      <c r="G2540" s="36"/>
      <c r="H2540" s="37"/>
      <c r="I2540" s="38" t="s">
        <v>26</v>
      </c>
      <c r="J2540" s="21">
        <f>MIN(J2519:J2520,J2522,J2524,J2526,J2528,J2530,J2532,J2534,J2536)</f>
        <v>0</v>
      </c>
      <c r="K2540" s="21">
        <f t="shared" ref="K2540:AB2540" si="11213">MIN(K2519:K2520,K2522,K2524,K2526,K2528,K2530,K2532,K2534,K2536)</f>
        <v>0</v>
      </c>
      <c r="L2540" s="21">
        <f t="shared" si="11213"/>
        <v>0</v>
      </c>
      <c r="M2540" s="21">
        <f t="shared" si="11213"/>
        <v>0</v>
      </c>
      <c r="N2540" s="21">
        <f t="shared" si="11213"/>
        <v>0</v>
      </c>
      <c r="O2540" s="21">
        <f t="shared" si="11213"/>
        <v>0</v>
      </c>
      <c r="P2540" s="21">
        <f t="shared" si="11213"/>
        <v>0</v>
      </c>
      <c r="Q2540" s="21">
        <f t="shared" si="11213"/>
        <v>0</v>
      </c>
      <c r="R2540" s="21">
        <f t="shared" si="11213"/>
        <v>0</v>
      </c>
      <c r="S2540" s="21">
        <f t="shared" si="11213"/>
        <v>0</v>
      </c>
      <c r="T2540" s="21">
        <f t="shared" si="11213"/>
        <v>0</v>
      </c>
      <c r="U2540" s="21">
        <f t="shared" si="11213"/>
        <v>0</v>
      </c>
      <c r="V2540" s="21">
        <f t="shared" si="11213"/>
        <v>0</v>
      </c>
      <c r="W2540" s="21">
        <f t="shared" si="11213"/>
        <v>0</v>
      </c>
      <c r="X2540" s="21" t="e">
        <f t="shared" si="11213"/>
        <v>#DIV/0!</v>
      </c>
      <c r="Y2540" s="21">
        <f t="shared" si="11213"/>
        <v>0</v>
      </c>
      <c r="Z2540" s="21">
        <f t="shared" si="11213"/>
        <v>0</v>
      </c>
      <c r="AA2540" s="21">
        <f t="shared" si="11213"/>
        <v>0</v>
      </c>
      <c r="AB2540" s="21">
        <f t="shared" si="11213"/>
        <v>0</v>
      </c>
      <c r="AC2540" s="199"/>
      <c r="AD2540" s="200"/>
      <c r="AE2540" s="200"/>
      <c r="AF2540" s="200"/>
      <c r="AG2540" s="200"/>
      <c r="AH2540" s="200"/>
      <c r="AI2540" s="200"/>
      <c r="AJ2540" s="200"/>
      <c r="AK2540" s="201"/>
      <c r="AL2540" s="200"/>
      <c r="AM2540" s="202"/>
    </row>
    <row r="2541" spans="1:39" s="6" customFormat="1" outlineLevel="1">
      <c r="B2541" s="116"/>
      <c r="C2541" s="35"/>
      <c r="D2541" s="36"/>
      <c r="E2541" s="36"/>
      <c r="F2541" s="36"/>
      <c r="G2541" s="36"/>
      <c r="H2541" s="37"/>
      <c r="I2541" s="38" t="s">
        <v>25</v>
      </c>
      <c r="J2541" s="21">
        <f>MAX(J2519:J2520,J2522,J2524,J2526,J2528,J2530,J2532,J2534,J2536)</f>
        <v>0</v>
      </c>
      <c r="K2541" s="21">
        <f t="shared" ref="K2541:AB2541" si="11214">MAX(K2519:K2520,K2522,K2524,K2526,K2528,K2530,K2532,K2534,K2536)</f>
        <v>0</v>
      </c>
      <c r="L2541" s="21">
        <f t="shared" si="11214"/>
        <v>0</v>
      </c>
      <c r="M2541" s="21">
        <f t="shared" si="11214"/>
        <v>0</v>
      </c>
      <c r="N2541" s="21">
        <f t="shared" si="11214"/>
        <v>0</v>
      </c>
      <c r="O2541" s="21">
        <f t="shared" si="11214"/>
        <v>0</v>
      </c>
      <c r="P2541" s="21">
        <f t="shared" si="11214"/>
        <v>0</v>
      </c>
      <c r="Q2541" s="21">
        <f t="shared" si="11214"/>
        <v>0</v>
      </c>
      <c r="R2541" s="21">
        <f t="shared" si="11214"/>
        <v>0</v>
      </c>
      <c r="S2541" s="21">
        <f t="shared" si="11214"/>
        <v>0</v>
      </c>
      <c r="T2541" s="21">
        <f t="shared" si="11214"/>
        <v>0</v>
      </c>
      <c r="U2541" s="21">
        <f t="shared" si="11214"/>
        <v>0</v>
      </c>
      <c r="V2541" s="21">
        <f t="shared" si="11214"/>
        <v>0</v>
      </c>
      <c r="W2541" s="21">
        <f t="shared" si="11214"/>
        <v>0</v>
      </c>
      <c r="X2541" s="21" t="e">
        <f t="shared" si="11214"/>
        <v>#DIV/0!</v>
      </c>
      <c r="Y2541" s="21">
        <f t="shared" si="11214"/>
        <v>0</v>
      </c>
      <c r="Z2541" s="21">
        <f t="shared" si="11214"/>
        <v>0</v>
      </c>
      <c r="AA2541" s="21">
        <f t="shared" si="11214"/>
        <v>0</v>
      </c>
      <c r="AB2541" s="21">
        <f t="shared" si="11214"/>
        <v>0</v>
      </c>
      <c r="AC2541" s="199"/>
      <c r="AD2541" s="200"/>
      <c r="AE2541" s="200"/>
      <c r="AF2541" s="200"/>
      <c r="AG2541" s="200"/>
      <c r="AH2541" s="200"/>
      <c r="AI2541" s="200"/>
      <c r="AJ2541" s="200"/>
      <c r="AK2541" s="201"/>
      <c r="AL2541" s="200"/>
      <c r="AM2541" s="202"/>
    </row>
    <row r="2542" spans="1:39" s="6" customFormat="1" outlineLevel="1">
      <c r="B2542" s="116"/>
      <c r="C2542" s="35"/>
      <c r="D2542" s="36"/>
      <c r="E2542" s="36"/>
      <c r="F2542" s="36"/>
      <c r="G2542" s="36"/>
      <c r="H2542" s="37"/>
      <c r="I2542" s="38"/>
      <c r="J2542" s="21"/>
      <c r="K2542" s="21"/>
      <c r="L2542" s="21"/>
      <c r="M2542" s="21"/>
      <c r="N2542" s="21"/>
      <c r="O2542" s="21"/>
      <c r="P2542" s="21"/>
      <c r="Q2542" s="21"/>
      <c r="R2542" s="21"/>
      <c r="S2542" s="21"/>
      <c r="T2542" s="21"/>
      <c r="U2542" s="21"/>
      <c r="V2542" s="21"/>
      <c r="W2542" s="21"/>
      <c r="X2542" s="21"/>
      <c r="Y2542" s="21"/>
      <c r="Z2542" s="21"/>
      <c r="AA2542" s="21"/>
      <c r="AB2542" s="21"/>
      <c r="AC2542" s="200"/>
      <c r="AD2542" s="200"/>
      <c r="AE2542" s="200"/>
      <c r="AF2542" s="200"/>
      <c r="AG2542" s="200"/>
      <c r="AH2542" s="200"/>
      <c r="AI2542" s="200"/>
      <c r="AJ2542" s="200"/>
      <c r="AK2542" s="200"/>
      <c r="AL2542" s="200"/>
      <c r="AM2542" s="202"/>
    </row>
    <row r="2543" spans="1:39" s="31" customFormat="1" ht="16.5" outlineLevel="1" thickBot="1">
      <c r="B2543" s="117"/>
      <c r="C2543" s="39"/>
      <c r="D2543" s="40"/>
      <c r="E2543" s="40"/>
      <c r="F2543" s="40"/>
      <c r="G2543" s="40"/>
      <c r="H2543" s="41"/>
      <c r="I2543" s="42"/>
      <c r="J2543" s="43"/>
      <c r="K2543" s="43"/>
      <c r="L2543" s="43"/>
      <c r="M2543" s="43"/>
      <c r="N2543" s="43"/>
      <c r="O2543" s="43"/>
      <c r="P2543" s="43"/>
      <c r="Q2543" s="43"/>
      <c r="R2543" s="43"/>
      <c r="S2543" s="43"/>
      <c r="T2543" s="43"/>
      <c r="U2543" s="43"/>
      <c r="V2543" s="43"/>
      <c r="W2543" s="43"/>
      <c r="X2543" s="43"/>
      <c r="Y2543" s="43"/>
      <c r="Z2543" s="43"/>
      <c r="AA2543" s="43"/>
      <c r="AB2543" s="43"/>
      <c r="AC2543" s="204"/>
      <c r="AD2543" s="204"/>
      <c r="AE2543" s="204"/>
      <c r="AF2543" s="204"/>
      <c r="AG2543" s="204"/>
      <c r="AH2543" s="204"/>
      <c r="AI2543" s="204"/>
      <c r="AJ2543" s="204"/>
      <c r="AK2543" s="204"/>
      <c r="AL2543" s="204"/>
      <c r="AM2543" s="205"/>
    </row>
    <row r="2544" spans="1:39" customFormat="1">
      <c r="B2544" s="118"/>
      <c r="C2544" s="28"/>
      <c r="D2544" s="19"/>
      <c r="E2544" s="19"/>
      <c r="F2544" s="19"/>
      <c r="G2544" s="19"/>
      <c r="H2544" s="29"/>
      <c r="I2544" s="20"/>
      <c r="J2544" s="30"/>
      <c r="K2544" s="30"/>
      <c r="L2544" s="30"/>
      <c r="M2544" s="30"/>
      <c r="N2544" s="30"/>
      <c r="O2544" s="30"/>
      <c r="P2544" s="30"/>
      <c r="Q2544" s="30"/>
      <c r="R2544" s="30"/>
      <c r="S2544" s="30"/>
      <c r="T2544" s="30"/>
      <c r="U2544" s="30"/>
      <c r="V2544" s="30"/>
      <c r="W2544" s="30"/>
      <c r="X2544" s="30"/>
      <c r="Y2544" s="30"/>
      <c r="Z2544" s="30"/>
      <c r="AA2544" s="30"/>
      <c r="AB2544" s="30"/>
      <c r="AC2544" s="206"/>
      <c r="AD2544" s="206"/>
      <c r="AE2544" s="206"/>
      <c r="AF2544" s="206"/>
      <c r="AG2544" s="206"/>
      <c r="AH2544" s="206"/>
      <c r="AI2544" s="206"/>
      <c r="AJ2544" s="206"/>
      <c r="AK2544" s="206"/>
      <c r="AL2544" s="206"/>
      <c r="AM2544" s="207"/>
    </row>
    <row r="2545" spans="1:39" customFormat="1" outlineLevel="1">
      <c r="B2545" s="114" t="s">
        <v>41</v>
      </c>
      <c r="C2545" s="28"/>
      <c r="D2545" s="19"/>
      <c r="E2545" s="19"/>
      <c r="F2545" s="19"/>
      <c r="G2545" s="19"/>
      <c r="H2545" s="29"/>
      <c r="I2545" s="20"/>
      <c r="J2545" s="30"/>
      <c r="K2545" s="30"/>
      <c r="L2545" s="30"/>
      <c r="M2545" s="30"/>
      <c r="N2545" s="30"/>
      <c r="O2545" s="30"/>
      <c r="P2545" s="30"/>
      <c r="Q2545" s="30"/>
      <c r="R2545" s="30"/>
      <c r="S2545" s="30"/>
      <c r="T2545" s="30"/>
      <c r="U2545" s="30"/>
      <c r="V2545" s="30"/>
      <c r="W2545" s="30"/>
      <c r="X2545" s="30"/>
      <c r="Y2545" s="30"/>
      <c r="Z2545" s="30"/>
      <c r="AA2545" s="30"/>
      <c r="AB2545" s="30"/>
      <c r="AC2545" s="206"/>
      <c r="AD2545" s="206"/>
      <c r="AE2545" s="206"/>
      <c r="AF2545" s="206"/>
      <c r="AG2545" s="206"/>
      <c r="AH2545" s="206"/>
      <c r="AI2545" s="206"/>
      <c r="AJ2545" s="206"/>
      <c r="AK2545" s="206"/>
      <c r="AL2545" s="206"/>
      <c r="AM2545" s="207"/>
    </row>
    <row r="2546" spans="1:39" customFormat="1" outlineLevel="1">
      <c r="A2546" t="str">
        <f>B2546&amp;C2546</f>
        <v>Surname, Forename1</v>
      </c>
      <c r="B2546" s="255" t="s">
        <v>28</v>
      </c>
      <c r="C2546" s="122">
        <v>1</v>
      </c>
      <c r="D2546" s="26" t="s">
        <v>22</v>
      </c>
      <c r="E2546" s="103"/>
      <c r="F2546" s="217"/>
      <c r="G2546" s="218"/>
      <c r="H2546" s="16"/>
      <c r="I2546" s="16"/>
      <c r="J2546" s="17"/>
      <c r="K2546" s="94"/>
      <c r="L2546" s="94"/>
      <c r="M2546" s="94"/>
      <c r="N2546" s="94"/>
      <c r="O2546" s="94"/>
      <c r="P2546" s="94"/>
      <c r="Q2546" s="17">
        <f>SUM(K2546:P2546)</f>
        <v>0</v>
      </c>
      <c r="R2546" s="94"/>
      <c r="S2546" s="94"/>
      <c r="T2546" s="17">
        <f>SUM(R2546:S2546)</f>
        <v>0</v>
      </c>
      <c r="U2546" s="17"/>
      <c r="V2546" s="94"/>
      <c r="W2546" s="17"/>
      <c r="X2546" s="94" t="e">
        <f>AVERAGE(V2546:W2546)</f>
        <v>#DIV/0!</v>
      </c>
      <c r="Y2546" s="17"/>
      <c r="Z2546" s="17"/>
      <c r="AA2546" s="17"/>
      <c r="AB2546" s="17"/>
      <c r="AC2546" s="190">
        <f>IF(J2546&lt;&gt;0,INT(25.4347*POWER((18-J2546),1.81)),0)</f>
        <v>0</v>
      </c>
      <c r="AD2546" s="190">
        <f>IF(Q2546&lt;&gt;0,INT(0.14354*POWER(((10*Q2546)-220),1.4)),0)</f>
        <v>0</v>
      </c>
      <c r="AE2546" s="190">
        <f>IF(T2546&lt;&gt;0,INT(51.39*POWER((T2546-1.5),1.05)),0)</f>
        <v>0</v>
      </c>
      <c r="AF2546" s="190">
        <f>IF(U2546&lt;&gt;0,INT(0.8465*POWER(((100*U2546)-75),1.42)),0)</f>
        <v>0</v>
      </c>
      <c r="AG2546" s="190" t="e">
        <f>IF(X2546&lt;&gt;0,INT(1.53775*POWER((82-X2546),1.81)),0)</f>
        <v>#DIV/0!</v>
      </c>
      <c r="AH2546" s="190">
        <f>IF(Y2546&lt;&gt;0,INT(5.74352*POWER((28.5-Y2546),1.92)),0)</f>
        <v>0</v>
      </c>
      <c r="AI2546" s="190">
        <f>IF(Z2546&lt;&gt;0,INT(12.91*POWER((Z2546-4),1.1)),0)</f>
        <v>0</v>
      </c>
      <c r="AJ2546" s="190">
        <f>IF(AA2546&lt;&gt;0,INT(0.2797*POWER(((100*AA2546)),1.35)),0)</f>
        <v>0</v>
      </c>
      <c r="AK2546" s="191">
        <f>IF(AB2546&lt;&gt;0,INT(100.14*POWER((AB2546-1),1.08)),0)</f>
        <v>0</v>
      </c>
      <c r="AL2546" s="208">
        <v>7</v>
      </c>
      <c r="AM2546" s="193" t="e">
        <f>SUM(AC2546:AK2546)</f>
        <v>#DIV/0!</v>
      </c>
    </row>
    <row r="2547" spans="1:39" customFormat="1" outlineLevel="1">
      <c r="A2547" t="str">
        <f>B2546&amp;C2547</f>
        <v>Surname, Forename2</v>
      </c>
      <c r="B2547" s="256"/>
      <c r="C2547" s="123">
        <v>2</v>
      </c>
      <c r="D2547" s="26" t="s">
        <v>22</v>
      </c>
      <c r="E2547" s="103"/>
      <c r="F2547" s="219"/>
      <c r="G2547" s="220"/>
      <c r="H2547" s="15"/>
      <c r="I2547" s="16"/>
      <c r="J2547" s="17"/>
      <c r="K2547" s="94"/>
      <c r="L2547" s="94"/>
      <c r="M2547" s="94"/>
      <c r="N2547" s="94"/>
      <c r="O2547" s="94"/>
      <c r="P2547" s="94"/>
      <c r="Q2547" s="17" t="str">
        <f>IF(SUM(K2547:P2547)=0,"",SUM(K2547:P2547))</f>
        <v/>
      </c>
      <c r="R2547" s="94"/>
      <c r="S2547" s="94"/>
      <c r="T2547" s="17" t="str">
        <f>IF(SUM(R2547:S2547)=0,"",SUM(R2547:S2547))</f>
        <v/>
      </c>
      <c r="U2547" s="17"/>
      <c r="V2547" s="94"/>
      <c r="W2547" s="17"/>
      <c r="X2547" s="94" t="str">
        <f>IFERROR(AVERAGE(V2547:W2547),"")</f>
        <v/>
      </c>
      <c r="Y2547" s="17"/>
      <c r="Z2547" s="17"/>
      <c r="AA2547" s="71"/>
      <c r="AB2547" s="17"/>
      <c r="AC2547" s="190" t="str">
        <f>IF(J2547="","",IF(J2547&lt;&gt;0,INT(25.4347*POWER((18-J2547),1.81)),0))</f>
        <v/>
      </c>
      <c r="AD2547" s="190" t="str">
        <f>IFERROR(IF(Q2547&lt;&gt;0,INT(0.14354*POWER(((10*Q2547)-220),1.4)),0),"")</f>
        <v/>
      </c>
      <c r="AE2547" s="190" t="str">
        <f>IFERROR(IF(T2547&lt;&gt;0,INT(51.39*POWER((T2547-1.5),1.05)),0),"")</f>
        <v/>
      </c>
      <c r="AF2547" s="190">
        <f>IF(U2547&lt;&gt;0,INT(0.8465*POWER(((100*U2547)-75),1.42)),0)</f>
        <v>0</v>
      </c>
      <c r="AG2547" s="190" t="str">
        <f>IFERROR(IF(X2547&lt;&gt;0,INT(1.53775*POWER((82-X2547),1.81)),0),"")</f>
        <v/>
      </c>
      <c r="AH2547" s="190" t="str">
        <f>IF(Y2547="","",IF(Y2547&lt;&gt;0,INT(5.74352*POWER((28.5-Y2547),1.92)),0))</f>
        <v/>
      </c>
      <c r="AI2547" s="190">
        <f>IF(Z2547&lt;&gt;0,INT(12.91*POWER((Z2547-4),1.1)),0)</f>
        <v>0</v>
      </c>
      <c r="AJ2547" s="190" t="str">
        <f>IF(AA2547="","",IF(AA2547&lt;&gt;0,INT(0.2797*POWER(((100*AA2547)),1.35)),0))</f>
        <v/>
      </c>
      <c r="AK2547" s="191" t="str">
        <f>IF(AB2547="","",IF(AB2547&lt;&gt;0,INT(100.14*POWER((AB2547-1),1.08)),0))</f>
        <v/>
      </c>
      <c r="AL2547" s="192">
        <f>COUNT(J2547,Q2547,T2547,X2547,Y2547,AA2547,AB2547)</f>
        <v>0</v>
      </c>
      <c r="AM2547" s="193" t="str">
        <f>IF(AL2547=0,"",SUM(AC2547:AK2547))</f>
        <v/>
      </c>
    </row>
    <row r="2548" spans="1:39" customFormat="1" outlineLevel="1">
      <c r="B2548" s="256"/>
      <c r="C2548" s="124" t="s">
        <v>65</v>
      </c>
      <c r="D2548" s="103"/>
      <c r="E2548" s="103"/>
      <c r="F2548" s="219"/>
      <c r="G2548" s="220"/>
      <c r="H2548" s="104"/>
      <c r="I2548" s="105"/>
      <c r="J2548" s="107" t="str">
        <f>IFERROR((J2546-J2547)/J2547*100%,"")</f>
        <v/>
      </c>
      <c r="K2548" s="107" t="str">
        <f>IFERROR((K2547-K2546)/K2547*100%,"")</f>
        <v/>
      </c>
      <c r="L2548" s="107" t="str">
        <f t="shared" ref="L2548:S2548" si="11215">IFERROR((L2547-L2546)/L2547*100%,"")</f>
        <v/>
      </c>
      <c r="M2548" s="107" t="str">
        <f t="shared" si="11215"/>
        <v/>
      </c>
      <c r="N2548" s="107" t="str">
        <f t="shared" si="11215"/>
        <v/>
      </c>
      <c r="O2548" s="107" t="str">
        <f t="shared" si="11215"/>
        <v/>
      </c>
      <c r="P2548" s="107" t="str">
        <f t="shared" si="11215"/>
        <v/>
      </c>
      <c r="Q2548" s="107" t="str">
        <f t="shared" si="11215"/>
        <v/>
      </c>
      <c r="R2548" s="107" t="str">
        <f t="shared" si="11215"/>
        <v/>
      </c>
      <c r="S2548" s="107" t="str">
        <f t="shared" si="11215"/>
        <v/>
      </c>
      <c r="T2548" s="107" t="str">
        <f>IFERROR((T2547-T2546)/T2547*100%,"")</f>
        <v/>
      </c>
      <c r="U2548" s="107" t="str">
        <f t="shared" ref="U2548" si="11216">IFERROR((U2547-U2546)/U2547*100%,"")</f>
        <v/>
      </c>
      <c r="V2548" s="107" t="str">
        <f>IFERROR((V2546-V2547)/V2547*100%,"")</f>
        <v/>
      </c>
      <c r="W2548" s="107" t="str">
        <f>IFERROR((W2546-W2547)/W2547*100%,"")</f>
        <v/>
      </c>
      <c r="X2548" s="107" t="str">
        <f>IFERROR((X2546-X2547)/X2547*100%,"")</f>
        <v/>
      </c>
      <c r="Y2548" s="107" t="str">
        <f>IFERROR((Y2546-Y2547)/Y2547*100%,"")</f>
        <v/>
      </c>
      <c r="Z2548" s="107" t="str">
        <f t="shared" ref="Z2548:AB2548" si="11217">IFERROR((Z2547-Z2546)/Z2547*100%,"")</f>
        <v/>
      </c>
      <c r="AA2548" s="107" t="str">
        <f t="shared" si="11217"/>
        <v/>
      </c>
      <c r="AB2548" s="107" t="str">
        <f t="shared" si="11217"/>
        <v/>
      </c>
      <c r="AC2548" s="194" t="str">
        <f t="shared" ref="AC2548" si="11218">IFERROR((AC2547-AC2546)/AC2547*100%,"")</f>
        <v/>
      </c>
      <c r="AD2548" s="194" t="str">
        <f t="shared" ref="AD2548" si="11219">IFERROR((AD2547-AD2546)/AD2547*100%,"")</f>
        <v/>
      </c>
      <c r="AE2548" s="194" t="str">
        <f t="shared" ref="AE2548" si="11220">IFERROR((AE2547-AE2546)/AE2547*100%,"")</f>
        <v/>
      </c>
      <c r="AF2548" s="194" t="str">
        <f t="shared" ref="AF2548" si="11221">IFERROR((AF2547-AF2546)/AF2547*100%,"")</f>
        <v/>
      </c>
      <c r="AG2548" s="194" t="str">
        <f t="shared" ref="AG2548" si="11222">IFERROR((AG2547-AG2546)/AG2547*100%,"")</f>
        <v/>
      </c>
      <c r="AH2548" s="194" t="str">
        <f t="shared" ref="AH2548" si="11223">IFERROR((AH2547-AH2546)/AH2547*100%,"")</f>
        <v/>
      </c>
      <c r="AI2548" s="194" t="str">
        <f t="shared" ref="AI2548" si="11224">IFERROR((AI2547-AI2546)/AI2547*100%,"")</f>
        <v/>
      </c>
      <c r="AJ2548" s="194" t="str">
        <f t="shared" ref="AJ2548" si="11225">IFERROR((AJ2547-AJ2546)/AJ2547*100%,"")</f>
        <v/>
      </c>
      <c r="AK2548" s="194" t="str">
        <f t="shared" ref="AK2548" si="11226">IFERROR((AK2547-AK2546)/AK2547*100%,"")</f>
        <v/>
      </c>
      <c r="AL2548" s="194" t="str">
        <f t="shared" ref="AL2548:AM2548" si="11227">IFERROR((AL2547-AL2546)/AL2547*100%,"")</f>
        <v/>
      </c>
      <c r="AM2548" s="228" t="str">
        <f t="shared" si="11227"/>
        <v/>
      </c>
    </row>
    <row r="2549" spans="1:39" customFormat="1" outlineLevel="1">
      <c r="A2549" t="str">
        <f>B2546&amp;C2549</f>
        <v>Surname, Forename3</v>
      </c>
      <c r="B2549" s="256"/>
      <c r="C2549" s="123">
        <v>3</v>
      </c>
      <c r="D2549" s="26" t="s">
        <v>22</v>
      </c>
      <c r="E2549" s="103"/>
      <c r="F2549" s="219"/>
      <c r="G2549" s="220"/>
      <c r="H2549" s="15"/>
      <c r="I2549" s="16"/>
      <c r="J2549" s="17"/>
      <c r="K2549" s="94"/>
      <c r="L2549" s="94"/>
      <c r="M2549" s="94"/>
      <c r="N2549" s="94"/>
      <c r="O2549" s="94"/>
      <c r="P2549" s="94"/>
      <c r="Q2549" s="17" t="str">
        <f>IF(SUM(K2549:P2549)=0,"",SUM(K2549:P2549))</f>
        <v/>
      </c>
      <c r="R2549" s="94"/>
      <c r="S2549" s="94"/>
      <c r="T2549" s="17" t="str">
        <f>IF(SUM(R2549:S2549)=0,"",SUM(R2549:S2549))</f>
        <v/>
      </c>
      <c r="U2549" s="17"/>
      <c r="V2549" s="94"/>
      <c r="W2549" s="17"/>
      <c r="X2549" s="94" t="str">
        <f>IFERROR(AVERAGE(V2549:W2549),"")</f>
        <v/>
      </c>
      <c r="Y2549" s="17"/>
      <c r="Z2549" s="17"/>
      <c r="AA2549" s="71"/>
      <c r="AB2549" s="17"/>
      <c r="AC2549" s="190" t="str">
        <f>IF(J2549="","",IF(J2549&lt;&gt;0,INT(25.4347*POWER((18-J2549),1.81)),0))</f>
        <v/>
      </c>
      <c r="AD2549" s="190" t="str">
        <f>IFERROR(IF(Q2549&lt;&gt;0,INT(0.14354*POWER(((10*Q2549)-220),1.4)),0),"")</f>
        <v/>
      </c>
      <c r="AE2549" s="190" t="str">
        <f>IFERROR(IF(T2549&lt;&gt;0,INT(51.39*POWER((T2549-1.5),1.05)),0),"")</f>
        <v/>
      </c>
      <c r="AF2549" s="190">
        <f>IF(U2549&lt;&gt;0,INT(0.8465*POWER(((100*U2549)-75),1.42)),0)</f>
        <v>0</v>
      </c>
      <c r="AG2549" s="190" t="str">
        <f>IFERROR(IF(X2549&lt;&gt;0,INT(1.53775*POWER((82-X2549),1.81)),0),"")</f>
        <v/>
      </c>
      <c r="AH2549" s="190" t="str">
        <f>IF(Y2549="","",IF(Y2549&lt;&gt;0,INT(5.74352*POWER((28.5-Y2549),1.92)),0))</f>
        <v/>
      </c>
      <c r="AI2549" s="190">
        <f>IF(Z2549&lt;&gt;0,INT(12.91*POWER((Z2549-4),1.1)),0)</f>
        <v>0</v>
      </c>
      <c r="AJ2549" s="190" t="str">
        <f>IF(AA2549="","",IF(AA2549&lt;&gt;0,INT(0.2797*POWER(((100*AA2549)),1.35)),0))</f>
        <v/>
      </c>
      <c r="AK2549" s="191" t="str">
        <f>IF(AB2549="","",IF(AB2549&lt;&gt;0,INT(100.14*POWER((AB2549-1),1.08)),0))</f>
        <v/>
      </c>
      <c r="AL2549" s="192">
        <f>COUNT(J2549,Q2549,T2549,X2549,Y2549,AA2549,AB2549)</f>
        <v>0</v>
      </c>
      <c r="AM2549" s="193" t="str">
        <f>IF(AL2549=0,"",SUM(AC2549:AK2549))</f>
        <v/>
      </c>
    </row>
    <row r="2550" spans="1:39" customFormat="1" outlineLevel="1">
      <c r="B2550" s="256"/>
      <c r="C2550" s="124" t="s">
        <v>65</v>
      </c>
      <c r="D2550" s="103"/>
      <c r="E2550" s="103"/>
      <c r="F2550" s="219"/>
      <c r="G2550" s="220"/>
      <c r="H2550" s="104"/>
      <c r="I2550" s="105"/>
      <c r="J2550" s="107" t="str">
        <f>IFERROR((J2547-J2549)/J2549*100%,"")</f>
        <v/>
      </c>
      <c r="K2550" s="107" t="str">
        <f t="shared" ref="K2550:T2550" si="11228">IFERROR((K2549-K2547)/K2549*100%,"")</f>
        <v/>
      </c>
      <c r="L2550" s="107" t="str">
        <f t="shared" si="11228"/>
        <v/>
      </c>
      <c r="M2550" s="107" t="str">
        <f t="shared" si="11228"/>
        <v/>
      </c>
      <c r="N2550" s="107" t="str">
        <f t="shared" si="11228"/>
        <v/>
      </c>
      <c r="O2550" s="107" t="str">
        <f t="shared" si="11228"/>
        <v/>
      </c>
      <c r="P2550" s="107" t="str">
        <f t="shared" si="11228"/>
        <v/>
      </c>
      <c r="Q2550" s="107" t="str">
        <f t="shared" si="11228"/>
        <v/>
      </c>
      <c r="R2550" s="107" t="str">
        <f t="shared" si="11228"/>
        <v/>
      </c>
      <c r="S2550" s="107" t="str">
        <f t="shared" si="11228"/>
        <v/>
      </c>
      <c r="T2550" s="107" t="str">
        <f t="shared" si="11228"/>
        <v/>
      </c>
      <c r="U2550" s="107" t="str">
        <f t="shared" ref="U2550" si="11229">IFERROR((U2549-U2548)/U2549*100%,"")</f>
        <v/>
      </c>
      <c r="V2550" s="107" t="str">
        <f>IFERROR((V2547-V2549)/V2549*100%,"")</f>
        <v/>
      </c>
      <c r="W2550" s="107" t="str">
        <f>IFERROR((W2547-W2549)/W2549*100%,"")</f>
        <v/>
      </c>
      <c r="X2550" s="107" t="str">
        <f>IFERROR((X2547-X2549)/X2549*100%,"")</f>
        <v/>
      </c>
      <c r="Y2550" s="107" t="str">
        <f>IFERROR((Y2547-Y2549)/Y2549*100%,"")</f>
        <v/>
      </c>
      <c r="Z2550" s="107" t="str">
        <f t="shared" ref="Z2550" si="11230">IFERROR((Z2549-Z2548)/Z2549*100%,"")</f>
        <v/>
      </c>
      <c r="AA2550" s="107" t="str">
        <f>IFERROR((AA2549-AA2547)/AA2549*100%,"")</f>
        <v/>
      </c>
      <c r="AB2550" s="107" t="str">
        <f>IFERROR((AB2549-AB2547)/AB2549*100%,"")</f>
        <v/>
      </c>
      <c r="AC2550" s="194" t="str">
        <f t="shared" ref="AC2550" si="11231">IFERROR((AC2549-AC2548)/AC2549*100%,"")</f>
        <v/>
      </c>
      <c r="AD2550" s="194" t="str">
        <f t="shared" ref="AD2550" si="11232">IFERROR((AD2549-AD2548)/AD2549*100%,"")</f>
        <v/>
      </c>
      <c r="AE2550" s="194" t="str">
        <f t="shared" ref="AE2550" si="11233">IFERROR((AE2549-AE2548)/AE2549*100%,"")</f>
        <v/>
      </c>
      <c r="AF2550" s="194" t="str">
        <f t="shared" ref="AF2550" si="11234">IFERROR((AF2549-AF2548)/AF2549*100%,"")</f>
        <v/>
      </c>
      <c r="AG2550" s="194" t="str">
        <f t="shared" ref="AG2550" si="11235">IFERROR((AG2549-AG2548)/AG2549*100%,"")</f>
        <v/>
      </c>
      <c r="AH2550" s="194" t="str">
        <f t="shared" ref="AH2550" si="11236">IFERROR((AH2549-AH2548)/AH2549*100%,"")</f>
        <v/>
      </c>
      <c r="AI2550" s="194" t="str">
        <f t="shared" ref="AI2550" si="11237">IFERROR((AI2549-AI2548)/AI2549*100%,"")</f>
        <v/>
      </c>
      <c r="AJ2550" s="194" t="str">
        <f t="shared" ref="AJ2550" si="11238">IFERROR((AJ2549-AJ2548)/AJ2549*100%,"")</f>
        <v/>
      </c>
      <c r="AK2550" s="194" t="str">
        <f t="shared" ref="AK2550" si="11239">IFERROR((AK2549-AK2548)/AK2549*100%,"")</f>
        <v/>
      </c>
      <c r="AL2550" s="194" t="str">
        <f t="shared" ref="AL2550" si="11240">IFERROR((AL2549-AL2548)/AL2549*100%,"")</f>
        <v/>
      </c>
      <c r="AM2550" s="227" t="str">
        <f>IFERROR((AM2549-AM2547)/AM2549*100%,"")</f>
        <v/>
      </c>
    </row>
    <row r="2551" spans="1:39" customFormat="1" outlineLevel="1">
      <c r="A2551" t="str">
        <f>B2546&amp;C2551</f>
        <v>Surname, Forename4</v>
      </c>
      <c r="B2551" s="256"/>
      <c r="C2551" s="123">
        <v>4</v>
      </c>
      <c r="D2551" s="26" t="s">
        <v>22</v>
      </c>
      <c r="E2551" s="103"/>
      <c r="F2551" s="219"/>
      <c r="G2551" s="220"/>
      <c r="H2551" s="15"/>
      <c r="I2551" s="16"/>
      <c r="J2551" s="17"/>
      <c r="K2551" s="94"/>
      <c r="L2551" s="94"/>
      <c r="M2551" s="94"/>
      <c r="N2551" s="94"/>
      <c r="O2551" s="94"/>
      <c r="P2551" s="94"/>
      <c r="Q2551" s="17" t="str">
        <f>IF(SUM(K2551:P2551)=0,"",SUM(K2551:P2551))</f>
        <v/>
      </c>
      <c r="R2551" s="94"/>
      <c r="S2551" s="94"/>
      <c r="T2551" s="17" t="str">
        <f>IF(SUM(R2551:S2551)=0,"",SUM(R2551:S2551))</f>
        <v/>
      </c>
      <c r="U2551" s="17"/>
      <c r="V2551" s="94"/>
      <c r="W2551" s="17"/>
      <c r="X2551" s="94" t="str">
        <f>IFERROR(AVERAGE(V2551:W2551),"")</f>
        <v/>
      </c>
      <c r="Y2551" s="17"/>
      <c r="Z2551" s="17"/>
      <c r="AA2551" s="71"/>
      <c r="AB2551" s="17"/>
      <c r="AC2551" s="190" t="str">
        <f>IF(J2551="","",IF(J2551&lt;&gt;0,INT(25.4347*POWER((18-J2551),1.81)),0))</f>
        <v/>
      </c>
      <c r="AD2551" s="190" t="str">
        <f>IFERROR(IF(Q2551&lt;&gt;0,INT(0.14354*POWER(((10*Q2551)-220),1.4)),0),"")</f>
        <v/>
      </c>
      <c r="AE2551" s="190" t="str">
        <f>IFERROR(IF(T2551&lt;&gt;0,INT(51.39*POWER((T2551-1.5),1.05)),0),"")</f>
        <v/>
      </c>
      <c r="AF2551" s="190">
        <f>IF(U2551&lt;&gt;0,INT(0.8465*POWER(((100*U2551)-75),1.42)),0)</f>
        <v>0</v>
      </c>
      <c r="AG2551" s="190" t="str">
        <f>IFERROR(IF(X2551&lt;&gt;0,INT(1.53775*POWER((82-X2551),1.81)),0),"")</f>
        <v/>
      </c>
      <c r="AH2551" s="190" t="str">
        <f>IF(Y2551="","",IF(Y2551&lt;&gt;0,INT(5.74352*POWER((28.5-Y2551),1.92)),0))</f>
        <v/>
      </c>
      <c r="AI2551" s="190">
        <f>IF(Z2551&lt;&gt;0,INT(12.91*POWER((Z2551-4),1.1)),0)</f>
        <v>0</v>
      </c>
      <c r="AJ2551" s="190" t="str">
        <f>IF(AA2551="","",IF(AA2551&lt;&gt;0,INT(0.2797*POWER(((100*AA2551)),1.35)),0))</f>
        <v/>
      </c>
      <c r="AK2551" s="191" t="str">
        <f>IF(AB2551="","",IF(AB2551&lt;&gt;0,INT(100.14*POWER((AB2551-1),1.08)),0))</f>
        <v/>
      </c>
      <c r="AL2551" s="192">
        <f>COUNT(J2551,Q2551,T2551,X2551,Y2551,AA2551,AB2551)</f>
        <v>0</v>
      </c>
      <c r="AM2551" s="193" t="str">
        <f>IF(AL2551=0,"",SUM(AC2551:AK2551))</f>
        <v/>
      </c>
    </row>
    <row r="2552" spans="1:39" customFormat="1" outlineLevel="1">
      <c r="B2552" s="256"/>
      <c r="C2552" s="124" t="s">
        <v>65</v>
      </c>
      <c r="D2552" s="103"/>
      <c r="E2552" s="103"/>
      <c r="F2552" s="219"/>
      <c r="G2552" s="220"/>
      <c r="H2552" s="104"/>
      <c r="I2552" s="105"/>
      <c r="J2552" s="107" t="str">
        <f>IFERROR((J2549-J2551)/J2551*100%,"")</f>
        <v/>
      </c>
      <c r="K2552" s="107" t="str">
        <f t="shared" ref="K2552:T2552" si="11241">IFERROR((K2551-K2549)/K2551*100%,"")</f>
        <v/>
      </c>
      <c r="L2552" s="107" t="str">
        <f t="shared" si="11241"/>
        <v/>
      </c>
      <c r="M2552" s="107" t="str">
        <f t="shared" si="11241"/>
        <v/>
      </c>
      <c r="N2552" s="107" t="str">
        <f t="shared" si="11241"/>
        <v/>
      </c>
      <c r="O2552" s="107" t="str">
        <f t="shared" si="11241"/>
        <v/>
      </c>
      <c r="P2552" s="107" t="str">
        <f t="shared" si="11241"/>
        <v/>
      </c>
      <c r="Q2552" s="107" t="str">
        <f t="shared" si="11241"/>
        <v/>
      </c>
      <c r="R2552" s="107" t="str">
        <f t="shared" si="11241"/>
        <v/>
      </c>
      <c r="S2552" s="107" t="str">
        <f t="shared" si="11241"/>
        <v/>
      </c>
      <c r="T2552" s="107" t="str">
        <f t="shared" si="11241"/>
        <v/>
      </c>
      <c r="U2552" s="107" t="str">
        <f t="shared" ref="U2552" si="11242">IFERROR((U2551-U2550)/U2551*100%,"")</f>
        <v/>
      </c>
      <c r="V2552" s="107" t="str">
        <f>IFERROR((V2549-V2551)/V2551*100%,"")</f>
        <v/>
      </c>
      <c r="W2552" s="107" t="str">
        <f>IFERROR((W2549-W2551)/W2551*100%,"")</f>
        <v/>
      </c>
      <c r="X2552" s="107" t="str">
        <f>IFERROR((X2549-X2551)/X2551*100%,"")</f>
        <v/>
      </c>
      <c r="Y2552" s="107" t="str">
        <f>IFERROR((Y2549-Y2551)/Y2551*100%,"")</f>
        <v/>
      </c>
      <c r="Z2552" s="107" t="str">
        <f t="shared" ref="Z2552" si="11243">IFERROR((Z2551-Z2550)/Z2551*100%,"")</f>
        <v/>
      </c>
      <c r="AA2552" s="107" t="str">
        <f>IFERROR((AA2551-AA2549)/AA2551*100%,"")</f>
        <v/>
      </c>
      <c r="AB2552" s="107" t="str">
        <f>IFERROR((AB2551-AB2549)/AB2551*100%,"")</f>
        <v/>
      </c>
      <c r="AC2552" s="194" t="str">
        <f t="shared" ref="AC2552" si="11244">IFERROR((AC2551-AC2550)/AC2551*100%,"")</f>
        <v/>
      </c>
      <c r="AD2552" s="194" t="str">
        <f t="shared" ref="AD2552" si="11245">IFERROR((AD2551-AD2550)/AD2551*100%,"")</f>
        <v/>
      </c>
      <c r="AE2552" s="194" t="str">
        <f t="shared" ref="AE2552" si="11246">IFERROR((AE2551-AE2550)/AE2551*100%,"")</f>
        <v/>
      </c>
      <c r="AF2552" s="194" t="str">
        <f t="shared" ref="AF2552" si="11247">IFERROR((AF2551-AF2550)/AF2551*100%,"")</f>
        <v/>
      </c>
      <c r="AG2552" s="194" t="str">
        <f t="shared" ref="AG2552" si="11248">IFERROR((AG2551-AG2550)/AG2551*100%,"")</f>
        <v/>
      </c>
      <c r="AH2552" s="194" t="str">
        <f t="shared" ref="AH2552" si="11249">IFERROR((AH2551-AH2550)/AH2551*100%,"")</f>
        <v/>
      </c>
      <c r="AI2552" s="194" t="str">
        <f t="shared" ref="AI2552" si="11250">IFERROR((AI2551-AI2550)/AI2551*100%,"")</f>
        <v/>
      </c>
      <c r="AJ2552" s="194" t="str">
        <f t="shared" ref="AJ2552" si="11251">IFERROR((AJ2551-AJ2550)/AJ2551*100%,"")</f>
        <v/>
      </c>
      <c r="AK2552" s="194" t="str">
        <f t="shared" ref="AK2552" si="11252">IFERROR((AK2551-AK2550)/AK2551*100%,"")</f>
        <v/>
      </c>
      <c r="AL2552" s="194" t="str">
        <f t="shared" ref="AL2552" si="11253">IFERROR((AL2551-AL2550)/AL2551*100%,"")</f>
        <v/>
      </c>
      <c r="AM2552" s="227" t="str">
        <f>IFERROR((AM2551-AM2549)/AM2551*100%,"")</f>
        <v/>
      </c>
    </row>
    <row r="2553" spans="1:39" customFormat="1" outlineLevel="1">
      <c r="A2553" t="str">
        <f>B2546&amp;C2553</f>
        <v>Surname, Forename5</v>
      </c>
      <c r="B2553" s="256"/>
      <c r="C2553" s="123">
        <v>5</v>
      </c>
      <c r="D2553" s="26" t="s">
        <v>22</v>
      </c>
      <c r="E2553" s="103"/>
      <c r="F2553" s="219"/>
      <c r="G2553" s="220"/>
      <c r="H2553" s="15"/>
      <c r="I2553" s="16"/>
      <c r="J2553" s="17"/>
      <c r="K2553" s="94"/>
      <c r="L2553" s="94"/>
      <c r="M2553" s="94"/>
      <c r="N2553" s="94"/>
      <c r="O2553" s="94"/>
      <c r="P2553" s="94"/>
      <c r="Q2553" s="17" t="str">
        <f>IF(SUM(K2553:P2553)=0,"",SUM(K2553:P2553))</f>
        <v/>
      </c>
      <c r="R2553" s="94"/>
      <c r="S2553" s="94"/>
      <c r="T2553" s="17" t="str">
        <f>IF(SUM(R2553:S2553)=0,"",SUM(R2553:S2553))</f>
        <v/>
      </c>
      <c r="U2553" s="17"/>
      <c r="V2553" s="94"/>
      <c r="W2553" s="17"/>
      <c r="X2553" s="94" t="str">
        <f>IFERROR(AVERAGE(V2553:W2553),"")</f>
        <v/>
      </c>
      <c r="Y2553" s="17"/>
      <c r="Z2553" s="17"/>
      <c r="AA2553" s="71"/>
      <c r="AB2553" s="17"/>
      <c r="AC2553" s="190" t="str">
        <f>IF(J2553="","",IF(J2553&lt;&gt;0,INT(25.4347*POWER((18-J2553),1.81)),0))</f>
        <v/>
      </c>
      <c r="AD2553" s="190" t="str">
        <f>IFERROR(IF(Q2553&lt;&gt;0,INT(0.14354*POWER(((10*Q2553)-220),1.4)),0),"")</f>
        <v/>
      </c>
      <c r="AE2553" s="190" t="str">
        <f>IFERROR(IF(T2553&lt;&gt;0,INT(51.39*POWER((T2553-1.5),1.05)),0),"")</f>
        <v/>
      </c>
      <c r="AF2553" s="190">
        <f>IF(U2553&lt;&gt;0,INT(0.8465*POWER(((100*U2553)-75),1.42)),0)</f>
        <v>0</v>
      </c>
      <c r="AG2553" s="190" t="str">
        <f>IFERROR(IF(X2553&lt;&gt;0,INT(1.53775*POWER((82-X2553),1.81)),0),"")</f>
        <v/>
      </c>
      <c r="AH2553" s="190" t="str">
        <f>IF(Y2553="","",IF(Y2553&lt;&gt;0,INT(5.74352*POWER((28.5-Y2553),1.92)),0))</f>
        <v/>
      </c>
      <c r="AI2553" s="190">
        <f>IF(Z2553&lt;&gt;0,INT(12.91*POWER((Z2553-4),1.1)),0)</f>
        <v>0</v>
      </c>
      <c r="AJ2553" s="190" t="str">
        <f>IF(AA2553="","",IF(AA2553&lt;&gt;0,INT(0.2797*POWER(((100*AA2553)),1.35)),0))</f>
        <v/>
      </c>
      <c r="AK2553" s="191" t="str">
        <f>IF(AB2553="","",IF(AB2553&lt;&gt;0,INT(100.14*POWER((AB2553-1),1.08)),0))</f>
        <v/>
      </c>
      <c r="AL2553" s="192">
        <f>COUNT(J2553,Q2553,T2553,X2553,Y2553,AA2553,AB2553)</f>
        <v>0</v>
      </c>
      <c r="AM2553" s="193" t="str">
        <f>IF(AL2553=0,"",SUM(AC2553:AK2553))</f>
        <v/>
      </c>
    </row>
    <row r="2554" spans="1:39" customFormat="1" outlineLevel="1">
      <c r="B2554" s="256"/>
      <c r="C2554" s="124" t="s">
        <v>65</v>
      </c>
      <c r="D2554" s="103"/>
      <c r="E2554" s="103"/>
      <c r="F2554" s="219"/>
      <c r="G2554" s="220"/>
      <c r="H2554" s="104"/>
      <c r="I2554" s="105"/>
      <c r="J2554" s="107" t="str">
        <f>IFERROR((J2551-J2553)/J2553*100%,"")</f>
        <v/>
      </c>
      <c r="K2554" s="107" t="str">
        <f t="shared" ref="K2554:T2554" si="11254">IFERROR((K2553-K2551)/K2553*100%,"")</f>
        <v/>
      </c>
      <c r="L2554" s="107" t="str">
        <f t="shared" si="11254"/>
        <v/>
      </c>
      <c r="M2554" s="107" t="str">
        <f t="shared" si="11254"/>
        <v/>
      </c>
      <c r="N2554" s="107" t="str">
        <f t="shared" si="11254"/>
        <v/>
      </c>
      <c r="O2554" s="107" t="str">
        <f t="shared" si="11254"/>
        <v/>
      </c>
      <c r="P2554" s="107" t="str">
        <f t="shared" si="11254"/>
        <v/>
      </c>
      <c r="Q2554" s="107" t="str">
        <f t="shared" si="11254"/>
        <v/>
      </c>
      <c r="R2554" s="107" t="str">
        <f t="shared" si="11254"/>
        <v/>
      </c>
      <c r="S2554" s="107" t="str">
        <f t="shared" si="11254"/>
        <v/>
      </c>
      <c r="T2554" s="107" t="str">
        <f t="shared" si="11254"/>
        <v/>
      </c>
      <c r="U2554" s="107" t="str">
        <f t="shared" ref="U2554" si="11255">IFERROR((U2553-U2552)/U2553*100%,"")</f>
        <v/>
      </c>
      <c r="V2554" s="107" t="str">
        <f>IFERROR((V2551-V2553)/V2553*100%,"")</f>
        <v/>
      </c>
      <c r="W2554" s="107" t="str">
        <f>IFERROR((W2551-W2553)/W2553*100%,"")</f>
        <v/>
      </c>
      <c r="X2554" s="107" t="str">
        <f>IFERROR((X2551-X2553)/X2553*100%,"")</f>
        <v/>
      </c>
      <c r="Y2554" s="107" t="str">
        <f>IFERROR((Y2551-Y2553)/Y2553*100%,"")</f>
        <v/>
      </c>
      <c r="Z2554" s="107" t="str">
        <f t="shared" ref="Z2554" si="11256">IFERROR((Z2553-Z2552)/Z2553*100%,"")</f>
        <v/>
      </c>
      <c r="AA2554" s="107" t="str">
        <f>IFERROR((AA2553-AA2551)/AA2553*100%,"")</f>
        <v/>
      </c>
      <c r="AB2554" s="107" t="str">
        <f>IFERROR((AB2553-AB2551)/AB2553*100%,"")</f>
        <v/>
      </c>
      <c r="AC2554" s="194" t="str">
        <f t="shared" ref="AC2554" si="11257">IFERROR((AC2553-AC2552)/AC2553*100%,"")</f>
        <v/>
      </c>
      <c r="AD2554" s="194" t="str">
        <f t="shared" ref="AD2554" si="11258">IFERROR((AD2553-AD2552)/AD2553*100%,"")</f>
        <v/>
      </c>
      <c r="AE2554" s="194" t="str">
        <f t="shared" ref="AE2554" si="11259">IFERROR((AE2553-AE2552)/AE2553*100%,"")</f>
        <v/>
      </c>
      <c r="AF2554" s="194" t="str">
        <f t="shared" ref="AF2554" si="11260">IFERROR((AF2553-AF2552)/AF2553*100%,"")</f>
        <v/>
      </c>
      <c r="AG2554" s="194" t="str">
        <f t="shared" ref="AG2554" si="11261">IFERROR((AG2553-AG2552)/AG2553*100%,"")</f>
        <v/>
      </c>
      <c r="AH2554" s="194" t="str">
        <f t="shared" ref="AH2554" si="11262">IFERROR((AH2553-AH2552)/AH2553*100%,"")</f>
        <v/>
      </c>
      <c r="AI2554" s="194" t="str">
        <f t="shared" ref="AI2554" si="11263">IFERROR((AI2553-AI2552)/AI2553*100%,"")</f>
        <v/>
      </c>
      <c r="AJ2554" s="194" t="str">
        <f t="shared" ref="AJ2554" si="11264">IFERROR((AJ2553-AJ2552)/AJ2553*100%,"")</f>
        <v/>
      </c>
      <c r="AK2554" s="194" t="str">
        <f t="shared" ref="AK2554" si="11265">IFERROR((AK2553-AK2552)/AK2553*100%,"")</f>
        <v/>
      </c>
      <c r="AL2554" s="194" t="str">
        <f t="shared" ref="AL2554" si="11266">IFERROR((AL2553-AL2552)/AL2553*100%,"")</f>
        <v/>
      </c>
      <c r="AM2554" s="227" t="str">
        <f>IFERROR((AM2553-AM2551)/AM2553*100%,"")</f>
        <v/>
      </c>
    </row>
    <row r="2555" spans="1:39" customFormat="1" outlineLevel="1">
      <c r="A2555" t="str">
        <f>B2546&amp;C2555</f>
        <v>Surname, Forename6</v>
      </c>
      <c r="B2555" s="256"/>
      <c r="C2555" s="123">
        <v>6</v>
      </c>
      <c r="D2555" s="26" t="s">
        <v>22</v>
      </c>
      <c r="E2555" s="103"/>
      <c r="F2555" s="219"/>
      <c r="G2555" s="220"/>
      <c r="H2555" s="15"/>
      <c r="I2555" s="16"/>
      <c r="J2555" s="17"/>
      <c r="K2555" s="94"/>
      <c r="L2555" s="94"/>
      <c r="M2555" s="94"/>
      <c r="N2555" s="94"/>
      <c r="O2555" s="94"/>
      <c r="P2555" s="94"/>
      <c r="Q2555" s="17" t="str">
        <f>IF(SUM(K2555:P2555)=0,"",SUM(K2555:P2555))</f>
        <v/>
      </c>
      <c r="R2555" s="94"/>
      <c r="S2555" s="94"/>
      <c r="T2555" s="17" t="str">
        <f>IF(SUM(R2555:S2555)=0,"",SUM(R2555:S2555))</f>
        <v/>
      </c>
      <c r="U2555" s="17"/>
      <c r="V2555" s="94"/>
      <c r="W2555" s="17"/>
      <c r="X2555" s="94" t="str">
        <f>IFERROR(AVERAGE(V2555:W2555),"")</f>
        <v/>
      </c>
      <c r="Y2555" s="17"/>
      <c r="Z2555" s="17"/>
      <c r="AA2555" s="71"/>
      <c r="AB2555" s="17"/>
      <c r="AC2555" s="190" t="str">
        <f>IF(J2555="","",IF(J2555&lt;&gt;0,INT(25.4347*POWER((18-J2555),1.81)),0))</f>
        <v/>
      </c>
      <c r="AD2555" s="190" t="str">
        <f>IFERROR(IF(Q2555&lt;&gt;0,INT(0.14354*POWER(((10*Q2555)-220),1.4)),0),"")</f>
        <v/>
      </c>
      <c r="AE2555" s="190" t="str">
        <f>IFERROR(IF(T2555&lt;&gt;0,INT(51.39*POWER((T2555-1.5),1.05)),0),"")</f>
        <v/>
      </c>
      <c r="AF2555" s="190">
        <f>IF(U2555&lt;&gt;0,INT(0.8465*POWER(((100*U2555)-75),1.42)),0)</f>
        <v>0</v>
      </c>
      <c r="AG2555" s="190" t="str">
        <f>IFERROR(IF(X2555&lt;&gt;0,INT(1.53775*POWER((82-X2555),1.81)),0),"")</f>
        <v/>
      </c>
      <c r="AH2555" s="190" t="str">
        <f>IF(Y2555="","",IF(Y2555&lt;&gt;0,INT(5.74352*POWER((28.5-Y2555),1.92)),0))</f>
        <v/>
      </c>
      <c r="AI2555" s="190">
        <f>IF(Z2555&lt;&gt;0,INT(12.91*POWER((Z2555-4),1.1)),0)</f>
        <v>0</v>
      </c>
      <c r="AJ2555" s="190" t="str">
        <f>IF(AA2555="","",IF(AA2555&lt;&gt;0,INT(0.2797*POWER(((100*AA2555)),1.35)),0))</f>
        <v/>
      </c>
      <c r="AK2555" s="191" t="str">
        <f>IF(AB2555="","",IF(AB2555&lt;&gt;0,INT(100.14*POWER((AB2555-1),1.08)),0))</f>
        <v/>
      </c>
      <c r="AL2555" s="192">
        <f>COUNT(J2555,Q2555,T2555,X2555,Y2555,AA2555,AB2555)</f>
        <v>0</v>
      </c>
      <c r="AM2555" s="193" t="str">
        <f>IF(AL2555=0,"",SUM(AC2555:AK2555))</f>
        <v/>
      </c>
    </row>
    <row r="2556" spans="1:39" customFormat="1" outlineLevel="1">
      <c r="B2556" s="256"/>
      <c r="C2556" s="124" t="s">
        <v>65</v>
      </c>
      <c r="D2556" s="103"/>
      <c r="E2556" s="103"/>
      <c r="F2556" s="219"/>
      <c r="G2556" s="220"/>
      <c r="H2556" s="104"/>
      <c r="I2556" s="105"/>
      <c r="J2556" s="107" t="str">
        <f>IFERROR((J2553-J2555)/J2555*100%,"")</f>
        <v/>
      </c>
      <c r="K2556" s="107" t="str">
        <f t="shared" ref="K2556:T2556" si="11267">IFERROR((K2555-K2553)/K2555*100%,"")</f>
        <v/>
      </c>
      <c r="L2556" s="107" t="str">
        <f t="shared" si="11267"/>
        <v/>
      </c>
      <c r="M2556" s="107" t="str">
        <f t="shared" si="11267"/>
        <v/>
      </c>
      <c r="N2556" s="107" t="str">
        <f t="shared" si="11267"/>
        <v/>
      </c>
      <c r="O2556" s="107" t="str">
        <f t="shared" si="11267"/>
        <v/>
      </c>
      <c r="P2556" s="107" t="str">
        <f t="shared" si="11267"/>
        <v/>
      </c>
      <c r="Q2556" s="107" t="str">
        <f t="shared" si="11267"/>
        <v/>
      </c>
      <c r="R2556" s="107" t="str">
        <f t="shared" si="11267"/>
        <v/>
      </c>
      <c r="S2556" s="107" t="str">
        <f t="shared" si="11267"/>
        <v/>
      </c>
      <c r="T2556" s="107" t="str">
        <f t="shared" si="11267"/>
        <v/>
      </c>
      <c r="U2556" s="107" t="str">
        <f t="shared" ref="U2556" si="11268">IFERROR((U2555-U2554)/U2555*100%,"")</f>
        <v/>
      </c>
      <c r="V2556" s="107" t="str">
        <f>IFERROR((V2553-V2555)/V2555*100%,"")</f>
        <v/>
      </c>
      <c r="W2556" s="107" t="str">
        <f>IFERROR((W2553-W2555)/W2555*100%,"")</f>
        <v/>
      </c>
      <c r="X2556" s="107" t="str">
        <f>IFERROR((X2553-X2555)/X2555*100%,"")</f>
        <v/>
      </c>
      <c r="Y2556" s="107" t="str">
        <f>IFERROR((Y2553-Y2555)/Y2555*100%,"")</f>
        <v/>
      </c>
      <c r="Z2556" s="107" t="str">
        <f t="shared" ref="Z2556" si="11269">IFERROR((Z2555-Z2554)/Z2555*100%,"")</f>
        <v/>
      </c>
      <c r="AA2556" s="107" t="str">
        <f>IFERROR((AA2555-AA2553)/AA2555*100%,"")</f>
        <v/>
      </c>
      <c r="AB2556" s="107" t="str">
        <f>IFERROR((AB2555-AB2553)/AB2555*100%,"")</f>
        <v/>
      </c>
      <c r="AC2556" s="194" t="str">
        <f t="shared" ref="AC2556" si="11270">IFERROR((AC2555-AC2554)/AC2555*100%,"")</f>
        <v/>
      </c>
      <c r="AD2556" s="194" t="str">
        <f t="shared" ref="AD2556" si="11271">IFERROR((AD2555-AD2554)/AD2555*100%,"")</f>
        <v/>
      </c>
      <c r="AE2556" s="194" t="str">
        <f t="shared" ref="AE2556" si="11272">IFERROR((AE2555-AE2554)/AE2555*100%,"")</f>
        <v/>
      </c>
      <c r="AF2556" s="194" t="str">
        <f t="shared" ref="AF2556" si="11273">IFERROR((AF2555-AF2554)/AF2555*100%,"")</f>
        <v/>
      </c>
      <c r="AG2556" s="194" t="str">
        <f t="shared" ref="AG2556" si="11274">IFERROR((AG2555-AG2554)/AG2555*100%,"")</f>
        <v/>
      </c>
      <c r="AH2556" s="194" t="str">
        <f t="shared" ref="AH2556" si="11275">IFERROR((AH2555-AH2554)/AH2555*100%,"")</f>
        <v/>
      </c>
      <c r="AI2556" s="194" t="str">
        <f t="shared" ref="AI2556" si="11276">IFERROR((AI2555-AI2554)/AI2555*100%,"")</f>
        <v/>
      </c>
      <c r="AJ2556" s="194" t="str">
        <f t="shared" ref="AJ2556" si="11277">IFERROR((AJ2555-AJ2554)/AJ2555*100%,"")</f>
        <v/>
      </c>
      <c r="AK2556" s="194" t="str">
        <f t="shared" ref="AK2556" si="11278">IFERROR((AK2555-AK2554)/AK2555*100%,"")</f>
        <v/>
      </c>
      <c r="AL2556" s="194" t="str">
        <f t="shared" ref="AL2556" si="11279">IFERROR((AL2555-AL2554)/AL2555*100%,"")</f>
        <v/>
      </c>
      <c r="AM2556" s="227" t="str">
        <f>IFERROR((AM2555-AM2553)/AM2555*100%,"")</f>
        <v/>
      </c>
    </row>
    <row r="2557" spans="1:39" customFormat="1" outlineLevel="1">
      <c r="A2557" t="str">
        <f>B2546&amp;C2557</f>
        <v>Surname, Forename7</v>
      </c>
      <c r="B2557" s="256"/>
      <c r="C2557" s="123">
        <v>7</v>
      </c>
      <c r="D2557" s="26" t="s">
        <v>22</v>
      </c>
      <c r="E2557" s="103"/>
      <c r="F2557" s="219"/>
      <c r="G2557" s="220"/>
      <c r="H2557" s="15"/>
      <c r="I2557" s="16"/>
      <c r="J2557" s="17"/>
      <c r="K2557" s="94"/>
      <c r="L2557" s="94"/>
      <c r="M2557" s="94"/>
      <c r="N2557" s="94"/>
      <c r="O2557" s="94"/>
      <c r="P2557" s="94"/>
      <c r="Q2557" s="17" t="str">
        <f>IF(SUM(K2557:P2557)=0,"",SUM(K2557:P2557))</f>
        <v/>
      </c>
      <c r="R2557" s="94"/>
      <c r="S2557" s="94"/>
      <c r="T2557" s="17" t="str">
        <f>IF(SUM(R2557:S2557)=0,"",SUM(R2557:S2557))</f>
        <v/>
      </c>
      <c r="U2557" s="17"/>
      <c r="V2557" s="94"/>
      <c r="W2557" s="17"/>
      <c r="X2557" s="94" t="str">
        <f>IFERROR(AVERAGE(V2557:W2557),"")</f>
        <v/>
      </c>
      <c r="Y2557" s="17"/>
      <c r="Z2557" s="17"/>
      <c r="AA2557" s="71"/>
      <c r="AB2557" s="17"/>
      <c r="AC2557" s="190" t="str">
        <f>IF(J2557="","",IF(J2557&lt;&gt;0,INT(25.4347*POWER((18-J2557),1.81)),0))</f>
        <v/>
      </c>
      <c r="AD2557" s="190" t="str">
        <f>IFERROR(IF(Q2557&lt;&gt;0,INT(0.14354*POWER(((10*Q2557)-220),1.4)),0),"")</f>
        <v/>
      </c>
      <c r="AE2557" s="190" t="str">
        <f>IFERROR(IF(T2557&lt;&gt;0,INT(51.39*POWER((T2557-1.5),1.05)),0),"")</f>
        <v/>
      </c>
      <c r="AF2557" s="190">
        <f>IF(U2557&lt;&gt;0,INT(0.8465*POWER(((100*U2557)-75),1.42)),0)</f>
        <v>0</v>
      </c>
      <c r="AG2557" s="190" t="str">
        <f>IFERROR(IF(X2557&lt;&gt;0,INT(1.53775*POWER((82-X2557),1.81)),0),"")</f>
        <v/>
      </c>
      <c r="AH2557" s="190" t="str">
        <f>IF(Y2557="","",IF(Y2557&lt;&gt;0,INT(5.74352*POWER((28.5-Y2557),1.92)),0))</f>
        <v/>
      </c>
      <c r="AI2557" s="190">
        <f>IF(Z2557&lt;&gt;0,INT(12.91*POWER((Z2557-4),1.1)),0)</f>
        <v>0</v>
      </c>
      <c r="AJ2557" s="190" t="str">
        <f>IF(AA2557="","",IF(AA2557&lt;&gt;0,INT(0.2797*POWER(((100*AA2557)),1.35)),0))</f>
        <v/>
      </c>
      <c r="AK2557" s="191" t="str">
        <f>IF(AB2557="","",IF(AB2557&lt;&gt;0,INT(100.14*POWER((AB2557-1),1.08)),0))</f>
        <v/>
      </c>
      <c r="AL2557" s="192">
        <f>COUNT(J2557,Q2557,T2557,X2557,Y2557,AA2557,AB2557)</f>
        <v>0</v>
      </c>
      <c r="AM2557" s="193" t="str">
        <f>IF(AL2557=0,"",SUM(AC2557:AK2557))</f>
        <v/>
      </c>
    </row>
    <row r="2558" spans="1:39" customFormat="1" outlineLevel="1">
      <c r="B2558" s="256"/>
      <c r="C2558" s="124" t="s">
        <v>65</v>
      </c>
      <c r="D2558" s="103"/>
      <c r="E2558" s="103"/>
      <c r="F2558" s="219"/>
      <c r="G2558" s="220"/>
      <c r="H2558" s="104"/>
      <c r="I2558" s="105"/>
      <c r="J2558" s="107" t="str">
        <f>IFERROR((J2555-J2557)/J2557*100%,"")</f>
        <v/>
      </c>
      <c r="K2558" s="107" t="str">
        <f t="shared" ref="K2558:T2558" si="11280">IFERROR((K2557-K2555)/K2557*100%,"")</f>
        <v/>
      </c>
      <c r="L2558" s="107" t="str">
        <f t="shared" si="11280"/>
        <v/>
      </c>
      <c r="M2558" s="107" t="str">
        <f t="shared" si="11280"/>
        <v/>
      </c>
      <c r="N2558" s="107" t="str">
        <f t="shared" si="11280"/>
        <v/>
      </c>
      <c r="O2558" s="107" t="str">
        <f t="shared" si="11280"/>
        <v/>
      </c>
      <c r="P2558" s="107" t="str">
        <f t="shared" si="11280"/>
        <v/>
      </c>
      <c r="Q2558" s="107" t="str">
        <f t="shared" si="11280"/>
        <v/>
      </c>
      <c r="R2558" s="107" t="str">
        <f t="shared" si="11280"/>
        <v/>
      </c>
      <c r="S2558" s="107" t="str">
        <f t="shared" si="11280"/>
        <v/>
      </c>
      <c r="T2558" s="107" t="str">
        <f t="shared" si="11280"/>
        <v/>
      </c>
      <c r="U2558" s="107" t="str">
        <f t="shared" ref="U2558" si="11281">IFERROR((U2557-U2556)/U2557*100%,"")</f>
        <v/>
      </c>
      <c r="V2558" s="107" t="str">
        <f>IFERROR((V2555-V2557)/V2557*100%,"")</f>
        <v/>
      </c>
      <c r="W2558" s="107" t="str">
        <f>IFERROR((W2555-W2557)/W2557*100%,"")</f>
        <v/>
      </c>
      <c r="X2558" s="107" t="str">
        <f>IFERROR((X2555-X2557)/X2557*100%,"")</f>
        <v/>
      </c>
      <c r="Y2558" s="107" t="str">
        <f>IFERROR((Y2555-Y2557)/Y2557*100%,"")</f>
        <v/>
      </c>
      <c r="Z2558" s="107" t="str">
        <f t="shared" ref="Z2558" si="11282">IFERROR((Z2557-Z2556)/Z2557*100%,"")</f>
        <v/>
      </c>
      <c r="AA2558" s="107" t="str">
        <f>IFERROR((AA2557-AA2555)/AA2557*100%,"")</f>
        <v/>
      </c>
      <c r="AB2558" s="107" t="str">
        <f>IFERROR((AB2557-AB2555)/AB2557*100%,"")</f>
        <v/>
      </c>
      <c r="AC2558" s="194" t="str">
        <f t="shared" ref="AC2558" si="11283">IFERROR((AC2557-AC2556)/AC2557*100%,"")</f>
        <v/>
      </c>
      <c r="AD2558" s="194" t="str">
        <f t="shared" ref="AD2558" si="11284">IFERROR((AD2557-AD2556)/AD2557*100%,"")</f>
        <v/>
      </c>
      <c r="AE2558" s="194" t="str">
        <f t="shared" ref="AE2558" si="11285">IFERROR((AE2557-AE2556)/AE2557*100%,"")</f>
        <v/>
      </c>
      <c r="AF2558" s="194" t="str">
        <f t="shared" ref="AF2558" si="11286">IFERROR((AF2557-AF2556)/AF2557*100%,"")</f>
        <v/>
      </c>
      <c r="AG2558" s="194" t="str">
        <f t="shared" ref="AG2558" si="11287">IFERROR((AG2557-AG2556)/AG2557*100%,"")</f>
        <v/>
      </c>
      <c r="AH2558" s="194" t="str">
        <f t="shared" ref="AH2558" si="11288">IFERROR((AH2557-AH2556)/AH2557*100%,"")</f>
        <v/>
      </c>
      <c r="AI2558" s="194" t="str">
        <f t="shared" ref="AI2558" si="11289">IFERROR((AI2557-AI2556)/AI2557*100%,"")</f>
        <v/>
      </c>
      <c r="AJ2558" s="194" t="str">
        <f t="shared" ref="AJ2558" si="11290">IFERROR((AJ2557-AJ2556)/AJ2557*100%,"")</f>
        <v/>
      </c>
      <c r="AK2558" s="194" t="str">
        <f t="shared" ref="AK2558" si="11291">IFERROR((AK2557-AK2556)/AK2557*100%,"")</f>
        <v/>
      </c>
      <c r="AL2558" s="194" t="str">
        <f t="shared" ref="AL2558" si="11292">IFERROR((AL2557-AL2556)/AL2557*100%,"")</f>
        <v/>
      </c>
      <c r="AM2558" s="227" t="str">
        <f>IFERROR((AM2557-AM2555)/AM2557*100%,"")</f>
        <v/>
      </c>
    </row>
    <row r="2559" spans="1:39" customFormat="1" outlineLevel="1">
      <c r="A2559" t="str">
        <f>B2546&amp;C2559</f>
        <v>Surname, Forename8</v>
      </c>
      <c r="B2559" s="256"/>
      <c r="C2559" s="123">
        <v>8</v>
      </c>
      <c r="D2559" s="26" t="s">
        <v>22</v>
      </c>
      <c r="E2559" s="103"/>
      <c r="F2559" s="219"/>
      <c r="G2559" s="220"/>
      <c r="H2559" s="15"/>
      <c r="I2559" s="16"/>
      <c r="J2559" s="17"/>
      <c r="K2559" s="94"/>
      <c r="L2559" s="94"/>
      <c r="M2559" s="94"/>
      <c r="N2559" s="94"/>
      <c r="O2559" s="94"/>
      <c r="P2559" s="94"/>
      <c r="Q2559" s="17" t="str">
        <f>IF(SUM(K2559:P2559)=0,"",SUM(K2559:P2559))</f>
        <v/>
      </c>
      <c r="R2559" s="94"/>
      <c r="S2559" s="94"/>
      <c r="T2559" s="17" t="str">
        <f>IF(SUM(R2559:S2559)=0,"",SUM(R2559:S2559))</f>
        <v/>
      </c>
      <c r="U2559" s="17"/>
      <c r="V2559" s="94"/>
      <c r="W2559" s="17"/>
      <c r="X2559" s="94" t="str">
        <f>IFERROR(AVERAGE(V2559:W2559),"")</f>
        <v/>
      </c>
      <c r="Y2559" s="17"/>
      <c r="Z2559" s="17"/>
      <c r="AA2559" s="71"/>
      <c r="AB2559" s="17"/>
      <c r="AC2559" s="190" t="str">
        <f>IF(J2559="","",IF(J2559&lt;&gt;0,INT(25.4347*POWER((18-J2559),1.81)),0))</f>
        <v/>
      </c>
      <c r="AD2559" s="190" t="str">
        <f>IFERROR(IF(Q2559&lt;&gt;0,INT(0.14354*POWER(((10*Q2559)-220),1.4)),0),"")</f>
        <v/>
      </c>
      <c r="AE2559" s="190" t="str">
        <f>IFERROR(IF(T2559&lt;&gt;0,INT(51.39*POWER((T2559-1.5),1.05)),0),"")</f>
        <v/>
      </c>
      <c r="AF2559" s="190">
        <f>IF(U2559&lt;&gt;0,INT(0.8465*POWER(((100*U2559)-75),1.42)),0)</f>
        <v>0</v>
      </c>
      <c r="AG2559" s="190" t="str">
        <f>IFERROR(IF(X2559&lt;&gt;0,INT(1.53775*POWER((82-X2559),1.81)),0),"")</f>
        <v/>
      </c>
      <c r="AH2559" s="190" t="str">
        <f>IF(Y2559="","",IF(Y2559&lt;&gt;0,INT(5.74352*POWER((28.5-Y2559),1.92)),0))</f>
        <v/>
      </c>
      <c r="AI2559" s="190">
        <f>IF(Z2559&lt;&gt;0,INT(12.91*POWER((Z2559-4),1.1)),0)</f>
        <v>0</v>
      </c>
      <c r="AJ2559" s="190" t="str">
        <f>IF(AA2559="","",IF(AA2559&lt;&gt;0,INT(0.2797*POWER(((100*AA2559)),1.35)),0))</f>
        <v/>
      </c>
      <c r="AK2559" s="191" t="str">
        <f>IF(AB2559="","",IF(AB2559&lt;&gt;0,INT(100.14*POWER((AB2559-1),1.08)),0))</f>
        <v/>
      </c>
      <c r="AL2559" s="192">
        <f>COUNT(J2559,Q2559,T2559,X2559,Y2559,AA2559,AB2559)</f>
        <v>0</v>
      </c>
      <c r="AM2559" s="193" t="str">
        <f>IF(AL2559=0,"",SUM(AC2559:AK2559))</f>
        <v/>
      </c>
    </row>
    <row r="2560" spans="1:39" customFormat="1" outlineLevel="1">
      <c r="B2560" s="256"/>
      <c r="C2560" s="124" t="s">
        <v>65</v>
      </c>
      <c r="D2560" s="103"/>
      <c r="E2560" s="103"/>
      <c r="F2560" s="219"/>
      <c r="G2560" s="220"/>
      <c r="H2560" s="104"/>
      <c r="I2560" s="105"/>
      <c r="J2560" s="107" t="str">
        <f>IFERROR((J2557-J2559)/J2559*100%,"")</f>
        <v/>
      </c>
      <c r="K2560" s="107" t="str">
        <f t="shared" ref="K2560:T2560" si="11293">IFERROR((K2559-K2557)/K2559*100%,"")</f>
        <v/>
      </c>
      <c r="L2560" s="107" t="str">
        <f t="shared" si="11293"/>
        <v/>
      </c>
      <c r="M2560" s="107" t="str">
        <f t="shared" si="11293"/>
        <v/>
      </c>
      <c r="N2560" s="107" t="str">
        <f t="shared" si="11293"/>
        <v/>
      </c>
      <c r="O2560" s="107" t="str">
        <f t="shared" si="11293"/>
        <v/>
      </c>
      <c r="P2560" s="107" t="str">
        <f t="shared" si="11293"/>
        <v/>
      </c>
      <c r="Q2560" s="107" t="str">
        <f t="shared" si="11293"/>
        <v/>
      </c>
      <c r="R2560" s="107" t="str">
        <f t="shared" si="11293"/>
        <v/>
      </c>
      <c r="S2560" s="107" t="str">
        <f t="shared" si="11293"/>
        <v/>
      </c>
      <c r="T2560" s="107" t="str">
        <f t="shared" si="11293"/>
        <v/>
      </c>
      <c r="U2560" s="107" t="str">
        <f t="shared" ref="U2560" si="11294">IFERROR((U2559-U2558)/U2559*100%,"")</f>
        <v/>
      </c>
      <c r="V2560" s="107" t="str">
        <f>IFERROR((V2557-V2559)/V2559*100%,"")</f>
        <v/>
      </c>
      <c r="W2560" s="107" t="str">
        <f>IFERROR((W2557-W2559)/W2559*100%,"")</f>
        <v/>
      </c>
      <c r="X2560" s="107" t="str">
        <f>IFERROR((X2557-X2559)/X2559*100%,"")</f>
        <v/>
      </c>
      <c r="Y2560" s="107" t="str">
        <f>IFERROR((Y2557-Y2559)/Y2559*100%,"")</f>
        <v/>
      </c>
      <c r="Z2560" s="107" t="str">
        <f t="shared" ref="Z2560" si="11295">IFERROR((Z2559-Z2558)/Z2559*100%,"")</f>
        <v/>
      </c>
      <c r="AA2560" s="107" t="str">
        <f>IFERROR((AA2559-AA2557)/AA2559*100%,"")</f>
        <v/>
      </c>
      <c r="AB2560" s="107" t="str">
        <f>IFERROR((AB2559-AB2557)/AB2559*100%,"")</f>
        <v/>
      </c>
      <c r="AC2560" s="194" t="str">
        <f t="shared" ref="AC2560" si="11296">IFERROR((AC2559-AC2558)/AC2559*100%,"")</f>
        <v/>
      </c>
      <c r="AD2560" s="194" t="str">
        <f t="shared" ref="AD2560" si="11297">IFERROR((AD2559-AD2558)/AD2559*100%,"")</f>
        <v/>
      </c>
      <c r="AE2560" s="194" t="str">
        <f t="shared" ref="AE2560" si="11298">IFERROR((AE2559-AE2558)/AE2559*100%,"")</f>
        <v/>
      </c>
      <c r="AF2560" s="194" t="str">
        <f t="shared" ref="AF2560" si="11299">IFERROR((AF2559-AF2558)/AF2559*100%,"")</f>
        <v/>
      </c>
      <c r="AG2560" s="194" t="str">
        <f t="shared" ref="AG2560" si="11300">IFERROR((AG2559-AG2558)/AG2559*100%,"")</f>
        <v/>
      </c>
      <c r="AH2560" s="194" t="str">
        <f t="shared" ref="AH2560" si="11301">IFERROR((AH2559-AH2558)/AH2559*100%,"")</f>
        <v/>
      </c>
      <c r="AI2560" s="194" t="str">
        <f t="shared" ref="AI2560" si="11302">IFERROR((AI2559-AI2558)/AI2559*100%,"")</f>
        <v/>
      </c>
      <c r="AJ2560" s="194" t="str">
        <f t="shared" ref="AJ2560" si="11303">IFERROR((AJ2559-AJ2558)/AJ2559*100%,"")</f>
        <v/>
      </c>
      <c r="AK2560" s="194" t="str">
        <f t="shared" ref="AK2560" si="11304">IFERROR((AK2559-AK2558)/AK2559*100%,"")</f>
        <v/>
      </c>
      <c r="AL2560" s="194" t="str">
        <f t="shared" ref="AL2560" si="11305">IFERROR((AL2559-AL2558)/AL2559*100%,"")</f>
        <v/>
      </c>
      <c r="AM2560" s="227" t="str">
        <f>IFERROR((AM2559-AM2557)/AM2559*100%,"")</f>
        <v/>
      </c>
    </row>
    <row r="2561" spans="1:39" customFormat="1" outlineLevel="1">
      <c r="A2561" t="str">
        <f>B2546&amp;C2561</f>
        <v>Surname, Forename9</v>
      </c>
      <c r="B2561" s="256"/>
      <c r="C2561" s="123">
        <v>9</v>
      </c>
      <c r="D2561" s="26" t="s">
        <v>22</v>
      </c>
      <c r="E2561" s="103"/>
      <c r="F2561" s="219"/>
      <c r="G2561" s="220"/>
      <c r="H2561" s="15"/>
      <c r="I2561" s="16"/>
      <c r="J2561" s="17"/>
      <c r="K2561" s="94"/>
      <c r="L2561" s="94"/>
      <c r="M2561" s="94"/>
      <c r="N2561" s="94"/>
      <c r="O2561" s="94"/>
      <c r="P2561" s="94"/>
      <c r="Q2561" s="17" t="str">
        <f>IF(SUM(K2561:P2561)=0,"",SUM(K2561:P2561))</f>
        <v/>
      </c>
      <c r="R2561" s="94"/>
      <c r="S2561" s="94"/>
      <c r="T2561" s="17" t="str">
        <f>IF(SUM(R2561:S2561)=0,"",SUM(R2561:S2561))</f>
        <v/>
      </c>
      <c r="U2561" s="17"/>
      <c r="V2561" s="94"/>
      <c r="W2561" s="17"/>
      <c r="X2561" s="94" t="str">
        <f>IFERROR(AVERAGE(V2561:W2561),"")</f>
        <v/>
      </c>
      <c r="Y2561" s="17"/>
      <c r="Z2561" s="17"/>
      <c r="AA2561" s="71"/>
      <c r="AB2561" s="17"/>
      <c r="AC2561" s="190" t="str">
        <f>IF(J2561="","",IF(J2561&lt;&gt;0,INT(25.4347*POWER((18-J2561),1.81)),0))</f>
        <v/>
      </c>
      <c r="AD2561" s="190" t="str">
        <f>IFERROR(IF(Q2561&lt;&gt;0,INT(0.14354*POWER(((10*Q2561)-220),1.4)),0),"")</f>
        <v/>
      </c>
      <c r="AE2561" s="190" t="str">
        <f>IFERROR(IF(T2561&lt;&gt;0,INT(51.39*POWER((T2561-1.5),1.05)),0),"")</f>
        <v/>
      </c>
      <c r="AF2561" s="190">
        <f>IF(U2561&lt;&gt;0,INT(0.8465*POWER(((100*U2561)-75),1.42)),0)</f>
        <v>0</v>
      </c>
      <c r="AG2561" s="190" t="str">
        <f>IFERROR(IF(X2561&lt;&gt;0,INT(1.53775*POWER((82-X2561),1.81)),0),"")</f>
        <v/>
      </c>
      <c r="AH2561" s="190" t="str">
        <f>IF(Y2561="","",IF(Y2561&lt;&gt;0,INT(5.74352*POWER((28.5-Y2561),1.92)),0))</f>
        <v/>
      </c>
      <c r="AI2561" s="190">
        <f>IF(Z2561&lt;&gt;0,INT(12.91*POWER((Z2561-4),1.1)),0)</f>
        <v>0</v>
      </c>
      <c r="AJ2561" s="190" t="str">
        <f>IF(AA2561="","",IF(AA2561&lt;&gt;0,INT(0.2797*POWER(((100*AA2561)),1.35)),0))</f>
        <v/>
      </c>
      <c r="AK2561" s="191" t="str">
        <f>IF(AB2561="","",IF(AB2561&lt;&gt;0,INT(100.14*POWER((AB2561-1),1.08)),0))</f>
        <v/>
      </c>
      <c r="AL2561" s="192">
        <f>COUNT(J2561,Q2561,T2561,X2561,Y2561,AA2561,AB2561)</f>
        <v>0</v>
      </c>
      <c r="AM2561" s="193" t="str">
        <f>IF(AL2561=0,"",SUM(AC2561:AK2561))</f>
        <v/>
      </c>
    </row>
    <row r="2562" spans="1:39" customFormat="1" outlineLevel="1">
      <c r="B2562" s="256"/>
      <c r="C2562" s="124" t="s">
        <v>65</v>
      </c>
      <c r="D2562" s="33"/>
      <c r="E2562" s="33"/>
      <c r="F2562" s="221"/>
      <c r="G2562" s="222"/>
      <c r="H2562" s="18"/>
      <c r="I2562" s="44"/>
      <c r="J2562" s="107" t="str">
        <f>IFERROR((J2559-J2561)/J2561*100%,"")</f>
        <v/>
      </c>
      <c r="K2562" s="107" t="str">
        <f t="shared" ref="K2562:T2562" si="11306">IFERROR((K2561-K2559)/K2561*100%,"")</f>
        <v/>
      </c>
      <c r="L2562" s="107" t="str">
        <f t="shared" si="11306"/>
        <v/>
      </c>
      <c r="M2562" s="107" t="str">
        <f t="shared" si="11306"/>
        <v/>
      </c>
      <c r="N2562" s="107" t="str">
        <f t="shared" si="11306"/>
        <v/>
      </c>
      <c r="O2562" s="107" t="str">
        <f t="shared" si="11306"/>
        <v/>
      </c>
      <c r="P2562" s="107" t="str">
        <f t="shared" si="11306"/>
        <v/>
      </c>
      <c r="Q2562" s="107" t="str">
        <f t="shared" si="11306"/>
        <v/>
      </c>
      <c r="R2562" s="107" t="str">
        <f t="shared" si="11306"/>
        <v/>
      </c>
      <c r="S2562" s="107" t="str">
        <f t="shared" si="11306"/>
        <v/>
      </c>
      <c r="T2562" s="107" t="str">
        <f t="shared" si="11306"/>
        <v/>
      </c>
      <c r="U2562" s="107" t="str">
        <f t="shared" ref="U2562" si="11307">IFERROR((U2561-U2560)/U2561*100%,"")</f>
        <v/>
      </c>
      <c r="V2562" s="107" t="str">
        <f>IFERROR((V2559-V2561)/V2561*100%,"")</f>
        <v/>
      </c>
      <c r="W2562" s="107" t="str">
        <f>IFERROR((W2559-W2561)/W2561*100%,"")</f>
        <v/>
      </c>
      <c r="X2562" s="107" t="str">
        <f>IFERROR((X2559-X2561)/X2561*100%,"")</f>
        <v/>
      </c>
      <c r="Y2562" s="107" t="str">
        <f>IFERROR((Y2559-Y2561)/Y2561*100%,"")</f>
        <v/>
      </c>
      <c r="Z2562" s="107" t="str">
        <f t="shared" ref="Z2562" si="11308">IFERROR((Z2561-Z2560)/Z2561*100%,"")</f>
        <v/>
      </c>
      <c r="AA2562" s="107" t="str">
        <f>IFERROR((AA2561-AA2559)/AA2561*100%,"")</f>
        <v/>
      </c>
      <c r="AB2562" s="107" t="str">
        <f>IFERROR((AB2561-AB2559)/AB2561*100%,"")</f>
        <v/>
      </c>
      <c r="AC2562" s="194" t="str">
        <f t="shared" ref="AC2562" si="11309">IFERROR((AC2561-AC2560)/AC2561*100%,"")</f>
        <v/>
      </c>
      <c r="AD2562" s="194" t="str">
        <f t="shared" ref="AD2562" si="11310">IFERROR((AD2561-AD2560)/AD2561*100%,"")</f>
        <v/>
      </c>
      <c r="AE2562" s="194" t="str">
        <f t="shared" ref="AE2562" si="11311">IFERROR((AE2561-AE2560)/AE2561*100%,"")</f>
        <v/>
      </c>
      <c r="AF2562" s="194" t="str">
        <f t="shared" ref="AF2562" si="11312">IFERROR((AF2561-AF2560)/AF2561*100%,"")</f>
        <v/>
      </c>
      <c r="AG2562" s="194" t="str">
        <f t="shared" ref="AG2562" si="11313">IFERROR((AG2561-AG2560)/AG2561*100%,"")</f>
        <v/>
      </c>
      <c r="AH2562" s="194" t="str">
        <f t="shared" ref="AH2562" si="11314">IFERROR((AH2561-AH2560)/AH2561*100%,"")</f>
        <v/>
      </c>
      <c r="AI2562" s="194" t="str">
        <f t="shared" ref="AI2562" si="11315">IFERROR((AI2561-AI2560)/AI2561*100%,"")</f>
        <v/>
      </c>
      <c r="AJ2562" s="194" t="str">
        <f t="shared" ref="AJ2562" si="11316">IFERROR((AJ2561-AJ2560)/AJ2561*100%,"")</f>
        <v/>
      </c>
      <c r="AK2562" s="194" t="str">
        <f t="shared" ref="AK2562" si="11317">IFERROR((AK2561-AK2560)/AK2561*100%,"")</f>
        <v/>
      </c>
      <c r="AL2562" s="194" t="str">
        <f t="shared" ref="AL2562" si="11318">IFERROR((AL2561-AL2560)/AL2561*100%,"")</f>
        <v/>
      </c>
      <c r="AM2562" s="227" t="str">
        <f>IFERROR((AM2561-AM2559)/AM2561*100%,"")</f>
        <v/>
      </c>
    </row>
    <row r="2563" spans="1:39" s="6" customFormat="1" outlineLevel="1">
      <c r="A2563" t="str">
        <f>B2546&amp;C2563</f>
        <v>Surname, Forename10</v>
      </c>
      <c r="B2563" s="256"/>
      <c r="C2563" s="125">
        <v>10</v>
      </c>
      <c r="D2563" s="33" t="s">
        <v>22</v>
      </c>
      <c r="E2563" s="33"/>
      <c r="F2563" s="223"/>
      <c r="G2563" s="224"/>
      <c r="H2563" s="18"/>
      <c r="I2563" s="44"/>
      <c r="J2563" s="34"/>
      <c r="K2563" s="34"/>
      <c r="L2563" s="34"/>
      <c r="M2563" s="34"/>
      <c r="N2563" s="34"/>
      <c r="O2563" s="34"/>
      <c r="P2563" s="34"/>
      <c r="Q2563" s="17" t="str">
        <f>IF(SUM(K2563:P2563)=0,"",SUM(K2563:P2563))</f>
        <v/>
      </c>
      <c r="R2563" s="94"/>
      <c r="S2563" s="94"/>
      <c r="T2563" s="17" t="str">
        <f>IF(SUM(R2563:S2563)=0,"",SUM(R2563:S2563))</f>
        <v/>
      </c>
      <c r="U2563" s="17"/>
      <c r="V2563" s="94"/>
      <c r="W2563" s="17"/>
      <c r="X2563" s="94" t="str">
        <f>IFERROR(AVERAGE(V2563:W2563),"")</f>
        <v/>
      </c>
      <c r="Y2563" s="17"/>
      <c r="Z2563" s="17"/>
      <c r="AA2563" s="71"/>
      <c r="AB2563" s="17"/>
      <c r="AC2563" s="190" t="str">
        <f>IF(J2563="","",IF(J2563&lt;&gt;0,INT(25.4347*POWER((18-J2563),1.81)),0))</f>
        <v/>
      </c>
      <c r="AD2563" s="190" t="str">
        <f>IFERROR(IF(Q2563&lt;&gt;0,INT(0.14354*POWER(((10*Q2563)-220),1.4)),0),"")</f>
        <v/>
      </c>
      <c r="AE2563" s="190" t="str">
        <f>IFERROR(IF(T2563&lt;&gt;0,INT(51.39*POWER((T2563-1.5),1.05)),0),"")</f>
        <v/>
      </c>
      <c r="AF2563" s="190">
        <f>IF(U2563&lt;&gt;0,INT(0.8465*POWER(((100*U2563)-75),1.42)),0)</f>
        <v>0</v>
      </c>
      <c r="AG2563" s="190" t="str">
        <f>IFERROR(IF(X2563&lt;&gt;0,INT(1.53775*POWER((82-X2563),1.81)),0),"")</f>
        <v/>
      </c>
      <c r="AH2563" s="190" t="str">
        <f>IF(Y2563="","",IF(Y2563&lt;&gt;0,INT(5.74352*POWER((28.5-Y2563),1.92)),0))</f>
        <v/>
      </c>
      <c r="AI2563" s="190">
        <f>IF(Z2563&lt;&gt;0,INT(12.91*POWER((Z2563-4),1.1)),0)</f>
        <v>0</v>
      </c>
      <c r="AJ2563" s="190" t="str">
        <f>IF(AA2563="","",IF(AA2563&lt;&gt;0,INT(0.2797*POWER(((100*AA2563)),1.35)),0))</f>
        <v/>
      </c>
      <c r="AK2563" s="191" t="str">
        <f>IF(AB2563="","",IF(AB2563&lt;&gt;0,INT(100.14*POWER((AB2563-1),1.08)),0))</f>
        <v/>
      </c>
      <c r="AL2563" s="192">
        <f>COUNT(J2563,Q2563,T2563,X2563,Y2563,AA2563,AB2563)</f>
        <v>0</v>
      </c>
      <c r="AM2563" s="193" t="str">
        <f>IF(AL2563=0,"",SUM(AC2563:AK2563))</f>
        <v/>
      </c>
    </row>
    <row r="2564" spans="1:39" s="6" customFormat="1" outlineLevel="1">
      <c r="A2564"/>
      <c r="B2564" s="257"/>
      <c r="C2564" s="126" t="s">
        <v>65</v>
      </c>
      <c r="D2564" s="33"/>
      <c r="E2564" s="33"/>
      <c r="F2564" s="223"/>
      <c r="G2564" s="224"/>
      <c r="H2564" s="18"/>
      <c r="I2564" s="44"/>
      <c r="J2564" s="107" t="str">
        <f>IFERROR((J2561-J2563)/J2563*100%,"")</f>
        <v/>
      </c>
      <c r="K2564" s="107" t="str">
        <f t="shared" ref="K2564:T2564" si="11319">IFERROR((K2563-K2561)/K2563*100%,"")</f>
        <v/>
      </c>
      <c r="L2564" s="107" t="str">
        <f t="shared" si="11319"/>
        <v/>
      </c>
      <c r="M2564" s="107" t="str">
        <f t="shared" si="11319"/>
        <v/>
      </c>
      <c r="N2564" s="107" t="str">
        <f t="shared" si="11319"/>
        <v/>
      </c>
      <c r="O2564" s="107" t="str">
        <f t="shared" si="11319"/>
        <v/>
      </c>
      <c r="P2564" s="107" t="str">
        <f t="shared" si="11319"/>
        <v/>
      </c>
      <c r="Q2564" s="107" t="str">
        <f t="shared" si="11319"/>
        <v/>
      </c>
      <c r="R2564" s="107" t="str">
        <f t="shared" si="11319"/>
        <v/>
      </c>
      <c r="S2564" s="107" t="str">
        <f t="shared" si="11319"/>
        <v/>
      </c>
      <c r="T2564" s="107" t="str">
        <f t="shared" si="11319"/>
        <v/>
      </c>
      <c r="U2564" s="107" t="str">
        <f t="shared" ref="U2564" si="11320">IFERROR((U2563-U2562)/U2563*100%,"")</f>
        <v/>
      </c>
      <c r="V2564" s="107" t="str">
        <f>IFERROR((V2561-V2563)/V2563*100%,"")</f>
        <v/>
      </c>
      <c r="W2564" s="107" t="str">
        <f>IFERROR((W2561-W2563)/W2563*100%,"")</f>
        <v/>
      </c>
      <c r="X2564" s="107" t="str">
        <f>IFERROR((X2561-X2563)/X2563*100%,"")</f>
        <v/>
      </c>
      <c r="Y2564" s="107" t="str">
        <f>IFERROR((Y2561-Y2563)/Y2563*100%,"")</f>
        <v/>
      </c>
      <c r="Z2564" s="107" t="str">
        <f t="shared" ref="Z2564" si="11321">IFERROR((Z2563-Z2562)/Z2563*100%,"")</f>
        <v/>
      </c>
      <c r="AA2564" s="107" t="str">
        <f>IFERROR((AA2563-AA2561)/AA2563*100%,"")</f>
        <v/>
      </c>
      <c r="AB2564" s="107" t="str">
        <f>IFERROR((AB2563-AB2561)/AB2563*100%,"")</f>
        <v/>
      </c>
      <c r="AC2564" s="194" t="str">
        <f t="shared" ref="AC2564" si="11322">IFERROR((AC2563-AC2562)/AC2563*100%,"")</f>
        <v/>
      </c>
      <c r="AD2564" s="194" t="str">
        <f t="shared" ref="AD2564" si="11323">IFERROR((AD2563-AD2562)/AD2563*100%,"")</f>
        <v/>
      </c>
      <c r="AE2564" s="194" t="str">
        <f t="shared" ref="AE2564" si="11324">IFERROR((AE2563-AE2562)/AE2563*100%,"")</f>
        <v/>
      </c>
      <c r="AF2564" s="194" t="str">
        <f t="shared" ref="AF2564" si="11325">IFERROR((AF2563-AF2562)/AF2563*100%,"")</f>
        <v/>
      </c>
      <c r="AG2564" s="194" t="str">
        <f t="shared" ref="AG2564" si="11326">IFERROR((AG2563-AG2562)/AG2563*100%,"")</f>
        <v/>
      </c>
      <c r="AH2564" s="194" t="str">
        <f t="shared" ref="AH2564" si="11327">IFERROR((AH2563-AH2562)/AH2563*100%,"")</f>
        <v/>
      </c>
      <c r="AI2564" s="194" t="str">
        <f t="shared" ref="AI2564" si="11328">IFERROR((AI2563-AI2562)/AI2563*100%,"")</f>
        <v/>
      </c>
      <c r="AJ2564" s="194" t="str">
        <f t="shared" ref="AJ2564" si="11329">IFERROR((AJ2563-AJ2562)/AJ2563*100%,"")</f>
        <v/>
      </c>
      <c r="AK2564" s="194" t="str">
        <f t="shared" ref="AK2564" si="11330">IFERROR((AK2563-AK2562)/AK2563*100%,"")</f>
        <v/>
      </c>
      <c r="AL2564" s="194" t="str">
        <f t="shared" ref="AL2564" si="11331">IFERROR((AL2563-AL2562)/AL2563*100%,"")</f>
        <v/>
      </c>
      <c r="AM2564" s="227" t="str">
        <f>IFERROR((AM2563-AM2561)/AM2563*100%,"")</f>
        <v/>
      </c>
    </row>
    <row r="2565" spans="1:39" s="45" customFormat="1" outlineLevel="1">
      <c r="B2565" s="115"/>
      <c r="C2565" s="32"/>
      <c r="D2565" s="33"/>
      <c r="E2565" s="33"/>
      <c r="F2565" s="33"/>
      <c r="G2565" s="33"/>
      <c r="H2565" s="18"/>
      <c r="I2565" s="44"/>
      <c r="J2565" s="34"/>
      <c r="K2565" s="34"/>
      <c r="L2565" s="34"/>
      <c r="M2565" s="34"/>
      <c r="N2565" s="34"/>
      <c r="O2565" s="34"/>
      <c r="P2565" s="34"/>
      <c r="Q2565" s="34"/>
      <c r="R2565" s="34"/>
      <c r="S2565" s="34"/>
      <c r="T2565" s="34"/>
      <c r="U2565" s="34"/>
      <c r="V2565" s="34"/>
      <c r="W2565" s="34"/>
      <c r="X2565" s="34"/>
      <c r="Y2565" s="34"/>
      <c r="Z2565" s="34"/>
      <c r="AA2565" s="34"/>
      <c r="AB2565" s="34"/>
      <c r="AC2565" s="195"/>
      <c r="AD2565" s="196"/>
      <c r="AE2565" s="196"/>
      <c r="AF2565" s="196"/>
      <c r="AG2565" s="196"/>
      <c r="AH2565" s="196"/>
      <c r="AI2565" s="196"/>
      <c r="AJ2565" s="196"/>
      <c r="AK2565" s="197"/>
      <c r="AL2565" s="196"/>
      <c r="AM2565" s="198"/>
    </row>
    <row r="2566" spans="1:39" s="6" customFormat="1" outlineLevel="1">
      <c r="B2566" s="116"/>
      <c r="C2566" s="35"/>
      <c r="D2566" s="36"/>
      <c r="E2566" s="36"/>
      <c r="F2566" s="36"/>
      <c r="G2566" s="36"/>
      <c r="H2566" s="37"/>
      <c r="I2566" s="38" t="s">
        <v>24</v>
      </c>
      <c r="J2566" s="21" t="e">
        <f>AVERAGE(J2546:J2547,J2549,J2551,J2553,J2555,J2557,J2559,J2561,J2563)</f>
        <v>#DIV/0!</v>
      </c>
      <c r="K2566" s="21" t="e">
        <f t="shared" ref="K2566:AB2566" si="11332">AVERAGE(K2546:K2547,K2549,K2551,K2553,K2555,K2557,K2559,K2561,K2563)</f>
        <v>#DIV/0!</v>
      </c>
      <c r="L2566" s="21" t="e">
        <f t="shared" si="11332"/>
        <v>#DIV/0!</v>
      </c>
      <c r="M2566" s="21" t="e">
        <f t="shared" si="11332"/>
        <v>#DIV/0!</v>
      </c>
      <c r="N2566" s="21" t="e">
        <f t="shared" si="11332"/>
        <v>#DIV/0!</v>
      </c>
      <c r="O2566" s="21" t="e">
        <f t="shared" si="11332"/>
        <v>#DIV/0!</v>
      </c>
      <c r="P2566" s="21" t="e">
        <f t="shared" si="11332"/>
        <v>#DIV/0!</v>
      </c>
      <c r="Q2566" s="21">
        <f t="shared" si="11332"/>
        <v>0</v>
      </c>
      <c r="R2566" s="21" t="e">
        <f t="shared" si="11332"/>
        <v>#DIV/0!</v>
      </c>
      <c r="S2566" s="21" t="e">
        <f t="shared" si="11332"/>
        <v>#DIV/0!</v>
      </c>
      <c r="T2566" s="21">
        <f t="shared" si="11332"/>
        <v>0</v>
      </c>
      <c r="U2566" s="21" t="e">
        <f t="shared" si="11332"/>
        <v>#DIV/0!</v>
      </c>
      <c r="V2566" s="21" t="e">
        <f t="shared" si="11332"/>
        <v>#DIV/0!</v>
      </c>
      <c r="W2566" s="21" t="e">
        <f t="shared" si="11332"/>
        <v>#DIV/0!</v>
      </c>
      <c r="X2566" s="21" t="e">
        <f t="shared" si="11332"/>
        <v>#DIV/0!</v>
      </c>
      <c r="Y2566" s="21" t="e">
        <f t="shared" si="11332"/>
        <v>#DIV/0!</v>
      </c>
      <c r="Z2566" s="21" t="e">
        <f t="shared" si="11332"/>
        <v>#DIV/0!</v>
      </c>
      <c r="AA2566" s="21" t="e">
        <f t="shared" si="11332"/>
        <v>#DIV/0!</v>
      </c>
      <c r="AB2566" s="21" t="e">
        <f t="shared" si="11332"/>
        <v>#DIV/0!</v>
      </c>
      <c r="AC2566" s="199"/>
      <c r="AD2566" s="200"/>
      <c r="AE2566" s="200"/>
      <c r="AF2566" s="200"/>
      <c r="AG2566" s="200"/>
      <c r="AH2566" s="200"/>
      <c r="AI2566" s="200"/>
      <c r="AJ2566" s="200"/>
      <c r="AK2566" s="201"/>
      <c r="AL2566" s="200"/>
      <c r="AM2566" s="202"/>
    </row>
    <row r="2567" spans="1:39" s="6" customFormat="1" outlineLevel="1">
      <c r="B2567" s="116"/>
      <c r="C2567" s="35"/>
      <c r="D2567" s="36"/>
      <c r="E2567" s="36"/>
      <c r="F2567" s="36"/>
      <c r="G2567" s="36"/>
      <c r="H2567" s="37"/>
      <c r="I2567" s="38" t="s">
        <v>26</v>
      </c>
      <c r="J2567" s="21">
        <f>MIN(J2546:J2547,J2549,J2551,J2553,J2555,J2557,J2559,J2561,J2563)</f>
        <v>0</v>
      </c>
      <c r="K2567" s="21">
        <f t="shared" ref="K2567:AB2567" si="11333">MIN(K2546:K2547,K2549,K2551,K2553,K2555,K2557,K2559,K2561,K2563)</f>
        <v>0</v>
      </c>
      <c r="L2567" s="21">
        <f t="shared" si="11333"/>
        <v>0</v>
      </c>
      <c r="M2567" s="21">
        <f t="shared" si="11333"/>
        <v>0</v>
      </c>
      <c r="N2567" s="21">
        <f t="shared" si="11333"/>
        <v>0</v>
      </c>
      <c r="O2567" s="21">
        <f t="shared" si="11333"/>
        <v>0</v>
      </c>
      <c r="P2567" s="21">
        <f t="shared" si="11333"/>
        <v>0</v>
      </c>
      <c r="Q2567" s="21">
        <f t="shared" si="11333"/>
        <v>0</v>
      </c>
      <c r="R2567" s="21">
        <f t="shared" si="11333"/>
        <v>0</v>
      </c>
      <c r="S2567" s="21">
        <f t="shared" si="11333"/>
        <v>0</v>
      </c>
      <c r="T2567" s="21">
        <f t="shared" si="11333"/>
        <v>0</v>
      </c>
      <c r="U2567" s="21">
        <f t="shared" si="11333"/>
        <v>0</v>
      </c>
      <c r="V2567" s="21">
        <f t="shared" si="11333"/>
        <v>0</v>
      </c>
      <c r="W2567" s="21">
        <f t="shared" si="11333"/>
        <v>0</v>
      </c>
      <c r="X2567" s="21" t="e">
        <f t="shared" si="11333"/>
        <v>#DIV/0!</v>
      </c>
      <c r="Y2567" s="21">
        <f t="shared" si="11333"/>
        <v>0</v>
      </c>
      <c r="Z2567" s="21">
        <f t="shared" si="11333"/>
        <v>0</v>
      </c>
      <c r="AA2567" s="21">
        <f t="shared" si="11333"/>
        <v>0</v>
      </c>
      <c r="AB2567" s="21">
        <f t="shared" si="11333"/>
        <v>0</v>
      </c>
      <c r="AC2567" s="199"/>
      <c r="AD2567" s="200"/>
      <c r="AE2567" s="200"/>
      <c r="AF2567" s="200"/>
      <c r="AG2567" s="200"/>
      <c r="AH2567" s="200"/>
      <c r="AI2567" s="200"/>
      <c r="AJ2567" s="200"/>
      <c r="AK2567" s="201"/>
      <c r="AL2567" s="200"/>
      <c r="AM2567" s="202"/>
    </row>
    <row r="2568" spans="1:39" s="6" customFormat="1" outlineLevel="1">
      <c r="B2568" s="116"/>
      <c r="C2568" s="35"/>
      <c r="D2568" s="36"/>
      <c r="E2568" s="36"/>
      <c r="F2568" s="36"/>
      <c r="G2568" s="36"/>
      <c r="H2568" s="37"/>
      <c r="I2568" s="38" t="s">
        <v>25</v>
      </c>
      <c r="J2568" s="21">
        <f>MAX(J2546:J2547,J2549,J2551,J2553,J2555,J2557,J2559,J2561,J2563)</f>
        <v>0</v>
      </c>
      <c r="K2568" s="21">
        <f t="shared" ref="K2568:AB2568" si="11334">MAX(K2546:K2547,K2549,K2551,K2553,K2555,K2557,K2559,K2561,K2563)</f>
        <v>0</v>
      </c>
      <c r="L2568" s="21">
        <f t="shared" si="11334"/>
        <v>0</v>
      </c>
      <c r="M2568" s="21">
        <f t="shared" si="11334"/>
        <v>0</v>
      </c>
      <c r="N2568" s="21">
        <f t="shared" si="11334"/>
        <v>0</v>
      </c>
      <c r="O2568" s="21">
        <f t="shared" si="11334"/>
        <v>0</v>
      </c>
      <c r="P2568" s="21">
        <f t="shared" si="11334"/>
        <v>0</v>
      </c>
      <c r="Q2568" s="21">
        <f t="shared" si="11334"/>
        <v>0</v>
      </c>
      <c r="R2568" s="21">
        <f t="shared" si="11334"/>
        <v>0</v>
      </c>
      <c r="S2568" s="21">
        <f t="shared" si="11334"/>
        <v>0</v>
      </c>
      <c r="T2568" s="21">
        <f t="shared" si="11334"/>
        <v>0</v>
      </c>
      <c r="U2568" s="21">
        <f t="shared" si="11334"/>
        <v>0</v>
      </c>
      <c r="V2568" s="21">
        <f t="shared" si="11334"/>
        <v>0</v>
      </c>
      <c r="W2568" s="21">
        <f t="shared" si="11334"/>
        <v>0</v>
      </c>
      <c r="X2568" s="21" t="e">
        <f t="shared" si="11334"/>
        <v>#DIV/0!</v>
      </c>
      <c r="Y2568" s="21">
        <f t="shared" si="11334"/>
        <v>0</v>
      </c>
      <c r="Z2568" s="21">
        <f t="shared" si="11334"/>
        <v>0</v>
      </c>
      <c r="AA2568" s="21">
        <f t="shared" si="11334"/>
        <v>0</v>
      </c>
      <c r="AB2568" s="21">
        <f t="shared" si="11334"/>
        <v>0</v>
      </c>
      <c r="AC2568" s="199"/>
      <c r="AD2568" s="200"/>
      <c r="AE2568" s="200"/>
      <c r="AF2568" s="200"/>
      <c r="AG2568" s="200"/>
      <c r="AH2568" s="200"/>
      <c r="AI2568" s="200"/>
      <c r="AJ2568" s="200"/>
      <c r="AK2568" s="201"/>
      <c r="AL2568" s="200"/>
      <c r="AM2568" s="202"/>
    </row>
    <row r="2569" spans="1:39" s="6" customFormat="1" outlineLevel="1">
      <c r="B2569" s="116"/>
      <c r="C2569" s="35"/>
      <c r="D2569" s="36"/>
      <c r="E2569" s="36"/>
      <c r="F2569" s="36"/>
      <c r="G2569" s="36"/>
      <c r="H2569" s="37"/>
      <c r="I2569" s="38"/>
      <c r="J2569" s="21"/>
      <c r="K2569" s="21"/>
      <c r="L2569" s="21"/>
      <c r="M2569" s="21"/>
      <c r="N2569" s="21"/>
      <c r="O2569" s="21"/>
      <c r="P2569" s="21"/>
      <c r="Q2569" s="21"/>
      <c r="R2569" s="21"/>
      <c r="S2569" s="21"/>
      <c r="T2569" s="21"/>
      <c r="U2569" s="21"/>
      <c r="V2569" s="21"/>
      <c r="W2569" s="21"/>
      <c r="X2569" s="21"/>
      <c r="Y2569" s="21"/>
      <c r="Z2569" s="21"/>
      <c r="AA2569" s="21"/>
      <c r="AB2569" s="21"/>
      <c r="AC2569" s="200"/>
      <c r="AD2569" s="200"/>
      <c r="AE2569" s="200"/>
      <c r="AF2569" s="200"/>
      <c r="AG2569" s="200"/>
      <c r="AH2569" s="200"/>
      <c r="AI2569" s="200"/>
      <c r="AJ2569" s="200"/>
      <c r="AK2569" s="200"/>
      <c r="AL2569" s="200"/>
      <c r="AM2569" s="202"/>
    </row>
    <row r="2570" spans="1:39" s="31" customFormat="1" ht="16.5" outlineLevel="1" thickBot="1">
      <c r="B2570" s="117"/>
      <c r="C2570" s="39"/>
      <c r="D2570" s="40"/>
      <c r="E2570" s="40"/>
      <c r="F2570" s="40"/>
      <c r="G2570" s="40"/>
      <c r="H2570" s="41"/>
      <c r="I2570" s="42"/>
      <c r="J2570" s="43"/>
      <c r="K2570" s="43"/>
      <c r="L2570" s="43"/>
      <c r="M2570" s="43"/>
      <c r="N2570" s="43"/>
      <c r="O2570" s="43"/>
      <c r="P2570" s="43"/>
      <c r="Q2570" s="43"/>
      <c r="R2570" s="43"/>
      <c r="S2570" s="43"/>
      <c r="T2570" s="43"/>
      <c r="U2570" s="43"/>
      <c r="V2570" s="43"/>
      <c r="W2570" s="43"/>
      <c r="X2570" s="43"/>
      <c r="Y2570" s="43"/>
      <c r="Z2570" s="43"/>
      <c r="AA2570" s="43"/>
      <c r="AB2570" s="43"/>
      <c r="AC2570" s="204"/>
      <c r="AD2570" s="204"/>
      <c r="AE2570" s="204"/>
      <c r="AF2570" s="204"/>
      <c r="AG2570" s="204"/>
      <c r="AH2570" s="204"/>
      <c r="AI2570" s="204"/>
      <c r="AJ2570" s="204"/>
      <c r="AK2570" s="204"/>
      <c r="AL2570" s="204"/>
      <c r="AM2570" s="205"/>
    </row>
    <row r="2571" spans="1:39" customFormat="1">
      <c r="B2571" s="118"/>
      <c r="C2571" s="28"/>
      <c r="D2571" s="19"/>
      <c r="E2571" s="19"/>
      <c r="F2571" s="19"/>
      <c r="G2571" s="19"/>
      <c r="H2571" s="29"/>
      <c r="I2571" s="20"/>
      <c r="J2571" s="30"/>
      <c r="K2571" s="30"/>
      <c r="L2571" s="30"/>
      <c r="M2571" s="30"/>
      <c r="N2571" s="30"/>
      <c r="O2571" s="30"/>
      <c r="P2571" s="30"/>
      <c r="Q2571" s="30"/>
      <c r="R2571" s="30"/>
      <c r="S2571" s="30"/>
      <c r="T2571" s="30"/>
      <c r="U2571" s="30"/>
      <c r="V2571" s="30"/>
      <c r="W2571" s="30"/>
      <c r="X2571" s="30"/>
      <c r="Y2571" s="30"/>
      <c r="Z2571" s="30"/>
      <c r="AA2571" s="30"/>
      <c r="AB2571" s="30"/>
      <c r="AC2571" s="206"/>
      <c r="AD2571" s="206"/>
      <c r="AE2571" s="206"/>
      <c r="AF2571" s="206"/>
      <c r="AG2571" s="206"/>
      <c r="AH2571" s="206"/>
      <c r="AI2571" s="206"/>
      <c r="AJ2571" s="206"/>
      <c r="AK2571" s="206"/>
      <c r="AL2571" s="206"/>
      <c r="AM2571" s="207"/>
    </row>
    <row r="2572" spans="1:39" customFormat="1" outlineLevel="1">
      <c r="B2572" s="114" t="s">
        <v>41</v>
      </c>
      <c r="C2572" s="28"/>
      <c r="D2572" s="19"/>
      <c r="E2572" s="19"/>
      <c r="F2572" s="19"/>
      <c r="G2572" s="19"/>
      <c r="H2572" s="29"/>
      <c r="I2572" s="20"/>
      <c r="J2572" s="30"/>
      <c r="K2572" s="30"/>
      <c r="L2572" s="30"/>
      <c r="M2572" s="30"/>
      <c r="N2572" s="30"/>
      <c r="O2572" s="30"/>
      <c r="P2572" s="30"/>
      <c r="Q2572" s="30"/>
      <c r="R2572" s="30"/>
      <c r="S2572" s="30"/>
      <c r="T2572" s="30"/>
      <c r="U2572" s="30"/>
      <c r="V2572" s="30"/>
      <c r="W2572" s="30"/>
      <c r="X2572" s="30"/>
      <c r="Y2572" s="30"/>
      <c r="Z2572" s="30"/>
      <c r="AA2572" s="30"/>
      <c r="AB2572" s="30"/>
      <c r="AC2572" s="206"/>
      <c r="AD2572" s="206"/>
      <c r="AE2572" s="206"/>
      <c r="AF2572" s="206"/>
      <c r="AG2572" s="206"/>
      <c r="AH2572" s="206"/>
      <c r="AI2572" s="206"/>
      <c r="AJ2572" s="206"/>
      <c r="AK2572" s="206"/>
      <c r="AL2572" s="206"/>
      <c r="AM2572" s="207"/>
    </row>
    <row r="2573" spans="1:39" customFormat="1" outlineLevel="1">
      <c r="A2573" t="str">
        <f>B2573&amp;C2573</f>
        <v>Surname, Forename1</v>
      </c>
      <c r="B2573" s="255" t="s">
        <v>28</v>
      </c>
      <c r="C2573" s="122">
        <v>1</v>
      </c>
      <c r="D2573" s="26" t="s">
        <v>22</v>
      </c>
      <c r="E2573" s="103"/>
      <c r="F2573" s="217"/>
      <c r="G2573" s="218"/>
      <c r="H2573" s="16"/>
      <c r="I2573" s="16"/>
      <c r="J2573" s="17"/>
      <c r="K2573" s="94"/>
      <c r="L2573" s="94"/>
      <c r="M2573" s="94"/>
      <c r="N2573" s="94"/>
      <c r="O2573" s="94"/>
      <c r="P2573" s="94"/>
      <c r="Q2573" s="17">
        <f>SUM(K2573:P2573)</f>
        <v>0</v>
      </c>
      <c r="R2573" s="94"/>
      <c r="S2573" s="94"/>
      <c r="T2573" s="17">
        <f>SUM(R2573:S2573)</f>
        <v>0</v>
      </c>
      <c r="U2573" s="17"/>
      <c r="V2573" s="94"/>
      <c r="W2573" s="17"/>
      <c r="X2573" s="94" t="e">
        <f>AVERAGE(V2573:W2573)</f>
        <v>#DIV/0!</v>
      </c>
      <c r="Y2573" s="17"/>
      <c r="Z2573" s="17"/>
      <c r="AA2573" s="17"/>
      <c r="AB2573" s="17"/>
      <c r="AC2573" s="190">
        <f>IF(J2573&lt;&gt;0,INT(25.4347*POWER((18-J2573),1.81)),0)</f>
        <v>0</v>
      </c>
      <c r="AD2573" s="190">
        <f>IF(Q2573&lt;&gt;0,INT(0.14354*POWER(((10*Q2573)-220),1.4)),0)</f>
        <v>0</v>
      </c>
      <c r="AE2573" s="190">
        <f>IF(T2573&lt;&gt;0,INT(51.39*POWER((T2573-1.5),1.05)),0)</f>
        <v>0</v>
      </c>
      <c r="AF2573" s="190">
        <f>IF(U2573&lt;&gt;0,INT(0.8465*POWER(((100*U2573)-75),1.42)),0)</f>
        <v>0</v>
      </c>
      <c r="AG2573" s="190" t="e">
        <f>IF(X2573&lt;&gt;0,INT(1.53775*POWER((82-X2573),1.81)),0)</f>
        <v>#DIV/0!</v>
      </c>
      <c r="AH2573" s="190">
        <f>IF(Y2573&lt;&gt;0,INT(5.74352*POWER((28.5-Y2573),1.92)),0)</f>
        <v>0</v>
      </c>
      <c r="AI2573" s="190">
        <f>IF(Z2573&lt;&gt;0,INT(12.91*POWER((Z2573-4),1.1)),0)</f>
        <v>0</v>
      </c>
      <c r="AJ2573" s="190">
        <f>IF(AA2573&lt;&gt;0,INT(0.2797*POWER(((100*AA2573)),1.35)),0)</f>
        <v>0</v>
      </c>
      <c r="AK2573" s="191">
        <f>IF(AB2573&lt;&gt;0,INT(100.14*POWER((AB2573-1),1.08)),0)</f>
        <v>0</v>
      </c>
      <c r="AL2573" s="208">
        <v>7</v>
      </c>
      <c r="AM2573" s="193" t="e">
        <f>SUM(AC2573:AK2573)</f>
        <v>#DIV/0!</v>
      </c>
    </row>
    <row r="2574" spans="1:39" customFormat="1" outlineLevel="1">
      <c r="A2574" t="str">
        <f>B2573&amp;C2574</f>
        <v>Surname, Forename2</v>
      </c>
      <c r="B2574" s="256"/>
      <c r="C2574" s="123">
        <v>2</v>
      </c>
      <c r="D2574" s="26" t="s">
        <v>22</v>
      </c>
      <c r="E2574" s="103"/>
      <c r="F2574" s="219"/>
      <c r="G2574" s="220"/>
      <c r="H2574" s="15"/>
      <c r="I2574" s="16"/>
      <c r="J2574" s="17"/>
      <c r="K2574" s="94"/>
      <c r="L2574" s="94"/>
      <c r="M2574" s="94"/>
      <c r="N2574" s="94"/>
      <c r="O2574" s="94"/>
      <c r="P2574" s="94"/>
      <c r="Q2574" s="17" t="str">
        <f>IF(SUM(K2574:P2574)=0,"",SUM(K2574:P2574))</f>
        <v/>
      </c>
      <c r="R2574" s="94"/>
      <c r="S2574" s="94"/>
      <c r="T2574" s="17" t="str">
        <f>IF(SUM(R2574:S2574)=0,"",SUM(R2574:S2574))</f>
        <v/>
      </c>
      <c r="U2574" s="17"/>
      <c r="V2574" s="94"/>
      <c r="W2574" s="17"/>
      <c r="X2574" s="94" t="str">
        <f>IFERROR(AVERAGE(V2574:W2574),"")</f>
        <v/>
      </c>
      <c r="Y2574" s="17"/>
      <c r="Z2574" s="17"/>
      <c r="AA2574" s="71"/>
      <c r="AB2574" s="17"/>
      <c r="AC2574" s="190" t="str">
        <f>IF(J2574="","",IF(J2574&lt;&gt;0,INT(25.4347*POWER((18-J2574),1.81)),0))</f>
        <v/>
      </c>
      <c r="AD2574" s="190" t="str">
        <f>IFERROR(IF(Q2574&lt;&gt;0,INT(0.14354*POWER(((10*Q2574)-220),1.4)),0),"")</f>
        <v/>
      </c>
      <c r="AE2574" s="190" t="str">
        <f>IFERROR(IF(T2574&lt;&gt;0,INT(51.39*POWER((T2574-1.5),1.05)),0),"")</f>
        <v/>
      </c>
      <c r="AF2574" s="190">
        <f>IF(U2574&lt;&gt;0,INT(0.8465*POWER(((100*U2574)-75),1.42)),0)</f>
        <v>0</v>
      </c>
      <c r="AG2574" s="190" t="str">
        <f>IFERROR(IF(X2574&lt;&gt;0,INT(1.53775*POWER((82-X2574),1.81)),0),"")</f>
        <v/>
      </c>
      <c r="AH2574" s="190" t="str">
        <f>IF(Y2574="","",IF(Y2574&lt;&gt;0,INT(5.74352*POWER((28.5-Y2574),1.92)),0))</f>
        <v/>
      </c>
      <c r="AI2574" s="190">
        <f>IF(Z2574&lt;&gt;0,INT(12.91*POWER((Z2574-4),1.1)),0)</f>
        <v>0</v>
      </c>
      <c r="AJ2574" s="190" t="str">
        <f>IF(AA2574="","",IF(AA2574&lt;&gt;0,INT(0.2797*POWER(((100*AA2574)),1.35)),0))</f>
        <v/>
      </c>
      <c r="AK2574" s="191" t="str">
        <f>IF(AB2574="","",IF(AB2574&lt;&gt;0,INT(100.14*POWER((AB2574-1),1.08)),0))</f>
        <v/>
      </c>
      <c r="AL2574" s="192">
        <f>COUNT(J2574,Q2574,T2574,X2574,Y2574,AA2574,AB2574)</f>
        <v>0</v>
      </c>
      <c r="AM2574" s="193" t="str">
        <f>IF(AL2574=0,"",SUM(AC2574:AK2574))</f>
        <v/>
      </c>
    </row>
    <row r="2575" spans="1:39" customFormat="1" outlineLevel="1">
      <c r="B2575" s="256"/>
      <c r="C2575" s="124" t="s">
        <v>65</v>
      </c>
      <c r="D2575" s="103"/>
      <c r="E2575" s="103"/>
      <c r="F2575" s="219"/>
      <c r="G2575" s="220"/>
      <c r="H2575" s="104"/>
      <c r="I2575" s="105"/>
      <c r="J2575" s="107" t="str">
        <f>IFERROR((J2573-J2574)/J2574*100%,"")</f>
        <v/>
      </c>
      <c r="K2575" s="107" t="str">
        <f>IFERROR((K2574-K2573)/K2574*100%,"")</f>
        <v/>
      </c>
      <c r="L2575" s="107" t="str">
        <f t="shared" ref="L2575:S2575" si="11335">IFERROR((L2574-L2573)/L2574*100%,"")</f>
        <v/>
      </c>
      <c r="M2575" s="107" t="str">
        <f t="shared" si="11335"/>
        <v/>
      </c>
      <c r="N2575" s="107" t="str">
        <f t="shared" si="11335"/>
        <v/>
      </c>
      <c r="O2575" s="107" t="str">
        <f t="shared" si="11335"/>
        <v/>
      </c>
      <c r="P2575" s="107" t="str">
        <f t="shared" si="11335"/>
        <v/>
      </c>
      <c r="Q2575" s="107" t="str">
        <f t="shared" si="11335"/>
        <v/>
      </c>
      <c r="R2575" s="107" t="str">
        <f t="shared" si="11335"/>
        <v/>
      </c>
      <c r="S2575" s="107" t="str">
        <f t="shared" si="11335"/>
        <v/>
      </c>
      <c r="T2575" s="107" t="str">
        <f>IFERROR((T2574-T2573)/T2574*100%,"")</f>
        <v/>
      </c>
      <c r="U2575" s="107" t="str">
        <f t="shared" ref="U2575" si="11336">IFERROR((U2574-U2573)/U2574*100%,"")</f>
        <v/>
      </c>
      <c r="V2575" s="107" t="str">
        <f>IFERROR((V2573-V2574)/V2574*100%,"")</f>
        <v/>
      </c>
      <c r="W2575" s="107" t="str">
        <f>IFERROR((W2573-W2574)/W2574*100%,"")</f>
        <v/>
      </c>
      <c r="X2575" s="107" t="str">
        <f>IFERROR((X2573-X2574)/X2574*100%,"")</f>
        <v/>
      </c>
      <c r="Y2575" s="107" t="str">
        <f>IFERROR((Y2573-Y2574)/Y2574*100%,"")</f>
        <v/>
      </c>
      <c r="Z2575" s="107" t="str">
        <f t="shared" ref="Z2575:AB2575" si="11337">IFERROR((Z2574-Z2573)/Z2574*100%,"")</f>
        <v/>
      </c>
      <c r="AA2575" s="107" t="str">
        <f t="shared" si="11337"/>
        <v/>
      </c>
      <c r="AB2575" s="107" t="str">
        <f t="shared" si="11337"/>
        <v/>
      </c>
      <c r="AC2575" s="194" t="str">
        <f t="shared" ref="AC2575" si="11338">IFERROR((AC2574-AC2573)/AC2574*100%,"")</f>
        <v/>
      </c>
      <c r="AD2575" s="194" t="str">
        <f t="shared" ref="AD2575" si="11339">IFERROR((AD2574-AD2573)/AD2574*100%,"")</f>
        <v/>
      </c>
      <c r="AE2575" s="194" t="str">
        <f t="shared" ref="AE2575" si="11340">IFERROR((AE2574-AE2573)/AE2574*100%,"")</f>
        <v/>
      </c>
      <c r="AF2575" s="194" t="str">
        <f t="shared" ref="AF2575" si="11341">IFERROR((AF2574-AF2573)/AF2574*100%,"")</f>
        <v/>
      </c>
      <c r="AG2575" s="194" t="str">
        <f t="shared" ref="AG2575" si="11342">IFERROR((AG2574-AG2573)/AG2574*100%,"")</f>
        <v/>
      </c>
      <c r="AH2575" s="194" t="str">
        <f t="shared" ref="AH2575" si="11343">IFERROR((AH2574-AH2573)/AH2574*100%,"")</f>
        <v/>
      </c>
      <c r="AI2575" s="194" t="str">
        <f t="shared" ref="AI2575" si="11344">IFERROR((AI2574-AI2573)/AI2574*100%,"")</f>
        <v/>
      </c>
      <c r="AJ2575" s="194" t="str">
        <f t="shared" ref="AJ2575" si="11345">IFERROR((AJ2574-AJ2573)/AJ2574*100%,"")</f>
        <v/>
      </c>
      <c r="AK2575" s="194" t="str">
        <f t="shared" ref="AK2575" si="11346">IFERROR((AK2574-AK2573)/AK2574*100%,"")</f>
        <v/>
      </c>
      <c r="AL2575" s="194" t="str">
        <f t="shared" ref="AL2575:AM2575" si="11347">IFERROR((AL2574-AL2573)/AL2574*100%,"")</f>
        <v/>
      </c>
      <c r="AM2575" s="228" t="str">
        <f t="shared" si="11347"/>
        <v/>
      </c>
    </row>
    <row r="2576" spans="1:39" customFormat="1" outlineLevel="1">
      <c r="A2576" t="str">
        <f>B2573&amp;C2576</f>
        <v>Surname, Forename3</v>
      </c>
      <c r="B2576" s="256"/>
      <c r="C2576" s="123">
        <v>3</v>
      </c>
      <c r="D2576" s="26" t="s">
        <v>22</v>
      </c>
      <c r="E2576" s="103"/>
      <c r="F2576" s="219"/>
      <c r="G2576" s="220"/>
      <c r="H2576" s="15"/>
      <c r="I2576" s="16"/>
      <c r="J2576" s="17"/>
      <c r="K2576" s="94"/>
      <c r="L2576" s="94"/>
      <c r="M2576" s="94"/>
      <c r="N2576" s="94"/>
      <c r="O2576" s="94"/>
      <c r="P2576" s="94"/>
      <c r="Q2576" s="17" t="str">
        <f>IF(SUM(K2576:P2576)=0,"",SUM(K2576:P2576))</f>
        <v/>
      </c>
      <c r="R2576" s="94"/>
      <c r="S2576" s="94"/>
      <c r="T2576" s="17" t="str">
        <f>IF(SUM(R2576:S2576)=0,"",SUM(R2576:S2576))</f>
        <v/>
      </c>
      <c r="U2576" s="17"/>
      <c r="V2576" s="94"/>
      <c r="W2576" s="17"/>
      <c r="X2576" s="94" t="str">
        <f>IFERROR(AVERAGE(V2576:W2576),"")</f>
        <v/>
      </c>
      <c r="Y2576" s="17"/>
      <c r="Z2576" s="17"/>
      <c r="AA2576" s="71"/>
      <c r="AB2576" s="17"/>
      <c r="AC2576" s="190" t="str">
        <f>IF(J2576="","",IF(J2576&lt;&gt;0,INT(25.4347*POWER((18-J2576),1.81)),0))</f>
        <v/>
      </c>
      <c r="AD2576" s="190" t="str">
        <f>IFERROR(IF(Q2576&lt;&gt;0,INT(0.14354*POWER(((10*Q2576)-220),1.4)),0),"")</f>
        <v/>
      </c>
      <c r="AE2576" s="190" t="str">
        <f>IFERROR(IF(T2576&lt;&gt;0,INT(51.39*POWER((T2576-1.5),1.05)),0),"")</f>
        <v/>
      </c>
      <c r="AF2576" s="190">
        <f>IF(U2576&lt;&gt;0,INT(0.8465*POWER(((100*U2576)-75),1.42)),0)</f>
        <v>0</v>
      </c>
      <c r="AG2576" s="190" t="str">
        <f>IFERROR(IF(X2576&lt;&gt;0,INT(1.53775*POWER((82-X2576),1.81)),0),"")</f>
        <v/>
      </c>
      <c r="AH2576" s="190" t="str">
        <f>IF(Y2576="","",IF(Y2576&lt;&gt;0,INT(5.74352*POWER((28.5-Y2576),1.92)),0))</f>
        <v/>
      </c>
      <c r="AI2576" s="190">
        <f>IF(Z2576&lt;&gt;0,INT(12.91*POWER((Z2576-4),1.1)),0)</f>
        <v>0</v>
      </c>
      <c r="AJ2576" s="190" t="str">
        <f>IF(AA2576="","",IF(AA2576&lt;&gt;0,INT(0.2797*POWER(((100*AA2576)),1.35)),0))</f>
        <v/>
      </c>
      <c r="AK2576" s="191" t="str">
        <f>IF(AB2576="","",IF(AB2576&lt;&gt;0,INT(100.14*POWER((AB2576-1),1.08)),0))</f>
        <v/>
      </c>
      <c r="AL2576" s="192">
        <f>COUNT(J2576,Q2576,T2576,X2576,Y2576,AA2576,AB2576)</f>
        <v>0</v>
      </c>
      <c r="AM2576" s="193" t="str">
        <f>IF(AL2576=0,"",SUM(AC2576:AK2576))</f>
        <v/>
      </c>
    </row>
    <row r="2577" spans="1:39" customFormat="1" outlineLevel="1">
      <c r="B2577" s="256"/>
      <c r="C2577" s="124" t="s">
        <v>65</v>
      </c>
      <c r="D2577" s="103"/>
      <c r="E2577" s="103"/>
      <c r="F2577" s="219"/>
      <c r="G2577" s="220"/>
      <c r="H2577" s="104"/>
      <c r="I2577" s="105"/>
      <c r="J2577" s="107" t="str">
        <f>IFERROR((J2574-J2576)/J2576*100%,"")</f>
        <v/>
      </c>
      <c r="K2577" s="107" t="str">
        <f t="shared" ref="K2577:T2577" si="11348">IFERROR((K2576-K2574)/K2576*100%,"")</f>
        <v/>
      </c>
      <c r="L2577" s="107" t="str">
        <f t="shared" si="11348"/>
        <v/>
      </c>
      <c r="M2577" s="107" t="str">
        <f t="shared" si="11348"/>
        <v/>
      </c>
      <c r="N2577" s="107" t="str">
        <f t="shared" si="11348"/>
        <v/>
      </c>
      <c r="O2577" s="107" t="str">
        <f t="shared" si="11348"/>
        <v/>
      </c>
      <c r="P2577" s="107" t="str">
        <f t="shared" si="11348"/>
        <v/>
      </c>
      <c r="Q2577" s="107" t="str">
        <f t="shared" si="11348"/>
        <v/>
      </c>
      <c r="R2577" s="107" t="str">
        <f t="shared" si="11348"/>
        <v/>
      </c>
      <c r="S2577" s="107" t="str">
        <f t="shared" si="11348"/>
        <v/>
      </c>
      <c r="T2577" s="107" t="str">
        <f t="shared" si="11348"/>
        <v/>
      </c>
      <c r="U2577" s="107" t="str">
        <f t="shared" ref="U2577" si="11349">IFERROR((U2576-U2575)/U2576*100%,"")</f>
        <v/>
      </c>
      <c r="V2577" s="107" t="str">
        <f>IFERROR((V2574-V2576)/V2576*100%,"")</f>
        <v/>
      </c>
      <c r="W2577" s="107" t="str">
        <f>IFERROR((W2574-W2576)/W2576*100%,"")</f>
        <v/>
      </c>
      <c r="X2577" s="107" t="str">
        <f>IFERROR((X2574-X2576)/X2576*100%,"")</f>
        <v/>
      </c>
      <c r="Y2577" s="107" t="str">
        <f>IFERROR((Y2574-Y2576)/Y2576*100%,"")</f>
        <v/>
      </c>
      <c r="Z2577" s="107" t="str">
        <f t="shared" ref="Z2577" si="11350">IFERROR((Z2576-Z2575)/Z2576*100%,"")</f>
        <v/>
      </c>
      <c r="AA2577" s="107" t="str">
        <f>IFERROR((AA2576-AA2574)/AA2576*100%,"")</f>
        <v/>
      </c>
      <c r="AB2577" s="107" t="str">
        <f>IFERROR((AB2576-AB2574)/AB2576*100%,"")</f>
        <v/>
      </c>
      <c r="AC2577" s="194" t="str">
        <f t="shared" ref="AC2577" si="11351">IFERROR((AC2576-AC2575)/AC2576*100%,"")</f>
        <v/>
      </c>
      <c r="AD2577" s="194" t="str">
        <f t="shared" ref="AD2577" si="11352">IFERROR((AD2576-AD2575)/AD2576*100%,"")</f>
        <v/>
      </c>
      <c r="AE2577" s="194" t="str">
        <f t="shared" ref="AE2577" si="11353">IFERROR((AE2576-AE2575)/AE2576*100%,"")</f>
        <v/>
      </c>
      <c r="AF2577" s="194" t="str">
        <f t="shared" ref="AF2577" si="11354">IFERROR((AF2576-AF2575)/AF2576*100%,"")</f>
        <v/>
      </c>
      <c r="AG2577" s="194" t="str">
        <f t="shared" ref="AG2577" si="11355">IFERROR((AG2576-AG2575)/AG2576*100%,"")</f>
        <v/>
      </c>
      <c r="AH2577" s="194" t="str">
        <f t="shared" ref="AH2577" si="11356">IFERROR((AH2576-AH2575)/AH2576*100%,"")</f>
        <v/>
      </c>
      <c r="AI2577" s="194" t="str">
        <f t="shared" ref="AI2577" si="11357">IFERROR((AI2576-AI2575)/AI2576*100%,"")</f>
        <v/>
      </c>
      <c r="AJ2577" s="194" t="str">
        <f t="shared" ref="AJ2577" si="11358">IFERROR((AJ2576-AJ2575)/AJ2576*100%,"")</f>
        <v/>
      </c>
      <c r="AK2577" s="194" t="str">
        <f t="shared" ref="AK2577" si="11359">IFERROR((AK2576-AK2575)/AK2576*100%,"")</f>
        <v/>
      </c>
      <c r="AL2577" s="194" t="str">
        <f t="shared" ref="AL2577" si="11360">IFERROR((AL2576-AL2575)/AL2576*100%,"")</f>
        <v/>
      </c>
      <c r="AM2577" s="227" t="str">
        <f>IFERROR((AM2576-AM2574)/AM2576*100%,"")</f>
        <v/>
      </c>
    </row>
    <row r="2578" spans="1:39" customFormat="1" outlineLevel="1">
      <c r="A2578" t="str">
        <f>B2573&amp;C2578</f>
        <v>Surname, Forename4</v>
      </c>
      <c r="B2578" s="256"/>
      <c r="C2578" s="123">
        <v>4</v>
      </c>
      <c r="D2578" s="26" t="s">
        <v>22</v>
      </c>
      <c r="E2578" s="103"/>
      <c r="F2578" s="219"/>
      <c r="G2578" s="220"/>
      <c r="H2578" s="15"/>
      <c r="I2578" s="16"/>
      <c r="J2578" s="17"/>
      <c r="K2578" s="94"/>
      <c r="L2578" s="94"/>
      <c r="M2578" s="94"/>
      <c r="N2578" s="94"/>
      <c r="O2578" s="94"/>
      <c r="P2578" s="94"/>
      <c r="Q2578" s="17" t="str">
        <f>IF(SUM(K2578:P2578)=0,"",SUM(K2578:P2578))</f>
        <v/>
      </c>
      <c r="R2578" s="94"/>
      <c r="S2578" s="94"/>
      <c r="T2578" s="17" t="str">
        <f>IF(SUM(R2578:S2578)=0,"",SUM(R2578:S2578))</f>
        <v/>
      </c>
      <c r="U2578" s="17"/>
      <c r="V2578" s="94"/>
      <c r="W2578" s="17"/>
      <c r="X2578" s="94" t="str">
        <f>IFERROR(AVERAGE(V2578:W2578),"")</f>
        <v/>
      </c>
      <c r="Y2578" s="17"/>
      <c r="Z2578" s="17"/>
      <c r="AA2578" s="71"/>
      <c r="AB2578" s="17"/>
      <c r="AC2578" s="190" t="str">
        <f>IF(J2578="","",IF(J2578&lt;&gt;0,INT(25.4347*POWER((18-J2578),1.81)),0))</f>
        <v/>
      </c>
      <c r="AD2578" s="190" t="str">
        <f>IFERROR(IF(Q2578&lt;&gt;0,INT(0.14354*POWER(((10*Q2578)-220),1.4)),0),"")</f>
        <v/>
      </c>
      <c r="AE2578" s="190" t="str">
        <f>IFERROR(IF(T2578&lt;&gt;0,INT(51.39*POWER((T2578-1.5),1.05)),0),"")</f>
        <v/>
      </c>
      <c r="AF2578" s="190">
        <f>IF(U2578&lt;&gt;0,INT(0.8465*POWER(((100*U2578)-75),1.42)),0)</f>
        <v>0</v>
      </c>
      <c r="AG2578" s="190" t="str">
        <f>IFERROR(IF(X2578&lt;&gt;0,INT(1.53775*POWER((82-X2578),1.81)),0),"")</f>
        <v/>
      </c>
      <c r="AH2578" s="190" t="str">
        <f>IF(Y2578="","",IF(Y2578&lt;&gt;0,INT(5.74352*POWER((28.5-Y2578),1.92)),0))</f>
        <v/>
      </c>
      <c r="AI2578" s="190">
        <f>IF(Z2578&lt;&gt;0,INT(12.91*POWER((Z2578-4),1.1)),0)</f>
        <v>0</v>
      </c>
      <c r="AJ2578" s="190" t="str">
        <f>IF(AA2578="","",IF(AA2578&lt;&gt;0,INT(0.2797*POWER(((100*AA2578)),1.35)),0))</f>
        <v/>
      </c>
      <c r="AK2578" s="191" t="str">
        <f>IF(AB2578="","",IF(AB2578&lt;&gt;0,INT(100.14*POWER((AB2578-1),1.08)),0))</f>
        <v/>
      </c>
      <c r="AL2578" s="192">
        <f>COUNT(J2578,Q2578,T2578,X2578,Y2578,AA2578,AB2578)</f>
        <v>0</v>
      </c>
      <c r="AM2578" s="193" t="str">
        <f>IF(AL2578=0,"",SUM(AC2578:AK2578))</f>
        <v/>
      </c>
    </row>
    <row r="2579" spans="1:39" customFormat="1" outlineLevel="1">
      <c r="B2579" s="256"/>
      <c r="C2579" s="124" t="s">
        <v>65</v>
      </c>
      <c r="D2579" s="103"/>
      <c r="E2579" s="103"/>
      <c r="F2579" s="219"/>
      <c r="G2579" s="220"/>
      <c r="H2579" s="104"/>
      <c r="I2579" s="105"/>
      <c r="J2579" s="107" t="str">
        <f>IFERROR((J2576-J2578)/J2578*100%,"")</f>
        <v/>
      </c>
      <c r="K2579" s="107" t="str">
        <f t="shared" ref="K2579:T2579" si="11361">IFERROR((K2578-K2576)/K2578*100%,"")</f>
        <v/>
      </c>
      <c r="L2579" s="107" t="str">
        <f t="shared" si="11361"/>
        <v/>
      </c>
      <c r="M2579" s="107" t="str">
        <f t="shared" si="11361"/>
        <v/>
      </c>
      <c r="N2579" s="107" t="str">
        <f t="shared" si="11361"/>
        <v/>
      </c>
      <c r="O2579" s="107" t="str">
        <f t="shared" si="11361"/>
        <v/>
      </c>
      <c r="P2579" s="107" t="str">
        <f t="shared" si="11361"/>
        <v/>
      </c>
      <c r="Q2579" s="107" t="str">
        <f t="shared" si="11361"/>
        <v/>
      </c>
      <c r="R2579" s="107" t="str">
        <f t="shared" si="11361"/>
        <v/>
      </c>
      <c r="S2579" s="107" t="str">
        <f t="shared" si="11361"/>
        <v/>
      </c>
      <c r="T2579" s="107" t="str">
        <f t="shared" si="11361"/>
        <v/>
      </c>
      <c r="U2579" s="107" t="str">
        <f t="shared" ref="U2579" si="11362">IFERROR((U2578-U2577)/U2578*100%,"")</f>
        <v/>
      </c>
      <c r="V2579" s="107" t="str">
        <f>IFERROR((V2576-V2578)/V2578*100%,"")</f>
        <v/>
      </c>
      <c r="W2579" s="107" t="str">
        <f>IFERROR((W2576-W2578)/W2578*100%,"")</f>
        <v/>
      </c>
      <c r="X2579" s="107" t="str">
        <f>IFERROR((X2576-X2578)/X2578*100%,"")</f>
        <v/>
      </c>
      <c r="Y2579" s="107" t="str">
        <f>IFERROR((Y2576-Y2578)/Y2578*100%,"")</f>
        <v/>
      </c>
      <c r="Z2579" s="107" t="str">
        <f t="shared" ref="Z2579" si="11363">IFERROR((Z2578-Z2577)/Z2578*100%,"")</f>
        <v/>
      </c>
      <c r="AA2579" s="107" t="str">
        <f>IFERROR((AA2578-AA2576)/AA2578*100%,"")</f>
        <v/>
      </c>
      <c r="AB2579" s="107" t="str">
        <f>IFERROR((AB2578-AB2576)/AB2578*100%,"")</f>
        <v/>
      </c>
      <c r="AC2579" s="194" t="str">
        <f t="shared" ref="AC2579" si="11364">IFERROR((AC2578-AC2577)/AC2578*100%,"")</f>
        <v/>
      </c>
      <c r="AD2579" s="194" t="str">
        <f t="shared" ref="AD2579" si="11365">IFERROR((AD2578-AD2577)/AD2578*100%,"")</f>
        <v/>
      </c>
      <c r="AE2579" s="194" t="str">
        <f t="shared" ref="AE2579" si="11366">IFERROR((AE2578-AE2577)/AE2578*100%,"")</f>
        <v/>
      </c>
      <c r="AF2579" s="194" t="str">
        <f t="shared" ref="AF2579" si="11367">IFERROR((AF2578-AF2577)/AF2578*100%,"")</f>
        <v/>
      </c>
      <c r="AG2579" s="194" t="str">
        <f t="shared" ref="AG2579" si="11368">IFERROR((AG2578-AG2577)/AG2578*100%,"")</f>
        <v/>
      </c>
      <c r="AH2579" s="194" t="str">
        <f t="shared" ref="AH2579" si="11369">IFERROR((AH2578-AH2577)/AH2578*100%,"")</f>
        <v/>
      </c>
      <c r="AI2579" s="194" t="str">
        <f t="shared" ref="AI2579" si="11370">IFERROR((AI2578-AI2577)/AI2578*100%,"")</f>
        <v/>
      </c>
      <c r="AJ2579" s="194" t="str">
        <f t="shared" ref="AJ2579" si="11371">IFERROR((AJ2578-AJ2577)/AJ2578*100%,"")</f>
        <v/>
      </c>
      <c r="AK2579" s="194" t="str">
        <f t="shared" ref="AK2579" si="11372">IFERROR((AK2578-AK2577)/AK2578*100%,"")</f>
        <v/>
      </c>
      <c r="AL2579" s="194" t="str">
        <f t="shared" ref="AL2579" si="11373">IFERROR((AL2578-AL2577)/AL2578*100%,"")</f>
        <v/>
      </c>
      <c r="AM2579" s="227" t="str">
        <f>IFERROR((AM2578-AM2576)/AM2578*100%,"")</f>
        <v/>
      </c>
    </row>
    <row r="2580" spans="1:39" customFormat="1" outlineLevel="1">
      <c r="A2580" t="str">
        <f>B2573&amp;C2580</f>
        <v>Surname, Forename5</v>
      </c>
      <c r="B2580" s="256"/>
      <c r="C2580" s="123">
        <v>5</v>
      </c>
      <c r="D2580" s="26" t="s">
        <v>22</v>
      </c>
      <c r="E2580" s="103"/>
      <c r="F2580" s="219"/>
      <c r="G2580" s="220"/>
      <c r="H2580" s="15"/>
      <c r="I2580" s="16"/>
      <c r="J2580" s="17"/>
      <c r="K2580" s="94"/>
      <c r="L2580" s="94"/>
      <c r="M2580" s="94"/>
      <c r="N2580" s="94"/>
      <c r="O2580" s="94"/>
      <c r="P2580" s="94"/>
      <c r="Q2580" s="17" t="str">
        <f>IF(SUM(K2580:P2580)=0,"",SUM(K2580:P2580))</f>
        <v/>
      </c>
      <c r="R2580" s="94"/>
      <c r="S2580" s="94"/>
      <c r="T2580" s="17" t="str">
        <f>IF(SUM(R2580:S2580)=0,"",SUM(R2580:S2580))</f>
        <v/>
      </c>
      <c r="U2580" s="17"/>
      <c r="V2580" s="94"/>
      <c r="W2580" s="17"/>
      <c r="X2580" s="94" t="str">
        <f>IFERROR(AVERAGE(V2580:W2580),"")</f>
        <v/>
      </c>
      <c r="Y2580" s="17"/>
      <c r="Z2580" s="17"/>
      <c r="AA2580" s="71"/>
      <c r="AB2580" s="17"/>
      <c r="AC2580" s="190" t="str">
        <f>IF(J2580="","",IF(J2580&lt;&gt;0,INT(25.4347*POWER((18-J2580),1.81)),0))</f>
        <v/>
      </c>
      <c r="AD2580" s="190" t="str">
        <f>IFERROR(IF(Q2580&lt;&gt;0,INT(0.14354*POWER(((10*Q2580)-220),1.4)),0),"")</f>
        <v/>
      </c>
      <c r="AE2580" s="190" t="str">
        <f>IFERROR(IF(T2580&lt;&gt;0,INT(51.39*POWER((T2580-1.5),1.05)),0),"")</f>
        <v/>
      </c>
      <c r="AF2580" s="190">
        <f>IF(U2580&lt;&gt;0,INT(0.8465*POWER(((100*U2580)-75),1.42)),0)</f>
        <v>0</v>
      </c>
      <c r="AG2580" s="190" t="str">
        <f>IFERROR(IF(X2580&lt;&gt;0,INT(1.53775*POWER((82-X2580),1.81)),0),"")</f>
        <v/>
      </c>
      <c r="AH2580" s="190" t="str">
        <f>IF(Y2580="","",IF(Y2580&lt;&gt;0,INT(5.74352*POWER((28.5-Y2580),1.92)),0))</f>
        <v/>
      </c>
      <c r="AI2580" s="190">
        <f>IF(Z2580&lt;&gt;0,INT(12.91*POWER((Z2580-4),1.1)),0)</f>
        <v>0</v>
      </c>
      <c r="AJ2580" s="190" t="str">
        <f>IF(AA2580="","",IF(AA2580&lt;&gt;0,INT(0.2797*POWER(((100*AA2580)),1.35)),0))</f>
        <v/>
      </c>
      <c r="AK2580" s="191" t="str">
        <f>IF(AB2580="","",IF(AB2580&lt;&gt;0,INT(100.14*POWER((AB2580-1),1.08)),0))</f>
        <v/>
      </c>
      <c r="AL2580" s="192">
        <f>COUNT(J2580,Q2580,T2580,X2580,Y2580,AA2580,AB2580)</f>
        <v>0</v>
      </c>
      <c r="AM2580" s="193" t="str">
        <f>IF(AL2580=0,"",SUM(AC2580:AK2580))</f>
        <v/>
      </c>
    </row>
    <row r="2581" spans="1:39" customFormat="1" outlineLevel="1">
      <c r="B2581" s="256"/>
      <c r="C2581" s="124" t="s">
        <v>65</v>
      </c>
      <c r="D2581" s="103"/>
      <c r="E2581" s="103"/>
      <c r="F2581" s="219"/>
      <c r="G2581" s="220"/>
      <c r="H2581" s="104"/>
      <c r="I2581" s="105"/>
      <c r="J2581" s="107" t="str">
        <f>IFERROR((J2578-J2580)/J2580*100%,"")</f>
        <v/>
      </c>
      <c r="K2581" s="107" t="str">
        <f t="shared" ref="K2581:T2581" si="11374">IFERROR((K2580-K2578)/K2580*100%,"")</f>
        <v/>
      </c>
      <c r="L2581" s="107" t="str">
        <f t="shared" si="11374"/>
        <v/>
      </c>
      <c r="M2581" s="107" t="str">
        <f t="shared" si="11374"/>
        <v/>
      </c>
      <c r="N2581" s="107" t="str">
        <f t="shared" si="11374"/>
        <v/>
      </c>
      <c r="O2581" s="107" t="str">
        <f t="shared" si="11374"/>
        <v/>
      </c>
      <c r="P2581" s="107" t="str">
        <f t="shared" si="11374"/>
        <v/>
      </c>
      <c r="Q2581" s="107" t="str">
        <f t="shared" si="11374"/>
        <v/>
      </c>
      <c r="R2581" s="107" t="str">
        <f t="shared" si="11374"/>
        <v/>
      </c>
      <c r="S2581" s="107" t="str">
        <f t="shared" si="11374"/>
        <v/>
      </c>
      <c r="T2581" s="107" t="str">
        <f t="shared" si="11374"/>
        <v/>
      </c>
      <c r="U2581" s="107" t="str">
        <f t="shared" ref="U2581" si="11375">IFERROR((U2580-U2579)/U2580*100%,"")</f>
        <v/>
      </c>
      <c r="V2581" s="107" t="str">
        <f>IFERROR((V2578-V2580)/V2580*100%,"")</f>
        <v/>
      </c>
      <c r="W2581" s="107" t="str">
        <f>IFERROR((W2578-W2580)/W2580*100%,"")</f>
        <v/>
      </c>
      <c r="X2581" s="107" t="str">
        <f>IFERROR((X2578-X2580)/X2580*100%,"")</f>
        <v/>
      </c>
      <c r="Y2581" s="107" t="str">
        <f>IFERROR((Y2578-Y2580)/Y2580*100%,"")</f>
        <v/>
      </c>
      <c r="Z2581" s="107" t="str">
        <f t="shared" ref="Z2581" si="11376">IFERROR((Z2580-Z2579)/Z2580*100%,"")</f>
        <v/>
      </c>
      <c r="AA2581" s="107" t="str">
        <f>IFERROR((AA2580-AA2578)/AA2580*100%,"")</f>
        <v/>
      </c>
      <c r="AB2581" s="107" t="str">
        <f>IFERROR((AB2580-AB2578)/AB2580*100%,"")</f>
        <v/>
      </c>
      <c r="AC2581" s="194" t="str">
        <f t="shared" ref="AC2581" si="11377">IFERROR((AC2580-AC2579)/AC2580*100%,"")</f>
        <v/>
      </c>
      <c r="AD2581" s="194" t="str">
        <f t="shared" ref="AD2581" si="11378">IFERROR((AD2580-AD2579)/AD2580*100%,"")</f>
        <v/>
      </c>
      <c r="AE2581" s="194" t="str">
        <f t="shared" ref="AE2581" si="11379">IFERROR((AE2580-AE2579)/AE2580*100%,"")</f>
        <v/>
      </c>
      <c r="AF2581" s="194" t="str">
        <f t="shared" ref="AF2581" si="11380">IFERROR((AF2580-AF2579)/AF2580*100%,"")</f>
        <v/>
      </c>
      <c r="AG2581" s="194" t="str">
        <f t="shared" ref="AG2581" si="11381">IFERROR((AG2580-AG2579)/AG2580*100%,"")</f>
        <v/>
      </c>
      <c r="AH2581" s="194" t="str">
        <f t="shared" ref="AH2581" si="11382">IFERROR((AH2580-AH2579)/AH2580*100%,"")</f>
        <v/>
      </c>
      <c r="AI2581" s="194" t="str">
        <f t="shared" ref="AI2581" si="11383">IFERROR((AI2580-AI2579)/AI2580*100%,"")</f>
        <v/>
      </c>
      <c r="AJ2581" s="194" t="str">
        <f t="shared" ref="AJ2581" si="11384">IFERROR((AJ2580-AJ2579)/AJ2580*100%,"")</f>
        <v/>
      </c>
      <c r="AK2581" s="194" t="str">
        <f t="shared" ref="AK2581" si="11385">IFERROR((AK2580-AK2579)/AK2580*100%,"")</f>
        <v/>
      </c>
      <c r="AL2581" s="194" t="str">
        <f t="shared" ref="AL2581" si="11386">IFERROR((AL2580-AL2579)/AL2580*100%,"")</f>
        <v/>
      </c>
      <c r="AM2581" s="227" t="str">
        <f>IFERROR((AM2580-AM2578)/AM2580*100%,"")</f>
        <v/>
      </c>
    </row>
    <row r="2582" spans="1:39" customFormat="1" outlineLevel="1">
      <c r="A2582" t="str">
        <f>B2573&amp;C2582</f>
        <v>Surname, Forename6</v>
      </c>
      <c r="B2582" s="256"/>
      <c r="C2582" s="123">
        <v>6</v>
      </c>
      <c r="D2582" s="26" t="s">
        <v>22</v>
      </c>
      <c r="E2582" s="103"/>
      <c r="F2582" s="219"/>
      <c r="G2582" s="220"/>
      <c r="H2582" s="15"/>
      <c r="I2582" s="16"/>
      <c r="J2582" s="17"/>
      <c r="K2582" s="94"/>
      <c r="L2582" s="94"/>
      <c r="M2582" s="94"/>
      <c r="N2582" s="94"/>
      <c r="O2582" s="94"/>
      <c r="P2582" s="94"/>
      <c r="Q2582" s="17" t="str">
        <f>IF(SUM(K2582:P2582)=0,"",SUM(K2582:P2582))</f>
        <v/>
      </c>
      <c r="R2582" s="94"/>
      <c r="S2582" s="94"/>
      <c r="T2582" s="17" t="str">
        <f>IF(SUM(R2582:S2582)=0,"",SUM(R2582:S2582))</f>
        <v/>
      </c>
      <c r="U2582" s="17"/>
      <c r="V2582" s="94"/>
      <c r="W2582" s="17"/>
      <c r="X2582" s="94" t="str">
        <f>IFERROR(AVERAGE(V2582:W2582),"")</f>
        <v/>
      </c>
      <c r="Y2582" s="17"/>
      <c r="Z2582" s="17"/>
      <c r="AA2582" s="71"/>
      <c r="AB2582" s="17"/>
      <c r="AC2582" s="190" t="str">
        <f>IF(J2582="","",IF(J2582&lt;&gt;0,INT(25.4347*POWER((18-J2582),1.81)),0))</f>
        <v/>
      </c>
      <c r="AD2582" s="190" t="str">
        <f>IFERROR(IF(Q2582&lt;&gt;0,INT(0.14354*POWER(((10*Q2582)-220),1.4)),0),"")</f>
        <v/>
      </c>
      <c r="AE2582" s="190" t="str">
        <f>IFERROR(IF(T2582&lt;&gt;0,INT(51.39*POWER((T2582-1.5),1.05)),0),"")</f>
        <v/>
      </c>
      <c r="AF2582" s="190">
        <f>IF(U2582&lt;&gt;0,INT(0.8465*POWER(((100*U2582)-75),1.42)),0)</f>
        <v>0</v>
      </c>
      <c r="AG2582" s="190" t="str">
        <f>IFERROR(IF(X2582&lt;&gt;0,INT(1.53775*POWER((82-X2582),1.81)),0),"")</f>
        <v/>
      </c>
      <c r="AH2582" s="190" t="str">
        <f>IF(Y2582="","",IF(Y2582&lt;&gt;0,INT(5.74352*POWER((28.5-Y2582),1.92)),0))</f>
        <v/>
      </c>
      <c r="AI2582" s="190">
        <f>IF(Z2582&lt;&gt;0,INT(12.91*POWER((Z2582-4),1.1)),0)</f>
        <v>0</v>
      </c>
      <c r="AJ2582" s="190" t="str">
        <f>IF(AA2582="","",IF(AA2582&lt;&gt;0,INT(0.2797*POWER(((100*AA2582)),1.35)),0))</f>
        <v/>
      </c>
      <c r="AK2582" s="191" t="str">
        <f>IF(AB2582="","",IF(AB2582&lt;&gt;0,INT(100.14*POWER((AB2582-1),1.08)),0))</f>
        <v/>
      </c>
      <c r="AL2582" s="192">
        <f>COUNT(J2582,Q2582,T2582,X2582,Y2582,AA2582,AB2582)</f>
        <v>0</v>
      </c>
      <c r="AM2582" s="193" t="str">
        <f>IF(AL2582=0,"",SUM(AC2582:AK2582))</f>
        <v/>
      </c>
    </row>
    <row r="2583" spans="1:39" customFormat="1" outlineLevel="1">
      <c r="B2583" s="256"/>
      <c r="C2583" s="124" t="s">
        <v>65</v>
      </c>
      <c r="D2583" s="103"/>
      <c r="E2583" s="103"/>
      <c r="F2583" s="219"/>
      <c r="G2583" s="220"/>
      <c r="H2583" s="104"/>
      <c r="I2583" s="105"/>
      <c r="J2583" s="107" t="str">
        <f>IFERROR((J2580-J2582)/J2582*100%,"")</f>
        <v/>
      </c>
      <c r="K2583" s="107" t="str">
        <f t="shared" ref="K2583:T2583" si="11387">IFERROR((K2582-K2580)/K2582*100%,"")</f>
        <v/>
      </c>
      <c r="L2583" s="107" t="str">
        <f t="shared" si="11387"/>
        <v/>
      </c>
      <c r="M2583" s="107" t="str">
        <f t="shared" si="11387"/>
        <v/>
      </c>
      <c r="N2583" s="107" t="str">
        <f t="shared" si="11387"/>
        <v/>
      </c>
      <c r="O2583" s="107" t="str">
        <f t="shared" si="11387"/>
        <v/>
      </c>
      <c r="P2583" s="107" t="str">
        <f t="shared" si="11387"/>
        <v/>
      </c>
      <c r="Q2583" s="107" t="str">
        <f t="shared" si="11387"/>
        <v/>
      </c>
      <c r="R2583" s="107" t="str">
        <f t="shared" si="11387"/>
        <v/>
      </c>
      <c r="S2583" s="107" t="str">
        <f t="shared" si="11387"/>
        <v/>
      </c>
      <c r="T2583" s="107" t="str">
        <f t="shared" si="11387"/>
        <v/>
      </c>
      <c r="U2583" s="107" t="str">
        <f t="shared" ref="U2583" si="11388">IFERROR((U2582-U2581)/U2582*100%,"")</f>
        <v/>
      </c>
      <c r="V2583" s="107" t="str">
        <f>IFERROR((V2580-V2582)/V2582*100%,"")</f>
        <v/>
      </c>
      <c r="W2583" s="107" t="str">
        <f>IFERROR((W2580-W2582)/W2582*100%,"")</f>
        <v/>
      </c>
      <c r="X2583" s="107" t="str">
        <f>IFERROR((X2580-X2582)/X2582*100%,"")</f>
        <v/>
      </c>
      <c r="Y2583" s="107" t="str">
        <f>IFERROR((Y2580-Y2582)/Y2582*100%,"")</f>
        <v/>
      </c>
      <c r="Z2583" s="107" t="str">
        <f t="shared" ref="Z2583" si="11389">IFERROR((Z2582-Z2581)/Z2582*100%,"")</f>
        <v/>
      </c>
      <c r="AA2583" s="107" t="str">
        <f>IFERROR((AA2582-AA2580)/AA2582*100%,"")</f>
        <v/>
      </c>
      <c r="AB2583" s="107" t="str">
        <f>IFERROR((AB2582-AB2580)/AB2582*100%,"")</f>
        <v/>
      </c>
      <c r="AC2583" s="194" t="str">
        <f t="shared" ref="AC2583" si="11390">IFERROR((AC2582-AC2581)/AC2582*100%,"")</f>
        <v/>
      </c>
      <c r="AD2583" s="194" t="str">
        <f t="shared" ref="AD2583" si="11391">IFERROR((AD2582-AD2581)/AD2582*100%,"")</f>
        <v/>
      </c>
      <c r="AE2583" s="194" t="str">
        <f t="shared" ref="AE2583" si="11392">IFERROR((AE2582-AE2581)/AE2582*100%,"")</f>
        <v/>
      </c>
      <c r="AF2583" s="194" t="str">
        <f t="shared" ref="AF2583" si="11393">IFERROR((AF2582-AF2581)/AF2582*100%,"")</f>
        <v/>
      </c>
      <c r="AG2583" s="194" t="str">
        <f t="shared" ref="AG2583" si="11394">IFERROR((AG2582-AG2581)/AG2582*100%,"")</f>
        <v/>
      </c>
      <c r="AH2583" s="194" t="str">
        <f t="shared" ref="AH2583" si="11395">IFERROR((AH2582-AH2581)/AH2582*100%,"")</f>
        <v/>
      </c>
      <c r="AI2583" s="194" t="str">
        <f t="shared" ref="AI2583" si="11396">IFERROR((AI2582-AI2581)/AI2582*100%,"")</f>
        <v/>
      </c>
      <c r="AJ2583" s="194" t="str">
        <f t="shared" ref="AJ2583" si="11397">IFERROR((AJ2582-AJ2581)/AJ2582*100%,"")</f>
        <v/>
      </c>
      <c r="AK2583" s="194" t="str">
        <f t="shared" ref="AK2583" si="11398">IFERROR((AK2582-AK2581)/AK2582*100%,"")</f>
        <v/>
      </c>
      <c r="AL2583" s="194" t="str">
        <f t="shared" ref="AL2583" si="11399">IFERROR((AL2582-AL2581)/AL2582*100%,"")</f>
        <v/>
      </c>
      <c r="AM2583" s="227" t="str">
        <f>IFERROR((AM2582-AM2580)/AM2582*100%,"")</f>
        <v/>
      </c>
    </row>
    <row r="2584" spans="1:39" customFormat="1" outlineLevel="1">
      <c r="A2584" t="str">
        <f>B2573&amp;C2584</f>
        <v>Surname, Forename7</v>
      </c>
      <c r="B2584" s="256"/>
      <c r="C2584" s="123">
        <v>7</v>
      </c>
      <c r="D2584" s="26" t="s">
        <v>22</v>
      </c>
      <c r="E2584" s="103"/>
      <c r="F2584" s="219"/>
      <c r="G2584" s="220"/>
      <c r="H2584" s="15"/>
      <c r="I2584" s="16"/>
      <c r="J2584" s="17"/>
      <c r="K2584" s="94"/>
      <c r="L2584" s="94"/>
      <c r="M2584" s="94"/>
      <c r="N2584" s="94"/>
      <c r="O2584" s="94"/>
      <c r="P2584" s="94"/>
      <c r="Q2584" s="17" t="str">
        <f>IF(SUM(K2584:P2584)=0,"",SUM(K2584:P2584))</f>
        <v/>
      </c>
      <c r="R2584" s="94"/>
      <c r="S2584" s="94"/>
      <c r="T2584" s="17" t="str">
        <f>IF(SUM(R2584:S2584)=0,"",SUM(R2584:S2584))</f>
        <v/>
      </c>
      <c r="U2584" s="17"/>
      <c r="V2584" s="94"/>
      <c r="W2584" s="17"/>
      <c r="X2584" s="94" t="str">
        <f>IFERROR(AVERAGE(V2584:W2584),"")</f>
        <v/>
      </c>
      <c r="Y2584" s="17"/>
      <c r="Z2584" s="17"/>
      <c r="AA2584" s="71"/>
      <c r="AB2584" s="17"/>
      <c r="AC2584" s="190" t="str">
        <f>IF(J2584="","",IF(J2584&lt;&gt;0,INT(25.4347*POWER((18-J2584),1.81)),0))</f>
        <v/>
      </c>
      <c r="AD2584" s="190" t="str">
        <f>IFERROR(IF(Q2584&lt;&gt;0,INT(0.14354*POWER(((10*Q2584)-220),1.4)),0),"")</f>
        <v/>
      </c>
      <c r="AE2584" s="190" t="str">
        <f>IFERROR(IF(T2584&lt;&gt;0,INT(51.39*POWER((T2584-1.5),1.05)),0),"")</f>
        <v/>
      </c>
      <c r="AF2584" s="190">
        <f>IF(U2584&lt;&gt;0,INT(0.8465*POWER(((100*U2584)-75),1.42)),0)</f>
        <v>0</v>
      </c>
      <c r="AG2584" s="190" t="str">
        <f>IFERROR(IF(X2584&lt;&gt;0,INT(1.53775*POWER((82-X2584),1.81)),0),"")</f>
        <v/>
      </c>
      <c r="AH2584" s="190" t="str">
        <f>IF(Y2584="","",IF(Y2584&lt;&gt;0,INT(5.74352*POWER((28.5-Y2584),1.92)),0))</f>
        <v/>
      </c>
      <c r="AI2584" s="190">
        <f>IF(Z2584&lt;&gt;0,INT(12.91*POWER((Z2584-4),1.1)),0)</f>
        <v>0</v>
      </c>
      <c r="AJ2584" s="190" t="str">
        <f>IF(AA2584="","",IF(AA2584&lt;&gt;0,INT(0.2797*POWER(((100*AA2584)),1.35)),0))</f>
        <v/>
      </c>
      <c r="AK2584" s="191" t="str">
        <f>IF(AB2584="","",IF(AB2584&lt;&gt;0,INT(100.14*POWER((AB2584-1),1.08)),0))</f>
        <v/>
      </c>
      <c r="AL2584" s="192">
        <f>COUNT(J2584,Q2584,T2584,X2584,Y2584,AA2584,AB2584)</f>
        <v>0</v>
      </c>
      <c r="AM2584" s="193" t="str">
        <f>IF(AL2584=0,"",SUM(AC2584:AK2584))</f>
        <v/>
      </c>
    </row>
    <row r="2585" spans="1:39" customFormat="1" outlineLevel="1">
      <c r="B2585" s="256"/>
      <c r="C2585" s="124" t="s">
        <v>65</v>
      </c>
      <c r="D2585" s="103"/>
      <c r="E2585" s="103"/>
      <c r="F2585" s="219"/>
      <c r="G2585" s="220"/>
      <c r="H2585" s="104"/>
      <c r="I2585" s="105"/>
      <c r="J2585" s="107" t="str">
        <f>IFERROR((J2582-J2584)/J2584*100%,"")</f>
        <v/>
      </c>
      <c r="K2585" s="107" t="str">
        <f t="shared" ref="K2585:T2585" si="11400">IFERROR((K2584-K2582)/K2584*100%,"")</f>
        <v/>
      </c>
      <c r="L2585" s="107" t="str">
        <f t="shared" si="11400"/>
        <v/>
      </c>
      <c r="M2585" s="107" t="str">
        <f t="shared" si="11400"/>
        <v/>
      </c>
      <c r="N2585" s="107" t="str">
        <f t="shared" si="11400"/>
        <v/>
      </c>
      <c r="O2585" s="107" t="str">
        <f t="shared" si="11400"/>
        <v/>
      </c>
      <c r="P2585" s="107" t="str">
        <f t="shared" si="11400"/>
        <v/>
      </c>
      <c r="Q2585" s="107" t="str">
        <f t="shared" si="11400"/>
        <v/>
      </c>
      <c r="R2585" s="107" t="str">
        <f t="shared" si="11400"/>
        <v/>
      </c>
      <c r="S2585" s="107" t="str">
        <f t="shared" si="11400"/>
        <v/>
      </c>
      <c r="T2585" s="107" t="str">
        <f t="shared" si="11400"/>
        <v/>
      </c>
      <c r="U2585" s="107" t="str">
        <f t="shared" ref="U2585" si="11401">IFERROR((U2584-U2583)/U2584*100%,"")</f>
        <v/>
      </c>
      <c r="V2585" s="107" t="str">
        <f>IFERROR((V2582-V2584)/V2584*100%,"")</f>
        <v/>
      </c>
      <c r="W2585" s="107" t="str">
        <f>IFERROR((W2582-W2584)/W2584*100%,"")</f>
        <v/>
      </c>
      <c r="X2585" s="107" t="str">
        <f>IFERROR((X2582-X2584)/X2584*100%,"")</f>
        <v/>
      </c>
      <c r="Y2585" s="107" t="str">
        <f>IFERROR((Y2582-Y2584)/Y2584*100%,"")</f>
        <v/>
      </c>
      <c r="Z2585" s="107" t="str">
        <f t="shared" ref="Z2585" si="11402">IFERROR((Z2584-Z2583)/Z2584*100%,"")</f>
        <v/>
      </c>
      <c r="AA2585" s="107" t="str">
        <f>IFERROR((AA2584-AA2582)/AA2584*100%,"")</f>
        <v/>
      </c>
      <c r="AB2585" s="107" t="str">
        <f>IFERROR((AB2584-AB2582)/AB2584*100%,"")</f>
        <v/>
      </c>
      <c r="AC2585" s="194" t="str">
        <f t="shared" ref="AC2585" si="11403">IFERROR((AC2584-AC2583)/AC2584*100%,"")</f>
        <v/>
      </c>
      <c r="AD2585" s="194" t="str">
        <f t="shared" ref="AD2585" si="11404">IFERROR((AD2584-AD2583)/AD2584*100%,"")</f>
        <v/>
      </c>
      <c r="AE2585" s="194" t="str">
        <f t="shared" ref="AE2585" si="11405">IFERROR((AE2584-AE2583)/AE2584*100%,"")</f>
        <v/>
      </c>
      <c r="AF2585" s="194" t="str">
        <f t="shared" ref="AF2585" si="11406">IFERROR((AF2584-AF2583)/AF2584*100%,"")</f>
        <v/>
      </c>
      <c r="AG2585" s="194" t="str">
        <f t="shared" ref="AG2585" si="11407">IFERROR((AG2584-AG2583)/AG2584*100%,"")</f>
        <v/>
      </c>
      <c r="AH2585" s="194" t="str">
        <f t="shared" ref="AH2585" si="11408">IFERROR((AH2584-AH2583)/AH2584*100%,"")</f>
        <v/>
      </c>
      <c r="AI2585" s="194" t="str">
        <f t="shared" ref="AI2585" si="11409">IFERROR((AI2584-AI2583)/AI2584*100%,"")</f>
        <v/>
      </c>
      <c r="AJ2585" s="194" t="str">
        <f t="shared" ref="AJ2585" si="11410">IFERROR((AJ2584-AJ2583)/AJ2584*100%,"")</f>
        <v/>
      </c>
      <c r="AK2585" s="194" t="str">
        <f t="shared" ref="AK2585" si="11411">IFERROR((AK2584-AK2583)/AK2584*100%,"")</f>
        <v/>
      </c>
      <c r="AL2585" s="194" t="str">
        <f t="shared" ref="AL2585" si="11412">IFERROR((AL2584-AL2583)/AL2584*100%,"")</f>
        <v/>
      </c>
      <c r="AM2585" s="227" t="str">
        <f>IFERROR((AM2584-AM2582)/AM2584*100%,"")</f>
        <v/>
      </c>
    </row>
    <row r="2586" spans="1:39" customFormat="1" outlineLevel="1">
      <c r="A2586" t="str">
        <f>B2573&amp;C2586</f>
        <v>Surname, Forename8</v>
      </c>
      <c r="B2586" s="256"/>
      <c r="C2586" s="123">
        <v>8</v>
      </c>
      <c r="D2586" s="26" t="s">
        <v>22</v>
      </c>
      <c r="E2586" s="103"/>
      <c r="F2586" s="219"/>
      <c r="G2586" s="220"/>
      <c r="H2586" s="15"/>
      <c r="I2586" s="16"/>
      <c r="J2586" s="17"/>
      <c r="K2586" s="94"/>
      <c r="L2586" s="94"/>
      <c r="M2586" s="94"/>
      <c r="N2586" s="94"/>
      <c r="O2586" s="94"/>
      <c r="P2586" s="94"/>
      <c r="Q2586" s="17" t="str">
        <f>IF(SUM(K2586:P2586)=0,"",SUM(K2586:P2586))</f>
        <v/>
      </c>
      <c r="R2586" s="94"/>
      <c r="S2586" s="94"/>
      <c r="T2586" s="17" t="str">
        <f>IF(SUM(R2586:S2586)=0,"",SUM(R2586:S2586))</f>
        <v/>
      </c>
      <c r="U2586" s="17"/>
      <c r="V2586" s="94"/>
      <c r="W2586" s="17"/>
      <c r="X2586" s="94" t="str">
        <f>IFERROR(AVERAGE(V2586:W2586),"")</f>
        <v/>
      </c>
      <c r="Y2586" s="17"/>
      <c r="Z2586" s="17"/>
      <c r="AA2586" s="71"/>
      <c r="AB2586" s="17"/>
      <c r="AC2586" s="190" t="str">
        <f>IF(J2586="","",IF(J2586&lt;&gt;0,INT(25.4347*POWER((18-J2586),1.81)),0))</f>
        <v/>
      </c>
      <c r="AD2586" s="190" t="str">
        <f>IFERROR(IF(Q2586&lt;&gt;0,INT(0.14354*POWER(((10*Q2586)-220),1.4)),0),"")</f>
        <v/>
      </c>
      <c r="AE2586" s="190" t="str">
        <f>IFERROR(IF(T2586&lt;&gt;0,INT(51.39*POWER((T2586-1.5),1.05)),0),"")</f>
        <v/>
      </c>
      <c r="AF2586" s="190">
        <f>IF(U2586&lt;&gt;0,INT(0.8465*POWER(((100*U2586)-75),1.42)),0)</f>
        <v>0</v>
      </c>
      <c r="AG2586" s="190" t="str">
        <f>IFERROR(IF(X2586&lt;&gt;0,INT(1.53775*POWER((82-X2586),1.81)),0),"")</f>
        <v/>
      </c>
      <c r="AH2586" s="190" t="str">
        <f>IF(Y2586="","",IF(Y2586&lt;&gt;0,INT(5.74352*POWER((28.5-Y2586),1.92)),0))</f>
        <v/>
      </c>
      <c r="AI2586" s="190">
        <f>IF(Z2586&lt;&gt;0,INT(12.91*POWER((Z2586-4),1.1)),0)</f>
        <v>0</v>
      </c>
      <c r="AJ2586" s="190" t="str">
        <f>IF(AA2586="","",IF(AA2586&lt;&gt;0,INT(0.2797*POWER(((100*AA2586)),1.35)),0))</f>
        <v/>
      </c>
      <c r="AK2586" s="191" t="str">
        <f>IF(AB2586="","",IF(AB2586&lt;&gt;0,INT(100.14*POWER((AB2586-1),1.08)),0))</f>
        <v/>
      </c>
      <c r="AL2586" s="192">
        <f>COUNT(J2586,Q2586,T2586,X2586,Y2586,AA2586,AB2586)</f>
        <v>0</v>
      </c>
      <c r="AM2586" s="193" t="str">
        <f>IF(AL2586=0,"",SUM(AC2586:AK2586))</f>
        <v/>
      </c>
    </row>
    <row r="2587" spans="1:39" customFormat="1" outlineLevel="1">
      <c r="B2587" s="256"/>
      <c r="C2587" s="124" t="s">
        <v>65</v>
      </c>
      <c r="D2587" s="103"/>
      <c r="E2587" s="103"/>
      <c r="F2587" s="219"/>
      <c r="G2587" s="220"/>
      <c r="H2587" s="104"/>
      <c r="I2587" s="105"/>
      <c r="J2587" s="107" t="str">
        <f>IFERROR((J2584-J2586)/J2586*100%,"")</f>
        <v/>
      </c>
      <c r="K2587" s="107" t="str">
        <f t="shared" ref="K2587:T2587" si="11413">IFERROR((K2586-K2584)/K2586*100%,"")</f>
        <v/>
      </c>
      <c r="L2587" s="107" t="str">
        <f t="shared" si="11413"/>
        <v/>
      </c>
      <c r="M2587" s="107" t="str">
        <f t="shared" si="11413"/>
        <v/>
      </c>
      <c r="N2587" s="107" t="str">
        <f t="shared" si="11413"/>
        <v/>
      </c>
      <c r="O2587" s="107" t="str">
        <f t="shared" si="11413"/>
        <v/>
      </c>
      <c r="P2587" s="107" t="str">
        <f t="shared" si="11413"/>
        <v/>
      </c>
      <c r="Q2587" s="107" t="str">
        <f t="shared" si="11413"/>
        <v/>
      </c>
      <c r="R2587" s="107" t="str">
        <f t="shared" si="11413"/>
        <v/>
      </c>
      <c r="S2587" s="107" t="str">
        <f t="shared" si="11413"/>
        <v/>
      </c>
      <c r="T2587" s="107" t="str">
        <f t="shared" si="11413"/>
        <v/>
      </c>
      <c r="U2587" s="107" t="str">
        <f t="shared" ref="U2587" si="11414">IFERROR((U2586-U2585)/U2586*100%,"")</f>
        <v/>
      </c>
      <c r="V2587" s="107" t="str">
        <f>IFERROR((V2584-V2586)/V2586*100%,"")</f>
        <v/>
      </c>
      <c r="W2587" s="107" t="str">
        <f>IFERROR((W2584-W2586)/W2586*100%,"")</f>
        <v/>
      </c>
      <c r="X2587" s="107" t="str">
        <f>IFERROR((X2584-X2586)/X2586*100%,"")</f>
        <v/>
      </c>
      <c r="Y2587" s="107" t="str">
        <f>IFERROR((Y2584-Y2586)/Y2586*100%,"")</f>
        <v/>
      </c>
      <c r="Z2587" s="107" t="str">
        <f t="shared" ref="Z2587" si="11415">IFERROR((Z2586-Z2585)/Z2586*100%,"")</f>
        <v/>
      </c>
      <c r="AA2587" s="107" t="str">
        <f>IFERROR((AA2586-AA2584)/AA2586*100%,"")</f>
        <v/>
      </c>
      <c r="AB2587" s="107" t="str">
        <f>IFERROR((AB2586-AB2584)/AB2586*100%,"")</f>
        <v/>
      </c>
      <c r="AC2587" s="194" t="str">
        <f t="shared" ref="AC2587" si="11416">IFERROR((AC2586-AC2585)/AC2586*100%,"")</f>
        <v/>
      </c>
      <c r="AD2587" s="194" t="str">
        <f t="shared" ref="AD2587" si="11417">IFERROR((AD2586-AD2585)/AD2586*100%,"")</f>
        <v/>
      </c>
      <c r="AE2587" s="194" t="str">
        <f t="shared" ref="AE2587" si="11418">IFERROR((AE2586-AE2585)/AE2586*100%,"")</f>
        <v/>
      </c>
      <c r="AF2587" s="194" t="str">
        <f t="shared" ref="AF2587" si="11419">IFERROR((AF2586-AF2585)/AF2586*100%,"")</f>
        <v/>
      </c>
      <c r="AG2587" s="194" t="str">
        <f t="shared" ref="AG2587" si="11420">IFERROR((AG2586-AG2585)/AG2586*100%,"")</f>
        <v/>
      </c>
      <c r="AH2587" s="194" t="str">
        <f t="shared" ref="AH2587" si="11421">IFERROR((AH2586-AH2585)/AH2586*100%,"")</f>
        <v/>
      </c>
      <c r="AI2587" s="194" t="str">
        <f t="shared" ref="AI2587" si="11422">IFERROR((AI2586-AI2585)/AI2586*100%,"")</f>
        <v/>
      </c>
      <c r="AJ2587" s="194" t="str">
        <f t="shared" ref="AJ2587" si="11423">IFERROR((AJ2586-AJ2585)/AJ2586*100%,"")</f>
        <v/>
      </c>
      <c r="AK2587" s="194" t="str">
        <f t="shared" ref="AK2587" si="11424">IFERROR((AK2586-AK2585)/AK2586*100%,"")</f>
        <v/>
      </c>
      <c r="AL2587" s="194" t="str">
        <f t="shared" ref="AL2587" si="11425">IFERROR((AL2586-AL2585)/AL2586*100%,"")</f>
        <v/>
      </c>
      <c r="AM2587" s="227" t="str">
        <f>IFERROR((AM2586-AM2584)/AM2586*100%,"")</f>
        <v/>
      </c>
    </row>
    <row r="2588" spans="1:39" customFormat="1" outlineLevel="1">
      <c r="A2588" t="str">
        <f>B2573&amp;C2588</f>
        <v>Surname, Forename9</v>
      </c>
      <c r="B2588" s="256"/>
      <c r="C2588" s="123">
        <v>9</v>
      </c>
      <c r="D2588" s="26" t="s">
        <v>22</v>
      </c>
      <c r="E2588" s="103"/>
      <c r="F2588" s="219"/>
      <c r="G2588" s="220"/>
      <c r="H2588" s="15"/>
      <c r="I2588" s="16"/>
      <c r="J2588" s="17"/>
      <c r="K2588" s="94"/>
      <c r="L2588" s="94"/>
      <c r="M2588" s="94"/>
      <c r="N2588" s="94"/>
      <c r="O2588" s="94"/>
      <c r="P2588" s="94"/>
      <c r="Q2588" s="17" t="str">
        <f>IF(SUM(K2588:P2588)=0,"",SUM(K2588:P2588))</f>
        <v/>
      </c>
      <c r="R2588" s="94"/>
      <c r="S2588" s="94"/>
      <c r="T2588" s="17" t="str">
        <f>IF(SUM(R2588:S2588)=0,"",SUM(R2588:S2588))</f>
        <v/>
      </c>
      <c r="U2588" s="17"/>
      <c r="V2588" s="94"/>
      <c r="W2588" s="17"/>
      <c r="X2588" s="94" t="str">
        <f>IFERROR(AVERAGE(V2588:W2588),"")</f>
        <v/>
      </c>
      <c r="Y2588" s="17"/>
      <c r="Z2588" s="17"/>
      <c r="AA2588" s="71"/>
      <c r="AB2588" s="17"/>
      <c r="AC2588" s="190" t="str">
        <f>IF(J2588="","",IF(J2588&lt;&gt;0,INT(25.4347*POWER((18-J2588),1.81)),0))</f>
        <v/>
      </c>
      <c r="AD2588" s="190" t="str">
        <f>IFERROR(IF(Q2588&lt;&gt;0,INT(0.14354*POWER(((10*Q2588)-220),1.4)),0),"")</f>
        <v/>
      </c>
      <c r="AE2588" s="190" t="str">
        <f>IFERROR(IF(T2588&lt;&gt;0,INT(51.39*POWER((T2588-1.5),1.05)),0),"")</f>
        <v/>
      </c>
      <c r="AF2588" s="190">
        <f>IF(U2588&lt;&gt;0,INT(0.8465*POWER(((100*U2588)-75),1.42)),0)</f>
        <v>0</v>
      </c>
      <c r="AG2588" s="190" t="str">
        <f>IFERROR(IF(X2588&lt;&gt;0,INT(1.53775*POWER((82-X2588),1.81)),0),"")</f>
        <v/>
      </c>
      <c r="AH2588" s="190" t="str">
        <f>IF(Y2588="","",IF(Y2588&lt;&gt;0,INT(5.74352*POWER((28.5-Y2588),1.92)),0))</f>
        <v/>
      </c>
      <c r="AI2588" s="190">
        <f>IF(Z2588&lt;&gt;0,INT(12.91*POWER((Z2588-4),1.1)),0)</f>
        <v>0</v>
      </c>
      <c r="AJ2588" s="190" t="str">
        <f>IF(AA2588="","",IF(AA2588&lt;&gt;0,INT(0.2797*POWER(((100*AA2588)),1.35)),0))</f>
        <v/>
      </c>
      <c r="AK2588" s="191" t="str">
        <f>IF(AB2588="","",IF(AB2588&lt;&gt;0,INT(100.14*POWER((AB2588-1),1.08)),0))</f>
        <v/>
      </c>
      <c r="AL2588" s="192">
        <f>COUNT(J2588,Q2588,T2588,X2588,Y2588,AA2588,AB2588)</f>
        <v>0</v>
      </c>
      <c r="AM2588" s="193" t="str">
        <f>IF(AL2588=0,"",SUM(AC2588:AK2588))</f>
        <v/>
      </c>
    </row>
    <row r="2589" spans="1:39" customFormat="1" outlineLevel="1">
      <c r="B2589" s="256"/>
      <c r="C2589" s="124" t="s">
        <v>65</v>
      </c>
      <c r="D2589" s="33"/>
      <c r="E2589" s="33"/>
      <c r="F2589" s="221"/>
      <c r="G2589" s="222"/>
      <c r="H2589" s="18"/>
      <c r="I2589" s="44"/>
      <c r="J2589" s="107" t="str">
        <f>IFERROR((J2586-J2588)/J2588*100%,"")</f>
        <v/>
      </c>
      <c r="K2589" s="107" t="str">
        <f t="shared" ref="K2589:T2589" si="11426">IFERROR((K2588-K2586)/K2588*100%,"")</f>
        <v/>
      </c>
      <c r="L2589" s="107" t="str">
        <f t="shared" si="11426"/>
        <v/>
      </c>
      <c r="M2589" s="107" t="str">
        <f t="shared" si="11426"/>
        <v/>
      </c>
      <c r="N2589" s="107" t="str">
        <f t="shared" si="11426"/>
        <v/>
      </c>
      <c r="O2589" s="107" t="str">
        <f t="shared" si="11426"/>
        <v/>
      </c>
      <c r="P2589" s="107" t="str">
        <f t="shared" si="11426"/>
        <v/>
      </c>
      <c r="Q2589" s="107" t="str">
        <f t="shared" si="11426"/>
        <v/>
      </c>
      <c r="R2589" s="107" t="str">
        <f t="shared" si="11426"/>
        <v/>
      </c>
      <c r="S2589" s="107" t="str">
        <f t="shared" si="11426"/>
        <v/>
      </c>
      <c r="T2589" s="107" t="str">
        <f t="shared" si="11426"/>
        <v/>
      </c>
      <c r="U2589" s="107" t="str">
        <f t="shared" ref="U2589" si="11427">IFERROR((U2588-U2587)/U2588*100%,"")</f>
        <v/>
      </c>
      <c r="V2589" s="107" t="str">
        <f>IFERROR((V2586-V2588)/V2588*100%,"")</f>
        <v/>
      </c>
      <c r="W2589" s="107" t="str">
        <f>IFERROR((W2586-W2588)/W2588*100%,"")</f>
        <v/>
      </c>
      <c r="X2589" s="107" t="str">
        <f>IFERROR((X2586-X2588)/X2588*100%,"")</f>
        <v/>
      </c>
      <c r="Y2589" s="107" t="str">
        <f>IFERROR((Y2586-Y2588)/Y2588*100%,"")</f>
        <v/>
      </c>
      <c r="Z2589" s="107" t="str">
        <f t="shared" ref="Z2589" si="11428">IFERROR((Z2588-Z2587)/Z2588*100%,"")</f>
        <v/>
      </c>
      <c r="AA2589" s="107" t="str">
        <f>IFERROR((AA2588-AA2586)/AA2588*100%,"")</f>
        <v/>
      </c>
      <c r="AB2589" s="107" t="str">
        <f>IFERROR((AB2588-AB2586)/AB2588*100%,"")</f>
        <v/>
      </c>
      <c r="AC2589" s="194" t="str">
        <f t="shared" ref="AC2589" si="11429">IFERROR((AC2588-AC2587)/AC2588*100%,"")</f>
        <v/>
      </c>
      <c r="AD2589" s="194" t="str">
        <f t="shared" ref="AD2589" si="11430">IFERROR((AD2588-AD2587)/AD2588*100%,"")</f>
        <v/>
      </c>
      <c r="AE2589" s="194" t="str">
        <f t="shared" ref="AE2589" si="11431">IFERROR((AE2588-AE2587)/AE2588*100%,"")</f>
        <v/>
      </c>
      <c r="AF2589" s="194" t="str">
        <f t="shared" ref="AF2589" si="11432">IFERROR((AF2588-AF2587)/AF2588*100%,"")</f>
        <v/>
      </c>
      <c r="AG2589" s="194" t="str">
        <f t="shared" ref="AG2589" si="11433">IFERROR((AG2588-AG2587)/AG2588*100%,"")</f>
        <v/>
      </c>
      <c r="AH2589" s="194" t="str">
        <f t="shared" ref="AH2589" si="11434">IFERROR((AH2588-AH2587)/AH2588*100%,"")</f>
        <v/>
      </c>
      <c r="AI2589" s="194" t="str">
        <f t="shared" ref="AI2589" si="11435">IFERROR((AI2588-AI2587)/AI2588*100%,"")</f>
        <v/>
      </c>
      <c r="AJ2589" s="194" t="str">
        <f t="shared" ref="AJ2589" si="11436">IFERROR((AJ2588-AJ2587)/AJ2588*100%,"")</f>
        <v/>
      </c>
      <c r="AK2589" s="194" t="str">
        <f t="shared" ref="AK2589" si="11437">IFERROR((AK2588-AK2587)/AK2588*100%,"")</f>
        <v/>
      </c>
      <c r="AL2589" s="194" t="str">
        <f t="shared" ref="AL2589" si="11438">IFERROR((AL2588-AL2587)/AL2588*100%,"")</f>
        <v/>
      </c>
      <c r="AM2589" s="227" t="str">
        <f>IFERROR((AM2588-AM2586)/AM2588*100%,"")</f>
        <v/>
      </c>
    </row>
    <row r="2590" spans="1:39" s="6" customFormat="1" outlineLevel="1">
      <c r="A2590" t="str">
        <f>B2573&amp;C2590</f>
        <v>Surname, Forename10</v>
      </c>
      <c r="B2590" s="256"/>
      <c r="C2590" s="125">
        <v>10</v>
      </c>
      <c r="D2590" s="33" t="s">
        <v>22</v>
      </c>
      <c r="E2590" s="33"/>
      <c r="F2590" s="223"/>
      <c r="G2590" s="224"/>
      <c r="H2590" s="18"/>
      <c r="I2590" s="44"/>
      <c r="J2590" s="34"/>
      <c r="K2590" s="34"/>
      <c r="L2590" s="34"/>
      <c r="M2590" s="34"/>
      <c r="N2590" s="34"/>
      <c r="O2590" s="34"/>
      <c r="P2590" s="34"/>
      <c r="Q2590" s="17" t="str">
        <f>IF(SUM(K2590:P2590)=0,"",SUM(K2590:P2590))</f>
        <v/>
      </c>
      <c r="R2590" s="94"/>
      <c r="S2590" s="94"/>
      <c r="T2590" s="17" t="str">
        <f>IF(SUM(R2590:S2590)=0,"",SUM(R2590:S2590))</f>
        <v/>
      </c>
      <c r="U2590" s="17"/>
      <c r="V2590" s="94"/>
      <c r="W2590" s="17"/>
      <c r="X2590" s="94" t="str">
        <f>IFERROR(AVERAGE(V2590:W2590),"")</f>
        <v/>
      </c>
      <c r="Y2590" s="17"/>
      <c r="Z2590" s="17"/>
      <c r="AA2590" s="71"/>
      <c r="AB2590" s="17"/>
      <c r="AC2590" s="190" t="str">
        <f>IF(J2590="","",IF(J2590&lt;&gt;0,INT(25.4347*POWER((18-J2590),1.81)),0))</f>
        <v/>
      </c>
      <c r="AD2590" s="190" t="str">
        <f>IFERROR(IF(Q2590&lt;&gt;0,INT(0.14354*POWER(((10*Q2590)-220),1.4)),0),"")</f>
        <v/>
      </c>
      <c r="AE2590" s="190" t="str">
        <f>IFERROR(IF(T2590&lt;&gt;0,INT(51.39*POWER((T2590-1.5),1.05)),0),"")</f>
        <v/>
      </c>
      <c r="AF2590" s="190">
        <f>IF(U2590&lt;&gt;0,INT(0.8465*POWER(((100*U2590)-75),1.42)),0)</f>
        <v>0</v>
      </c>
      <c r="AG2590" s="190" t="str">
        <f>IFERROR(IF(X2590&lt;&gt;0,INT(1.53775*POWER((82-X2590),1.81)),0),"")</f>
        <v/>
      </c>
      <c r="AH2590" s="190" t="str">
        <f>IF(Y2590="","",IF(Y2590&lt;&gt;0,INT(5.74352*POWER((28.5-Y2590),1.92)),0))</f>
        <v/>
      </c>
      <c r="AI2590" s="190">
        <f>IF(Z2590&lt;&gt;0,INT(12.91*POWER((Z2590-4),1.1)),0)</f>
        <v>0</v>
      </c>
      <c r="AJ2590" s="190" t="str">
        <f>IF(AA2590="","",IF(AA2590&lt;&gt;0,INT(0.2797*POWER(((100*AA2590)),1.35)),0))</f>
        <v/>
      </c>
      <c r="AK2590" s="191" t="str">
        <f>IF(AB2590="","",IF(AB2590&lt;&gt;0,INT(100.14*POWER((AB2590-1),1.08)),0))</f>
        <v/>
      </c>
      <c r="AL2590" s="192">
        <f>COUNT(J2590,Q2590,T2590,X2590,Y2590,AA2590,AB2590)</f>
        <v>0</v>
      </c>
      <c r="AM2590" s="193" t="str">
        <f>IF(AL2590=0,"",SUM(AC2590:AK2590))</f>
        <v/>
      </c>
    </row>
    <row r="2591" spans="1:39" s="6" customFormat="1" outlineLevel="1">
      <c r="A2591"/>
      <c r="B2591" s="257"/>
      <c r="C2591" s="126" t="s">
        <v>65</v>
      </c>
      <c r="D2591" s="33"/>
      <c r="E2591" s="33"/>
      <c r="F2591" s="223"/>
      <c r="G2591" s="224"/>
      <c r="H2591" s="18"/>
      <c r="I2591" s="44"/>
      <c r="J2591" s="107" t="str">
        <f>IFERROR((J2588-J2590)/J2590*100%,"")</f>
        <v/>
      </c>
      <c r="K2591" s="107" t="str">
        <f t="shared" ref="K2591:T2591" si="11439">IFERROR((K2590-K2588)/K2590*100%,"")</f>
        <v/>
      </c>
      <c r="L2591" s="107" t="str">
        <f t="shared" si="11439"/>
        <v/>
      </c>
      <c r="M2591" s="107" t="str">
        <f t="shared" si="11439"/>
        <v/>
      </c>
      <c r="N2591" s="107" t="str">
        <f t="shared" si="11439"/>
        <v/>
      </c>
      <c r="O2591" s="107" t="str">
        <f t="shared" si="11439"/>
        <v/>
      </c>
      <c r="P2591" s="107" t="str">
        <f t="shared" si="11439"/>
        <v/>
      </c>
      <c r="Q2591" s="107" t="str">
        <f t="shared" si="11439"/>
        <v/>
      </c>
      <c r="R2591" s="107" t="str">
        <f t="shared" si="11439"/>
        <v/>
      </c>
      <c r="S2591" s="107" t="str">
        <f t="shared" si="11439"/>
        <v/>
      </c>
      <c r="T2591" s="107" t="str">
        <f t="shared" si="11439"/>
        <v/>
      </c>
      <c r="U2591" s="107" t="str">
        <f t="shared" ref="U2591" si="11440">IFERROR((U2590-U2589)/U2590*100%,"")</f>
        <v/>
      </c>
      <c r="V2591" s="107" t="str">
        <f>IFERROR((V2588-V2590)/V2590*100%,"")</f>
        <v/>
      </c>
      <c r="W2591" s="107" t="str">
        <f>IFERROR((W2588-W2590)/W2590*100%,"")</f>
        <v/>
      </c>
      <c r="X2591" s="107" t="str">
        <f>IFERROR((X2588-X2590)/X2590*100%,"")</f>
        <v/>
      </c>
      <c r="Y2591" s="107" t="str">
        <f>IFERROR((Y2588-Y2590)/Y2590*100%,"")</f>
        <v/>
      </c>
      <c r="Z2591" s="107" t="str">
        <f t="shared" ref="Z2591" si="11441">IFERROR((Z2590-Z2589)/Z2590*100%,"")</f>
        <v/>
      </c>
      <c r="AA2591" s="107" t="str">
        <f>IFERROR((AA2590-AA2588)/AA2590*100%,"")</f>
        <v/>
      </c>
      <c r="AB2591" s="107" t="str">
        <f>IFERROR((AB2590-AB2588)/AB2590*100%,"")</f>
        <v/>
      </c>
      <c r="AC2591" s="194" t="str">
        <f t="shared" ref="AC2591" si="11442">IFERROR((AC2590-AC2589)/AC2590*100%,"")</f>
        <v/>
      </c>
      <c r="AD2591" s="194" t="str">
        <f t="shared" ref="AD2591" si="11443">IFERROR((AD2590-AD2589)/AD2590*100%,"")</f>
        <v/>
      </c>
      <c r="AE2591" s="194" t="str">
        <f t="shared" ref="AE2591" si="11444">IFERROR((AE2590-AE2589)/AE2590*100%,"")</f>
        <v/>
      </c>
      <c r="AF2591" s="194" t="str">
        <f t="shared" ref="AF2591" si="11445">IFERROR((AF2590-AF2589)/AF2590*100%,"")</f>
        <v/>
      </c>
      <c r="AG2591" s="194" t="str">
        <f t="shared" ref="AG2591" si="11446">IFERROR((AG2590-AG2589)/AG2590*100%,"")</f>
        <v/>
      </c>
      <c r="AH2591" s="194" t="str">
        <f t="shared" ref="AH2591" si="11447">IFERROR((AH2590-AH2589)/AH2590*100%,"")</f>
        <v/>
      </c>
      <c r="AI2591" s="194" t="str">
        <f t="shared" ref="AI2591" si="11448">IFERROR((AI2590-AI2589)/AI2590*100%,"")</f>
        <v/>
      </c>
      <c r="AJ2591" s="194" t="str">
        <f t="shared" ref="AJ2591" si="11449">IFERROR((AJ2590-AJ2589)/AJ2590*100%,"")</f>
        <v/>
      </c>
      <c r="AK2591" s="194" t="str">
        <f t="shared" ref="AK2591" si="11450">IFERROR((AK2590-AK2589)/AK2590*100%,"")</f>
        <v/>
      </c>
      <c r="AL2591" s="194" t="str">
        <f t="shared" ref="AL2591" si="11451">IFERROR((AL2590-AL2589)/AL2590*100%,"")</f>
        <v/>
      </c>
      <c r="AM2591" s="227" t="str">
        <f>IFERROR((AM2590-AM2588)/AM2590*100%,"")</f>
        <v/>
      </c>
    </row>
    <row r="2592" spans="1:39" s="45" customFormat="1" outlineLevel="1">
      <c r="B2592" s="115"/>
      <c r="C2592" s="32"/>
      <c r="D2592" s="33"/>
      <c r="E2592" s="33"/>
      <c r="F2592" s="33"/>
      <c r="G2592" s="33"/>
      <c r="H2592" s="18"/>
      <c r="I2592" s="44"/>
      <c r="J2592" s="34"/>
      <c r="K2592" s="34"/>
      <c r="L2592" s="34"/>
      <c r="M2592" s="34"/>
      <c r="N2592" s="34"/>
      <c r="O2592" s="34"/>
      <c r="P2592" s="34"/>
      <c r="Q2592" s="34"/>
      <c r="R2592" s="34"/>
      <c r="S2592" s="34"/>
      <c r="T2592" s="34"/>
      <c r="U2592" s="34"/>
      <c r="V2592" s="34"/>
      <c r="W2592" s="34"/>
      <c r="X2592" s="34"/>
      <c r="Y2592" s="34"/>
      <c r="Z2592" s="34"/>
      <c r="AA2592" s="34"/>
      <c r="AB2592" s="34"/>
      <c r="AC2592" s="195"/>
      <c r="AD2592" s="196"/>
      <c r="AE2592" s="196"/>
      <c r="AF2592" s="196"/>
      <c r="AG2592" s="196"/>
      <c r="AH2592" s="196"/>
      <c r="AI2592" s="196"/>
      <c r="AJ2592" s="196"/>
      <c r="AK2592" s="197"/>
      <c r="AL2592" s="196"/>
      <c r="AM2592" s="198"/>
    </row>
    <row r="2593" spans="1:39" s="6" customFormat="1" outlineLevel="1">
      <c r="B2593" s="116"/>
      <c r="C2593" s="35"/>
      <c r="D2593" s="36"/>
      <c r="E2593" s="36"/>
      <c r="F2593" s="36"/>
      <c r="G2593" s="36"/>
      <c r="H2593" s="37"/>
      <c r="I2593" s="38" t="s">
        <v>24</v>
      </c>
      <c r="J2593" s="21" t="e">
        <f>AVERAGE(J2573:J2574,J2576,J2578,J2580,J2582,J2584,J2586,J2588,J2590)</f>
        <v>#DIV/0!</v>
      </c>
      <c r="K2593" s="21" t="e">
        <f t="shared" ref="K2593:AB2593" si="11452">AVERAGE(K2573:K2574,K2576,K2578,K2580,K2582,K2584,K2586,K2588,K2590)</f>
        <v>#DIV/0!</v>
      </c>
      <c r="L2593" s="21" t="e">
        <f t="shared" si="11452"/>
        <v>#DIV/0!</v>
      </c>
      <c r="M2593" s="21" t="e">
        <f t="shared" si="11452"/>
        <v>#DIV/0!</v>
      </c>
      <c r="N2593" s="21" t="e">
        <f t="shared" si="11452"/>
        <v>#DIV/0!</v>
      </c>
      <c r="O2593" s="21" t="e">
        <f t="shared" si="11452"/>
        <v>#DIV/0!</v>
      </c>
      <c r="P2593" s="21" t="e">
        <f t="shared" si="11452"/>
        <v>#DIV/0!</v>
      </c>
      <c r="Q2593" s="21">
        <f t="shared" si="11452"/>
        <v>0</v>
      </c>
      <c r="R2593" s="21" t="e">
        <f t="shared" si="11452"/>
        <v>#DIV/0!</v>
      </c>
      <c r="S2593" s="21" t="e">
        <f t="shared" si="11452"/>
        <v>#DIV/0!</v>
      </c>
      <c r="T2593" s="21">
        <f t="shared" si="11452"/>
        <v>0</v>
      </c>
      <c r="U2593" s="21" t="e">
        <f t="shared" si="11452"/>
        <v>#DIV/0!</v>
      </c>
      <c r="V2593" s="21" t="e">
        <f t="shared" si="11452"/>
        <v>#DIV/0!</v>
      </c>
      <c r="W2593" s="21" t="e">
        <f t="shared" si="11452"/>
        <v>#DIV/0!</v>
      </c>
      <c r="X2593" s="21" t="e">
        <f t="shared" si="11452"/>
        <v>#DIV/0!</v>
      </c>
      <c r="Y2593" s="21" t="e">
        <f t="shared" si="11452"/>
        <v>#DIV/0!</v>
      </c>
      <c r="Z2593" s="21" t="e">
        <f t="shared" si="11452"/>
        <v>#DIV/0!</v>
      </c>
      <c r="AA2593" s="21" t="e">
        <f t="shared" si="11452"/>
        <v>#DIV/0!</v>
      </c>
      <c r="AB2593" s="21" t="e">
        <f t="shared" si="11452"/>
        <v>#DIV/0!</v>
      </c>
      <c r="AC2593" s="199"/>
      <c r="AD2593" s="200"/>
      <c r="AE2593" s="200"/>
      <c r="AF2593" s="200"/>
      <c r="AG2593" s="200"/>
      <c r="AH2593" s="200"/>
      <c r="AI2593" s="200"/>
      <c r="AJ2593" s="200"/>
      <c r="AK2593" s="201"/>
      <c r="AL2593" s="200"/>
      <c r="AM2593" s="202"/>
    </row>
    <row r="2594" spans="1:39" s="6" customFormat="1" outlineLevel="1">
      <c r="B2594" s="116"/>
      <c r="C2594" s="35"/>
      <c r="D2594" s="36"/>
      <c r="E2594" s="36"/>
      <c r="F2594" s="36"/>
      <c r="G2594" s="36"/>
      <c r="H2594" s="37"/>
      <c r="I2594" s="38" t="s">
        <v>26</v>
      </c>
      <c r="J2594" s="21">
        <f>MIN(J2573:J2574,J2576,J2578,J2580,J2582,J2584,J2586,J2588,J2590)</f>
        <v>0</v>
      </c>
      <c r="K2594" s="21">
        <f t="shared" ref="K2594:AB2594" si="11453">MIN(K2573:K2574,K2576,K2578,K2580,K2582,K2584,K2586,K2588,K2590)</f>
        <v>0</v>
      </c>
      <c r="L2594" s="21">
        <f t="shared" si="11453"/>
        <v>0</v>
      </c>
      <c r="M2594" s="21">
        <f t="shared" si="11453"/>
        <v>0</v>
      </c>
      <c r="N2594" s="21">
        <f t="shared" si="11453"/>
        <v>0</v>
      </c>
      <c r="O2594" s="21">
        <f t="shared" si="11453"/>
        <v>0</v>
      </c>
      <c r="P2594" s="21">
        <f t="shared" si="11453"/>
        <v>0</v>
      </c>
      <c r="Q2594" s="21">
        <f t="shared" si="11453"/>
        <v>0</v>
      </c>
      <c r="R2594" s="21">
        <f t="shared" si="11453"/>
        <v>0</v>
      </c>
      <c r="S2594" s="21">
        <f t="shared" si="11453"/>
        <v>0</v>
      </c>
      <c r="T2594" s="21">
        <f t="shared" si="11453"/>
        <v>0</v>
      </c>
      <c r="U2594" s="21">
        <f t="shared" si="11453"/>
        <v>0</v>
      </c>
      <c r="V2594" s="21">
        <f t="shared" si="11453"/>
        <v>0</v>
      </c>
      <c r="W2594" s="21">
        <f t="shared" si="11453"/>
        <v>0</v>
      </c>
      <c r="X2594" s="21" t="e">
        <f t="shared" si="11453"/>
        <v>#DIV/0!</v>
      </c>
      <c r="Y2594" s="21">
        <f t="shared" si="11453"/>
        <v>0</v>
      </c>
      <c r="Z2594" s="21">
        <f t="shared" si="11453"/>
        <v>0</v>
      </c>
      <c r="AA2594" s="21">
        <f t="shared" si="11453"/>
        <v>0</v>
      </c>
      <c r="AB2594" s="21">
        <f t="shared" si="11453"/>
        <v>0</v>
      </c>
      <c r="AC2594" s="199"/>
      <c r="AD2594" s="200"/>
      <c r="AE2594" s="200"/>
      <c r="AF2594" s="200"/>
      <c r="AG2594" s="200"/>
      <c r="AH2594" s="200"/>
      <c r="AI2594" s="200"/>
      <c r="AJ2594" s="200"/>
      <c r="AK2594" s="201"/>
      <c r="AL2594" s="200"/>
      <c r="AM2594" s="202"/>
    </row>
    <row r="2595" spans="1:39" s="6" customFormat="1" outlineLevel="1">
      <c r="B2595" s="116"/>
      <c r="C2595" s="35"/>
      <c r="D2595" s="36"/>
      <c r="E2595" s="36"/>
      <c r="F2595" s="36"/>
      <c r="G2595" s="36"/>
      <c r="H2595" s="37"/>
      <c r="I2595" s="38" t="s">
        <v>25</v>
      </c>
      <c r="J2595" s="21">
        <f>MAX(J2573:J2574,J2576,J2578,J2580,J2582,J2584,J2586,J2588,J2590)</f>
        <v>0</v>
      </c>
      <c r="K2595" s="21">
        <f t="shared" ref="K2595:AB2595" si="11454">MAX(K2573:K2574,K2576,K2578,K2580,K2582,K2584,K2586,K2588,K2590)</f>
        <v>0</v>
      </c>
      <c r="L2595" s="21">
        <f t="shared" si="11454"/>
        <v>0</v>
      </c>
      <c r="M2595" s="21">
        <f t="shared" si="11454"/>
        <v>0</v>
      </c>
      <c r="N2595" s="21">
        <f t="shared" si="11454"/>
        <v>0</v>
      </c>
      <c r="O2595" s="21">
        <f t="shared" si="11454"/>
        <v>0</v>
      </c>
      <c r="P2595" s="21">
        <f t="shared" si="11454"/>
        <v>0</v>
      </c>
      <c r="Q2595" s="21">
        <f t="shared" si="11454"/>
        <v>0</v>
      </c>
      <c r="R2595" s="21">
        <f t="shared" si="11454"/>
        <v>0</v>
      </c>
      <c r="S2595" s="21">
        <f t="shared" si="11454"/>
        <v>0</v>
      </c>
      <c r="T2595" s="21">
        <f t="shared" si="11454"/>
        <v>0</v>
      </c>
      <c r="U2595" s="21">
        <f t="shared" si="11454"/>
        <v>0</v>
      </c>
      <c r="V2595" s="21">
        <f t="shared" si="11454"/>
        <v>0</v>
      </c>
      <c r="W2595" s="21">
        <f t="shared" si="11454"/>
        <v>0</v>
      </c>
      <c r="X2595" s="21" t="e">
        <f t="shared" si="11454"/>
        <v>#DIV/0!</v>
      </c>
      <c r="Y2595" s="21">
        <f t="shared" si="11454"/>
        <v>0</v>
      </c>
      <c r="Z2595" s="21">
        <f t="shared" si="11454"/>
        <v>0</v>
      </c>
      <c r="AA2595" s="21">
        <f t="shared" si="11454"/>
        <v>0</v>
      </c>
      <c r="AB2595" s="21">
        <f t="shared" si="11454"/>
        <v>0</v>
      </c>
      <c r="AC2595" s="199"/>
      <c r="AD2595" s="200"/>
      <c r="AE2595" s="200"/>
      <c r="AF2595" s="200"/>
      <c r="AG2595" s="200"/>
      <c r="AH2595" s="200"/>
      <c r="AI2595" s="200"/>
      <c r="AJ2595" s="200"/>
      <c r="AK2595" s="201"/>
      <c r="AL2595" s="200"/>
      <c r="AM2595" s="202"/>
    </row>
    <row r="2596" spans="1:39" s="6" customFormat="1" outlineLevel="1">
      <c r="B2596" s="116"/>
      <c r="C2596" s="35"/>
      <c r="D2596" s="36"/>
      <c r="E2596" s="36"/>
      <c r="F2596" s="36"/>
      <c r="G2596" s="36"/>
      <c r="H2596" s="37"/>
      <c r="I2596" s="38"/>
      <c r="J2596" s="21"/>
      <c r="K2596" s="21"/>
      <c r="L2596" s="21"/>
      <c r="M2596" s="21"/>
      <c r="N2596" s="21"/>
      <c r="O2596" s="21"/>
      <c r="P2596" s="21"/>
      <c r="Q2596" s="21"/>
      <c r="R2596" s="21"/>
      <c r="S2596" s="21"/>
      <c r="T2596" s="21"/>
      <c r="U2596" s="21"/>
      <c r="V2596" s="21"/>
      <c r="W2596" s="21"/>
      <c r="X2596" s="21"/>
      <c r="Y2596" s="21"/>
      <c r="Z2596" s="21"/>
      <c r="AA2596" s="21"/>
      <c r="AB2596" s="21"/>
      <c r="AC2596" s="200"/>
      <c r="AD2596" s="200"/>
      <c r="AE2596" s="200"/>
      <c r="AF2596" s="200"/>
      <c r="AG2596" s="200"/>
      <c r="AH2596" s="200"/>
      <c r="AI2596" s="200"/>
      <c r="AJ2596" s="200"/>
      <c r="AK2596" s="200"/>
      <c r="AL2596" s="200"/>
      <c r="AM2596" s="202"/>
    </row>
    <row r="2597" spans="1:39" s="31" customFormat="1" ht="16.5" outlineLevel="1" thickBot="1">
      <c r="B2597" s="117"/>
      <c r="C2597" s="39"/>
      <c r="D2597" s="40"/>
      <c r="E2597" s="40"/>
      <c r="F2597" s="40"/>
      <c r="G2597" s="40"/>
      <c r="H2597" s="41"/>
      <c r="I2597" s="42"/>
      <c r="J2597" s="43"/>
      <c r="K2597" s="43"/>
      <c r="L2597" s="43"/>
      <c r="M2597" s="43"/>
      <c r="N2597" s="43"/>
      <c r="O2597" s="43"/>
      <c r="P2597" s="43"/>
      <c r="Q2597" s="43"/>
      <c r="R2597" s="43"/>
      <c r="S2597" s="43"/>
      <c r="T2597" s="43"/>
      <c r="U2597" s="43"/>
      <c r="V2597" s="43"/>
      <c r="W2597" s="43"/>
      <c r="X2597" s="43"/>
      <c r="Y2597" s="43"/>
      <c r="Z2597" s="43"/>
      <c r="AA2597" s="43"/>
      <c r="AB2597" s="43"/>
      <c r="AC2597" s="204"/>
      <c r="AD2597" s="204"/>
      <c r="AE2597" s="204"/>
      <c r="AF2597" s="204"/>
      <c r="AG2597" s="204"/>
      <c r="AH2597" s="204"/>
      <c r="AI2597" s="204"/>
      <c r="AJ2597" s="204"/>
      <c r="AK2597" s="204"/>
      <c r="AL2597" s="204"/>
      <c r="AM2597" s="205"/>
    </row>
    <row r="2598" spans="1:39" customFormat="1">
      <c r="B2598" s="118"/>
      <c r="C2598" s="28"/>
      <c r="D2598" s="19"/>
      <c r="E2598" s="19"/>
      <c r="F2598" s="19"/>
      <c r="G2598" s="19"/>
      <c r="H2598" s="29"/>
      <c r="I2598" s="20"/>
      <c r="J2598" s="30"/>
      <c r="K2598" s="30"/>
      <c r="L2598" s="30"/>
      <c r="M2598" s="30"/>
      <c r="N2598" s="30"/>
      <c r="O2598" s="30"/>
      <c r="P2598" s="30"/>
      <c r="Q2598" s="30"/>
      <c r="R2598" s="30"/>
      <c r="S2598" s="30"/>
      <c r="T2598" s="30"/>
      <c r="U2598" s="30"/>
      <c r="V2598" s="30"/>
      <c r="W2598" s="30"/>
      <c r="X2598" s="30"/>
      <c r="Y2598" s="30"/>
      <c r="Z2598" s="30"/>
      <c r="AA2598" s="30"/>
      <c r="AB2598" s="30"/>
      <c r="AC2598" s="206"/>
      <c r="AD2598" s="206"/>
      <c r="AE2598" s="206"/>
      <c r="AF2598" s="206"/>
      <c r="AG2598" s="206"/>
      <c r="AH2598" s="206"/>
      <c r="AI2598" s="206"/>
      <c r="AJ2598" s="206"/>
      <c r="AK2598" s="206"/>
      <c r="AL2598" s="206"/>
      <c r="AM2598" s="207"/>
    </row>
    <row r="2599" spans="1:39" customFormat="1" outlineLevel="1">
      <c r="B2599" s="114" t="s">
        <v>41</v>
      </c>
      <c r="C2599" s="28"/>
      <c r="D2599" s="19"/>
      <c r="E2599" s="19"/>
      <c r="F2599" s="19"/>
      <c r="G2599" s="19"/>
      <c r="H2599" s="29"/>
      <c r="I2599" s="20"/>
      <c r="J2599" s="30"/>
      <c r="K2599" s="30"/>
      <c r="L2599" s="30"/>
      <c r="M2599" s="30"/>
      <c r="N2599" s="30"/>
      <c r="O2599" s="30"/>
      <c r="P2599" s="30"/>
      <c r="Q2599" s="30"/>
      <c r="R2599" s="30"/>
      <c r="S2599" s="30"/>
      <c r="T2599" s="30"/>
      <c r="U2599" s="30"/>
      <c r="V2599" s="30"/>
      <c r="W2599" s="30"/>
      <c r="X2599" s="30"/>
      <c r="Y2599" s="30"/>
      <c r="Z2599" s="30"/>
      <c r="AA2599" s="30"/>
      <c r="AB2599" s="30"/>
      <c r="AC2599" s="206"/>
      <c r="AD2599" s="206"/>
      <c r="AE2599" s="206"/>
      <c r="AF2599" s="206"/>
      <c r="AG2599" s="206"/>
      <c r="AH2599" s="206"/>
      <c r="AI2599" s="206"/>
      <c r="AJ2599" s="206"/>
      <c r="AK2599" s="206"/>
      <c r="AL2599" s="206"/>
      <c r="AM2599" s="207"/>
    </row>
    <row r="2600" spans="1:39" customFormat="1" outlineLevel="1">
      <c r="A2600" t="str">
        <f>B2600&amp;C2600</f>
        <v>Surname, Forename1</v>
      </c>
      <c r="B2600" s="255" t="s">
        <v>28</v>
      </c>
      <c r="C2600" s="122">
        <v>1</v>
      </c>
      <c r="D2600" s="26" t="s">
        <v>22</v>
      </c>
      <c r="E2600" s="103"/>
      <c r="F2600" s="217"/>
      <c r="G2600" s="218"/>
      <c r="H2600" s="16"/>
      <c r="I2600" s="16"/>
      <c r="J2600" s="17"/>
      <c r="K2600" s="94"/>
      <c r="L2600" s="94"/>
      <c r="M2600" s="94"/>
      <c r="N2600" s="94"/>
      <c r="O2600" s="94"/>
      <c r="P2600" s="94"/>
      <c r="Q2600" s="17">
        <f>SUM(K2600:P2600)</f>
        <v>0</v>
      </c>
      <c r="R2600" s="94"/>
      <c r="S2600" s="94"/>
      <c r="T2600" s="17">
        <f>SUM(R2600:S2600)</f>
        <v>0</v>
      </c>
      <c r="U2600" s="17"/>
      <c r="V2600" s="94"/>
      <c r="W2600" s="17"/>
      <c r="X2600" s="94" t="e">
        <f>AVERAGE(V2600:W2600)</f>
        <v>#DIV/0!</v>
      </c>
      <c r="Y2600" s="17"/>
      <c r="Z2600" s="17"/>
      <c r="AA2600" s="17"/>
      <c r="AB2600" s="17"/>
      <c r="AC2600" s="190">
        <f>IF(J2600&lt;&gt;0,INT(25.4347*POWER((18-J2600),1.81)),0)</f>
        <v>0</v>
      </c>
      <c r="AD2600" s="190">
        <f>IF(Q2600&lt;&gt;0,INT(0.14354*POWER(((10*Q2600)-220),1.4)),0)</f>
        <v>0</v>
      </c>
      <c r="AE2600" s="190">
        <f>IF(T2600&lt;&gt;0,INT(51.39*POWER((T2600-1.5),1.05)),0)</f>
        <v>0</v>
      </c>
      <c r="AF2600" s="190">
        <f>IF(U2600&lt;&gt;0,INT(0.8465*POWER(((100*U2600)-75),1.42)),0)</f>
        <v>0</v>
      </c>
      <c r="AG2600" s="190" t="e">
        <f>IF(X2600&lt;&gt;0,INT(1.53775*POWER((82-X2600),1.81)),0)</f>
        <v>#DIV/0!</v>
      </c>
      <c r="AH2600" s="190">
        <f>IF(Y2600&lt;&gt;0,INT(5.74352*POWER((28.5-Y2600),1.92)),0)</f>
        <v>0</v>
      </c>
      <c r="AI2600" s="190">
        <f>IF(Z2600&lt;&gt;0,INT(12.91*POWER((Z2600-4),1.1)),0)</f>
        <v>0</v>
      </c>
      <c r="AJ2600" s="190">
        <f>IF(AA2600&lt;&gt;0,INT(0.2797*POWER(((100*AA2600)),1.35)),0)</f>
        <v>0</v>
      </c>
      <c r="AK2600" s="191">
        <f>IF(AB2600&lt;&gt;0,INT(100.14*POWER((AB2600-1),1.08)),0)</f>
        <v>0</v>
      </c>
      <c r="AL2600" s="208">
        <v>7</v>
      </c>
      <c r="AM2600" s="193" t="e">
        <f>SUM(AC2600:AK2600)</f>
        <v>#DIV/0!</v>
      </c>
    </row>
    <row r="2601" spans="1:39" customFormat="1" outlineLevel="1">
      <c r="A2601" t="str">
        <f>B2600&amp;C2601</f>
        <v>Surname, Forename2</v>
      </c>
      <c r="B2601" s="256"/>
      <c r="C2601" s="123">
        <v>2</v>
      </c>
      <c r="D2601" s="26" t="s">
        <v>22</v>
      </c>
      <c r="E2601" s="103"/>
      <c r="F2601" s="219"/>
      <c r="G2601" s="220"/>
      <c r="H2601" s="15"/>
      <c r="I2601" s="16"/>
      <c r="J2601" s="17"/>
      <c r="K2601" s="94"/>
      <c r="L2601" s="94"/>
      <c r="M2601" s="94"/>
      <c r="N2601" s="94"/>
      <c r="O2601" s="94"/>
      <c r="P2601" s="94"/>
      <c r="Q2601" s="17" t="str">
        <f>IF(SUM(K2601:P2601)=0,"",SUM(K2601:P2601))</f>
        <v/>
      </c>
      <c r="R2601" s="94"/>
      <c r="S2601" s="94"/>
      <c r="T2601" s="17" t="str">
        <f>IF(SUM(R2601:S2601)=0,"",SUM(R2601:S2601))</f>
        <v/>
      </c>
      <c r="U2601" s="17"/>
      <c r="V2601" s="94"/>
      <c r="W2601" s="17"/>
      <c r="X2601" s="94" t="str">
        <f>IFERROR(AVERAGE(V2601:W2601),"")</f>
        <v/>
      </c>
      <c r="Y2601" s="17"/>
      <c r="Z2601" s="17"/>
      <c r="AA2601" s="71"/>
      <c r="AB2601" s="17"/>
      <c r="AC2601" s="190" t="str">
        <f>IF(J2601="","",IF(J2601&lt;&gt;0,INT(25.4347*POWER((18-J2601),1.81)),0))</f>
        <v/>
      </c>
      <c r="AD2601" s="190" t="str">
        <f>IFERROR(IF(Q2601&lt;&gt;0,INT(0.14354*POWER(((10*Q2601)-220),1.4)),0),"")</f>
        <v/>
      </c>
      <c r="AE2601" s="190" t="str">
        <f>IFERROR(IF(T2601&lt;&gt;0,INT(51.39*POWER((T2601-1.5),1.05)),0),"")</f>
        <v/>
      </c>
      <c r="AF2601" s="190">
        <f>IF(U2601&lt;&gt;0,INT(0.8465*POWER(((100*U2601)-75),1.42)),0)</f>
        <v>0</v>
      </c>
      <c r="AG2601" s="190" t="str">
        <f>IFERROR(IF(X2601&lt;&gt;0,INT(1.53775*POWER((82-X2601),1.81)),0),"")</f>
        <v/>
      </c>
      <c r="AH2601" s="190" t="str">
        <f>IF(Y2601="","",IF(Y2601&lt;&gt;0,INT(5.74352*POWER((28.5-Y2601),1.92)),0))</f>
        <v/>
      </c>
      <c r="AI2601" s="190">
        <f>IF(Z2601&lt;&gt;0,INT(12.91*POWER((Z2601-4),1.1)),0)</f>
        <v>0</v>
      </c>
      <c r="AJ2601" s="190" t="str">
        <f>IF(AA2601="","",IF(AA2601&lt;&gt;0,INT(0.2797*POWER(((100*AA2601)),1.35)),0))</f>
        <v/>
      </c>
      <c r="AK2601" s="191" t="str">
        <f>IF(AB2601="","",IF(AB2601&lt;&gt;0,INT(100.14*POWER((AB2601-1),1.08)),0))</f>
        <v/>
      </c>
      <c r="AL2601" s="192">
        <f>COUNT(J2601,Q2601,T2601,X2601,Y2601,AA2601,AB2601)</f>
        <v>0</v>
      </c>
      <c r="AM2601" s="193" t="str">
        <f>IF(AL2601=0,"",SUM(AC2601:AK2601))</f>
        <v/>
      </c>
    </row>
    <row r="2602" spans="1:39" customFormat="1" outlineLevel="1">
      <c r="B2602" s="256"/>
      <c r="C2602" s="124" t="s">
        <v>65</v>
      </c>
      <c r="D2602" s="103"/>
      <c r="E2602" s="103"/>
      <c r="F2602" s="219"/>
      <c r="G2602" s="220"/>
      <c r="H2602" s="104"/>
      <c r="I2602" s="105"/>
      <c r="J2602" s="107" t="str">
        <f>IFERROR((J2600-J2601)/J2601*100%,"")</f>
        <v/>
      </c>
      <c r="K2602" s="107" t="str">
        <f>IFERROR((K2601-K2600)/K2601*100%,"")</f>
        <v/>
      </c>
      <c r="L2602" s="107" t="str">
        <f t="shared" ref="L2602:S2602" si="11455">IFERROR((L2601-L2600)/L2601*100%,"")</f>
        <v/>
      </c>
      <c r="M2602" s="107" t="str">
        <f t="shared" si="11455"/>
        <v/>
      </c>
      <c r="N2602" s="107" t="str">
        <f t="shared" si="11455"/>
        <v/>
      </c>
      <c r="O2602" s="107" t="str">
        <f t="shared" si="11455"/>
        <v/>
      </c>
      <c r="P2602" s="107" t="str">
        <f t="shared" si="11455"/>
        <v/>
      </c>
      <c r="Q2602" s="107" t="str">
        <f t="shared" si="11455"/>
        <v/>
      </c>
      <c r="R2602" s="107" t="str">
        <f t="shared" si="11455"/>
        <v/>
      </c>
      <c r="S2602" s="107" t="str">
        <f t="shared" si="11455"/>
        <v/>
      </c>
      <c r="T2602" s="107" t="str">
        <f>IFERROR((T2601-T2600)/T2601*100%,"")</f>
        <v/>
      </c>
      <c r="U2602" s="107" t="str">
        <f t="shared" ref="U2602" si="11456">IFERROR((U2601-U2600)/U2601*100%,"")</f>
        <v/>
      </c>
      <c r="V2602" s="107" t="str">
        <f>IFERROR((V2600-V2601)/V2601*100%,"")</f>
        <v/>
      </c>
      <c r="W2602" s="107" t="str">
        <f>IFERROR((W2600-W2601)/W2601*100%,"")</f>
        <v/>
      </c>
      <c r="X2602" s="107" t="str">
        <f>IFERROR((X2600-X2601)/X2601*100%,"")</f>
        <v/>
      </c>
      <c r="Y2602" s="107" t="str">
        <f>IFERROR((Y2600-Y2601)/Y2601*100%,"")</f>
        <v/>
      </c>
      <c r="Z2602" s="107" t="str">
        <f t="shared" ref="Z2602:AB2602" si="11457">IFERROR((Z2601-Z2600)/Z2601*100%,"")</f>
        <v/>
      </c>
      <c r="AA2602" s="107" t="str">
        <f t="shared" si="11457"/>
        <v/>
      </c>
      <c r="AB2602" s="107" t="str">
        <f t="shared" si="11457"/>
        <v/>
      </c>
      <c r="AC2602" s="194" t="str">
        <f t="shared" ref="AC2602" si="11458">IFERROR((AC2601-AC2600)/AC2601*100%,"")</f>
        <v/>
      </c>
      <c r="AD2602" s="194" t="str">
        <f t="shared" ref="AD2602" si="11459">IFERROR((AD2601-AD2600)/AD2601*100%,"")</f>
        <v/>
      </c>
      <c r="AE2602" s="194" t="str">
        <f t="shared" ref="AE2602" si="11460">IFERROR((AE2601-AE2600)/AE2601*100%,"")</f>
        <v/>
      </c>
      <c r="AF2602" s="194" t="str">
        <f t="shared" ref="AF2602" si="11461">IFERROR((AF2601-AF2600)/AF2601*100%,"")</f>
        <v/>
      </c>
      <c r="AG2602" s="194" t="str">
        <f t="shared" ref="AG2602" si="11462">IFERROR((AG2601-AG2600)/AG2601*100%,"")</f>
        <v/>
      </c>
      <c r="AH2602" s="194" t="str">
        <f t="shared" ref="AH2602" si="11463">IFERROR((AH2601-AH2600)/AH2601*100%,"")</f>
        <v/>
      </c>
      <c r="AI2602" s="194" t="str">
        <f t="shared" ref="AI2602" si="11464">IFERROR((AI2601-AI2600)/AI2601*100%,"")</f>
        <v/>
      </c>
      <c r="AJ2602" s="194" t="str">
        <f t="shared" ref="AJ2602" si="11465">IFERROR((AJ2601-AJ2600)/AJ2601*100%,"")</f>
        <v/>
      </c>
      <c r="AK2602" s="194" t="str">
        <f t="shared" ref="AK2602" si="11466">IFERROR((AK2601-AK2600)/AK2601*100%,"")</f>
        <v/>
      </c>
      <c r="AL2602" s="194" t="str">
        <f t="shared" ref="AL2602:AM2602" si="11467">IFERROR((AL2601-AL2600)/AL2601*100%,"")</f>
        <v/>
      </c>
      <c r="AM2602" s="228" t="str">
        <f t="shared" si="11467"/>
        <v/>
      </c>
    </row>
    <row r="2603" spans="1:39" customFormat="1" outlineLevel="1">
      <c r="A2603" t="str">
        <f>B2600&amp;C2603</f>
        <v>Surname, Forename3</v>
      </c>
      <c r="B2603" s="256"/>
      <c r="C2603" s="123">
        <v>3</v>
      </c>
      <c r="D2603" s="26" t="s">
        <v>22</v>
      </c>
      <c r="E2603" s="103"/>
      <c r="F2603" s="219"/>
      <c r="G2603" s="220"/>
      <c r="H2603" s="15"/>
      <c r="I2603" s="16"/>
      <c r="J2603" s="17"/>
      <c r="K2603" s="94"/>
      <c r="L2603" s="94"/>
      <c r="M2603" s="94"/>
      <c r="N2603" s="94"/>
      <c r="O2603" s="94"/>
      <c r="P2603" s="94"/>
      <c r="Q2603" s="17" t="str">
        <f>IF(SUM(K2603:P2603)=0,"",SUM(K2603:P2603))</f>
        <v/>
      </c>
      <c r="R2603" s="94"/>
      <c r="S2603" s="94"/>
      <c r="T2603" s="17" t="str">
        <f>IF(SUM(R2603:S2603)=0,"",SUM(R2603:S2603))</f>
        <v/>
      </c>
      <c r="U2603" s="17"/>
      <c r="V2603" s="94"/>
      <c r="W2603" s="17"/>
      <c r="X2603" s="94" t="str">
        <f>IFERROR(AVERAGE(V2603:W2603),"")</f>
        <v/>
      </c>
      <c r="Y2603" s="17"/>
      <c r="Z2603" s="17"/>
      <c r="AA2603" s="71"/>
      <c r="AB2603" s="17"/>
      <c r="AC2603" s="190" t="str">
        <f>IF(J2603="","",IF(J2603&lt;&gt;0,INT(25.4347*POWER((18-J2603),1.81)),0))</f>
        <v/>
      </c>
      <c r="AD2603" s="190" t="str">
        <f>IFERROR(IF(Q2603&lt;&gt;0,INT(0.14354*POWER(((10*Q2603)-220),1.4)),0),"")</f>
        <v/>
      </c>
      <c r="AE2603" s="190" t="str">
        <f>IFERROR(IF(T2603&lt;&gt;0,INT(51.39*POWER((T2603-1.5),1.05)),0),"")</f>
        <v/>
      </c>
      <c r="AF2603" s="190">
        <f>IF(U2603&lt;&gt;0,INT(0.8465*POWER(((100*U2603)-75),1.42)),0)</f>
        <v>0</v>
      </c>
      <c r="AG2603" s="190" t="str">
        <f>IFERROR(IF(X2603&lt;&gt;0,INT(1.53775*POWER((82-X2603),1.81)),0),"")</f>
        <v/>
      </c>
      <c r="AH2603" s="190" t="str">
        <f>IF(Y2603="","",IF(Y2603&lt;&gt;0,INT(5.74352*POWER((28.5-Y2603),1.92)),0))</f>
        <v/>
      </c>
      <c r="AI2603" s="190">
        <f>IF(Z2603&lt;&gt;0,INT(12.91*POWER((Z2603-4),1.1)),0)</f>
        <v>0</v>
      </c>
      <c r="AJ2603" s="190" t="str">
        <f>IF(AA2603="","",IF(AA2603&lt;&gt;0,INT(0.2797*POWER(((100*AA2603)),1.35)),0))</f>
        <v/>
      </c>
      <c r="AK2603" s="191" t="str">
        <f>IF(AB2603="","",IF(AB2603&lt;&gt;0,INT(100.14*POWER((AB2603-1),1.08)),0))</f>
        <v/>
      </c>
      <c r="AL2603" s="192">
        <f>COUNT(J2603,Q2603,T2603,X2603,Y2603,AA2603,AB2603)</f>
        <v>0</v>
      </c>
      <c r="AM2603" s="193" t="str">
        <f>IF(AL2603=0,"",SUM(AC2603:AK2603))</f>
        <v/>
      </c>
    </row>
    <row r="2604" spans="1:39" customFormat="1" outlineLevel="1">
      <c r="B2604" s="256"/>
      <c r="C2604" s="124" t="s">
        <v>65</v>
      </c>
      <c r="D2604" s="103"/>
      <c r="E2604" s="103"/>
      <c r="F2604" s="219"/>
      <c r="G2604" s="220"/>
      <c r="H2604" s="104"/>
      <c r="I2604" s="105"/>
      <c r="J2604" s="107" t="str">
        <f>IFERROR((J2601-J2603)/J2603*100%,"")</f>
        <v/>
      </c>
      <c r="K2604" s="107" t="str">
        <f t="shared" ref="K2604:T2604" si="11468">IFERROR((K2603-K2601)/K2603*100%,"")</f>
        <v/>
      </c>
      <c r="L2604" s="107" t="str">
        <f t="shared" si="11468"/>
        <v/>
      </c>
      <c r="M2604" s="107" t="str">
        <f t="shared" si="11468"/>
        <v/>
      </c>
      <c r="N2604" s="107" t="str">
        <f t="shared" si="11468"/>
        <v/>
      </c>
      <c r="O2604" s="107" t="str">
        <f t="shared" si="11468"/>
        <v/>
      </c>
      <c r="P2604" s="107" t="str">
        <f t="shared" si="11468"/>
        <v/>
      </c>
      <c r="Q2604" s="107" t="str">
        <f t="shared" si="11468"/>
        <v/>
      </c>
      <c r="R2604" s="107" t="str">
        <f t="shared" si="11468"/>
        <v/>
      </c>
      <c r="S2604" s="107" t="str">
        <f t="shared" si="11468"/>
        <v/>
      </c>
      <c r="T2604" s="107" t="str">
        <f t="shared" si="11468"/>
        <v/>
      </c>
      <c r="U2604" s="107" t="str">
        <f t="shared" ref="U2604" si="11469">IFERROR((U2603-U2602)/U2603*100%,"")</f>
        <v/>
      </c>
      <c r="V2604" s="107" t="str">
        <f>IFERROR((V2601-V2603)/V2603*100%,"")</f>
        <v/>
      </c>
      <c r="W2604" s="107" t="str">
        <f>IFERROR((W2601-W2603)/W2603*100%,"")</f>
        <v/>
      </c>
      <c r="X2604" s="107" t="str">
        <f>IFERROR((X2601-X2603)/X2603*100%,"")</f>
        <v/>
      </c>
      <c r="Y2604" s="107" t="str">
        <f>IFERROR((Y2601-Y2603)/Y2603*100%,"")</f>
        <v/>
      </c>
      <c r="Z2604" s="107" t="str">
        <f t="shared" ref="Z2604" si="11470">IFERROR((Z2603-Z2602)/Z2603*100%,"")</f>
        <v/>
      </c>
      <c r="AA2604" s="107" t="str">
        <f>IFERROR((AA2603-AA2601)/AA2603*100%,"")</f>
        <v/>
      </c>
      <c r="AB2604" s="107" t="str">
        <f>IFERROR((AB2603-AB2601)/AB2603*100%,"")</f>
        <v/>
      </c>
      <c r="AC2604" s="194" t="str">
        <f t="shared" ref="AC2604" si="11471">IFERROR((AC2603-AC2602)/AC2603*100%,"")</f>
        <v/>
      </c>
      <c r="AD2604" s="194" t="str">
        <f t="shared" ref="AD2604" si="11472">IFERROR((AD2603-AD2602)/AD2603*100%,"")</f>
        <v/>
      </c>
      <c r="AE2604" s="194" t="str">
        <f t="shared" ref="AE2604" si="11473">IFERROR((AE2603-AE2602)/AE2603*100%,"")</f>
        <v/>
      </c>
      <c r="AF2604" s="194" t="str">
        <f t="shared" ref="AF2604" si="11474">IFERROR((AF2603-AF2602)/AF2603*100%,"")</f>
        <v/>
      </c>
      <c r="AG2604" s="194" t="str">
        <f t="shared" ref="AG2604" si="11475">IFERROR((AG2603-AG2602)/AG2603*100%,"")</f>
        <v/>
      </c>
      <c r="AH2604" s="194" t="str">
        <f t="shared" ref="AH2604" si="11476">IFERROR((AH2603-AH2602)/AH2603*100%,"")</f>
        <v/>
      </c>
      <c r="AI2604" s="194" t="str">
        <f t="shared" ref="AI2604" si="11477">IFERROR((AI2603-AI2602)/AI2603*100%,"")</f>
        <v/>
      </c>
      <c r="AJ2604" s="194" t="str">
        <f t="shared" ref="AJ2604" si="11478">IFERROR((AJ2603-AJ2602)/AJ2603*100%,"")</f>
        <v/>
      </c>
      <c r="AK2604" s="194" t="str">
        <f t="shared" ref="AK2604" si="11479">IFERROR((AK2603-AK2602)/AK2603*100%,"")</f>
        <v/>
      </c>
      <c r="AL2604" s="194" t="str">
        <f t="shared" ref="AL2604" si="11480">IFERROR((AL2603-AL2602)/AL2603*100%,"")</f>
        <v/>
      </c>
      <c r="AM2604" s="227" t="str">
        <f>IFERROR((AM2603-AM2601)/AM2603*100%,"")</f>
        <v/>
      </c>
    </row>
    <row r="2605" spans="1:39" customFormat="1" outlineLevel="1">
      <c r="A2605" t="str">
        <f>B2600&amp;C2605</f>
        <v>Surname, Forename4</v>
      </c>
      <c r="B2605" s="256"/>
      <c r="C2605" s="123">
        <v>4</v>
      </c>
      <c r="D2605" s="26" t="s">
        <v>22</v>
      </c>
      <c r="E2605" s="103"/>
      <c r="F2605" s="219"/>
      <c r="G2605" s="220"/>
      <c r="H2605" s="15"/>
      <c r="I2605" s="16"/>
      <c r="J2605" s="17"/>
      <c r="K2605" s="94"/>
      <c r="L2605" s="94"/>
      <c r="M2605" s="94"/>
      <c r="N2605" s="94"/>
      <c r="O2605" s="94"/>
      <c r="P2605" s="94"/>
      <c r="Q2605" s="17" t="str">
        <f>IF(SUM(K2605:P2605)=0,"",SUM(K2605:P2605))</f>
        <v/>
      </c>
      <c r="R2605" s="94"/>
      <c r="S2605" s="94"/>
      <c r="T2605" s="17" t="str">
        <f>IF(SUM(R2605:S2605)=0,"",SUM(R2605:S2605))</f>
        <v/>
      </c>
      <c r="U2605" s="17"/>
      <c r="V2605" s="94"/>
      <c r="W2605" s="17"/>
      <c r="X2605" s="94" t="str">
        <f>IFERROR(AVERAGE(V2605:W2605),"")</f>
        <v/>
      </c>
      <c r="Y2605" s="17"/>
      <c r="Z2605" s="17"/>
      <c r="AA2605" s="71"/>
      <c r="AB2605" s="17"/>
      <c r="AC2605" s="190" t="str">
        <f>IF(J2605="","",IF(J2605&lt;&gt;0,INT(25.4347*POWER((18-J2605),1.81)),0))</f>
        <v/>
      </c>
      <c r="AD2605" s="190" t="str">
        <f>IFERROR(IF(Q2605&lt;&gt;0,INT(0.14354*POWER(((10*Q2605)-220),1.4)),0),"")</f>
        <v/>
      </c>
      <c r="AE2605" s="190" t="str">
        <f>IFERROR(IF(T2605&lt;&gt;0,INT(51.39*POWER((T2605-1.5),1.05)),0),"")</f>
        <v/>
      </c>
      <c r="AF2605" s="190">
        <f>IF(U2605&lt;&gt;0,INT(0.8465*POWER(((100*U2605)-75),1.42)),0)</f>
        <v>0</v>
      </c>
      <c r="AG2605" s="190" t="str">
        <f>IFERROR(IF(X2605&lt;&gt;0,INT(1.53775*POWER((82-X2605),1.81)),0),"")</f>
        <v/>
      </c>
      <c r="AH2605" s="190" t="str">
        <f>IF(Y2605="","",IF(Y2605&lt;&gt;0,INT(5.74352*POWER((28.5-Y2605),1.92)),0))</f>
        <v/>
      </c>
      <c r="AI2605" s="190">
        <f>IF(Z2605&lt;&gt;0,INT(12.91*POWER((Z2605-4),1.1)),0)</f>
        <v>0</v>
      </c>
      <c r="AJ2605" s="190" t="str">
        <f>IF(AA2605="","",IF(AA2605&lt;&gt;0,INT(0.2797*POWER(((100*AA2605)),1.35)),0))</f>
        <v/>
      </c>
      <c r="AK2605" s="191" t="str">
        <f>IF(AB2605="","",IF(AB2605&lt;&gt;0,INT(100.14*POWER((AB2605-1),1.08)),0))</f>
        <v/>
      </c>
      <c r="AL2605" s="192">
        <f>COUNT(J2605,Q2605,T2605,X2605,Y2605,AA2605,AB2605)</f>
        <v>0</v>
      </c>
      <c r="AM2605" s="193" t="str">
        <f>IF(AL2605=0,"",SUM(AC2605:AK2605))</f>
        <v/>
      </c>
    </row>
    <row r="2606" spans="1:39" customFormat="1" outlineLevel="1">
      <c r="B2606" s="256"/>
      <c r="C2606" s="124" t="s">
        <v>65</v>
      </c>
      <c r="D2606" s="103"/>
      <c r="E2606" s="103"/>
      <c r="F2606" s="219"/>
      <c r="G2606" s="220"/>
      <c r="H2606" s="104"/>
      <c r="I2606" s="105"/>
      <c r="J2606" s="107" t="str">
        <f>IFERROR((J2603-J2605)/J2605*100%,"")</f>
        <v/>
      </c>
      <c r="K2606" s="107" t="str">
        <f t="shared" ref="K2606:T2606" si="11481">IFERROR((K2605-K2603)/K2605*100%,"")</f>
        <v/>
      </c>
      <c r="L2606" s="107" t="str">
        <f t="shared" si="11481"/>
        <v/>
      </c>
      <c r="M2606" s="107" t="str">
        <f t="shared" si="11481"/>
        <v/>
      </c>
      <c r="N2606" s="107" t="str">
        <f t="shared" si="11481"/>
        <v/>
      </c>
      <c r="O2606" s="107" t="str">
        <f t="shared" si="11481"/>
        <v/>
      </c>
      <c r="P2606" s="107" t="str">
        <f t="shared" si="11481"/>
        <v/>
      </c>
      <c r="Q2606" s="107" t="str">
        <f t="shared" si="11481"/>
        <v/>
      </c>
      <c r="R2606" s="107" t="str">
        <f t="shared" si="11481"/>
        <v/>
      </c>
      <c r="S2606" s="107" t="str">
        <f t="shared" si="11481"/>
        <v/>
      </c>
      <c r="T2606" s="107" t="str">
        <f t="shared" si="11481"/>
        <v/>
      </c>
      <c r="U2606" s="107" t="str">
        <f t="shared" ref="U2606" si="11482">IFERROR((U2605-U2604)/U2605*100%,"")</f>
        <v/>
      </c>
      <c r="V2606" s="107" t="str">
        <f>IFERROR((V2603-V2605)/V2605*100%,"")</f>
        <v/>
      </c>
      <c r="W2606" s="107" t="str">
        <f>IFERROR((W2603-W2605)/W2605*100%,"")</f>
        <v/>
      </c>
      <c r="X2606" s="107" t="str">
        <f>IFERROR((X2603-X2605)/X2605*100%,"")</f>
        <v/>
      </c>
      <c r="Y2606" s="107" t="str">
        <f>IFERROR((Y2603-Y2605)/Y2605*100%,"")</f>
        <v/>
      </c>
      <c r="Z2606" s="107" t="str">
        <f t="shared" ref="Z2606" si="11483">IFERROR((Z2605-Z2604)/Z2605*100%,"")</f>
        <v/>
      </c>
      <c r="AA2606" s="107" t="str">
        <f>IFERROR((AA2605-AA2603)/AA2605*100%,"")</f>
        <v/>
      </c>
      <c r="AB2606" s="107" t="str">
        <f>IFERROR((AB2605-AB2603)/AB2605*100%,"")</f>
        <v/>
      </c>
      <c r="AC2606" s="194" t="str">
        <f t="shared" ref="AC2606" si="11484">IFERROR((AC2605-AC2604)/AC2605*100%,"")</f>
        <v/>
      </c>
      <c r="AD2606" s="194" t="str">
        <f t="shared" ref="AD2606" si="11485">IFERROR((AD2605-AD2604)/AD2605*100%,"")</f>
        <v/>
      </c>
      <c r="AE2606" s="194" t="str">
        <f t="shared" ref="AE2606" si="11486">IFERROR((AE2605-AE2604)/AE2605*100%,"")</f>
        <v/>
      </c>
      <c r="AF2606" s="194" t="str">
        <f t="shared" ref="AF2606" si="11487">IFERROR((AF2605-AF2604)/AF2605*100%,"")</f>
        <v/>
      </c>
      <c r="AG2606" s="194" t="str">
        <f t="shared" ref="AG2606" si="11488">IFERROR((AG2605-AG2604)/AG2605*100%,"")</f>
        <v/>
      </c>
      <c r="AH2606" s="194" t="str">
        <f t="shared" ref="AH2606" si="11489">IFERROR((AH2605-AH2604)/AH2605*100%,"")</f>
        <v/>
      </c>
      <c r="AI2606" s="194" t="str">
        <f t="shared" ref="AI2606" si="11490">IFERROR((AI2605-AI2604)/AI2605*100%,"")</f>
        <v/>
      </c>
      <c r="AJ2606" s="194" t="str">
        <f t="shared" ref="AJ2606" si="11491">IFERROR((AJ2605-AJ2604)/AJ2605*100%,"")</f>
        <v/>
      </c>
      <c r="AK2606" s="194" t="str">
        <f t="shared" ref="AK2606" si="11492">IFERROR((AK2605-AK2604)/AK2605*100%,"")</f>
        <v/>
      </c>
      <c r="AL2606" s="194" t="str">
        <f t="shared" ref="AL2606" si="11493">IFERROR((AL2605-AL2604)/AL2605*100%,"")</f>
        <v/>
      </c>
      <c r="AM2606" s="227" t="str">
        <f>IFERROR((AM2605-AM2603)/AM2605*100%,"")</f>
        <v/>
      </c>
    </row>
    <row r="2607" spans="1:39" customFormat="1" outlineLevel="1">
      <c r="A2607" t="str">
        <f>B2600&amp;C2607</f>
        <v>Surname, Forename5</v>
      </c>
      <c r="B2607" s="256"/>
      <c r="C2607" s="123">
        <v>5</v>
      </c>
      <c r="D2607" s="26" t="s">
        <v>22</v>
      </c>
      <c r="E2607" s="103"/>
      <c r="F2607" s="219"/>
      <c r="G2607" s="220"/>
      <c r="H2607" s="15"/>
      <c r="I2607" s="16"/>
      <c r="J2607" s="17"/>
      <c r="K2607" s="94"/>
      <c r="L2607" s="94"/>
      <c r="M2607" s="94"/>
      <c r="N2607" s="94"/>
      <c r="O2607" s="94"/>
      <c r="P2607" s="94"/>
      <c r="Q2607" s="17" t="str">
        <f>IF(SUM(K2607:P2607)=0,"",SUM(K2607:P2607))</f>
        <v/>
      </c>
      <c r="R2607" s="94"/>
      <c r="S2607" s="94"/>
      <c r="T2607" s="17" t="str">
        <f>IF(SUM(R2607:S2607)=0,"",SUM(R2607:S2607))</f>
        <v/>
      </c>
      <c r="U2607" s="17"/>
      <c r="V2607" s="94"/>
      <c r="W2607" s="17"/>
      <c r="X2607" s="94" t="str">
        <f>IFERROR(AVERAGE(V2607:W2607),"")</f>
        <v/>
      </c>
      <c r="Y2607" s="17"/>
      <c r="Z2607" s="17"/>
      <c r="AA2607" s="71"/>
      <c r="AB2607" s="17"/>
      <c r="AC2607" s="190" t="str">
        <f>IF(J2607="","",IF(J2607&lt;&gt;0,INT(25.4347*POWER((18-J2607),1.81)),0))</f>
        <v/>
      </c>
      <c r="AD2607" s="190" t="str">
        <f>IFERROR(IF(Q2607&lt;&gt;0,INT(0.14354*POWER(((10*Q2607)-220),1.4)),0),"")</f>
        <v/>
      </c>
      <c r="AE2607" s="190" t="str">
        <f>IFERROR(IF(T2607&lt;&gt;0,INT(51.39*POWER((T2607-1.5),1.05)),0),"")</f>
        <v/>
      </c>
      <c r="AF2607" s="190">
        <f>IF(U2607&lt;&gt;0,INT(0.8465*POWER(((100*U2607)-75),1.42)),0)</f>
        <v>0</v>
      </c>
      <c r="AG2607" s="190" t="str">
        <f>IFERROR(IF(X2607&lt;&gt;0,INT(1.53775*POWER((82-X2607),1.81)),0),"")</f>
        <v/>
      </c>
      <c r="AH2607" s="190" t="str">
        <f>IF(Y2607="","",IF(Y2607&lt;&gt;0,INT(5.74352*POWER((28.5-Y2607),1.92)),0))</f>
        <v/>
      </c>
      <c r="AI2607" s="190">
        <f>IF(Z2607&lt;&gt;0,INT(12.91*POWER((Z2607-4),1.1)),0)</f>
        <v>0</v>
      </c>
      <c r="AJ2607" s="190" t="str">
        <f>IF(AA2607="","",IF(AA2607&lt;&gt;0,INT(0.2797*POWER(((100*AA2607)),1.35)),0))</f>
        <v/>
      </c>
      <c r="AK2607" s="191" t="str">
        <f>IF(AB2607="","",IF(AB2607&lt;&gt;0,INT(100.14*POWER((AB2607-1),1.08)),0))</f>
        <v/>
      </c>
      <c r="AL2607" s="192">
        <f>COUNT(J2607,Q2607,T2607,X2607,Y2607,AA2607,AB2607)</f>
        <v>0</v>
      </c>
      <c r="AM2607" s="193" t="str">
        <f>IF(AL2607=0,"",SUM(AC2607:AK2607))</f>
        <v/>
      </c>
    </row>
    <row r="2608" spans="1:39" customFormat="1" outlineLevel="1">
      <c r="B2608" s="256"/>
      <c r="C2608" s="124" t="s">
        <v>65</v>
      </c>
      <c r="D2608" s="103"/>
      <c r="E2608" s="103"/>
      <c r="F2608" s="219"/>
      <c r="G2608" s="220"/>
      <c r="H2608" s="104"/>
      <c r="I2608" s="105"/>
      <c r="J2608" s="107" t="str">
        <f>IFERROR((J2605-J2607)/J2607*100%,"")</f>
        <v/>
      </c>
      <c r="K2608" s="107" t="str">
        <f t="shared" ref="K2608:T2608" si="11494">IFERROR((K2607-K2605)/K2607*100%,"")</f>
        <v/>
      </c>
      <c r="L2608" s="107" t="str">
        <f t="shared" si="11494"/>
        <v/>
      </c>
      <c r="M2608" s="107" t="str">
        <f t="shared" si="11494"/>
        <v/>
      </c>
      <c r="N2608" s="107" t="str">
        <f t="shared" si="11494"/>
        <v/>
      </c>
      <c r="O2608" s="107" t="str">
        <f t="shared" si="11494"/>
        <v/>
      </c>
      <c r="P2608" s="107" t="str">
        <f t="shared" si="11494"/>
        <v/>
      </c>
      <c r="Q2608" s="107" t="str">
        <f t="shared" si="11494"/>
        <v/>
      </c>
      <c r="R2608" s="107" t="str">
        <f t="shared" si="11494"/>
        <v/>
      </c>
      <c r="S2608" s="107" t="str">
        <f t="shared" si="11494"/>
        <v/>
      </c>
      <c r="T2608" s="107" t="str">
        <f t="shared" si="11494"/>
        <v/>
      </c>
      <c r="U2608" s="107" t="str">
        <f t="shared" ref="U2608" si="11495">IFERROR((U2607-U2606)/U2607*100%,"")</f>
        <v/>
      </c>
      <c r="V2608" s="107" t="str">
        <f>IFERROR((V2605-V2607)/V2607*100%,"")</f>
        <v/>
      </c>
      <c r="W2608" s="107" t="str">
        <f>IFERROR((W2605-W2607)/W2607*100%,"")</f>
        <v/>
      </c>
      <c r="X2608" s="107" t="str">
        <f>IFERROR((X2605-X2607)/X2607*100%,"")</f>
        <v/>
      </c>
      <c r="Y2608" s="107" t="str">
        <f>IFERROR((Y2605-Y2607)/Y2607*100%,"")</f>
        <v/>
      </c>
      <c r="Z2608" s="107" t="str">
        <f t="shared" ref="Z2608" si="11496">IFERROR((Z2607-Z2606)/Z2607*100%,"")</f>
        <v/>
      </c>
      <c r="AA2608" s="107" t="str">
        <f>IFERROR((AA2607-AA2605)/AA2607*100%,"")</f>
        <v/>
      </c>
      <c r="AB2608" s="107" t="str">
        <f>IFERROR((AB2607-AB2605)/AB2607*100%,"")</f>
        <v/>
      </c>
      <c r="AC2608" s="194" t="str">
        <f t="shared" ref="AC2608" si="11497">IFERROR((AC2607-AC2606)/AC2607*100%,"")</f>
        <v/>
      </c>
      <c r="AD2608" s="194" t="str">
        <f t="shared" ref="AD2608" si="11498">IFERROR((AD2607-AD2606)/AD2607*100%,"")</f>
        <v/>
      </c>
      <c r="AE2608" s="194" t="str">
        <f t="shared" ref="AE2608" si="11499">IFERROR((AE2607-AE2606)/AE2607*100%,"")</f>
        <v/>
      </c>
      <c r="AF2608" s="194" t="str">
        <f t="shared" ref="AF2608" si="11500">IFERROR((AF2607-AF2606)/AF2607*100%,"")</f>
        <v/>
      </c>
      <c r="AG2608" s="194" t="str">
        <f t="shared" ref="AG2608" si="11501">IFERROR((AG2607-AG2606)/AG2607*100%,"")</f>
        <v/>
      </c>
      <c r="AH2608" s="194" t="str">
        <f t="shared" ref="AH2608" si="11502">IFERROR((AH2607-AH2606)/AH2607*100%,"")</f>
        <v/>
      </c>
      <c r="AI2608" s="194" t="str">
        <f t="shared" ref="AI2608" si="11503">IFERROR((AI2607-AI2606)/AI2607*100%,"")</f>
        <v/>
      </c>
      <c r="AJ2608" s="194" t="str">
        <f t="shared" ref="AJ2608" si="11504">IFERROR((AJ2607-AJ2606)/AJ2607*100%,"")</f>
        <v/>
      </c>
      <c r="AK2608" s="194" t="str">
        <f t="shared" ref="AK2608" si="11505">IFERROR((AK2607-AK2606)/AK2607*100%,"")</f>
        <v/>
      </c>
      <c r="AL2608" s="194" t="str">
        <f t="shared" ref="AL2608" si="11506">IFERROR((AL2607-AL2606)/AL2607*100%,"")</f>
        <v/>
      </c>
      <c r="AM2608" s="227" t="str">
        <f>IFERROR((AM2607-AM2605)/AM2607*100%,"")</f>
        <v/>
      </c>
    </row>
    <row r="2609" spans="1:39" customFormat="1" outlineLevel="1">
      <c r="A2609" t="str">
        <f>B2600&amp;C2609</f>
        <v>Surname, Forename6</v>
      </c>
      <c r="B2609" s="256"/>
      <c r="C2609" s="123">
        <v>6</v>
      </c>
      <c r="D2609" s="26" t="s">
        <v>22</v>
      </c>
      <c r="E2609" s="103"/>
      <c r="F2609" s="219"/>
      <c r="G2609" s="220"/>
      <c r="H2609" s="15"/>
      <c r="I2609" s="16"/>
      <c r="J2609" s="17"/>
      <c r="K2609" s="94"/>
      <c r="L2609" s="94"/>
      <c r="M2609" s="94"/>
      <c r="N2609" s="94"/>
      <c r="O2609" s="94"/>
      <c r="P2609" s="94"/>
      <c r="Q2609" s="17" t="str">
        <f>IF(SUM(K2609:P2609)=0,"",SUM(K2609:P2609))</f>
        <v/>
      </c>
      <c r="R2609" s="94"/>
      <c r="S2609" s="94"/>
      <c r="T2609" s="17" t="str">
        <f>IF(SUM(R2609:S2609)=0,"",SUM(R2609:S2609))</f>
        <v/>
      </c>
      <c r="U2609" s="17"/>
      <c r="V2609" s="94"/>
      <c r="W2609" s="17"/>
      <c r="X2609" s="94" t="str">
        <f>IFERROR(AVERAGE(V2609:W2609),"")</f>
        <v/>
      </c>
      <c r="Y2609" s="17"/>
      <c r="Z2609" s="17"/>
      <c r="AA2609" s="71"/>
      <c r="AB2609" s="17"/>
      <c r="AC2609" s="190" t="str">
        <f>IF(J2609="","",IF(J2609&lt;&gt;0,INT(25.4347*POWER((18-J2609),1.81)),0))</f>
        <v/>
      </c>
      <c r="AD2609" s="190" t="str">
        <f>IFERROR(IF(Q2609&lt;&gt;0,INT(0.14354*POWER(((10*Q2609)-220),1.4)),0),"")</f>
        <v/>
      </c>
      <c r="AE2609" s="190" t="str">
        <f>IFERROR(IF(T2609&lt;&gt;0,INT(51.39*POWER((T2609-1.5),1.05)),0),"")</f>
        <v/>
      </c>
      <c r="AF2609" s="190">
        <f>IF(U2609&lt;&gt;0,INT(0.8465*POWER(((100*U2609)-75),1.42)),0)</f>
        <v>0</v>
      </c>
      <c r="AG2609" s="190" t="str">
        <f>IFERROR(IF(X2609&lt;&gt;0,INT(1.53775*POWER((82-X2609),1.81)),0),"")</f>
        <v/>
      </c>
      <c r="AH2609" s="190" t="str">
        <f>IF(Y2609="","",IF(Y2609&lt;&gt;0,INT(5.74352*POWER((28.5-Y2609),1.92)),0))</f>
        <v/>
      </c>
      <c r="AI2609" s="190">
        <f>IF(Z2609&lt;&gt;0,INT(12.91*POWER((Z2609-4),1.1)),0)</f>
        <v>0</v>
      </c>
      <c r="AJ2609" s="190" t="str">
        <f>IF(AA2609="","",IF(AA2609&lt;&gt;0,INT(0.2797*POWER(((100*AA2609)),1.35)),0))</f>
        <v/>
      </c>
      <c r="AK2609" s="191" t="str">
        <f>IF(AB2609="","",IF(AB2609&lt;&gt;0,INT(100.14*POWER((AB2609-1),1.08)),0))</f>
        <v/>
      </c>
      <c r="AL2609" s="192">
        <f>COUNT(J2609,Q2609,T2609,X2609,Y2609,AA2609,AB2609)</f>
        <v>0</v>
      </c>
      <c r="AM2609" s="193" t="str">
        <f>IF(AL2609=0,"",SUM(AC2609:AK2609))</f>
        <v/>
      </c>
    </row>
    <row r="2610" spans="1:39" customFormat="1" outlineLevel="1">
      <c r="B2610" s="256"/>
      <c r="C2610" s="124" t="s">
        <v>65</v>
      </c>
      <c r="D2610" s="103"/>
      <c r="E2610" s="103"/>
      <c r="F2610" s="219"/>
      <c r="G2610" s="220"/>
      <c r="H2610" s="104"/>
      <c r="I2610" s="105"/>
      <c r="J2610" s="107" t="str">
        <f>IFERROR((J2607-J2609)/J2609*100%,"")</f>
        <v/>
      </c>
      <c r="K2610" s="107" t="str">
        <f t="shared" ref="K2610:T2610" si="11507">IFERROR((K2609-K2607)/K2609*100%,"")</f>
        <v/>
      </c>
      <c r="L2610" s="107" t="str">
        <f t="shared" si="11507"/>
        <v/>
      </c>
      <c r="M2610" s="107" t="str">
        <f t="shared" si="11507"/>
        <v/>
      </c>
      <c r="N2610" s="107" t="str">
        <f t="shared" si="11507"/>
        <v/>
      </c>
      <c r="O2610" s="107" t="str">
        <f t="shared" si="11507"/>
        <v/>
      </c>
      <c r="P2610" s="107" t="str">
        <f t="shared" si="11507"/>
        <v/>
      </c>
      <c r="Q2610" s="107" t="str">
        <f t="shared" si="11507"/>
        <v/>
      </c>
      <c r="R2610" s="107" t="str">
        <f t="shared" si="11507"/>
        <v/>
      </c>
      <c r="S2610" s="107" t="str">
        <f t="shared" si="11507"/>
        <v/>
      </c>
      <c r="T2610" s="107" t="str">
        <f t="shared" si="11507"/>
        <v/>
      </c>
      <c r="U2610" s="107" t="str">
        <f t="shared" ref="U2610" si="11508">IFERROR((U2609-U2608)/U2609*100%,"")</f>
        <v/>
      </c>
      <c r="V2610" s="107" t="str">
        <f>IFERROR((V2607-V2609)/V2609*100%,"")</f>
        <v/>
      </c>
      <c r="W2610" s="107" t="str">
        <f>IFERROR((W2607-W2609)/W2609*100%,"")</f>
        <v/>
      </c>
      <c r="X2610" s="107" t="str">
        <f>IFERROR((X2607-X2609)/X2609*100%,"")</f>
        <v/>
      </c>
      <c r="Y2610" s="107" t="str">
        <f>IFERROR((Y2607-Y2609)/Y2609*100%,"")</f>
        <v/>
      </c>
      <c r="Z2610" s="107" t="str">
        <f t="shared" ref="Z2610" si="11509">IFERROR((Z2609-Z2608)/Z2609*100%,"")</f>
        <v/>
      </c>
      <c r="AA2610" s="107" t="str">
        <f>IFERROR((AA2609-AA2607)/AA2609*100%,"")</f>
        <v/>
      </c>
      <c r="AB2610" s="107" t="str">
        <f>IFERROR((AB2609-AB2607)/AB2609*100%,"")</f>
        <v/>
      </c>
      <c r="AC2610" s="194" t="str">
        <f t="shared" ref="AC2610" si="11510">IFERROR((AC2609-AC2608)/AC2609*100%,"")</f>
        <v/>
      </c>
      <c r="AD2610" s="194" t="str">
        <f t="shared" ref="AD2610" si="11511">IFERROR((AD2609-AD2608)/AD2609*100%,"")</f>
        <v/>
      </c>
      <c r="AE2610" s="194" t="str">
        <f t="shared" ref="AE2610" si="11512">IFERROR((AE2609-AE2608)/AE2609*100%,"")</f>
        <v/>
      </c>
      <c r="AF2610" s="194" t="str">
        <f t="shared" ref="AF2610" si="11513">IFERROR((AF2609-AF2608)/AF2609*100%,"")</f>
        <v/>
      </c>
      <c r="AG2610" s="194" t="str">
        <f t="shared" ref="AG2610" si="11514">IFERROR((AG2609-AG2608)/AG2609*100%,"")</f>
        <v/>
      </c>
      <c r="AH2610" s="194" t="str">
        <f t="shared" ref="AH2610" si="11515">IFERROR((AH2609-AH2608)/AH2609*100%,"")</f>
        <v/>
      </c>
      <c r="AI2610" s="194" t="str">
        <f t="shared" ref="AI2610" si="11516">IFERROR((AI2609-AI2608)/AI2609*100%,"")</f>
        <v/>
      </c>
      <c r="AJ2610" s="194" t="str">
        <f t="shared" ref="AJ2610" si="11517">IFERROR((AJ2609-AJ2608)/AJ2609*100%,"")</f>
        <v/>
      </c>
      <c r="AK2610" s="194" t="str">
        <f t="shared" ref="AK2610" si="11518">IFERROR((AK2609-AK2608)/AK2609*100%,"")</f>
        <v/>
      </c>
      <c r="AL2610" s="194" t="str">
        <f t="shared" ref="AL2610" si="11519">IFERROR((AL2609-AL2608)/AL2609*100%,"")</f>
        <v/>
      </c>
      <c r="AM2610" s="227" t="str">
        <f>IFERROR((AM2609-AM2607)/AM2609*100%,"")</f>
        <v/>
      </c>
    </row>
    <row r="2611" spans="1:39" customFormat="1" outlineLevel="1">
      <c r="A2611" t="str">
        <f>B2600&amp;C2611</f>
        <v>Surname, Forename7</v>
      </c>
      <c r="B2611" s="256"/>
      <c r="C2611" s="123">
        <v>7</v>
      </c>
      <c r="D2611" s="26" t="s">
        <v>22</v>
      </c>
      <c r="E2611" s="103"/>
      <c r="F2611" s="219"/>
      <c r="G2611" s="220"/>
      <c r="H2611" s="15"/>
      <c r="I2611" s="16"/>
      <c r="J2611" s="17"/>
      <c r="K2611" s="94"/>
      <c r="L2611" s="94"/>
      <c r="M2611" s="94"/>
      <c r="N2611" s="94"/>
      <c r="O2611" s="94"/>
      <c r="P2611" s="94"/>
      <c r="Q2611" s="17" t="str">
        <f>IF(SUM(K2611:P2611)=0,"",SUM(K2611:P2611))</f>
        <v/>
      </c>
      <c r="R2611" s="94"/>
      <c r="S2611" s="94"/>
      <c r="T2611" s="17" t="str">
        <f>IF(SUM(R2611:S2611)=0,"",SUM(R2611:S2611))</f>
        <v/>
      </c>
      <c r="U2611" s="17"/>
      <c r="V2611" s="94"/>
      <c r="W2611" s="17"/>
      <c r="X2611" s="94" t="str">
        <f>IFERROR(AVERAGE(V2611:W2611),"")</f>
        <v/>
      </c>
      <c r="Y2611" s="17"/>
      <c r="Z2611" s="17"/>
      <c r="AA2611" s="71"/>
      <c r="AB2611" s="17"/>
      <c r="AC2611" s="190" t="str">
        <f>IF(J2611="","",IF(J2611&lt;&gt;0,INT(25.4347*POWER((18-J2611),1.81)),0))</f>
        <v/>
      </c>
      <c r="AD2611" s="190" t="str">
        <f>IFERROR(IF(Q2611&lt;&gt;0,INT(0.14354*POWER(((10*Q2611)-220),1.4)),0),"")</f>
        <v/>
      </c>
      <c r="AE2611" s="190" t="str">
        <f>IFERROR(IF(T2611&lt;&gt;0,INT(51.39*POWER((T2611-1.5),1.05)),0),"")</f>
        <v/>
      </c>
      <c r="AF2611" s="190">
        <f>IF(U2611&lt;&gt;0,INT(0.8465*POWER(((100*U2611)-75),1.42)),0)</f>
        <v>0</v>
      </c>
      <c r="AG2611" s="190" t="str">
        <f>IFERROR(IF(X2611&lt;&gt;0,INT(1.53775*POWER((82-X2611),1.81)),0),"")</f>
        <v/>
      </c>
      <c r="AH2611" s="190" t="str">
        <f>IF(Y2611="","",IF(Y2611&lt;&gt;0,INT(5.74352*POWER((28.5-Y2611),1.92)),0))</f>
        <v/>
      </c>
      <c r="AI2611" s="190">
        <f>IF(Z2611&lt;&gt;0,INT(12.91*POWER((Z2611-4),1.1)),0)</f>
        <v>0</v>
      </c>
      <c r="AJ2611" s="190" t="str">
        <f>IF(AA2611="","",IF(AA2611&lt;&gt;0,INT(0.2797*POWER(((100*AA2611)),1.35)),0))</f>
        <v/>
      </c>
      <c r="AK2611" s="191" t="str">
        <f>IF(AB2611="","",IF(AB2611&lt;&gt;0,INT(100.14*POWER((AB2611-1),1.08)),0))</f>
        <v/>
      </c>
      <c r="AL2611" s="192">
        <f>COUNT(J2611,Q2611,T2611,X2611,Y2611,AA2611,AB2611)</f>
        <v>0</v>
      </c>
      <c r="AM2611" s="193" t="str">
        <f>IF(AL2611=0,"",SUM(AC2611:AK2611))</f>
        <v/>
      </c>
    </row>
    <row r="2612" spans="1:39" customFormat="1" outlineLevel="1">
      <c r="B2612" s="256"/>
      <c r="C2612" s="124" t="s">
        <v>65</v>
      </c>
      <c r="D2612" s="103"/>
      <c r="E2612" s="103"/>
      <c r="F2612" s="219"/>
      <c r="G2612" s="220"/>
      <c r="H2612" s="104"/>
      <c r="I2612" s="105"/>
      <c r="J2612" s="107" t="str">
        <f>IFERROR((J2609-J2611)/J2611*100%,"")</f>
        <v/>
      </c>
      <c r="K2612" s="107" t="str">
        <f t="shared" ref="K2612:T2612" si="11520">IFERROR((K2611-K2609)/K2611*100%,"")</f>
        <v/>
      </c>
      <c r="L2612" s="107" t="str">
        <f t="shared" si="11520"/>
        <v/>
      </c>
      <c r="M2612" s="107" t="str">
        <f t="shared" si="11520"/>
        <v/>
      </c>
      <c r="N2612" s="107" t="str">
        <f t="shared" si="11520"/>
        <v/>
      </c>
      <c r="O2612" s="107" t="str">
        <f t="shared" si="11520"/>
        <v/>
      </c>
      <c r="P2612" s="107" t="str">
        <f t="shared" si="11520"/>
        <v/>
      </c>
      <c r="Q2612" s="107" t="str">
        <f t="shared" si="11520"/>
        <v/>
      </c>
      <c r="R2612" s="107" t="str">
        <f t="shared" si="11520"/>
        <v/>
      </c>
      <c r="S2612" s="107" t="str">
        <f t="shared" si="11520"/>
        <v/>
      </c>
      <c r="T2612" s="107" t="str">
        <f t="shared" si="11520"/>
        <v/>
      </c>
      <c r="U2612" s="107" t="str">
        <f t="shared" ref="U2612" si="11521">IFERROR((U2611-U2610)/U2611*100%,"")</f>
        <v/>
      </c>
      <c r="V2612" s="107" t="str">
        <f>IFERROR((V2609-V2611)/V2611*100%,"")</f>
        <v/>
      </c>
      <c r="W2612" s="107" t="str">
        <f>IFERROR((W2609-W2611)/W2611*100%,"")</f>
        <v/>
      </c>
      <c r="X2612" s="107" t="str">
        <f>IFERROR((X2609-X2611)/X2611*100%,"")</f>
        <v/>
      </c>
      <c r="Y2612" s="107" t="str">
        <f>IFERROR((Y2609-Y2611)/Y2611*100%,"")</f>
        <v/>
      </c>
      <c r="Z2612" s="107" t="str">
        <f t="shared" ref="Z2612" si="11522">IFERROR((Z2611-Z2610)/Z2611*100%,"")</f>
        <v/>
      </c>
      <c r="AA2612" s="107" t="str">
        <f>IFERROR((AA2611-AA2609)/AA2611*100%,"")</f>
        <v/>
      </c>
      <c r="AB2612" s="107" t="str">
        <f>IFERROR((AB2611-AB2609)/AB2611*100%,"")</f>
        <v/>
      </c>
      <c r="AC2612" s="194" t="str">
        <f t="shared" ref="AC2612" si="11523">IFERROR((AC2611-AC2610)/AC2611*100%,"")</f>
        <v/>
      </c>
      <c r="AD2612" s="194" t="str">
        <f t="shared" ref="AD2612" si="11524">IFERROR((AD2611-AD2610)/AD2611*100%,"")</f>
        <v/>
      </c>
      <c r="AE2612" s="194" t="str">
        <f t="shared" ref="AE2612" si="11525">IFERROR((AE2611-AE2610)/AE2611*100%,"")</f>
        <v/>
      </c>
      <c r="AF2612" s="194" t="str">
        <f t="shared" ref="AF2612" si="11526">IFERROR((AF2611-AF2610)/AF2611*100%,"")</f>
        <v/>
      </c>
      <c r="AG2612" s="194" t="str">
        <f t="shared" ref="AG2612" si="11527">IFERROR((AG2611-AG2610)/AG2611*100%,"")</f>
        <v/>
      </c>
      <c r="AH2612" s="194" t="str">
        <f t="shared" ref="AH2612" si="11528">IFERROR((AH2611-AH2610)/AH2611*100%,"")</f>
        <v/>
      </c>
      <c r="AI2612" s="194" t="str">
        <f t="shared" ref="AI2612" si="11529">IFERROR((AI2611-AI2610)/AI2611*100%,"")</f>
        <v/>
      </c>
      <c r="AJ2612" s="194" t="str">
        <f t="shared" ref="AJ2612" si="11530">IFERROR((AJ2611-AJ2610)/AJ2611*100%,"")</f>
        <v/>
      </c>
      <c r="AK2612" s="194" t="str">
        <f t="shared" ref="AK2612" si="11531">IFERROR((AK2611-AK2610)/AK2611*100%,"")</f>
        <v/>
      </c>
      <c r="AL2612" s="194" t="str">
        <f t="shared" ref="AL2612" si="11532">IFERROR((AL2611-AL2610)/AL2611*100%,"")</f>
        <v/>
      </c>
      <c r="AM2612" s="227" t="str">
        <f>IFERROR((AM2611-AM2609)/AM2611*100%,"")</f>
        <v/>
      </c>
    </row>
    <row r="2613" spans="1:39" customFormat="1" outlineLevel="1">
      <c r="A2613" t="str">
        <f>B2600&amp;C2613</f>
        <v>Surname, Forename8</v>
      </c>
      <c r="B2613" s="256"/>
      <c r="C2613" s="123">
        <v>8</v>
      </c>
      <c r="D2613" s="26" t="s">
        <v>22</v>
      </c>
      <c r="E2613" s="103"/>
      <c r="F2613" s="219"/>
      <c r="G2613" s="220"/>
      <c r="H2613" s="15"/>
      <c r="I2613" s="16"/>
      <c r="J2613" s="17"/>
      <c r="K2613" s="94"/>
      <c r="L2613" s="94"/>
      <c r="M2613" s="94"/>
      <c r="N2613" s="94"/>
      <c r="O2613" s="94"/>
      <c r="P2613" s="94"/>
      <c r="Q2613" s="17" t="str">
        <f>IF(SUM(K2613:P2613)=0,"",SUM(K2613:P2613))</f>
        <v/>
      </c>
      <c r="R2613" s="94"/>
      <c r="S2613" s="94"/>
      <c r="T2613" s="17" t="str">
        <f>IF(SUM(R2613:S2613)=0,"",SUM(R2613:S2613))</f>
        <v/>
      </c>
      <c r="U2613" s="17"/>
      <c r="V2613" s="94"/>
      <c r="W2613" s="17"/>
      <c r="X2613" s="94" t="str">
        <f>IFERROR(AVERAGE(V2613:W2613),"")</f>
        <v/>
      </c>
      <c r="Y2613" s="17"/>
      <c r="Z2613" s="17"/>
      <c r="AA2613" s="71"/>
      <c r="AB2613" s="17"/>
      <c r="AC2613" s="190" t="str">
        <f>IF(J2613="","",IF(J2613&lt;&gt;0,INT(25.4347*POWER((18-J2613),1.81)),0))</f>
        <v/>
      </c>
      <c r="AD2613" s="190" t="str">
        <f>IFERROR(IF(Q2613&lt;&gt;0,INT(0.14354*POWER(((10*Q2613)-220),1.4)),0),"")</f>
        <v/>
      </c>
      <c r="AE2613" s="190" t="str">
        <f>IFERROR(IF(T2613&lt;&gt;0,INT(51.39*POWER((T2613-1.5),1.05)),0),"")</f>
        <v/>
      </c>
      <c r="AF2613" s="190">
        <f>IF(U2613&lt;&gt;0,INT(0.8465*POWER(((100*U2613)-75),1.42)),0)</f>
        <v>0</v>
      </c>
      <c r="AG2613" s="190" t="str">
        <f>IFERROR(IF(X2613&lt;&gt;0,INT(1.53775*POWER((82-X2613),1.81)),0),"")</f>
        <v/>
      </c>
      <c r="AH2613" s="190" t="str">
        <f>IF(Y2613="","",IF(Y2613&lt;&gt;0,INT(5.74352*POWER((28.5-Y2613),1.92)),0))</f>
        <v/>
      </c>
      <c r="AI2613" s="190">
        <f>IF(Z2613&lt;&gt;0,INT(12.91*POWER((Z2613-4),1.1)),0)</f>
        <v>0</v>
      </c>
      <c r="AJ2613" s="190" t="str">
        <f>IF(AA2613="","",IF(AA2613&lt;&gt;0,INT(0.2797*POWER(((100*AA2613)),1.35)),0))</f>
        <v/>
      </c>
      <c r="AK2613" s="191" t="str">
        <f>IF(AB2613="","",IF(AB2613&lt;&gt;0,INT(100.14*POWER((AB2613-1),1.08)),0))</f>
        <v/>
      </c>
      <c r="AL2613" s="192">
        <f>COUNT(J2613,Q2613,T2613,X2613,Y2613,AA2613,AB2613)</f>
        <v>0</v>
      </c>
      <c r="AM2613" s="193" t="str">
        <f>IF(AL2613=0,"",SUM(AC2613:AK2613))</f>
        <v/>
      </c>
    </row>
    <row r="2614" spans="1:39" customFormat="1" outlineLevel="1">
      <c r="B2614" s="256"/>
      <c r="C2614" s="124" t="s">
        <v>65</v>
      </c>
      <c r="D2614" s="103"/>
      <c r="E2614" s="103"/>
      <c r="F2614" s="219"/>
      <c r="G2614" s="220"/>
      <c r="H2614" s="104"/>
      <c r="I2614" s="105"/>
      <c r="J2614" s="107" t="str">
        <f>IFERROR((J2611-J2613)/J2613*100%,"")</f>
        <v/>
      </c>
      <c r="K2614" s="107" t="str">
        <f t="shared" ref="K2614:T2614" si="11533">IFERROR((K2613-K2611)/K2613*100%,"")</f>
        <v/>
      </c>
      <c r="L2614" s="107" t="str">
        <f t="shared" si="11533"/>
        <v/>
      </c>
      <c r="M2614" s="107" t="str">
        <f t="shared" si="11533"/>
        <v/>
      </c>
      <c r="N2614" s="107" t="str">
        <f t="shared" si="11533"/>
        <v/>
      </c>
      <c r="O2614" s="107" t="str">
        <f t="shared" si="11533"/>
        <v/>
      </c>
      <c r="P2614" s="107" t="str">
        <f t="shared" si="11533"/>
        <v/>
      </c>
      <c r="Q2614" s="107" t="str">
        <f t="shared" si="11533"/>
        <v/>
      </c>
      <c r="R2614" s="107" t="str">
        <f t="shared" si="11533"/>
        <v/>
      </c>
      <c r="S2614" s="107" t="str">
        <f t="shared" si="11533"/>
        <v/>
      </c>
      <c r="T2614" s="107" t="str">
        <f t="shared" si="11533"/>
        <v/>
      </c>
      <c r="U2614" s="107" t="str">
        <f t="shared" ref="U2614" si="11534">IFERROR((U2613-U2612)/U2613*100%,"")</f>
        <v/>
      </c>
      <c r="V2614" s="107" t="str">
        <f>IFERROR((V2611-V2613)/V2613*100%,"")</f>
        <v/>
      </c>
      <c r="W2614" s="107" t="str">
        <f>IFERROR((W2611-W2613)/W2613*100%,"")</f>
        <v/>
      </c>
      <c r="X2614" s="107" t="str">
        <f>IFERROR((X2611-X2613)/X2613*100%,"")</f>
        <v/>
      </c>
      <c r="Y2614" s="107" t="str">
        <f>IFERROR((Y2611-Y2613)/Y2613*100%,"")</f>
        <v/>
      </c>
      <c r="Z2614" s="107" t="str">
        <f t="shared" ref="Z2614" si="11535">IFERROR((Z2613-Z2612)/Z2613*100%,"")</f>
        <v/>
      </c>
      <c r="AA2614" s="107" t="str">
        <f>IFERROR((AA2613-AA2611)/AA2613*100%,"")</f>
        <v/>
      </c>
      <c r="AB2614" s="107" t="str">
        <f>IFERROR((AB2613-AB2611)/AB2613*100%,"")</f>
        <v/>
      </c>
      <c r="AC2614" s="194" t="str">
        <f t="shared" ref="AC2614" si="11536">IFERROR((AC2613-AC2612)/AC2613*100%,"")</f>
        <v/>
      </c>
      <c r="AD2614" s="194" t="str">
        <f t="shared" ref="AD2614" si="11537">IFERROR((AD2613-AD2612)/AD2613*100%,"")</f>
        <v/>
      </c>
      <c r="AE2614" s="194" t="str">
        <f t="shared" ref="AE2614" si="11538">IFERROR((AE2613-AE2612)/AE2613*100%,"")</f>
        <v/>
      </c>
      <c r="AF2614" s="194" t="str">
        <f t="shared" ref="AF2614" si="11539">IFERROR((AF2613-AF2612)/AF2613*100%,"")</f>
        <v/>
      </c>
      <c r="AG2614" s="194" t="str">
        <f t="shared" ref="AG2614" si="11540">IFERROR((AG2613-AG2612)/AG2613*100%,"")</f>
        <v/>
      </c>
      <c r="AH2614" s="194" t="str">
        <f t="shared" ref="AH2614" si="11541">IFERROR((AH2613-AH2612)/AH2613*100%,"")</f>
        <v/>
      </c>
      <c r="AI2614" s="194" t="str">
        <f t="shared" ref="AI2614" si="11542">IFERROR((AI2613-AI2612)/AI2613*100%,"")</f>
        <v/>
      </c>
      <c r="AJ2614" s="194" t="str">
        <f t="shared" ref="AJ2614" si="11543">IFERROR((AJ2613-AJ2612)/AJ2613*100%,"")</f>
        <v/>
      </c>
      <c r="AK2614" s="194" t="str">
        <f t="shared" ref="AK2614" si="11544">IFERROR((AK2613-AK2612)/AK2613*100%,"")</f>
        <v/>
      </c>
      <c r="AL2614" s="194" t="str">
        <f t="shared" ref="AL2614" si="11545">IFERROR((AL2613-AL2612)/AL2613*100%,"")</f>
        <v/>
      </c>
      <c r="AM2614" s="227" t="str">
        <f>IFERROR((AM2613-AM2611)/AM2613*100%,"")</f>
        <v/>
      </c>
    </row>
    <row r="2615" spans="1:39" customFormat="1" outlineLevel="1">
      <c r="A2615" t="str">
        <f>B2600&amp;C2615</f>
        <v>Surname, Forename9</v>
      </c>
      <c r="B2615" s="256"/>
      <c r="C2615" s="123">
        <v>9</v>
      </c>
      <c r="D2615" s="26" t="s">
        <v>22</v>
      </c>
      <c r="E2615" s="103"/>
      <c r="F2615" s="219"/>
      <c r="G2615" s="220"/>
      <c r="H2615" s="15"/>
      <c r="I2615" s="16"/>
      <c r="J2615" s="17"/>
      <c r="K2615" s="94"/>
      <c r="L2615" s="94"/>
      <c r="M2615" s="94"/>
      <c r="N2615" s="94"/>
      <c r="O2615" s="94"/>
      <c r="P2615" s="94"/>
      <c r="Q2615" s="17" t="str">
        <f>IF(SUM(K2615:P2615)=0,"",SUM(K2615:P2615))</f>
        <v/>
      </c>
      <c r="R2615" s="94"/>
      <c r="S2615" s="94"/>
      <c r="T2615" s="17" t="str">
        <f>IF(SUM(R2615:S2615)=0,"",SUM(R2615:S2615))</f>
        <v/>
      </c>
      <c r="U2615" s="17"/>
      <c r="V2615" s="94"/>
      <c r="W2615" s="17"/>
      <c r="X2615" s="94" t="str">
        <f>IFERROR(AVERAGE(V2615:W2615),"")</f>
        <v/>
      </c>
      <c r="Y2615" s="17"/>
      <c r="Z2615" s="17"/>
      <c r="AA2615" s="71"/>
      <c r="AB2615" s="17"/>
      <c r="AC2615" s="190" t="str">
        <f>IF(J2615="","",IF(J2615&lt;&gt;0,INT(25.4347*POWER((18-J2615),1.81)),0))</f>
        <v/>
      </c>
      <c r="AD2615" s="190" t="str">
        <f>IFERROR(IF(Q2615&lt;&gt;0,INT(0.14354*POWER(((10*Q2615)-220),1.4)),0),"")</f>
        <v/>
      </c>
      <c r="AE2615" s="190" t="str">
        <f>IFERROR(IF(T2615&lt;&gt;0,INT(51.39*POWER((T2615-1.5),1.05)),0),"")</f>
        <v/>
      </c>
      <c r="AF2615" s="190">
        <f>IF(U2615&lt;&gt;0,INT(0.8465*POWER(((100*U2615)-75),1.42)),0)</f>
        <v>0</v>
      </c>
      <c r="AG2615" s="190" t="str">
        <f>IFERROR(IF(X2615&lt;&gt;0,INT(1.53775*POWER((82-X2615),1.81)),0),"")</f>
        <v/>
      </c>
      <c r="AH2615" s="190" t="str">
        <f>IF(Y2615="","",IF(Y2615&lt;&gt;0,INT(5.74352*POWER((28.5-Y2615),1.92)),0))</f>
        <v/>
      </c>
      <c r="AI2615" s="190">
        <f>IF(Z2615&lt;&gt;0,INT(12.91*POWER((Z2615-4),1.1)),0)</f>
        <v>0</v>
      </c>
      <c r="AJ2615" s="190" t="str">
        <f>IF(AA2615="","",IF(AA2615&lt;&gt;0,INT(0.2797*POWER(((100*AA2615)),1.35)),0))</f>
        <v/>
      </c>
      <c r="AK2615" s="191" t="str">
        <f>IF(AB2615="","",IF(AB2615&lt;&gt;0,INT(100.14*POWER((AB2615-1),1.08)),0))</f>
        <v/>
      </c>
      <c r="AL2615" s="192">
        <f>COUNT(J2615,Q2615,T2615,X2615,Y2615,AA2615,AB2615)</f>
        <v>0</v>
      </c>
      <c r="AM2615" s="193" t="str">
        <f>IF(AL2615=0,"",SUM(AC2615:AK2615))</f>
        <v/>
      </c>
    </row>
    <row r="2616" spans="1:39" customFormat="1" outlineLevel="1">
      <c r="B2616" s="256"/>
      <c r="C2616" s="124" t="s">
        <v>65</v>
      </c>
      <c r="D2616" s="33"/>
      <c r="E2616" s="33"/>
      <c r="F2616" s="221"/>
      <c r="G2616" s="222"/>
      <c r="H2616" s="18"/>
      <c r="I2616" s="44"/>
      <c r="J2616" s="107" t="str">
        <f>IFERROR((J2613-J2615)/J2615*100%,"")</f>
        <v/>
      </c>
      <c r="K2616" s="107" t="str">
        <f t="shared" ref="K2616:T2616" si="11546">IFERROR((K2615-K2613)/K2615*100%,"")</f>
        <v/>
      </c>
      <c r="L2616" s="107" t="str">
        <f t="shared" si="11546"/>
        <v/>
      </c>
      <c r="M2616" s="107" t="str">
        <f t="shared" si="11546"/>
        <v/>
      </c>
      <c r="N2616" s="107" t="str">
        <f t="shared" si="11546"/>
        <v/>
      </c>
      <c r="O2616" s="107" t="str">
        <f t="shared" si="11546"/>
        <v/>
      </c>
      <c r="P2616" s="107" t="str">
        <f t="shared" si="11546"/>
        <v/>
      </c>
      <c r="Q2616" s="107" t="str">
        <f t="shared" si="11546"/>
        <v/>
      </c>
      <c r="R2616" s="107" t="str">
        <f t="shared" si="11546"/>
        <v/>
      </c>
      <c r="S2616" s="107" t="str">
        <f t="shared" si="11546"/>
        <v/>
      </c>
      <c r="T2616" s="107" t="str">
        <f t="shared" si="11546"/>
        <v/>
      </c>
      <c r="U2616" s="107" t="str">
        <f t="shared" ref="U2616" si="11547">IFERROR((U2615-U2614)/U2615*100%,"")</f>
        <v/>
      </c>
      <c r="V2616" s="107" t="str">
        <f>IFERROR((V2613-V2615)/V2615*100%,"")</f>
        <v/>
      </c>
      <c r="W2616" s="107" t="str">
        <f>IFERROR((W2613-W2615)/W2615*100%,"")</f>
        <v/>
      </c>
      <c r="X2616" s="107" t="str">
        <f>IFERROR((X2613-X2615)/X2615*100%,"")</f>
        <v/>
      </c>
      <c r="Y2616" s="107" t="str">
        <f>IFERROR((Y2613-Y2615)/Y2615*100%,"")</f>
        <v/>
      </c>
      <c r="Z2616" s="107" t="str">
        <f t="shared" ref="Z2616" si="11548">IFERROR((Z2615-Z2614)/Z2615*100%,"")</f>
        <v/>
      </c>
      <c r="AA2616" s="107" t="str">
        <f>IFERROR((AA2615-AA2613)/AA2615*100%,"")</f>
        <v/>
      </c>
      <c r="AB2616" s="107" t="str">
        <f>IFERROR((AB2615-AB2613)/AB2615*100%,"")</f>
        <v/>
      </c>
      <c r="AC2616" s="194" t="str">
        <f t="shared" ref="AC2616" si="11549">IFERROR((AC2615-AC2614)/AC2615*100%,"")</f>
        <v/>
      </c>
      <c r="AD2616" s="194" t="str">
        <f t="shared" ref="AD2616" si="11550">IFERROR((AD2615-AD2614)/AD2615*100%,"")</f>
        <v/>
      </c>
      <c r="AE2616" s="194" t="str">
        <f t="shared" ref="AE2616" si="11551">IFERROR((AE2615-AE2614)/AE2615*100%,"")</f>
        <v/>
      </c>
      <c r="AF2616" s="194" t="str">
        <f t="shared" ref="AF2616" si="11552">IFERROR((AF2615-AF2614)/AF2615*100%,"")</f>
        <v/>
      </c>
      <c r="AG2616" s="194" t="str">
        <f t="shared" ref="AG2616" si="11553">IFERROR((AG2615-AG2614)/AG2615*100%,"")</f>
        <v/>
      </c>
      <c r="AH2616" s="194" t="str">
        <f t="shared" ref="AH2616" si="11554">IFERROR((AH2615-AH2614)/AH2615*100%,"")</f>
        <v/>
      </c>
      <c r="AI2616" s="194" t="str">
        <f t="shared" ref="AI2616" si="11555">IFERROR((AI2615-AI2614)/AI2615*100%,"")</f>
        <v/>
      </c>
      <c r="AJ2616" s="194" t="str">
        <f t="shared" ref="AJ2616" si="11556">IFERROR((AJ2615-AJ2614)/AJ2615*100%,"")</f>
        <v/>
      </c>
      <c r="AK2616" s="194" t="str">
        <f t="shared" ref="AK2616" si="11557">IFERROR((AK2615-AK2614)/AK2615*100%,"")</f>
        <v/>
      </c>
      <c r="AL2616" s="194" t="str">
        <f t="shared" ref="AL2616" si="11558">IFERROR((AL2615-AL2614)/AL2615*100%,"")</f>
        <v/>
      </c>
      <c r="AM2616" s="227" t="str">
        <f>IFERROR((AM2615-AM2613)/AM2615*100%,"")</f>
        <v/>
      </c>
    </row>
    <row r="2617" spans="1:39" s="6" customFormat="1" outlineLevel="1">
      <c r="A2617" t="str">
        <f>B2600&amp;C2617</f>
        <v>Surname, Forename10</v>
      </c>
      <c r="B2617" s="256"/>
      <c r="C2617" s="125">
        <v>10</v>
      </c>
      <c r="D2617" s="33" t="s">
        <v>22</v>
      </c>
      <c r="E2617" s="33"/>
      <c r="F2617" s="223"/>
      <c r="G2617" s="224"/>
      <c r="H2617" s="18"/>
      <c r="I2617" s="44"/>
      <c r="J2617" s="34"/>
      <c r="K2617" s="34"/>
      <c r="L2617" s="34"/>
      <c r="M2617" s="34"/>
      <c r="N2617" s="34"/>
      <c r="O2617" s="34"/>
      <c r="P2617" s="34"/>
      <c r="Q2617" s="17" t="str">
        <f>IF(SUM(K2617:P2617)=0,"",SUM(K2617:P2617))</f>
        <v/>
      </c>
      <c r="R2617" s="94"/>
      <c r="S2617" s="94"/>
      <c r="T2617" s="17" t="str">
        <f>IF(SUM(R2617:S2617)=0,"",SUM(R2617:S2617))</f>
        <v/>
      </c>
      <c r="U2617" s="17"/>
      <c r="V2617" s="94"/>
      <c r="W2617" s="17"/>
      <c r="X2617" s="94" t="str">
        <f>IFERROR(AVERAGE(V2617:W2617),"")</f>
        <v/>
      </c>
      <c r="Y2617" s="17"/>
      <c r="Z2617" s="17"/>
      <c r="AA2617" s="71"/>
      <c r="AB2617" s="17"/>
      <c r="AC2617" s="190" t="str">
        <f>IF(J2617="","",IF(J2617&lt;&gt;0,INT(25.4347*POWER((18-J2617),1.81)),0))</f>
        <v/>
      </c>
      <c r="AD2617" s="190" t="str">
        <f>IFERROR(IF(Q2617&lt;&gt;0,INT(0.14354*POWER(((10*Q2617)-220),1.4)),0),"")</f>
        <v/>
      </c>
      <c r="AE2617" s="190" t="str">
        <f>IFERROR(IF(T2617&lt;&gt;0,INT(51.39*POWER((T2617-1.5),1.05)),0),"")</f>
        <v/>
      </c>
      <c r="AF2617" s="190">
        <f>IF(U2617&lt;&gt;0,INT(0.8465*POWER(((100*U2617)-75),1.42)),0)</f>
        <v>0</v>
      </c>
      <c r="AG2617" s="190" t="str">
        <f>IFERROR(IF(X2617&lt;&gt;0,INT(1.53775*POWER((82-X2617),1.81)),0),"")</f>
        <v/>
      </c>
      <c r="AH2617" s="190" t="str">
        <f>IF(Y2617="","",IF(Y2617&lt;&gt;0,INT(5.74352*POWER((28.5-Y2617),1.92)),0))</f>
        <v/>
      </c>
      <c r="AI2617" s="190">
        <f>IF(Z2617&lt;&gt;0,INT(12.91*POWER((Z2617-4),1.1)),0)</f>
        <v>0</v>
      </c>
      <c r="AJ2617" s="190" t="str">
        <f>IF(AA2617="","",IF(AA2617&lt;&gt;0,INT(0.2797*POWER(((100*AA2617)),1.35)),0))</f>
        <v/>
      </c>
      <c r="AK2617" s="191" t="str">
        <f>IF(AB2617="","",IF(AB2617&lt;&gt;0,INT(100.14*POWER((AB2617-1),1.08)),0))</f>
        <v/>
      </c>
      <c r="AL2617" s="192">
        <f>COUNT(J2617,Q2617,T2617,X2617,Y2617,AA2617,AB2617)</f>
        <v>0</v>
      </c>
      <c r="AM2617" s="193" t="str">
        <f>IF(AL2617=0,"",SUM(AC2617:AK2617))</f>
        <v/>
      </c>
    </row>
    <row r="2618" spans="1:39" s="6" customFormat="1" outlineLevel="1">
      <c r="A2618"/>
      <c r="B2618" s="257"/>
      <c r="C2618" s="126" t="s">
        <v>65</v>
      </c>
      <c r="D2618" s="33"/>
      <c r="E2618" s="33"/>
      <c r="F2618" s="223"/>
      <c r="G2618" s="224"/>
      <c r="H2618" s="18"/>
      <c r="I2618" s="44"/>
      <c r="J2618" s="107" t="str">
        <f>IFERROR((J2615-J2617)/J2617*100%,"")</f>
        <v/>
      </c>
      <c r="K2618" s="107" t="str">
        <f t="shared" ref="K2618:T2618" si="11559">IFERROR((K2617-K2615)/K2617*100%,"")</f>
        <v/>
      </c>
      <c r="L2618" s="107" t="str">
        <f t="shared" si="11559"/>
        <v/>
      </c>
      <c r="M2618" s="107" t="str">
        <f t="shared" si="11559"/>
        <v/>
      </c>
      <c r="N2618" s="107" t="str">
        <f t="shared" si="11559"/>
        <v/>
      </c>
      <c r="O2618" s="107" t="str">
        <f t="shared" si="11559"/>
        <v/>
      </c>
      <c r="P2618" s="107" t="str">
        <f t="shared" si="11559"/>
        <v/>
      </c>
      <c r="Q2618" s="107" t="str">
        <f t="shared" si="11559"/>
        <v/>
      </c>
      <c r="R2618" s="107" t="str">
        <f t="shared" si="11559"/>
        <v/>
      </c>
      <c r="S2618" s="107" t="str">
        <f t="shared" si="11559"/>
        <v/>
      </c>
      <c r="T2618" s="107" t="str">
        <f t="shared" si="11559"/>
        <v/>
      </c>
      <c r="U2618" s="107" t="str">
        <f t="shared" ref="U2618" si="11560">IFERROR((U2617-U2616)/U2617*100%,"")</f>
        <v/>
      </c>
      <c r="V2618" s="107" t="str">
        <f>IFERROR((V2615-V2617)/V2617*100%,"")</f>
        <v/>
      </c>
      <c r="W2618" s="107" t="str">
        <f>IFERROR((W2615-W2617)/W2617*100%,"")</f>
        <v/>
      </c>
      <c r="X2618" s="107" t="str">
        <f>IFERROR((X2615-X2617)/X2617*100%,"")</f>
        <v/>
      </c>
      <c r="Y2618" s="107" t="str">
        <f>IFERROR((Y2615-Y2617)/Y2617*100%,"")</f>
        <v/>
      </c>
      <c r="Z2618" s="107" t="str">
        <f t="shared" ref="Z2618" si="11561">IFERROR((Z2617-Z2616)/Z2617*100%,"")</f>
        <v/>
      </c>
      <c r="AA2618" s="107" t="str">
        <f>IFERROR((AA2617-AA2615)/AA2617*100%,"")</f>
        <v/>
      </c>
      <c r="AB2618" s="107" t="str">
        <f>IFERROR((AB2617-AB2615)/AB2617*100%,"")</f>
        <v/>
      </c>
      <c r="AC2618" s="194" t="str">
        <f t="shared" ref="AC2618" si="11562">IFERROR((AC2617-AC2616)/AC2617*100%,"")</f>
        <v/>
      </c>
      <c r="AD2618" s="194" t="str">
        <f t="shared" ref="AD2618" si="11563">IFERROR((AD2617-AD2616)/AD2617*100%,"")</f>
        <v/>
      </c>
      <c r="AE2618" s="194" t="str">
        <f t="shared" ref="AE2618" si="11564">IFERROR((AE2617-AE2616)/AE2617*100%,"")</f>
        <v/>
      </c>
      <c r="AF2618" s="194" t="str">
        <f t="shared" ref="AF2618" si="11565">IFERROR((AF2617-AF2616)/AF2617*100%,"")</f>
        <v/>
      </c>
      <c r="AG2618" s="194" t="str">
        <f t="shared" ref="AG2618" si="11566">IFERROR((AG2617-AG2616)/AG2617*100%,"")</f>
        <v/>
      </c>
      <c r="AH2618" s="194" t="str">
        <f t="shared" ref="AH2618" si="11567">IFERROR((AH2617-AH2616)/AH2617*100%,"")</f>
        <v/>
      </c>
      <c r="AI2618" s="194" t="str">
        <f t="shared" ref="AI2618" si="11568">IFERROR((AI2617-AI2616)/AI2617*100%,"")</f>
        <v/>
      </c>
      <c r="AJ2618" s="194" t="str">
        <f t="shared" ref="AJ2618" si="11569">IFERROR((AJ2617-AJ2616)/AJ2617*100%,"")</f>
        <v/>
      </c>
      <c r="AK2618" s="194" t="str">
        <f t="shared" ref="AK2618" si="11570">IFERROR((AK2617-AK2616)/AK2617*100%,"")</f>
        <v/>
      </c>
      <c r="AL2618" s="194" t="str">
        <f t="shared" ref="AL2618" si="11571">IFERROR((AL2617-AL2616)/AL2617*100%,"")</f>
        <v/>
      </c>
      <c r="AM2618" s="227" t="str">
        <f>IFERROR((AM2617-AM2615)/AM2617*100%,"")</f>
        <v/>
      </c>
    </row>
    <row r="2619" spans="1:39" s="45" customFormat="1" outlineLevel="1">
      <c r="B2619" s="115"/>
      <c r="C2619" s="32"/>
      <c r="D2619" s="33"/>
      <c r="E2619" s="33"/>
      <c r="F2619" s="33"/>
      <c r="G2619" s="33"/>
      <c r="H2619" s="18"/>
      <c r="I2619" s="44"/>
      <c r="J2619" s="34"/>
      <c r="K2619" s="34"/>
      <c r="L2619" s="34"/>
      <c r="M2619" s="34"/>
      <c r="N2619" s="34"/>
      <c r="O2619" s="34"/>
      <c r="P2619" s="34"/>
      <c r="Q2619" s="34"/>
      <c r="R2619" s="34"/>
      <c r="S2619" s="34"/>
      <c r="T2619" s="34"/>
      <c r="U2619" s="34"/>
      <c r="V2619" s="34"/>
      <c r="W2619" s="34"/>
      <c r="X2619" s="34"/>
      <c r="Y2619" s="34"/>
      <c r="Z2619" s="34"/>
      <c r="AA2619" s="34"/>
      <c r="AB2619" s="34"/>
      <c r="AC2619" s="195"/>
      <c r="AD2619" s="196"/>
      <c r="AE2619" s="196"/>
      <c r="AF2619" s="196"/>
      <c r="AG2619" s="196"/>
      <c r="AH2619" s="196"/>
      <c r="AI2619" s="196"/>
      <c r="AJ2619" s="196"/>
      <c r="AK2619" s="197"/>
      <c r="AL2619" s="196"/>
      <c r="AM2619" s="198"/>
    </row>
    <row r="2620" spans="1:39" s="6" customFormat="1" outlineLevel="1">
      <c r="B2620" s="116"/>
      <c r="C2620" s="35"/>
      <c r="D2620" s="36"/>
      <c r="E2620" s="36"/>
      <c r="F2620" s="36"/>
      <c r="G2620" s="36"/>
      <c r="H2620" s="37"/>
      <c r="I2620" s="38" t="s">
        <v>24</v>
      </c>
      <c r="J2620" s="21" t="e">
        <f>AVERAGE(J2600:J2601,J2603,J2605,J2607,J2609,J2611,J2613,J2615,J2617)</f>
        <v>#DIV/0!</v>
      </c>
      <c r="K2620" s="21" t="e">
        <f t="shared" ref="K2620:AB2620" si="11572">AVERAGE(K2600:K2601,K2603,K2605,K2607,K2609,K2611,K2613,K2615,K2617)</f>
        <v>#DIV/0!</v>
      </c>
      <c r="L2620" s="21" t="e">
        <f t="shared" si="11572"/>
        <v>#DIV/0!</v>
      </c>
      <c r="M2620" s="21" t="e">
        <f t="shared" si="11572"/>
        <v>#DIV/0!</v>
      </c>
      <c r="N2620" s="21" t="e">
        <f t="shared" si="11572"/>
        <v>#DIV/0!</v>
      </c>
      <c r="O2620" s="21" t="e">
        <f t="shared" si="11572"/>
        <v>#DIV/0!</v>
      </c>
      <c r="P2620" s="21" t="e">
        <f t="shared" si="11572"/>
        <v>#DIV/0!</v>
      </c>
      <c r="Q2620" s="21">
        <f t="shared" si="11572"/>
        <v>0</v>
      </c>
      <c r="R2620" s="21" t="e">
        <f t="shared" si="11572"/>
        <v>#DIV/0!</v>
      </c>
      <c r="S2620" s="21" t="e">
        <f t="shared" si="11572"/>
        <v>#DIV/0!</v>
      </c>
      <c r="T2620" s="21">
        <f t="shared" si="11572"/>
        <v>0</v>
      </c>
      <c r="U2620" s="21" t="e">
        <f t="shared" si="11572"/>
        <v>#DIV/0!</v>
      </c>
      <c r="V2620" s="21" t="e">
        <f t="shared" si="11572"/>
        <v>#DIV/0!</v>
      </c>
      <c r="W2620" s="21" t="e">
        <f t="shared" si="11572"/>
        <v>#DIV/0!</v>
      </c>
      <c r="X2620" s="21" t="e">
        <f t="shared" si="11572"/>
        <v>#DIV/0!</v>
      </c>
      <c r="Y2620" s="21" t="e">
        <f t="shared" si="11572"/>
        <v>#DIV/0!</v>
      </c>
      <c r="Z2620" s="21" t="e">
        <f t="shared" si="11572"/>
        <v>#DIV/0!</v>
      </c>
      <c r="AA2620" s="21" t="e">
        <f t="shared" si="11572"/>
        <v>#DIV/0!</v>
      </c>
      <c r="AB2620" s="21" t="e">
        <f t="shared" si="11572"/>
        <v>#DIV/0!</v>
      </c>
      <c r="AC2620" s="199"/>
      <c r="AD2620" s="200"/>
      <c r="AE2620" s="200"/>
      <c r="AF2620" s="200"/>
      <c r="AG2620" s="200"/>
      <c r="AH2620" s="200"/>
      <c r="AI2620" s="200"/>
      <c r="AJ2620" s="200"/>
      <c r="AK2620" s="201"/>
      <c r="AL2620" s="200"/>
      <c r="AM2620" s="202"/>
    </row>
    <row r="2621" spans="1:39" s="6" customFormat="1" outlineLevel="1">
      <c r="B2621" s="116"/>
      <c r="C2621" s="35"/>
      <c r="D2621" s="36"/>
      <c r="E2621" s="36"/>
      <c r="F2621" s="36"/>
      <c r="G2621" s="36"/>
      <c r="H2621" s="37"/>
      <c r="I2621" s="38" t="s">
        <v>26</v>
      </c>
      <c r="J2621" s="21">
        <f>MIN(J2600:J2601,J2603,J2605,J2607,J2609,J2611,J2613,J2615,J2617)</f>
        <v>0</v>
      </c>
      <c r="K2621" s="21">
        <f t="shared" ref="K2621:AB2621" si="11573">MIN(K2600:K2601,K2603,K2605,K2607,K2609,K2611,K2613,K2615,K2617)</f>
        <v>0</v>
      </c>
      <c r="L2621" s="21">
        <f t="shared" si="11573"/>
        <v>0</v>
      </c>
      <c r="M2621" s="21">
        <f t="shared" si="11573"/>
        <v>0</v>
      </c>
      <c r="N2621" s="21">
        <f t="shared" si="11573"/>
        <v>0</v>
      </c>
      <c r="O2621" s="21">
        <f t="shared" si="11573"/>
        <v>0</v>
      </c>
      <c r="P2621" s="21">
        <f t="shared" si="11573"/>
        <v>0</v>
      </c>
      <c r="Q2621" s="21">
        <f t="shared" si="11573"/>
        <v>0</v>
      </c>
      <c r="R2621" s="21">
        <f t="shared" si="11573"/>
        <v>0</v>
      </c>
      <c r="S2621" s="21">
        <f t="shared" si="11573"/>
        <v>0</v>
      </c>
      <c r="T2621" s="21">
        <f t="shared" si="11573"/>
        <v>0</v>
      </c>
      <c r="U2621" s="21">
        <f t="shared" si="11573"/>
        <v>0</v>
      </c>
      <c r="V2621" s="21">
        <f t="shared" si="11573"/>
        <v>0</v>
      </c>
      <c r="W2621" s="21">
        <f t="shared" si="11573"/>
        <v>0</v>
      </c>
      <c r="X2621" s="21" t="e">
        <f t="shared" si="11573"/>
        <v>#DIV/0!</v>
      </c>
      <c r="Y2621" s="21">
        <f t="shared" si="11573"/>
        <v>0</v>
      </c>
      <c r="Z2621" s="21">
        <f t="shared" si="11573"/>
        <v>0</v>
      </c>
      <c r="AA2621" s="21">
        <f t="shared" si="11573"/>
        <v>0</v>
      </c>
      <c r="AB2621" s="21">
        <f t="shared" si="11573"/>
        <v>0</v>
      </c>
      <c r="AC2621" s="199"/>
      <c r="AD2621" s="200"/>
      <c r="AE2621" s="200"/>
      <c r="AF2621" s="200"/>
      <c r="AG2621" s="200"/>
      <c r="AH2621" s="200"/>
      <c r="AI2621" s="200"/>
      <c r="AJ2621" s="200"/>
      <c r="AK2621" s="201"/>
      <c r="AL2621" s="200"/>
      <c r="AM2621" s="202"/>
    </row>
    <row r="2622" spans="1:39" s="6" customFormat="1" outlineLevel="1">
      <c r="B2622" s="116"/>
      <c r="C2622" s="35"/>
      <c r="D2622" s="36"/>
      <c r="E2622" s="36"/>
      <c r="F2622" s="36"/>
      <c r="G2622" s="36"/>
      <c r="H2622" s="37"/>
      <c r="I2622" s="38" t="s">
        <v>25</v>
      </c>
      <c r="J2622" s="21">
        <f>MAX(J2600:J2601,J2603,J2605,J2607,J2609,J2611,J2613,J2615,J2617)</f>
        <v>0</v>
      </c>
      <c r="K2622" s="21">
        <f t="shared" ref="K2622:AB2622" si="11574">MAX(K2600:K2601,K2603,K2605,K2607,K2609,K2611,K2613,K2615,K2617)</f>
        <v>0</v>
      </c>
      <c r="L2622" s="21">
        <f t="shared" si="11574"/>
        <v>0</v>
      </c>
      <c r="M2622" s="21">
        <f t="shared" si="11574"/>
        <v>0</v>
      </c>
      <c r="N2622" s="21">
        <f t="shared" si="11574"/>
        <v>0</v>
      </c>
      <c r="O2622" s="21">
        <f t="shared" si="11574"/>
        <v>0</v>
      </c>
      <c r="P2622" s="21">
        <f t="shared" si="11574"/>
        <v>0</v>
      </c>
      <c r="Q2622" s="21">
        <f t="shared" si="11574"/>
        <v>0</v>
      </c>
      <c r="R2622" s="21">
        <f t="shared" si="11574"/>
        <v>0</v>
      </c>
      <c r="S2622" s="21">
        <f t="shared" si="11574"/>
        <v>0</v>
      </c>
      <c r="T2622" s="21">
        <f t="shared" si="11574"/>
        <v>0</v>
      </c>
      <c r="U2622" s="21">
        <f t="shared" si="11574"/>
        <v>0</v>
      </c>
      <c r="V2622" s="21">
        <f t="shared" si="11574"/>
        <v>0</v>
      </c>
      <c r="W2622" s="21">
        <f t="shared" si="11574"/>
        <v>0</v>
      </c>
      <c r="X2622" s="21" t="e">
        <f t="shared" si="11574"/>
        <v>#DIV/0!</v>
      </c>
      <c r="Y2622" s="21">
        <f t="shared" si="11574"/>
        <v>0</v>
      </c>
      <c r="Z2622" s="21">
        <f t="shared" si="11574"/>
        <v>0</v>
      </c>
      <c r="AA2622" s="21">
        <f t="shared" si="11574"/>
        <v>0</v>
      </c>
      <c r="AB2622" s="21">
        <f t="shared" si="11574"/>
        <v>0</v>
      </c>
      <c r="AC2622" s="199"/>
      <c r="AD2622" s="200"/>
      <c r="AE2622" s="200"/>
      <c r="AF2622" s="200"/>
      <c r="AG2622" s="200"/>
      <c r="AH2622" s="200"/>
      <c r="AI2622" s="200"/>
      <c r="AJ2622" s="200"/>
      <c r="AK2622" s="201"/>
      <c r="AL2622" s="200"/>
      <c r="AM2622" s="202"/>
    </row>
    <row r="2623" spans="1:39" s="6" customFormat="1" outlineLevel="1">
      <c r="B2623" s="116"/>
      <c r="C2623" s="35"/>
      <c r="D2623" s="36"/>
      <c r="E2623" s="36"/>
      <c r="F2623" s="36"/>
      <c r="G2623" s="36"/>
      <c r="H2623" s="37"/>
      <c r="I2623" s="38"/>
      <c r="J2623" s="21"/>
      <c r="K2623" s="21"/>
      <c r="L2623" s="21"/>
      <c r="M2623" s="21"/>
      <c r="N2623" s="21"/>
      <c r="O2623" s="21"/>
      <c r="P2623" s="21"/>
      <c r="Q2623" s="21"/>
      <c r="R2623" s="21"/>
      <c r="S2623" s="21"/>
      <c r="T2623" s="21"/>
      <c r="U2623" s="21"/>
      <c r="V2623" s="21"/>
      <c r="W2623" s="21"/>
      <c r="X2623" s="21"/>
      <c r="Y2623" s="21"/>
      <c r="Z2623" s="21"/>
      <c r="AA2623" s="21"/>
      <c r="AB2623" s="21"/>
      <c r="AC2623" s="200"/>
      <c r="AD2623" s="200"/>
      <c r="AE2623" s="200"/>
      <c r="AF2623" s="200"/>
      <c r="AG2623" s="200"/>
      <c r="AH2623" s="200"/>
      <c r="AI2623" s="200"/>
      <c r="AJ2623" s="200"/>
      <c r="AK2623" s="200"/>
      <c r="AL2623" s="200"/>
      <c r="AM2623" s="202"/>
    </row>
    <row r="2624" spans="1:39" s="31" customFormat="1" ht="16.5" outlineLevel="1" thickBot="1">
      <c r="B2624" s="117"/>
      <c r="C2624" s="39"/>
      <c r="D2624" s="40"/>
      <c r="E2624" s="40"/>
      <c r="F2624" s="40"/>
      <c r="G2624" s="40"/>
      <c r="H2624" s="41"/>
      <c r="I2624" s="42"/>
      <c r="J2624" s="43"/>
      <c r="K2624" s="43"/>
      <c r="L2624" s="43"/>
      <c r="M2624" s="43"/>
      <c r="N2624" s="43"/>
      <c r="O2624" s="43"/>
      <c r="P2624" s="43"/>
      <c r="Q2624" s="43"/>
      <c r="R2624" s="43"/>
      <c r="S2624" s="43"/>
      <c r="T2624" s="43"/>
      <c r="U2624" s="43"/>
      <c r="V2624" s="43"/>
      <c r="W2624" s="43"/>
      <c r="X2624" s="43"/>
      <c r="Y2624" s="43"/>
      <c r="Z2624" s="43"/>
      <c r="AA2624" s="43"/>
      <c r="AB2624" s="43"/>
      <c r="AC2624" s="204"/>
      <c r="AD2624" s="204"/>
      <c r="AE2624" s="204"/>
      <c r="AF2624" s="204"/>
      <c r="AG2624" s="204"/>
      <c r="AH2624" s="204"/>
      <c r="AI2624" s="204"/>
      <c r="AJ2624" s="204"/>
      <c r="AK2624" s="204"/>
      <c r="AL2624" s="204"/>
      <c r="AM2624" s="205"/>
    </row>
    <row r="2625" spans="1:39" customFormat="1">
      <c r="B2625" s="118"/>
      <c r="C2625" s="28"/>
      <c r="D2625" s="19"/>
      <c r="E2625" s="19"/>
      <c r="F2625" s="19"/>
      <c r="G2625" s="19"/>
      <c r="H2625" s="29"/>
      <c r="I2625" s="20"/>
      <c r="J2625" s="30"/>
      <c r="K2625" s="30"/>
      <c r="L2625" s="30"/>
      <c r="M2625" s="30"/>
      <c r="N2625" s="30"/>
      <c r="O2625" s="30"/>
      <c r="P2625" s="30"/>
      <c r="Q2625" s="30"/>
      <c r="R2625" s="30"/>
      <c r="S2625" s="30"/>
      <c r="T2625" s="30"/>
      <c r="U2625" s="30"/>
      <c r="V2625" s="30"/>
      <c r="W2625" s="30"/>
      <c r="X2625" s="30"/>
      <c r="Y2625" s="30"/>
      <c r="Z2625" s="30"/>
      <c r="AA2625" s="30"/>
      <c r="AB2625" s="30"/>
      <c r="AC2625" s="206"/>
      <c r="AD2625" s="206"/>
      <c r="AE2625" s="206"/>
      <c r="AF2625" s="206"/>
      <c r="AG2625" s="206"/>
      <c r="AH2625" s="206"/>
      <c r="AI2625" s="206"/>
      <c r="AJ2625" s="206"/>
      <c r="AK2625" s="206"/>
      <c r="AL2625" s="206"/>
      <c r="AM2625" s="207"/>
    </row>
    <row r="2626" spans="1:39" customFormat="1" outlineLevel="1">
      <c r="B2626" s="114" t="s">
        <v>41</v>
      </c>
      <c r="C2626" s="28"/>
      <c r="D2626" s="19"/>
      <c r="E2626" s="19"/>
      <c r="F2626" s="19"/>
      <c r="G2626" s="19"/>
      <c r="H2626" s="29"/>
      <c r="I2626" s="20"/>
      <c r="J2626" s="30"/>
      <c r="K2626" s="30"/>
      <c r="L2626" s="30"/>
      <c r="M2626" s="30"/>
      <c r="N2626" s="30"/>
      <c r="O2626" s="30"/>
      <c r="P2626" s="30"/>
      <c r="Q2626" s="30"/>
      <c r="R2626" s="30"/>
      <c r="S2626" s="30"/>
      <c r="T2626" s="30"/>
      <c r="U2626" s="30"/>
      <c r="V2626" s="30"/>
      <c r="W2626" s="30"/>
      <c r="X2626" s="30"/>
      <c r="Y2626" s="30"/>
      <c r="Z2626" s="30"/>
      <c r="AA2626" s="30"/>
      <c r="AB2626" s="30"/>
      <c r="AC2626" s="206"/>
      <c r="AD2626" s="206"/>
      <c r="AE2626" s="206"/>
      <c r="AF2626" s="206"/>
      <c r="AG2626" s="206"/>
      <c r="AH2626" s="206"/>
      <c r="AI2626" s="206"/>
      <c r="AJ2626" s="206"/>
      <c r="AK2626" s="206"/>
      <c r="AL2626" s="206"/>
      <c r="AM2626" s="207"/>
    </row>
    <row r="2627" spans="1:39" customFormat="1" outlineLevel="1">
      <c r="A2627" t="str">
        <f>B2627&amp;C2627</f>
        <v>Surname, Forename1</v>
      </c>
      <c r="B2627" s="255" t="s">
        <v>28</v>
      </c>
      <c r="C2627" s="122">
        <v>1</v>
      </c>
      <c r="D2627" s="26" t="s">
        <v>22</v>
      </c>
      <c r="E2627" s="103"/>
      <c r="F2627" s="217"/>
      <c r="G2627" s="218"/>
      <c r="H2627" s="16"/>
      <c r="I2627" s="16"/>
      <c r="J2627" s="17"/>
      <c r="K2627" s="94"/>
      <c r="L2627" s="94"/>
      <c r="M2627" s="94"/>
      <c r="N2627" s="94"/>
      <c r="O2627" s="94"/>
      <c r="P2627" s="94"/>
      <c r="Q2627" s="17">
        <f>SUM(K2627:P2627)</f>
        <v>0</v>
      </c>
      <c r="R2627" s="94"/>
      <c r="S2627" s="94"/>
      <c r="T2627" s="17">
        <f>SUM(R2627:S2627)</f>
        <v>0</v>
      </c>
      <c r="U2627" s="17"/>
      <c r="V2627" s="94"/>
      <c r="W2627" s="17"/>
      <c r="X2627" s="94" t="e">
        <f>AVERAGE(V2627:W2627)</f>
        <v>#DIV/0!</v>
      </c>
      <c r="Y2627" s="17"/>
      <c r="Z2627" s="17"/>
      <c r="AA2627" s="17"/>
      <c r="AB2627" s="17"/>
      <c r="AC2627" s="190">
        <f>IF(J2627&lt;&gt;0,INT(25.4347*POWER((18-J2627),1.81)),0)</f>
        <v>0</v>
      </c>
      <c r="AD2627" s="190">
        <f>IF(Q2627&lt;&gt;0,INT(0.14354*POWER(((10*Q2627)-220),1.4)),0)</f>
        <v>0</v>
      </c>
      <c r="AE2627" s="190">
        <f>IF(T2627&lt;&gt;0,INT(51.39*POWER((T2627-1.5),1.05)),0)</f>
        <v>0</v>
      </c>
      <c r="AF2627" s="190">
        <f>IF(U2627&lt;&gt;0,INT(0.8465*POWER(((100*U2627)-75),1.42)),0)</f>
        <v>0</v>
      </c>
      <c r="AG2627" s="190" t="e">
        <f>IF(X2627&lt;&gt;0,INT(1.53775*POWER((82-X2627),1.81)),0)</f>
        <v>#DIV/0!</v>
      </c>
      <c r="AH2627" s="190">
        <f>IF(Y2627&lt;&gt;0,INT(5.74352*POWER((28.5-Y2627),1.92)),0)</f>
        <v>0</v>
      </c>
      <c r="AI2627" s="190">
        <f>IF(Z2627&lt;&gt;0,INT(12.91*POWER((Z2627-4),1.1)),0)</f>
        <v>0</v>
      </c>
      <c r="AJ2627" s="190">
        <f>IF(AA2627&lt;&gt;0,INT(0.2797*POWER(((100*AA2627)),1.35)),0)</f>
        <v>0</v>
      </c>
      <c r="AK2627" s="191">
        <f>IF(AB2627&lt;&gt;0,INT(100.14*POWER((AB2627-1),1.08)),0)</f>
        <v>0</v>
      </c>
      <c r="AL2627" s="208">
        <v>7</v>
      </c>
      <c r="AM2627" s="193" t="e">
        <f>SUM(AC2627:AK2627)</f>
        <v>#DIV/0!</v>
      </c>
    </row>
    <row r="2628" spans="1:39" customFormat="1" outlineLevel="1">
      <c r="A2628" t="str">
        <f>B2627&amp;C2628</f>
        <v>Surname, Forename2</v>
      </c>
      <c r="B2628" s="256"/>
      <c r="C2628" s="123">
        <v>2</v>
      </c>
      <c r="D2628" s="26" t="s">
        <v>22</v>
      </c>
      <c r="E2628" s="103"/>
      <c r="F2628" s="219"/>
      <c r="G2628" s="220"/>
      <c r="H2628" s="15"/>
      <c r="I2628" s="16"/>
      <c r="J2628" s="17"/>
      <c r="K2628" s="94"/>
      <c r="L2628" s="94"/>
      <c r="M2628" s="94"/>
      <c r="N2628" s="94"/>
      <c r="O2628" s="94"/>
      <c r="P2628" s="94"/>
      <c r="Q2628" s="17" t="str">
        <f>IF(SUM(K2628:P2628)=0,"",SUM(K2628:P2628))</f>
        <v/>
      </c>
      <c r="R2628" s="94"/>
      <c r="S2628" s="94"/>
      <c r="T2628" s="17" t="str">
        <f>IF(SUM(R2628:S2628)=0,"",SUM(R2628:S2628))</f>
        <v/>
      </c>
      <c r="U2628" s="17"/>
      <c r="V2628" s="94"/>
      <c r="W2628" s="17"/>
      <c r="X2628" s="94" t="str">
        <f>IFERROR(AVERAGE(V2628:W2628),"")</f>
        <v/>
      </c>
      <c r="Y2628" s="17"/>
      <c r="Z2628" s="17"/>
      <c r="AA2628" s="71"/>
      <c r="AB2628" s="17"/>
      <c r="AC2628" s="190" t="str">
        <f>IF(J2628="","",IF(J2628&lt;&gt;0,INT(25.4347*POWER((18-J2628),1.81)),0))</f>
        <v/>
      </c>
      <c r="AD2628" s="190" t="str">
        <f>IFERROR(IF(Q2628&lt;&gt;0,INT(0.14354*POWER(((10*Q2628)-220),1.4)),0),"")</f>
        <v/>
      </c>
      <c r="AE2628" s="190" t="str">
        <f>IFERROR(IF(T2628&lt;&gt;0,INT(51.39*POWER((T2628-1.5),1.05)),0),"")</f>
        <v/>
      </c>
      <c r="AF2628" s="190">
        <f>IF(U2628&lt;&gt;0,INT(0.8465*POWER(((100*U2628)-75),1.42)),0)</f>
        <v>0</v>
      </c>
      <c r="AG2628" s="190" t="str">
        <f>IFERROR(IF(X2628&lt;&gt;0,INT(1.53775*POWER((82-X2628),1.81)),0),"")</f>
        <v/>
      </c>
      <c r="AH2628" s="190" t="str">
        <f>IF(Y2628="","",IF(Y2628&lt;&gt;0,INT(5.74352*POWER((28.5-Y2628),1.92)),0))</f>
        <v/>
      </c>
      <c r="AI2628" s="190">
        <f>IF(Z2628&lt;&gt;0,INT(12.91*POWER((Z2628-4),1.1)),0)</f>
        <v>0</v>
      </c>
      <c r="AJ2628" s="190" t="str">
        <f>IF(AA2628="","",IF(AA2628&lt;&gt;0,INT(0.2797*POWER(((100*AA2628)),1.35)),0))</f>
        <v/>
      </c>
      <c r="AK2628" s="191" t="str">
        <f>IF(AB2628="","",IF(AB2628&lt;&gt;0,INT(100.14*POWER((AB2628-1),1.08)),0))</f>
        <v/>
      </c>
      <c r="AL2628" s="192">
        <f>COUNT(J2628,Q2628,T2628,X2628,Y2628,AA2628,AB2628)</f>
        <v>0</v>
      </c>
      <c r="AM2628" s="193" t="str">
        <f>IF(AL2628=0,"",SUM(AC2628:AK2628))</f>
        <v/>
      </c>
    </row>
    <row r="2629" spans="1:39" customFormat="1" outlineLevel="1">
      <c r="B2629" s="256"/>
      <c r="C2629" s="124" t="s">
        <v>65</v>
      </c>
      <c r="D2629" s="103"/>
      <c r="E2629" s="103"/>
      <c r="F2629" s="219"/>
      <c r="G2629" s="220"/>
      <c r="H2629" s="104"/>
      <c r="I2629" s="105"/>
      <c r="J2629" s="107" t="str">
        <f>IFERROR((J2627-J2628)/J2628*100%,"")</f>
        <v/>
      </c>
      <c r="K2629" s="107" t="str">
        <f>IFERROR((K2628-K2627)/K2628*100%,"")</f>
        <v/>
      </c>
      <c r="L2629" s="107" t="str">
        <f t="shared" ref="L2629:S2629" si="11575">IFERROR((L2628-L2627)/L2628*100%,"")</f>
        <v/>
      </c>
      <c r="M2629" s="107" t="str">
        <f t="shared" si="11575"/>
        <v/>
      </c>
      <c r="N2629" s="107" t="str">
        <f t="shared" si="11575"/>
        <v/>
      </c>
      <c r="O2629" s="107" t="str">
        <f t="shared" si="11575"/>
        <v/>
      </c>
      <c r="P2629" s="107" t="str">
        <f t="shared" si="11575"/>
        <v/>
      </c>
      <c r="Q2629" s="107" t="str">
        <f t="shared" si="11575"/>
        <v/>
      </c>
      <c r="R2629" s="107" t="str">
        <f t="shared" si="11575"/>
        <v/>
      </c>
      <c r="S2629" s="107" t="str">
        <f t="shared" si="11575"/>
        <v/>
      </c>
      <c r="T2629" s="107" t="str">
        <f>IFERROR((T2628-T2627)/T2628*100%,"")</f>
        <v/>
      </c>
      <c r="U2629" s="107" t="str">
        <f t="shared" ref="U2629" si="11576">IFERROR((U2628-U2627)/U2628*100%,"")</f>
        <v/>
      </c>
      <c r="V2629" s="107" t="str">
        <f>IFERROR((V2627-V2628)/V2628*100%,"")</f>
        <v/>
      </c>
      <c r="W2629" s="107" t="str">
        <f>IFERROR((W2627-W2628)/W2628*100%,"")</f>
        <v/>
      </c>
      <c r="X2629" s="107" t="str">
        <f>IFERROR((X2627-X2628)/X2628*100%,"")</f>
        <v/>
      </c>
      <c r="Y2629" s="107" t="str">
        <f>IFERROR((Y2627-Y2628)/Y2628*100%,"")</f>
        <v/>
      </c>
      <c r="Z2629" s="107" t="str">
        <f t="shared" ref="Z2629:AB2629" si="11577">IFERROR((Z2628-Z2627)/Z2628*100%,"")</f>
        <v/>
      </c>
      <c r="AA2629" s="107" t="str">
        <f t="shared" si="11577"/>
        <v/>
      </c>
      <c r="AB2629" s="107" t="str">
        <f t="shared" si="11577"/>
        <v/>
      </c>
      <c r="AC2629" s="194" t="str">
        <f t="shared" ref="AC2629" si="11578">IFERROR((AC2628-AC2627)/AC2628*100%,"")</f>
        <v/>
      </c>
      <c r="AD2629" s="194" t="str">
        <f t="shared" ref="AD2629" si="11579">IFERROR((AD2628-AD2627)/AD2628*100%,"")</f>
        <v/>
      </c>
      <c r="AE2629" s="194" t="str">
        <f t="shared" ref="AE2629" si="11580">IFERROR((AE2628-AE2627)/AE2628*100%,"")</f>
        <v/>
      </c>
      <c r="AF2629" s="194" t="str">
        <f t="shared" ref="AF2629" si="11581">IFERROR((AF2628-AF2627)/AF2628*100%,"")</f>
        <v/>
      </c>
      <c r="AG2629" s="194" t="str">
        <f t="shared" ref="AG2629" si="11582">IFERROR((AG2628-AG2627)/AG2628*100%,"")</f>
        <v/>
      </c>
      <c r="AH2629" s="194" t="str">
        <f t="shared" ref="AH2629" si="11583">IFERROR((AH2628-AH2627)/AH2628*100%,"")</f>
        <v/>
      </c>
      <c r="AI2629" s="194" t="str">
        <f t="shared" ref="AI2629" si="11584">IFERROR((AI2628-AI2627)/AI2628*100%,"")</f>
        <v/>
      </c>
      <c r="AJ2629" s="194" t="str">
        <f t="shared" ref="AJ2629" si="11585">IFERROR((AJ2628-AJ2627)/AJ2628*100%,"")</f>
        <v/>
      </c>
      <c r="AK2629" s="194" t="str">
        <f t="shared" ref="AK2629" si="11586">IFERROR((AK2628-AK2627)/AK2628*100%,"")</f>
        <v/>
      </c>
      <c r="AL2629" s="194" t="str">
        <f t="shared" ref="AL2629:AM2629" si="11587">IFERROR((AL2628-AL2627)/AL2628*100%,"")</f>
        <v/>
      </c>
      <c r="AM2629" s="228" t="str">
        <f t="shared" si="11587"/>
        <v/>
      </c>
    </row>
    <row r="2630" spans="1:39" customFormat="1" outlineLevel="1">
      <c r="A2630" t="str">
        <f>B2627&amp;C2630</f>
        <v>Surname, Forename3</v>
      </c>
      <c r="B2630" s="256"/>
      <c r="C2630" s="123">
        <v>3</v>
      </c>
      <c r="D2630" s="26" t="s">
        <v>22</v>
      </c>
      <c r="E2630" s="103"/>
      <c r="F2630" s="219"/>
      <c r="G2630" s="220"/>
      <c r="H2630" s="15"/>
      <c r="I2630" s="16"/>
      <c r="J2630" s="17"/>
      <c r="K2630" s="94"/>
      <c r="L2630" s="94"/>
      <c r="M2630" s="94"/>
      <c r="N2630" s="94"/>
      <c r="O2630" s="94"/>
      <c r="P2630" s="94"/>
      <c r="Q2630" s="17" t="str">
        <f>IF(SUM(K2630:P2630)=0,"",SUM(K2630:P2630))</f>
        <v/>
      </c>
      <c r="R2630" s="94"/>
      <c r="S2630" s="94"/>
      <c r="T2630" s="17" t="str">
        <f>IF(SUM(R2630:S2630)=0,"",SUM(R2630:S2630))</f>
        <v/>
      </c>
      <c r="U2630" s="17"/>
      <c r="V2630" s="94"/>
      <c r="W2630" s="17"/>
      <c r="X2630" s="94" t="str">
        <f>IFERROR(AVERAGE(V2630:W2630),"")</f>
        <v/>
      </c>
      <c r="Y2630" s="17"/>
      <c r="Z2630" s="17"/>
      <c r="AA2630" s="71"/>
      <c r="AB2630" s="17"/>
      <c r="AC2630" s="190" t="str">
        <f>IF(J2630="","",IF(J2630&lt;&gt;0,INT(25.4347*POWER((18-J2630),1.81)),0))</f>
        <v/>
      </c>
      <c r="AD2630" s="190" t="str">
        <f>IFERROR(IF(Q2630&lt;&gt;0,INT(0.14354*POWER(((10*Q2630)-220),1.4)),0),"")</f>
        <v/>
      </c>
      <c r="AE2630" s="190" t="str">
        <f>IFERROR(IF(T2630&lt;&gt;0,INT(51.39*POWER((T2630-1.5),1.05)),0),"")</f>
        <v/>
      </c>
      <c r="AF2630" s="190">
        <f>IF(U2630&lt;&gt;0,INT(0.8465*POWER(((100*U2630)-75),1.42)),0)</f>
        <v>0</v>
      </c>
      <c r="AG2630" s="190" t="str">
        <f>IFERROR(IF(X2630&lt;&gt;0,INT(1.53775*POWER((82-X2630),1.81)),0),"")</f>
        <v/>
      </c>
      <c r="AH2630" s="190" t="str">
        <f>IF(Y2630="","",IF(Y2630&lt;&gt;0,INT(5.74352*POWER((28.5-Y2630),1.92)),0))</f>
        <v/>
      </c>
      <c r="AI2630" s="190">
        <f>IF(Z2630&lt;&gt;0,INT(12.91*POWER((Z2630-4),1.1)),0)</f>
        <v>0</v>
      </c>
      <c r="AJ2630" s="190" t="str">
        <f>IF(AA2630="","",IF(AA2630&lt;&gt;0,INT(0.2797*POWER(((100*AA2630)),1.35)),0))</f>
        <v/>
      </c>
      <c r="AK2630" s="191" t="str">
        <f>IF(AB2630="","",IF(AB2630&lt;&gt;0,INT(100.14*POWER((AB2630-1),1.08)),0))</f>
        <v/>
      </c>
      <c r="AL2630" s="192">
        <f>COUNT(J2630,Q2630,T2630,X2630,Y2630,AA2630,AB2630)</f>
        <v>0</v>
      </c>
      <c r="AM2630" s="193" t="str">
        <f>IF(AL2630=0,"",SUM(AC2630:AK2630))</f>
        <v/>
      </c>
    </row>
    <row r="2631" spans="1:39" customFormat="1" outlineLevel="1">
      <c r="B2631" s="256"/>
      <c r="C2631" s="124" t="s">
        <v>65</v>
      </c>
      <c r="D2631" s="103"/>
      <c r="E2631" s="103"/>
      <c r="F2631" s="219"/>
      <c r="G2631" s="220"/>
      <c r="H2631" s="104"/>
      <c r="I2631" s="105"/>
      <c r="J2631" s="107" t="str">
        <f>IFERROR((J2628-J2630)/J2630*100%,"")</f>
        <v/>
      </c>
      <c r="K2631" s="107" t="str">
        <f t="shared" ref="K2631:T2631" si="11588">IFERROR((K2630-K2628)/K2630*100%,"")</f>
        <v/>
      </c>
      <c r="L2631" s="107" t="str">
        <f t="shared" si="11588"/>
        <v/>
      </c>
      <c r="M2631" s="107" t="str">
        <f t="shared" si="11588"/>
        <v/>
      </c>
      <c r="N2631" s="107" t="str">
        <f t="shared" si="11588"/>
        <v/>
      </c>
      <c r="O2631" s="107" t="str">
        <f t="shared" si="11588"/>
        <v/>
      </c>
      <c r="P2631" s="107" t="str">
        <f t="shared" si="11588"/>
        <v/>
      </c>
      <c r="Q2631" s="107" t="str">
        <f t="shared" si="11588"/>
        <v/>
      </c>
      <c r="R2631" s="107" t="str">
        <f t="shared" si="11588"/>
        <v/>
      </c>
      <c r="S2631" s="107" t="str">
        <f t="shared" si="11588"/>
        <v/>
      </c>
      <c r="T2631" s="107" t="str">
        <f t="shared" si="11588"/>
        <v/>
      </c>
      <c r="U2631" s="107" t="str">
        <f t="shared" ref="U2631" si="11589">IFERROR((U2630-U2629)/U2630*100%,"")</f>
        <v/>
      </c>
      <c r="V2631" s="107" t="str">
        <f>IFERROR((V2628-V2630)/V2630*100%,"")</f>
        <v/>
      </c>
      <c r="W2631" s="107" t="str">
        <f>IFERROR((W2628-W2630)/W2630*100%,"")</f>
        <v/>
      </c>
      <c r="X2631" s="107" t="str">
        <f>IFERROR((X2628-X2630)/X2630*100%,"")</f>
        <v/>
      </c>
      <c r="Y2631" s="107" t="str">
        <f>IFERROR((Y2628-Y2630)/Y2630*100%,"")</f>
        <v/>
      </c>
      <c r="Z2631" s="107" t="str">
        <f t="shared" ref="Z2631" si="11590">IFERROR((Z2630-Z2629)/Z2630*100%,"")</f>
        <v/>
      </c>
      <c r="AA2631" s="107" t="str">
        <f>IFERROR((AA2630-AA2628)/AA2630*100%,"")</f>
        <v/>
      </c>
      <c r="AB2631" s="107" t="str">
        <f>IFERROR((AB2630-AB2628)/AB2630*100%,"")</f>
        <v/>
      </c>
      <c r="AC2631" s="194" t="str">
        <f t="shared" ref="AC2631" si="11591">IFERROR((AC2630-AC2629)/AC2630*100%,"")</f>
        <v/>
      </c>
      <c r="AD2631" s="194" t="str">
        <f t="shared" ref="AD2631" si="11592">IFERROR((AD2630-AD2629)/AD2630*100%,"")</f>
        <v/>
      </c>
      <c r="AE2631" s="194" t="str">
        <f t="shared" ref="AE2631" si="11593">IFERROR((AE2630-AE2629)/AE2630*100%,"")</f>
        <v/>
      </c>
      <c r="AF2631" s="194" t="str">
        <f t="shared" ref="AF2631" si="11594">IFERROR((AF2630-AF2629)/AF2630*100%,"")</f>
        <v/>
      </c>
      <c r="AG2631" s="194" t="str">
        <f t="shared" ref="AG2631" si="11595">IFERROR((AG2630-AG2629)/AG2630*100%,"")</f>
        <v/>
      </c>
      <c r="AH2631" s="194" t="str">
        <f t="shared" ref="AH2631" si="11596">IFERROR((AH2630-AH2629)/AH2630*100%,"")</f>
        <v/>
      </c>
      <c r="AI2631" s="194" t="str">
        <f t="shared" ref="AI2631" si="11597">IFERROR((AI2630-AI2629)/AI2630*100%,"")</f>
        <v/>
      </c>
      <c r="AJ2631" s="194" t="str">
        <f t="shared" ref="AJ2631" si="11598">IFERROR((AJ2630-AJ2629)/AJ2630*100%,"")</f>
        <v/>
      </c>
      <c r="AK2631" s="194" t="str">
        <f t="shared" ref="AK2631" si="11599">IFERROR((AK2630-AK2629)/AK2630*100%,"")</f>
        <v/>
      </c>
      <c r="AL2631" s="194" t="str">
        <f t="shared" ref="AL2631" si="11600">IFERROR((AL2630-AL2629)/AL2630*100%,"")</f>
        <v/>
      </c>
      <c r="AM2631" s="227" t="str">
        <f>IFERROR((AM2630-AM2628)/AM2630*100%,"")</f>
        <v/>
      </c>
    </row>
    <row r="2632" spans="1:39" customFormat="1" outlineLevel="1">
      <c r="A2632" t="str">
        <f>B2627&amp;C2632</f>
        <v>Surname, Forename4</v>
      </c>
      <c r="B2632" s="256"/>
      <c r="C2632" s="123">
        <v>4</v>
      </c>
      <c r="D2632" s="26" t="s">
        <v>22</v>
      </c>
      <c r="E2632" s="103"/>
      <c r="F2632" s="219"/>
      <c r="G2632" s="220"/>
      <c r="H2632" s="15"/>
      <c r="I2632" s="16"/>
      <c r="J2632" s="17"/>
      <c r="K2632" s="94"/>
      <c r="L2632" s="94"/>
      <c r="M2632" s="94"/>
      <c r="N2632" s="94"/>
      <c r="O2632" s="94"/>
      <c r="P2632" s="94"/>
      <c r="Q2632" s="17" t="str">
        <f>IF(SUM(K2632:P2632)=0,"",SUM(K2632:P2632))</f>
        <v/>
      </c>
      <c r="R2632" s="94"/>
      <c r="S2632" s="94"/>
      <c r="T2632" s="17" t="str">
        <f>IF(SUM(R2632:S2632)=0,"",SUM(R2632:S2632))</f>
        <v/>
      </c>
      <c r="U2632" s="17"/>
      <c r="V2632" s="94"/>
      <c r="W2632" s="17"/>
      <c r="X2632" s="94" t="str">
        <f>IFERROR(AVERAGE(V2632:W2632),"")</f>
        <v/>
      </c>
      <c r="Y2632" s="17"/>
      <c r="Z2632" s="17"/>
      <c r="AA2632" s="71"/>
      <c r="AB2632" s="17"/>
      <c r="AC2632" s="190" t="str">
        <f>IF(J2632="","",IF(J2632&lt;&gt;0,INT(25.4347*POWER((18-J2632),1.81)),0))</f>
        <v/>
      </c>
      <c r="AD2632" s="190" t="str">
        <f>IFERROR(IF(Q2632&lt;&gt;0,INT(0.14354*POWER(((10*Q2632)-220),1.4)),0),"")</f>
        <v/>
      </c>
      <c r="AE2632" s="190" t="str">
        <f>IFERROR(IF(T2632&lt;&gt;0,INT(51.39*POWER((T2632-1.5),1.05)),0),"")</f>
        <v/>
      </c>
      <c r="AF2632" s="190">
        <f>IF(U2632&lt;&gt;0,INT(0.8465*POWER(((100*U2632)-75),1.42)),0)</f>
        <v>0</v>
      </c>
      <c r="AG2632" s="190" t="str">
        <f>IFERROR(IF(X2632&lt;&gt;0,INT(1.53775*POWER((82-X2632),1.81)),0),"")</f>
        <v/>
      </c>
      <c r="AH2632" s="190" t="str">
        <f>IF(Y2632="","",IF(Y2632&lt;&gt;0,INT(5.74352*POWER((28.5-Y2632),1.92)),0))</f>
        <v/>
      </c>
      <c r="AI2632" s="190">
        <f>IF(Z2632&lt;&gt;0,INT(12.91*POWER((Z2632-4),1.1)),0)</f>
        <v>0</v>
      </c>
      <c r="AJ2632" s="190" t="str">
        <f>IF(AA2632="","",IF(AA2632&lt;&gt;0,INT(0.2797*POWER(((100*AA2632)),1.35)),0))</f>
        <v/>
      </c>
      <c r="AK2632" s="191" t="str">
        <f>IF(AB2632="","",IF(AB2632&lt;&gt;0,INT(100.14*POWER((AB2632-1),1.08)),0))</f>
        <v/>
      </c>
      <c r="AL2632" s="192">
        <f>COUNT(J2632,Q2632,T2632,X2632,Y2632,AA2632,AB2632)</f>
        <v>0</v>
      </c>
      <c r="AM2632" s="193" t="str">
        <f>IF(AL2632=0,"",SUM(AC2632:AK2632))</f>
        <v/>
      </c>
    </row>
    <row r="2633" spans="1:39" customFormat="1" outlineLevel="1">
      <c r="B2633" s="256"/>
      <c r="C2633" s="124" t="s">
        <v>65</v>
      </c>
      <c r="D2633" s="103"/>
      <c r="E2633" s="103"/>
      <c r="F2633" s="219"/>
      <c r="G2633" s="220"/>
      <c r="H2633" s="104"/>
      <c r="I2633" s="105"/>
      <c r="J2633" s="107" t="str">
        <f>IFERROR((J2630-J2632)/J2632*100%,"")</f>
        <v/>
      </c>
      <c r="K2633" s="107" t="str">
        <f t="shared" ref="K2633:T2633" si="11601">IFERROR((K2632-K2630)/K2632*100%,"")</f>
        <v/>
      </c>
      <c r="L2633" s="107" t="str">
        <f t="shared" si="11601"/>
        <v/>
      </c>
      <c r="M2633" s="107" t="str">
        <f t="shared" si="11601"/>
        <v/>
      </c>
      <c r="N2633" s="107" t="str">
        <f t="shared" si="11601"/>
        <v/>
      </c>
      <c r="O2633" s="107" t="str">
        <f t="shared" si="11601"/>
        <v/>
      </c>
      <c r="P2633" s="107" t="str">
        <f t="shared" si="11601"/>
        <v/>
      </c>
      <c r="Q2633" s="107" t="str">
        <f t="shared" si="11601"/>
        <v/>
      </c>
      <c r="R2633" s="107" t="str">
        <f t="shared" si="11601"/>
        <v/>
      </c>
      <c r="S2633" s="107" t="str">
        <f t="shared" si="11601"/>
        <v/>
      </c>
      <c r="T2633" s="107" t="str">
        <f t="shared" si="11601"/>
        <v/>
      </c>
      <c r="U2633" s="107" t="str">
        <f t="shared" ref="U2633" si="11602">IFERROR((U2632-U2631)/U2632*100%,"")</f>
        <v/>
      </c>
      <c r="V2633" s="107" t="str">
        <f>IFERROR((V2630-V2632)/V2632*100%,"")</f>
        <v/>
      </c>
      <c r="W2633" s="107" t="str">
        <f>IFERROR((W2630-W2632)/W2632*100%,"")</f>
        <v/>
      </c>
      <c r="X2633" s="107" t="str">
        <f>IFERROR((X2630-X2632)/X2632*100%,"")</f>
        <v/>
      </c>
      <c r="Y2633" s="107" t="str">
        <f>IFERROR((Y2630-Y2632)/Y2632*100%,"")</f>
        <v/>
      </c>
      <c r="Z2633" s="107" t="str">
        <f t="shared" ref="Z2633" si="11603">IFERROR((Z2632-Z2631)/Z2632*100%,"")</f>
        <v/>
      </c>
      <c r="AA2633" s="107" t="str">
        <f>IFERROR((AA2632-AA2630)/AA2632*100%,"")</f>
        <v/>
      </c>
      <c r="AB2633" s="107" t="str">
        <f>IFERROR((AB2632-AB2630)/AB2632*100%,"")</f>
        <v/>
      </c>
      <c r="AC2633" s="194" t="str">
        <f t="shared" ref="AC2633" si="11604">IFERROR((AC2632-AC2631)/AC2632*100%,"")</f>
        <v/>
      </c>
      <c r="AD2633" s="194" t="str">
        <f t="shared" ref="AD2633" si="11605">IFERROR((AD2632-AD2631)/AD2632*100%,"")</f>
        <v/>
      </c>
      <c r="AE2633" s="194" t="str">
        <f t="shared" ref="AE2633" si="11606">IFERROR((AE2632-AE2631)/AE2632*100%,"")</f>
        <v/>
      </c>
      <c r="AF2633" s="194" t="str">
        <f t="shared" ref="AF2633" si="11607">IFERROR((AF2632-AF2631)/AF2632*100%,"")</f>
        <v/>
      </c>
      <c r="AG2633" s="194" t="str">
        <f t="shared" ref="AG2633" si="11608">IFERROR((AG2632-AG2631)/AG2632*100%,"")</f>
        <v/>
      </c>
      <c r="AH2633" s="194" t="str">
        <f t="shared" ref="AH2633" si="11609">IFERROR((AH2632-AH2631)/AH2632*100%,"")</f>
        <v/>
      </c>
      <c r="AI2633" s="194" t="str">
        <f t="shared" ref="AI2633" si="11610">IFERROR((AI2632-AI2631)/AI2632*100%,"")</f>
        <v/>
      </c>
      <c r="AJ2633" s="194" t="str">
        <f t="shared" ref="AJ2633" si="11611">IFERROR((AJ2632-AJ2631)/AJ2632*100%,"")</f>
        <v/>
      </c>
      <c r="AK2633" s="194" t="str">
        <f t="shared" ref="AK2633" si="11612">IFERROR((AK2632-AK2631)/AK2632*100%,"")</f>
        <v/>
      </c>
      <c r="AL2633" s="194" t="str">
        <f t="shared" ref="AL2633" si="11613">IFERROR((AL2632-AL2631)/AL2632*100%,"")</f>
        <v/>
      </c>
      <c r="AM2633" s="227" t="str">
        <f>IFERROR((AM2632-AM2630)/AM2632*100%,"")</f>
        <v/>
      </c>
    </row>
    <row r="2634" spans="1:39" customFormat="1" outlineLevel="1">
      <c r="A2634" t="str">
        <f>B2627&amp;C2634</f>
        <v>Surname, Forename5</v>
      </c>
      <c r="B2634" s="256"/>
      <c r="C2634" s="123">
        <v>5</v>
      </c>
      <c r="D2634" s="26" t="s">
        <v>22</v>
      </c>
      <c r="E2634" s="103"/>
      <c r="F2634" s="219"/>
      <c r="G2634" s="220"/>
      <c r="H2634" s="15"/>
      <c r="I2634" s="16"/>
      <c r="J2634" s="17"/>
      <c r="K2634" s="94"/>
      <c r="L2634" s="94"/>
      <c r="M2634" s="94"/>
      <c r="N2634" s="94"/>
      <c r="O2634" s="94"/>
      <c r="P2634" s="94"/>
      <c r="Q2634" s="17" t="str">
        <f>IF(SUM(K2634:P2634)=0,"",SUM(K2634:P2634))</f>
        <v/>
      </c>
      <c r="R2634" s="94"/>
      <c r="S2634" s="94"/>
      <c r="T2634" s="17" t="str">
        <f>IF(SUM(R2634:S2634)=0,"",SUM(R2634:S2634))</f>
        <v/>
      </c>
      <c r="U2634" s="17"/>
      <c r="V2634" s="94"/>
      <c r="W2634" s="17"/>
      <c r="X2634" s="94" t="str">
        <f>IFERROR(AVERAGE(V2634:W2634),"")</f>
        <v/>
      </c>
      <c r="Y2634" s="17"/>
      <c r="Z2634" s="17"/>
      <c r="AA2634" s="71"/>
      <c r="AB2634" s="17"/>
      <c r="AC2634" s="190" t="str">
        <f>IF(J2634="","",IF(J2634&lt;&gt;0,INT(25.4347*POWER((18-J2634),1.81)),0))</f>
        <v/>
      </c>
      <c r="AD2634" s="190" t="str">
        <f>IFERROR(IF(Q2634&lt;&gt;0,INT(0.14354*POWER(((10*Q2634)-220),1.4)),0),"")</f>
        <v/>
      </c>
      <c r="AE2634" s="190" t="str">
        <f>IFERROR(IF(T2634&lt;&gt;0,INT(51.39*POWER((T2634-1.5),1.05)),0),"")</f>
        <v/>
      </c>
      <c r="AF2634" s="190">
        <f>IF(U2634&lt;&gt;0,INT(0.8465*POWER(((100*U2634)-75),1.42)),0)</f>
        <v>0</v>
      </c>
      <c r="AG2634" s="190" t="str">
        <f>IFERROR(IF(X2634&lt;&gt;0,INT(1.53775*POWER((82-X2634),1.81)),0),"")</f>
        <v/>
      </c>
      <c r="AH2634" s="190" t="str">
        <f>IF(Y2634="","",IF(Y2634&lt;&gt;0,INT(5.74352*POWER((28.5-Y2634),1.92)),0))</f>
        <v/>
      </c>
      <c r="AI2634" s="190">
        <f>IF(Z2634&lt;&gt;0,INT(12.91*POWER((Z2634-4),1.1)),0)</f>
        <v>0</v>
      </c>
      <c r="AJ2634" s="190" t="str">
        <f>IF(AA2634="","",IF(AA2634&lt;&gt;0,INT(0.2797*POWER(((100*AA2634)),1.35)),0))</f>
        <v/>
      </c>
      <c r="AK2634" s="191" t="str">
        <f>IF(AB2634="","",IF(AB2634&lt;&gt;0,INT(100.14*POWER((AB2634-1),1.08)),0))</f>
        <v/>
      </c>
      <c r="AL2634" s="192">
        <f>COUNT(J2634,Q2634,T2634,X2634,Y2634,AA2634,AB2634)</f>
        <v>0</v>
      </c>
      <c r="AM2634" s="193" t="str">
        <f>IF(AL2634=0,"",SUM(AC2634:AK2634))</f>
        <v/>
      </c>
    </row>
    <row r="2635" spans="1:39" customFormat="1" outlineLevel="1">
      <c r="B2635" s="256"/>
      <c r="C2635" s="124" t="s">
        <v>65</v>
      </c>
      <c r="D2635" s="103"/>
      <c r="E2635" s="103"/>
      <c r="F2635" s="219"/>
      <c r="G2635" s="220"/>
      <c r="H2635" s="104"/>
      <c r="I2635" s="105"/>
      <c r="J2635" s="107" t="str">
        <f>IFERROR((J2632-J2634)/J2634*100%,"")</f>
        <v/>
      </c>
      <c r="K2635" s="107" t="str">
        <f t="shared" ref="K2635:T2635" si="11614">IFERROR((K2634-K2632)/K2634*100%,"")</f>
        <v/>
      </c>
      <c r="L2635" s="107" t="str">
        <f t="shared" si="11614"/>
        <v/>
      </c>
      <c r="M2635" s="107" t="str">
        <f t="shared" si="11614"/>
        <v/>
      </c>
      <c r="N2635" s="107" t="str">
        <f t="shared" si="11614"/>
        <v/>
      </c>
      <c r="O2635" s="107" t="str">
        <f t="shared" si="11614"/>
        <v/>
      </c>
      <c r="P2635" s="107" t="str">
        <f t="shared" si="11614"/>
        <v/>
      </c>
      <c r="Q2635" s="107" t="str">
        <f t="shared" si="11614"/>
        <v/>
      </c>
      <c r="R2635" s="107" t="str">
        <f t="shared" si="11614"/>
        <v/>
      </c>
      <c r="S2635" s="107" t="str">
        <f t="shared" si="11614"/>
        <v/>
      </c>
      <c r="T2635" s="107" t="str">
        <f t="shared" si="11614"/>
        <v/>
      </c>
      <c r="U2635" s="107" t="str">
        <f t="shared" ref="U2635" si="11615">IFERROR((U2634-U2633)/U2634*100%,"")</f>
        <v/>
      </c>
      <c r="V2635" s="107" t="str">
        <f>IFERROR((V2632-V2634)/V2634*100%,"")</f>
        <v/>
      </c>
      <c r="W2635" s="107" t="str">
        <f>IFERROR((W2632-W2634)/W2634*100%,"")</f>
        <v/>
      </c>
      <c r="X2635" s="107" t="str">
        <f>IFERROR((X2632-X2634)/X2634*100%,"")</f>
        <v/>
      </c>
      <c r="Y2635" s="107" t="str">
        <f>IFERROR((Y2632-Y2634)/Y2634*100%,"")</f>
        <v/>
      </c>
      <c r="Z2635" s="107" t="str">
        <f t="shared" ref="Z2635" si="11616">IFERROR((Z2634-Z2633)/Z2634*100%,"")</f>
        <v/>
      </c>
      <c r="AA2635" s="107" t="str">
        <f>IFERROR((AA2634-AA2632)/AA2634*100%,"")</f>
        <v/>
      </c>
      <c r="AB2635" s="107" t="str">
        <f>IFERROR((AB2634-AB2632)/AB2634*100%,"")</f>
        <v/>
      </c>
      <c r="AC2635" s="194" t="str">
        <f t="shared" ref="AC2635" si="11617">IFERROR((AC2634-AC2633)/AC2634*100%,"")</f>
        <v/>
      </c>
      <c r="AD2635" s="194" t="str">
        <f t="shared" ref="AD2635" si="11618">IFERROR((AD2634-AD2633)/AD2634*100%,"")</f>
        <v/>
      </c>
      <c r="AE2635" s="194" t="str">
        <f t="shared" ref="AE2635" si="11619">IFERROR((AE2634-AE2633)/AE2634*100%,"")</f>
        <v/>
      </c>
      <c r="AF2635" s="194" t="str">
        <f t="shared" ref="AF2635" si="11620">IFERROR((AF2634-AF2633)/AF2634*100%,"")</f>
        <v/>
      </c>
      <c r="AG2635" s="194" t="str">
        <f t="shared" ref="AG2635" si="11621">IFERROR((AG2634-AG2633)/AG2634*100%,"")</f>
        <v/>
      </c>
      <c r="AH2635" s="194" t="str">
        <f t="shared" ref="AH2635" si="11622">IFERROR((AH2634-AH2633)/AH2634*100%,"")</f>
        <v/>
      </c>
      <c r="AI2635" s="194" t="str">
        <f t="shared" ref="AI2635" si="11623">IFERROR((AI2634-AI2633)/AI2634*100%,"")</f>
        <v/>
      </c>
      <c r="AJ2635" s="194" t="str">
        <f t="shared" ref="AJ2635" si="11624">IFERROR((AJ2634-AJ2633)/AJ2634*100%,"")</f>
        <v/>
      </c>
      <c r="AK2635" s="194" t="str">
        <f t="shared" ref="AK2635" si="11625">IFERROR((AK2634-AK2633)/AK2634*100%,"")</f>
        <v/>
      </c>
      <c r="AL2635" s="194" t="str">
        <f t="shared" ref="AL2635" si="11626">IFERROR((AL2634-AL2633)/AL2634*100%,"")</f>
        <v/>
      </c>
      <c r="AM2635" s="227" t="str">
        <f>IFERROR((AM2634-AM2632)/AM2634*100%,"")</f>
        <v/>
      </c>
    </row>
    <row r="2636" spans="1:39" customFormat="1" outlineLevel="1">
      <c r="A2636" t="str">
        <f>B2627&amp;C2636</f>
        <v>Surname, Forename6</v>
      </c>
      <c r="B2636" s="256"/>
      <c r="C2636" s="123">
        <v>6</v>
      </c>
      <c r="D2636" s="26" t="s">
        <v>22</v>
      </c>
      <c r="E2636" s="103"/>
      <c r="F2636" s="219"/>
      <c r="G2636" s="220"/>
      <c r="H2636" s="15"/>
      <c r="I2636" s="16"/>
      <c r="J2636" s="17"/>
      <c r="K2636" s="94"/>
      <c r="L2636" s="94"/>
      <c r="M2636" s="94"/>
      <c r="N2636" s="94"/>
      <c r="O2636" s="94"/>
      <c r="P2636" s="94"/>
      <c r="Q2636" s="17" t="str">
        <f>IF(SUM(K2636:P2636)=0,"",SUM(K2636:P2636))</f>
        <v/>
      </c>
      <c r="R2636" s="94"/>
      <c r="S2636" s="94"/>
      <c r="T2636" s="17" t="str">
        <f>IF(SUM(R2636:S2636)=0,"",SUM(R2636:S2636))</f>
        <v/>
      </c>
      <c r="U2636" s="17"/>
      <c r="V2636" s="94"/>
      <c r="W2636" s="17"/>
      <c r="X2636" s="94" t="str">
        <f>IFERROR(AVERAGE(V2636:W2636),"")</f>
        <v/>
      </c>
      <c r="Y2636" s="17"/>
      <c r="Z2636" s="17"/>
      <c r="AA2636" s="71"/>
      <c r="AB2636" s="17"/>
      <c r="AC2636" s="190" t="str">
        <f>IF(J2636="","",IF(J2636&lt;&gt;0,INT(25.4347*POWER((18-J2636),1.81)),0))</f>
        <v/>
      </c>
      <c r="AD2636" s="190" t="str">
        <f>IFERROR(IF(Q2636&lt;&gt;0,INT(0.14354*POWER(((10*Q2636)-220),1.4)),0),"")</f>
        <v/>
      </c>
      <c r="AE2636" s="190" t="str">
        <f>IFERROR(IF(T2636&lt;&gt;0,INT(51.39*POWER((T2636-1.5),1.05)),0),"")</f>
        <v/>
      </c>
      <c r="AF2636" s="190">
        <f>IF(U2636&lt;&gt;0,INT(0.8465*POWER(((100*U2636)-75),1.42)),0)</f>
        <v>0</v>
      </c>
      <c r="AG2636" s="190" t="str">
        <f>IFERROR(IF(X2636&lt;&gt;0,INT(1.53775*POWER((82-X2636),1.81)),0),"")</f>
        <v/>
      </c>
      <c r="AH2636" s="190" t="str">
        <f>IF(Y2636="","",IF(Y2636&lt;&gt;0,INT(5.74352*POWER((28.5-Y2636),1.92)),0))</f>
        <v/>
      </c>
      <c r="AI2636" s="190">
        <f>IF(Z2636&lt;&gt;0,INT(12.91*POWER((Z2636-4),1.1)),0)</f>
        <v>0</v>
      </c>
      <c r="AJ2636" s="190" t="str">
        <f>IF(AA2636="","",IF(AA2636&lt;&gt;0,INT(0.2797*POWER(((100*AA2636)),1.35)),0))</f>
        <v/>
      </c>
      <c r="AK2636" s="191" t="str">
        <f>IF(AB2636="","",IF(AB2636&lt;&gt;0,INT(100.14*POWER((AB2636-1),1.08)),0))</f>
        <v/>
      </c>
      <c r="AL2636" s="192">
        <f>COUNT(J2636,Q2636,T2636,X2636,Y2636,AA2636,AB2636)</f>
        <v>0</v>
      </c>
      <c r="AM2636" s="193" t="str">
        <f>IF(AL2636=0,"",SUM(AC2636:AK2636))</f>
        <v/>
      </c>
    </row>
    <row r="2637" spans="1:39" customFormat="1" outlineLevel="1">
      <c r="B2637" s="256"/>
      <c r="C2637" s="124" t="s">
        <v>65</v>
      </c>
      <c r="D2637" s="103"/>
      <c r="E2637" s="103"/>
      <c r="F2637" s="219"/>
      <c r="G2637" s="220"/>
      <c r="H2637" s="104"/>
      <c r="I2637" s="105"/>
      <c r="J2637" s="107" t="str">
        <f>IFERROR((J2634-J2636)/J2636*100%,"")</f>
        <v/>
      </c>
      <c r="K2637" s="107" t="str">
        <f t="shared" ref="K2637:T2637" si="11627">IFERROR((K2636-K2634)/K2636*100%,"")</f>
        <v/>
      </c>
      <c r="L2637" s="107" t="str">
        <f t="shared" si="11627"/>
        <v/>
      </c>
      <c r="M2637" s="107" t="str">
        <f t="shared" si="11627"/>
        <v/>
      </c>
      <c r="N2637" s="107" t="str">
        <f t="shared" si="11627"/>
        <v/>
      </c>
      <c r="O2637" s="107" t="str">
        <f t="shared" si="11627"/>
        <v/>
      </c>
      <c r="P2637" s="107" t="str">
        <f t="shared" si="11627"/>
        <v/>
      </c>
      <c r="Q2637" s="107" t="str">
        <f t="shared" si="11627"/>
        <v/>
      </c>
      <c r="R2637" s="107" t="str">
        <f t="shared" si="11627"/>
        <v/>
      </c>
      <c r="S2637" s="107" t="str">
        <f t="shared" si="11627"/>
        <v/>
      </c>
      <c r="T2637" s="107" t="str">
        <f t="shared" si="11627"/>
        <v/>
      </c>
      <c r="U2637" s="107" t="str">
        <f t="shared" ref="U2637" si="11628">IFERROR((U2636-U2635)/U2636*100%,"")</f>
        <v/>
      </c>
      <c r="V2637" s="107" t="str">
        <f>IFERROR((V2634-V2636)/V2636*100%,"")</f>
        <v/>
      </c>
      <c r="W2637" s="107" t="str">
        <f>IFERROR((W2634-W2636)/W2636*100%,"")</f>
        <v/>
      </c>
      <c r="X2637" s="107" t="str">
        <f>IFERROR((X2634-X2636)/X2636*100%,"")</f>
        <v/>
      </c>
      <c r="Y2637" s="107" t="str">
        <f>IFERROR((Y2634-Y2636)/Y2636*100%,"")</f>
        <v/>
      </c>
      <c r="Z2637" s="107" t="str">
        <f t="shared" ref="Z2637" si="11629">IFERROR((Z2636-Z2635)/Z2636*100%,"")</f>
        <v/>
      </c>
      <c r="AA2637" s="107" t="str">
        <f>IFERROR((AA2636-AA2634)/AA2636*100%,"")</f>
        <v/>
      </c>
      <c r="AB2637" s="107" t="str">
        <f>IFERROR((AB2636-AB2634)/AB2636*100%,"")</f>
        <v/>
      </c>
      <c r="AC2637" s="194" t="str">
        <f t="shared" ref="AC2637" si="11630">IFERROR((AC2636-AC2635)/AC2636*100%,"")</f>
        <v/>
      </c>
      <c r="AD2637" s="194" t="str">
        <f t="shared" ref="AD2637" si="11631">IFERROR((AD2636-AD2635)/AD2636*100%,"")</f>
        <v/>
      </c>
      <c r="AE2637" s="194" t="str">
        <f t="shared" ref="AE2637" si="11632">IFERROR((AE2636-AE2635)/AE2636*100%,"")</f>
        <v/>
      </c>
      <c r="AF2637" s="194" t="str">
        <f t="shared" ref="AF2637" si="11633">IFERROR((AF2636-AF2635)/AF2636*100%,"")</f>
        <v/>
      </c>
      <c r="AG2637" s="194" t="str">
        <f t="shared" ref="AG2637" si="11634">IFERROR((AG2636-AG2635)/AG2636*100%,"")</f>
        <v/>
      </c>
      <c r="AH2637" s="194" t="str">
        <f t="shared" ref="AH2637" si="11635">IFERROR((AH2636-AH2635)/AH2636*100%,"")</f>
        <v/>
      </c>
      <c r="AI2637" s="194" t="str">
        <f t="shared" ref="AI2637" si="11636">IFERROR((AI2636-AI2635)/AI2636*100%,"")</f>
        <v/>
      </c>
      <c r="AJ2637" s="194" t="str">
        <f t="shared" ref="AJ2637" si="11637">IFERROR((AJ2636-AJ2635)/AJ2636*100%,"")</f>
        <v/>
      </c>
      <c r="AK2637" s="194" t="str">
        <f t="shared" ref="AK2637" si="11638">IFERROR((AK2636-AK2635)/AK2636*100%,"")</f>
        <v/>
      </c>
      <c r="AL2637" s="194" t="str">
        <f t="shared" ref="AL2637" si="11639">IFERROR((AL2636-AL2635)/AL2636*100%,"")</f>
        <v/>
      </c>
      <c r="AM2637" s="227" t="str">
        <f>IFERROR((AM2636-AM2634)/AM2636*100%,"")</f>
        <v/>
      </c>
    </row>
    <row r="2638" spans="1:39" customFormat="1" outlineLevel="1">
      <c r="A2638" t="str">
        <f>B2627&amp;C2638</f>
        <v>Surname, Forename7</v>
      </c>
      <c r="B2638" s="256"/>
      <c r="C2638" s="123">
        <v>7</v>
      </c>
      <c r="D2638" s="26" t="s">
        <v>22</v>
      </c>
      <c r="E2638" s="103"/>
      <c r="F2638" s="219"/>
      <c r="G2638" s="220"/>
      <c r="H2638" s="15"/>
      <c r="I2638" s="16"/>
      <c r="J2638" s="17"/>
      <c r="K2638" s="94"/>
      <c r="L2638" s="94"/>
      <c r="M2638" s="94"/>
      <c r="N2638" s="94"/>
      <c r="O2638" s="94"/>
      <c r="P2638" s="94"/>
      <c r="Q2638" s="17" t="str">
        <f>IF(SUM(K2638:P2638)=0,"",SUM(K2638:P2638))</f>
        <v/>
      </c>
      <c r="R2638" s="94"/>
      <c r="S2638" s="94"/>
      <c r="T2638" s="17" t="str">
        <f>IF(SUM(R2638:S2638)=0,"",SUM(R2638:S2638))</f>
        <v/>
      </c>
      <c r="U2638" s="17"/>
      <c r="V2638" s="94"/>
      <c r="W2638" s="17"/>
      <c r="X2638" s="94" t="str">
        <f>IFERROR(AVERAGE(V2638:W2638),"")</f>
        <v/>
      </c>
      <c r="Y2638" s="17"/>
      <c r="Z2638" s="17"/>
      <c r="AA2638" s="71"/>
      <c r="AB2638" s="17"/>
      <c r="AC2638" s="190" t="str">
        <f>IF(J2638="","",IF(J2638&lt;&gt;0,INT(25.4347*POWER((18-J2638),1.81)),0))</f>
        <v/>
      </c>
      <c r="AD2638" s="190" t="str">
        <f>IFERROR(IF(Q2638&lt;&gt;0,INT(0.14354*POWER(((10*Q2638)-220),1.4)),0),"")</f>
        <v/>
      </c>
      <c r="AE2638" s="190" t="str">
        <f>IFERROR(IF(T2638&lt;&gt;0,INT(51.39*POWER((T2638-1.5),1.05)),0),"")</f>
        <v/>
      </c>
      <c r="AF2638" s="190">
        <f>IF(U2638&lt;&gt;0,INT(0.8465*POWER(((100*U2638)-75),1.42)),0)</f>
        <v>0</v>
      </c>
      <c r="AG2638" s="190" t="str">
        <f>IFERROR(IF(X2638&lt;&gt;0,INT(1.53775*POWER((82-X2638),1.81)),0),"")</f>
        <v/>
      </c>
      <c r="AH2638" s="190" t="str">
        <f>IF(Y2638="","",IF(Y2638&lt;&gt;0,INT(5.74352*POWER((28.5-Y2638),1.92)),0))</f>
        <v/>
      </c>
      <c r="AI2638" s="190">
        <f>IF(Z2638&lt;&gt;0,INT(12.91*POWER((Z2638-4),1.1)),0)</f>
        <v>0</v>
      </c>
      <c r="AJ2638" s="190" t="str">
        <f>IF(AA2638="","",IF(AA2638&lt;&gt;0,INT(0.2797*POWER(((100*AA2638)),1.35)),0))</f>
        <v/>
      </c>
      <c r="AK2638" s="191" t="str">
        <f>IF(AB2638="","",IF(AB2638&lt;&gt;0,INT(100.14*POWER((AB2638-1),1.08)),0))</f>
        <v/>
      </c>
      <c r="AL2638" s="192">
        <f>COUNT(J2638,Q2638,T2638,X2638,Y2638,AA2638,AB2638)</f>
        <v>0</v>
      </c>
      <c r="AM2638" s="193" t="str">
        <f>IF(AL2638=0,"",SUM(AC2638:AK2638))</f>
        <v/>
      </c>
    </row>
    <row r="2639" spans="1:39" customFormat="1" outlineLevel="1">
      <c r="B2639" s="256"/>
      <c r="C2639" s="124" t="s">
        <v>65</v>
      </c>
      <c r="D2639" s="103"/>
      <c r="E2639" s="103"/>
      <c r="F2639" s="219"/>
      <c r="G2639" s="220"/>
      <c r="H2639" s="104"/>
      <c r="I2639" s="105"/>
      <c r="J2639" s="107" t="str">
        <f>IFERROR((J2636-J2638)/J2638*100%,"")</f>
        <v/>
      </c>
      <c r="K2639" s="107" t="str">
        <f t="shared" ref="K2639:T2639" si="11640">IFERROR((K2638-K2636)/K2638*100%,"")</f>
        <v/>
      </c>
      <c r="L2639" s="107" t="str">
        <f t="shared" si="11640"/>
        <v/>
      </c>
      <c r="M2639" s="107" t="str">
        <f t="shared" si="11640"/>
        <v/>
      </c>
      <c r="N2639" s="107" t="str">
        <f t="shared" si="11640"/>
        <v/>
      </c>
      <c r="O2639" s="107" t="str">
        <f t="shared" si="11640"/>
        <v/>
      </c>
      <c r="P2639" s="107" t="str">
        <f t="shared" si="11640"/>
        <v/>
      </c>
      <c r="Q2639" s="107" t="str">
        <f t="shared" si="11640"/>
        <v/>
      </c>
      <c r="R2639" s="107" t="str">
        <f t="shared" si="11640"/>
        <v/>
      </c>
      <c r="S2639" s="107" t="str">
        <f t="shared" si="11640"/>
        <v/>
      </c>
      <c r="T2639" s="107" t="str">
        <f t="shared" si="11640"/>
        <v/>
      </c>
      <c r="U2639" s="107" t="str">
        <f t="shared" ref="U2639" si="11641">IFERROR((U2638-U2637)/U2638*100%,"")</f>
        <v/>
      </c>
      <c r="V2639" s="107" t="str">
        <f>IFERROR((V2636-V2638)/V2638*100%,"")</f>
        <v/>
      </c>
      <c r="W2639" s="107" t="str">
        <f>IFERROR((W2636-W2638)/W2638*100%,"")</f>
        <v/>
      </c>
      <c r="X2639" s="107" t="str">
        <f>IFERROR((X2636-X2638)/X2638*100%,"")</f>
        <v/>
      </c>
      <c r="Y2639" s="107" t="str">
        <f>IFERROR((Y2636-Y2638)/Y2638*100%,"")</f>
        <v/>
      </c>
      <c r="Z2639" s="107" t="str">
        <f t="shared" ref="Z2639" si="11642">IFERROR((Z2638-Z2637)/Z2638*100%,"")</f>
        <v/>
      </c>
      <c r="AA2639" s="107" t="str">
        <f>IFERROR((AA2638-AA2636)/AA2638*100%,"")</f>
        <v/>
      </c>
      <c r="AB2639" s="107" t="str">
        <f>IFERROR((AB2638-AB2636)/AB2638*100%,"")</f>
        <v/>
      </c>
      <c r="AC2639" s="194" t="str">
        <f t="shared" ref="AC2639" si="11643">IFERROR((AC2638-AC2637)/AC2638*100%,"")</f>
        <v/>
      </c>
      <c r="AD2639" s="194" t="str">
        <f t="shared" ref="AD2639" si="11644">IFERROR((AD2638-AD2637)/AD2638*100%,"")</f>
        <v/>
      </c>
      <c r="AE2639" s="194" t="str">
        <f t="shared" ref="AE2639" si="11645">IFERROR((AE2638-AE2637)/AE2638*100%,"")</f>
        <v/>
      </c>
      <c r="AF2639" s="194" t="str">
        <f t="shared" ref="AF2639" si="11646">IFERROR((AF2638-AF2637)/AF2638*100%,"")</f>
        <v/>
      </c>
      <c r="AG2639" s="194" t="str">
        <f t="shared" ref="AG2639" si="11647">IFERROR((AG2638-AG2637)/AG2638*100%,"")</f>
        <v/>
      </c>
      <c r="AH2639" s="194" t="str">
        <f t="shared" ref="AH2639" si="11648">IFERROR((AH2638-AH2637)/AH2638*100%,"")</f>
        <v/>
      </c>
      <c r="AI2639" s="194" t="str">
        <f t="shared" ref="AI2639" si="11649">IFERROR((AI2638-AI2637)/AI2638*100%,"")</f>
        <v/>
      </c>
      <c r="AJ2639" s="194" t="str">
        <f t="shared" ref="AJ2639" si="11650">IFERROR((AJ2638-AJ2637)/AJ2638*100%,"")</f>
        <v/>
      </c>
      <c r="AK2639" s="194" t="str">
        <f t="shared" ref="AK2639" si="11651">IFERROR((AK2638-AK2637)/AK2638*100%,"")</f>
        <v/>
      </c>
      <c r="AL2639" s="194" t="str">
        <f t="shared" ref="AL2639" si="11652">IFERROR((AL2638-AL2637)/AL2638*100%,"")</f>
        <v/>
      </c>
      <c r="AM2639" s="227" t="str">
        <f>IFERROR((AM2638-AM2636)/AM2638*100%,"")</f>
        <v/>
      </c>
    </row>
    <row r="2640" spans="1:39" customFormat="1" outlineLevel="1">
      <c r="A2640" t="str">
        <f>B2627&amp;C2640</f>
        <v>Surname, Forename8</v>
      </c>
      <c r="B2640" s="256"/>
      <c r="C2640" s="123">
        <v>8</v>
      </c>
      <c r="D2640" s="26" t="s">
        <v>22</v>
      </c>
      <c r="E2640" s="103"/>
      <c r="F2640" s="219"/>
      <c r="G2640" s="220"/>
      <c r="H2640" s="15"/>
      <c r="I2640" s="16"/>
      <c r="J2640" s="17"/>
      <c r="K2640" s="94"/>
      <c r="L2640" s="94"/>
      <c r="M2640" s="94"/>
      <c r="N2640" s="94"/>
      <c r="O2640" s="94"/>
      <c r="P2640" s="94"/>
      <c r="Q2640" s="17" t="str">
        <f>IF(SUM(K2640:P2640)=0,"",SUM(K2640:P2640))</f>
        <v/>
      </c>
      <c r="R2640" s="94"/>
      <c r="S2640" s="94"/>
      <c r="T2640" s="17" t="str">
        <f>IF(SUM(R2640:S2640)=0,"",SUM(R2640:S2640))</f>
        <v/>
      </c>
      <c r="U2640" s="17"/>
      <c r="V2640" s="94"/>
      <c r="W2640" s="17"/>
      <c r="X2640" s="94" t="str">
        <f>IFERROR(AVERAGE(V2640:W2640),"")</f>
        <v/>
      </c>
      <c r="Y2640" s="17"/>
      <c r="Z2640" s="17"/>
      <c r="AA2640" s="71"/>
      <c r="AB2640" s="17"/>
      <c r="AC2640" s="190" t="str">
        <f>IF(J2640="","",IF(J2640&lt;&gt;0,INT(25.4347*POWER((18-J2640),1.81)),0))</f>
        <v/>
      </c>
      <c r="AD2640" s="190" t="str">
        <f>IFERROR(IF(Q2640&lt;&gt;0,INT(0.14354*POWER(((10*Q2640)-220),1.4)),0),"")</f>
        <v/>
      </c>
      <c r="AE2640" s="190" t="str">
        <f>IFERROR(IF(T2640&lt;&gt;0,INT(51.39*POWER((T2640-1.5),1.05)),0),"")</f>
        <v/>
      </c>
      <c r="AF2640" s="190">
        <f>IF(U2640&lt;&gt;0,INT(0.8465*POWER(((100*U2640)-75),1.42)),0)</f>
        <v>0</v>
      </c>
      <c r="AG2640" s="190" t="str">
        <f>IFERROR(IF(X2640&lt;&gt;0,INT(1.53775*POWER((82-X2640),1.81)),0),"")</f>
        <v/>
      </c>
      <c r="AH2640" s="190" t="str">
        <f>IF(Y2640="","",IF(Y2640&lt;&gt;0,INT(5.74352*POWER((28.5-Y2640),1.92)),0))</f>
        <v/>
      </c>
      <c r="AI2640" s="190">
        <f>IF(Z2640&lt;&gt;0,INT(12.91*POWER((Z2640-4),1.1)),0)</f>
        <v>0</v>
      </c>
      <c r="AJ2640" s="190" t="str">
        <f>IF(AA2640="","",IF(AA2640&lt;&gt;0,INT(0.2797*POWER(((100*AA2640)),1.35)),0))</f>
        <v/>
      </c>
      <c r="AK2640" s="191" t="str">
        <f>IF(AB2640="","",IF(AB2640&lt;&gt;0,INT(100.14*POWER((AB2640-1),1.08)),0))</f>
        <v/>
      </c>
      <c r="AL2640" s="192">
        <f>COUNT(J2640,Q2640,T2640,X2640,Y2640,AA2640,AB2640)</f>
        <v>0</v>
      </c>
      <c r="AM2640" s="193" t="str">
        <f>IF(AL2640=0,"",SUM(AC2640:AK2640))</f>
        <v/>
      </c>
    </row>
    <row r="2641" spans="1:39" customFormat="1" outlineLevel="1">
      <c r="B2641" s="256"/>
      <c r="C2641" s="124" t="s">
        <v>65</v>
      </c>
      <c r="D2641" s="103"/>
      <c r="E2641" s="103"/>
      <c r="F2641" s="219"/>
      <c r="G2641" s="220"/>
      <c r="H2641" s="104"/>
      <c r="I2641" s="105"/>
      <c r="J2641" s="107" t="str">
        <f>IFERROR((J2638-J2640)/J2640*100%,"")</f>
        <v/>
      </c>
      <c r="K2641" s="107" t="str">
        <f t="shared" ref="K2641:T2641" si="11653">IFERROR((K2640-K2638)/K2640*100%,"")</f>
        <v/>
      </c>
      <c r="L2641" s="107" t="str">
        <f t="shared" si="11653"/>
        <v/>
      </c>
      <c r="M2641" s="107" t="str">
        <f t="shared" si="11653"/>
        <v/>
      </c>
      <c r="N2641" s="107" t="str">
        <f t="shared" si="11653"/>
        <v/>
      </c>
      <c r="O2641" s="107" t="str">
        <f t="shared" si="11653"/>
        <v/>
      </c>
      <c r="P2641" s="107" t="str">
        <f t="shared" si="11653"/>
        <v/>
      </c>
      <c r="Q2641" s="107" t="str">
        <f t="shared" si="11653"/>
        <v/>
      </c>
      <c r="R2641" s="107" t="str">
        <f t="shared" si="11653"/>
        <v/>
      </c>
      <c r="S2641" s="107" t="str">
        <f t="shared" si="11653"/>
        <v/>
      </c>
      <c r="T2641" s="107" t="str">
        <f t="shared" si="11653"/>
        <v/>
      </c>
      <c r="U2641" s="107" t="str">
        <f t="shared" ref="U2641" si="11654">IFERROR((U2640-U2639)/U2640*100%,"")</f>
        <v/>
      </c>
      <c r="V2641" s="107" t="str">
        <f>IFERROR((V2638-V2640)/V2640*100%,"")</f>
        <v/>
      </c>
      <c r="W2641" s="107" t="str">
        <f>IFERROR((W2638-W2640)/W2640*100%,"")</f>
        <v/>
      </c>
      <c r="X2641" s="107" t="str">
        <f>IFERROR((X2638-X2640)/X2640*100%,"")</f>
        <v/>
      </c>
      <c r="Y2641" s="107" t="str">
        <f>IFERROR((Y2638-Y2640)/Y2640*100%,"")</f>
        <v/>
      </c>
      <c r="Z2641" s="107" t="str">
        <f t="shared" ref="Z2641" si="11655">IFERROR((Z2640-Z2639)/Z2640*100%,"")</f>
        <v/>
      </c>
      <c r="AA2641" s="107" t="str">
        <f>IFERROR((AA2640-AA2638)/AA2640*100%,"")</f>
        <v/>
      </c>
      <c r="AB2641" s="107" t="str">
        <f>IFERROR((AB2640-AB2638)/AB2640*100%,"")</f>
        <v/>
      </c>
      <c r="AC2641" s="194" t="str">
        <f t="shared" ref="AC2641" si="11656">IFERROR((AC2640-AC2639)/AC2640*100%,"")</f>
        <v/>
      </c>
      <c r="AD2641" s="194" t="str">
        <f t="shared" ref="AD2641" si="11657">IFERROR((AD2640-AD2639)/AD2640*100%,"")</f>
        <v/>
      </c>
      <c r="AE2641" s="194" t="str">
        <f t="shared" ref="AE2641" si="11658">IFERROR((AE2640-AE2639)/AE2640*100%,"")</f>
        <v/>
      </c>
      <c r="AF2641" s="194" t="str">
        <f t="shared" ref="AF2641" si="11659">IFERROR((AF2640-AF2639)/AF2640*100%,"")</f>
        <v/>
      </c>
      <c r="AG2641" s="194" t="str">
        <f t="shared" ref="AG2641" si="11660">IFERROR((AG2640-AG2639)/AG2640*100%,"")</f>
        <v/>
      </c>
      <c r="AH2641" s="194" t="str">
        <f t="shared" ref="AH2641" si="11661">IFERROR((AH2640-AH2639)/AH2640*100%,"")</f>
        <v/>
      </c>
      <c r="AI2641" s="194" t="str">
        <f t="shared" ref="AI2641" si="11662">IFERROR((AI2640-AI2639)/AI2640*100%,"")</f>
        <v/>
      </c>
      <c r="AJ2641" s="194" t="str">
        <f t="shared" ref="AJ2641" si="11663">IFERROR((AJ2640-AJ2639)/AJ2640*100%,"")</f>
        <v/>
      </c>
      <c r="AK2641" s="194" t="str">
        <f t="shared" ref="AK2641" si="11664">IFERROR((AK2640-AK2639)/AK2640*100%,"")</f>
        <v/>
      </c>
      <c r="AL2641" s="194" t="str">
        <f t="shared" ref="AL2641" si="11665">IFERROR((AL2640-AL2639)/AL2640*100%,"")</f>
        <v/>
      </c>
      <c r="AM2641" s="227" t="str">
        <f>IFERROR((AM2640-AM2638)/AM2640*100%,"")</f>
        <v/>
      </c>
    </row>
    <row r="2642" spans="1:39" customFormat="1" outlineLevel="1">
      <c r="A2642" t="str">
        <f>B2627&amp;C2642</f>
        <v>Surname, Forename9</v>
      </c>
      <c r="B2642" s="256"/>
      <c r="C2642" s="123">
        <v>9</v>
      </c>
      <c r="D2642" s="26" t="s">
        <v>22</v>
      </c>
      <c r="E2642" s="103"/>
      <c r="F2642" s="219"/>
      <c r="G2642" s="220"/>
      <c r="H2642" s="15"/>
      <c r="I2642" s="16"/>
      <c r="J2642" s="17"/>
      <c r="K2642" s="94"/>
      <c r="L2642" s="94"/>
      <c r="M2642" s="94"/>
      <c r="N2642" s="94"/>
      <c r="O2642" s="94"/>
      <c r="P2642" s="94"/>
      <c r="Q2642" s="17" t="str">
        <f>IF(SUM(K2642:P2642)=0,"",SUM(K2642:P2642))</f>
        <v/>
      </c>
      <c r="R2642" s="94"/>
      <c r="S2642" s="94"/>
      <c r="T2642" s="17" t="str">
        <f>IF(SUM(R2642:S2642)=0,"",SUM(R2642:S2642))</f>
        <v/>
      </c>
      <c r="U2642" s="17"/>
      <c r="V2642" s="94"/>
      <c r="W2642" s="17"/>
      <c r="X2642" s="94" t="str">
        <f>IFERROR(AVERAGE(V2642:W2642),"")</f>
        <v/>
      </c>
      <c r="Y2642" s="17"/>
      <c r="Z2642" s="17"/>
      <c r="AA2642" s="71"/>
      <c r="AB2642" s="17"/>
      <c r="AC2642" s="190" t="str">
        <f>IF(J2642="","",IF(J2642&lt;&gt;0,INT(25.4347*POWER((18-J2642),1.81)),0))</f>
        <v/>
      </c>
      <c r="AD2642" s="190" t="str">
        <f>IFERROR(IF(Q2642&lt;&gt;0,INT(0.14354*POWER(((10*Q2642)-220),1.4)),0),"")</f>
        <v/>
      </c>
      <c r="AE2642" s="190" t="str">
        <f>IFERROR(IF(T2642&lt;&gt;0,INT(51.39*POWER((T2642-1.5),1.05)),0),"")</f>
        <v/>
      </c>
      <c r="AF2642" s="190">
        <f>IF(U2642&lt;&gt;0,INT(0.8465*POWER(((100*U2642)-75),1.42)),0)</f>
        <v>0</v>
      </c>
      <c r="AG2642" s="190" t="str">
        <f>IFERROR(IF(X2642&lt;&gt;0,INT(1.53775*POWER((82-X2642),1.81)),0),"")</f>
        <v/>
      </c>
      <c r="AH2642" s="190" t="str">
        <f>IF(Y2642="","",IF(Y2642&lt;&gt;0,INT(5.74352*POWER((28.5-Y2642),1.92)),0))</f>
        <v/>
      </c>
      <c r="AI2642" s="190">
        <f>IF(Z2642&lt;&gt;0,INT(12.91*POWER((Z2642-4),1.1)),0)</f>
        <v>0</v>
      </c>
      <c r="AJ2642" s="190" t="str">
        <f>IF(AA2642="","",IF(AA2642&lt;&gt;0,INT(0.2797*POWER(((100*AA2642)),1.35)),0))</f>
        <v/>
      </c>
      <c r="AK2642" s="191" t="str">
        <f>IF(AB2642="","",IF(AB2642&lt;&gt;0,INT(100.14*POWER((AB2642-1),1.08)),0))</f>
        <v/>
      </c>
      <c r="AL2642" s="192">
        <f>COUNT(J2642,Q2642,T2642,X2642,Y2642,AA2642,AB2642)</f>
        <v>0</v>
      </c>
      <c r="AM2642" s="193" t="str">
        <f>IF(AL2642=0,"",SUM(AC2642:AK2642))</f>
        <v/>
      </c>
    </row>
    <row r="2643" spans="1:39" customFormat="1" outlineLevel="1">
      <c r="B2643" s="256"/>
      <c r="C2643" s="124" t="s">
        <v>65</v>
      </c>
      <c r="D2643" s="33"/>
      <c r="E2643" s="33"/>
      <c r="F2643" s="221"/>
      <c r="G2643" s="222"/>
      <c r="H2643" s="18"/>
      <c r="I2643" s="44"/>
      <c r="J2643" s="107" t="str">
        <f>IFERROR((J2640-J2642)/J2642*100%,"")</f>
        <v/>
      </c>
      <c r="K2643" s="107" t="str">
        <f t="shared" ref="K2643:T2643" si="11666">IFERROR((K2642-K2640)/K2642*100%,"")</f>
        <v/>
      </c>
      <c r="L2643" s="107" t="str">
        <f t="shared" si="11666"/>
        <v/>
      </c>
      <c r="M2643" s="107" t="str">
        <f t="shared" si="11666"/>
        <v/>
      </c>
      <c r="N2643" s="107" t="str">
        <f t="shared" si="11666"/>
        <v/>
      </c>
      <c r="O2643" s="107" t="str">
        <f t="shared" si="11666"/>
        <v/>
      </c>
      <c r="P2643" s="107" t="str">
        <f t="shared" si="11666"/>
        <v/>
      </c>
      <c r="Q2643" s="107" t="str">
        <f t="shared" si="11666"/>
        <v/>
      </c>
      <c r="R2643" s="107" t="str">
        <f t="shared" si="11666"/>
        <v/>
      </c>
      <c r="S2643" s="107" t="str">
        <f t="shared" si="11666"/>
        <v/>
      </c>
      <c r="T2643" s="107" t="str">
        <f t="shared" si="11666"/>
        <v/>
      </c>
      <c r="U2643" s="107" t="str">
        <f t="shared" ref="U2643" si="11667">IFERROR((U2642-U2641)/U2642*100%,"")</f>
        <v/>
      </c>
      <c r="V2643" s="107" t="str">
        <f>IFERROR((V2640-V2642)/V2642*100%,"")</f>
        <v/>
      </c>
      <c r="W2643" s="107" t="str">
        <f>IFERROR((W2640-W2642)/W2642*100%,"")</f>
        <v/>
      </c>
      <c r="X2643" s="107" t="str">
        <f>IFERROR((X2640-X2642)/X2642*100%,"")</f>
        <v/>
      </c>
      <c r="Y2643" s="107" t="str">
        <f>IFERROR((Y2640-Y2642)/Y2642*100%,"")</f>
        <v/>
      </c>
      <c r="Z2643" s="107" t="str">
        <f t="shared" ref="Z2643" si="11668">IFERROR((Z2642-Z2641)/Z2642*100%,"")</f>
        <v/>
      </c>
      <c r="AA2643" s="107" t="str">
        <f>IFERROR((AA2642-AA2640)/AA2642*100%,"")</f>
        <v/>
      </c>
      <c r="AB2643" s="107" t="str">
        <f>IFERROR((AB2642-AB2640)/AB2642*100%,"")</f>
        <v/>
      </c>
      <c r="AC2643" s="194" t="str">
        <f t="shared" ref="AC2643" si="11669">IFERROR((AC2642-AC2641)/AC2642*100%,"")</f>
        <v/>
      </c>
      <c r="AD2643" s="194" t="str">
        <f t="shared" ref="AD2643" si="11670">IFERROR((AD2642-AD2641)/AD2642*100%,"")</f>
        <v/>
      </c>
      <c r="AE2643" s="194" t="str">
        <f t="shared" ref="AE2643" si="11671">IFERROR((AE2642-AE2641)/AE2642*100%,"")</f>
        <v/>
      </c>
      <c r="AF2643" s="194" t="str">
        <f t="shared" ref="AF2643" si="11672">IFERROR((AF2642-AF2641)/AF2642*100%,"")</f>
        <v/>
      </c>
      <c r="AG2643" s="194" t="str">
        <f t="shared" ref="AG2643" si="11673">IFERROR((AG2642-AG2641)/AG2642*100%,"")</f>
        <v/>
      </c>
      <c r="AH2643" s="194" t="str">
        <f t="shared" ref="AH2643" si="11674">IFERROR((AH2642-AH2641)/AH2642*100%,"")</f>
        <v/>
      </c>
      <c r="AI2643" s="194" t="str">
        <f t="shared" ref="AI2643" si="11675">IFERROR((AI2642-AI2641)/AI2642*100%,"")</f>
        <v/>
      </c>
      <c r="AJ2643" s="194" t="str">
        <f t="shared" ref="AJ2643" si="11676">IFERROR((AJ2642-AJ2641)/AJ2642*100%,"")</f>
        <v/>
      </c>
      <c r="AK2643" s="194" t="str">
        <f t="shared" ref="AK2643" si="11677">IFERROR((AK2642-AK2641)/AK2642*100%,"")</f>
        <v/>
      </c>
      <c r="AL2643" s="194" t="str">
        <f t="shared" ref="AL2643" si="11678">IFERROR((AL2642-AL2641)/AL2642*100%,"")</f>
        <v/>
      </c>
      <c r="AM2643" s="227" t="str">
        <f>IFERROR((AM2642-AM2640)/AM2642*100%,"")</f>
        <v/>
      </c>
    </row>
    <row r="2644" spans="1:39" s="6" customFormat="1" outlineLevel="1">
      <c r="A2644" t="str">
        <f>B2627&amp;C2644</f>
        <v>Surname, Forename10</v>
      </c>
      <c r="B2644" s="256"/>
      <c r="C2644" s="125">
        <v>10</v>
      </c>
      <c r="D2644" s="33" t="s">
        <v>22</v>
      </c>
      <c r="E2644" s="33"/>
      <c r="F2644" s="223"/>
      <c r="G2644" s="224"/>
      <c r="H2644" s="18"/>
      <c r="I2644" s="44"/>
      <c r="J2644" s="34"/>
      <c r="K2644" s="34"/>
      <c r="L2644" s="34"/>
      <c r="M2644" s="34"/>
      <c r="N2644" s="34"/>
      <c r="O2644" s="34"/>
      <c r="P2644" s="34"/>
      <c r="Q2644" s="17" t="str">
        <f>IF(SUM(K2644:P2644)=0,"",SUM(K2644:P2644))</f>
        <v/>
      </c>
      <c r="R2644" s="94"/>
      <c r="S2644" s="94"/>
      <c r="T2644" s="17" t="str">
        <f>IF(SUM(R2644:S2644)=0,"",SUM(R2644:S2644))</f>
        <v/>
      </c>
      <c r="U2644" s="17"/>
      <c r="V2644" s="94"/>
      <c r="W2644" s="17"/>
      <c r="X2644" s="94" t="str">
        <f>IFERROR(AVERAGE(V2644:W2644),"")</f>
        <v/>
      </c>
      <c r="Y2644" s="17"/>
      <c r="Z2644" s="17"/>
      <c r="AA2644" s="71"/>
      <c r="AB2644" s="17"/>
      <c r="AC2644" s="190" t="str">
        <f>IF(J2644="","",IF(J2644&lt;&gt;0,INT(25.4347*POWER((18-J2644),1.81)),0))</f>
        <v/>
      </c>
      <c r="AD2644" s="190" t="str">
        <f>IFERROR(IF(Q2644&lt;&gt;0,INT(0.14354*POWER(((10*Q2644)-220),1.4)),0),"")</f>
        <v/>
      </c>
      <c r="AE2644" s="190" t="str">
        <f>IFERROR(IF(T2644&lt;&gt;0,INT(51.39*POWER((T2644-1.5),1.05)),0),"")</f>
        <v/>
      </c>
      <c r="AF2644" s="190">
        <f>IF(U2644&lt;&gt;0,INT(0.8465*POWER(((100*U2644)-75),1.42)),0)</f>
        <v>0</v>
      </c>
      <c r="AG2644" s="190" t="str">
        <f>IFERROR(IF(X2644&lt;&gt;0,INT(1.53775*POWER((82-X2644),1.81)),0),"")</f>
        <v/>
      </c>
      <c r="AH2644" s="190" t="str">
        <f>IF(Y2644="","",IF(Y2644&lt;&gt;0,INT(5.74352*POWER((28.5-Y2644),1.92)),0))</f>
        <v/>
      </c>
      <c r="AI2644" s="190">
        <f>IF(Z2644&lt;&gt;0,INT(12.91*POWER((Z2644-4),1.1)),0)</f>
        <v>0</v>
      </c>
      <c r="AJ2644" s="190" t="str">
        <f>IF(AA2644="","",IF(AA2644&lt;&gt;0,INT(0.2797*POWER(((100*AA2644)),1.35)),0))</f>
        <v/>
      </c>
      <c r="AK2644" s="191" t="str">
        <f>IF(AB2644="","",IF(AB2644&lt;&gt;0,INT(100.14*POWER((AB2644-1),1.08)),0))</f>
        <v/>
      </c>
      <c r="AL2644" s="192">
        <f>COUNT(J2644,Q2644,T2644,X2644,Y2644,AA2644,AB2644)</f>
        <v>0</v>
      </c>
      <c r="AM2644" s="193" t="str">
        <f>IF(AL2644=0,"",SUM(AC2644:AK2644))</f>
        <v/>
      </c>
    </row>
    <row r="2645" spans="1:39" s="6" customFormat="1" outlineLevel="1">
      <c r="A2645"/>
      <c r="B2645" s="257"/>
      <c r="C2645" s="126" t="s">
        <v>65</v>
      </c>
      <c r="D2645" s="33"/>
      <c r="E2645" s="33"/>
      <c r="F2645" s="223"/>
      <c r="G2645" s="224"/>
      <c r="H2645" s="18"/>
      <c r="I2645" s="44"/>
      <c r="J2645" s="107" t="str">
        <f>IFERROR((J2642-J2644)/J2644*100%,"")</f>
        <v/>
      </c>
      <c r="K2645" s="107" t="str">
        <f t="shared" ref="K2645:T2645" si="11679">IFERROR((K2644-K2642)/K2644*100%,"")</f>
        <v/>
      </c>
      <c r="L2645" s="107" t="str">
        <f t="shared" si="11679"/>
        <v/>
      </c>
      <c r="M2645" s="107" t="str">
        <f t="shared" si="11679"/>
        <v/>
      </c>
      <c r="N2645" s="107" t="str">
        <f t="shared" si="11679"/>
        <v/>
      </c>
      <c r="O2645" s="107" t="str">
        <f t="shared" si="11679"/>
        <v/>
      </c>
      <c r="P2645" s="107" t="str">
        <f t="shared" si="11679"/>
        <v/>
      </c>
      <c r="Q2645" s="107" t="str">
        <f t="shared" si="11679"/>
        <v/>
      </c>
      <c r="R2645" s="107" t="str">
        <f t="shared" si="11679"/>
        <v/>
      </c>
      <c r="S2645" s="107" t="str">
        <f t="shared" si="11679"/>
        <v/>
      </c>
      <c r="T2645" s="107" t="str">
        <f t="shared" si="11679"/>
        <v/>
      </c>
      <c r="U2645" s="107" t="str">
        <f t="shared" ref="U2645" si="11680">IFERROR((U2644-U2643)/U2644*100%,"")</f>
        <v/>
      </c>
      <c r="V2645" s="107" t="str">
        <f>IFERROR((V2642-V2644)/V2644*100%,"")</f>
        <v/>
      </c>
      <c r="W2645" s="107" t="str">
        <f>IFERROR((W2642-W2644)/W2644*100%,"")</f>
        <v/>
      </c>
      <c r="X2645" s="107" t="str">
        <f>IFERROR((X2642-X2644)/X2644*100%,"")</f>
        <v/>
      </c>
      <c r="Y2645" s="107" t="str">
        <f>IFERROR((Y2642-Y2644)/Y2644*100%,"")</f>
        <v/>
      </c>
      <c r="Z2645" s="107" t="str">
        <f t="shared" ref="Z2645" si="11681">IFERROR((Z2644-Z2643)/Z2644*100%,"")</f>
        <v/>
      </c>
      <c r="AA2645" s="107" t="str">
        <f>IFERROR((AA2644-AA2642)/AA2644*100%,"")</f>
        <v/>
      </c>
      <c r="AB2645" s="107" t="str">
        <f>IFERROR((AB2644-AB2642)/AB2644*100%,"")</f>
        <v/>
      </c>
      <c r="AC2645" s="194" t="str">
        <f t="shared" ref="AC2645" si="11682">IFERROR((AC2644-AC2643)/AC2644*100%,"")</f>
        <v/>
      </c>
      <c r="AD2645" s="194" t="str">
        <f t="shared" ref="AD2645" si="11683">IFERROR((AD2644-AD2643)/AD2644*100%,"")</f>
        <v/>
      </c>
      <c r="AE2645" s="194" t="str">
        <f t="shared" ref="AE2645" si="11684">IFERROR((AE2644-AE2643)/AE2644*100%,"")</f>
        <v/>
      </c>
      <c r="AF2645" s="194" t="str">
        <f t="shared" ref="AF2645" si="11685">IFERROR((AF2644-AF2643)/AF2644*100%,"")</f>
        <v/>
      </c>
      <c r="AG2645" s="194" t="str">
        <f t="shared" ref="AG2645" si="11686">IFERROR((AG2644-AG2643)/AG2644*100%,"")</f>
        <v/>
      </c>
      <c r="AH2645" s="194" t="str">
        <f t="shared" ref="AH2645" si="11687">IFERROR((AH2644-AH2643)/AH2644*100%,"")</f>
        <v/>
      </c>
      <c r="AI2645" s="194" t="str">
        <f t="shared" ref="AI2645" si="11688">IFERROR((AI2644-AI2643)/AI2644*100%,"")</f>
        <v/>
      </c>
      <c r="AJ2645" s="194" t="str">
        <f t="shared" ref="AJ2645" si="11689">IFERROR((AJ2644-AJ2643)/AJ2644*100%,"")</f>
        <v/>
      </c>
      <c r="AK2645" s="194" t="str">
        <f t="shared" ref="AK2645" si="11690">IFERROR((AK2644-AK2643)/AK2644*100%,"")</f>
        <v/>
      </c>
      <c r="AL2645" s="194" t="str">
        <f t="shared" ref="AL2645" si="11691">IFERROR((AL2644-AL2643)/AL2644*100%,"")</f>
        <v/>
      </c>
      <c r="AM2645" s="227" t="str">
        <f>IFERROR((AM2644-AM2642)/AM2644*100%,"")</f>
        <v/>
      </c>
    </row>
    <row r="2646" spans="1:39" s="45" customFormat="1" outlineLevel="1">
      <c r="B2646" s="115"/>
      <c r="C2646" s="32"/>
      <c r="D2646" s="33"/>
      <c r="E2646" s="33"/>
      <c r="F2646" s="33"/>
      <c r="G2646" s="33"/>
      <c r="H2646" s="18"/>
      <c r="I2646" s="44"/>
      <c r="J2646" s="34"/>
      <c r="K2646" s="34"/>
      <c r="L2646" s="34"/>
      <c r="M2646" s="34"/>
      <c r="N2646" s="34"/>
      <c r="O2646" s="34"/>
      <c r="P2646" s="34"/>
      <c r="Q2646" s="34"/>
      <c r="R2646" s="34"/>
      <c r="S2646" s="34"/>
      <c r="T2646" s="34"/>
      <c r="U2646" s="34"/>
      <c r="V2646" s="34"/>
      <c r="W2646" s="34"/>
      <c r="X2646" s="34"/>
      <c r="Y2646" s="34"/>
      <c r="Z2646" s="34"/>
      <c r="AA2646" s="34"/>
      <c r="AB2646" s="34"/>
      <c r="AC2646" s="195"/>
      <c r="AD2646" s="196"/>
      <c r="AE2646" s="196"/>
      <c r="AF2646" s="196"/>
      <c r="AG2646" s="196"/>
      <c r="AH2646" s="196"/>
      <c r="AI2646" s="196"/>
      <c r="AJ2646" s="196"/>
      <c r="AK2646" s="197"/>
      <c r="AL2646" s="196"/>
      <c r="AM2646" s="198"/>
    </row>
    <row r="2647" spans="1:39" s="6" customFormat="1" outlineLevel="1">
      <c r="B2647" s="116"/>
      <c r="C2647" s="35"/>
      <c r="D2647" s="36"/>
      <c r="E2647" s="36"/>
      <c r="F2647" s="36"/>
      <c r="G2647" s="36"/>
      <c r="H2647" s="37"/>
      <c r="I2647" s="38" t="s">
        <v>24</v>
      </c>
      <c r="J2647" s="21" t="e">
        <f>AVERAGE(J2627:J2628,J2630,J2632,J2634,J2636,J2638,J2640,J2642,J2644)</f>
        <v>#DIV/0!</v>
      </c>
      <c r="K2647" s="21" t="e">
        <f t="shared" ref="K2647:AB2647" si="11692">AVERAGE(K2627:K2628,K2630,K2632,K2634,K2636,K2638,K2640,K2642,K2644)</f>
        <v>#DIV/0!</v>
      </c>
      <c r="L2647" s="21" t="e">
        <f t="shared" si="11692"/>
        <v>#DIV/0!</v>
      </c>
      <c r="M2647" s="21" t="e">
        <f t="shared" si="11692"/>
        <v>#DIV/0!</v>
      </c>
      <c r="N2647" s="21" t="e">
        <f t="shared" si="11692"/>
        <v>#DIV/0!</v>
      </c>
      <c r="O2647" s="21" t="e">
        <f t="shared" si="11692"/>
        <v>#DIV/0!</v>
      </c>
      <c r="P2647" s="21" t="e">
        <f t="shared" si="11692"/>
        <v>#DIV/0!</v>
      </c>
      <c r="Q2647" s="21">
        <f t="shared" si="11692"/>
        <v>0</v>
      </c>
      <c r="R2647" s="21" t="e">
        <f t="shared" si="11692"/>
        <v>#DIV/0!</v>
      </c>
      <c r="S2647" s="21" t="e">
        <f t="shared" si="11692"/>
        <v>#DIV/0!</v>
      </c>
      <c r="T2647" s="21">
        <f t="shared" si="11692"/>
        <v>0</v>
      </c>
      <c r="U2647" s="21" t="e">
        <f t="shared" si="11692"/>
        <v>#DIV/0!</v>
      </c>
      <c r="V2647" s="21" t="e">
        <f t="shared" si="11692"/>
        <v>#DIV/0!</v>
      </c>
      <c r="W2647" s="21" t="e">
        <f t="shared" si="11692"/>
        <v>#DIV/0!</v>
      </c>
      <c r="X2647" s="21" t="e">
        <f t="shared" si="11692"/>
        <v>#DIV/0!</v>
      </c>
      <c r="Y2647" s="21" t="e">
        <f t="shared" si="11692"/>
        <v>#DIV/0!</v>
      </c>
      <c r="Z2647" s="21" t="e">
        <f t="shared" si="11692"/>
        <v>#DIV/0!</v>
      </c>
      <c r="AA2647" s="21" t="e">
        <f t="shared" si="11692"/>
        <v>#DIV/0!</v>
      </c>
      <c r="AB2647" s="21" t="e">
        <f t="shared" si="11692"/>
        <v>#DIV/0!</v>
      </c>
      <c r="AC2647" s="199"/>
      <c r="AD2647" s="200"/>
      <c r="AE2647" s="200"/>
      <c r="AF2647" s="200"/>
      <c r="AG2647" s="200"/>
      <c r="AH2647" s="200"/>
      <c r="AI2647" s="200"/>
      <c r="AJ2647" s="200"/>
      <c r="AK2647" s="201"/>
      <c r="AL2647" s="200"/>
      <c r="AM2647" s="202"/>
    </row>
    <row r="2648" spans="1:39" s="6" customFormat="1" outlineLevel="1">
      <c r="B2648" s="116"/>
      <c r="C2648" s="35"/>
      <c r="D2648" s="36"/>
      <c r="E2648" s="36"/>
      <c r="F2648" s="36"/>
      <c r="G2648" s="36"/>
      <c r="H2648" s="37"/>
      <c r="I2648" s="38" t="s">
        <v>26</v>
      </c>
      <c r="J2648" s="21">
        <f>MIN(J2627:J2628,J2630,J2632,J2634,J2636,J2638,J2640,J2642,J2644)</f>
        <v>0</v>
      </c>
      <c r="K2648" s="21">
        <f t="shared" ref="K2648:AB2648" si="11693">MIN(K2627:K2628,K2630,K2632,K2634,K2636,K2638,K2640,K2642,K2644)</f>
        <v>0</v>
      </c>
      <c r="L2648" s="21">
        <f t="shared" si="11693"/>
        <v>0</v>
      </c>
      <c r="M2648" s="21">
        <f t="shared" si="11693"/>
        <v>0</v>
      </c>
      <c r="N2648" s="21">
        <f t="shared" si="11693"/>
        <v>0</v>
      </c>
      <c r="O2648" s="21">
        <f t="shared" si="11693"/>
        <v>0</v>
      </c>
      <c r="P2648" s="21">
        <f t="shared" si="11693"/>
        <v>0</v>
      </c>
      <c r="Q2648" s="21">
        <f t="shared" si="11693"/>
        <v>0</v>
      </c>
      <c r="R2648" s="21">
        <f t="shared" si="11693"/>
        <v>0</v>
      </c>
      <c r="S2648" s="21">
        <f t="shared" si="11693"/>
        <v>0</v>
      </c>
      <c r="T2648" s="21">
        <f t="shared" si="11693"/>
        <v>0</v>
      </c>
      <c r="U2648" s="21">
        <f t="shared" si="11693"/>
        <v>0</v>
      </c>
      <c r="V2648" s="21">
        <f t="shared" si="11693"/>
        <v>0</v>
      </c>
      <c r="W2648" s="21">
        <f t="shared" si="11693"/>
        <v>0</v>
      </c>
      <c r="X2648" s="21" t="e">
        <f t="shared" si="11693"/>
        <v>#DIV/0!</v>
      </c>
      <c r="Y2648" s="21">
        <f t="shared" si="11693"/>
        <v>0</v>
      </c>
      <c r="Z2648" s="21">
        <f t="shared" si="11693"/>
        <v>0</v>
      </c>
      <c r="AA2648" s="21">
        <f t="shared" si="11693"/>
        <v>0</v>
      </c>
      <c r="AB2648" s="21">
        <f t="shared" si="11693"/>
        <v>0</v>
      </c>
      <c r="AC2648" s="199"/>
      <c r="AD2648" s="200"/>
      <c r="AE2648" s="200"/>
      <c r="AF2648" s="200"/>
      <c r="AG2648" s="200"/>
      <c r="AH2648" s="200"/>
      <c r="AI2648" s="200"/>
      <c r="AJ2648" s="200"/>
      <c r="AK2648" s="201"/>
      <c r="AL2648" s="200"/>
      <c r="AM2648" s="202"/>
    </row>
    <row r="2649" spans="1:39" s="6" customFormat="1" outlineLevel="1">
      <c r="B2649" s="116"/>
      <c r="C2649" s="35"/>
      <c r="D2649" s="36"/>
      <c r="E2649" s="36"/>
      <c r="F2649" s="36"/>
      <c r="G2649" s="36"/>
      <c r="H2649" s="37"/>
      <c r="I2649" s="38" t="s">
        <v>25</v>
      </c>
      <c r="J2649" s="21">
        <f>MAX(J2627:J2628,J2630,J2632,J2634,J2636,J2638,J2640,J2642,J2644)</f>
        <v>0</v>
      </c>
      <c r="K2649" s="21">
        <f t="shared" ref="K2649:AB2649" si="11694">MAX(K2627:K2628,K2630,K2632,K2634,K2636,K2638,K2640,K2642,K2644)</f>
        <v>0</v>
      </c>
      <c r="L2649" s="21">
        <f t="shared" si="11694"/>
        <v>0</v>
      </c>
      <c r="M2649" s="21">
        <f t="shared" si="11694"/>
        <v>0</v>
      </c>
      <c r="N2649" s="21">
        <f t="shared" si="11694"/>
        <v>0</v>
      </c>
      <c r="O2649" s="21">
        <f t="shared" si="11694"/>
        <v>0</v>
      </c>
      <c r="P2649" s="21">
        <f t="shared" si="11694"/>
        <v>0</v>
      </c>
      <c r="Q2649" s="21">
        <f t="shared" si="11694"/>
        <v>0</v>
      </c>
      <c r="R2649" s="21">
        <f t="shared" si="11694"/>
        <v>0</v>
      </c>
      <c r="S2649" s="21">
        <f t="shared" si="11694"/>
        <v>0</v>
      </c>
      <c r="T2649" s="21">
        <f t="shared" si="11694"/>
        <v>0</v>
      </c>
      <c r="U2649" s="21">
        <f t="shared" si="11694"/>
        <v>0</v>
      </c>
      <c r="V2649" s="21">
        <f t="shared" si="11694"/>
        <v>0</v>
      </c>
      <c r="W2649" s="21">
        <f t="shared" si="11694"/>
        <v>0</v>
      </c>
      <c r="X2649" s="21" t="e">
        <f t="shared" si="11694"/>
        <v>#DIV/0!</v>
      </c>
      <c r="Y2649" s="21">
        <f t="shared" si="11694"/>
        <v>0</v>
      </c>
      <c r="Z2649" s="21">
        <f t="shared" si="11694"/>
        <v>0</v>
      </c>
      <c r="AA2649" s="21">
        <f t="shared" si="11694"/>
        <v>0</v>
      </c>
      <c r="AB2649" s="21">
        <f t="shared" si="11694"/>
        <v>0</v>
      </c>
      <c r="AC2649" s="199"/>
      <c r="AD2649" s="200"/>
      <c r="AE2649" s="200"/>
      <c r="AF2649" s="200"/>
      <c r="AG2649" s="200"/>
      <c r="AH2649" s="200"/>
      <c r="AI2649" s="200"/>
      <c r="AJ2649" s="200"/>
      <c r="AK2649" s="201"/>
      <c r="AL2649" s="200"/>
      <c r="AM2649" s="202"/>
    </row>
    <row r="2650" spans="1:39" s="6" customFormat="1" outlineLevel="1">
      <c r="B2650" s="116"/>
      <c r="C2650" s="35"/>
      <c r="D2650" s="36"/>
      <c r="E2650" s="36"/>
      <c r="F2650" s="36"/>
      <c r="G2650" s="36"/>
      <c r="H2650" s="37"/>
      <c r="I2650" s="38"/>
      <c r="J2650" s="21"/>
      <c r="K2650" s="21"/>
      <c r="L2650" s="21"/>
      <c r="M2650" s="21"/>
      <c r="N2650" s="21"/>
      <c r="O2650" s="21"/>
      <c r="P2650" s="21"/>
      <c r="Q2650" s="21"/>
      <c r="R2650" s="21"/>
      <c r="S2650" s="21"/>
      <c r="T2650" s="21"/>
      <c r="U2650" s="21"/>
      <c r="V2650" s="21"/>
      <c r="W2650" s="21"/>
      <c r="X2650" s="21"/>
      <c r="Y2650" s="21"/>
      <c r="Z2650" s="21"/>
      <c r="AA2650" s="21"/>
      <c r="AB2650" s="21"/>
      <c r="AC2650" s="200"/>
      <c r="AD2650" s="200"/>
      <c r="AE2650" s="200"/>
      <c r="AF2650" s="200"/>
      <c r="AG2650" s="200"/>
      <c r="AH2650" s="200"/>
      <c r="AI2650" s="200"/>
      <c r="AJ2650" s="200"/>
      <c r="AK2650" s="200"/>
      <c r="AL2650" s="200"/>
      <c r="AM2650" s="202"/>
    </row>
    <row r="2651" spans="1:39" s="31" customFormat="1" ht="16.5" outlineLevel="1" thickBot="1">
      <c r="B2651" s="117"/>
      <c r="C2651" s="39"/>
      <c r="D2651" s="40"/>
      <c r="E2651" s="40"/>
      <c r="F2651" s="40"/>
      <c r="G2651" s="40"/>
      <c r="H2651" s="41"/>
      <c r="I2651" s="42"/>
      <c r="J2651" s="43"/>
      <c r="K2651" s="43"/>
      <c r="L2651" s="43"/>
      <c r="M2651" s="43"/>
      <c r="N2651" s="43"/>
      <c r="O2651" s="43"/>
      <c r="P2651" s="43"/>
      <c r="Q2651" s="43"/>
      <c r="R2651" s="43"/>
      <c r="S2651" s="43"/>
      <c r="T2651" s="43"/>
      <c r="U2651" s="43"/>
      <c r="V2651" s="43"/>
      <c r="W2651" s="43"/>
      <c r="X2651" s="43"/>
      <c r="Y2651" s="43"/>
      <c r="Z2651" s="43"/>
      <c r="AA2651" s="43"/>
      <c r="AB2651" s="43"/>
      <c r="AC2651" s="204"/>
      <c r="AD2651" s="204"/>
      <c r="AE2651" s="204"/>
      <c r="AF2651" s="204"/>
      <c r="AG2651" s="204"/>
      <c r="AH2651" s="204"/>
      <c r="AI2651" s="204"/>
      <c r="AJ2651" s="204"/>
      <c r="AK2651" s="204"/>
      <c r="AL2651" s="204"/>
      <c r="AM2651" s="205"/>
    </row>
    <row r="2652" spans="1:39" customFormat="1">
      <c r="B2652" s="118"/>
      <c r="C2652" s="28"/>
      <c r="D2652" s="19"/>
      <c r="E2652" s="19"/>
      <c r="F2652" s="19"/>
      <c r="G2652" s="19"/>
      <c r="H2652" s="29"/>
      <c r="I2652" s="20"/>
      <c r="J2652" s="30"/>
      <c r="K2652" s="30"/>
      <c r="L2652" s="30"/>
      <c r="M2652" s="30"/>
      <c r="N2652" s="30"/>
      <c r="O2652" s="30"/>
      <c r="P2652" s="30"/>
      <c r="Q2652" s="30"/>
      <c r="R2652" s="30"/>
      <c r="S2652" s="30"/>
      <c r="T2652" s="30"/>
      <c r="U2652" s="30"/>
      <c r="V2652" s="30"/>
      <c r="W2652" s="30"/>
      <c r="X2652" s="30"/>
      <c r="Y2652" s="30"/>
      <c r="Z2652" s="30"/>
      <c r="AA2652" s="30"/>
      <c r="AB2652" s="30"/>
      <c r="AC2652" s="206"/>
      <c r="AD2652" s="206"/>
      <c r="AE2652" s="206"/>
      <c r="AF2652" s="206"/>
      <c r="AG2652" s="206"/>
      <c r="AH2652" s="206"/>
      <c r="AI2652" s="206"/>
      <c r="AJ2652" s="206"/>
      <c r="AK2652" s="206"/>
      <c r="AL2652" s="206"/>
      <c r="AM2652" s="207"/>
    </row>
    <row r="2653" spans="1:39" customFormat="1" outlineLevel="1">
      <c r="B2653" s="114" t="s">
        <v>41</v>
      </c>
      <c r="C2653" s="28"/>
      <c r="D2653" s="19"/>
      <c r="E2653" s="19"/>
      <c r="F2653" s="19"/>
      <c r="G2653" s="19"/>
      <c r="H2653" s="29"/>
      <c r="I2653" s="20"/>
      <c r="J2653" s="30"/>
      <c r="K2653" s="30"/>
      <c r="L2653" s="30"/>
      <c r="M2653" s="30"/>
      <c r="N2653" s="30"/>
      <c r="O2653" s="30"/>
      <c r="P2653" s="30"/>
      <c r="Q2653" s="30"/>
      <c r="R2653" s="30"/>
      <c r="S2653" s="30"/>
      <c r="T2653" s="30"/>
      <c r="U2653" s="30"/>
      <c r="V2653" s="30"/>
      <c r="W2653" s="30"/>
      <c r="X2653" s="30"/>
      <c r="Y2653" s="30"/>
      <c r="Z2653" s="30"/>
      <c r="AA2653" s="30"/>
      <c r="AB2653" s="30"/>
      <c r="AC2653" s="206"/>
      <c r="AD2653" s="206"/>
      <c r="AE2653" s="206"/>
      <c r="AF2653" s="206"/>
      <c r="AG2653" s="206"/>
      <c r="AH2653" s="206"/>
      <c r="AI2653" s="206"/>
      <c r="AJ2653" s="206"/>
      <c r="AK2653" s="206"/>
      <c r="AL2653" s="206"/>
      <c r="AM2653" s="207"/>
    </row>
    <row r="2654" spans="1:39" customFormat="1" outlineLevel="1">
      <c r="A2654" t="str">
        <f>B2654&amp;C2654</f>
        <v>Surname, Forename1</v>
      </c>
      <c r="B2654" s="255" t="s">
        <v>28</v>
      </c>
      <c r="C2654" s="122">
        <v>1</v>
      </c>
      <c r="D2654" s="26" t="s">
        <v>22</v>
      </c>
      <c r="E2654" s="103"/>
      <c r="F2654" s="217"/>
      <c r="G2654" s="218"/>
      <c r="H2654" s="16"/>
      <c r="I2654" s="16"/>
      <c r="J2654" s="17"/>
      <c r="K2654" s="94"/>
      <c r="L2654" s="94"/>
      <c r="M2654" s="94"/>
      <c r="N2654" s="94"/>
      <c r="O2654" s="94"/>
      <c r="P2654" s="94"/>
      <c r="Q2654" s="17">
        <f>SUM(K2654:P2654)</f>
        <v>0</v>
      </c>
      <c r="R2654" s="94"/>
      <c r="S2654" s="94"/>
      <c r="T2654" s="17">
        <f>SUM(R2654:S2654)</f>
        <v>0</v>
      </c>
      <c r="U2654" s="17"/>
      <c r="V2654" s="94"/>
      <c r="W2654" s="17"/>
      <c r="X2654" s="94" t="e">
        <f>AVERAGE(V2654:W2654)</f>
        <v>#DIV/0!</v>
      </c>
      <c r="Y2654" s="17"/>
      <c r="Z2654" s="17"/>
      <c r="AA2654" s="17"/>
      <c r="AB2654" s="17"/>
      <c r="AC2654" s="190">
        <f>IF(J2654&lt;&gt;0,INT(25.4347*POWER((18-J2654),1.81)),0)</f>
        <v>0</v>
      </c>
      <c r="AD2654" s="190">
        <f>IF(Q2654&lt;&gt;0,INT(0.14354*POWER(((10*Q2654)-220),1.4)),0)</f>
        <v>0</v>
      </c>
      <c r="AE2654" s="190">
        <f>IF(T2654&lt;&gt;0,INT(51.39*POWER((T2654-1.5),1.05)),0)</f>
        <v>0</v>
      </c>
      <c r="AF2654" s="190">
        <f>IF(U2654&lt;&gt;0,INT(0.8465*POWER(((100*U2654)-75),1.42)),0)</f>
        <v>0</v>
      </c>
      <c r="AG2654" s="190" t="e">
        <f>IF(X2654&lt;&gt;0,INT(1.53775*POWER((82-X2654),1.81)),0)</f>
        <v>#DIV/0!</v>
      </c>
      <c r="AH2654" s="190">
        <f>IF(Y2654&lt;&gt;0,INT(5.74352*POWER((28.5-Y2654),1.92)),0)</f>
        <v>0</v>
      </c>
      <c r="AI2654" s="190">
        <f>IF(Z2654&lt;&gt;0,INT(12.91*POWER((Z2654-4),1.1)),0)</f>
        <v>0</v>
      </c>
      <c r="AJ2654" s="190">
        <f>IF(AA2654&lt;&gt;0,INT(0.2797*POWER(((100*AA2654)),1.35)),0)</f>
        <v>0</v>
      </c>
      <c r="AK2654" s="191">
        <f>IF(AB2654&lt;&gt;0,INT(100.14*POWER((AB2654-1),1.08)),0)</f>
        <v>0</v>
      </c>
      <c r="AL2654" s="208">
        <v>7</v>
      </c>
      <c r="AM2654" s="193" t="e">
        <f>SUM(AC2654:AK2654)</f>
        <v>#DIV/0!</v>
      </c>
    </row>
    <row r="2655" spans="1:39" customFormat="1" outlineLevel="1">
      <c r="A2655" t="str">
        <f>B2654&amp;C2655</f>
        <v>Surname, Forename2</v>
      </c>
      <c r="B2655" s="256"/>
      <c r="C2655" s="123">
        <v>2</v>
      </c>
      <c r="D2655" s="26" t="s">
        <v>22</v>
      </c>
      <c r="E2655" s="103"/>
      <c r="F2655" s="219"/>
      <c r="G2655" s="220"/>
      <c r="H2655" s="15"/>
      <c r="I2655" s="16"/>
      <c r="J2655" s="17"/>
      <c r="K2655" s="94"/>
      <c r="L2655" s="94"/>
      <c r="M2655" s="94"/>
      <c r="N2655" s="94"/>
      <c r="O2655" s="94"/>
      <c r="P2655" s="94"/>
      <c r="Q2655" s="17" t="str">
        <f>IF(SUM(K2655:P2655)=0,"",SUM(K2655:P2655))</f>
        <v/>
      </c>
      <c r="R2655" s="94"/>
      <c r="S2655" s="94"/>
      <c r="T2655" s="17" t="str">
        <f>IF(SUM(R2655:S2655)=0,"",SUM(R2655:S2655))</f>
        <v/>
      </c>
      <c r="U2655" s="17"/>
      <c r="V2655" s="94"/>
      <c r="W2655" s="17"/>
      <c r="X2655" s="94" t="str">
        <f>IFERROR(AVERAGE(V2655:W2655),"")</f>
        <v/>
      </c>
      <c r="Y2655" s="17"/>
      <c r="Z2655" s="17"/>
      <c r="AA2655" s="71"/>
      <c r="AB2655" s="17"/>
      <c r="AC2655" s="190" t="str">
        <f>IF(J2655="","",IF(J2655&lt;&gt;0,INT(25.4347*POWER((18-J2655),1.81)),0))</f>
        <v/>
      </c>
      <c r="AD2655" s="190" t="str">
        <f>IFERROR(IF(Q2655&lt;&gt;0,INT(0.14354*POWER(((10*Q2655)-220),1.4)),0),"")</f>
        <v/>
      </c>
      <c r="AE2655" s="190" t="str">
        <f>IFERROR(IF(T2655&lt;&gt;0,INT(51.39*POWER((T2655-1.5),1.05)),0),"")</f>
        <v/>
      </c>
      <c r="AF2655" s="190">
        <f>IF(U2655&lt;&gt;0,INT(0.8465*POWER(((100*U2655)-75),1.42)),0)</f>
        <v>0</v>
      </c>
      <c r="AG2655" s="190" t="str">
        <f>IFERROR(IF(X2655&lt;&gt;0,INT(1.53775*POWER((82-X2655),1.81)),0),"")</f>
        <v/>
      </c>
      <c r="AH2655" s="190" t="str">
        <f>IF(Y2655="","",IF(Y2655&lt;&gt;0,INT(5.74352*POWER((28.5-Y2655),1.92)),0))</f>
        <v/>
      </c>
      <c r="AI2655" s="190">
        <f>IF(Z2655&lt;&gt;0,INT(12.91*POWER((Z2655-4),1.1)),0)</f>
        <v>0</v>
      </c>
      <c r="AJ2655" s="190" t="str">
        <f>IF(AA2655="","",IF(AA2655&lt;&gt;0,INT(0.2797*POWER(((100*AA2655)),1.35)),0))</f>
        <v/>
      </c>
      <c r="AK2655" s="191" t="str">
        <f>IF(AB2655="","",IF(AB2655&lt;&gt;0,INT(100.14*POWER((AB2655-1),1.08)),0))</f>
        <v/>
      </c>
      <c r="AL2655" s="192">
        <f>COUNT(J2655,Q2655,T2655,X2655,Y2655,AA2655,AB2655)</f>
        <v>0</v>
      </c>
      <c r="AM2655" s="193" t="str">
        <f>IF(AL2655=0,"",SUM(AC2655:AK2655))</f>
        <v/>
      </c>
    </row>
    <row r="2656" spans="1:39" customFormat="1" outlineLevel="1">
      <c r="B2656" s="256"/>
      <c r="C2656" s="124" t="s">
        <v>65</v>
      </c>
      <c r="D2656" s="103"/>
      <c r="E2656" s="103"/>
      <c r="F2656" s="219"/>
      <c r="G2656" s="220"/>
      <c r="H2656" s="104"/>
      <c r="I2656" s="105"/>
      <c r="J2656" s="107" t="str">
        <f>IFERROR((J2654-J2655)/J2655*100%,"")</f>
        <v/>
      </c>
      <c r="K2656" s="107" t="str">
        <f>IFERROR((K2655-K2654)/K2655*100%,"")</f>
        <v/>
      </c>
      <c r="L2656" s="107" t="str">
        <f t="shared" ref="L2656:S2656" si="11695">IFERROR((L2655-L2654)/L2655*100%,"")</f>
        <v/>
      </c>
      <c r="M2656" s="107" t="str">
        <f t="shared" si="11695"/>
        <v/>
      </c>
      <c r="N2656" s="107" t="str">
        <f t="shared" si="11695"/>
        <v/>
      </c>
      <c r="O2656" s="107" t="str">
        <f t="shared" si="11695"/>
        <v/>
      </c>
      <c r="P2656" s="107" t="str">
        <f t="shared" si="11695"/>
        <v/>
      </c>
      <c r="Q2656" s="107" t="str">
        <f t="shared" si="11695"/>
        <v/>
      </c>
      <c r="R2656" s="107" t="str">
        <f t="shared" si="11695"/>
        <v/>
      </c>
      <c r="S2656" s="107" t="str">
        <f t="shared" si="11695"/>
        <v/>
      </c>
      <c r="T2656" s="107" t="str">
        <f>IFERROR((T2655-T2654)/T2655*100%,"")</f>
        <v/>
      </c>
      <c r="U2656" s="107" t="str">
        <f t="shared" ref="U2656" si="11696">IFERROR((U2655-U2654)/U2655*100%,"")</f>
        <v/>
      </c>
      <c r="V2656" s="107" t="str">
        <f>IFERROR((V2654-V2655)/V2655*100%,"")</f>
        <v/>
      </c>
      <c r="W2656" s="107" t="str">
        <f>IFERROR((W2654-W2655)/W2655*100%,"")</f>
        <v/>
      </c>
      <c r="X2656" s="107" t="str">
        <f>IFERROR((X2654-X2655)/X2655*100%,"")</f>
        <v/>
      </c>
      <c r="Y2656" s="107" t="str">
        <f>IFERROR((Y2654-Y2655)/Y2655*100%,"")</f>
        <v/>
      </c>
      <c r="Z2656" s="107" t="str">
        <f t="shared" ref="Z2656:AB2656" si="11697">IFERROR((Z2655-Z2654)/Z2655*100%,"")</f>
        <v/>
      </c>
      <c r="AA2656" s="107" t="str">
        <f t="shared" si="11697"/>
        <v/>
      </c>
      <c r="AB2656" s="107" t="str">
        <f t="shared" si="11697"/>
        <v/>
      </c>
      <c r="AC2656" s="194" t="str">
        <f t="shared" ref="AC2656" si="11698">IFERROR((AC2655-AC2654)/AC2655*100%,"")</f>
        <v/>
      </c>
      <c r="AD2656" s="194" t="str">
        <f t="shared" ref="AD2656" si="11699">IFERROR((AD2655-AD2654)/AD2655*100%,"")</f>
        <v/>
      </c>
      <c r="AE2656" s="194" t="str">
        <f t="shared" ref="AE2656" si="11700">IFERROR((AE2655-AE2654)/AE2655*100%,"")</f>
        <v/>
      </c>
      <c r="AF2656" s="194" t="str">
        <f t="shared" ref="AF2656" si="11701">IFERROR((AF2655-AF2654)/AF2655*100%,"")</f>
        <v/>
      </c>
      <c r="AG2656" s="194" t="str">
        <f t="shared" ref="AG2656" si="11702">IFERROR((AG2655-AG2654)/AG2655*100%,"")</f>
        <v/>
      </c>
      <c r="AH2656" s="194" t="str">
        <f t="shared" ref="AH2656" si="11703">IFERROR((AH2655-AH2654)/AH2655*100%,"")</f>
        <v/>
      </c>
      <c r="AI2656" s="194" t="str">
        <f t="shared" ref="AI2656" si="11704">IFERROR((AI2655-AI2654)/AI2655*100%,"")</f>
        <v/>
      </c>
      <c r="AJ2656" s="194" t="str">
        <f t="shared" ref="AJ2656" si="11705">IFERROR((AJ2655-AJ2654)/AJ2655*100%,"")</f>
        <v/>
      </c>
      <c r="AK2656" s="194" t="str">
        <f t="shared" ref="AK2656" si="11706">IFERROR((AK2655-AK2654)/AK2655*100%,"")</f>
        <v/>
      </c>
      <c r="AL2656" s="194" t="str">
        <f t="shared" ref="AL2656:AM2656" si="11707">IFERROR((AL2655-AL2654)/AL2655*100%,"")</f>
        <v/>
      </c>
      <c r="AM2656" s="228" t="str">
        <f t="shared" si="11707"/>
        <v/>
      </c>
    </row>
    <row r="2657" spans="1:39" customFormat="1" outlineLevel="1">
      <c r="A2657" t="str">
        <f>B2654&amp;C2657</f>
        <v>Surname, Forename3</v>
      </c>
      <c r="B2657" s="256"/>
      <c r="C2657" s="123">
        <v>3</v>
      </c>
      <c r="D2657" s="26" t="s">
        <v>22</v>
      </c>
      <c r="E2657" s="103"/>
      <c r="F2657" s="219"/>
      <c r="G2657" s="220"/>
      <c r="H2657" s="15"/>
      <c r="I2657" s="16"/>
      <c r="J2657" s="17"/>
      <c r="K2657" s="94"/>
      <c r="L2657" s="94"/>
      <c r="M2657" s="94"/>
      <c r="N2657" s="94"/>
      <c r="O2657" s="94"/>
      <c r="P2657" s="94"/>
      <c r="Q2657" s="17" t="str">
        <f>IF(SUM(K2657:P2657)=0,"",SUM(K2657:P2657))</f>
        <v/>
      </c>
      <c r="R2657" s="94"/>
      <c r="S2657" s="94"/>
      <c r="T2657" s="17" t="str">
        <f>IF(SUM(R2657:S2657)=0,"",SUM(R2657:S2657))</f>
        <v/>
      </c>
      <c r="U2657" s="17"/>
      <c r="V2657" s="94"/>
      <c r="W2657" s="17"/>
      <c r="X2657" s="94" t="str">
        <f>IFERROR(AVERAGE(V2657:W2657),"")</f>
        <v/>
      </c>
      <c r="Y2657" s="17"/>
      <c r="Z2657" s="17"/>
      <c r="AA2657" s="71"/>
      <c r="AB2657" s="17"/>
      <c r="AC2657" s="190" t="str">
        <f>IF(J2657="","",IF(J2657&lt;&gt;0,INT(25.4347*POWER((18-J2657),1.81)),0))</f>
        <v/>
      </c>
      <c r="AD2657" s="190" t="str">
        <f>IFERROR(IF(Q2657&lt;&gt;0,INT(0.14354*POWER(((10*Q2657)-220),1.4)),0),"")</f>
        <v/>
      </c>
      <c r="AE2657" s="190" t="str">
        <f>IFERROR(IF(T2657&lt;&gt;0,INT(51.39*POWER((T2657-1.5),1.05)),0),"")</f>
        <v/>
      </c>
      <c r="AF2657" s="190">
        <f>IF(U2657&lt;&gt;0,INT(0.8465*POWER(((100*U2657)-75),1.42)),0)</f>
        <v>0</v>
      </c>
      <c r="AG2657" s="190" t="str">
        <f>IFERROR(IF(X2657&lt;&gt;0,INT(1.53775*POWER((82-X2657),1.81)),0),"")</f>
        <v/>
      </c>
      <c r="AH2657" s="190" t="str">
        <f>IF(Y2657="","",IF(Y2657&lt;&gt;0,INT(5.74352*POWER((28.5-Y2657),1.92)),0))</f>
        <v/>
      </c>
      <c r="AI2657" s="190">
        <f>IF(Z2657&lt;&gt;0,INT(12.91*POWER((Z2657-4),1.1)),0)</f>
        <v>0</v>
      </c>
      <c r="AJ2657" s="190" t="str">
        <f>IF(AA2657="","",IF(AA2657&lt;&gt;0,INT(0.2797*POWER(((100*AA2657)),1.35)),0))</f>
        <v/>
      </c>
      <c r="AK2657" s="191" t="str">
        <f>IF(AB2657="","",IF(AB2657&lt;&gt;0,INT(100.14*POWER((AB2657-1),1.08)),0))</f>
        <v/>
      </c>
      <c r="AL2657" s="192">
        <f>COUNT(J2657,Q2657,T2657,X2657,Y2657,AA2657,AB2657)</f>
        <v>0</v>
      </c>
      <c r="AM2657" s="193" t="str">
        <f>IF(AL2657=0,"",SUM(AC2657:AK2657))</f>
        <v/>
      </c>
    </row>
    <row r="2658" spans="1:39" customFormat="1" outlineLevel="1">
      <c r="B2658" s="256"/>
      <c r="C2658" s="124" t="s">
        <v>65</v>
      </c>
      <c r="D2658" s="103"/>
      <c r="E2658" s="103"/>
      <c r="F2658" s="219"/>
      <c r="G2658" s="220"/>
      <c r="H2658" s="104"/>
      <c r="I2658" s="105"/>
      <c r="J2658" s="107" t="str">
        <f>IFERROR((J2655-J2657)/J2657*100%,"")</f>
        <v/>
      </c>
      <c r="K2658" s="107" t="str">
        <f t="shared" ref="K2658:T2658" si="11708">IFERROR((K2657-K2655)/K2657*100%,"")</f>
        <v/>
      </c>
      <c r="L2658" s="107" t="str">
        <f t="shared" si="11708"/>
        <v/>
      </c>
      <c r="M2658" s="107" t="str">
        <f t="shared" si="11708"/>
        <v/>
      </c>
      <c r="N2658" s="107" t="str">
        <f t="shared" si="11708"/>
        <v/>
      </c>
      <c r="O2658" s="107" t="str">
        <f t="shared" si="11708"/>
        <v/>
      </c>
      <c r="P2658" s="107" t="str">
        <f t="shared" si="11708"/>
        <v/>
      </c>
      <c r="Q2658" s="107" t="str">
        <f t="shared" si="11708"/>
        <v/>
      </c>
      <c r="R2658" s="107" t="str">
        <f t="shared" si="11708"/>
        <v/>
      </c>
      <c r="S2658" s="107" t="str">
        <f t="shared" si="11708"/>
        <v/>
      </c>
      <c r="T2658" s="107" t="str">
        <f t="shared" si="11708"/>
        <v/>
      </c>
      <c r="U2658" s="107" t="str">
        <f t="shared" ref="U2658" si="11709">IFERROR((U2657-U2656)/U2657*100%,"")</f>
        <v/>
      </c>
      <c r="V2658" s="107" t="str">
        <f>IFERROR((V2655-V2657)/V2657*100%,"")</f>
        <v/>
      </c>
      <c r="W2658" s="107" t="str">
        <f>IFERROR((W2655-W2657)/W2657*100%,"")</f>
        <v/>
      </c>
      <c r="X2658" s="107" t="str">
        <f>IFERROR((X2655-X2657)/X2657*100%,"")</f>
        <v/>
      </c>
      <c r="Y2658" s="107" t="str">
        <f>IFERROR((Y2655-Y2657)/Y2657*100%,"")</f>
        <v/>
      </c>
      <c r="Z2658" s="107" t="str">
        <f t="shared" ref="Z2658" si="11710">IFERROR((Z2657-Z2656)/Z2657*100%,"")</f>
        <v/>
      </c>
      <c r="AA2658" s="107" t="str">
        <f>IFERROR((AA2657-AA2655)/AA2657*100%,"")</f>
        <v/>
      </c>
      <c r="AB2658" s="107" t="str">
        <f>IFERROR((AB2657-AB2655)/AB2657*100%,"")</f>
        <v/>
      </c>
      <c r="AC2658" s="194" t="str">
        <f t="shared" ref="AC2658" si="11711">IFERROR((AC2657-AC2656)/AC2657*100%,"")</f>
        <v/>
      </c>
      <c r="AD2658" s="194" t="str">
        <f t="shared" ref="AD2658" si="11712">IFERROR((AD2657-AD2656)/AD2657*100%,"")</f>
        <v/>
      </c>
      <c r="AE2658" s="194" t="str">
        <f t="shared" ref="AE2658" si="11713">IFERROR((AE2657-AE2656)/AE2657*100%,"")</f>
        <v/>
      </c>
      <c r="AF2658" s="194" t="str">
        <f t="shared" ref="AF2658" si="11714">IFERROR((AF2657-AF2656)/AF2657*100%,"")</f>
        <v/>
      </c>
      <c r="AG2658" s="194" t="str">
        <f t="shared" ref="AG2658" si="11715">IFERROR((AG2657-AG2656)/AG2657*100%,"")</f>
        <v/>
      </c>
      <c r="AH2658" s="194" t="str">
        <f t="shared" ref="AH2658" si="11716">IFERROR((AH2657-AH2656)/AH2657*100%,"")</f>
        <v/>
      </c>
      <c r="AI2658" s="194" t="str">
        <f t="shared" ref="AI2658" si="11717">IFERROR((AI2657-AI2656)/AI2657*100%,"")</f>
        <v/>
      </c>
      <c r="AJ2658" s="194" t="str">
        <f t="shared" ref="AJ2658" si="11718">IFERROR((AJ2657-AJ2656)/AJ2657*100%,"")</f>
        <v/>
      </c>
      <c r="AK2658" s="194" t="str">
        <f t="shared" ref="AK2658" si="11719">IFERROR((AK2657-AK2656)/AK2657*100%,"")</f>
        <v/>
      </c>
      <c r="AL2658" s="194" t="str">
        <f t="shared" ref="AL2658" si="11720">IFERROR((AL2657-AL2656)/AL2657*100%,"")</f>
        <v/>
      </c>
      <c r="AM2658" s="227" t="str">
        <f>IFERROR((AM2657-AM2655)/AM2657*100%,"")</f>
        <v/>
      </c>
    </row>
    <row r="2659" spans="1:39" customFormat="1" outlineLevel="1">
      <c r="A2659" t="str">
        <f>B2654&amp;C2659</f>
        <v>Surname, Forename4</v>
      </c>
      <c r="B2659" s="256"/>
      <c r="C2659" s="123">
        <v>4</v>
      </c>
      <c r="D2659" s="26" t="s">
        <v>22</v>
      </c>
      <c r="E2659" s="103"/>
      <c r="F2659" s="219"/>
      <c r="G2659" s="220"/>
      <c r="H2659" s="15"/>
      <c r="I2659" s="16"/>
      <c r="J2659" s="17"/>
      <c r="K2659" s="94"/>
      <c r="L2659" s="94"/>
      <c r="M2659" s="94"/>
      <c r="N2659" s="94"/>
      <c r="O2659" s="94"/>
      <c r="P2659" s="94"/>
      <c r="Q2659" s="17" t="str">
        <f>IF(SUM(K2659:P2659)=0,"",SUM(K2659:P2659))</f>
        <v/>
      </c>
      <c r="R2659" s="94"/>
      <c r="S2659" s="94"/>
      <c r="T2659" s="17" t="str">
        <f>IF(SUM(R2659:S2659)=0,"",SUM(R2659:S2659))</f>
        <v/>
      </c>
      <c r="U2659" s="17"/>
      <c r="V2659" s="94"/>
      <c r="W2659" s="17"/>
      <c r="X2659" s="94" t="str">
        <f>IFERROR(AVERAGE(V2659:W2659),"")</f>
        <v/>
      </c>
      <c r="Y2659" s="17"/>
      <c r="Z2659" s="17"/>
      <c r="AA2659" s="71"/>
      <c r="AB2659" s="17"/>
      <c r="AC2659" s="190" t="str">
        <f>IF(J2659="","",IF(J2659&lt;&gt;0,INT(25.4347*POWER((18-J2659),1.81)),0))</f>
        <v/>
      </c>
      <c r="AD2659" s="190" t="str">
        <f>IFERROR(IF(Q2659&lt;&gt;0,INT(0.14354*POWER(((10*Q2659)-220),1.4)),0),"")</f>
        <v/>
      </c>
      <c r="AE2659" s="190" t="str">
        <f>IFERROR(IF(T2659&lt;&gt;0,INT(51.39*POWER((T2659-1.5),1.05)),0),"")</f>
        <v/>
      </c>
      <c r="AF2659" s="190">
        <f>IF(U2659&lt;&gt;0,INT(0.8465*POWER(((100*U2659)-75),1.42)),0)</f>
        <v>0</v>
      </c>
      <c r="AG2659" s="190" t="str">
        <f>IFERROR(IF(X2659&lt;&gt;0,INT(1.53775*POWER((82-X2659),1.81)),0),"")</f>
        <v/>
      </c>
      <c r="AH2659" s="190" t="str">
        <f>IF(Y2659="","",IF(Y2659&lt;&gt;0,INT(5.74352*POWER((28.5-Y2659),1.92)),0))</f>
        <v/>
      </c>
      <c r="AI2659" s="190">
        <f>IF(Z2659&lt;&gt;0,INT(12.91*POWER((Z2659-4),1.1)),0)</f>
        <v>0</v>
      </c>
      <c r="AJ2659" s="190" t="str">
        <f>IF(AA2659="","",IF(AA2659&lt;&gt;0,INT(0.2797*POWER(((100*AA2659)),1.35)),0))</f>
        <v/>
      </c>
      <c r="AK2659" s="191" t="str">
        <f>IF(AB2659="","",IF(AB2659&lt;&gt;0,INT(100.14*POWER((AB2659-1),1.08)),0))</f>
        <v/>
      </c>
      <c r="AL2659" s="192">
        <f>COUNT(J2659,Q2659,T2659,X2659,Y2659,AA2659,AB2659)</f>
        <v>0</v>
      </c>
      <c r="AM2659" s="193" t="str">
        <f>IF(AL2659=0,"",SUM(AC2659:AK2659))</f>
        <v/>
      </c>
    </row>
    <row r="2660" spans="1:39" customFormat="1" outlineLevel="1">
      <c r="B2660" s="256"/>
      <c r="C2660" s="124" t="s">
        <v>65</v>
      </c>
      <c r="D2660" s="103"/>
      <c r="E2660" s="103"/>
      <c r="F2660" s="219"/>
      <c r="G2660" s="220"/>
      <c r="H2660" s="104"/>
      <c r="I2660" s="105"/>
      <c r="J2660" s="107" t="str">
        <f>IFERROR((J2657-J2659)/J2659*100%,"")</f>
        <v/>
      </c>
      <c r="K2660" s="107" t="str">
        <f t="shared" ref="K2660:T2660" si="11721">IFERROR((K2659-K2657)/K2659*100%,"")</f>
        <v/>
      </c>
      <c r="L2660" s="107" t="str">
        <f t="shared" si="11721"/>
        <v/>
      </c>
      <c r="M2660" s="107" t="str">
        <f t="shared" si="11721"/>
        <v/>
      </c>
      <c r="N2660" s="107" t="str">
        <f t="shared" si="11721"/>
        <v/>
      </c>
      <c r="O2660" s="107" t="str">
        <f t="shared" si="11721"/>
        <v/>
      </c>
      <c r="P2660" s="107" t="str">
        <f t="shared" si="11721"/>
        <v/>
      </c>
      <c r="Q2660" s="107" t="str">
        <f t="shared" si="11721"/>
        <v/>
      </c>
      <c r="R2660" s="107" t="str">
        <f t="shared" si="11721"/>
        <v/>
      </c>
      <c r="S2660" s="107" t="str">
        <f t="shared" si="11721"/>
        <v/>
      </c>
      <c r="T2660" s="107" t="str">
        <f t="shared" si="11721"/>
        <v/>
      </c>
      <c r="U2660" s="107" t="str">
        <f t="shared" ref="U2660" si="11722">IFERROR((U2659-U2658)/U2659*100%,"")</f>
        <v/>
      </c>
      <c r="V2660" s="107" t="str">
        <f>IFERROR((V2657-V2659)/V2659*100%,"")</f>
        <v/>
      </c>
      <c r="W2660" s="107" t="str">
        <f>IFERROR((W2657-W2659)/W2659*100%,"")</f>
        <v/>
      </c>
      <c r="X2660" s="107" t="str">
        <f>IFERROR((X2657-X2659)/X2659*100%,"")</f>
        <v/>
      </c>
      <c r="Y2660" s="107" t="str">
        <f>IFERROR((Y2657-Y2659)/Y2659*100%,"")</f>
        <v/>
      </c>
      <c r="Z2660" s="107" t="str">
        <f t="shared" ref="Z2660" si="11723">IFERROR((Z2659-Z2658)/Z2659*100%,"")</f>
        <v/>
      </c>
      <c r="AA2660" s="107" t="str">
        <f>IFERROR((AA2659-AA2657)/AA2659*100%,"")</f>
        <v/>
      </c>
      <c r="AB2660" s="107" t="str">
        <f>IFERROR((AB2659-AB2657)/AB2659*100%,"")</f>
        <v/>
      </c>
      <c r="AC2660" s="194" t="str">
        <f t="shared" ref="AC2660" si="11724">IFERROR((AC2659-AC2658)/AC2659*100%,"")</f>
        <v/>
      </c>
      <c r="AD2660" s="194" t="str">
        <f t="shared" ref="AD2660" si="11725">IFERROR((AD2659-AD2658)/AD2659*100%,"")</f>
        <v/>
      </c>
      <c r="AE2660" s="194" t="str">
        <f t="shared" ref="AE2660" si="11726">IFERROR((AE2659-AE2658)/AE2659*100%,"")</f>
        <v/>
      </c>
      <c r="AF2660" s="194" t="str">
        <f t="shared" ref="AF2660" si="11727">IFERROR((AF2659-AF2658)/AF2659*100%,"")</f>
        <v/>
      </c>
      <c r="AG2660" s="194" t="str">
        <f t="shared" ref="AG2660" si="11728">IFERROR((AG2659-AG2658)/AG2659*100%,"")</f>
        <v/>
      </c>
      <c r="AH2660" s="194" t="str">
        <f t="shared" ref="AH2660" si="11729">IFERROR((AH2659-AH2658)/AH2659*100%,"")</f>
        <v/>
      </c>
      <c r="AI2660" s="194" t="str">
        <f t="shared" ref="AI2660" si="11730">IFERROR((AI2659-AI2658)/AI2659*100%,"")</f>
        <v/>
      </c>
      <c r="AJ2660" s="194" t="str">
        <f t="shared" ref="AJ2660" si="11731">IFERROR((AJ2659-AJ2658)/AJ2659*100%,"")</f>
        <v/>
      </c>
      <c r="AK2660" s="194" t="str">
        <f t="shared" ref="AK2660" si="11732">IFERROR((AK2659-AK2658)/AK2659*100%,"")</f>
        <v/>
      </c>
      <c r="AL2660" s="194" t="str">
        <f t="shared" ref="AL2660" si="11733">IFERROR((AL2659-AL2658)/AL2659*100%,"")</f>
        <v/>
      </c>
      <c r="AM2660" s="227" t="str">
        <f>IFERROR((AM2659-AM2657)/AM2659*100%,"")</f>
        <v/>
      </c>
    </row>
    <row r="2661" spans="1:39" customFormat="1" outlineLevel="1">
      <c r="A2661" t="str">
        <f>B2654&amp;C2661</f>
        <v>Surname, Forename5</v>
      </c>
      <c r="B2661" s="256"/>
      <c r="C2661" s="123">
        <v>5</v>
      </c>
      <c r="D2661" s="26" t="s">
        <v>22</v>
      </c>
      <c r="E2661" s="103"/>
      <c r="F2661" s="219"/>
      <c r="G2661" s="220"/>
      <c r="H2661" s="15"/>
      <c r="I2661" s="16"/>
      <c r="J2661" s="17"/>
      <c r="K2661" s="94"/>
      <c r="L2661" s="94"/>
      <c r="M2661" s="94"/>
      <c r="N2661" s="94"/>
      <c r="O2661" s="94"/>
      <c r="P2661" s="94"/>
      <c r="Q2661" s="17" t="str">
        <f>IF(SUM(K2661:P2661)=0,"",SUM(K2661:P2661))</f>
        <v/>
      </c>
      <c r="R2661" s="94"/>
      <c r="S2661" s="94"/>
      <c r="T2661" s="17" t="str">
        <f>IF(SUM(R2661:S2661)=0,"",SUM(R2661:S2661))</f>
        <v/>
      </c>
      <c r="U2661" s="17"/>
      <c r="V2661" s="94"/>
      <c r="W2661" s="17"/>
      <c r="X2661" s="94" t="str">
        <f>IFERROR(AVERAGE(V2661:W2661),"")</f>
        <v/>
      </c>
      <c r="Y2661" s="17"/>
      <c r="Z2661" s="17"/>
      <c r="AA2661" s="71"/>
      <c r="AB2661" s="17"/>
      <c r="AC2661" s="190" t="str">
        <f>IF(J2661="","",IF(J2661&lt;&gt;0,INT(25.4347*POWER((18-J2661),1.81)),0))</f>
        <v/>
      </c>
      <c r="AD2661" s="190" t="str">
        <f>IFERROR(IF(Q2661&lt;&gt;0,INT(0.14354*POWER(((10*Q2661)-220),1.4)),0),"")</f>
        <v/>
      </c>
      <c r="AE2661" s="190" t="str">
        <f>IFERROR(IF(T2661&lt;&gt;0,INT(51.39*POWER((T2661-1.5),1.05)),0),"")</f>
        <v/>
      </c>
      <c r="AF2661" s="190">
        <f>IF(U2661&lt;&gt;0,INT(0.8465*POWER(((100*U2661)-75),1.42)),0)</f>
        <v>0</v>
      </c>
      <c r="AG2661" s="190" t="str">
        <f>IFERROR(IF(X2661&lt;&gt;0,INT(1.53775*POWER((82-X2661),1.81)),0),"")</f>
        <v/>
      </c>
      <c r="AH2661" s="190" t="str">
        <f>IF(Y2661="","",IF(Y2661&lt;&gt;0,INT(5.74352*POWER((28.5-Y2661),1.92)),0))</f>
        <v/>
      </c>
      <c r="AI2661" s="190">
        <f>IF(Z2661&lt;&gt;0,INT(12.91*POWER((Z2661-4),1.1)),0)</f>
        <v>0</v>
      </c>
      <c r="AJ2661" s="190" t="str">
        <f>IF(AA2661="","",IF(AA2661&lt;&gt;0,INT(0.2797*POWER(((100*AA2661)),1.35)),0))</f>
        <v/>
      </c>
      <c r="AK2661" s="191" t="str">
        <f>IF(AB2661="","",IF(AB2661&lt;&gt;0,INT(100.14*POWER((AB2661-1),1.08)),0))</f>
        <v/>
      </c>
      <c r="AL2661" s="192">
        <f>COUNT(J2661,Q2661,T2661,X2661,Y2661,AA2661,AB2661)</f>
        <v>0</v>
      </c>
      <c r="AM2661" s="193" t="str">
        <f>IF(AL2661=0,"",SUM(AC2661:AK2661))</f>
        <v/>
      </c>
    </row>
    <row r="2662" spans="1:39" customFormat="1" outlineLevel="1">
      <c r="B2662" s="256"/>
      <c r="C2662" s="124" t="s">
        <v>65</v>
      </c>
      <c r="D2662" s="103"/>
      <c r="E2662" s="103"/>
      <c r="F2662" s="219"/>
      <c r="G2662" s="220"/>
      <c r="H2662" s="104"/>
      <c r="I2662" s="105"/>
      <c r="J2662" s="107" t="str">
        <f>IFERROR((J2659-J2661)/J2661*100%,"")</f>
        <v/>
      </c>
      <c r="K2662" s="107" t="str">
        <f t="shared" ref="K2662:T2662" si="11734">IFERROR((K2661-K2659)/K2661*100%,"")</f>
        <v/>
      </c>
      <c r="L2662" s="107" t="str">
        <f t="shared" si="11734"/>
        <v/>
      </c>
      <c r="M2662" s="107" t="str">
        <f t="shared" si="11734"/>
        <v/>
      </c>
      <c r="N2662" s="107" t="str">
        <f t="shared" si="11734"/>
        <v/>
      </c>
      <c r="O2662" s="107" t="str">
        <f t="shared" si="11734"/>
        <v/>
      </c>
      <c r="P2662" s="107" t="str">
        <f t="shared" si="11734"/>
        <v/>
      </c>
      <c r="Q2662" s="107" t="str">
        <f t="shared" si="11734"/>
        <v/>
      </c>
      <c r="R2662" s="107" t="str">
        <f t="shared" si="11734"/>
        <v/>
      </c>
      <c r="S2662" s="107" t="str">
        <f t="shared" si="11734"/>
        <v/>
      </c>
      <c r="T2662" s="107" t="str">
        <f t="shared" si="11734"/>
        <v/>
      </c>
      <c r="U2662" s="107" t="str">
        <f t="shared" ref="U2662" si="11735">IFERROR((U2661-U2660)/U2661*100%,"")</f>
        <v/>
      </c>
      <c r="V2662" s="107" t="str">
        <f>IFERROR((V2659-V2661)/V2661*100%,"")</f>
        <v/>
      </c>
      <c r="W2662" s="107" t="str">
        <f>IFERROR((W2659-W2661)/W2661*100%,"")</f>
        <v/>
      </c>
      <c r="X2662" s="107" t="str">
        <f>IFERROR((X2659-X2661)/X2661*100%,"")</f>
        <v/>
      </c>
      <c r="Y2662" s="107" t="str">
        <f>IFERROR((Y2659-Y2661)/Y2661*100%,"")</f>
        <v/>
      </c>
      <c r="Z2662" s="107" t="str">
        <f t="shared" ref="Z2662" si="11736">IFERROR((Z2661-Z2660)/Z2661*100%,"")</f>
        <v/>
      </c>
      <c r="AA2662" s="107" t="str">
        <f>IFERROR((AA2661-AA2659)/AA2661*100%,"")</f>
        <v/>
      </c>
      <c r="AB2662" s="107" t="str">
        <f>IFERROR((AB2661-AB2659)/AB2661*100%,"")</f>
        <v/>
      </c>
      <c r="AC2662" s="194" t="str">
        <f t="shared" ref="AC2662" si="11737">IFERROR((AC2661-AC2660)/AC2661*100%,"")</f>
        <v/>
      </c>
      <c r="AD2662" s="194" t="str">
        <f t="shared" ref="AD2662" si="11738">IFERROR((AD2661-AD2660)/AD2661*100%,"")</f>
        <v/>
      </c>
      <c r="AE2662" s="194" t="str">
        <f t="shared" ref="AE2662" si="11739">IFERROR((AE2661-AE2660)/AE2661*100%,"")</f>
        <v/>
      </c>
      <c r="AF2662" s="194" t="str">
        <f t="shared" ref="AF2662" si="11740">IFERROR((AF2661-AF2660)/AF2661*100%,"")</f>
        <v/>
      </c>
      <c r="AG2662" s="194" t="str">
        <f t="shared" ref="AG2662" si="11741">IFERROR((AG2661-AG2660)/AG2661*100%,"")</f>
        <v/>
      </c>
      <c r="AH2662" s="194" t="str">
        <f t="shared" ref="AH2662" si="11742">IFERROR((AH2661-AH2660)/AH2661*100%,"")</f>
        <v/>
      </c>
      <c r="AI2662" s="194" t="str">
        <f t="shared" ref="AI2662" si="11743">IFERROR((AI2661-AI2660)/AI2661*100%,"")</f>
        <v/>
      </c>
      <c r="AJ2662" s="194" t="str">
        <f t="shared" ref="AJ2662" si="11744">IFERROR((AJ2661-AJ2660)/AJ2661*100%,"")</f>
        <v/>
      </c>
      <c r="AK2662" s="194" t="str">
        <f t="shared" ref="AK2662" si="11745">IFERROR((AK2661-AK2660)/AK2661*100%,"")</f>
        <v/>
      </c>
      <c r="AL2662" s="194" t="str">
        <f t="shared" ref="AL2662" si="11746">IFERROR((AL2661-AL2660)/AL2661*100%,"")</f>
        <v/>
      </c>
      <c r="AM2662" s="227" t="str">
        <f>IFERROR((AM2661-AM2659)/AM2661*100%,"")</f>
        <v/>
      </c>
    </row>
    <row r="2663" spans="1:39" customFormat="1" outlineLevel="1">
      <c r="A2663" t="str">
        <f>B2654&amp;C2663</f>
        <v>Surname, Forename6</v>
      </c>
      <c r="B2663" s="256"/>
      <c r="C2663" s="123">
        <v>6</v>
      </c>
      <c r="D2663" s="26" t="s">
        <v>22</v>
      </c>
      <c r="E2663" s="103"/>
      <c r="F2663" s="219"/>
      <c r="G2663" s="220"/>
      <c r="H2663" s="15"/>
      <c r="I2663" s="16"/>
      <c r="J2663" s="17"/>
      <c r="K2663" s="94"/>
      <c r="L2663" s="94"/>
      <c r="M2663" s="94"/>
      <c r="N2663" s="94"/>
      <c r="O2663" s="94"/>
      <c r="P2663" s="94"/>
      <c r="Q2663" s="17" t="str">
        <f>IF(SUM(K2663:P2663)=0,"",SUM(K2663:P2663))</f>
        <v/>
      </c>
      <c r="R2663" s="94"/>
      <c r="S2663" s="94"/>
      <c r="T2663" s="17" t="str">
        <f>IF(SUM(R2663:S2663)=0,"",SUM(R2663:S2663))</f>
        <v/>
      </c>
      <c r="U2663" s="17"/>
      <c r="V2663" s="94"/>
      <c r="W2663" s="17"/>
      <c r="X2663" s="94" t="str">
        <f>IFERROR(AVERAGE(V2663:W2663),"")</f>
        <v/>
      </c>
      <c r="Y2663" s="17"/>
      <c r="Z2663" s="17"/>
      <c r="AA2663" s="71"/>
      <c r="AB2663" s="17"/>
      <c r="AC2663" s="190" t="str">
        <f>IF(J2663="","",IF(J2663&lt;&gt;0,INT(25.4347*POWER((18-J2663),1.81)),0))</f>
        <v/>
      </c>
      <c r="AD2663" s="190" t="str">
        <f>IFERROR(IF(Q2663&lt;&gt;0,INT(0.14354*POWER(((10*Q2663)-220),1.4)),0),"")</f>
        <v/>
      </c>
      <c r="AE2663" s="190" t="str">
        <f>IFERROR(IF(T2663&lt;&gt;0,INT(51.39*POWER((T2663-1.5),1.05)),0),"")</f>
        <v/>
      </c>
      <c r="AF2663" s="190">
        <f>IF(U2663&lt;&gt;0,INT(0.8465*POWER(((100*U2663)-75),1.42)),0)</f>
        <v>0</v>
      </c>
      <c r="AG2663" s="190" t="str">
        <f>IFERROR(IF(X2663&lt;&gt;0,INT(1.53775*POWER((82-X2663),1.81)),0),"")</f>
        <v/>
      </c>
      <c r="AH2663" s="190" t="str">
        <f>IF(Y2663="","",IF(Y2663&lt;&gt;0,INT(5.74352*POWER((28.5-Y2663),1.92)),0))</f>
        <v/>
      </c>
      <c r="AI2663" s="190">
        <f>IF(Z2663&lt;&gt;0,INT(12.91*POWER((Z2663-4),1.1)),0)</f>
        <v>0</v>
      </c>
      <c r="AJ2663" s="190" t="str">
        <f>IF(AA2663="","",IF(AA2663&lt;&gt;0,INT(0.2797*POWER(((100*AA2663)),1.35)),0))</f>
        <v/>
      </c>
      <c r="AK2663" s="191" t="str">
        <f>IF(AB2663="","",IF(AB2663&lt;&gt;0,INT(100.14*POWER((AB2663-1),1.08)),0))</f>
        <v/>
      </c>
      <c r="AL2663" s="192">
        <f>COUNT(J2663,Q2663,T2663,X2663,Y2663,AA2663,AB2663)</f>
        <v>0</v>
      </c>
      <c r="AM2663" s="193" t="str">
        <f>IF(AL2663=0,"",SUM(AC2663:AK2663))</f>
        <v/>
      </c>
    </row>
    <row r="2664" spans="1:39" customFormat="1" outlineLevel="1">
      <c r="B2664" s="256"/>
      <c r="C2664" s="124" t="s">
        <v>65</v>
      </c>
      <c r="D2664" s="103"/>
      <c r="E2664" s="103"/>
      <c r="F2664" s="219"/>
      <c r="G2664" s="220"/>
      <c r="H2664" s="104"/>
      <c r="I2664" s="105"/>
      <c r="J2664" s="107" t="str">
        <f>IFERROR((J2661-J2663)/J2663*100%,"")</f>
        <v/>
      </c>
      <c r="K2664" s="107" t="str">
        <f t="shared" ref="K2664:T2664" si="11747">IFERROR((K2663-K2661)/K2663*100%,"")</f>
        <v/>
      </c>
      <c r="L2664" s="107" t="str">
        <f t="shared" si="11747"/>
        <v/>
      </c>
      <c r="M2664" s="107" t="str">
        <f t="shared" si="11747"/>
        <v/>
      </c>
      <c r="N2664" s="107" t="str">
        <f t="shared" si="11747"/>
        <v/>
      </c>
      <c r="O2664" s="107" t="str">
        <f t="shared" si="11747"/>
        <v/>
      </c>
      <c r="P2664" s="107" t="str">
        <f t="shared" si="11747"/>
        <v/>
      </c>
      <c r="Q2664" s="107" t="str">
        <f t="shared" si="11747"/>
        <v/>
      </c>
      <c r="R2664" s="107" t="str">
        <f t="shared" si="11747"/>
        <v/>
      </c>
      <c r="S2664" s="107" t="str">
        <f t="shared" si="11747"/>
        <v/>
      </c>
      <c r="T2664" s="107" t="str">
        <f t="shared" si="11747"/>
        <v/>
      </c>
      <c r="U2664" s="107" t="str">
        <f t="shared" ref="U2664" si="11748">IFERROR((U2663-U2662)/U2663*100%,"")</f>
        <v/>
      </c>
      <c r="V2664" s="107" t="str">
        <f>IFERROR((V2661-V2663)/V2663*100%,"")</f>
        <v/>
      </c>
      <c r="W2664" s="107" t="str">
        <f>IFERROR((W2661-W2663)/W2663*100%,"")</f>
        <v/>
      </c>
      <c r="X2664" s="107" t="str">
        <f>IFERROR((X2661-X2663)/X2663*100%,"")</f>
        <v/>
      </c>
      <c r="Y2664" s="107" t="str">
        <f>IFERROR((Y2661-Y2663)/Y2663*100%,"")</f>
        <v/>
      </c>
      <c r="Z2664" s="107" t="str">
        <f t="shared" ref="Z2664" si="11749">IFERROR((Z2663-Z2662)/Z2663*100%,"")</f>
        <v/>
      </c>
      <c r="AA2664" s="107" t="str">
        <f>IFERROR((AA2663-AA2661)/AA2663*100%,"")</f>
        <v/>
      </c>
      <c r="AB2664" s="107" t="str">
        <f>IFERROR((AB2663-AB2661)/AB2663*100%,"")</f>
        <v/>
      </c>
      <c r="AC2664" s="194" t="str">
        <f t="shared" ref="AC2664" si="11750">IFERROR((AC2663-AC2662)/AC2663*100%,"")</f>
        <v/>
      </c>
      <c r="AD2664" s="194" t="str">
        <f t="shared" ref="AD2664" si="11751">IFERROR((AD2663-AD2662)/AD2663*100%,"")</f>
        <v/>
      </c>
      <c r="AE2664" s="194" t="str">
        <f t="shared" ref="AE2664" si="11752">IFERROR((AE2663-AE2662)/AE2663*100%,"")</f>
        <v/>
      </c>
      <c r="AF2664" s="194" t="str">
        <f t="shared" ref="AF2664" si="11753">IFERROR((AF2663-AF2662)/AF2663*100%,"")</f>
        <v/>
      </c>
      <c r="AG2664" s="194" t="str">
        <f t="shared" ref="AG2664" si="11754">IFERROR((AG2663-AG2662)/AG2663*100%,"")</f>
        <v/>
      </c>
      <c r="AH2664" s="194" t="str">
        <f t="shared" ref="AH2664" si="11755">IFERROR((AH2663-AH2662)/AH2663*100%,"")</f>
        <v/>
      </c>
      <c r="AI2664" s="194" t="str">
        <f t="shared" ref="AI2664" si="11756">IFERROR((AI2663-AI2662)/AI2663*100%,"")</f>
        <v/>
      </c>
      <c r="AJ2664" s="194" t="str">
        <f t="shared" ref="AJ2664" si="11757">IFERROR((AJ2663-AJ2662)/AJ2663*100%,"")</f>
        <v/>
      </c>
      <c r="AK2664" s="194" t="str">
        <f t="shared" ref="AK2664" si="11758">IFERROR((AK2663-AK2662)/AK2663*100%,"")</f>
        <v/>
      </c>
      <c r="AL2664" s="194" t="str">
        <f t="shared" ref="AL2664" si="11759">IFERROR((AL2663-AL2662)/AL2663*100%,"")</f>
        <v/>
      </c>
      <c r="AM2664" s="227" t="str">
        <f>IFERROR((AM2663-AM2661)/AM2663*100%,"")</f>
        <v/>
      </c>
    </row>
    <row r="2665" spans="1:39" customFormat="1" outlineLevel="1">
      <c r="A2665" t="str">
        <f>B2654&amp;C2665</f>
        <v>Surname, Forename7</v>
      </c>
      <c r="B2665" s="256"/>
      <c r="C2665" s="123">
        <v>7</v>
      </c>
      <c r="D2665" s="26" t="s">
        <v>22</v>
      </c>
      <c r="E2665" s="103"/>
      <c r="F2665" s="219"/>
      <c r="G2665" s="220"/>
      <c r="H2665" s="15"/>
      <c r="I2665" s="16"/>
      <c r="J2665" s="17"/>
      <c r="K2665" s="94"/>
      <c r="L2665" s="94"/>
      <c r="M2665" s="94"/>
      <c r="N2665" s="94"/>
      <c r="O2665" s="94"/>
      <c r="P2665" s="94"/>
      <c r="Q2665" s="17" t="str">
        <f>IF(SUM(K2665:P2665)=0,"",SUM(K2665:P2665))</f>
        <v/>
      </c>
      <c r="R2665" s="94"/>
      <c r="S2665" s="94"/>
      <c r="T2665" s="17" t="str">
        <f>IF(SUM(R2665:S2665)=0,"",SUM(R2665:S2665))</f>
        <v/>
      </c>
      <c r="U2665" s="17"/>
      <c r="V2665" s="94"/>
      <c r="W2665" s="17"/>
      <c r="X2665" s="94" t="str">
        <f>IFERROR(AVERAGE(V2665:W2665),"")</f>
        <v/>
      </c>
      <c r="Y2665" s="17"/>
      <c r="Z2665" s="17"/>
      <c r="AA2665" s="71"/>
      <c r="AB2665" s="17"/>
      <c r="AC2665" s="190" t="str">
        <f>IF(J2665="","",IF(J2665&lt;&gt;0,INT(25.4347*POWER((18-J2665),1.81)),0))</f>
        <v/>
      </c>
      <c r="AD2665" s="190" t="str">
        <f>IFERROR(IF(Q2665&lt;&gt;0,INT(0.14354*POWER(((10*Q2665)-220),1.4)),0),"")</f>
        <v/>
      </c>
      <c r="AE2665" s="190" t="str">
        <f>IFERROR(IF(T2665&lt;&gt;0,INT(51.39*POWER((T2665-1.5),1.05)),0),"")</f>
        <v/>
      </c>
      <c r="AF2665" s="190">
        <f>IF(U2665&lt;&gt;0,INT(0.8465*POWER(((100*U2665)-75),1.42)),0)</f>
        <v>0</v>
      </c>
      <c r="AG2665" s="190" t="str">
        <f>IFERROR(IF(X2665&lt;&gt;0,INT(1.53775*POWER((82-X2665),1.81)),0),"")</f>
        <v/>
      </c>
      <c r="AH2665" s="190" t="str">
        <f>IF(Y2665="","",IF(Y2665&lt;&gt;0,INT(5.74352*POWER((28.5-Y2665),1.92)),0))</f>
        <v/>
      </c>
      <c r="AI2665" s="190">
        <f>IF(Z2665&lt;&gt;0,INT(12.91*POWER((Z2665-4),1.1)),0)</f>
        <v>0</v>
      </c>
      <c r="AJ2665" s="190" t="str">
        <f>IF(AA2665="","",IF(AA2665&lt;&gt;0,INT(0.2797*POWER(((100*AA2665)),1.35)),0))</f>
        <v/>
      </c>
      <c r="AK2665" s="191" t="str">
        <f>IF(AB2665="","",IF(AB2665&lt;&gt;0,INT(100.14*POWER((AB2665-1),1.08)),0))</f>
        <v/>
      </c>
      <c r="AL2665" s="192">
        <f>COUNT(J2665,Q2665,T2665,X2665,Y2665,AA2665,AB2665)</f>
        <v>0</v>
      </c>
      <c r="AM2665" s="193" t="str">
        <f>IF(AL2665=0,"",SUM(AC2665:AK2665))</f>
        <v/>
      </c>
    </row>
    <row r="2666" spans="1:39" customFormat="1" outlineLevel="1">
      <c r="B2666" s="256"/>
      <c r="C2666" s="124" t="s">
        <v>65</v>
      </c>
      <c r="D2666" s="103"/>
      <c r="E2666" s="103"/>
      <c r="F2666" s="219"/>
      <c r="G2666" s="220"/>
      <c r="H2666" s="104"/>
      <c r="I2666" s="105"/>
      <c r="J2666" s="107" t="str">
        <f>IFERROR((J2663-J2665)/J2665*100%,"")</f>
        <v/>
      </c>
      <c r="K2666" s="107" t="str">
        <f t="shared" ref="K2666:T2666" si="11760">IFERROR((K2665-K2663)/K2665*100%,"")</f>
        <v/>
      </c>
      <c r="L2666" s="107" t="str">
        <f t="shared" si="11760"/>
        <v/>
      </c>
      <c r="M2666" s="107" t="str">
        <f t="shared" si="11760"/>
        <v/>
      </c>
      <c r="N2666" s="107" t="str">
        <f t="shared" si="11760"/>
        <v/>
      </c>
      <c r="O2666" s="107" t="str">
        <f t="shared" si="11760"/>
        <v/>
      </c>
      <c r="P2666" s="107" t="str">
        <f t="shared" si="11760"/>
        <v/>
      </c>
      <c r="Q2666" s="107" t="str">
        <f t="shared" si="11760"/>
        <v/>
      </c>
      <c r="R2666" s="107" t="str">
        <f t="shared" si="11760"/>
        <v/>
      </c>
      <c r="S2666" s="107" t="str">
        <f t="shared" si="11760"/>
        <v/>
      </c>
      <c r="T2666" s="107" t="str">
        <f t="shared" si="11760"/>
        <v/>
      </c>
      <c r="U2666" s="107" t="str">
        <f t="shared" ref="U2666" si="11761">IFERROR((U2665-U2664)/U2665*100%,"")</f>
        <v/>
      </c>
      <c r="V2666" s="107" t="str">
        <f>IFERROR((V2663-V2665)/V2665*100%,"")</f>
        <v/>
      </c>
      <c r="W2666" s="107" t="str">
        <f>IFERROR((W2663-W2665)/W2665*100%,"")</f>
        <v/>
      </c>
      <c r="X2666" s="107" t="str">
        <f>IFERROR((X2663-X2665)/X2665*100%,"")</f>
        <v/>
      </c>
      <c r="Y2666" s="107" t="str">
        <f>IFERROR((Y2663-Y2665)/Y2665*100%,"")</f>
        <v/>
      </c>
      <c r="Z2666" s="107" t="str">
        <f t="shared" ref="Z2666" si="11762">IFERROR((Z2665-Z2664)/Z2665*100%,"")</f>
        <v/>
      </c>
      <c r="AA2666" s="107" t="str">
        <f>IFERROR((AA2665-AA2663)/AA2665*100%,"")</f>
        <v/>
      </c>
      <c r="AB2666" s="107" t="str">
        <f>IFERROR((AB2665-AB2663)/AB2665*100%,"")</f>
        <v/>
      </c>
      <c r="AC2666" s="194" t="str">
        <f t="shared" ref="AC2666" si="11763">IFERROR((AC2665-AC2664)/AC2665*100%,"")</f>
        <v/>
      </c>
      <c r="AD2666" s="194" t="str">
        <f t="shared" ref="AD2666" si="11764">IFERROR((AD2665-AD2664)/AD2665*100%,"")</f>
        <v/>
      </c>
      <c r="AE2666" s="194" t="str">
        <f t="shared" ref="AE2666" si="11765">IFERROR((AE2665-AE2664)/AE2665*100%,"")</f>
        <v/>
      </c>
      <c r="AF2666" s="194" t="str">
        <f t="shared" ref="AF2666" si="11766">IFERROR((AF2665-AF2664)/AF2665*100%,"")</f>
        <v/>
      </c>
      <c r="AG2666" s="194" t="str">
        <f t="shared" ref="AG2666" si="11767">IFERROR((AG2665-AG2664)/AG2665*100%,"")</f>
        <v/>
      </c>
      <c r="AH2666" s="194" t="str">
        <f t="shared" ref="AH2666" si="11768">IFERROR((AH2665-AH2664)/AH2665*100%,"")</f>
        <v/>
      </c>
      <c r="AI2666" s="194" t="str">
        <f t="shared" ref="AI2666" si="11769">IFERROR((AI2665-AI2664)/AI2665*100%,"")</f>
        <v/>
      </c>
      <c r="AJ2666" s="194" t="str">
        <f t="shared" ref="AJ2666" si="11770">IFERROR((AJ2665-AJ2664)/AJ2665*100%,"")</f>
        <v/>
      </c>
      <c r="AK2666" s="194" t="str">
        <f t="shared" ref="AK2666" si="11771">IFERROR((AK2665-AK2664)/AK2665*100%,"")</f>
        <v/>
      </c>
      <c r="AL2666" s="194" t="str">
        <f t="shared" ref="AL2666" si="11772">IFERROR((AL2665-AL2664)/AL2665*100%,"")</f>
        <v/>
      </c>
      <c r="AM2666" s="227" t="str">
        <f>IFERROR((AM2665-AM2663)/AM2665*100%,"")</f>
        <v/>
      </c>
    </row>
    <row r="2667" spans="1:39" customFormat="1" outlineLevel="1">
      <c r="A2667" t="str">
        <f>B2654&amp;C2667</f>
        <v>Surname, Forename8</v>
      </c>
      <c r="B2667" s="256"/>
      <c r="C2667" s="123">
        <v>8</v>
      </c>
      <c r="D2667" s="26" t="s">
        <v>22</v>
      </c>
      <c r="E2667" s="103"/>
      <c r="F2667" s="219"/>
      <c r="G2667" s="220"/>
      <c r="H2667" s="15"/>
      <c r="I2667" s="16"/>
      <c r="J2667" s="17"/>
      <c r="K2667" s="94"/>
      <c r="L2667" s="94"/>
      <c r="M2667" s="94"/>
      <c r="N2667" s="94"/>
      <c r="O2667" s="94"/>
      <c r="P2667" s="94"/>
      <c r="Q2667" s="17" t="str">
        <f>IF(SUM(K2667:P2667)=0,"",SUM(K2667:P2667))</f>
        <v/>
      </c>
      <c r="R2667" s="94"/>
      <c r="S2667" s="94"/>
      <c r="T2667" s="17" t="str">
        <f>IF(SUM(R2667:S2667)=0,"",SUM(R2667:S2667))</f>
        <v/>
      </c>
      <c r="U2667" s="17"/>
      <c r="V2667" s="94"/>
      <c r="W2667" s="17"/>
      <c r="X2667" s="94" t="str">
        <f>IFERROR(AVERAGE(V2667:W2667),"")</f>
        <v/>
      </c>
      <c r="Y2667" s="17"/>
      <c r="Z2667" s="17"/>
      <c r="AA2667" s="71"/>
      <c r="AB2667" s="17"/>
      <c r="AC2667" s="190" t="str">
        <f>IF(J2667="","",IF(J2667&lt;&gt;0,INT(25.4347*POWER((18-J2667),1.81)),0))</f>
        <v/>
      </c>
      <c r="AD2667" s="190" t="str">
        <f>IFERROR(IF(Q2667&lt;&gt;0,INT(0.14354*POWER(((10*Q2667)-220),1.4)),0),"")</f>
        <v/>
      </c>
      <c r="AE2667" s="190" t="str">
        <f>IFERROR(IF(T2667&lt;&gt;0,INT(51.39*POWER((T2667-1.5),1.05)),0),"")</f>
        <v/>
      </c>
      <c r="AF2667" s="190">
        <f>IF(U2667&lt;&gt;0,INT(0.8465*POWER(((100*U2667)-75),1.42)),0)</f>
        <v>0</v>
      </c>
      <c r="AG2667" s="190" t="str">
        <f>IFERROR(IF(X2667&lt;&gt;0,INT(1.53775*POWER((82-X2667),1.81)),0),"")</f>
        <v/>
      </c>
      <c r="AH2667" s="190" t="str">
        <f>IF(Y2667="","",IF(Y2667&lt;&gt;0,INT(5.74352*POWER((28.5-Y2667),1.92)),0))</f>
        <v/>
      </c>
      <c r="AI2667" s="190">
        <f>IF(Z2667&lt;&gt;0,INT(12.91*POWER((Z2667-4),1.1)),0)</f>
        <v>0</v>
      </c>
      <c r="AJ2667" s="190" t="str">
        <f>IF(AA2667="","",IF(AA2667&lt;&gt;0,INT(0.2797*POWER(((100*AA2667)),1.35)),0))</f>
        <v/>
      </c>
      <c r="AK2667" s="191" t="str">
        <f>IF(AB2667="","",IF(AB2667&lt;&gt;0,INT(100.14*POWER((AB2667-1),1.08)),0))</f>
        <v/>
      </c>
      <c r="AL2667" s="192">
        <f>COUNT(J2667,Q2667,T2667,X2667,Y2667,AA2667,AB2667)</f>
        <v>0</v>
      </c>
      <c r="AM2667" s="193" t="str">
        <f>IF(AL2667=0,"",SUM(AC2667:AK2667))</f>
        <v/>
      </c>
    </row>
    <row r="2668" spans="1:39" customFormat="1" outlineLevel="1">
      <c r="B2668" s="256"/>
      <c r="C2668" s="124" t="s">
        <v>65</v>
      </c>
      <c r="D2668" s="103"/>
      <c r="E2668" s="103"/>
      <c r="F2668" s="219"/>
      <c r="G2668" s="220"/>
      <c r="H2668" s="104"/>
      <c r="I2668" s="105"/>
      <c r="J2668" s="107" t="str">
        <f>IFERROR((J2665-J2667)/J2667*100%,"")</f>
        <v/>
      </c>
      <c r="K2668" s="107" t="str">
        <f t="shared" ref="K2668:T2668" si="11773">IFERROR((K2667-K2665)/K2667*100%,"")</f>
        <v/>
      </c>
      <c r="L2668" s="107" t="str">
        <f t="shared" si="11773"/>
        <v/>
      </c>
      <c r="M2668" s="107" t="str">
        <f t="shared" si="11773"/>
        <v/>
      </c>
      <c r="N2668" s="107" t="str">
        <f t="shared" si="11773"/>
        <v/>
      </c>
      <c r="O2668" s="107" t="str">
        <f t="shared" si="11773"/>
        <v/>
      </c>
      <c r="P2668" s="107" t="str">
        <f t="shared" si="11773"/>
        <v/>
      </c>
      <c r="Q2668" s="107" t="str">
        <f t="shared" si="11773"/>
        <v/>
      </c>
      <c r="R2668" s="107" t="str">
        <f t="shared" si="11773"/>
        <v/>
      </c>
      <c r="S2668" s="107" t="str">
        <f t="shared" si="11773"/>
        <v/>
      </c>
      <c r="T2668" s="107" t="str">
        <f t="shared" si="11773"/>
        <v/>
      </c>
      <c r="U2668" s="107" t="str">
        <f t="shared" ref="U2668" si="11774">IFERROR((U2667-U2666)/U2667*100%,"")</f>
        <v/>
      </c>
      <c r="V2668" s="107" t="str">
        <f>IFERROR((V2665-V2667)/V2667*100%,"")</f>
        <v/>
      </c>
      <c r="W2668" s="107" t="str">
        <f>IFERROR((W2665-W2667)/W2667*100%,"")</f>
        <v/>
      </c>
      <c r="X2668" s="107" t="str">
        <f>IFERROR((X2665-X2667)/X2667*100%,"")</f>
        <v/>
      </c>
      <c r="Y2668" s="107" t="str">
        <f>IFERROR((Y2665-Y2667)/Y2667*100%,"")</f>
        <v/>
      </c>
      <c r="Z2668" s="107" t="str">
        <f t="shared" ref="Z2668" si="11775">IFERROR((Z2667-Z2666)/Z2667*100%,"")</f>
        <v/>
      </c>
      <c r="AA2668" s="107" t="str">
        <f>IFERROR((AA2667-AA2665)/AA2667*100%,"")</f>
        <v/>
      </c>
      <c r="AB2668" s="107" t="str">
        <f>IFERROR((AB2667-AB2665)/AB2667*100%,"")</f>
        <v/>
      </c>
      <c r="AC2668" s="194" t="str">
        <f t="shared" ref="AC2668" si="11776">IFERROR((AC2667-AC2666)/AC2667*100%,"")</f>
        <v/>
      </c>
      <c r="AD2668" s="194" t="str">
        <f t="shared" ref="AD2668" si="11777">IFERROR((AD2667-AD2666)/AD2667*100%,"")</f>
        <v/>
      </c>
      <c r="AE2668" s="194" t="str">
        <f t="shared" ref="AE2668" si="11778">IFERROR((AE2667-AE2666)/AE2667*100%,"")</f>
        <v/>
      </c>
      <c r="AF2668" s="194" t="str">
        <f t="shared" ref="AF2668" si="11779">IFERROR((AF2667-AF2666)/AF2667*100%,"")</f>
        <v/>
      </c>
      <c r="AG2668" s="194" t="str">
        <f t="shared" ref="AG2668" si="11780">IFERROR((AG2667-AG2666)/AG2667*100%,"")</f>
        <v/>
      </c>
      <c r="AH2668" s="194" t="str">
        <f t="shared" ref="AH2668" si="11781">IFERROR((AH2667-AH2666)/AH2667*100%,"")</f>
        <v/>
      </c>
      <c r="AI2668" s="194" t="str">
        <f t="shared" ref="AI2668" si="11782">IFERROR((AI2667-AI2666)/AI2667*100%,"")</f>
        <v/>
      </c>
      <c r="AJ2668" s="194" t="str">
        <f t="shared" ref="AJ2668" si="11783">IFERROR((AJ2667-AJ2666)/AJ2667*100%,"")</f>
        <v/>
      </c>
      <c r="AK2668" s="194" t="str">
        <f t="shared" ref="AK2668" si="11784">IFERROR((AK2667-AK2666)/AK2667*100%,"")</f>
        <v/>
      </c>
      <c r="AL2668" s="194" t="str">
        <f t="shared" ref="AL2668" si="11785">IFERROR((AL2667-AL2666)/AL2667*100%,"")</f>
        <v/>
      </c>
      <c r="AM2668" s="227" t="str">
        <f>IFERROR((AM2667-AM2665)/AM2667*100%,"")</f>
        <v/>
      </c>
    </row>
    <row r="2669" spans="1:39" customFormat="1" outlineLevel="1">
      <c r="A2669" t="str">
        <f>B2654&amp;C2669</f>
        <v>Surname, Forename9</v>
      </c>
      <c r="B2669" s="256"/>
      <c r="C2669" s="123">
        <v>9</v>
      </c>
      <c r="D2669" s="26" t="s">
        <v>22</v>
      </c>
      <c r="E2669" s="103"/>
      <c r="F2669" s="219"/>
      <c r="G2669" s="220"/>
      <c r="H2669" s="15"/>
      <c r="I2669" s="16"/>
      <c r="J2669" s="17"/>
      <c r="K2669" s="94"/>
      <c r="L2669" s="94"/>
      <c r="M2669" s="94"/>
      <c r="N2669" s="94"/>
      <c r="O2669" s="94"/>
      <c r="P2669" s="94"/>
      <c r="Q2669" s="17" t="str">
        <f>IF(SUM(K2669:P2669)=0,"",SUM(K2669:P2669))</f>
        <v/>
      </c>
      <c r="R2669" s="94"/>
      <c r="S2669" s="94"/>
      <c r="T2669" s="17" t="str">
        <f>IF(SUM(R2669:S2669)=0,"",SUM(R2669:S2669))</f>
        <v/>
      </c>
      <c r="U2669" s="17"/>
      <c r="V2669" s="94"/>
      <c r="W2669" s="17"/>
      <c r="X2669" s="94" t="str">
        <f>IFERROR(AVERAGE(V2669:W2669),"")</f>
        <v/>
      </c>
      <c r="Y2669" s="17"/>
      <c r="Z2669" s="17"/>
      <c r="AA2669" s="71"/>
      <c r="AB2669" s="17"/>
      <c r="AC2669" s="190" t="str">
        <f>IF(J2669="","",IF(J2669&lt;&gt;0,INT(25.4347*POWER((18-J2669),1.81)),0))</f>
        <v/>
      </c>
      <c r="AD2669" s="190" t="str">
        <f>IFERROR(IF(Q2669&lt;&gt;0,INT(0.14354*POWER(((10*Q2669)-220),1.4)),0),"")</f>
        <v/>
      </c>
      <c r="AE2669" s="190" t="str">
        <f>IFERROR(IF(T2669&lt;&gt;0,INT(51.39*POWER((T2669-1.5),1.05)),0),"")</f>
        <v/>
      </c>
      <c r="AF2669" s="190">
        <f>IF(U2669&lt;&gt;0,INT(0.8465*POWER(((100*U2669)-75),1.42)),0)</f>
        <v>0</v>
      </c>
      <c r="AG2669" s="190" t="str">
        <f>IFERROR(IF(X2669&lt;&gt;0,INT(1.53775*POWER((82-X2669),1.81)),0),"")</f>
        <v/>
      </c>
      <c r="AH2669" s="190" t="str">
        <f>IF(Y2669="","",IF(Y2669&lt;&gt;0,INT(5.74352*POWER((28.5-Y2669),1.92)),0))</f>
        <v/>
      </c>
      <c r="AI2669" s="190">
        <f>IF(Z2669&lt;&gt;0,INT(12.91*POWER((Z2669-4),1.1)),0)</f>
        <v>0</v>
      </c>
      <c r="AJ2669" s="190" t="str">
        <f>IF(AA2669="","",IF(AA2669&lt;&gt;0,INT(0.2797*POWER(((100*AA2669)),1.35)),0))</f>
        <v/>
      </c>
      <c r="AK2669" s="191" t="str">
        <f>IF(AB2669="","",IF(AB2669&lt;&gt;0,INT(100.14*POWER((AB2669-1),1.08)),0))</f>
        <v/>
      </c>
      <c r="AL2669" s="192">
        <f>COUNT(J2669,Q2669,T2669,X2669,Y2669,AA2669,AB2669)</f>
        <v>0</v>
      </c>
      <c r="AM2669" s="193" t="str">
        <f>IF(AL2669=0,"",SUM(AC2669:AK2669))</f>
        <v/>
      </c>
    </row>
    <row r="2670" spans="1:39" customFormat="1" outlineLevel="1">
      <c r="B2670" s="256"/>
      <c r="C2670" s="124" t="s">
        <v>65</v>
      </c>
      <c r="D2670" s="33"/>
      <c r="E2670" s="33"/>
      <c r="F2670" s="221"/>
      <c r="G2670" s="222"/>
      <c r="H2670" s="18"/>
      <c r="I2670" s="44"/>
      <c r="J2670" s="107" t="str">
        <f>IFERROR((J2667-J2669)/J2669*100%,"")</f>
        <v/>
      </c>
      <c r="K2670" s="107" t="str">
        <f t="shared" ref="K2670:T2670" si="11786">IFERROR((K2669-K2667)/K2669*100%,"")</f>
        <v/>
      </c>
      <c r="L2670" s="107" t="str">
        <f t="shared" si="11786"/>
        <v/>
      </c>
      <c r="M2670" s="107" t="str">
        <f t="shared" si="11786"/>
        <v/>
      </c>
      <c r="N2670" s="107" t="str">
        <f t="shared" si="11786"/>
        <v/>
      </c>
      <c r="O2670" s="107" t="str">
        <f t="shared" si="11786"/>
        <v/>
      </c>
      <c r="P2670" s="107" t="str">
        <f t="shared" si="11786"/>
        <v/>
      </c>
      <c r="Q2670" s="107" t="str">
        <f t="shared" si="11786"/>
        <v/>
      </c>
      <c r="R2670" s="107" t="str">
        <f t="shared" si="11786"/>
        <v/>
      </c>
      <c r="S2670" s="107" t="str">
        <f t="shared" si="11786"/>
        <v/>
      </c>
      <c r="T2670" s="107" t="str">
        <f t="shared" si="11786"/>
        <v/>
      </c>
      <c r="U2670" s="107" t="str">
        <f t="shared" ref="U2670" si="11787">IFERROR((U2669-U2668)/U2669*100%,"")</f>
        <v/>
      </c>
      <c r="V2670" s="107" t="str">
        <f>IFERROR((V2667-V2669)/V2669*100%,"")</f>
        <v/>
      </c>
      <c r="W2670" s="107" t="str">
        <f>IFERROR((W2667-W2669)/W2669*100%,"")</f>
        <v/>
      </c>
      <c r="X2670" s="107" t="str">
        <f>IFERROR((X2667-X2669)/X2669*100%,"")</f>
        <v/>
      </c>
      <c r="Y2670" s="107" t="str">
        <f>IFERROR((Y2667-Y2669)/Y2669*100%,"")</f>
        <v/>
      </c>
      <c r="Z2670" s="107" t="str">
        <f t="shared" ref="Z2670" si="11788">IFERROR((Z2669-Z2668)/Z2669*100%,"")</f>
        <v/>
      </c>
      <c r="AA2670" s="107" t="str">
        <f>IFERROR((AA2669-AA2667)/AA2669*100%,"")</f>
        <v/>
      </c>
      <c r="AB2670" s="107" t="str">
        <f>IFERROR((AB2669-AB2667)/AB2669*100%,"")</f>
        <v/>
      </c>
      <c r="AC2670" s="194" t="str">
        <f t="shared" ref="AC2670" si="11789">IFERROR((AC2669-AC2668)/AC2669*100%,"")</f>
        <v/>
      </c>
      <c r="AD2670" s="194" t="str">
        <f t="shared" ref="AD2670" si="11790">IFERROR((AD2669-AD2668)/AD2669*100%,"")</f>
        <v/>
      </c>
      <c r="AE2670" s="194" t="str">
        <f t="shared" ref="AE2670" si="11791">IFERROR((AE2669-AE2668)/AE2669*100%,"")</f>
        <v/>
      </c>
      <c r="AF2670" s="194" t="str">
        <f t="shared" ref="AF2670" si="11792">IFERROR((AF2669-AF2668)/AF2669*100%,"")</f>
        <v/>
      </c>
      <c r="AG2670" s="194" t="str">
        <f t="shared" ref="AG2670" si="11793">IFERROR((AG2669-AG2668)/AG2669*100%,"")</f>
        <v/>
      </c>
      <c r="AH2670" s="194" t="str">
        <f t="shared" ref="AH2670" si="11794">IFERROR((AH2669-AH2668)/AH2669*100%,"")</f>
        <v/>
      </c>
      <c r="AI2670" s="194" t="str">
        <f t="shared" ref="AI2670" si="11795">IFERROR((AI2669-AI2668)/AI2669*100%,"")</f>
        <v/>
      </c>
      <c r="AJ2670" s="194" t="str">
        <f t="shared" ref="AJ2670" si="11796">IFERROR((AJ2669-AJ2668)/AJ2669*100%,"")</f>
        <v/>
      </c>
      <c r="AK2670" s="194" t="str">
        <f t="shared" ref="AK2670" si="11797">IFERROR((AK2669-AK2668)/AK2669*100%,"")</f>
        <v/>
      </c>
      <c r="AL2670" s="194" t="str">
        <f t="shared" ref="AL2670" si="11798">IFERROR((AL2669-AL2668)/AL2669*100%,"")</f>
        <v/>
      </c>
      <c r="AM2670" s="227" t="str">
        <f>IFERROR((AM2669-AM2667)/AM2669*100%,"")</f>
        <v/>
      </c>
    </row>
    <row r="2671" spans="1:39" s="6" customFormat="1" outlineLevel="1">
      <c r="A2671" t="str">
        <f>B2654&amp;C2671</f>
        <v>Surname, Forename10</v>
      </c>
      <c r="B2671" s="256"/>
      <c r="C2671" s="125">
        <v>10</v>
      </c>
      <c r="D2671" s="33" t="s">
        <v>22</v>
      </c>
      <c r="E2671" s="33"/>
      <c r="F2671" s="223"/>
      <c r="G2671" s="224"/>
      <c r="H2671" s="18"/>
      <c r="I2671" s="44"/>
      <c r="J2671" s="34"/>
      <c r="K2671" s="34"/>
      <c r="L2671" s="34"/>
      <c r="M2671" s="34"/>
      <c r="N2671" s="34"/>
      <c r="O2671" s="34"/>
      <c r="P2671" s="34"/>
      <c r="Q2671" s="17" t="str">
        <f>IF(SUM(K2671:P2671)=0,"",SUM(K2671:P2671))</f>
        <v/>
      </c>
      <c r="R2671" s="94"/>
      <c r="S2671" s="94"/>
      <c r="T2671" s="17" t="str">
        <f>IF(SUM(R2671:S2671)=0,"",SUM(R2671:S2671))</f>
        <v/>
      </c>
      <c r="U2671" s="17"/>
      <c r="V2671" s="94"/>
      <c r="W2671" s="17"/>
      <c r="X2671" s="94" t="str">
        <f>IFERROR(AVERAGE(V2671:W2671),"")</f>
        <v/>
      </c>
      <c r="Y2671" s="17"/>
      <c r="Z2671" s="17"/>
      <c r="AA2671" s="71"/>
      <c r="AB2671" s="17"/>
      <c r="AC2671" s="190" t="str">
        <f>IF(J2671="","",IF(J2671&lt;&gt;0,INT(25.4347*POWER((18-J2671),1.81)),0))</f>
        <v/>
      </c>
      <c r="AD2671" s="190" t="str">
        <f>IFERROR(IF(Q2671&lt;&gt;0,INT(0.14354*POWER(((10*Q2671)-220),1.4)),0),"")</f>
        <v/>
      </c>
      <c r="AE2671" s="190" t="str">
        <f>IFERROR(IF(T2671&lt;&gt;0,INT(51.39*POWER((T2671-1.5),1.05)),0),"")</f>
        <v/>
      </c>
      <c r="AF2671" s="190">
        <f>IF(U2671&lt;&gt;0,INT(0.8465*POWER(((100*U2671)-75),1.42)),0)</f>
        <v>0</v>
      </c>
      <c r="AG2671" s="190" t="str">
        <f>IFERROR(IF(X2671&lt;&gt;0,INT(1.53775*POWER((82-X2671),1.81)),0),"")</f>
        <v/>
      </c>
      <c r="AH2671" s="190" t="str">
        <f>IF(Y2671="","",IF(Y2671&lt;&gt;0,INT(5.74352*POWER((28.5-Y2671),1.92)),0))</f>
        <v/>
      </c>
      <c r="AI2671" s="190">
        <f>IF(Z2671&lt;&gt;0,INT(12.91*POWER((Z2671-4),1.1)),0)</f>
        <v>0</v>
      </c>
      <c r="AJ2671" s="190" t="str">
        <f>IF(AA2671="","",IF(AA2671&lt;&gt;0,INT(0.2797*POWER(((100*AA2671)),1.35)),0))</f>
        <v/>
      </c>
      <c r="AK2671" s="191" t="str">
        <f>IF(AB2671="","",IF(AB2671&lt;&gt;0,INT(100.14*POWER((AB2671-1),1.08)),0))</f>
        <v/>
      </c>
      <c r="AL2671" s="192">
        <f>COUNT(J2671,Q2671,T2671,X2671,Y2671,AA2671,AB2671)</f>
        <v>0</v>
      </c>
      <c r="AM2671" s="193" t="str">
        <f>IF(AL2671=0,"",SUM(AC2671:AK2671))</f>
        <v/>
      </c>
    </row>
    <row r="2672" spans="1:39" s="6" customFormat="1" outlineLevel="1">
      <c r="A2672"/>
      <c r="B2672" s="257"/>
      <c r="C2672" s="126" t="s">
        <v>65</v>
      </c>
      <c r="D2672" s="33"/>
      <c r="E2672" s="33"/>
      <c r="F2672" s="223"/>
      <c r="G2672" s="224"/>
      <c r="H2672" s="18"/>
      <c r="I2672" s="44"/>
      <c r="J2672" s="107" t="str">
        <f>IFERROR((J2669-J2671)/J2671*100%,"")</f>
        <v/>
      </c>
      <c r="K2672" s="107" t="str">
        <f t="shared" ref="K2672:T2672" si="11799">IFERROR((K2671-K2669)/K2671*100%,"")</f>
        <v/>
      </c>
      <c r="L2672" s="107" t="str">
        <f t="shared" si="11799"/>
        <v/>
      </c>
      <c r="M2672" s="107" t="str">
        <f t="shared" si="11799"/>
        <v/>
      </c>
      <c r="N2672" s="107" t="str">
        <f t="shared" si="11799"/>
        <v/>
      </c>
      <c r="O2672" s="107" t="str">
        <f t="shared" si="11799"/>
        <v/>
      </c>
      <c r="P2672" s="107" t="str">
        <f t="shared" si="11799"/>
        <v/>
      </c>
      <c r="Q2672" s="107" t="str">
        <f t="shared" si="11799"/>
        <v/>
      </c>
      <c r="R2672" s="107" t="str">
        <f t="shared" si="11799"/>
        <v/>
      </c>
      <c r="S2672" s="107" t="str">
        <f t="shared" si="11799"/>
        <v/>
      </c>
      <c r="T2672" s="107" t="str">
        <f t="shared" si="11799"/>
        <v/>
      </c>
      <c r="U2672" s="107" t="str">
        <f t="shared" ref="U2672" si="11800">IFERROR((U2671-U2670)/U2671*100%,"")</f>
        <v/>
      </c>
      <c r="V2672" s="107" t="str">
        <f>IFERROR((V2669-V2671)/V2671*100%,"")</f>
        <v/>
      </c>
      <c r="W2672" s="107" t="str">
        <f>IFERROR((W2669-W2671)/W2671*100%,"")</f>
        <v/>
      </c>
      <c r="X2672" s="107" t="str">
        <f>IFERROR((X2669-X2671)/X2671*100%,"")</f>
        <v/>
      </c>
      <c r="Y2672" s="107" t="str">
        <f>IFERROR((Y2669-Y2671)/Y2671*100%,"")</f>
        <v/>
      </c>
      <c r="Z2672" s="107" t="str">
        <f t="shared" ref="Z2672" si="11801">IFERROR((Z2671-Z2670)/Z2671*100%,"")</f>
        <v/>
      </c>
      <c r="AA2672" s="107" t="str">
        <f>IFERROR((AA2671-AA2669)/AA2671*100%,"")</f>
        <v/>
      </c>
      <c r="AB2672" s="107" t="str">
        <f>IFERROR((AB2671-AB2669)/AB2671*100%,"")</f>
        <v/>
      </c>
      <c r="AC2672" s="194" t="str">
        <f t="shared" ref="AC2672" si="11802">IFERROR((AC2671-AC2670)/AC2671*100%,"")</f>
        <v/>
      </c>
      <c r="AD2672" s="194" t="str">
        <f t="shared" ref="AD2672" si="11803">IFERROR((AD2671-AD2670)/AD2671*100%,"")</f>
        <v/>
      </c>
      <c r="AE2672" s="194" t="str">
        <f t="shared" ref="AE2672" si="11804">IFERROR((AE2671-AE2670)/AE2671*100%,"")</f>
        <v/>
      </c>
      <c r="AF2672" s="194" t="str">
        <f t="shared" ref="AF2672" si="11805">IFERROR((AF2671-AF2670)/AF2671*100%,"")</f>
        <v/>
      </c>
      <c r="AG2672" s="194" t="str">
        <f t="shared" ref="AG2672" si="11806">IFERROR((AG2671-AG2670)/AG2671*100%,"")</f>
        <v/>
      </c>
      <c r="AH2672" s="194" t="str">
        <f t="shared" ref="AH2672" si="11807">IFERROR((AH2671-AH2670)/AH2671*100%,"")</f>
        <v/>
      </c>
      <c r="AI2672" s="194" t="str">
        <f t="shared" ref="AI2672" si="11808">IFERROR((AI2671-AI2670)/AI2671*100%,"")</f>
        <v/>
      </c>
      <c r="AJ2672" s="194" t="str">
        <f t="shared" ref="AJ2672" si="11809">IFERROR((AJ2671-AJ2670)/AJ2671*100%,"")</f>
        <v/>
      </c>
      <c r="AK2672" s="194" t="str">
        <f t="shared" ref="AK2672" si="11810">IFERROR((AK2671-AK2670)/AK2671*100%,"")</f>
        <v/>
      </c>
      <c r="AL2672" s="194" t="str">
        <f t="shared" ref="AL2672" si="11811">IFERROR((AL2671-AL2670)/AL2671*100%,"")</f>
        <v/>
      </c>
      <c r="AM2672" s="227" t="str">
        <f>IFERROR((AM2671-AM2669)/AM2671*100%,"")</f>
        <v/>
      </c>
    </row>
    <row r="2673" spans="1:39" s="45" customFormat="1" outlineLevel="1">
      <c r="B2673" s="115"/>
      <c r="C2673" s="32"/>
      <c r="D2673" s="33"/>
      <c r="E2673" s="33"/>
      <c r="F2673" s="33"/>
      <c r="G2673" s="33"/>
      <c r="H2673" s="18"/>
      <c r="I2673" s="44"/>
      <c r="J2673" s="34"/>
      <c r="K2673" s="34"/>
      <c r="L2673" s="34"/>
      <c r="M2673" s="34"/>
      <c r="N2673" s="34"/>
      <c r="O2673" s="34"/>
      <c r="P2673" s="34"/>
      <c r="Q2673" s="34"/>
      <c r="R2673" s="34"/>
      <c r="S2673" s="34"/>
      <c r="T2673" s="34"/>
      <c r="U2673" s="34"/>
      <c r="V2673" s="34"/>
      <c r="W2673" s="34"/>
      <c r="X2673" s="34"/>
      <c r="Y2673" s="34"/>
      <c r="Z2673" s="34"/>
      <c r="AA2673" s="34"/>
      <c r="AB2673" s="34"/>
      <c r="AC2673" s="195"/>
      <c r="AD2673" s="196"/>
      <c r="AE2673" s="196"/>
      <c r="AF2673" s="196"/>
      <c r="AG2673" s="196"/>
      <c r="AH2673" s="196"/>
      <c r="AI2673" s="196"/>
      <c r="AJ2673" s="196"/>
      <c r="AK2673" s="197"/>
      <c r="AL2673" s="196"/>
      <c r="AM2673" s="198"/>
    </row>
    <row r="2674" spans="1:39" s="6" customFormat="1" outlineLevel="1">
      <c r="B2674" s="116"/>
      <c r="C2674" s="35"/>
      <c r="D2674" s="36"/>
      <c r="E2674" s="36"/>
      <c r="F2674" s="36"/>
      <c r="G2674" s="36"/>
      <c r="H2674" s="37"/>
      <c r="I2674" s="38" t="s">
        <v>24</v>
      </c>
      <c r="J2674" s="21" t="e">
        <f>AVERAGE(J2654:J2655,J2657,J2659,J2661,J2663,J2665,J2667,J2669,J2671)</f>
        <v>#DIV/0!</v>
      </c>
      <c r="K2674" s="21" t="e">
        <f t="shared" ref="K2674:AB2674" si="11812">AVERAGE(K2654:K2655,K2657,K2659,K2661,K2663,K2665,K2667,K2669,K2671)</f>
        <v>#DIV/0!</v>
      </c>
      <c r="L2674" s="21" t="e">
        <f t="shared" si="11812"/>
        <v>#DIV/0!</v>
      </c>
      <c r="M2674" s="21" t="e">
        <f t="shared" si="11812"/>
        <v>#DIV/0!</v>
      </c>
      <c r="N2674" s="21" t="e">
        <f t="shared" si="11812"/>
        <v>#DIV/0!</v>
      </c>
      <c r="O2674" s="21" t="e">
        <f t="shared" si="11812"/>
        <v>#DIV/0!</v>
      </c>
      <c r="P2674" s="21" t="e">
        <f t="shared" si="11812"/>
        <v>#DIV/0!</v>
      </c>
      <c r="Q2674" s="21">
        <f t="shared" si="11812"/>
        <v>0</v>
      </c>
      <c r="R2674" s="21" t="e">
        <f t="shared" si="11812"/>
        <v>#DIV/0!</v>
      </c>
      <c r="S2674" s="21" t="e">
        <f t="shared" si="11812"/>
        <v>#DIV/0!</v>
      </c>
      <c r="T2674" s="21">
        <f t="shared" si="11812"/>
        <v>0</v>
      </c>
      <c r="U2674" s="21" t="e">
        <f t="shared" si="11812"/>
        <v>#DIV/0!</v>
      </c>
      <c r="V2674" s="21" t="e">
        <f t="shared" si="11812"/>
        <v>#DIV/0!</v>
      </c>
      <c r="W2674" s="21" t="e">
        <f t="shared" si="11812"/>
        <v>#DIV/0!</v>
      </c>
      <c r="X2674" s="21" t="e">
        <f t="shared" si="11812"/>
        <v>#DIV/0!</v>
      </c>
      <c r="Y2674" s="21" t="e">
        <f t="shared" si="11812"/>
        <v>#DIV/0!</v>
      </c>
      <c r="Z2674" s="21" t="e">
        <f t="shared" si="11812"/>
        <v>#DIV/0!</v>
      </c>
      <c r="AA2674" s="21" t="e">
        <f t="shared" si="11812"/>
        <v>#DIV/0!</v>
      </c>
      <c r="AB2674" s="21" t="e">
        <f t="shared" si="11812"/>
        <v>#DIV/0!</v>
      </c>
      <c r="AC2674" s="199"/>
      <c r="AD2674" s="200"/>
      <c r="AE2674" s="200"/>
      <c r="AF2674" s="200"/>
      <c r="AG2674" s="200"/>
      <c r="AH2674" s="200"/>
      <c r="AI2674" s="200"/>
      <c r="AJ2674" s="200"/>
      <c r="AK2674" s="201"/>
      <c r="AL2674" s="200"/>
      <c r="AM2674" s="202"/>
    </row>
    <row r="2675" spans="1:39" s="6" customFormat="1" outlineLevel="1">
      <c r="B2675" s="116"/>
      <c r="C2675" s="35"/>
      <c r="D2675" s="36"/>
      <c r="E2675" s="36"/>
      <c r="F2675" s="36"/>
      <c r="G2675" s="36"/>
      <c r="H2675" s="37"/>
      <c r="I2675" s="38" t="s">
        <v>26</v>
      </c>
      <c r="J2675" s="21">
        <f>MIN(J2654:J2655,J2657,J2659,J2661,J2663,J2665,J2667,J2669,J2671)</f>
        <v>0</v>
      </c>
      <c r="K2675" s="21">
        <f t="shared" ref="K2675:AB2675" si="11813">MIN(K2654:K2655,K2657,K2659,K2661,K2663,K2665,K2667,K2669,K2671)</f>
        <v>0</v>
      </c>
      <c r="L2675" s="21">
        <f t="shared" si="11813"/>
        <v>0</v>
      </c>
      <c r="M2675" s="21">
        <f t="shared" si="11813"/>
        <v>0</v>
      </c>
      <c r="N2675" s="21">
        <f t="shared" si="11813"/>
        <v>0</v>
      </c>
      <c r="O2675" s="21">
        <f t="shared" si="11813"/>
        <v>0</v>
      </c>
      <c r="P2675" s="21">
        <f t="shared" si="11813"/>
        <v>0</v>
      </c>
      <c r="Q2675" s="21">
        <f t="shared" si="11813"/>
        <v>0</v>
      </c>
      <c r="R2675" s="21">
        <f t="shared" si="11813"/>
        <v>0</v>
      </c>
      <c r="S2675" s="21">
        <f t="shared" si="11813"/>
        <v>0</v>
      </c>
      <c r="T2675" s="21">
        <f t="shared" si="11813"/>
        <v>0</v>
      </c>
      <c r="U2675" s="21">
        <f t="shared" si="11813"/>
        <v>0</v>
      </c>
      <c r="V2675" s="21">
        <f t="shared" si="11813"/>
        <v>0</v>
      </c>
      <c r="W2675" s="21">
        <f t="shared" si="11813"/>
        <v>0</v>
      </c>
      <c r="X2675" s="21" t="e">
        <f t="shared" si="11813"/>
        <v>#DIV/0!</v>
      </c>
      <c r="Y2675" s="21">
        <f t="shared" si="11813"/>
        <v>0</v>
      </c>
      <c r="Z2675" s="21">
        <f t="shared" si="11813"/>
        <v>0</v>
      </c>
      <c r="AA2675" s="21">
        <f t="shared" si="11813"/>
        <v>0</v>
      </c>
      <c r="AB2675" s="21">
        <f t="shared" si="11813"/>
        <v>0</v>
      </c>
      <c r="AC2675" s="199"/>
      <c r="AD2675" s="200"/>
      <c r="AE2675" s="200"/>
      <c r="AF2675" s="200"/>
      <c r="AG2675" s="200"/>
      <c r="AH2675" s="200"/>
      <c r="AI2675" s="200"/>
      <c r="AJ2675" s="200"/>
      <c r="AK2675" s="201"/>
      <c r="AL2675" s="200"/>
      <c r="AM2675" s="202"/>
    </row>
    <row r="2676" spans="1:39" s="6" customFormat="1" outlineLevel="1">
      <c r="B2676" s="116"/>
      <c r="C2676" s="35"/>
      <c r="D2676" s="36"/>
      <c r="E2676" s="36"/>
      <c r="F2676" s="36"/>
      <c r="G2676" s="36"/>
      <c r="H2676" s="37"/>
      <c r="I2676" s="38" t="s">
        <v>25</v>
      </c>
      <c r="J2676" s="21">
        <f>MAX(J2654:J2655,J2657,J2659,J2661,J2663,J2665,J2667,J2669,J2671)</f>
        <v>0</v>
      </c>
      <c r="K2676" s="21">
        <f t="shared" ref="K2676:AB2676" si="11814">MAX(K2654:K2655,K2657,K2659,K2661,K2663,K2665,K2667,K2669,K2671)</f>
        <v>0</v>
      </c>
      <c r="L2676" s="21">
        <f t="shared" si="11814"/>
        <v>0</v>
      </c>
      <c r="M2676" s="21">
        <f t="shared" si="11814"/>
        <v>0</v>
      </c>
      <c r="N2676" s="21">
        <f t="shared" si="11814"/>
        <v>0</v>
      </c>
      <c r="O2676" s="21">
        <f t="shared" si="11814"/>
        <v>0</v>
      </c>
      <c r="P2676" s="21">
        <f t="shared" si="11814"/>
        <v>0</v>
      </c>
      <c r="Q2676" s="21">
        <f t="shared" si="11814"/>
        <v>0</v>
      </c>
      <c r="R2676" s="21">
        <f t="shared" si="11814"/>
        <v>0</v>
      </c>
      <c r="S2676" s="21">
        <f t="shared" si="11814"/>
        <v>0</v>
      </c>
      <c r="T2676" s="21">
        <f t="shared" si="11814"/>
        <v>0</v>
      </c>
      <c r="U2676" s="21">
        <f t="shared" si="11814"/>
        <v>0</v>
      </c>
      <c r="V2676" s="21">
        <f t="shared" si="11814"/>
        <v>0</v>
      </c>
      <c r="W2676" s="21">
        <f t="shared" si="11814"/>
        <v>0</v>
      </c>
      <c r="X2676" s="21" t="e">
        <f t="shared" si="11814"/>
        <v>#DIV/0!</v>
      </c>
      <c r="Y2676" s="21">
        <f t="shared" si="11814"/>
        <v>0</v>
      </c>
      <c r="Z2676" s="21">
        <f t="shared" si="11814"/>
        <v>0</v>
      </c>
      <c r="AA2676" s="21">
        <f t="shared" si="11814"/>
        <v>0</v>
      </c>
      <c r="AB2676" s="21">
        <f t="shared" si="11814"/>
        <v>0</v>
      </c>
      <c r="AC2676" s="199"/>
      <c r="AD2676" s="200"/>
      <c r="AE2676" s="200"/>
      <c r="AF2676" s="200"/>
      <c r="AG2676" s="200"/>
      <c r="AH2676" s="200"/>
      <c r="AI2676" s="200"/>
      <c r="AJ2676" s="200"/>
      <c r="AK2676" s="201"/>
      <c r="AL2676" s="200"/>
      <c r="AM2676" s="202"/>
    </row>
    <row r="2677" spans="1:39" s="6" customFormat="1" outlineLevel="1">
      <c r="B2677" s="116"/>
      <c r="C2677" s="35"/>
      <c r="D2677" s="36"/>
      <c r="E2677" s="36"/>
      <c r="F2677" s="36"/>
      <c r="G2677" s="36"/>
      <c r="H2677" s="37"/>
      <c r="I2677" s="38"/>
      <c r="J2677" s="21"/>
      <c r="K2677" s="21"/>
      <c r="L2677" s="21"/>
      <c r="M2677" s="21"/>
      <c r="N2677" s="21"/>
      <c r="O2677" s="21"/>
      <c r="P2677" s="21"/>
      <c r="Q2677" s="21"/>
      <c r="R2677" s="21"/>
      <c r="S2677" s="21"/>
      <c r="T2677" s="21"/>
      <c r="U2677" s="21"/>
      <c r="V2677" s="21"/>
      <c r="W2677" s="21"/>
      <c r="X2677" s="21"/>
      <c r="Y2677" s="21"/>
      <c r="Z2677" s="21"/>
      <c r="AA2677" s="21"/>
      <c r="AB2677" s="21"/>
      <c r="AC2677" s="200"/>
      <c r="AD2677" s="200"/>
      <c r="AE2677" s="200"/>
      <c r="AF2677" s="200"/>
      <c r="AG2677" s="200"/>
      <c r="AH2677" s="200"/>
      <c r="AI2677" s="200"/>
      <c r="AJ2677" s="200"/>
      <c r="AK2677" s="200"/>
      <c r="AL2677" s="200"/>
      <c r="AM2677" s="202"/>
    </row>
    <row r="2678" spans="1:39" s="31" customFormat="1" ht="16.5" outlineLevel="1" thickBot="1">
      <c r="B2678" s="117"/>
      <c r="C2678" s="39"/>
      <c r="D2678" s="40"/>
      <c r="E2678" s="40"/>
      <c r="F2678" s="40"/>
      <c r="G2678" s="40"/>
      <c r="H2678" s="41"/>
      <c r="I2678" s="42"/>
      <c r="J2678" s="43"/>
      <c r="K2678" s="43"/>
      <c r="L2678" s="43"/>
      <c r="M2678" s="43"/>
      <c r="N2678" s="43"/>
      <c r="O2678" s="43"/>
      <c r="P2678" s="43"/>
      <c r="Q2678" s="43"/>
      <c r="R2678" s="43"/>
      <c r="S2678" s="43"/>
      <c r="T2678" s="43"/>
      <c r="U2678" s="43"/>
      <c r="V2678" s="43"/>
      <c r="W2678" s="43"/>
      <c r="X2678" s="43"/>
      <c r="Y2678" s="43"/>
      <c r="Z2678" s="43"/>
      <c r="AA2678" s="43"/>
      <c r="AB2678" s="43"/>
      <c r="AC2678" s="204"/>
      <c r="AD2678" s="204"/>
      <c r="AE2678" s="204"/>
      <c r="AF2678" s="204"/>
      <c r="AG2678" s="204"/>
      <c r="AH2678" s="204"/>
      <c r="AI2678" s="204"/>
      <c r="AJ2678" s="204"/>
      <c r="AK2678" s="204"/>
      <c r="AL2678" s="204"/>
      <c r="AM2678" s="205"/>
    </row>
    <row r="2679" spans="1:39" customFormat="1">
      <c r="B2679" s="118"/>
      <c r="C2679" s="28"/>
      <c r="D2679" s="19"/>
      <c r="E2679" s="19"/>
      <c r="F2679" s="19"/>
      <c r="G2679" s="19"/>
      <c r="H2679" s="29"/>
      <c r="I2679" s="20"/>
      <c r="J2679" s="30"/>
      <c r="K2679" s="30"/>
      <c r="L2679" s="30"/>
      <c r="M2679" s="30"/>
      <c r="N2679" s="30"/>
      <c r="O2679" s="30"/>
      <c r="P2679" s="30"/>
      <c r="Q2679" s="30"/>
      <c r="R2679" s="30"/>
      <c r="S2679" s="30"/>
      <c r="T2679" s="30"/>
      <c r="U2679" s="30"/>
      <c r="V2679" s="30"/>
      <c r="W2679" s="30"/>
      <c r="X2679" s="30"/>
      <c r="Y2679" s="30"/>
      <c r="Z2679" s="30"/>
      <c r="AA2679" s="30"/>
      <c r="AB2679" s="30"/>
      <c r="AC2679" s="206"/>
      <c r="AD2679" s="206"/>
      <c r="AE2679" s="206"/>
      <c r="AF2679" s="206"/>
      <c r="AG2679" s="206"/>
      <c r="AH2679" s="206"/>
      <c r="AI2679" s="206"/>
      <c r="AJ2679" s="206"/>
      <c r="AK2679" s="206"/>
      <c r="AL2679" s="206"/>
      <c r="AM2679" s="207"/>
    </row>
    <row r="2680" spans="1:39" customFormat="1" outlineLevel="1">
      <c r="B2680" s="114" t="s">
        <v>41</v>
      </c>
      <c r="C2680" s="28"/>
      <c r="D2680" s="19"/>
      <c r="E2680" s="19"/>
      <c r="F2680" s="19"/>
      <c r="G2680" s="19"/>
      <c r="H2680" s="29"/>
      <c r="I2680" s="20"/>
      <c r="J2680" s="30"/>
      <c r="K2680" s="30"/>
      <c r="L2680" s="30"/>
      <c r="M2680" s="30"/>
      <c r="N2680" s="30"/>
      <c r="O2680" s="30"/>
      <c r="P2680" s="30"/>
      <c r="Q2680" s="30"/>
      <c r="R2680" s="30"/>
      <c r="S2680" s="30"/>
      <c r="T2680" s="30"/>
      <c r="U2680" s="30"/>
      <c r="V2680" s="30"/>
      <c r="W2680" s="30"/>
      <c r="X2680" s="30"/>
      <c r="Y2680" s="30"/>
      <c r="Z2680" s="30"/>
      <c r="AA2680" s="30"/>
      <c r="AB2680" s="30"/>
      <c r="AC2680" s="206"/>
      <c r="AD2680" s="206"/>
      <c r="AE2680" s="206"/>
      <c r="AF2680" s="206"/>
      <c r="AG2680" s="206"/>
      <c r="AH2680" s="206"/>
      <c r="AI2680" s="206"/>
      <c r="AJ2680" s="206"/>
      <c r="AK2680" s="206"/>
      <c r="AL2680" s="206"/>
      <c r="AM2680" s="207"/>
    </row>
    <row r="2681" spans="1:39" customFormat="1" outlineLevel="1">
      <c r="A2681" t="str">
        <f>B2681&amp;C2681</f>
        <v>Surname, Forename1</v>
      </c>
      <c r="B2681" s="255" t="s">
        <v>28</v>
      </c>
      <c r="C2681" s="122">
        <v>1</v>
      </c>
      <c r="D2681" s="26" t="s">
        <v>22</v>
      </c>
      <c r="E2681" s="103"/>
      <c r="F2681" s="217"/>
      <c r="G2681" s="218"/>
      <c r="H2681" s="16"/>
      <c r="I2681" s="16"/>
      <c r="J2681" s="17"/>
      <c r="K2681" s="94"/>
      <c r="L2681" s="94"/>
      <c r="M2681" s="94"/>
      <c r="N2681" s="94"/>
      <c r="O2681" s="94"/>
      <c r="P2681" s="94"/>
      <c r="Q2681" s="17">
        <f>SUM(K2681:P2681)</f>
        <v>0</v>
      </c>
      <c r="R2681" s="94"/>
      <c r="S2681" s="94"/>
      <c r="T2681" s="17">
        <f>SUM(R2681:S2681)</f>
        <v>0</v>
      </c>
      <c r="U2681" s="17"/>
      <c r="V2681" s="94"/>
      <c r="W2681" s="17"/>
      <c r="X2681" s="94" t="e">
        <f>AVERAGE(V2681:W2681)</f>
        <v>#DIV/0!</v>
      </c>
      <c r="Y2681" s="17"/>
      <c r="Z2681" s="17"/>
      <c r="AA2681" s="17"/>
      <c r="AB2681" s="17"/>
      <c r="AC2681" s="190">
        <f>IF(J2681&lt;&gt;0,INT(25.4347*POWER((18-J2681),1.81)),0)</f>
        <v>0</v>
      </c>
      <c r="AD2681" s="190">
        <f>IF(Q2681&lt;&gt;0,INT(0.14354*POWER(((10*Q2681)-220),1.4)),0)</f>
        <v>0</v>
      </c>
      <c r="AE2681" s="190">
        <f>IF(T2681&lt;&gt;0,INT(51.39*POWER((T2681-1.5),1.05)),0)</f>
        <v>0</v>
      </c>
      <c r="AF2681" s="190">
        <f>IF(U2681&lt;&gt;0,INT(0.8465*POWER(((100*U2681)-75),1.42)),0)</f>
        <v>0</v>
      </c>
      <c r="AG2681" s="190" t="e">
        <f>IF(X2681&lt;&gt;0,INT(1.53775*POWER((82-X2681),1.81)),0)</f>
        <v>#DIV/0!</v>
      </c>
      <c r="AH2681" s="190">
        <f>IF(Y2681&lt;&gt;0,INT(5.74352*POWER((28.5-Y2681),1.92)),0)</f>
        <v>0</v>
      </c>
      <c r="AI2681" s="190">
        <f>IF(Z2681&lt;&gt;0,INT(12.91*POWER((Z2681-4),1.1)),0)</f>
        <v>0</v>
      </c>
      <c r="AJ2681" s="190">
        <f>IF(AA2681&lt;&gt;0,INT(0.2797*POWER(((100*AA2681)),1.35)),0)</f>
        <v>0</v>
      </c>
      <c r="AK2681" s="191">
        <f>IF(AB2681&lt;&gt;0,INT(100.14*POWER((AB2681-1),1.08)),0)</f>
        <v>0</v>
      </c>
      <c r="AL2681" s="208">
        <v>7</v>
      </c>
      <c r="AM2681" s="193" t="e">
        <f>SUM(AC2681:AK2681)</f>
        <v>#DIV/0!</v>
      </c>
    </row>
    <row r="2682" spans="1:39" customFormat="1" outlineLevel="1">
      <c r="A2682" t="str">
        <f>B2681&amp;C2682</f>
        <v>Surname, Forename2</v>
      </c>
      <c r="B2682" s="256"/>
      <c r="C2682" s="123">
        <v>2</v>
      </c>
      <c r="D2682" s="26" t="s">
        <v>22</v>
      </c>
      <c r="E2682" s="103"/>
      <c r="F2682" s="219"/>
      <c r="G2682" s="220"/>
      <c r="H2682" s="15"/>
      <c r="I2682" s="16"/>
      <c r="J2682" s="17"/>
      <c r="K2682" s="94"/>
      <c r="L2682" s="94"/>
      <c r="M2682" s="94"/>
      <c r="N2682" s="94"/>
      <c r="O2682" s="94"/>
      <c r="P2682" s="94"/>
      <c r="Q2682" s="17" t="str">
        <f>IF(SUM(K2682:P2682)=0,"",SUM(K2682:P2682))</f>
        <v/>
      </c>
      <c r="R2682" s="94"/>
      <c r="S2682" s="94"/>
      <c r="T2682" s="17" t="str">
        <f>IF(SUM(R2682:S2682)=0,"",SUM(R2682:S2682))</f>
        <v/>
      </c>
      <c r="U2682" s="17"/>
      <c r="V2682" s="94"/>
      <c r="W2682" s="17"/>
      <c r="X2682" s="94" t="str">
        <f>IFERROR(AVERAGE(V2682:W2682),"")</f>
        <v/>
      </c>
      <c r="Y2682" s="17"/>
      <c r="Z2682" s="17"/>
      <c r="AA2682" s="71"/>
      <c r="AB2682" s="17"/>
      <c r="AC2682" s="190" t="str">
        <f>IF(J2682="","",IF(J2682&lt;&gt;0,INT(25.4347*POWER((18-J2682),1.81)),0))</f>
        <v/>
      </c>
      <c r="AD2682" s="190" t="str">
        <f>IFERROR(IF(Q2682&lt;&gt;0,INT(0.14354*POWER(((10*Q2682)-220),1.4)),0),"")</f>
        <v/>
      </c>
      <c r="AE2682" s="190" t="str">
        <f>IFERROR(IF(T2682&lt;&gt;0,INT(51.39*POWER((T2682-1.5),1.05)),0),"")</f>
        <v/>
      </c>
      <c r="AF2682" s="190">
        <f>IF(U2682&lt;&gt;0,INT(0.8465*POWER(((100*U2682)-75),1.42)),0)</f>
        <v>0</v>
      </c>
      <c r="AG2682" s="190" t="str">
        <f>IFERROR(IF(X2682&lt;&gt;0,INT(1.53775*POWER((82-X2682),1.81)),0),"")</f>
        <v/>
      </c>
      <c r="AH2682" s="190" t="str">
        <f>IF(Y2682="","",IF(Y2682&lt;&gt;0,INT(5.74352*POWER((28.5-Y2682),1.92)),0))</f>
        <v/>
      </c>
      <c r="AI2682" s="190">
        <f>IF(Z2682&lt;&gt;0,INT(12.91*POWER((Z2682-4),1.1)),0)</f>
        <v>0</v>
      </c>
      <c r="AJ2682" s="190" t="str">
        <f>IF(AA2682="","",IF(AA2682&lt;&gt;0,INT(0.2797*POWER(((100*AA2682)),1.35)),0))</f>
        <v/>
      </c>
      <c r="AK2682" s="191" t="str">
        <f>IF(AB2682="","",IF(AB2682&lt;&gt;0,INT(100.14*POWER((AB2682-1),1.08)),0))</f>
        <v/>
      </c>
      <c r="AL2682" s="192">
        <f>COUNT(J2682,Q2682,T2682,X2682,Y2682,AA2682,AB2682)</f>
        <v>0</v>
      </c>
      <c r="AM2682" s="193" t="str">
        <f>IF(AL2682=0,"",SUM(AC2682:AK2682))</f>
        <v/>
      </c>
    </row>
    <row r="2683" spans="1:39" customFormat="1" outlineLevel="1">
      <c r="B2683" s="256"/>
      <c r="C2683" s="124" t="s">
        <v>65</v>
      </c>
      <c r="D2683" s="103"/>
      <c r="E2683" s="103"/>
      <c r="F2683" s="219"/>
      <c r="G2683" s="220"/>
      <c r="H2683" s="104"/>
      <c r="I2683" s="105"/>
      <c r="J2683" s="107" t="str">
        <f>IFERROR((J2681-J2682)/J2682*100%,"")</f>
        <v/>
      </c>
      <c r="K2683" s="107" t="str">
        <f>IFERROR((K2682-K2681)/K2682*100%,"")</f>
        <v/>
      </c>
      <c r="L2683" s="107" t="str">
        <f t="shared" ref="L2683:S2683" si="11815">IFERROR((L2682-L2681)/L2682*100%,"")</f>
        <v/>
      </c>
      <c r="M2683" s="107" t="str">
        <f t="shared" si="11815"/>
        <v/>
      </c>
      <c r="N2683" s="107" t="str">
        <f t="shared" si="11815"/>
        <v/>
      </c>
      <c r="O2683" s="107" t="str">
        <f t="shared" si="11815"/>
        <v/>
      </c>
      <c r="P2683" s="107" t="str">
        <f t="shared" si="11815"/>
        <v/>
      </c>
      <c r="Q2683" s="107" t="str">
        <f t="shared" si="11815"/>
        <v/>
      </c>
      <c r="R2683" s="107" t="str">
        <f t="shared" si="11815"/>
        <v/>
      </c>
      <c r="S2683" s="107" t="str">
        <f t="shared" si="11815"/>
        <v/>
      </c>
      <c r="T2683" s="107" t="str">
        <f>IFERROR((T2682-T2681)/T2682*100%,"")</f>
        <v/>
      </c>
      <c r="U2683" s="107" t="str">
        <f t="shared" ref="U2683" si="11816">IFERROR((U2682-U2681)/U2682*100%,"")</f>
        <v/>
      </c>
      <c r="V2683" s="107" t="str">
        <f>IFERROR((V2681-V2682)/V2682*100%,"")</f>
        <v/>
      </c>
      <c r="W2683" s="107" t="str">
        <f>IFERROR((W2681-W2682)/W2682*100%,"")</f>
        <v/>
      </c>
      <c r="X2683" s="107" t="str">
        <f>IFERROR((X2681-X2682)/X2682*100%,"")</f>
        <v/>
      </c>
      <c r="Y2683" s="107" t="str">
        <f>IFERROR((Y2681-Y2682)/Y2682*100%,"")</f>
        <v/>
      </c>
      <c r="Z2683" s="107" t="str">
        <f t="shared" ref="Z2683:AB2683" si="11817">IFERROR((Z2682-Z2681)/Z2682*100%,"")</f>
        <v/>
      </c>
      <c r="AA2683" s="107" t="str">
        <f t="shared" si="11817"/>
        <v/>
      </c>
      <c r="AB2683" s="107" t="str">
        <f t="shared" si="11817"/>
        <v/>
      </c>
      <c r="AC2683" s="194" t="str">
        <f t="shared" ref="AC2683" si="11818">IFERROR((AC2682-AC2681)/AC2682*100%,"")</f>
        <v/>
      </c>
      <c r="AD2683" s="194" t="str">
        <f t="shared" ref="AD2683" si="11819">IFERROR((AD2682-AD2681)/AD2682*100%,"")</f>
        <v/>
      </c>
      <c r="AE2683" s="194" t="str">
        <f t="shared" ref="AE2683" si="11820">IFERROR((AE2682-AE2681)/AE2682*100%,"")</f>
        <v/>
      </c>
      <c r="AF2683" s="194" t="str">
        <f t="shared" ref="AF2683" si="11821">IFERROR((AF2682-AF2681)/AF2682*100%,"")</f>
        <v/>
      </c>
      <c r="AG2683" s="194" t="str">
        <f t="shared" ref="AG2683" si="11822">IFERROR((AG2682-AG2681)/AG2682*100%,"")</f>
        <v/>
      </c>
      <c r="AH2683" s="194" t="str">
        <f t="shared" ref="AH2683" si="11823">IFERROR((AH2682-AH2681)/AH2682*100%,"")</f>
        <v/>
      </c>
      <c r="AI2683" s="194" t="str">
        <f t="shared" ref="AI2683" si="11824">IFERROR((AI2682-AI2681)/AI2682*100%,"")</f>
        <v/>
      </c>
      <c r="AJ2683" s="194" t="str">
        <f t="shared" ref="AJ2683" si="11825">IFERROR((AJ2682-AJ2681)/AJ2682*100%,"")</f>
        <v/>
      </c>
      <c r="AK2683" s="194" t="str">
        <f t="shared" ref="AK2683" si="11826">IFERROR((AK2682-AK2681)/AK2682*100%,"")</f>
        <v/>
      </c>
      <c r="AL2683" s="194" t="str">
        <f t="shared" ref="AL2683:AM2683" si="11827">IFERROR((AL2682-AL2681)/AL2682*100%,"")</f>
        <v/>
      </c>
      <c r="AM2683" s="228" t="str">
        <f t="shared" si="11827"/>
        <v/>
      </c>
    </row>
    <row r="2684" spans="1:39" customFormat="1" outlineLevel="1">
      <c r="A2684" t="str">
        <f>B2681&amp;C2684</f>
        <v>Surname, Forename3</v>
      </c>
      <c r="B2684" s="256"/>
      <c r="C2684" s="123">
        <v>3</v>
      </c>
      <c r="D2684" s="26" t="s">
        <v>22</v>
      </c>
      <c r="E2684" s="103"/>
      <c r="F2684" s="219"/>
      <c r="G2684" s="220"/>
      <c r="H2684" s="15"/>
      <c r="I2684" s="16"/>
      <c r="J2684" s="17"/>
      <c r="K2684" s="94"/>
      <c r="L2684" s="94"/>
      <c r="M2684" s="94"/>
      <c r="N2684" s="94"/>
      <c r="O2684" s="94"/>
      <c r="P2684" s="94"/>
      <c r="Q2684" s="17" t="str">
        <f>IF(SUM(K2684:P2684)=0,"",SUM(K2684:P2684))</f>
        <v/>
      </c>
      <c r="R2684" s="94"/>
      <c r="S2684" s="94"/>
      <c r="T2684" s="17" t="str">
        <f>IF(SUM(R2684:S2684)=0,"",SUM(R2684:S2684))</f>
        <v/>
      </c>
      <c r="U2684" s="17"/>
      <c r="V2684" s="94"/>
      <c r="W2684" s="17"/>
      <c r="X2684" s="94" t="str">
        <f>IFERROR(AVERAGE(V2684:W2684),"")</f>
        <v/>
      </c>
      <c r="Y2684" s="17"/>
      <c r="Z2684" s="17"/>
      <c r="AA2684" s="71"/>
      <c r="AB2684" s="17"/>
      <c r="AC2684" s="190" t="str">
        <f>IF(J2684="","",IF(J2684&lt;&gt;0,INT(25.4347*POWER((18-J2684),1.81)),0))</f>
        <v/>
      </c>
      <c r="AD2684" s="190" t="str">
        <f>IFERROR(IF(Q2684&lt;&gt;0,INT(0.14354*POWER(((10*Q2684)-220),1.4)),0),"")</f>
        <v/>
      </c>
      <c r="AE2684" s="190" t="str">
        <f>IFERROR(IF(T2684&lt;&gt;0,INT(51.39*POWER((T2684-1.5),1.05)),0),"")</f>
        <v/>
      </c>
      <c r="AF2684" s="190">
        <f>IF(U2684&lt;&gt;0,INT(0.8465*POWER(((100*U2684)-75),1.42)),0)</f>
        <v>0</v>
      </c>
      <c r="AG2684" s="190" t="str">
        <f>IFERROR(IF(X2684&lt;&gt;0,INT(1.53775*POWER((82-X2684),1.81)),0),"")</f>
        <v/>
      </c>
      <c r="AH2684" s="190" t="str">
        <f>IF(Y2684="","",IF(Y2684&lt;&gt;0,INT(5.74352*POWER((28.5-Y2684),1.92)),0))</f>
        <v/>
      </c>
      <c r="AI2684" s="190">
        <f>IF(Z2684&lt;&gt;0,INT(12.91*POWER((Z2684-4),1.1)),0)</f>
        <v>0</v>
      </c>
      <c r="AJ2684" s="190" t="str">
        <f>IF(AA2684="","",IF(AA2684&lt;&gt;0,INT(0.2797*POWER(((100*AA2684)),1.35)),0))</f>
        <v/>
      </c>
      <c r="AK2684" s="191" t="str">
        <f>IF(AB2684="","",IF(AB2684&lt;&gt;0,INT(100.14*POWER((AB2684-1),1.08)),0))</f>
        <v/>
      </c>
      <c r="AL2684" s="192">
        <f>COUNT(J2684,Q2684,T2684,X2684,Y2684,AA2684,AB2684)</f>
        <v>0</v>
      </c>
      <c r="AM2684" s="193" t="str">
        <f>IF(AL2684=0,"",SUM(AC2684:AK2684))</f>
        <v/>
      </c>
    </row>
    <row r="2685" spans="1:39" customFormat="1" outlineLevel="1">
      <c r="B2685" s="256"/>
      <c r="C2685" s="124" t="s">
        <v>65</v>
      </c>
      <c r="D2685" s="103"/>
      <c r="E2685" s="103"/>
      <c r="F2685" s="219"/>
      <c r="G2685" s="220"/>
      <c r="H2685" s="104"/>
      <c r="I2685" s="105"/>
      <c r="J2685" s="107" t="str">
        <f>IFERROR((J2682-J2684)/J2684*100%,"")</f>
        <v/>
      </c>
      <c r="K2685" s="107" t="str">
        <f t="shared" ref="K2685:T2685" si="11828">IFERROR((K2684-K2682)/K2684*100%,"")</f>
        <v/>
      </c>
      <c r="L2685" s="107" t="str">
        <f t="shared" si="11828"/>
        <v/>
      </c>
      <c r="M2685" s="107" t="str">
        <f t="shared" si="11828"/>
        <v/>
      </c>
      <c r="N2685" s="107" t="str">
        <f t="shared" si="11828"/>
        <v/>
      </c>
      <c r="O2685" s="107" t="str">
        <f t="shared" si="11828"/>
        <v/>
      </c>
      <c r="P2685" s="107" t="str">
        <f t="shared" si="11828"/>
        <v/>
      </c>
      <c r="Q2685" s="107" t="str">
        <f t="shared" si="11828"/>
        <v/>
      </c>
      <c r="R2685" s="107" t="str">
        <f t="shared" si="11828"/>
        <v/>
      </c>
      <c r="S2685" s="107" t="str">
        <f t="shared" si="11828"/>
        <v/>
      </c>
      <c r="T2685" s="107" t="str">
        <f t="shared" si="11828"/>
        <v/>
      </c>
      <c r="U2685" s="107" t="str">
        <f t="shared" ref="U2685" si="11829">IFERROR((U2684-U2683)/U2684*100%,"")</f>
        <v/>
      </c>
      <c r="V2685" s="107" t="str">
        <f>IFERROR((V2682-V2684)/V2684*100%,"")</f>
        <v/>
      </c>
      <c r="W2685" s="107" t="str">
        <f>IFERROR((W2682-W2684)/W2684*100%,"")</f>
        <v/>
      </c>
      <c r="X2685" s="107" t="str">
        <f>IFERROR((X2682-X2684)/X2684*100%,"")</f>
        <v/>
      </c>
      <c r="Y2685" s="107" t="str">
        <f>IFERROR((Y2682-Y2684)/Y2684*100%,"")</f>
        <v/>
      </c>
      <c r="Z2685" s="107" t="str">
        <f t="shared" ref="Z2685" si="11830">IFERROR((Z2684-Z2683)/Z2684*100%,"")</f>
        <v/>
      </c>
      <c r="AA2685" s="107" t="str">
        <f>IFERROR((AA2684-AA2682)/AA2684*100%,"")</f>
        <v/>
      </c>
      <c r="AB2685" s="107" t="str">
        <f>IFERROR((AB2684-AB2682)/AB2684*100%,"")</f>
        <v/>
      </c>
      <c r="AC2685" s="194" t="str">
        <f t="shared" ref="AC2685" si="11831">IFERROR((AC2684-AC2683)/AC2684*100%,"")</f>
        <v/>
      </c>
      <c r="AD2685" s="194" t="str">
        <f t="shared" ref="AD2685" si="11832">IFERROR((AD2684-AD2683)/AD2684*100%,"")</f>
        <v/>
      </c>
      <c r="AE2685" s="194" t="str">
        <f t="shared" ref="AE2685" si="11833">IFERROR((AE2684-AE2683)/AE2684*100%,"")</f>
        <v/>
      </c>
      <c r="AF2685" s="194" t="str">
        <f t="shared" ref="AF2685" si="11834">IFERROR((AF2684-AF2683)/AF2684*100%,"")</f>
        <v/>
      </c>
      <c r="AG2685" s="194" t="str">
        <f t="shared" ref="AG2685" si="11835">IFERROR((AG2684-AG2683)/AG2684*100%,"")</f>
        <v/>
      </c>
      <c r="AH2685" s="194" t="str">
        <f t="shared" ref="AH2685" si="11836">IFERROR((AH2684-AH2683)/AH2684*100%,"")</f>
        <v/>
      </c>
      <c r="AI2685" s="194" t="str">
        <f t="shared" ref="AI2685" si="11837">IFERROR((AI2684-AI2683)/AI2684*100%,"")</f>
        <v/>
      </c>
      <c r="AJ2685" s="194" t="str">
        <f t="shared" ref="AJ2685" si="11838">IFERROR((AJ2684-AJ2683)/AJ2684*100%,"")</f>
        <v/>
      </c>
      <c r="AK2685" s="194" t="str">
        <f t="shared" ref="AK2685" si="11839">IFERROR((AK2684-AK2683)/AK2684*100%,"")</f>
        <v/>
      </c>
      <c r="AL2685" s="194" t="str">
        <f t="shared" ref="AL2685" si="11840">IFERROR((AL2684-AL2683)/AL2684*100%,"")</f>
        <v/>
      </c>
      <c r="AM2685" s="227" t="str">
        <f>IFERROR((AM2684-AM2682)/AM2684*100%,"")</f>
        <v/>
      </c>
    </row>
    <row r="2686" spans="1:39" customFormat="1" outlineLevel="1">
      <c r="A2686" t="str">
        <f>B2681&amp;C2686</f>
        <v>Surname, Forename4</v>
      </c>
      <c r="B2686" s="256"/>
      <c r="C2686" s="123">
        <v>4</v>
      </c>
      <c r="D2686" s="26" t="s">
        <v>22</v>
      </c>
      <c r="E2686" s="103"/>
      <c r="F2686" s="219"/>
      <c r="G2686" s="220"/>
      <c r="H2686" s="15"/>
      <c r="I2686" s="16"/>
      <c r="J2686" s="17"/>
      <c r="K2686" s="94"/>
      <c r="L2686" s="94"/>
      <c r="M2686" s="94"/>
      <c r="N2686" s="94"/>
      <c r="O2686" s="94"/>
      <c r="P2686" s="94"/>
      <c r="Q2686" s="17" t="str">
        <f>IF(SUM(K2686:P2686)=0,"",SUM(K2686:P2686))</f>
        <v/>
      </c>
      <c r="R2686" s="94"/>
      <c r="S2686" s="94"/>
      <c r="T2686" s="17" t="str">
        <f>IF(SUM(R2686:S2686)=0,"",SUM(R2686:S2686))</f>
        <v/>
      </c>
      <c r="U2686" s="17"/>
      <c r="V2686" s="94"/>
      <c r="W2686" s="17"/>
      <c r="X2686" s="94" t="str">
        <f>IFERROR(AVERAGE(V2686:W2686),"")</f>
        <v/>
      </c>
      <c r="Y2686" s="17"/>
      <c r="Z2686" s="17"/>
      <c r="AA2686" s="71"/>
      <c r="AB2686" s="17"/>
      <c r="AC2686" s="190" t="str">
        <f>IF(J2686="","",IF(J2686&lt;&gt;0,INT(25.4347*POWER((18-J2686),1.81)),0))</f>
        <v/>
      </c>
      <c r="AD2686" s="190" t="str">
        <f>IFERROR(IF(Q2686&lt;&gt;0,INT(0.14354*POWER(((10*Q2686)-220),1.4)),0),"")</f>
        <v/>
      </c>
      <c r="AE2686" s="190" t="str">
        <f>IFERROR(IF(T2686&lt;&gt;0,INT(51.39*POWER((T2686-1.5),1.05)),0),"")</f>
        <v/>
      </c>
      <c r="AF2686" s="190">
        <f>IF(U2686&lt;&gt;0,INT(0.8465*POWER(((100*U2686)-75),1.42)),0)</f>
        <v>0</v>
      </c>
      <c r="AG2686" s="190" t="str">
        <f>IFERROR(IF(X2686&lt;&gt;0,INT(1.53775*POWER((82-X2686),1.81)),0),"")</f>
        <v/>
      </c>
      <c r="AH2686" s="190" t="str">
        <f>IF(Y2686="","",IF(Y2686&lt;&gt;0,INT(5.74352*POWER((28.5-Y2686),1.92)),0))</f>
        <v/>
      </c>
      <c r="AI2686" s="190">
        <f>IF(Z2686&lt;&gt;0,INT(12.91*POWER((Z2686-4),1.1)),0)</f>
        <v>0</v>
      </c>
      <c r="AJ2686" s="190" t="str">
        <f>IF(AA2686="","",IF(AA2686&lt;&gt;0,INT(0.2797*POWER(((100*AA2686)),1.35)),0))</f>
        <v/>
      </c>
      <c r="AK2686" s="191" t="str">
        <f>IF(AB2686="","",IF(AB2686&lt;&gt;0,INT(100.14*POWER((AB2686-1),1.08)),0))</f>
        <v/>
      </c>
      <c r="AL2686" s="192">
        <f>COUNT(J2686,Q2686,T2686,X2686,Y2686,AA2686,AB2686)</f>
        <v>0</v>
      </c>
      <c r="AM2686" s="193" t="str">
        <f>IF(AL2686=0,"",SUM(AC2686:AK2686))</f>
        <v/>
      </c>
    </row>
    <row r="2687" spans="1:39" customFormat="1" outlineLevel="1">
      <c r="B2687" s="256"/>
      <c r="C2687" s="124" t="s">
        <v>65</v>
      </c>
      <c r="D2687" s="103"/>
      <c r="E2687" s="103"/>
      <c r="F2687" s="219"/>
      <c r="G2687" s="220"/>
      <c r="H2687" s="104"/>
      <c r="I2687" s="105"/>
      <c r="J2687" s="107" t="str">
        <f>IFERROR((J2684-J2686)/J2686*100%,"")</f>
        <v/>
      </c>
      <c r="K2687" s="107" t="str">
        <f t="shared" ref="K2687:T2687" si="11841">IFERROR((K2686-K2684)/K2686*100%,"")</f>
        <v/>
      </c>
      <c r="L2687" s="107" t="str">
        <f t="shared" si="11841"/>
        <v/>
      </c>
      <c r="M2687" s="107" t="str">
        <f t="shared" si="11841"/>
        <v/>
      </c>
      <c r="N2687" s="107" t="str">
        <f t="shared" si="11841"/>
        <v/>
      </c>
      <c r="O2687" s="107" t="str">
        <f t="shared" si="11841"/>
        <v/>
      </c>
      <c r="P2687" s="107" t="str">
        <f t="shared" si="11841"/>
        <v/>
      </c>
      <c r="Q2687" s="107" t="str">
        <f t="shared" si="11841"/>
        <v/>
      </c>
      <c r="R2687" s="107" t="str">
        <f t="shared" si="11841"/>
        <v/>
      </c>
      <c r="S2687" s="107" t="str">
        <f t="shared" si="11841"/>
        <v/>
      </c>
      <c r="T2687" s="107" t="str">
        <f t="shared" si="11841"/>
        <v/>
      </c>
      <c r="U2687" s="107" t="str">
        <f t="shared" ref="U2687" si="11842">IFERROR((U2686-U2685)/U2686*100%,"")</f>
        <v/>
      </c>
      <c r="V2687" s="107" t="str">
        <f>IFERROR((V2684-V2686)/V2686*100%,"")</f>
        <v/>
      </c>
      <c r="W2687" s="107" t="str">
        <f>IFERROR((W2684-W2686)/W2686*100%,"")</f>
        <v/>
      </c>
      <c r="X2687" s="107" t="str">
        <f>IFERROR((X2684-X2686)/X2686*100%,"")</f>
        <v/>
      </c>
      <c r="Y2687" s="107" t="str">
        <f>IFERROR((Y2684-Y2686)/Y2686*100%,"")</f>
        <v/>
      </c>
      <c r="Z2687" s="107" t="str">
        <f t="shared" ref="Z2687" si="11843">IFERROR((Z2686-Z2685)/Z2686*100%,"")</f>
        <v/>
      </c>
      <c r="AA2687" s="107" t="str">
        <f>IFERROR((AA2686-AA2684)/AA2686*100%,"")</f>
        <v/>
      </c>
      <c r="AB2687" s="107" t="str">
        <f>IFERROR((AB2686-AB2684)/AB2686*100%,"")</f>
        <v/>
      </c>
      <c r="AC2687" s="194" t="str">
        <f t="shared" ref="AC2687" si="11844">IFERROR((AC2686-AC2685)/AC2686*100%,"")</f>
        <v/>
      </c>
      <c r="AD2687" s="194" t="str">
        <f t="shared" ref="AD2687" si="11845">IFERROR((AD2686-AD2685)/AD2686*100%,"")</f>
        <v/>
      </c>
      <c r="AE2687" s="194" t="str">
        <f t="shared" ref="AE2687" si="11846">IFERROR((AE2686-AE2685)/AE2686*100%,"")</f>
        <v/>
      </c>
      <c r="AF2687" s="194" t="str">
        <f t="shared" ref="AF2687" si="11847">IFERROR((AF2686-AF2685)/AF2686*100%,"")</f>
        <v/>
      </c>
      <c r="AG2687" s="194" t="str">
        <f t="shared" ref="AG2687" si="11848">IFERROR((AG2686-AG2685)/AG2686*100%,"")</f>
        <v/>
      </c>
      <c r="AH2687" s="194" t="str">
        <f t="shared" ref="AH2687" si="11849">IFERROR((AH2686-AH2685)/AH2686*100%,"")</f>
        <v/>
      </c>
      <c r="AI2687" s="194" t="str">
        <f t="shared" ref="AI2687" si="11850">IFERROR((AI2686-AI2685)/AI2686*100%,"")</f>
        <v/>
      </c>
      <c r="AJ2687" s="194" t="str">
        <f t="shared" ref="AJ2687" si="11851">IFERROR((AJ2686-AJ2685)/AJ2686*100%,"")</f>
        <v/>
      </c>
      <c r="AK2687" s="194" t="str">
        <f t="shared" ref="AK2687" si="11852">IFERROR((AK2686-AK2685)/AK2686*100%,"")</f>
        <v/>
      </c>
      <c r="AL2687" s="194" t="str">
        <f t="shared" ref="AL2687" si="11853">IFERROR((AL2686-AL2685)/AL2686*100%,"")</f>
        <v/>
      </c>
      <c r="AM2687" s="227" t="str">
        <f>IFERROR((AM2686-AM2684)/AM2686*100%,"")</f>
        <v/>
      </c>
    </row>
    <row r="2688" spans="1:39" customFormat="1" outlineLevel="1">
      <c r="A2688" t="str">
        <f>B2681&amp;C2688</f>
        <v>Surname, Forename5</v>
      </c>
      <c r="B2688" s="256"/>
      <c r="C2688" s="123">
        <v>5</v>
      </c>
      <c r="D2688" s="26" t="s">
        <v>22</v>
      </c>
      <c r="E2688" s="103"/>
      <c r="F2688" s="219"/>
      <c r="G2688" s="220"/>
      <c r="H2688" s="15"/>
      <c r="I2688" s="16"/>
      <c r="J2688" s="17"/>
      <c r="K2688" s="94"/>
      <c r="L2688" s="94"/>
      <c r="M2688" s="94"/>
      <c r="N2688" s="94"/>
      <c r="O2688" s="94"/>
      <c r="P2688" s="94"/>
      <c r="Q2688" s="17" t="str">
        <f>IF(SUM(K2688:P2688)=0,"",SUM(K2688:P2688))</f>
        <v/>
      </c>
      <c r="R2688" s="94"/>
      <c r="S2688" s="94"/>
      <c r="T2688" s="17" t="str">
        <f>IF(SUM(R2688:S2688)=0,"",SUM(R2688:S2688))</f>
        <v/>
      </c>
      <c r="U2688" s="17"/>
      <c r="V2688" s="94"/>
      <c r="W2688" s="17"/>
      <c r="X2688" s="94" t="str">
        <f>IFERROR(AVERAGE(V2688:W2688),"")</f>
        <v/>
      </c>
      <c r="Y2688" s="17"/>
      <c r="Z2688" s="17"/>
      <c r="AA2688" s="71"/>
      <c r="AB2688" s="17"/>
      <c r="AC2688" s="190" t="str">
        <f>IF(J2688="","",IF(J2688&lt;&gt;0,INT(25.4347*POWER((18-J2688),1.81)),0))</f>
        <v/>
      </c>
      <c r="AD2688" s="190" t="str">
        <f>IFERROR(IF(Q2688&lt;&gt;0,INT(0.14354*POWER(((10*Q2688)-220),1.4)),0),"")</f>
        <v/>
      </c>
      <c r="AE2688" s="190" t="str">
        <f>IFERROR(IF(T2688&lt;&gt;0,INT(51.39*POWER((T2688-1.5),1.05)),0),"")</f>
        <v/>
      </c>
      <c r="AF2688" s="190">
        <f>IF(U2688&lt;&gt;0,INT(0.8465*POWER(((100*U2688)-75),1.42)),0)</f>
        <v>0</v>
      </c>
      <c r="AG2688" s="190" t="str">
        <f>IFERROR(IF(X2688&lt;&gt;0,INT(1.53775*POWER((82-X2688),1.81)),0),"")</f>
        <v/>
      </c>
      <c r="AH2688" s="190" t="str">
        <f>IF(Y2688="","",IF(Y2688&lt;&gt;0,INT(5.74352*POWER((28.5-Y2688),1.92)),0))</f>
        <v/>
      </c>
      <c r="AI2688" s="190">
        <f>IF(Z2688&lt;&gt;0,INT(12.91*POWER((Z2688-4),1.1)),0)</f>
        <v>0</v>
      </c>
      <c r="AJ2688" s="190" t="str">
        <f>IF(AA2688="","",IF(AA2688&lt;&gt;0,INT(0.2797*POWER(((100*AA2688)),1.35)),0))</f>
        <v/>
      </c>
      <c r="AK2688" s="191" t="str">
        <f>IF(AB2688="","",IF(AB2688&lt;&gt;0,INT(100.14*POWER((AB2688-1),1.08)),0))</f>
        <v/>
      </c>
      <c r="AL2688" s="192">
        <f>COUNT(J2688,Q2688,T2688,X2688,Y2688,AA2688,AB2688)</f>
        <v>0</v>
      </c>
      <c r="AM2688" s="193" t="str">
        <f>IF(AL2688=0,"",SUM(AC2688:AK2688))</f>
        <v/>
      </c>
    </row>
    <row r="2689" spans="1:39" customFormat="1" outlineLevel="1">
      <c r="B2689" s="256"/>
      <c r="C2689" s="124" t="s">
        <v>65</v>
      </c>
      <c r="D2689" s="103"/>
      <c r="E2689" s="103"/>
      <c r="F2689" s="219"/>
      <c r="G2689" s="220"/>
      <c r="H2689" s="104"/>
      <c r="I2689" s="105"/>
      <c r="J2689" s="107" t="str">
        <f>IFERROR((J2686-J2688)/J2688*100%,"")</f>
        <v/>
      </c>
      <c r="K2689" s="107" t="str">
        <f t="shared" ref="K2689:T2689" si="11854">IFERROR((K2688-K2686)/K2688*100%,"")</f>
        <v/>
      </c>
      <c r="L2689" s="107" t="str">
        <f t="shared" si="11854"/>
        <v/>
      </c>
      <c r="M2689" s="107" t="str">
        <f t="shared" si="11854"/>
        <v/>
      </c>
      <c r="N2689" s="107" t="str">
        <f t="shared" si="11854"/>
        <v/>
      </c>
      <c r="O2689" s="107" t="str">
        <f t="shared" si="11854"/>
        <v/>
      </c>
      <c r="P2689" s="107" t="str">
        <f t="shared" si="11854"/>
        <v/>
      </c>
      <c r="Q2689" s="107" t="str">
        <f t="shared" si="11854"/>
        <v/>
      </c>
      <c r="R2689" s="107" t="str">
        <f t="shared" si="11854"/>
        <v/>
      </c>
      <c r="S2689" s="107" t="str">
        <f t="shared" si="11854"/>
        <v/>
      </c>
      <c r="T2689" s="107" t="str">
        <f t="shared" si="11854"/>
        <v/>
      </c>
      <c r="U2689" s="107" t="str">
        <f t="shared" ref="U2689" si="11855">IFERROR((U2688-U2687)/U2688*100%,"")</f>
        <v/>
      </c>
      <c r="V2689" s="107" t="str">
        <f>IFERROR((V2686-V2688)/V2688*100%,"")</f>
        <v/>
      </c>
      <c r="W2689" s="107" t="str">
        <f>IFERROR((W2686-W2688)/W2688*100%,"")</f>
        <v/>
      </c>
      <c r="X2689" s="107" t="str">
        <f>IFERROR((X2686-X2688)/X2688*100%,"")</f>
        <v/>
      </c>
      <c r="Y2689" s="107" t="str">
        <f>IFERROR((Y2686-Y2688)/Y2688*100%,"")</f>
        <v/>
      </c>
      <c r="Z2689" s="107" t="str">
        <f t="shared" ref="Z2689" si="11856">IFERROR((Z2688-Z2687)/Z2688*100%,"")</f>
        <v/>
      </c>
      <c r="AA2689" s="107" t="str">
        <f>IFERROR((AA2688-AA2686)/AA2688*100%,"")</f>
        <v/>
      </c>
      <c r="AB2689" s="107" t="str">
        <f>IFERROR((AB2688-AB2686)/AB2688*100%,"")</f>
        <v/>
      </c>
      <c r="AC2689" s="194" t="str">
        <f t="shared" ref="AC2689" si="11857">IFERROR((AC2688-AC2687)/AC2688*100%,"")</f>
        <v/>
      </c>
      <c r="AD2689" s="194" t="str">
        <f t="shared" ref="AD2689" si="11858">IFERROR((AD2688-AD2687)/AD2688*100%,"")</f>
        <v/>
      </c>
      <c r="AE2689" s="194" t="str">
        <f t="shared" ref="AE2689" si="11859">IFERROR((AE2688-AE2687)/AE2688*100%,"")</f>
        <v/>
      </c>
      <c r="AF2689" s="194" t="str">
        <f t="shared" ref="AF2689" si="11860">IFERROR((AF2688-AF2687)/AF2688*100%,"")</f>
        <v/>
      </c>
      <c r="AG2689" s="194" t="str">
        <f t="shared" ref="AG2689" si="11861">IFERROR((AG2688-AG2687)/AG2688*100%,"")</f>
        <v/>
      </c>
      <c r="AH2689" s="194" t="str">
        <f t="shared" ref="AH2689" si="11862">IFERROR((AH2688-AH2687)/AH2688*100%,"")</f>
        <v/>
      </c>
      <c r="AI2689" s="194" t="str">
        <f t="shared" ref="AI2689" si="11863">IFERROR((AI2688-AI2687)/AI2688*100%,"")</f>
        <v/>
      </c>
      <c r="AJ2689" s="194" t="str">
        <f t="shared" ref="AJ2689" si="11864">IFERROR((AJ2688-AJ2687)/AJ2688*100%,"")</f>
        <v/>
      </c>
      <c r="AK2689" s="194" t="str">
        <f t="shared" ref="AK2689" si="11865">IFERROR((AK2688-AK2687)/AK2688*100%,"")</f>
        <v/>
      </c>
      <c r="AL2689" s="194" t="str">
        <f t="shared" ref="AL2689" si="11866">IFERROR((AL2688-AL2687)/AL2688*100%,"")</f>
        <v/>
      </c>
      <c r="AM2689" s="227" t="str">
        <f>IFERROR((AM2688-AM2686)/AM2688*100%,"")</f>
        <v/>
      </c>
    </row>
    <row r="2690" spans="1:39" customFormat="1" outlineLevel="1">
      <c r="A2690" t="str">
        <f>B2681&amp;C2690</f>
        <v>Surname, Forename6</v>
      </c>
      <c r="B2690" s="256"/>
      <c r="C2690" s="123">
        <v>6</v>
      </c>
      <c r="D2690" s="26" t="s">
        <v>22</v>
      </c>
      <c r="E2690" s="103"/>
      <c r="F2690" s="219"/>
      <c r="G2690" s="220"/>
      <c r="H2690" s="15"/>
      <c r="I2690" s="16"/>
      <c r="J2690" s="17"/>
      <c r="K2690" s="94"/>
      <c r="L2690" s="94"/>
      <c r="M2690" s="94"/>
      <c r="N2690" s="94"/>
      <c r="O2690" s="94"/>
      <c r="P2690" s="94"/>
      <c r="Q2690" s="17" t="str">
        <f>IF(SUM(K2690:P2690)=0,"",SUM(K2690:P2690))</f>
        <v/>
      </c>
      <c r="R2690" s="94"/>
      <c r="S2690" s="94"/>
      <c r="T2690" s="17" t="str">
        <f>IF(SUM(R2690:S2690)=0,"",SUM(R2690:S2690))</f>
        <v/>
      </c>
      <c r="U2690" s="17"/>
      <c r="V2690" s="94"/>
      <c r="W2690" s="17"/>
      <c r="X2690" s="94" t="str">
        <f>IFERROR(AVERAGE(V2690:W2690),"")</f>
        <v/>
      </c>
      <c r="Y2690" s="17"/>
      <c r="Z2690" s="17"/>
      <c r="AA2690" s="71"/>
      <c r="AB2690" s="17"/>
      <c r="AC2690" s="190" t="str">
        <f>IF(J2690="","",IF(J2690&lt;&gt;0,INT(25.4347*POWER((18-J2690),1.81)),0))</f>
        <v/>
      </c>
      <c r="AD2690" s="190" t="str">
        <f>IFERROR(IF(Q2690&lt;&gt;0,INT(0.14354*POWER(((10*Q2690)-220),1.4)),0),"")</f>
        <v/>
      </c>
      <c r="AE2690" s="190" t="str">
        <f>IFERROR(IF(T2690&lt;&gt;0,INT(51.39*POWER((T2690-1.5),1.05)),0),"")</f>
        <v/>
      </c>
      <c r="AF2690" s="190">
        <f>IF(U2690&lt;&gt;0,INT(0.8465*POWER(((100*U2690)-75),1.42)),0)</f>
        <v>0</v>
      </c>
      <c r="AG2690" s="190" t="str">
        <f>IFERROR(IF(X2690&lt;&gt;0,INT(1.53775*POWER((82-X2690),1.81)),0),"")</f>
        <v/>
      </c>
      <c r="AH2690" s="190" t="str">
        <f>IF(Y2690="","",IF(Y2690&lt;&gt;0,INT(5.74352*POWER((28.5-Y2690),1.92)),0))</f>
        <v/>
      </c>
      <c r="AI2690" s="190">
        <f>IF(Z2690&lt;&gt;0,INT(12.91*POWER((Z2690-4),1.1)),0)</f>
        <v>0</v>
      </c>
      <c r="AJ2690" s="190" t="str">
        <f>IF(AA2690="","",IF(AA2690&lt;&gt;0,INT(0.2797*POWER(((100*AA2690)),1.35)),0))</f>
        <v/>
      </c>
      <c r="AK2690" s="191" t="str">
        <f>IF(AB2690="","",IF(AB2690&lt;&gt;0,INT(100.14*POWER((AB2690-1),1.08)),0))</f>
        <v/>
      </c>
      <c r="AL2690" s="192">
        <f>COUNT(J2690,Q2690,T2690,X2690,Y2690,AA2690,AB2690)</f>
        <v>0</v>
      </c>
      <c r="AM2690" s="193" t="str">
        <f>IF(AL2690=0,"",SUM(AC2690:AK2690))</f>
        <v/>
      </c>
    </row>
    <row r="2691" spans="1:39" customFormat="1" outlineLevel="1">
      <c r="B2691" s="256"/>
      <c r="C2691" s="124" t="s">
        <v>65</v>
      </c>
      <c r="D2691" s="103"/>
      <c r="E2691" s="103"/>
      <c r="F2691" s="219"/>
      <c r="G2691" s="220"/>
      <c r="H2691" s="104"/>
      <c r="I2691" s="105"/>
      <c r="J2691" s="107" t="str">
        <f>IFERROR((J2688-J2690)/J2690*100%,"")</f>
        <v/>
      </c>
      <c r="K2691" s="107" t="str">
        <f t="shared" ref="K2691:T2691" si="11867">IFERROR((K2690-K2688)/K2690*100%,"")</f>
        <v/>
      </c>
      <c r="L2691" s="107" t="str">
        <f t="shared" si="11867"/>
        <v/>
      </c>
      <c r="M2691" s="107" t="str">
        <f t="shared" si="11867"/>
        <v/>
      </c>
      <c r="N2691" s="107" t="str">
        <f t="shared" si="11867"/>
        <v/>
      </c>
      <c r="O2691" s="107" t="str">
        <f t="shared" si="11867"/>
        <v/>
      </c>
      <c r="P2691" s="107" t="str">
        <f t="shared" si="11867"/>
        <v/>
      </c>
      <c r="Q2691" s="107" t="str">
        <f t="shared" si="11867"/>
        <v/>
      </c>
      <c r="R2691" s="107" t="str">
        <f t="shared" si="11867"/>
        <v/>
      </c>
      <c r="S2691" s="107" t="str">
        <f t="shared" si="11867"/>
        <v/>
      </c>
      <c r="T2691" s="107" t="str">
        <f t="shared" si="11867"/>
        <v/>
      </c>
      <c r="U2691" s="107" t="str">
        <f t="shared" ref="U2691" si="11868">IFERROR((U2690-U2689)/U2690*100%,"")</f>
        <v/>
      </c>
      <c r="V2691" s="107" t="str">
        <f>IFERROR((V2688-V2690)/V2690*100%,"")</f>
        <v/>
      </c>
      <c r="W2691" s="107" t="str">
        <f>IFERROR((W2688-W2690)/W2690*100%,"")</f>
        <v/>
      </c>
      <c r="X2691" s="107" t="str">
        <f>IFERROR((X2688-X2690)/X2690*100%,"")</f>
        <v/>
      </c>
      <c r="Y2691" s="107" t="str">
        <f>IFERROR((Y2688-Y2690)/Y2690*100%,"")</f>
        <v/>
      </c>
      <c r="Z2691" s="107" t="str">
        <f t="shared" ref="Z2691" si="11869">IFERROR((Z2690-Z2689)/Z2690*100%,"")</f>
        <v/>
      </c>
      <c r="AA2691" s="107" t="str">
        <f>IFERROR((AA2690-AA2688)/AA2690*100%,"")</f>
        <v/>
      </c>
      <c r="AB2691" s="107" t="str">
        <f>IFERROR((AB2690-AB2688)/AB2690*100%,"")</f>
        <v/>
      </c>
      <c r="AC2691" s="194" t="str">
        <f t="shared" ref="AC2691" si="11870">IFERROR((AC2690-AC2689)/AC2690*100%,"")</f>
        <v/>
      </c>
      <c r="AD2691" s="194" t="str">
        <f t="shared" ref="AD2691" si="11871">IFERROR((AD2690-AD2689)/AD2690*100%,"")</f>
        <v/>
      </c>
      <c r="AE2691" s="194" t="str">
        <f t="shared" ref="AE2691" si="11872">IFERROR((AE2690-AE2689)/AE2690*100%,"")</f>
        <v/>
      </c>
      <c r="AF2691" s="194" t="str">
        <f t="shared" ref="AF2691" si="11873">IFERROR((AF2690-AF2689)/AF2690*100%,"")</f>
        <v/>
      </c>
      <c r="AG2691" s="194" t="str">
        <f t="shared" ref="AG2691" si="11874">IFERROR((AG2690-AG2689)/AG2690*100%,"")</f>
        <v/>
      </c>
      <c r="AH2691" s="194" t="str">
        <f t="shared" ref="AH2691" si="11875">IFERROR((AH2690-AH2689)/AH2690*100%,"")</f>
        <v/>
      </c>
      <c r="AI2691" s="194" t="str">
        <f t="shared" ref="AI2691" si="11876">IFERROR((AI2690-AI2689)/AI2690*100%,"")</f>
        <v/>
      </c>
      <c r="AJ2691" s="194" t="str">
        <f t="shared" ref="AJ2691" si="11877">IFERROR((AJ2690-AJ2689)/AJ2690*100%,"")</f>
        <v/>
      </c>
      <c r="AK2691" s="194" t="str">
        <f t="shared" ref="AK2691" si="11878">IFERROR((AK2690-AK2689)/AK2690*100%,"")</f>
        <v/>
      </c>
      <c r="AL2691" s="194" t="str">
        <f t="shared" ref="AL2691" si="11879">IFERROR((AL2690-AL2689)/AL2690*100%,"")</f>
        <v/>
      </c>
      <c r="AM2691" s="227" t="str">
        <f>IFERROR((AM2690-AM2688)/AM2690*100%,"")</f>
        <v/>
      </c>
    </row>
    <row r="2692" spans="1:39" customFormat="1" outlineLevel="1">
      <c r="A2692" t="str">
        <f>B2681&amp;C2692</f>
        <v>Surname, Forename7</v>
      </c>
      <c r="B2692" s="256"/>
      <c r="C2692" s="123">
        <v>7</v>
      </c>
      <c r="D2692" s="26" t="s">
        <v>22</v>
      </c>
      <c r="E2692" s="103"/>
      <c r="F2692" s="219"/>
      <c r="G2692" s="220"/>
      <c r="H2692" s="15"/>
      <c r="I2692" s="16"/>
      <c r="J2692" s="17"/>
      <c r="K2692" s="94"/>
      <c r="L2692" s="94"/>
      <c r="M2692" s="94"/>
      <c r="N2692" s="94"/>
      <c r="O2692" s="94"/>
      <c r="P2692" s="94"/>
      <c r="Q2692" s="17" t="str">
        <f>IF(SUM(K2692:P2692)=0,"",SUM(K2692:P2692))</f>
        <v/>
      </c>
      <c r="R2692" s="94"/>
      <c r="S2692" s="94"/>
      <c r="T2692" s="17" t="str">
        <f>IF(SUM(R2692:S2692)=0,"",SUM(R2692:S2692))</f>
        <v/>
      </c>
      <c r="U2692" s="17"/>
      <c r="V2692" s="94"/>
      <c r="W2692" s="17"/>
      <c r="X2692" s="94" t="str">
        <f>IFERROR(AVERAGE(V2692:W2692),"")</f>
        <v/>
      </c>
      <c r="Y2692" s="17"/>
      <c r="Z2692" s="17"/>
      <c r="AA2692" s="71"/>
      <c r="AB2692" s="17"/>
      <c r="AC2692" s="190" t="str">
        <f>IF(J2692="","",IF(J2692&lt;&gt;0,INT(25.4347*POWER((18-J2692),1.81)),0))</f>
        <v/>
      </c>
      <c r="AD2692" s="190" t="str">
        <f>IFERROR(IF(Q2692&lt;&gt;0,INT(0.14354*POWER(((10*Q2692)-220),1.4)),0),"")</f>
        <v/>
      </c>
      <c r="AE2692" s="190" t="str">
        <f>IFERROR(IF(T2692&lt;&gt;0,INT(51.39*POWER((T2692-1.5),1.05)),0),"")</f>
        <v/>
      </c>
      <c r="AF2692" s="190">
        <f>IF(U2692&lt;&gt;0,INT(0.8465*POWER(((100*U2692)-75),1.42)),0)</f>
        <v>0</v>
      </c>
      <c r="AG2692" s="190" t="str">
        <f>IFERROR(IF(X2692&lt;&gt;0,INT(1.53775*POWER((82-X2692),1.81)),0),"")</f>
        <v/>
      </c>
      <c r="AH2692" s="190" t="str">
        <f>IF(Y2692="","",IF(Y2692&lt;&gt;0,INT(5.74352*POWER((28.5-Y2692),1.92)),0))</f>
        <v/>
      </c>
      <c r="AI2692" s="190">
        <f>IF(Z2692&lt;&gt;0,INT(12.91*POWER((Z2692-4),1.1)),0)</f>
        <v>0</v>
      </c>
      <c r="AJ2692" s="190" t="str">
        <f>IF(AA2692="","",IF(AA2692&lt;&gt;0,INT(0.2797*POWER(((100*AA2692)),1.35)),0))</f>
        <v/>
      </c>
      <c r="AK2692" s="191" t="str">
        <f>IF(AB2692="","",IF(AB2692&lt;&gt;0,INT(100.14*POWER((AB2692-1),1.08)),0))</f>
        <v/>
      </c>
      <c r="AL2692" s="192">
        <f>COUNT(J2692,Q2692,T2692,X2692,Y2692,AA2692,AB2692)</f>
        <v>0</v>
      </c>
      <c r="AM2692" s="193" t="str">
        <f>IF(AL2692=0,"",SUM(AC2692:AK2692))</f>
        <v/>
      </c>
    </row>
    <row r="2693" spans="1:39" customFormat="1" outlineLevel="1">
      <c r="B2693" s="256"/>
      <c r="C2693" s="124" t="s">
        <v>65</v>
      </c>
      <c r="D2693" s="103"/>
      <c r="E2693" s="103"/>
      <c r="F2693" s="219"/>
      <c r="G2693" s="220"/>
      <c r="H2693" s="104"/>
      <c r="I2693" s="105"/>
      <c r="J2693" s="107" t="str">
        <f>IFERROR((J2690-J2692)/J2692*100%,"")</f>
        <v/>
      </c>
      <c r="K2693" s="107" t="str">
        <f t="shared" ref="K2693:T2693" si="11880">IFERROR((K2692-K2690)/K2692*100%,"")</f>
        <v/>
      </c>
      <c r="L2693" s="107" t="str">
        <f t="shared" si="11880"/>
        <v/>
      </c>
      <c r="M2693" s="107" t="str">
        <f t="shared" si="11880"/>
        <v/>
      </c>
      <c r="N2693" s="107" t="str">
        <f t="shared" si="11880"/>
        <v/>
      </c>
      <c r="O2693" s="107" t="str">
        <f t="shared" si="11880"/>
        <v/>
      </c>
      <c r="P2693" s="107" t="str">
        <f t="shared" si="11880"/>
        <v/>
      </c>
      <c r="Q2693" s="107" t="str">
        <f t="shared" si="11880"/>
        <v/>
      </c>
      <c r="R2693" s="107" t="str">
        <f t="shared" si="11880"/>
        <v/>
      </c>
      <c r="S2693" s="107" t="str">
        <f t="shared" si="11880"/>
        <v/>
      </c>
      <c r="T2693" s="107" t="str">
        <f t="shared" si="11880"/>
        <v/>
      </c>
      <c r="U2693" s="107" t="str">
        <f t="shared" ref="U2693" si="11881">IFERROR((U2692-U2691)/U2692*100%,"")</f>
        <v/>
      </c>
      <c r="V2693" s="107" t="str">
        <f>IFERROR((V2690-V2692)/V2692*100%,"")</f>
        <v/>
      </c>
      <c r="W2693" s="107" t="str">
        <f>IFERROR((W2690-W2692)/W2692*100%,"")</f>
        <v/>
      </c>
      <c r="X2693" s="107" t="str">
        <f>IFERROR((X2690-X2692)/X2692*100%,"")</f>
        <v/>
      </c>
      <c r="Y2693" s="107" t="str">
        <f>IFERROR((Y2690-Y2692)/Y2692*100%,"")</f>
        <v/>
      </c>
      <c r="Z2693" s="107" t="str">
        <f t="shared" ref="Z2693" si="11882">IFERROR((Z2692-Z2691)/Z2692*100%,"")</f>
        <v/>
      </c>
      <c r="AA2693" s="107" t="str">
        <f>IFERROR((AA2692-AA2690)/AA2692*100%,"")</f>
        <v/>
      </c>
      <c r="AB2693" s="107" t="str">
        <f>IFERROR((AB2692-AB2690)/AB2692*100%,"")</f>
        <v/>
      </c>
      <c r="AC2693" s="194" t="str">
        <f t="shared" ref="AC2693" si="11883">IFERROR((AC2692-AC2691)/AC2692*100%,"")</f>
        <v/>
      </c>
      <c r="AD2693" s="194" t="str">
        <f t="shared" ref="AD2693" si="11884">IFERROR((AD2692-AD2691)/AD2692*100%,"")</f>
        <v/>
      </c>
      <c r="AE2693" s="194" t="str">
        <f t="shared" ref="AE2693" si="11885">IFERROR((AE2692-AE2691)/AE2692*100%,"")</f>
        <v/>
      </c>
      <c r="AF2693" s="194" t="str">
        <f t="shared" ref="AF2693" si="11886">IFERROR((AF2692-AF2691)/AF2692*100%,"")</f>
        <v/>
      </c>
      <c r="AG2693" s="194" t="str">
        <f t="shared" ref="AG2693" si="11887">IFERROR((AG2692-AG2691)/AG2692*100%,"")</f>
        <v/>
      </c>
      <c r="AH2693" s="194" t="str">
        <f t="shared" ref="AH2693" si="11888">IFERROR((AH2692-AH2691)/AH2692*100%,"")</f>
        <v/>
      </c>
      <c r="AI2693" s="194" t="str">
        <f t="shared" ref="AI2693" si="11889">IFERROR((AI2692-AI2691)/AI2692*100%,"")</f>
        <v/>
      </c>
      <c r="AJ2693" s="194" t="str">
        <f t="shared" ref="AJ2693" si="11890">IFERROR((AJ2692-AJ2691)/AJ2692*100%,"")</f>
        <v/>
      </c>
      <c r="AK2693" s="194" t="str">
        <f t="shared" ref="AK2693" si="11891">IFERROR((AK2692-AK2691)/AK2692*100%,"")</f>
        <v/>
      </c>
      <c r="AL2693" s="194" t="str">
        <f t="shared" ref="AL2693" si="11892">IFERROR((AL2692-AL2691)/AL2692*100%,"")</f>
        <v/>
      </c>
      <c r="AM2693" s="227" t="str">
        <f>IFERROR((AM2692-AM2690)/AM2692*100%,"")</f>
        <v/>
      </c>
    </row>
    <row r="2694" spans="1:39" customFormat="1" outlineLevel="1">
      <c r="A2694" t="str">
        <f>B2681&amp;C2694</f>
        <v>Surname, Forename8</v>
      </c>
      <c r="B2694" s="256"/>
      <c r="C2694" s="123">
        <v>8</v>
      </c>
      <c r="D2694" s="26" t="s">
        <v>22</v>
      </c>
      <c r="E2694" s="103"/>
      <c r="F2694" s="219"/>
      <c r="G2694" s="220"/>
      <c r="H2694" s="15"/>
      <c r="I2694" s="16"/>
      <c r="J2694" s="17"/>
      <c r="K2694" s="94"/>
      <c r="L2694" s="94"/>
      <c r="M2694" s="94"/>
      <c r="N2694" s="94"/>
      <c r="O2694" s="94"/>
      <c r="P2694" s="94"/>
      <c r="Q2694" s="17" t="str">
        <f>IF(SUM(K2694:P2694)=0,"",SUM(K2694:P2694))</f>
        <v/>
      </c>
      <c r="R2694" s="94"/>
      <c r="S2694" s="94"/>
      <c r="T2694" s="17" t="str">
        <f>IF(SUM(R2694:S2694)=0,"",SUM(R2694:S2694))</f>
        <v/>
      </c>
      <c r="U2694" s="17"/>
      <c r="V2694" s="94"/>
      <c r="W2694" s="17"/>
      <c r="X2694" s="94" t="str">
        <f>IFERROR(AVERAGE(V2694:W2694),"")</f>
        <v/>
      </c>
      <c r="Y2694" s="17"/>
      <c r="Z2694" s="17"/>
      <c r="AA2694" s="71"/>
      <c r="AB2694" s="17"/>
      <c r="AC2694" s="190" t="str">
        <f>IF(J2694="","",IF(J2694&lt;&gt;0,INT(25.4347*POWER((18-J2694),1.81)),0))</f>
        <v/>
      </c>
      <c r="AD2694" s="190" t="str">
        <f>IFERROR(IF(Q2694&lt;&gt;0,INT(0.14354*POWER(((10*Q2694)-220),1.4)),0),"")</f>
        <v/>
      </c>
      <c r="AE2694" s="190" t="str">
        <f>IFERROR(IF(T2694&lt;&gt;0,INT(51.39*POWER((T2694-1.5),1.05)),0),"")</f>
        <v/>
      </c>
      <c r="AF2694" s="190">
        <f>IF(U2694&lt;&gt;0,INT(0.8465*POWER(((100*U2694)-75),1.42)),0)</f>
        <v>0</v>
      </c>
      <c r="AG2694" s="190" t="str">
        <f>IFERROR(IF(X2694&lt;&gt;0,INT(1.53775*POWER((82-X2694),1.81)),0),"")</f>
        <v/>
      </c>
      <c r="AH2694" s="190" t="str">
        <f>IF(Y2694="","",IF(Y2694&lt;&gt;0,INT(5.74352*POWER((28.5-Y2694),1.92)),0))</f>
        <v/>
      </c>
      <c r="AI2694" s="190">
        <f>IF(Z2694&lt;&gt;0,INT(12.91*POWER((Z2694-4),1.1)),0)</f>
        <v>0</v>
      </c>
      <c r="AJ2694" s="190" t="str">
        <f>IF(AA2694="","",IF(AA2694&lt;&gt;0,INT(0.2797*POWER(((100*AA2694)),1.35)),0))</f>
        <v/>
      </c>
      <c r="AK2694" s="191" t="str">
        <f>IF(AB2694="","",IF(AB2694&lt;&gt;0,INT(100.14*POWER((AB2694-1),1.08)),0))</f>
        <v/>
      </c>
      <c r="AL2694" s="192">
        <f>COUNT(J2694,Q2694,T2694,X2694,Y2694,AA2694,AB2694)</f>
        <v>0</v>
      </c>
      <c r="AM2694" s="193" t="str">
        <f>IF(AL2694=0,"",SUM(AC2694:AK2694))</f>
        <v/>
      </c>
    </row>
    <row r="2695" spans="1:39" customFormat="1" outlineLevel="1">
      <c r="B2695" s="256"/>
      <c r="C2695" s="124" t="s">
        <v>65</v>
      </c>
      <c r="D2695" s="103"/>
      <c r="E2695" s="103"/>
      <c r="F2695" s="219"/>
      <c r="G2695" s="220"/>
      <c r="H2695" s="104"/>
      <c r="I2695" s="105"/>
      <c r="J2695" s="107" t="str">
        <f>IFERROR((J2692-J2694)/J2694*100%,"")</f>
        <v/>
      </c>
      <c r="K2695" s="107" t="str">
        <f t="shared" ref="K2695:T2695" si="11893">IFERROR((K2694-K2692)/K2694*100%,"")</f>
        <v/>
      </c>
      <c r="L2695" s="107" t="str">
        <f t="shared" si="11893"/>
        <v/>
      </c>
      <c r="M2695" s="107" t="str">
        <f t="shared" si="11893"/>
        <v/>
      </c>
      <c r="N2695" s="107" t="str">
        <f t="shared" si="11893"/>
        <v/>
      </c>
      <c r="O2695" s="107" t="str">
        <f t="shared" si="11893"/>
        <v/>
      </c>
      <c r="P2695" s="107" t="str">
        <f t="shared" si="11893"/>
        <v/>
      </c>
      <c r="Q2695" s="107" t="str">
        <f t="shared" si="11893"/>
        <v/>
      </c>
      <c r="R2695" s="107" t="str">
        <f t="shared" si="11893"/>
        <v/>
      </c>
      <c r="S2695" s="107" t="str">
        <f t="shared" si="11893"/>
        <v/>
      </c>
      <c r="T2695" s="107" t="str">
        <f t="shared" si="11893"/>
        <v/>
      </c>
      <c r="U2695" s="107" t="str">
        <f t="shared" ref="U2695" si="11894">IFERROR((U2694-U2693)/U2694*100%,"")</f>
        <v/>
      </c>
      <c r="V2695" s="107" t="str">
        <f>IFERROR((V2692-V2694)/V2694*100%,"")</f>
        <v/>
      </c>
      <c r="W2695" s="107" t="str">
        <f>IFERROR((W2692-W2694)/W2694*100%,"")</f>
        <v/>
      </c>
      <c r="X2695" s="107" t="str">
        <f>IFERROR((X2692-X2694)/X2694*100%,"")</f>
        <v/>
      </c>
      <c r="Y2695" s="107" t="str">
        <f>IFERROR((Y2692-Y2694)/Y2694*100%,"")</f>
        <v/>
      </c>
      <c r="Z2695" s="107" t="str">
        <f t="shared" ref="Z2695" si="11895">IFERROR((Z2694-Z2693)/Z2694*100%,"")</f>
        <v/>
      </c>
      <c r="AA2695" s="107" t="str">
        <f>IFERROR((AA2694-AA2692)/AA2694*100%,"")</f>
        <v/>
      </c>
      <c r="AB2695" s="107" t="str">
        <f>IFERROR((AB2694-AB2692)/AB2694*100%,"")</f>
        <v/>
      </c>
      <c r="AC2695" s="194" t="str">
        <f t="shared" ref="AC2695" si="11896">IFERROR((AC2694-AC2693)/AC2694*100%,"")</f>
        <v/>
      </c>
      <c r="AD2695" s="194" t="str">
        <f t="shared" ref="AD2695" si="11897">IFERROR((AD2694-AD2693)/AD2694*100%,"")</f>
        <v/>
      </c>
      <c r="AE2695" s="194" t="str">
        <f t="shared" ref="AE2695" si="11898">IFERROR((AE2694-AE2693)/AE2694*100%,"")</f>
        <v/>
      </c>
      <c r="AF2695" s="194" t="str">
        <f t="shared" ref="AF2695" si="11899">IFERROR((AF2694-AF2693)/AF2694*100%,"")</f>
        <v/>
      </c>
      <c r="AG2695" s="194" t="str">
        <f t="shared" ref="AG2695" si="11900">IFERROR((AG2694-AG2693)/AG2694*100%,"")</f>
        <v/>
      </c>
      <c r="AH2695" s="194" t="str">
        <f t="shared" ref="AH2695" si="11901">IFERROR((AH2694-AH2693)/AH2694*100%,"")</f>
        <v/>
      </c>
      <c r="AI2695" s="194" t="str">
        <f t="shared" ref="AI2695" si="11902">IFERROR((AI2694-AI2693)/AI2694*100%,"")</f>
        <v/>
      </c>
      <c r="AJ2695" s="194" t="str">
        <f t="shared" ref="AJ2695" si="11903">IFERROR((AJ2694-AJ2693)/AJ2694*100%,"")</f>
        <v/>
      </c>
      <c r="AK2695" s="194" t="str">
        <f t="shared" ref="AK2695" si="11904">IFERROR((AK2694-AK2693)/AK2694*100%,"")</f>
        <v/>
      </c>
      <c r="AL2695" s="194" t="str">
        <f t="shared" ref="AL2695" si="11905">IFERROR((AL2694-AL2693)/AL2694*100%,"")</f>
        <v/>
      </c>
      <c r="AM2695" s="227" t="str">
        <f>IFERROR((AM2694-AM2692)/AM2694*100%,"")</f>
        <v/>
      </c>
    </row>
    <row r="2696" spans="1:39" customFormat="1" outlineLevel="1">
      <c r="A2696" t="str">
        <f>B2681&amp;C2696</f>
        <v>Surname, Forename9</v>
      </c>
      <c r="B2696" s="256"/>
      <c r="C2696" s="123">
        <v>9</v>
      </c>
      <c r="D2696" s="26" t="s">
        <v>22</v>
      </c>
      <c r="E2696" s="103"/>
      <c r="F2696" s="219"/>
      <c r="G2696" s="220"/>
      <c r="H2696" s="15"/>
      <c r="I2696" s="16"/>
      <c r="J2696" s="17"/>
      <c r="K2696" s="94"/>
      <c r="L2696" s="94"/>
      <c r="M2696" s="94"/>
      <c r="N2696" s="94"/>
      <c r="O2696" s="94"/>
      <c r="P2696" s="94"/>
      <c r="Q2696" s="17" t="str">
        <f>IF(SUM(K2696:P2696)=0,"",SUM(K2696:P2696))</f>
        <v/>
      </c>
      <c r="R2696" s="94"/>
      <c r="S2696" s="94"/>
      <c r="T2696" s="17" t="str">
        <f>IF(SUM(R2696:S2696)=0,"",SUM(R2696:S2696))</f>
        <v/>
      </c>
      <c r="U2696" s="17"/>
      <c r="V2696" s="94"/>
      <c r="W2696" s="17"/>
      <c r="X2696" s="94" t="str">
        <f>IFERROR(AVERAGE(V2696:W2696),"")</f>
        <v/>
      </c>
      <c r="Y2696" s="17"/>
      <c r="Z2696" s="17"/>
      <c r="AA2696" s="71"/>
      <c r="AB2696" s="17"/>
      <c r="AC2696" s="190" t="str">
        <f>IF(J2696="","",IF(J2696&lt;&gt;0,INT(25.4347*POWER((18-J2696),1.81)),0))</f>
        <v/>
      </c>
      <c r="AD2696" s="190" t="str">
        <f>IFERROR(IF(Q2696&lt;&gt;0,INT(0.14354*POWER(((10*Q2696)-220),1.4)),0),"")</f>
        <v/>
      </c>
      <c r="AE2696" s="190" t="str">
        <f>IFERROR(IF(T2696&lt;&gt;0,INT(51.39*POWER((T2696-1.5),1.05)),0),"")</f>
        <v/>
      </c>
      <c r="AF2696" s="190">
        <f>IF(U2696&lt;&gt;0,INT(0.8465*POWER(((100*U2696)-75),1.42)),0)</f>
        <v>0</v>
      </c>
      <c r="AG2696" s="190" t="str">
        <f>IFERROR(IF(X2696&lt;&gt;0,INT(1.53775*POWER((82-X2696),1.81)),0),"")</f>
        <v/>
      </c>
      <c r="AH2696" s="190" t="str">
        <f>IF(Y2696="","",IF(Y2696&lt;&gt;0,INT(5.74352*POWER((28.5-Y2696),1.92)),0))</f>
        <v/>
      </c>
      <c r="AI2696" s="190">
        <f>IF(Z2696&lt;&gt;0,INT(12.91*POWER((Z2696-4),1.1)),0)</f>
        <v>0</v>
      </c>
      <c r="AJ2696" s="190" t="str">
        <f>IF(AA2696="","",IF(AA2696&lt;&gt;0,INT(0.2797*POWER(((100*AA2696)),1.35)),0))</f>
        <v/>
      </c>
      <c r="AK2696" s="191" t="str">
        <f>IF(AB2696="","",IF(AB2696&lt;&gt;0,INT(100.14*POWER((AB2696-1),1.08)),0))</f>
        <v/>
      </c>
      <c r="AL2696" s="192">
        <f>COUNT(J2696,Q2696,T2696,X2696,Y2696,AA2696,AB2696)</f>
        <v>0</v>
      </c>
      <c r="AM2696" s="193" t="str">
        <f>IF(AL2696=0,"",SUM(AC2696:AK2696))</f>
        <v/>
      </c>
    </row>
    <row r="2697" spans="1:39" customFormat="1" outlineLevel="1">
      <c r="B2697" s="256"/>
      <c r="C2697" s="124" t="s">
        <v>65</v>
      </c>
      <c r="D2697" s="33"/>
      <c r="E2697" s="33"/>
      <c r="F2697" s="221"/>
      <c r="G2697" s="222"/>
      <c r="H2697" s="18"/>
      <c r="I2697" s="44"/>
      <c r="J2697" s="107" t="str">
        <f>IFERROR((J2694-J2696)/J2696*100%,"")</f>
        <v/>
      </c>
      <c r="K2697" s="107" t="str">
        <f t="shared" ref="K2697:T2697" si="11906">IFERROR((K2696-K2694)/K2696*100%,"")</f>
        <v/>
      </c>
      <c r="L2697" s="107" t="str">
        <f t="shared" si="11906"/>
        <v/>
      </c>
      <c r="M2697" s="107" t="str">
        <f t="shared" si="11906"/>
        <v/>
      </c>
      <c r="N2697" s="107" t="str">
        <f t="shared" si="11906"/>
        <v/>
      </c>
      <c r="O2697" s="107" t="str">
        <f t="shared" si="11906"/>
        <v/>
      </c>
      <c r="P2697" s="107" t="str">
        <f t="shared" si="11906"/>
        <v/>
      </c>
      <c r="Q2697" s="107" t="str">
        <f t="shared" si="11906"/>
        <v/>
      </c>
      <c r="R2697" s="107" t="str">
        <f t="shared" si="11906"/>
        <v/>
      </c>
      <c r="S2697" s="107" t="str">
        <f t="shared" si="11906"/>
        <v/>
      </c>
      <c r="T2697" s="107" t="str">
        <f t="shared" si="11906"/>
        <v/>
      </c>
      <c r="U2697" s="107" t="str">
        <f t="shared" ref="U2697" si="11907">IFERROR((U2696-U2695)/U2696*100%,"")</f>
        <v/>
      </c>
      <c r="V2697" s="107" t="str">
        <f>IFERROR((V2694-V2696)/V2696*100%,"")</f>
        <v/>
      </c>
      <c r="W2697" s="107" t="str">
        <f>IFERROR((W2694-W2696)/W2696*100%,"")</f>
        <v/>
      </c>
      <c r="X2697" s="107" t="str">
        <f>IFERROR((X2694-X2696)/X2696*100%,"")</f>
        <v/>
      </c>
      <c r="Y2697" s="107" t="str">
        <f>IFERROR((Y2694-Y2696)/Y2696*100%,"")</f>
        <v/>
      </c>
      <c r="Z2697" s="107" t="str">
        <f t="shared" ref="Z2697" si="11908">IFERROR((Z2696-Z2695)/Z2696*100%,"")</f>
        <v/>
      </c>
      <c r="AA2697" s="107" t="str">
        <f>IFERROR((AA2696-AA2694)/AA2696*100%,"")</f>
        <v/>
      </c>
      <c r="AB2697" s="107" t="str">
        <f>IFERROR((AB2696-AB2694)/AB2696*100%,"")</f>
        <v/>
      </c>
      <c r="AC2697" s="194" t="str">
        <f t="shared" ref="AC2697" si="11909">IFERROR((AC2696-AC2695)/AC2696*100%,"")</f>
        <v/>
      </c>
      <c r="AD2697" s="194" t="str">
        <f t="shared" ref="AD2697" si="11910">IFERROR((AD2696-AD2695)/AD2696*100%,"")</f>
        <v/>
      </c>
      <c r="AE2697" s="194" t="str">
        <f t="shared" ref="AE2697" si="11911">IFERROR((AE2696-AE2695)/AE2696*100%,"")</f>
        <v/>
      </c>
      <c r="AF2697" s="194" t="str">
        <f t="shared" ref="AF2697" si="11912">IFERROR((AF2696-AF2695)/AF2696*100%,"")</f>
        <v/>
      </c>
      <c r="AG2697" s="194" t="str">
        <f t="shared" ref="AG2697" si="11913">IFERROR((AG2696-AG2695)/AG2696*100%,"")</f>
        <v/>
      </c>
      <c r="AH2697" s="194" t="str">
        <f t="shared" ref="AH2697" si="11914">IFERROR((AH2696-AH2695)/AH2696*100%,"")</f>
        <v/>
      </c>
      <c r="AI2697" s="194" t="str">
        <f t="shared" ref="AI2697" si="11915">IFERROR((AI2696-AI2695)/AI2696*100%,"")</f>
        <v/>
      </c>
      <c r="AJ2697" s="194" t="str">
        <f t="shared" ref="AJ2697" si="11916">IFERROR((AJ2696-AJ2695)/AJ2696*100%,"")</f>
        <v/>
      </c>
      <c r="AK2697" s="194" t="str">
        <f t="shared" ref="AK2697" si="11917">IFERROR((AK2696-AK2695)/AK2696*100%,"")</f>
        <v/>
      </c>
      <c r="AL2697" s="194" t="str">
        <f t="shared" ref="AL2697" si="11918">IFERROR((AL2696-AL2695)/AL2696*100%,"")</f>
        <v/>
      </c>
      <c r="AM2697" s="227" t="str">
        <f>IFERROR((AM2696-AM2694)/AM2696*100%,"")</f>
        <v/>
      </c>
    </row>
    <row r="2698" spans="1:39" s="6" customFormat="1" outlineLevel="1">
      <c r="A2698" t="str">
        <f>B2681&amp;C2698</f>
        <v>Surname, Forename10</v>
      </c>
      <c r="B2698" s="256"/>
      <c r="C2698" s="125">
        <v>10</v>
      </c>
      <c r="D2698" s="33" t="s">
        <v>22</v>
      </c>
      <c r="E2698" s="33"/>
      <c r="F2698" s="223"/>
      <c r="G2698" s="224"/>
      <c r="H2698" s="18"/>
      <c r="I2698" s="44"/>
      <c r="J2698" s="34"/>
      <c r="K2698" s="34"/>
      <c r="L2698" s="34"/>
      <c r="M2698" s="34"/>
      <c r="N2698" s="34"/>
      <c r="O2698" s="34"/>
      <c r="P2698" s="34"/>
      <c r="Q2698" s="17" t="str">
        <f>IF(SUM(K2698:P2698)=0,"",SUM(K2698:P2698))</f>
        <v/>
      </c>
      <c r="R2698" s="94"/>
      <c r="S2698" s="94"/>
      <c r="T2698" s="17" t="str">
        <f>IF(SUM(R2698:S2698)=0,"",SUM(R2698:S2698))</f>
        <v/>
      </c>
      <c r="U2698" s="17"/>
      <c r="V2698" s="94"/>
      <c r="W2698" s="17"/>
      <c r="X2698" s="94" t="str">
        <f>IFERROR(AVERAGE(V2698:W2698),"")</f>
        <v/>
      </c>
      <c r="Y2698" s="17"/>
      <c r="Z2698" s="17"/>
      <c r="AA2698" s="71"/>
      <c r="AB2698" s="17"/>
      <c r="AC2698" s="190" t="str">
        <f>IF(J2698="","",IF(J2698&lt;&gt;0,INT(25.4347*POWER((18-J2698),1.81)),0))</f>
        <v/>
      </c>
      <c r="AD2698" s="190" t="str">
        <f>IFERROR(IF(Q2698&lt;&gt;0,INT(0.14354*POWER(((10*Q2698)-220),1.4)),0),"")</f>
        <v/>
      </c>
      <c r="AE2698" s="190" t="str">
        <f>IFERROR(IF(T2698&lt;&gt;0,INT(51.39*POWER((T2698-1.5),1.05)),0),"")</f>
        <v/>
      </c>
      <c r="AF2698" s="190">
        <f>IF(U2698&lt;&gt;0,INT(0.8465*POWER(((100*U2698)-75),1.42)),0)</f>
        <v>0</v>
      </c>
      <c r="AG2698" s="190" t="str">
        <f>IFERROR(IF(X2698&lt;&gt;0,INT(1.53775*POWER((82-X2698),1.81)),0),"")</f>
        <v/>
      </c>
      <c r="AH2698" s="190" t="str">
        <f>IF(Y2698="","",IF(Y2698&lt;&gt;0,INT(5.74352*POWER((28.5-Y2698),1.92)),0))</f>
        <v/>
      </c>
      <c r="AI2698" s="190">
        <f>IF(Z2698&lt;&gt;0,INT(12.91*POWER((Z2698-4),1.1)),0)</f>
        <v>0</v>
      </c>
      <c r="AJ2698" s="190" t="str">
        <f>IF(AA2698="","",IF(AA2698&lt;&gt;0,INT(0.2797*POWER(((100*AA2698)),1.35)),0))</f>
        <v/>
      </c>
      <c r="AK2698" s="191" t="str">
        <f>IF(AB2698="","",IF(AB2698&lt;&gt;0,INT(100.14*POWER((AB2698-1),1.08)),0))</f>
        <v/>
      </c>
      <c r="AL2698" s="192">
        <f>COUNT(J2698,Q2698,T2698,X2698,Y2698,AA2698,AB2698)</f>
        <v>0</v>
      </c>
      <c r="AM2698" s="193" t="str">
        <f>IF(AL2698=0,"",SUM(AC2698:AK2698))</f>
        <v/>
      </c>
    </row>
    <row r="2699" spans="1:39" s="6" customFormat="1" outlineLevel="1">
      <c r="A2699"/>
      <c r="B2699" s="257"/>
      <c r="C2699" s="126" t="s">
        <v>65</v>
      </c>
      <c r="D2699" s="33"/>
      <c r="E2699" s="33"/>
      <c r="F2699" s="223"/>
      <c r="G2699" s="224"/>
      <c r="H2699" s="18"/>
      <c r="I2699" s="44"/>
      <c r="J2699" s="107" t="str">
        <f>IFERROR((J2696-J2698)/J2698*100%,"")</f>
        <v/>
      </c>
      <c r="K2699" s="107" t="str">
        <f t="shared" ref="K2699:T2699" si="11919">IFERROR((K2698-K2696)/K2698*100%,"")</f>
        <v/>
      </c>
      <c r="L2699" s="107" t="str">
        <f t="shared" si="11919"/>
        <v/>
      </c>
      <c r="M2699" s="107" t="str">
        <f t="shared" si="11919"/>
        <v/>
      </c>
      <c r="N2699" s="107" t="str">
        <f t="shared" si="11919"/>
        <v/>
      </c>
      <c r="O2699" s="107" t="str">
        <f t="shared" si="11919"/>
        <v/>
      </c>
      <c r="P2699" s="107" t="str">
        <f t="shared" si="11919"/>
        <v/>
      </c>
      <c r="Q2699" s="107" t="str">
        <f t="shared" si="11919"/>
        <v/>
      </c>
      <c r="R2699" s="107" t="str">
        <f t="shared" si="11919"/>
        <v/>
      </c>
      <c r="S2699" s="107" t="str">
        <f t="shared" si="11919"/>
        <v/>
      </c>
      <c r="T2699" s="107" t="str">
        <f t="shared" si="11919"/>
        <v/>
      </c>
      <c r="U2699" s="107" t="str">
        <f t="shared" ref="U2699" si="11920">IFERROR((U2698-U2697)/U2698*100%,"")</f>
        <v/>
      </c>
      <c r="V2699" s="107" t="str">
        <f>IFERROR((V2696-V2698)/V2698*100%,"")</f>
        <v/>
      </c>
      <c r="W2699" s="107" t="str">
        <f>IFERROR((W2696-W2698)/W2698*100%,"")</f>
        <v/>
      </c>
      <c r="X2699" s="107" t="str">
        <f>IFERROR((X2696-X2698)/X2698*100%,"")</f>
        <v/>
      </c>
      <c r="Y2699" s="107" t="str">
        <f>IFERROR((Y2696-Y2698)/Y2698*100%,"")</f>
        <v/>
      </c>
      <c r="Z2699" s="107" t="str">
        <f t="shared" ref="Z2699" si="11921">IFERROR((Z2698-Z2697)/Z2698*100%,"")</f>
        <v/>
      </c>
      <c r="AA2699" s="107" t="str">
        <f>IFERROR((AA2698-AA2696)/AA2698*100%,"")</f>
        <v/>
      </c>
      <c r="AB2699" s="107" t="str">
        <f>IFERROR((AB2698-AB2696)/AB2698*100%,"")</f>
        <v/>
      </c>
      <c r="AC2699" s="194" t="str">
        <f t="shared" ref="AC2699" si="11922">IFERROR((AC2698-AC2697)/AC2698*100%,"")</f>
        <v/>
      </c>
      <c r="AD2699" s="194" t="str">
        <f t="shared" ref="AD2699" si="11923">IFERROR((AD2698-AD2697)/AD2698*100%,"")</f>
        <v/>
      </c>
      <c r="AE2699" s="194" t="str">
        <f t="shared" ref="AE2699" si="11924">IFERROR((AE2698-AE2697)/AE2698*100%,"")</f>
        <v/>
      </c>
      <c r="AF2699" s="194" t="str">
        <f t="shared" ref="AF2699" si="11925">IFERROR((AF2698-AF2697)/AF2698*100%,"")</f>
        <v/>
      </c>
      <c r="AG2699" s="194" t="str">
        <f t="shared" ref="AG2699" si="11926">IFERROR((AG2698-AG2697)/AG2698*100%,"")</f>
        <v/>
      </c>
      <c r="AH2699" s="194" t="str">
        <f t="shared" ref="AH2699" si="11927">IFERROR((AH2698-AH2697)/AH2698*100%,"")</f>
        <v/>
      </c>
      <c r="AI2699" s="194" t="str">
        <f t="shared" ref="AI2699" si="11928">IFERROR((AI2698-AI2697)/AI2698*100%,"")</f>
        <v/>
      </c>
      <c r="AJ2699" s="194" t="str">
        <f t="shared" ref="AJ2699" si="11929">IFERROR((AJ2698-AJ2697)/AJ2698*100%,"")</f>
        <v/>
      </c>
      <c r="AK2699" s="194" t="str">
        <f t="shared" ref="AK2699" si="11930">IFERROR((AK2698-AK2697)/AK2698*100%,"")</f>
        <v/>
      </c>
      <c r="AL2699" s="194" t="str">
        <f t="shared" ref="AL2699" si="11931">IFERROR((AL2698-AL2697)/AL2698*100%,"")</f>
        <v/>
      </c>
      <c r="AM2699" s="227" t="str">
        <f>IFERROR((AM2698-AM2696)/AM2698*100%,"")</f>
        <v/>
      </c>
    </row>
    <row r="2700" spans="1:39" s="45" customFormat="1" outlineLevel="1">
      <c r="B2700" s="115"/>
      <c r="C2700" s="32"/>
      <c r="D2700" s="33"/>
      <c r="E2700" s="33"/>
      <c r="F2700" s="33"/>
      <c r="G2700" s="33"/>
      <c r="H2700" s="18"/>
      <c r="I2700" s="44"/>
      <c r="J2700" s="34"/>
      <c r="K2700" s="34"/>
      <c r="L2700" s="34"/>
      <c r="M2700" s="34"/>
      <c r="N2700" s="34"/>
      <c r="O2700" s="34"/>
      <c r="P2700" s="34"/>
      <c r="Q2700" s="34"/>
      <c r="R2700" s="34"/>
      <c r="S2700" s="34"/>
      <c r="T2700" s="34"/>
      <c r="U2700" s="34"/>
      <c r="V2700" s="34"/>
      <c r="W2700" s="34"/>
      <c r="X2700" s="34"/>
      <c r="Y2700" s="34"/>
      <c r="Z2700" s="34"/>
      <c r="AA2700" s="34"/>
      <c r="AB2700" s="34"/>
      <c r="AC2700" s="195"/>
      <c r="AD2700" s="196"/>
      <c r="AE2700" s="196"/>
      <c r="AF2700" s="196"/>
      <c r="AG2700" s="196"/>
      <c r="AH2700" s="196"/>
      <c r="AI2700" s="196"/>
      <c r="AJ2700" s="196"/>
      <c r="AK2700" s="197"/>
      <c r="AL2700" s="196"/>
      <c r="AM2700" s="198"/>
    </row>
    <row r="2701" spans="1:39" s="6" customFormat="1" outlineLevel="1">
      <c r="B2701" s="116"/>
      <c r="C2701" s="35"/>
      <c r="D2701" s="36"/>
      <c r="E2701" s="36"/>
      <c r="F2701" s="36"/>
      <c r="G2701" s="36"/>
      <c r="H2701" s="37"/>
      <c r="I2701" s="38" t="s">
        <v>24</v>
      </c>
      <c r="J2701" s="21" t="e">
        <f>AVERAGE(J2681:J2682,J2684,J2686,J2688,J2690,J2692,J2694,J2696,J2698)</f>
        <v>#DIV/0!</v>
      </c>
      <c r="K2701" s="21" t="e">
        <f t="shared" ref="K2701:AB2701" si="11932">AVERAGE(K2681:K2682,K2684,K2686,K2688,K2690,K2692,K2694,K2696,K2698)</f>
        <v>#DIV/0!</v>
      </c>
      <c r="L2701" s="21" t="e">
        <f t="shared" si="11932"/>
        <v>#DIV/0!</v>
      </c>
      <c r="M2701" s="21" t="e">
        <f t="shared" si="11932"/>
        <v>#DIV/0!</v>
      </c>
      <c r="N2701" s="21" t="e">
        <f t="shared" si="11932"/>
        <v>#DIV/0!</v>
      </c>
      <c r="O2701" s="21" t="e">
        <f t="shared" si="11932"/>
        <v>#DIV/0!</v>
      </c>
      <c r="P2701" s="21" t="e">
        <f t="shared" si="11932"/>
        <v>#DIV/0!</v>
      </c>
      <c r="Q2701" s="21">
        <f t="shared" si="11932"/>
        <v>0</v>
      </c>
      <c r="R2701" s="21" t="e">
        <f t="shared" si="11932"/>
        <v>#DIV/0!</v>
      </c>
      <c r="S2701" s="21" t="e">
        <f t="shared" si="11932"/>
        <v>#DIV/0!</v>
      </c>
      <c r="T2701" s="21">
        <f t="shared" si="11932"/>
        <v>0</v>
      </c>
      <c r="U2701" s="21" t="e">
        <f t="shared" si="11932"/>
        <v>#DIV/0!</v>
      </c>
      <c r="V2701" s="21" t="e">
        <f t="shared" si="11932"/>
        <v>#DIV/0!</v>
      </c>
      <c r="W2701" s="21" t="e">
        <f t="shared" si="11932"/>
        <v>#DIV/0!</v>
      </c>
      <c r="X2701" s="21" t="e">
        <f t="shared" si="11932"/>
        <v>#DIV/0!</v>
      </c>
      <c r="Y2701" s="21" t="e">
        <f t="shared" si="11932"/>
        <v>#DIV/0!</v>
      </c>
      <c r="Z2701" s="21" t="e">
        <f t="shared" si="11932"/>
        <v>#DIV/0!</v>
      </c>
      <c r="AA2701" s="21" t="e">
        <f t="shared" si="11932"/>
        <v>#DIV/0!</v>
      </c>
      <c r="AB2701" s="21" t="e">
        <f t="shared" si="11932"/>
        <v>#DIV/0!</v>
      </c>
      <c r="AC2701" s="199"/>
      <c r="AD2701" s="200"/>
      <c r="AE2701" s="200"/>
      <c r="AF2701" s="200"/>
      <c r="AG2701" s="200"/>
      <c r="AH2701" s="200"/>
      <c r="AI2701" s="200"/>
      <c r="AJ2701" s="200"/>
      <c r="AK2701" s="201"/>
      <c r="AL2701" s="200"/>
      <c r="AM2701" s="202"/>
    </row>
    <row r="2702" spans="1:39" s="6" customFormat="1" outlineLevel="1">
      <c r="B2702" s="116"/>
      <c r="C2702" s="35"/>
      <c r="D2702" s="36"/>
      <c r="E2702" s="36"/>
      <c r="F2702" s="36"/>
      <c r="G2702" s="36"/>
      <c r="H2702" s="37"/>
      <c r="I2702" s="38" t="s">
        <v>26</v>
      </c>
      <c r="J2702" s="21">
        <f>MIN(J2681:J2682,J2684,J2686,J2688,J2690,J2692,J2694,J2696,J2698)</f>
        <v>0</v>
      </c>
      <c r="K2702" s="21">
        <f t="shared" ref="K2702:AB2702" si="11933">MIN(K2681:K2682,K2684,K2686,K2688,K2690,K2692,K2694,K2696,K2698)</f>
        <v>0</v>
      </c>
      <c r="L2702" s="21">
        <f t="shared" si="11933"/>
        <v>0</v>
      </c>
      <c r="M2702" s="21">
        <f t="shared" si="11933"/>
        <v>0</v>
      </c>
      <c r="N2702" s="21">
        <f t="shared" si="11933"/>
        <v>0</v>
      </c>
      <c r="O2702" s="21">
        <f t="shared" si="11933"/>
        <v>0</v>
      </c>
      <c r="P2702" s="21">
        <f t="shared" si="11933"/>
        <v>0</v>
      </c>
      <c r="Q2702" s="21">
        <f t="shared" si="11933"/>
        <v>0</v>
      </c>
      <c r="R2702" s="21">
        <f t="shared" si="11933"/>
        <v>0</v>
      </c>
      <c r="S2702" s="21">
        <f t="shared" si="11933"/>
        <v>0</v>
      </c>
      <c r="T2702" s="21">
        <f t="shared" si="11933"/>
        <v>0</v>
      </c>
      <c r="U2702" s="21">
        <f t="shared" si="11933"/>
        <v>0</v>
      </c>
      <c r="V2702" s="21">
        <f t="shared" si="11933"/>
        <v>0</v>
      </c>
      <c r="W2702" s="21">
        <f t="shared" si="11933"/>
        <v>0</v>
      </c>
      <c r="X2702" s="21" t="e">
        <f t="shared" si="11933"/>
        <v>#DIV/0!</v>
      </c>
      <c r="Y2702" s="21">
        <f t="shared" si="11933"/>
        <v>0</v>
      </c>
      <c r="Z2702" s="21">
        <f t="shared" si="11933"/>
        <v>0</v>
      </c>
      <c r="AA2702" s="21">
        <f t="shared" si="11933"/>
        <v>0</v>
      </c>
      <c r="AB2702" s="21">
        <f t="shared" si="11933"/>
        <v>0</v>
      </c>
      <c r="AC2702" s="199"/>
      <c r="AD2702" s="200"/>
      <c r="AE2702" s="200"/>
      <c r="AF2702" s="200"/>
      <c r="AG2702" s="200"/>
      <c r="AH2702" s="200"/>
      <c r="AI2702" s="200"/>
      <c r="AJ2702" s="200"/>
      <c r="AK2702" s="201"/>
      <c r="AL2702" s="200"/>
      <c r="AM2702" s="202"/>
    </row>
    <row r="2703" spans="1:39" s="6" customFormat="1" outlineLevel="1">
      <c r="B2703" s="116"/>
      <c r="C2703" s="35"/>
      <c r="D2703" s="36"/>
      <c r="E2703" s="36"/>
      <c r="F2703" s="36"/>
      <c r="G2703" s="36"/>
      <c r="H2703" s="37"/>
      <c r="I2703" s="38" t="s">
        <v>25</v>
      </c>
      <c r="J2703" s="21">
        <f>MAX(J2681:J2682,J2684,J2686,J2688,J2690,J2692,J2694,J2696,J2698)</f>
        <v>0</v>
      </c>
      <c r="K2703" s="21">
        <f t="shared" ref="K2703:AB2703" si="11934">MAX(K2681:K2682,K2684,K2686,K2688,K2690,K2692,K2694,K2696,K2698)</f>
        <v>0</v>
      </c>
      <c r="L2703" s="21">
        <f t="shared" si="11934"/>
        <v>0</v>
      </c>
      <c r="M2703" s="21">
        <f t="shared" si="11934"/>
        <v>0</v>
      </c>
      <c r="N2703" s="21">
        <f t="shared" si="11934"/>
        <v>0</v>
      </c>
      <c r="O2703" s="21">
        <f t="shared" si="11934"/>
        <v>0</v>
      </c>
      <c r="P2703" s="21">
        <f t="shared" si="11934"/>
        <v>0</v>
      </c>
      <c r="Q2703" s="21">
        <f t="shared" si="11934"/>
        <v>0</v>
      </c>
      <c r="R2703" s="21">
        <f t="shared" si="11934"/>
        <v>0</v>
      </c>
      <c r="S2703" s="21">
        <f t="shared" si="11934"/>
        <v>0</v>
      </c>
      <c r="T2703" s="21">
        <f t="shared" si="11934"/>
        <v>0</v>
      </c>
      <c r="U2703" s="21">
        <f t="shared" si="11934"/>
        <v>0</v>
      </c>
      <c r="V2703" s="21">
        <f t="shared" si="11934"/>
        <v>0</v>
      </c>
      <c r="W2703" s="21">
        <f t="shared" si="11934"/>
        <v>0</v>
      </c>
      <c r="X2703" s="21" t="e">
        <f t="shared" si="11934"/>
        <v>#DIV/0!</v>
      </c>
      <c r="Y2703" s="21">
        <f t="shared" si="11934"/>
        <v>0</v>
      </c>
      <c r="Z2703" s="21">
        <f t="shared" si="11934"/>
        <v>0</v>
      </c>
      <c r="AA2703" s="21">
        <f t="shared" si="11934"/>
        <v>0</v>
      </c>
      <c r="AB2703" s="21">
        <f t="shared" si="11934"/>
        <v>0</v>
      </c>
      <c r="AC2703" s="199"/>
      <c r="AD2703" s="200"/>
      <c r="AE2703" s="200"/>
      <c r="AF2703" s="200"/>
      <c r="AG2703" s="200"/>
      <c r="AH2703" s="200"/>
      <c r="AI2703" s="200"/>
      <c r="AJ2703" s="200"/>
      <c r="AK2703" s="201"/>
      <c r="AL2703" s="200"/>
      <c r="AM2703" s="202"/>
    </row>
    <row r="2704" spans="1:39" s="6" customFormat="1" outlineLevel="1">
      <c r="B2704" s="116"/>
      <c r="C2704" s="35"/>
      <c r="D2704" s="36"/>
      <c r="E2704" s="36"/>
      <c r="F2704" s="36"/>
      <c r="G2704" s="36"/>
      <c r="H2704" s="37"/>
      <c r="I2704" s="38"/>
      <c r="J2704" s="21"/>
      <c r="K2704" s="21"/>
      <c r="L2704" s="21"/>
      <c r="M2704" s="21"/>
      <c r="N2704" s="21"/>
      <c r="O2704" s="21"/>
      <c r="P2704" s="21"/>
      <c r="Q2704" s="21"/>
      <c r="R2704" s="21"/>
      <c r="S2704" s="21"/>
      <c r="T2704" s="21"/>
      <c r="U2704" s="21"/>
      <c r="V2704" s="21"/>
      <c r="W2704" s="21"/>
      <c r="X2704" s="21"/>
      <c r="Y2704" s="21"/>
      <c r="Z2704" s="21"/>
      <c r="AA2704" s="21"/>
      <c r="AB2704" s="21"/>
      <c r="AC2704" s="200"/>
      <c r="AD2704" s="200"/>
      <c r="AE2704" s="200"/>
      <c r="AF2704" s="200"/>
      <c r="AG2704" s="200"/>
      <c r="AH2704" s="200"/>
      <c r="AI2704" s="200"/>
      <c r="AJ2704" s="200"/>
      <c r="AK2704" s="200"/>
      <c r="AL2704" s="200"/>
      <c r="AM2704" s="202"/>
    </row>
    <row r="2705" spans="1:39" s="31" customFormat="1" ht="16.5" outlineLevel="1" thickBot="1">
      <c r="B2705" s="117"/>
      <c r="C2705" s="39"/>
      <c r="D2705" s="40"/>
      <c r="E2705" s="40"/>
      <c r="F2705" s="40"/>
      <c r="G2705" s="40"/>
      <c r="H2705" s="41"/>
      <c r="I2705" s="42"/>
      <c r="J2705" s="43"/>
      <c r="K2705" s="43"/>
      <c r="L2705" s="43"/>
      <c r="M2705" s="43"/>
      <c r="N2705" s="43"/>
      <c r="O2705" s="43"/>
      <c r="P2705" s="43"/>
      <c r="Q2705" s="43"/>
      <c r="R2705" s="43"/>
      <c r="S2705" s="43"/>
      <c r="T2705" s="43"/>
      <c r="U2705" s="43"/>
      <c r="V2705" s="43"/>
      <c r="W2705" s="43"/>
      <c r="X2705" s="43"/>
      <c r="Y2705" s="43"/>
      <c r="Z2705" s="43"/>
      <c r="AA2705" s="43"/>
      <c r="AB2705" s="43"/>
      <c r="AC2705" s="204"/>
      <c r="AD2705" s="204"/>
      <c r="AE2705" s="204"/>
      <c r="AF2705" s="204"/>
      <c r="AG2705" s="204"/>
      <c r="AH2705" s="204"/>
      <c r="AI2705" s="204"/>
      <c r="AJ2705" s="204"/>
      <c r="AK2705" s="204"/>
      <c r="AL2705" s="204"/>
      <c r="AM2705" s="205"/>
    </row>
    <row r="2706" spans="1:39" customFormat="1">
      <c r="B2706" s="118"/>
      <c r="C2706" s="28"/>
      <c r="D2706" s="19"/>
      <c r="E2706" s="19"/>
      <c r="F2706" s="19"/>
      <c r="G2706" s="19"/>
      <c r="H2706" s="29"/>
      <c r="I2706" s="20"/>
      <c r="J2706" s="30"/>
      <c r="K2706" s="30"/>
      <c r="L2706" s="30"/>
      <c r="M2706" s="30"/>
      <c r="N2706" s="30"/>
      <c r="O2706" s="30"/>
      <c r="P2706" s="30"/>
      <c r="Q2706" s="30"/>
      <c r="R2706" s="30"/>
      <c r="S2706" s="30"/>
      <c r="T2706" s="30"/>
      <c r="U2706" s="30"/>
      <c r="V2706" s="30"/>
      <c r="W2706" s="30"/>
      <c r="X2706" s="30"/>
      <c r="Y2706" s="30"/>
      <c r="Z2706" s="30"/>
      <c r="AA2706" s="30"/>
      <c r="AB2706" s="30"/>
      <c r="AC2706" s="206"/>
      <c r="AD2706" s="206"/>
      <c r="AE2706" s="206"/>
      <c r="AF2706" s="206"/>
      <c r="AG2706" s="206"/>
      <c r="AH2706" s="206"/>
      <c r="AI2706" s="206"/>
      <c r="AJ2706" s="206"/>
      <c r="AK2706" s="206"/>
      <c r="AL2706" s="206"/>
      <c r="AM2706" s="207"/>
    </row>
    <row r="2707" spans="1:39" customFormat="1" outlineLevel="1">
      <c r="B2707" s="114" t="s">
        <v>41</v>
      </c>
      <c r="C2707" s="28"/>
      <c r="D2707" s="19"/>
      <c r="E2707" s="19"/>
      <c r="F2707" s="19"/>
      <c r="G2707" s="19"/>
      <c r="H2707" s="29"/>
      <c r="I2707" s="20"/>
      <c r="J2707" s="30"/>
      <c r="K2707" s="30"/>
      <c r="L2707" s="30"/>
      <c r="M2707" s="30"/>
      <c r="N2707" s="30"/>
      <c r="O2707" s="30"/>
      <c r="P2707" s="30"/>
      <c r="Q2707" s="30"/>
      <c r="R2707" s="30"/>
      <c r="S2707" s="30"/>
      <c r="T2707" s="30"/>
      <c r="U2707" s="30"/>
      <c r="V2707" s="30"/>
      <c r="W2707" s="30"/>
      <c r="X2707" s="30"/>
      <c r="Y2707" s="30"/>
      <c r="Z2707" s="30"/>
      <c r="AA2707" s="30"/>
      <c r="AB2707" s="30"/>
      <c r="AC2707" s="206"/>
      <c r="AD2707" s="206"/>
      <c r="AE2707" s="206"/>
      <c r="AF2707" s="206"/>
      <c r="AG2707" s="206"/>
      <c r="AH2707" s="206"/>
      <c r="AI2707" s="206"/>
      <c r="AJ2707" s="206"/>
      <c r="AK2707" s="206"/>
      <c r="AL2707" s="206"/>
      <c r="AM2707" s="207"/>
    </row>
    <row r="2708" spans="1:39" customFormat="1" outlineLevel="1">
      <c r="A2708" t="str">
        <f>B2708&amp;C2708</f>
        <v>Surname, Forename1</v>
      </c>
      <c r="B2708" s="255" t="s">
        <v>28</v>
      </c>
      <c r="C2708" s="122">
        <v>1</v>
      </c>
      <c r="D2708" s="26" t="s">
        <v>22</v>
      </c>
      <c r="E2708" s="103"/>
      <c r="F2708" s="217"/>
      <c r="G2708" s="218"/>
      <c r="H2708" s="16"/>
      <c r="I2708" s="16"/>
      <c r="J2708" s="17"/>
      <c r="K2708" s="94"/>
      <c r="L2708" s="94"/>
      <c r="M2708" s="94"/>
      <c r="N2708" s="94"/>
      <c r="O2708" s="94"/>
      <c r="P2708" s="94"/>
      <c r="Q2708" s="17">
        <f>SUM(K2708:P2708)</f>
        <v>0</v>
      </c>
      <c r="R2708" s="94"/>
      <c r="S2708" s="94"/>
      <c r="T2708" s="17">
        <f>SUM(R2708:S2708)</f>
        <v>0</v>
      </c>
      <c r="U2708" s="17"/>
      <c r="V2708" s="94"/>
      <c r="W2708" s="17"/>
      <c r="X2708" s="94" t="e">
        <f>AVERAGE(V2708:W2708)</f>
        <v>#DIV/0!</v>
      </c>
      <c r="Y2708" s="17"/>
      <c r="Z2708" s="17"/>
      <c r="AA2708" s="17"/>
      <c r="AB2708" s="17"/>
      <c r="AC2708" s="190">
        <f>IF(J2708&lt;&gt;0,INT(25.4347*POWER((18-J2708),1.81)),0)</f>
        <v>0</v>
      </c>
      <c r="AD2708" s="190">
        <f>IF(Q2708&lt;&gt;0,INT(0.14354*POWER(((10*Q2708)-220),1.4)),0)</f>
        <v>0</v>
      </c>
      <c r="AE2708" s="190">
        <f>IF(T2708&lt;&gt;0,INT(51.39*POWER((T2708-1.5),1.05)),0)</f>
        <v>0</v>
      </c>
      <c r="AF2708" s="190">
        <f>IF(U2708&lt;&gt;0,INT(0.8465*POWER(((100*U2708)-75),1.42)),0)</f>
        <v>0</v>
      </c>
      <c r="AG2708" s="190" t="e">
        <f>IF(X2708&lt;&gt;0,INT(1.53775*POWER((82-X2708),1.81)),0)</f>
        <v>#DIV/0!</v>
      </c>
      <c r="AH2708" s="190">
        <f>IF(Y2708&lt;&gt;0,INT(5.74352*POWER((28.5-Y2708),1.92)),0)</f>
        <v>0</v>
      </c>
      <c r="AI2708" s="190">
        <f>IF(Z2708&lt;&gt;0,INT(12.91*POWER((Z2708-4),1.1)),0)</f>
        <v>0</v>
      </c>
      <c r="AJ2708" s="190">
        <f>IF(AA2708&lt;&gt;0,INT(0.2797*POWER(((100*AA2708)),1.35)),0)</f>
        <v>0</v>
      </c>
      <c r="AK2708" s="191">
        <f>IF(AB2708&lt;&gt;0,INT(100.14*POWER((AB2708-1),1.08)),0)</f>
        <v>0</v>
      </c>
      <c r="AL2708" s="208">
        <v>7</v>
      </c>
      <c r="AM2708" s="193" t="e">
        <f>SUM(AC2708:AK2708)</f>
        <v>#DIV/0!</v>
      </c>
    </row>
    <row r="2709" spans="1:39" customFormat="1" outlineLevel="1">
      <c r="A2709" t="str">
        <f>B2708&amp;C2709</f>
        <v>Surname, Forename2</v>
      </c>
      <c r="B2709" s="256"/>
      <c r="C2709" s="123">
        <v>2</v>
      </c>
      <c r="D2709" s="26" t="s">
        <v>22</v>
      </c>
      <c r="E2709" s="103"/>
      <c r="F2709" s="219"/>
      <c r="G2709" s="220"/>
      <c r="H2709" s="15"/>
      <c r="I2709" s="16"/>
      <c r="J2709" s="17"/>
      <c r="K2709" s="94"/>
      <c r="L2709" s="94"/>
      <c r="M2709" s="94"/>
      <c r="N2709" s="94"/>
      <c r="O2709" s="94"/>
      <c r="P2709" s="94"/>
      <c r="Q2709" s="17" t="str">
        <f>IF(SUM(K2709:P2709)=0,"",SUM(K2709:P2709))</f>
        <v/>
      </c>
      <c r="R2709" s="94"/>
      <c r="S2709" s="94"/>
      <c r="T2709" s="17" t="str">
        <f>IF(SUM(R2709:S2709)=0,"",SUM(R2709:S2709))</f>
        <v/>
      </c>
      <c r="U2709" s="17"/>
      <c r="V2709" s="94"/>
      <c r="W2709" s="17"/>
      <c r="X2709" s="94" t="str">
        <f>IFERROR(AVERAGE(V2709:W2709),"")</f>
        <v/>
      </c>
      <c r="Y2709" s="17"/>
      <c r="Z2709" s="17"/>
      <c r="AA2709" s="71"/>
      <c r="AB2709" s="17"/>
      <c r="AC2709" s="190" t="str">
        <f>IF(J2709="","",IF(J2709&lt;&gt;0,INT(25.4347*POWER((18-J2709),1.81)),0))</f>
        <v/>
      </c>
      <c r="AD2709" s="190" t="str">
        <f>IFERROR(IF(Q2709&lt;&gt;0,INT(0.14354*POWER(((10*Q2709)-220),1.4)),0),"")</f>
        <v/>
      </c>
      <c r="AE2709" s="190" t="str">
        <f>IFERROR(IF(T2709&lt;&gt;0,INT(51.39*POWER((T2709-1.5),1.05)),0),"")</f>
        <v/>
      </c>
      <c r="AF2709" s="190">
        <f>IF(U2709&lt;&gt;0,INT(0.8465*POWER(((100*U2709)-75),1.42)),0)</f>
        <v>0</v>
      </c>
      <c r="AG2709" s="190" t="str">
        <f>IFERROR(IF(X2709&lt;&gt;0,INT(1.53775*POWER((82-X2709),1.81)),0),"")</f>
        <v/>
      </c>
      <c r="AH2709" s="190" t="str">
        <f>IF(Y2709="","",IF(Y2709&lt;&gt;0,INT(5.74352*POWER((28.5-Y2709),1.92)),0))</f>
        <v/>
      </c>
      <c r="AI2709" s="190">
        <f>IF(Z2709&lt;&gt;0,INT(12.91*POWER((Z2709-4),1.1)),0)</f>
        <v>0</v>
      </c>
      <c r="AJ2709" s="190" t="str">
        <f>IF(AA2709="","",IF(AA2709&lt;&gt;0,INT(0.2797*POWER(((100*AA2709)),1.35)),0))</f>
        <v/>
      </c>
      <c r="AK2709" s="191" t="str">
        <f>IF(AB2709="","",IF(AB2709&lt;&gt;0,INT(100.14*POWER((AB2709-1),1.08)),0))</f>
        <v/>
      </c>
      <c r="AL2709" s="192">
        <f>COUNT(J2709,Q2709,T2709,X2709,Y2709,AA2709,AB2709)</f>
        <v>0</v>
      </c>
      <c r="AM2709" s="193" t="str">
        <f>IF(AL2709=0,"",SUM(AC2709:AK2709))</f>
        <v/>
      </c>
    </row>
    <row r="2710" spans="1:39" customFormat="1" outlineLevel="1">
      <c r="B2710" s="256"/>
      <c r="C2710" s="124" t="s">
        <v>65</v>
      </c>
      <c r="D2710" s="103"/>
      <c r="E2710" s="103"/>
      <c r="F2710" s="219"/>
      <c r="G2710" s="220"/>
      <c r="H2710" s="104"/>
      <c r="I2710" s="105"/>
      <c r="J2710" s="107" t="str">
        <f>IFERROR((J2708-J2709)/J2709*100%,"")</f>
        <v/>
      </c>
      <c r="K2710" s="107" t="str">
        <f>IFERROR((K2709-K2708)/K2709*100%,"")</f>
        <v/>
      </c>
      <c r="L2710" s="107" t="str">
        <f t="shared" ref="L2710:S2710" si="11935">IFERROR((L2709-L2708)/L2709*100%,"")</f>
        <v/>
      </c>
      <c r="M2710" s="107" t="str">
        <f t="shared" si="11935"/>
        <v/>
      </c>
      <c r="N2710" s="107" t="str">
        <f t="shared" si="11935"/>
        <v/>
      </c>
      <c r="O2710" s="107" t="str">
        <f t="shared" si="11935"/>
        <v/>
      </c>
      <c r="P2710" s="107" t="str">
        <f t="shared" si="11935"/>
        <v/>
      </c>
      <c r="Q2710" s="107" t="str">
        <f t="shared" si="11935"/>
        <v/>
      </c>
      <c r="R2710" s="107" t="str">
        <f t="shared" si="11935"/>
        <v/>
      </c>
      <c r="S2710" s="107" t="str">
        <f t="shared" si="11935"/>
        <v/>
      </c>
      <c r="T2710" s="107" t="str">
        <f>IFERROR((T2709-T2708)/T2709*100%,"")</f>
        <v/>
      </c>
      <c r="U2710" s="107" t="str">
        <f t="shared" ref="U2710" si="11936">IFERROR((U2709-U2708)/U2709*100%,"")</f>
        <v/>
      </c>
      <c r="V2710" s="107" t="str">
        <f>IFERROR((V2708-V2709)/V2709*100%,"")</f>
        <v/>
      </c>
      <c r="W2710" s="107" t="str">
        <f>IFERROR((W2708-W2709)/W2709*100%,"")</f>
        <v/>
      </c>
      <c r="X2710" s="107" t="str">
        <f>IFERROR((X2708-X2709)/X2709*100%,"")</f>
        <v/>
      </c>
      <c r="Y2710" s="107" t="str">
        <f>IFERROR((Y2708-Y2709)/Y2709*100%,"")</f>
        <v/>
      </c>
      <c r="Z2710" s="107" t="str">
        <f t="shared" ref="Z2710:AB2710" si="11937">IFERROR((Z2709-Z2708)/Z2709*100%,"")</f>
        <v/>
      </c>
      <c r="AA2710" s="107" t="str">
        <f t="shared" si="11937"/>
        <v/>
      </c>
      <c r="AB2710" s="107" t="str">
        <f t="shared" si="11937"/>
        <v/>
      </c>
      <c r="AC2710" s="194" t="str">
        <f t="shared" ref="AC2710" si="11938">IFERROR((AC2709-AC2708)/AC2709*100%,"")</f>
        <v/>
      </c>
      <c r="AD2710" s="194" t="str">
        <f t="shared" ref="AD2710" si="11939">IFERROR((AD2709-AD2708)/AD2709*100%,"")</f>
        <v/>
      </c>
      <c r="AE2710" s="194" t="str">
        <f t="shared" ref="AE2710" si="11940">IFERROR((AE2709-AE2708)/AE2709*100%,"")</f>
        <v/>
      </c>
      <c r="AF2710" s="194" t="str">
        <f t="shared" ref="AF2710" si="11941">IFERROR((AF2709-AF2708)/AF2709*100%,"")</f>
        <v/>
      </c>
      <c r="AG2710" s="194" t="str">
        <f t="shared" ref="AG2710" si="11942">IFERROR((AG2709-AG2708)/AG2709*100%,"")</f>
        <v/>
      </c>
      <c r="AH2710" s="194" t="str">
        <f t="shared" ref="AH2710" si="11943">IFERROR((AH2709-AH2708)/AH2709*100%,"")</f>
        <v/>
      </c>
      <c r="AI2710" s="194" t="str">
        <f t="shared" ref="AI2710" si="11944">IFERROR((AI2709-AI2708)/AI2709*100%,"")</f>
        <v/>
      </c>
      <c r="AJ2710" s="194" t="str">
        <f t="shared" ref="AJ2710" si="11945">IFERROR((AJ2709-AJ2708)/AJ2709*100%,"")</f>
        <v/>
      </c>
      <c r="AK2710" s="194" t="str">
        <f t="shared" ref="AK2710" si="11946">IFERROR((AK2709-AK2708)/AK2709*100%,"")</f>
        <v/>
      </c>
      <c r="AL2710" s="194" t="str">
        <f t="shared" ref="AL2710:AM2710" si="11947">IFERROR((AL2709-AL2708)/AL2709*100%,"")</f>
        <v/>
      </c>
      <c r="AM2710" s="228" t="str">
        <f t="shared" si="11947"/>
        <v/>
      </c>
    </row>
    <row r="2711" spans="1:39" customFormat="1" outlineLevel="1">
      <c r="A2711" t="str">
        <f>B2708&amp;C2711</f>
        <v>Surname, Forename3</v>
      </c>
      <c r="B2711" s="256"/>
      <c r="C2711" s="123">
        <v>3</v>
      </c>
      <c r="D2711" s="26" t="s">
        <v>22</v>
      </c>
      <c r="E2711" s="103"/>
      <c r="F2711" s="219"/>
      <c r="G2711" s="220"/>
      <c r="H2711" s="15"/>
      <c r="I2711" s="16"/>
      <c r="J2711" s="17"/>
      <c r="K2711" s="94"/>
      <c r="L2711" s="94"/>
      <c r="M2711" s="94"/>
      <c r="N2711" s="94"/>
      <c r="O2711" s="94"/>
      <c r="P2711" s="94"/>
      <c r="Q2711" s="17" t="str">
        <f>IF(SUM(K2711:P2711)=0,"",SUM(K2711:P2711))</f>
        <v/>
      </c>
      <c r="R2711" s="94"/>
      <c r="S2711" s="94"/>
      <c r="T2711" s="17" t="str">
        <f>IF(SUM(R2711:S2711)=0,"",SUM(R2711:S2711))</f>
        <v/>
      </c>
      <c r="U2711" s="17"/>
      <c r="V2711" s="94"/>
      <c r="W2711" s="17"/>
      <c r="X2711" s="94" t="str">
        <f>IFERROR(AVERAGE(V2711:W2711),"")</f>
        <v/>
      </c>
      <c r="Y2711" s="17"/>
      <c r="Z2711" s="17"/>
      <c r="AA2711" s="71"/>
      <c r="AB2711" s="17"/>
      <c r="AC2711" s="190" t="str">
        <f>IF(J2711="","",IF(J2711&lt;&gt;0,INT(25.4347*POWER((18-J2711),1.81)),0))</f>
        <v/>
      </c>
      <c r="AD2711" s="190" t="str">
        <f>IFERROR(IF(Q2711&lt;&gt;0,INT(0.14354*POWER(((10*Q2711)-220),1.4)),0),"")</f>
        <v/>
      </c>
      <c r="AE2711" s="190" t="str">
        <f>IFERROR(IF(T2711&lt;&gt;0,INT(51.39*POWER((T2711-1.5),1.05)),0),"")</f>
        <v/>
      </c>
      <c r="AF2711" s="190">
        <f>IF(U2711&lt;&gt;0,INT(0.8465*POWER(((100*U2711)-75),1.42)),0)</f>
        <v>0</v>
      </c>
      <c r="AG2711" s="190" t="str">
        <f>IFERROR(IF(X2711&lt;&gt;0,INT(1.53775*POWER((82-X2711),1.81)),0),"")</f>
        <v/>
      </c>
      <c r="AH2711" s="190" t="str">
        <f>IF(Y2711="","",IF(Y2711&lt;&gt;0,INT(5.74352*POWER((28.5-Y2711),1.92)),0))</f>
        <v/>
      </c>
      <c r="AI2711" s="190">
        <f>IF(Z2711&lt;&gt;0,INT(12.91*POWER((Z2711-4),1.1)),0)</f>
        <v>0</v>
      </c>
      <c r="AJ2711" s="190" t="str">
        <f>IF(AA2711="","",IF(AA2711&lt;&gt;0,INT(0.2797*POWER(((100*AA2711)),1.35)),0))</f>
        <v/>
      </c>
      <c r="AK2711" s="191" t="str">
        <f>IF(AB2711="","",IF(AB2711&lt;&gt;0,INT(100.14*POWER((AB2711-1),1.08)),0))</f>
        <v/>
      </c>
      <c r="AL2711" s="192">
        <f>COUNT(J2711,Q2711,T2711,X2711,Y2711,AA2711,AB2711)</f>
        <v>0</v>
      </c>
      <c r="AM2711" s="193" t="str">
        <f>IF(AL2711=0,"",SUM(AC2711:AK2711))</f>
        <v/>
      </c>
    </row>
    <row r="2712" spans="1:39" customFormat="1" outlineLevel="1">
      <c r="B2712" s="256"/>
      <c r="C2712" s="124" t="s">
        <v>65</v>
      </c>
      <c r="D2712" s="103"/>
      <c r="E2712" s="103"/>
      <c r="F2712" s="219"/>
      <c r="G2712" s="220"/>
      <c r="H2712" s="104"/>
      <c r="I2712" s="105"/>
      <c r="J2712" s="107" t="str">
        <f>IFERROR((J2709-J2711)/J2711*100%,"")</f>
        <v/>
      </c>
      <c r="K2712" s="107" t="str">
        <f t="shared" ref="K2712:T2712" si="11948">IFERROR((K2711-K2709)/K2711*100%,"")</f>
        <v/>
      </c>
      <c r="L2712" s="107" t="str">
        <f t="shared" si="11948"/>
        <v/>
      </c>
      <c r="M2712" s="107" t="str">
        <f t="shared" si="11948"/>
        <v/>
      </c>
      <c r="N2712" s="107" t="str">
        <f t="shared" si="11948"/>
        <v/>
      </c>
      <c r="O2712" s="107" t="str">
        <f t="shared" si="11948"/>
        <v/>
      </c>
      <c r="P2712" s="107" t="str">
        <f t="shared" si="11948"/>
        <v/>
      </c>
      <c r="Q2712" s="107" t="str">
        <f t="shared" si="11948"/>
        <v/>
      </c>
      <c r="R2712" s="107" t="str">
        <f t="shared" si="11948"/>
        <v/>
      </c>
      <c r="S2712" s="107" t="str">
        <f t="shared" si="11948"/>
        <v/>
      </c>
      <c r="T2712" s="107" t="str">
        <f t="shared" si="11948"/>
        <v/>
      </c>
      <c r="U2712" s="107" t="str">
        <f t="shared" ref="U2712" si="11949">IFERROR((U2711-U2710)/U2711*100%,"")</f>
        <v/>
      </c>
      <c r="V2712" s="107" t="str">
        <f>IFERROR((V2709-V2711)/V2711*100%,"")</f>
        <v/>
      </c>
      <c r="W2712" s="107" t="str">
        <f>IFERROR((W2709-W2711)/W2711*100%,"")</f>
        <v/>
      </c>
      <c r="X2712" s="107" t="str">
        <f>IFERROR((X2709-X2711)/X2711*100%,"")</f>
        <v/>
      </c>
      <c r="Y2712" s="107" t="str">
        <f>IFERROR((Y2709-Y2711)/Y2711*100%,"")</f>
        <v/>
      </c>
      <c r="Z2712" s="107" t="str">
        <f t="shared" ref="Z2712" si="11950">IFERROR((Z2711-Z2710)/Z2711*100%,"")</f>
        <v/>
      </c>
      <c r="AA2712" s="107" t="str">
        <f>IFERROR((AA2711-AA2709)/AA2711*100%,"")</f>
        <v/>
      </c>
      <c r="AB2712" s="107" t="str">
        <f>IFERROR((AB2711-AB2709)/AB2711*100%,"")</f>
        <v/>
      </c>
      <c r="AC2712" s="194" t="str">
        <f t="shared" ref="AC2712" si="11951">IFERROR((AC2711-AC2710)/AC2711*100%,"")</f>
        <v/>
      </c>
      <c r="AD2712" s="194" t="str">
        <f t="shared" ref="AD2712" si="11952">IFERROR((AD2711-AD2710)/AD2711*100%,"")</f>
        <v/>
      </c>
      <c r="AE2712" s="194" t="str">
        <f t="shared" ref="AE2712" si="11953">IFERROR((AE2711-AE2710)/AE2711*100%,"")</f>
        <v/>
      </c>
      <c r="AF2712" s="194" t="str">
        <f t="shared" ref="AF2712" si="11954">IFERROR((AF2711-AF2710)/AF2711*100%,"")</f>
        <v/>
      </c>
      <c r="AG2712" s="194" t="str">
        <f t="shared" ref="AG2712" si="11955">IFERROR((AG2711-AG2710)/AG2711*100%,"")</f>
        <v/>
      </c>
      <c r="AH2712" s="194" t="str">
        <f t="shared" ref="AH2712" si="11956">IFERROR((AH2711-AH2710)/AH2711*100%,"")</f>
        <v/>
      </c>
      <c r="AI2712" s="194" t="str">
        <f t="shared" ref="AI2712" si="11957">IFERROR((AI2711-AI2710)/AI2711*100%,"")</f>
        <v/>
      </c>
      <c r="AJ2712" s="194" t="str">
        <f t="shared" ref="AJ2712" si="11958">IFERROR((AJ2711-AJ2710)/AJ2711*100%,"")</f>
        <v/>
      </c>
      <c r="AK2712" s="194" t="str">
        <f t="shared" ref="AK2712" si="11959">IFERROR((AK2711-AK2710)/AK2711*100%,"")</f>
        <v/>
      </c>
      <c r="AL2712" s="194" t="str">
        <f t="shared" ref="AL2712" si="11960">IFERROR((AL2711-AL2710)/AL2711*100%,"")</f>
        <v/>
      </c>
      <c r="AM2712" s="227" t="str">
        <f>IFERROR((AM2711-AM2709)/AM2711*100%,"")</f>
        <v/>
      </c>
    </row>
    <row r="2713" spans="1:39" customFormat="1" outlineLevel="1">
      <c r="A2713" t="str">
        <f>B2708&amp;C2713</f>
        <v>Surname, Forename4</v>
      </c>
      <c r="B2713" s="256"/>
      <c r="C2713" s="123">
        <v>4</v>
      </c>
      <c r="D2713" s="26" t="s">
        <v>22</v>
      </c>
      <c r="E2713" s="103"/>
      <c r="F2713" s="219"/>
      <c r="G2713" s="220"/>
      <c r="H2713" s="15"/>
      <c r="I2713" s="16"/>
      <c r="J2713" s="17"/>
      <c r="K2713" s="94"/>
      <c r="L2713" s="94"/>
      <c r="M2713" s="94"/>
      <c r="N2713" s="94"/>
      <c r="O2713" s="94"/>
      <c r="P2713" s="94"/>
      <c r="Q2713" s="17" t="str">
        <f>IF(SUM(K2713:P2713)=0,"",SUM(K2713:P2713))</f>
        <v/>
      </c>
      <c r="R2713" s="94"/>
      <c r="S2713" s="94"/>
      <c r="T2713" s="17" t="str">
        <f>IF(SUM(R2713:S2713)=0,"",SUM(R2713:S2713))</f>
        <v/>
      </c>
      <c r="U2713" s="17"/>
      <c r="V2713" s="94"/>
      <c r="W2713" s="17"/>
      <c r="X2713" s="94" t="str">
        <f>IFERROR(AVERAGE(V2713:W2713),"")</f>
        <v/>
      </c>
      <c r="Y2713" s="17"/>
      <c r="Z2713" s="17"/>
      <c r="AA2713" s="71"/>
      <c r="AB2713" s="17"/>
      <c r="AC2713" s="190" t="str">
        <f>IF(J2713="","",IF(J2713&lt;&gt;0,INT(25.4347*POWER((18-J2713),1.81)),0))</f>
        <v/>
      </c>
      <c r="AD2713" s="190" t="str">
        <f>IFERROR(IF(Q2713&lt;&gt;0,INT(0.14354*POWER(((10*Q2713)-220),1.4)),0),"")</f>
        <v/>
      </c>
      <c r="AE2713" s="190" t="str">
        <f>IFERROR(IF(T2713&lt;&gt;0,INT(51.39*POWER((T2713-1.5),1.05)),0),"")</f>
        <v/>
      </c>
      <c r="AF2713" s="190">
        <f>IF(U2713&lt;&gt;0,INT(0.8465*POWER(((100*U2713)-75),1.42)),0)</f>
        <v>0</v>
      </c>
      <c r="AG2713" s="190" t="str">
        <f>IFERROR(IF(X2713&lt;&gt;0,INT(1.53775*POWER((82-X2713),1.81)),0),"")</f>
        <v/>
      </c>
      <c r="AH2713" s="190" t="str">
        <f>IF(Y2713="","",IF(Y2713&lt;&gt;0,INT(5.74352*POWER((28.5-Y2713),1.92)),0))</f>
        <v/>
      </c>
      <c r="AI2713" s="190">
        <f>IF(Z2713&lt;&gt;0,INT(12.91*POWER((Z2713-4),1.1)),0)</f>
        <v>0</v>
      </c>
      <c r="AJ2713" s="190" t="str">
        <f>IF(AA2713="","",IF(AA2713&lt;&gt;0,INT(0.2797*POWER(((100*AA2713)),1.35)),0))</f>
        <v/>
      </c>
      <c r="AK2713" s="191" t="str">
        <f>IF(AB2713="","",IF(AB2713&lt;&gt;0,INT(100.14*POWER((AB2713-1),1.08)),0))</f>
        <v/>
      </c>
      <c r="AL2713" s="192">
        <f>COUNT(J2713,Q2713,T2713,X2713,Y2713,AA2713,AB2713)</f>
        <v>0</v>
      </c>
      <c r="AM2713" s="193" t="str">
        <f>IF(AL2713=0,"",SUM(AC2713:AK2713))</f>
        <v/>
      </c>
    </row>
    <row r="2714" spans="1:39" customFormat="1" outlineLevel="1">
      <c r="B2714" s="256"/>
      <c r="C2714" s="124" t="s">
        <v>65</v>
      </c>
      <c r="D2714" s="103"/>
      <c r="E2714" s="103"/>
      <c r="F2714" s="219"/>
      <c r="G2714" s="220"/>
      <c r="H2714" s="104"/>
      <c r="I2714" s="105"/>
      <c r="J2714" s="107" t="str">
        <f>IFERROR((J2711-J2713)/J2713*100%,"")</f>
        <v/>
      </c>
      <c r="K2714" s="107" t="str">
        <f t="shared" ref="K2714:T2714" si="11961">IFERROR((K2713-K2711)/K2713*100%,"")</f>
        <v/>
      </c>
      <c r="L2714" s="107" t="str">
        <f t="shared" si="11961"/>
        <v/>
      </c>
      <c r="M2714" s="107" t="str">
        <f t="shared" si="11961"/>
        <v/>
      </c>
      <c r="N2714" s="107" t="str">
        <f t="shared" si="11961"/>
        <v/>
      </c>
      <c r="O2714" s="107" t="str">
        <f t="shared" si="11961"/>
        <v/>
      </c>
      <c r="P2714" s="107" t="str">
        <f t="shared" si="11961"/>
        <v/>
      </c>
      <c r="Q2714" s="107" t="str">
        <f t="shared" si="11961"/>
        <v/>
      </c>
      <c r="R2714" s="107" t="str">
        <f t="shared" si="11961"/>
        <v/>
      </c>
      <c r="S2714" s="107" t="str">
        <f t="shared" si="11961"/>
        <v/>
      </c>
      <c r="T2714" s="107" t="str">
        <f t="shared" si="11961"/>
        <v/>
      </c>
      <c r="U2714" s="107" t="str">
        <f t="shared" ref="U2714" si="11962">IFERROR((U2713-U2712)/U2713*100%,"")</f>
        <v/>
      </c>
      <c r="V2714" s="107" t="str">
        <f>IFERROR((V2711-V2713)/V2713*100%,"")</f>
        <v/>
      </c>
      <c r="W2714" s="107" t="str">
        <f>IFERROR((W2711-W2713)/W2713*100%,"")</f>
        <v/>
      </c>
      <c r="X2714" s="107" t="str">
        <f>IFERROR((X2711-X2713)/X2713*100%,"")</f>
        <v/>
      </c>
      <c r="Y2714" s="107" t="str">
        <f>IFERROR((Y2711-Y2713)/Y2713*100%,"")</f>
        <v/>
      </c>
      <c r="Z2714" s="107" t="str">
        <f t="shared" ref="Z2714" si="11963">IFERROR((Z2713-Z2712)/Z2713*100%,"")</f>
        <v/>
      </c>
      <c r="AA2714" s="107" t="str">
        <f>IFERROR((AA2713-AA2711)/AA2713*100%,"")</f>
        <v/>
      </c>
      <c r="AB2714" s="107" t="str">
        <f>IFERROR((AB2713-AB2711)/AB2713*100%,"")</f>
        <v/>
      </c>
      <c r="AC2714" s="194" t="str">
        <f t="shared" ref="AC2714" si="11964">IFERROR((AC2713-AC2712)/AC2713*100%,"")</f>
        <v/>
      </c>
      <c r="AD2714" s="194" t="str">
        <f t="shared" ref="AD2714" si="11965">IFERROR((AD2713-AD2712)/AD2713*100%,"")</f>
        <v/>
      </c>
      <c r="AE2714" s="194" t="str">
        <f t="shared" ref="AE2714" si="11966">IFERROR((AE2713-AE2712)/AE2713*100%,"")</f>
        <v/>
      </c>
      <c r="AF2714" s="194" t="str">
        <f t="shared" ref="AF2714" si="11967">IFERROR((AF2713-AF2712)/AF2713*100%,"")</f>
        <v/>
      </c>
      <c r="AG2714" s="194" t="str">
        <f t="shared" ref="AG2714" si="11968">IFERROR((AG2713-AG2712)/AG2713*100%,"")</f>
        <v/>
      </c>
      <c r="AH2714" s="194" t="str">
        <f t="shared" ref="AH2714" si="11969">IFERROR((AH2713-AH2712)/AH2713*100%,"")</f>
        <v/>
      </c>
      <c r="AI2714" s="194" t="str">
        <f t="shared" ref="AI2714" si="11970">IFERROR((AI2713-AI2712)/AI2713*100%,"")</f>
        <v/>
      </c>
      <c r="AJ2714" s="194" t="str">
        <f t="shared" ref="AJ2714" si="11971">IFERROR((AJ2713-AJ2712)/AJ2713*100%,"")</f>
        <v/>
      </c>
      <c r="AK2714" s="194" t="str">
        <f t="shared" ref="AK2714" si="11972">IFERROR((AK2713-AK2712)/AK2713*100%,"")</f>
        <v/>
      </c>
      <c r="AL2714" s="194" t="str">
        <f t="shared" ref="AL2714" si="11973">IFERROR((AL2713-AL2712)/AL2713*100%,"")</f>
        <v/>
      </c>
      <c r="AM2714" s="227" t="str">
        <f>IFERROR((AM2713-AM2711)/AM2713*100%,"")</f>
        <v/>
      </c>
    </row>
    <row r="2715" spans="1:39" customFormat="1" outlineLevel="1">
      <c r="A2715" t="str">
        <f>B2708&amp;C2715</f>
        <v>Surname, Forename5</v>
      </c>
      <c r="B2715" s="256"/>
      <c r="C2715" s="123">
        <v>5</v>
      </c>
      <c r="D2715" s="26" t="s">
        <v>22</v>
      </c>
      <c r="E2715" s="103"/>
      <c r="F2715" s="219"/>
      <c r="G2715" s="220"/>
      <c r="H2715" s="15"/>
      <c r="I2715" s="16"/>
      <c r="J2715" s="17"/>
      <c r="K2715" s="94"/>
      <c r="L2715" s="94"/>
      <c r="M2715" s="94"/>
      <c r="N2715" s="94"/>
      <c r="O2715" s="94"/>
      <c r="P2715" s="94"/>
      <c r="Q2715" s="17" t="str">
        <f>IF(SUM(K2715:P2715)=0,"",SUM(K2715:P2715))</f>
        <v/>
      </c>
      <c r="R2715" s="94"/>
      <c r="S2715" s="94"/>
      <c r="T2715" s="17" t="str">
        <f>IF(SUM(R2715:S2715)=0,"",SUM(R2715:S2715))</f>
        <v/>
      </c>
      <c r="U2715" s="17"/>
      <c r="V2715" s="94"/>
      <c r="W2715" s="17"/>
      <c r="X2715" s="94" t="str">
        <f>IFERROR(AVERAGE(V2715:W2715),"")</f>
        <v/>
      </c>
      <c r="Y2715" s="17"/>
      <c r="Z2715" s="17"/>
      <c r="AA2715" s="71"/>
      <c r="AB2715" s="17"/>
      <c r="AC2715" s="190" t="str">
        <f>IF(J2715="","",IF(J2715&lt;&gt;0,INT(25.4347*POWER((18-J2715),1.81)),0))</f>
        <v/>
      </c>
      <c r="AD2715" s="190" t="str">
        <f>IFERROR(IF(Q2715&lt;&gt;0,INT(0.14354*POWER(((10*Q2715)-220),1.4)),0),"")</f>
        <v/>
      </c>
      <c r="AE2715" s="190" t="str">
        <f>IFERROR(IF(T2715&lt;&gt;0,INT(51.39*POWER((T2715-1.5),1.05)),0),"")</f>
        <v/>
      </c>
      <c r="AF2715" s="190">
        <f>IF(U2715&lt;&gt;0,INT(0.8465*POWER(((100*U2715)-75),1.42)),0)</f>
        <v>0</v>
      </c>
      <c r="AG2715" s="190" t="str">
        <f>IFERROR(IF(X2715&lt;&gt;0,INT(1.53775*POWER((82-X2715),1.81)),0),"")</f>
        <v/>
      </c>
      <c r="AH2715" s="190" t="str">
        <f>IF(Y2715="","",IF(Y2715&lt;&gt;0,INT(5.74352*POWER((28.5-Y2715),1.92)),0))</f>
        <v/>
      </c>
      <c r="AI2715" s="190">
        <f>IF(Z2715&lt;&gt;0,INT(12.91*POWER((Z2715-4),1.1)),0)</f>
        <v>0</v>
      </c>
      <c r="AJ2715" s="190" t="str">
        <f>IF(AA2715="","",IF(AA2715&lt;&gt;0,INT(0.2797*POWER(((100*AA2715)),1.35)),0))</f>
        <v/>
      </c>
      <c r="AK2715" s="191" t="str">
        <f>IF(AB2715="","",IF(AB2715&lt;&gt;0,INT(100.14*POWER((AB2715-1),1.08)),0))</f>
        <v/>
      </c>
      <c r="AL2715" s="192">
        <f>COUNT(J2715,Q2715,T2715,X2715,Y2715,AA2715,AB2715)</f>
        <v>0</v>
      </c>
      <c r="AM2715" s="193" t="str">
        <f>IF(AL2715=0,"",SUM(AC2715:AK2715))</f>
        <v/>
      </c>
    </row>
    <row r="2716" spans="1:39" customFormat="1" outlineLevel="1">
      <c r="B2716" s="256"/>
      <c r="C2716" s="124" t="s">
        <v>65</v>
      </c>
      <c r="D2716" s="103"/>
      <c r="E2716" s="103"/>
      <c r="F2716" s="219"/>
      <c r="G2716" s="220"/>
      <c r="H2716" s="104"/>
      <c r="I2716" s="105"/>
      <c r="J2716" s="107" t="str">
        <f>IFERROR((J2713-J2715)/J2715*100%,"")</f>
        <v/>
      </c>
      <c r="K2716" s="107" t="str">
        <f t="shared" ref="K2716:T2716" si="11974">IFERROR((K2715-K2713)/K2715*100%,"")</f>
        <v/>
      </c>
      <c r="L2716" s="107" t="str">
        <f t="shared" si="11974"/>
        <v/>
      </c>
      <c r="M2716" s="107" t="str">
        <f t="shared" si="11974"/>
        <v/>
      </c>
      <c r="N2716" s="107" t="str">
        <f t="shared" si="11974"/>
        <v/>
      </c>
      <c r="O2716" s="107" t="str">
        <f t="shared" si="11974"/>
        <v/>
      </c>
      <c r="P2716" s="107" t="str">
        <f t="shared" si="11974"/>
        <v/>
      </c>
      <c r="Q2716" s="107" t="str">
        <f t="shared" si="11974"/>
        <v/>
      </c>
      <c r="R2716" s="107" t="str">
        <f t="shared" si="11974"/>
        <v/>
      </c>
      <c r="S2716" s="107" t="str">
        <f t="shared" si="11974"/>
        <v/>
      </c>
      <c r="T2716" s="107" t="str">
        <f t="shared" si="11974"/>
        <v/>
      </c>
      <c r="U2716" s="107" t="str">
        <f t="shared" ref="U2716" si="11975">IFERROR((U2715-U2714)/U2715*100%,"")</f>
        <v/>
      </c>
      <c r="V2716" s="107" t="str">
        <f>IFERROR((V2713-V2715)/V2715*100%,"")</f>
        <v/>
      </c>
      <c r="W2716" s="107" t="str">
        <f>IFERROR((W2713-W2715)/W2715*100%,"")</f>
        <v/>
      </c>
      <c r="X2716" s="107" t="str">
        <f>IFERROR((X2713-X2715)/X2715*100%,"")</f>
        <v/>
      </c>
      <c r="Y2716" s="107" t="str">
        <f>IFERROR((Y2713-Y2715)/Y2715*100%,"")</f>
        <v/>
      </c>
      <c r="Z2716" s="107" t="str">
        <f t="shared" ref="Z2716" si="11976">IFERROR((Z2715-Z2714)/Z2715*100%,"")</f>
        <v/>
      </c>
      <c r="AA2716" s="107" t="str">
        <f>IFERROR((AA2715-AA2713)/AA2715*100%,"")</f>
        <v/>
      </c>
      <c r="AB2716" s="107" t="str">
        <f>IFERROR((AB2715-AB2713)/AB2715*100%,"")</f>
        <v/>
      </c>
      <c r="AC2716" s="194" t="str">
        <f t="shared" ref="AC2716" si="11977">IFERROR((AC2715-AC2714)/AC2715*100%,"")</f>
        <v/>
      </c>
      <c r="AD2716" s="194" t="str">
        <f t="shared" ref="AD2716" si="11978">IFERROR((AD2715-AD2714)/AD2715*100%,"")</f>
        <v/>
      </c>
      <c r="AE2716" s="194" t="str">
        <f t="shared" ref="AE2716" si="11979">IFERROR((AE2715-AE2714)/AE2715*100%,"")</f>
        <v/>
      </c>
      <c r="AF2716" s="194" t="str">
        <f t="shared" ref="AF2716" si="11980">IFERROR((AF2715-AF2714)/AF2715*100%,"")</f>
        <v/>
      </c>
      <c r="AG2716" s="194" t="str">
        <f t="shared" ref="AG2716" si="11981">IFERROR((AG2715-AG2714)/AG2715*100%,"")</f>
        <v/>
      </c>
      <c r="AH2716" s="194" t="str">
        <f t="shared" ref="AH2716" si="11982">IFERROR((AH2715-AH2714)/AH2715*100%,"")</f>
        <v/>
      </c>
      <c r="AI2716" s="194" t="str">
        <f t="shared" ref="AI2716" si="11983">IFERROR((AI2715-AI2714)/AI2715*100%,"")</f>
        <v/>
      </c>
      <c r="AJ2716" s="194" t="str">
        <f t="shared" ref="AJ2716" si="11984">IFERROR((AJ2715-AJ2714)/AJ2715*100%,"")</f>
        <v/>
      </c>
      <c r="AK2716" s="194" t="str">
        <f t="shared" ref="AK2716" si="11985">IFERROR((AK2715-AK2714)/AK2715*100%,"")</f>
        <v/>
      </c>
      <c r="AL2716" s="194" t="str">
        <f t="shared" ref="AL2716" si="11986">IFERROR((AL2715-AL2714)/AL2715*100%,"")</f>
        <v/>
      </c>
      <c r="AM2716" s="227" t="str">
        <f>IFERROR((AM2715-AM2713)/AM2715*100%,"")</f>
        <v/>
      </c>
    </row>
    <row r="2717" spans="1:39" customFormat="1" outlineLevel="1">
      <c r="A2717" t="str">
        <f>B2708&amp;C2717</f>
        <v>Surname, Forename6</v>
      </c>
      <c r="B2717" s="256"/>
      <c r="C2717" s="123">
        <v>6</v>
      </c>
      <c r="D2717" s="26" t="s">
        <v>22</v>
      </c>
      <c r="E2717" s="103"/>
      <c r="F2717" s="219"/>
      <c r="G2717" s="220"/>
      <c r="H2717" s="15"/>
      <c r="I2717" s="16"/>
      <c r="J2717" s="17"/>
      <c r="K2717" s="94"/>
      <c r="L2717" s="94"/>
      <c r="M2717" s="94"/>
      <c r="N2717" s="94"/>
      <c r="O2717" s="94"/>
      <c r="P2717" s="94"/>
      <c r="Q2717" s="17" t="str">
        <f>IF(SUM(K2717:P2717)=0,"",SUM(K2717:P2717))</f>
        <v/>
      </c>
      <c r="R2717" s="94"/>
      <c r="S2717" s="94"/>
      <c r="T2717" s="17" t="str">
        <f>IF(SUM(R2717:S2717)=0,"",SUM(R2717:S2717))</f>
        <v/>
      </c>
      <c r="U2717" s="17"/>
      <c r="V2717" s="94"/>
      <c r="W2717" s="17"/>
      <c r="X2717" s="94" t="str">
        <f>IFERROR(AVERAGE(V2717:W2717),"")</f>
        <v/>
      </c>
      <c r="Y2717" s="17"/>
      <c r="Z2717" s="17"/>
      <c r="AA2717" s="71"/>
      <c r="AB2717" s="17"/>
      <c r="AC2717" s="190" t="str">
        <f>IF(J2717="","",IF(J2717&lt;&gt;0,INT(25.4347*POWER((18-J2717),1.81)),0))</f>
        <v/>
      </c>
      <c r="AD2717" s="190" t="str">
        <f>IFERROR(IF(Q2717&lt;&gt;0,INT(0.14354*POWER(((10*Q2717)-220),1.4)),0),"")</f>
        <v/>
      </c>
      <c r="AE2717" s="190" t="str">
        <f>IFERROR(IF(T2717&lt;&gt;0,INT(51.39*POWER((T2717-1.5),1.05)),0),"")</f>
        <v/>
      </c>
      <c r="AF2717" s="190">
        <f>IF(U2717&lt;&gt;0,INT(0.8465*POWER(((100*U2717)-75),1.42)),0)</f>
        <v>0</v>
      </c>
      <c r="AG2717" s="190" t="str">
        <f>IFERROR(IF(X2717&lt;&gt;0,INT(1.53775*POWER((82-X2717),1.81)),0),"")</f>
        <v/>
      </c>
      <c r="AH2717" s="190" t="str">
        <f>IF(Y2717="","",IF(Y2717&lt;&gt;0,INT(5.74352*POWER((28.5-Y2717),1.92)),0))</f>
        <v/>
      </c>
      <c r="AI2717" s="190">
        <f>IF(Z2717&lt;&gt;0,INT(12.91*POWER((Z2717-4),1.1)),0)</f>
        <v>0</v>
      </c>
      <c r="AJ2717" s="190" t="str">
        <f>IF(AA2717="","",IF(AA2717&lt;&gt;0,INT(0.2797*POWER(((100*AA2717)),1.35)),0))</f>
        <v/>
      </c>
      <c r="AK2717" s="191" t="str">
        <f>IF(AB2717="","",IF(AB2717&lt;&gt;0,INT(100.14*POWER((AB2717-1),1.08)),0))</f>
        <v/>
      </c>
      <c r="AL2717" s="192">
        <f>COUNT(J2717,Q2717,T2717,X2717,Y2717,AA2717,AB2717)</f>
        <v>0</v>
      </c>
      <c r="AM2717" s="193" t="str">
        <f>IF(AL2717=0,"",SUM(AC2717:AK2717))</f>
        <v/>
      </c>
    </row>
    <row r="2718" spans="1:39" customFormat="1" outlineLevel="1">
      <c r="B2718" s="256"/>
      <c r="C2718" s="124" t="s">
        <v>65</v>
      </c>
      <c r="D2718" s="103"/>
      <c r="E2718" s="103"/>
      <c r="F2718" s="219"/>
      <c r="G2718" s="220"/>
      <c r="H2718" s="104"/>
      <c r="I2718" s="105"/>
      <c r="J2718" s="107" t="str">
        <f>IFERROR((J2715-J2717)/J2717*100%,"")</f>
        <v/>
      </c>
      <c r="K2718" s="107" t="str">
        <f t="shared" ref="K2718:T2718" si="11987">IFERROR((K2717-K2715)/K2717*100%,"")</f>
        <v/>
      </c>
      <c r="L2718" s="107" t="str">
        <f t="shared" si="11987"/>
        <v/>
      </c>
      <c r="M2718" s="107" t="str">
        <f t="shared" si="11987"/>
        <v/>
      </c>
      <c r="N2718" s="107" t="str">
        <f t="shared" si="11987"/>
        <v/>
      </c>
      <c r="O2718" s="107" t="str">
        <f t="shared" si="11987"/>
        <v/>
      </c>
      <c r="P2718" s="107" t="str">
        <f t="shared" si="11987"/>
        <v/>
      </c>
      <c r="Q2718" s="107" t="str">
        <f t="shared" si="11987"/>
        <v/>
      </c>
      <c r="R2718" s="107" t="str">
        <f t="shared" si="11987"/>
        <v/>
      </c>
      <c r="S2718" s="107" t="str">
        <f t="shared" si="11987"/>
        <v/>
      </c>
      <c r="T2718" s="107" t="str">
        <f t="shared" si="11987"/>
        <v/>
      </c>
      <c r="U2718" s="107" t="str">
        <f t="shared" ref="U2718" si="11988">IFERROR((U2717-U2716)/U2717*100%,"")</f>
        <v/>
      </c>
      <c r="V2718" s="107" t="str">
        <f>IFERROR((V2715-V2717)/V2717*100%,"")</f>
        <v/>
      </c>
      <c r="W2718" s="107" t="str">
        <f>IFERROR((W2715-W2717)/W2717*100%,"")</f>
        <v/>
      </c>
      <c r="X2718" s="107" t="str">
        <f>IFERROR((X2715-X2717)/X2717*100%,"")</f>
        <v/>
      </c>
      <c r="Y2718" s="107" t="str">
        <f>IFERROR((Y2715-Y2717)/Y2717*100%,"")</f>
        <v/>
      </c>
      <c r="Z2718" s="107" t="str">
        <f t="shared" ref="Z2718" si="11989">IFERROR((Z2717-Z2716)/Z2717*100%,"")</f>
        <v/>
      </c>
      <c r="AA2718" s="107" t="str">
        <f>IFERROR((AA2717-AA2715)/AA2717*100%,"")</f>
        <v/>
      </c>
      <c r="AB2718" s="107" t="str">
        <f>IFERROR((AB2717-AB2715)/AB2717*100%,"")</f>
        <v/>
      </c>
      <c r="AC2718" s="194" t="str">
        <f t="shared" ref="AC2718" si="11990">IFERROR((AC2717-AC2716)/AC2717*100%,"")</f>
        <v/>
      </c>
      <c r="AD2718" s="194" t="str">
        <f t="shared" ref="AD2718" si="11991">IFERROR((AD2717-AD2716)/AD2717*100%,"")</f>
        <v/>
      </c>
      <c r="AE2718" s="194" t="str">
        <f t="shared" ref="AE2718" si="11992">IFERROR((AE2717-AE2716)/AE2717*100%,"")</f>
        <v/>
      </c>
      <c r="AF2718" s="194" t="str">
        <f t="shared" ref="AF2718" si="11993">IFERROR((AF2717-AF2716)/AF2717*100%,"")</f>
        <v/>
      </c>
      <c r="AG2718" s="194" t="str">
        <f t="shared" ref="AG2718" si="11994">IFERROR((AG2717-AG2716)/AG2717*100%,"")</f>
        <v/>
      </c>
      <c r="AH2718" s="194" t="str">
        <f t="shared" ref="AH2718" si="11995">IFERROR((AH2717-AH2716)/AH2717*100%,"")</f>
        <v/>
      </c>
      <c r="AI2718" s="194" t="str">
        <f t="shared" ref="AI2718" si="11996">IFERROR((AI2717-AI2716)/AI2717*100%,"")</f>
        <v/>
      </c>
      <c r="AJ2718" s="194" t="str">
        <f t="shared" ref="AJ2718" si="11997">IFERROR((AJ2717-AJ2716)/AJ2717*100%,"")</f>
        <v/>
      </c>
      <c r="AK2718" s="194" t="str">
        <f t="shared" ref="AK2718" si="11998">IFERROR((AK2717-AK2716)/AK2717*100%,"")</f>
        <v/>
      </c>
      <c r="AL2718" s="194" t="str">
        <f t="shared" ref="AL2718" si="11999">IFERROR((AL2717-AL2716)/AL2717*100%,"")</f>
        <v/>
      </c>
      <c r="AM2718" s="227" t="str">
        <f>IFERROR((AM2717-AM2715)/AM2717*100%,"")</f>
        <v/>
      </c>
    </row>
    <row r="2719" spans="1:39" customFormat="1" outlineLevel="1">
      <c r="A2719" t="str">
        <f>B2708&amp;C2719</f>
        <v>Surname, Forename7</v>
      </c>
      <c r="B2719" s="256"/>
      <c r="C2719" s="123">
        <v>7</v>
      </c>
      <c r="D2719" s="26" t="s">
        <v>22</v>
      </c>
      <c r="E2719" s="103"/>
      <c r="F2719" s="219"/>
      <c r="G2719" s="220"/>
      <c r="H2719" s="15"/>
      <c r="I2719" s="16"/>
      <c r="J2719" s="17"/>
      <c r="K2719" s="94"/>
      <c r="L2719" s="94"/>
      <c r="M2719" s="94"/>
      <c r="N2719" s="94"/>
      <c r="O2719" s="94"/>
      <c r="P2719" s="94"/>
      <c r="Q2719" s="17" t="str">
        <f>IF(SUM(K2719:P2719)=0,"",SUM(K2719:P2719))</f>
        <v/>
      </c>
      <c r="R2719" s="94"/>
      <c r="S2719" s="94"/>
      <c r="T2719" s="17" t="str">
        <f>IF(SUM(R2719:S2719)=0,"",SUM(R2719:S2719))</f>
        <v/>
      </c>
      <c r="U2719" s="17"/>
      <c r="V2719" s="94"/>
      <c r="W2719" s="17"/>
      <c r="X2719" s="94" t="str">
        <f>IFERROR(AVERAGE(V2719:W2719),"")</f>
        <v/>
      </c>
      <c r="Y2719" s="17"/>
      <c r="Z2719" s="17"/>
      <c r="AA2719" s="71"/>
      <c r="AB2719" s="17"/>
      <c r="AC2719" s="190" t="str">
        <f>IF(J2719="","",IF(J2719&lt;&gt;0,INT(25.4347*POWER((18-J2719),1.81)),0))</f>
        <v/>
      </c>
      <c r="AD2719" s="190" t="str">
        <f>IFERROR(IF(Q2719&lt;&gt;0,INT(0.14354*POWER(((10*Q2719)-220),1.4)),0),"")</f>
        <v/>
      </c>
      <c r="AE2719" s="190" t="str">
        <f>IFERROR(IF(T2719&lt;&gt;0,INT(51.39*POWER((T2719-1.5),1.05)),0),"")</f>
        <v/>
      </c>
      <c r="AF2719" s="190">
        <f>IF(U2719&lt;&gt;0,INT(0.8465*POWER(((100*U2719)-75),1.42)),0)</f>
        <v>0</v>
      </c>
      <c r="AG2719" s="190" t="str">
        <f>IFERROR(IF(X2719&lt;&gt;0,INT(1.53775*POWER((82-X2719),1.81)),0),"")</f>
        <v/>
      </c>
      <c r="AH2719" s="190" t="str">
        <f>IF(Y2719="","",IF(Y2719&lt;&gt;0,INT(5.74352*POWER((28.5-Y2719),1.92)),0))</f>
        <v/>
      </c>
      <c r="AI2719" s="190">
        <f>IF(Z2719&lt;&gt;0,INT(12.91*POWER((Z2719-4),1.1)),0)</f>
        <v>0</v>
      </c>
      <c r="AJ2719" s="190" t="str">
        <f>IF(AA2719="","",IF(AA2719&lt;&gt;0,INT(0.2797*POWER(((100*AA2719)),1.35)),0))</f>
        <v/>
      </c>
      <c r="AK2719" s="191" t="str">
        <f>IF(AB2719="","",IF(AB2719&lt;&gt;0,INT(100.14*POWER((AB2719-1),1.08)),0))</f>
        <v/>
      </c>
      <c r="AL2719" s="192">
        <f>COUNT(J2719,Q2719,T2719,X2719,Y2719,AA2719,AB2719)</f>
        <v>0</v>
      </c>
      <c r="AM2719" s="193" t="str">
        <f>IF(AL2719=0,"",SUM(AC2719:AK2719))</f>
        <v/>
      </c>
    </row>
    <row r="2720" spans="1:39" customFormat="1" outlineLevel="1">
      <c r="B2720" s="256"/>
      <c r="C2720" s="124" t="s">
        <v>65</v>
      </c>
      <c r="D2720" s="103"/>
      <c r="E2720" s="103"/>
      <c r="F2720" s="219"/>
      <c r="G2720" s="220"/>
      <c r="H2720" s="104"/>
      <c r="I2720" s="105"/>
      <c r="J2720" s="107" t="str">
        <f>IFERROR((J2717-J2719)/J2719*100%,"")</f>
        <v/>
      </c>
      <c r="K2720" s="107" t="str">
        <f t="shared" ref="K2720:T2720" si="12000">IFERROR((K2719-K2717)/K2719*100%,"")</f>
        <v/>
      </c>
      <c r="L2720" s="107" t="str">
        <f t="shared" si="12000"/>
        <v/>
      </c>
      <c r="M2720" s="107" t="str">
        <f t="shared" si="12000"/>
        <v/>
      </c>
      <c r="N2720" s="107" t="str">
        <f t="shared" si="12000"/>
        <v/>
      </c>
      <c r="O2720" s="107" t="str">
        <f t="shared" si="12000"/>
        <v/>
      </c>
      <c r="P2720" s="107" t="str">
        <f t="shared" si="12000"/>
        <v/>
      </c>
      <c r="Q2720" s="107" t="str">
        <f t="shared" si="12000"/>
        <v/>
      </c>
      <c r="R2720" s="107" t="str">
        <f t="shared" si="12000"/>
        <v/>
      </c>
      <c r="S2720" s="107" t="str">
        <f t="shared" si="12000"/>
        <v/>
      </c>
      <c r="T2720" s="107" t="str">
        <f t="shared" si="12000"/>
        <v/>
      </c>
      <c r="U2720" s="107" t="str">
        <f t="shared" ref="U2720" si="12001">IFERROR((U2719-U2718)/U2719*100%,"")</f>
        <v/>
      </c>
      <c r="V2720" s="107" t="str">
        <f>IFERROR((V2717-V2719)/V2719*100%,"")</f>
        <v/>
      </c>
      <c r="W2720" s="107" t="str">
        <f>IFERROR((W2717-W2719)/W2719*100%,"")</f>
        <v/>
      </c>
      <c r="X2720" s="107" t="str">
        <f>IFERROR((X2717-X2719)/X2719*100%,"")</f>
        <v/>
      </c>
      <c r="Y2720" s="107" t="str">
        <f>IFERROR((Y2717-Y2719)/Y2719*100%,"")</f>
        <v/>
      </c>
      <c r="Z2720" s="107" t="str">
        <f t="shared" ref="Z2720" si="12002">IFERROR((Z2719-Z2718)/Z2719*100%,"")</f>
        <v/>
      </c>
      <c r="AA2720" s="107" t="str">
        <f>IFERROR((AA2719-AA2717)/AA2719*100%,"")</f>
        <v/>
      </c>
      <c r="AB2720" s="107" t="str">
        <f>IFERROR((AB2719-AB2717)/AB2719*100%,"")</f>
        <v/>
      </c>
      <c r="AC2720" s="194" t="str">
        <f t="shared" ref="AC2720" si="12003">IFERROR((AC2719-AC2718)/AC2719*100%,"")</f>
        <v/>
      </c>
      <c r="AD2720" s="194" t="str">
        <f t="shared" ref="AD2720" si="12004">IFERROR((AD2719-AD2718)/AD2719*100%,"")</f>
        <v/>
      </c>
      <c r="AE2720" s="194" t="str">
        <f t="shared" ref="AE2720" si="12005">IFERROR((AE2719-AE2718)/AE2719*100%,"")</f>
        <v/>
      </c>
      <c r="AF2720" s="194" t="str">
        <f t="shared" ref="AF2720" si="12006">IFERROR((AF2719-AF2718)/AF2719*100%,"")</f>
        <v/>
      </c>
      <c r="AG2720" s="194" t="str">
        <f t="shared" ref="AG2720" si="12007">IFERROR((AG2719-AG2718)/AG2719*100%,"")</f>
        <v/>
      </c>
      <c r="AH2720" s="194" t="str">
        <f t="shared" ref="AH2720" si="12008">IFERROR((AH2719-AH2718)/AH2719*100%,"")</f>
        <v/>
      </c>
      <c r="AI2720" s="194" t="str">
        <f t="shared" ref="AI2720" si="12009">IFERROR((AI2719-AI2718)/AI2719*100%,"")</f>
        <v/>
      </c>
      <c r="AJ2720" s="194" t="str">
        <f t="shared" ref="AJ2720" si="12010">IFERROR((AJ2719-AJ2718)/AJ2719*100%,"")</f>
        <v/>
      </c>
      <c r="AK2720" s="194" t="str">
        <f t="shared" ref="AK2720" si="12011">IFERROR((AK2719-AK2718)/AK2719*100%,"")</f>
        <v/>
      </c>
      <c r="AL2720" s="194" t="str">
        <f t="shared" ref="AL2720" si="12012">IFERROR((AL2719-AL2718)/AL2719*100%,"")</f>
        <v/>
      </c>
      <c r="AM2720" s="227" t="str">
        <f>IFERROR((AM2719-AM2717)/AM2719*100%,"")</f>
        <v/>
      </c>
    </row>
    <row r="2721" spans="1:39" customFormat="1" outlineLevel="1">
      <c r="A2721" t="str">
        <f>B2708&amp;C2721</f>
        <v>Surname, Forename8</v>
      </c>
      <c r="B2721" s="256"/>
      <c r="C2721" s="123">
        <v>8</v>
      </c>
      <c r="D2721" s="26" t="s">
        <v>22</v>
      </c>
      <c r="E2721" s="103"/>
      <c r="F2721" s="219"/>
      <c r="G2721" s="220"/>
      <c r="H2721" s="15"/>
      <c r="I2721" s="16"/>
      <c r="J2721" s="17"/>
      <c r="K2721" s="94"/>
      <c r="L2721" s="94"/>
      <c r="M2721" s="94"/>
      <c r="N2721" s="94"/>
      <c r="O2721" s="94"/>
      <c r="P2721" s="94"/>
      <c r="Q2721" s="17" t="str">
        <f>IF(SUM(K2721:P2721)=0,"",SUM(K2721:P2721))</f>
        <v/>
      </c>
      <c r="R2721" s="94"/>
      <c r="S2721" s="94"/>
      <c r="T2721" s="17" t="str">
        <f>IF(SUM(R2721:S2721)=0,"",SUM(R2721:S2721))</f>
        <v/>
      </c>
      <c r="U2721" s="17"/>
      <c r="V2721" s="94"/>
      <c r="W2721" s="17"/>
      <c r="X2721" s="94" t="str">
        <f>IFERROR(AVERAGE(V2721:W2721),"")</f>
        <v/>
      </c>
      <c r="Y2721" s="17"/>
      <c r="Z2721" s="17"/>
      <c r="AA2721" s="71"/>
      <c r="AB2721" s="17"/>
      <c r="AC2721" s="190" t="str">
        <f>IF(J2721="","",IF(J2721&lt;&gt;0,INT(25.4347*POWER((18-J2721),1.81)),0))</f>
        <v/>
      </c>
      <c r="AD2721" s="190" t="str">
        <f>IFERROR(IF(Q2721&lt;&gt;0,INT(0.14354*POWER(((10*Q2721)-220),1.4)),0),"")</f>
        <v/>
      </c>
      <c r="AE2721" s="190" t="str">
        <f>IFERROR(IF(T2721&lt;&gt;0,INT(51.39*POWER((T2721-1.5),1.05)),0),"")</f>
        <v/>
      </c>
      <c r="AF2721" s="190">
        <f>IF(U2721&lt;&gt;0,INT(0.8465*POWER(((100*U2721)-75),1.42)),0)</f>
        <v>0</v>
      </c>
      <c r="AG2721" s="190" t="str">
        <f>IFERROR(IF(X2721&lt;&gt;0,INT(1.53775*POWER((82-X2721),1.81)),0),"")</f>
        <v/>
      </c>
      <c r="AH2721" s="190" t="str">
        <f>IF(Y2721="","",IF(Y2721&lt;&gt;0,INT(5.74352*POWER((28.5-Y2721),1.92)),0))</f>
        <v/>
      </c>
      <c r="AI2721" s="190">
        <f>IF(Z2721&lt;&gt;0,INT(12.91*POWER((Z2721-4),1.1)),0)</f>
        <v>0</v>
      </c>
      <c r="AJ2721" s="190" t="str">
        <f>IF(AA2721="","",IF(AA2721&lt;&gt;0,INT(0.2797*POWER(((100*AA2721)),1.35)),0))</f>
        <v/>
      </c>
      <c r="AK2721" s="191" t="str">
        <f>IF(AB2721="","",IF(AB2721&lt;&gt;0,INT(100.14*POWER((AB2721-1),1.08)),0))</f>
        <v/>
      </c>
      <c r="AL2721" s="192">
        <f>COUNT(J2721,Q2721,T2721,X2721,Y2721,AA2721,AB2721)</f>
        <v>0</v>
      </c>
      <c r="AM2721" s="193" t="str">
        <f>IF(AL2721=0,"",SUM(AC2721:AK2721))</f>
        <v/>
      </c>
    </row>
    <row r="2722" spans="1:39" customFormat="1" outlineLevel="1">
      <c r="B2722" s="256"/>
      <c r="C2722" s="124" t="s">
        <v>65</v>
      </c>
      <c r="D2722" s="103"/>
      <c r="E2722" s="103"/>
      <c r="F2722" s="219"/>
      <c r="G2722" s="220"/>
      <c r="H2722" s="104"/>
      <c r="I2722" s="105"/>
      <c r="J2722" s="107" t="str">
        <f>IFERROR((J2719-J2721)/J2721*100%,"")</f>
        <v/>
      </c>
      <c r="K2722" s="107" t="str">
        <f t="shared" ref="K2722:T2722" si="12013">IFERROR((K2721-K2719)/K2721*100%,"")</f>
        <v/>
      </c>
      <c r="L2722" s="107" t="str">
        <f t="shared" si="12013"/>
        <v/>
      </c>
      <c r="M2722" s="107" t="str">
        <f t="shared" si="12013"/>
        <v/>
      </c>
      <c r="N2722" s="107" t="str">
        <f t="shared" si="12013"/>
        <v/>
      </c>
      <c r="O2722" s="107" t="str">
        <f t="shared" si="12013"/>
        <v/>
      </c>
      <c r="P2722" s="107" t="str">
        <f t="shared" si="12013"/>
        <v/>
      </c>
      <c r="Q2722" s="107" t="str">
        <f t="shared" si="12013"/>
        <v/>
      </c>
      <c r="R2722" s="107" t="str">
        <f t="shared" si="12013"/>
        <v/>
      </c>
      <c r="S2722" s="107" t="str">
        <f t="shared" si="12013"/>
        <v/>
      </c>
      <c r="T2722" s="107" t="str">
        <f t="shared" si="12013"/>
        <v/>
      </c>
      <c r="U2722" s="107" t="str">
        <f t="shared" ref="U2722" si="12014">IFERROR((U2721-U2720)/U2721*100%,"")</f>
        <v/>
      </c>
      <c r="V2722" s="107" t="str">
        <f>IFERROR((V2719-V2721)/V2721*100%,"")</f>
        <v/>
      </c>
      <c r="W2722" s="107" t="str">
        <f>IFERROR((W2719-W2721)/W2721*100%,"")</f>
        <v/>
      </c>
      <c r="X2722" s="107" t="str">
        <f>IFERROR((X2719-X2721)/X2721*100%,"")</f>
        <v/>
      </c>
      <c r="Y2722" s="107" t="str">
        <f>IFERROR((Y2719-Y2721)/Y2721*100%,"")</f>
        <v/>
      </c>
      <c r="Z2722" s="107" t="str">
        <f t="shared" ref="Z2722" si="12015">IFERROR((Z2721-Z2720)/Z2721*100%,"")</f>
        <v/>
      </c>
      <c r="AA2722" s="107" t="str">
        <f>IFERROR((AA2721-AA2719)/AA2721*100%,"")</f>
        <v/>
      </c>
      <c r="AB2722" s="107" t="str">
        <f>IFERROR((AB2721-AB2719)/AB2721*100%,"")</f>
        <v/>
      </c>
      <c r="AC2722" s="194" t="str">
        <f t="shared" ref="AC2722" si="12016">IFERROR((AC2721-AC2720)/AC2721*100%,"")</f>
        <v/>
      </c>
      <c r="AD2722" s="194" t="str">
        <f t="shared" ref="AD2722" si="12017">IFERROR((AD2721-AD2720)/AD2721*100%,"")</f>
        <v/>
      </c>
      <c r="AE2722" s="194" t="str">
        <f t="shared" ref="AE2722" si="12018">IFERROR((AE2721-AE2720)/AE2721*100%,"")</f>
        <v/>
      </c>
      <c r="AF2722" s="194" t="str">
        <f t="shared" ref="AF2722" si="12019">IFERROR((AF2721-AF2720)/AF2721*100%,"")</f>
        <v/>
      </c>
      <c r="AG2722" s="194" t="str">
        <f t="shared" ref="AG2722" si="12020">IFERROR((AG2721-AG2720)/AG2721*100%,"")</f>
        <v/>
      </c>
      <c r="AH2722" s="194" t="str">
        <f t="shared" ref="AH2722" si="12021">IFERROR((AH2721-AH2720)/AH2721*100%,"")</f>
        <v/>
      </c>
      <c r="AI2722" s="194" t="str">
        <f t="shared" ref="AI2722" si="12022">IFERROR((AI2721-AI2720)/AI2721*100%,"")</f>
        <v/>
      </c>
      <c r="AJ2722" s="194" t="str">
        <f t="shared" ref="AJ2722" si="12023">IFERROR((AJ2721-AJ2720)/AJ2721*100%,"")</f>
        <v/>
      </c>
      <c r="AK2722" s="194" t="str">
        <f t="shared" ref="AK2722" si="12024">IFERROR((AK2721-AK2720)/AK2721*100%,"")</f>
        <v/>
      </c>
      <c r="AL2722" s="194" t="str">
        <f t="shared" ref="AL2722" si="12025">IFERROR((AL2721-AL2720)/AL2721*100%,"")</f>
        <v/>
      </c>
      <c r="AM2722" s="227" t="str">
        <f>IFERROR((AM2721-AM2719)/AM2721*100%,"")</f>
        <v/>
      </c>
    </row>
    <row r="2723" spans="1:39" customFormat="1" outlineLevel="1">
      <c r="A2723" t="str">
        <f>B2708&amp;C2723</f>
        <v>Surname, Forename9</v>
      </c>
      <c r="B2723" s="256"/>
      <c r="C2723" s="123">
        <v>9</v>
      </c>
      <c r="D2723" s="26" t="s">
        <v>22</v>
      </c>
      <c r="E2723" s="103"/>
      <c r="F2723" s="219"/>
      <c r="G2723" s="220"/>
      <c r="H2723" s="15"/>
      <c r="I2723" s="16"/>
      <c r="J2723" s="17"/>
      <c r="K2723" s="94"/>
      <c r="L2723" s="94"/>
      <c r="M2723" s="94"/>
      <c r="N2723" s="94"/>
      <c r="O2723" s="94"/>
      <c r="P2723" s="94"/>
      <c r="Q2723" s="17" t="str">
        <f>IF(SUM(K2723:P2723)=0,"",SUM(K2723:P2723))</f>
        <v/>
      </c>
      <c r="R2723" s="94"/>
      <c r="S2723" s="94"/>
      <c r="T2723" s="17" t="str">
        <f>IF(SUM(R2723:S2723)=0,"",SUM(R2723:S2723))</f>
        <v/>
      </c>
      <c r="U2723" s="17"/>
      <c r="V2723" s="94"/>
      <c r="W2723" s="17"/>
      <c r="X2723" s="94" t="str">
        <f>IFERROR(AVERAGE(V2723:W2723),"")</f>
        <v/>
      </c>
      <c r="Y2723" s="17"/>
      <c r="Z2723" s="17"/>
      <c r="AA2723" s="71"/>
      <c r="AB2723" s="17"/>
      <c r="AC2723" s="190" t="str">
        <f>IF(J2723="","",IF(J2723&lt;&gt;0,INT(25.4347*POWER((18-J2723),1.81)),0))</f>
        <v/>
      </c>
      <c r="AD2723" s="190" t="str">
        <f>IFERROR(IF(Q2723&lt;&gt;0,INT(0.14354*POWER(((10*Q2723)-220),1.4)),0),"")</f>
        <v/>
      </c>
      <c r="AE2723" s="190" t="str">
        <f>IFERROR(IF(T2723&lt;&gt;0,INT(51.39*POWER((T2723-1.5),1.05)),0),"")</f>
        <v/>
      </c>
      <c r="AF2723" s="190">
        <f>IF(U2723&lt;&gt;0,INT(0.8465*POWER(((100*U2723)-75),1.42)),0)</f>
        <v>0</v>
      </c>
      <c r="AG2723" s="190" t="str">
        <f>IFERROR(IF(X2723&lt;&gt;0,INT(1.53775*POWER((82-X2723),1.81)),0),"")</f>
        <v/>
      </c>
      <c r="AH2723" s="190" t="str">
        <f>IF(Y2723="","",IF(Y2723&lt;&gt;0,INT(5.74352*POWER((28.5-Y2723),1.92)),0))</f>
        <v/>
      </c>
      <c r="AI2723" s="190">
        <f>IF(Z2723&lt;&gt;0,INT(12.91*POWER((Z2723-4),1.1)),0)</f>
        <v>0</v>
      </c>
      <c r="AJ2723" s="190" t="str">
        <f>IF(AA2723="","",IF(AA2723&lt;&gt;0,INT(0.2797*POWER(((100*AA2723)),1.35)),0))</f>
        <v/>
      </c>
      <c r="AK2723" s="191" t="str">
        <f>IF(AB2723="","",IF(AB2723&lt;&gt;0,INT(100.14*POWER((AB2723-1),1.08)),0))</f>
        <v/>
      </c>
      <c r="AL2723" s="192">
        <f>COUNT(J2723,Q2723,T2723,X2723,Y2723,AA2723,AB2723)</f>
        <v>0</v>
      </c>
      <c r="AM2723" s="193" t="str">
        <f>IF(AL2723=0,"",SUM(AC2723:AK2723))</f>
        <v/>
      </c>
    </row>
    <row r="2724" spans="1:39" customFormat="1" outlineLevel="1">
      <c r="B2724" s="256"/>
      <c r="C2724" s="124" t="s">
        <v>65</v>
      </c>
      <c r="D2724" s="33"/>
      <c r="E2724" s="33"/>
      <c r="F2724" s="221"/>
      <c r="G2724" s="222"/>
      <c r="H2724" s="18"/>
      <c r="I2724" s="44"/>
      <c r="J2724" s="107" t="str">
        <f>IFERROR((J2721-J2723)/J2723*100%,"")</f>
        <v/>
      </c>
      <c r="K2724" s="107" t="str">
        <f t="shared" ref="K2724:T2724" si="12026">IFERROR((K2723-K2721)/K2723*100%,"")</f>
        <v/>
      </c>
      <c r="L2724" s="107" t="str">
        <f t="shared" si="12026"/>
        <v/>
      </c>
      <c r="M2724" s="107" t="str">
        <f t="shared" si="12026"/>
        <v/>
      </c>
      <c r="N2724" s="107" t="str">
        <f t="shared" si="12026"/>
        <v/>
      </c>
      <c r="O2724" s="107" t="str">
        <f t="shared" si="12026"/>
        <v/>
      </c>
      <c r="P2724" s="107" t="str">
        <f t="shared" si="12026"/>
        <v/>
      </c>
      <c r="Q2724" s="107" t="str">
        <f t="shared" si="12026"/>
        <v/>
      </c>
      <c r="R2724" s="107" t="str">
        <f t="shared" si="12026"/>
        <v/>
      </c>
      <c r="S2724" s="107" t="str">
        <f t="shared" si="12026"/>
        <v/>
      </c>
      <c r="T2724" s="107" t="str">
        <f t="shared" si="12026"/>
        <v/>
      </c>
      <c r="U2724" s="107" t="str">
        <f t="shared" ref="U2724" si="12027">IFERROR((U2723-U2722)/U2723*100%,"")</f>
        <v/>
      </c>
      <c r="V2724" s="107" t="str">
        <f>IFERROR((V2721-V2723)/V2723*100%,"")</f>
        <v/>
      </c>
      <c r="W2724" s="107" t="str">
        <f>IFERROR((W2721-W2723)/W2723*100%,"")</f>
        <v/>
      </c>
      <c r="X2724" s="107" t="str">
        <f>IFERROR((X2721-X2723)/X2723*100%,"")</f>
        <v/>
      </c>
      <c r="Y2724" s="107" t="str">
        <f>IFERROR((Y2721-Y2723)/Y2723*100%,"")</f>
        <v/>
      </c>
      <c r="Z2724" s="107" t="str">
        <f t="shared" ref="Z2724" si="12028">IFERROR((Z2723-Z2722)/Z2723*100%,"")</f>
        <v/>
      </c>
      <c r="AA2724" s="107" t="str">
        <f>IFERROR((AA2723-AA2721)/AA2723*100%,"")</f>
        <v/>
      </c>
      <c r="AB2724" s="107" t="str">
        <f>IFERROR((AB2723-AB2721)/AB2723*100%,"")</f>
        <v/>
      </c>
      <c r="AC2724" s="194" t="str">
        <f t="shared" ref="AC2724" si="12029">IFERROR((AC2723-AC2722)/AC2723*100%,"")</f>
        <v/>
      </c>
      <c r="AD2724" s="194" t="str">
        <f t="shared" ref="AD2724" si="12030">IFERROR((AD2723-AD2722)/AD2723*100%,"")</f>
        <v/>
      </c>
      <c r="AE2724" s="194" t="str">
        <f t="shared" ref="AE2724" si="12031">IFERROR((AE2723-AE2722)/AE2723*100%,"")</f>
        <v/>
      </c>
      <c r="AF2724" s="194" t="str">
        <f t="shared" ref="AF2724" si="12032">IFERROR((AF2723-AF2722)/AF2723*100%,"")</f>
        <v/>
      </c>
      <c r="AG2724" s="194" t="str">
        <f t="shared" ref="AG2724" si="12033">IFERROR((AG2723-AG2722)/AG2723*100%,"")</f>
        <v/>
      </c>
      <c r="AH2724" s="194" t="str">
        <f t="shared" ref="AH2724" si="12034">IFERROR((AH2723-AH2722)/AH2723*100%,"")</f>
        <v/>
      </c>
      <c r="AI2724" s="194" t="str">
        <f t="shared" ref="AI2724" si="12035">IFERROR((AI2723-AI2722)/AI2723*100%,"")</f>
        <v/>
      </c>
      <c r="AJ2724" s="194" t="str">
        <f t="shared" ref="AJ2724" si="12036">IFERROR((AJ2723-AJ2722)/AJ2723*100%,"")</f>
        <v/>
      </c>
      <c r="AK2724" s="194" t="str">
        <f t="shared" ref="AK2724" si="12037">IFERROR((AK2723-AK2722)/AK2723*100%,"")</f>
        <v/>
      </c>
      <c r="AL2724" s="194" t="str">
        <f t="shared" ref="AL2724" si="12038">IFERROR((AL2723-AL2722)/AL2723*100%,"")</f>
        <v/>
      </c>
      <c r="AM2724" s="227" t="str">
        <f>IFERROR((AM2723-AM2721)/AM2723*100%,"")</f>
        <v/>
      </c>
    </row>
    <row r="2725" spans="1:39" s="6" customFormat="1" outlineLevel="1">
      <c r="A2725" t="str">
        <f>B2708&amp;C2725</f>
        <v>Surname, Forename10</v>
      </c>
      <c r="B2725" s="256"/>
      <c r="C2725" s="125">
        <v>10</v>
      </c>
      <c r="D2725" s="33" t="s">
        <v>22</v>
      </c>
      <c r="E2725" s="33"/>
      <c r="F2725" s="223"/>
      <c r="G2725" s="224"/>
      <c r="H2725" s="18"/>
      <c r="I2725" s="44"/>
      <c r="J2725" s="34"/>
      <c r="K2725" s="34"/>
      <c r="L2725" s="34"/>
      <c r="M2725" s="34"/>
      <c r="N2725" s="34"/>
      <c r="O2725" s="34"/>
      <c r="P2725" s="34"/>
      <c r="Q2725" s="17" t="str">
        <f>IF(SUM(K2725:P2725)=0,"",SUM(K2725:P2725))</f>
        <v/>
      </c>
      <c r="R2725" s="94"/>
      <c r="S2725" s="94"/>
      <c r="T2725" s="17" t="str">
        <f>IF(SUM(R2725:S2725)=0,"",SUM(R2725:S2725))</f>
        <v/>
      </c>
      <c r="U2725" s="17"/>
      <c r="V2725" s="94"/>
      <c r="W2725" s="17"/>
      <c r="X2725" s="94" t="str">
        <f>IFERROR(AVERAGE(V2725:W2725),"")</f>
        <v/>
      </c>
      <c r="Y2725" s="17"/>
      <c r="Z2725" s="17"/>
      <c r="AA2725" s="71"/>
      <c r="AB2725" s="17"/>
      <c r="AC2725" s="190" t="str">
        <f>IF(J2725="","",IF(J2725&lt;&gt;0,INT(25.4347*POWER((18-J2725),1.81)),0))</f>
        <v/>
      </c>
      <c r="AD2725" s="190" t="str">
        <f>IFERROR(IF(Q2725&lt;&gt;0,INT(0.14354*POWER(((10*Q2725)-220),1.4)),0),"")</f>
        <v/>
      </c>
      <c r="AE2725" s="190" t="str">
        <f>IFERROR(IF(T2725&lt;&gt;0,INT(51.39*POWER((T2725-1.5),1.05)),0),"")</f>
        <v/>
      </c>
      <c r="AF2725" s="190">
        <f>IF(U2725&lt;&gt;0,INT(0.8465*POWER(((100*U2725)-75),1.42)),0)</f>
        <v>0</v>
      </c>
      <c r="AG2725" s="190" t="str">
        <f>IFERROR(IF(X2725&lt;&gt;0,INT(1.53775*POWER((82-X2725),1.81)),0),"")</f>
        <v/>
      </c>
      <c r="AH2725" s="190" t="str">
        <f>IF(Y2725="","",IF(Y2725&lt;&gt;0,INT(5.74352*POWER((28.5-Y2725),1.92)),0))</f>
        <v/>
      </c>
      <c r="AI2725" s="190">
        <f>IF(Z2725&lt;&gt;0,INT(12.91*POWER((Z2725-4),1.1)),0)</f>
        <v>0</v>
      </c>
      <c r="AJ2725" s="190" t="str">
        <f>IF(AA2725="","",IF(AA2725&lt;&gt;0,INT(0.2797*POWER(((100*AA2725)),1.35)),0))</f>
        <v/>
      </c>
      <c r="AK2725" s="191" t="str">
        <f>IF(AB2725="","",IF(AB2725&lt;&gt;0,INT(100.14*POWER((AB2725-1),1.08)),0))</f>
        <v/>
      </c>
      <c r="AL2725" s="192">
        <f>COUNT(J2725,Q2725,T2725,X2725,Y2725,AA2725,AB2725)</f>
        <v>0</v>
      </c>
      <c r="AM2725" s="193" t="str">
        <f>IF(AL2725=0,"",SUM(AC2725:AK2725))</f>
        <v/>
      </c>
    </row>
    <row r="2726" spans="1:39" s="6" customFormat="1" outlineLevel="1">
      <c r="A2726"/>
      <c r="B2726" s="257"/>
      <c r="C2726" s="126" t="s">
        <v>65</v>
      </c>
      <c r="D2726" s="33"/>
      <c r="E2726" s="33"/>
      <c r="F2726" s="223"/>
      <c r="G2726" s="224"/>
      <c r="H2726" s="18"/>
      <c r="I2726" s="44"/>
      <c r="J2726" s="107" t="str">
        <f>IFERROR((J2723-J2725)/J2725*100%,"")</f>
        <v/>
      </c>
      <c r="K2726" s="107" t="str">
        <f t="shared" ref="K2726:T2726" si="12039">IFERROR((K2725-K2723)/K2725*100%,"")</f>
        <v/>
      </c>
      <c r="L2726" s="107" t="str">
        <f t="shared" si="12039"/>
        <v/>
      </c>
      <c r="M2726" s="107" t="str">
        <f t="shared" si="12039"/>
        <v/>
      </c>
      <c r="N2726" s="107" t="str">
        <f t="shared" si="12039"/>
        <v/>
      </c>
      <c r="O2726" s="107" t="str">
        <f t="shared" si="12039"/>
        <v/>
      </c>
      <c r="P2726" s="107" t="str">
        <f t="shared" si="12039"/>
        <v/>
      </c>
      <c r="Q2726" s="107" t="str">
        <f t="shared" si="12039"/>
        <v/>
      </c>
      <c r="R2726" s="107" t="str">
        <f t="shared" si="12039"/>
        <v/>
      </c>
      <c r="S2726" s="107" t="str">
        <f t="shared" si="12039"/>
        <v/>
      </c>
      <c r="T2726" s="107" t="str">
        <f t="shared" si="12039"/>
        <v/>
      </c>
      <c r="U2726" s="107" t="str">
        <f t="shared" ref="U2726" si="12040">IFERROR((U2725-U2724)/U2725*100%,"")</f>
        <v/>
      </c>
      <c r="V2726" s="107" t="str">
        <f>IFERROR((V2723-V2725)/V2725*100%,"")</f>
        <v/>
      </c>
      <c r="W2726" s="107" t="str">
        <f>IFERROR((W2723-W2725)/W2725*100%,"")</f>
        <v/>
      </c>
      <c r="X2726" s="107" t="str">
        <f>IFERROR((X2723-X2725)/X2725*100%,"")</f>
        <v/>
      </c>
      <c r="Y2726" s="107" t="str">
        <f>IFERROR((Y2723-Y2725)/Y2725*100%,"")</f>
        <v/>
      </c>
      <c r="Z2726" s="107" t="str">
        <f t="shared" ref="Z2726" si="12041">IFERROR((Z2725-Z2724)/Z2725*100%,"")</f>
        <v/>
      </c>
      <c r="AA2726" s="107" t="str">
        <f>IFERROR((AA2725-AA2723)/AA2725*100%,"")</f>
        <v/>
      </c>
      <c r="AB2726" s="107" t="str">
        <f>IFERROR((AB2725-AB2723)/AB2725*100%,"")</f>
        <v/>
      </c>
      <c r="AC2726" s="194" t="str">
        <f t="shared" ref="AC2726" si="12042">IFERROR((AC2725-AC2724)/AC2725*100%,"")</f>
        <v/>
      </c>
      <c r="AD2726" s="194" t="str">
        <f t="shared" ref="AD2726" si="12043">IFERROR((AD2725-AD2724)/AD2725*100%,"")</f>
        <v/>
      </c>
      <c r="AE2726" s="194" t="str">
        <f t="shared" ref="AE2726" si="12044">IFERROR((AE2725-AE2724)/AE2725*100%,"")</f>
        <v/>
      </c>
      <c r="AF2726" s="194" t="str">
        <f t="shared" ref="AF2726" si="12045">IFERROR((AF2725-AF2724)/AF2725*100%,"")</f>
        <v/>
      </c>
      <c r="AG2726" s="194" t="str">
        <f t="shared" ref="AG2726" si="12046">IFERROR((AG2725-AG2724)/AG2725*100%,"")</f>
        <v/>
      </c>
      <c r="AH2726" s="194" t="str">
        <f t="shared" ref="AH2726" si="12047">IFERROR((AH2725-AH2724)/AH2725*100%,"")</f>
        <v/>
      </c>
      <c r="AI2726" s="194" t="str">
        <f t="shared" ref="AI2726" si="12048">IFERROR((AI2725-AI2724)/AI2725*100%,"")</f>
        <v/>
      </c>
      <c r="AJ2726" s="194" t="str">
        <f t="shared" ref="AJ2726" si="12049">IFERROR((AJ2725-AJ2724)/AJ2725*100%,"")</f>
        <v/>
      </c>
      <c r="AK2726" s="194" t="str">
        <f t="shared" ref="AK2726" si="12050">IFERROR((AK2725-AK2724)/AK2725*100%,"")</f>
        <v/>
      </c>
      <c r="AL2726" s="194" t="str">
        <f t="shared" ref="AL2726" si="12051">IFERROR((AL2725-AL2724)/AL2725*100%,"")</f>
        <v/>
      </c>
      <c r="AM2726" s="227" t="str">
        <f>IFERROR((AM2725-AM2723)/AM2725*100%,"")</f>
        <v/>
      </c>
    </row>
    <row r="2727" spans="1:39" s="45" customFormat="1" outlineLevel="1">
      <c r="B2727" s="115"/>
      <c r="C2727" s="32"/>
      <c r="D2727" s="33"/>
      <c r="E2727" s="33"/>
      <c r="F2727" s="33"/>
      <c r="G2727" s="33"/>
      <c r="H2727" s="18"/>
      <c r="I2727" s="44"/>
      <c r="J2727" s="34"/>
      <c r="K2727" s="34"/>
      <c r="L2727" s="34"/>
      <c r="M2727" s="34"/>
      <c r="N2727" s="34"/>
      <c r="O2727" s="34"/>
      <c r="P2727" s="34"/>
      <c r="Q2727" s="34"/>
      <c r="R2727" s="34"/>
      <c r="S2727" s="34"/>
      <c r="T2727" s="34"/>
      <c r="U2727" s="34"/>
      <c r="V2727" s="34"/>
      <c r="W2727" s="34"/>
      <c r="X2727" s="34"/>
      <c r="Y2727" s="34"/>
      <c r="Z2727" s="34"/>
      <c r="AA2727" s="34"/>
      <c r="AB2727" s="34"/>
      <c r="AC2727" s="195"/>
      <c r="AD2727" s="196"/>
      <c r="AE2727" s="196"/>
      <c r="AF2727" s="196"/>
      <c r="AG2727" s="196"/>
      <c r="AH2727" s="196"/>
      <c r="AI2727" s="196"/>
      <c r="AJ2727" s="196"/>
      <c r="AK2727" s="197"/>
      <c r="AL2727" s="196"/>
      <c r="AM2727" s="198"/>
    </row>
    <row r="2728" spans="1:39" s="6" customFormat="1" outlineLevel="1">
      <c r="B2728" s="116"/>
      <c r="C2728" s="35"/>
      <c r="D2728" s="36"/>
      <c r="E2728" s="36"/>
      <c r="F2728" s="36"/>
      <c r="G2728" s="36"/>
      <c r="H2728" s="37"/>
      <c r="I2728" s="38" t="s">
        <v>24</v>
      </c>
      <c r="J2728" s="21" t="e">
        <f>AVERAGE(J2708:J2709,J2711,J2713,J2715,J2717,J2719,J2721,J2723,J2725)</f>
        <v>#DIV/0!</v>
      </c>
      <c r="K2728" s="21" t="e">
        <f t="shared" ref="K2728:AB2728" si="12052">AVERAGE(K2708:K2709,K2711,K2713,K2715,K2717,K2719,K2721,K2723,K2725)</f>
        <v>#DIV/0!</v>
      </c>
      <c r="L2728" s="21" t="e">
        <f t="shared" si="12052"/>
        <v>#DIV/0!</v>
      </c>
      <c r="M2728" s="21" t="e">
        <f t="shared" si="12052"/>
        <v>#DIV/0!</v>
      </c>
      <c r="N2728" s="21" t="e">
        <f t="shared" si="12052"/>
        <v>#DIV/0!</v>
      </c>
      <c r="O2728" s="21" t="e">
        <f t="shared" si="12052"/>
        <v>#DIV/0!</v>
      </c>
      <c r="P2728" s="21" t="e">
        <f t="shared" si="12052"/>
        <v>#DIV/0!</v>
      </c>
      <c r="Q2728" s="21">
        <f t="shared" si="12052"/>
        <v>0</v>
      </c>
      <c r="R2728" s="21" t="e">
        <f t="shared" si="12052"/>
        <v>#DIV/0!</v>
      </c>
      <c r="S2728" s="21" t="e">
        <f t="shared" si="12052"/>
        <v>#DIV/0!</v>
      </c>
      <c r="T2728" s="21">
        <f t="shared" si="12052"/>
        <v>0</v>
      </c>
      <c r="U2728" s="21" t="e">
        <f t="shared" si="12052"/>
        <v>#DIV/0!</v>
      </c>
      <c r="V2728" s="21" t="e">
        <f t="shared" si="12052"/>
        <v>#DIV/0!</v>
      </c>
      <c r="W2728" s="21" t="e">
        <f t="shared" si="12052"/>
        <v>#DIV/0!</v>
      </c>
      <c r="X2728" s="21" t="e">
        <f t="shared" si="12052"/>
        <v>#DIV/0!</v>
      </c>
      <c r="Y2728" s="21" t="e">
        <f t="shared" si="12052"/>
        <v>#DIV/0!</v>
      </c>
      <c r="Z2728" s="21" t="e">
        <f t="shared" si="12052"/>
        <v>#DIV/0!</v>
      </c>
      <c r="AA2728" s="21" t="e">
        <f t="shared" si="12052"/>
        <v>#DIV/0!</v>
      </c>
      <c r="AB2728" s="21" t="e">
        <f t="shared" si="12052"/>
        <v>#DIV/0!</v>
      </c>
      <c r="AC2728" s="199"/>
      <c r="AD2728" s="200"/>
      <c r="AE2728" s="200"/>
      <c r="AF2728" s="200"/>
      <c r="AG2728" s="200"/>
      <c r="AH2728" s="200"/>
      <c r="AI2728" s="200"/>
      <c r="AJ2728" s="200"/>
      <c r="AK2728" s="201"/>
      <c r="AL2728" s="200"/>
      <c r="AM2728" s="202"/>
    </row>
    <row r="2729" spans="1:39" s="6" customFormat="1" outlineLevel="1">
      <c r="B2729" s="116"/>
      <c r="C2729" s="35"/>
      <c r="D2729" s="36"/>
      <c r="E2729" s="36"/>
      <c r="F2729" s="36"/>
      <c r="G2729" s="36"/>
      <c r="H2729" s="37"/>
      <c r="I2729" s="38" t="s">
        <v>26</v>
      </c>
      <c r="J2729" s="21">
        <f>MIN(J2708:J2709,J2711,J2713,J2715,J2717,J2719,J2721,J2723,J2725)</f>
        <v>0</v>
      </c>
      <c r="K2729" s="21">
        <f t="shared" ref="K2729:AB2729" si="12053">MIN(K2708:K2709,K2711,K2713,K2715,K2717,K2719,K2721,K2723,K2725)</f>
        <v>0</v>
      </c>
      <c r="L2729" s="21">
        <f t="shared" si="12053"/>
        <v>0</v>
      </c>
      <c r="M2729" s="21">
        <f t="shared" si="12053"/>
        <v>0</v>
      </c>
      <c r="N2729" s="21">
        <f t="shared" si="12053"/>
        <v>0</v>
      </c>
      <c r="O2729" s="21">
        <f t="shared" si="12053"/>
        <v>0</v>
      </c>
      <c r="P2729" s="21">
        <f t="shared" si="12053"/>
        <v>0</v>
      </c>
      <c r="Q2729" s="21">
        <f t="shared" si="12053"/>
        <v>0</v>
      </c>
      <c r="R2729" s="21">
        <f t="shared" si="12053"/>
        <v>0</v>
      </c>
      <c r="S2729" s="21">
        <f t="shared" si="12053"/>
        <v>0</v>
      </c>
      <c r="T2729" s="21">
        <f t="shared" si="12053"/>
        <v>0</v>
      </c>
      <c r="U2729" s="21">
        <f t="shared" si="12053"/>
        <v>0</v>
      </c>
      <c r="V2729" s="21">
        <f t="shared" si="12053"/>
        <v>0</v>
      </c>
      <c r="W2729" s="21">
        <f t="shared" si="12053"/>
        <v>0</v>
      </c>
      <c r="X2729" s="21" t="e">
        <f t="shared" si="12053"/>
        <v>#DIV/0!</v>
      </c>
      <c r="Y2729" s="21">
        <f t="shared" si="12053"/>
        <v>0</v>
      </c>
      <c r="Z2729" s="21">
        <f t="shared" si="12053"/>
        <v>0</v>
      </c>
      <c r="AA2729" s="21">
        <f t="shared" si="12053"/>
        <v>0</v>
      </c>
      <c r="AB2729" s="21">
        <f t="shared" si="12053"/>
        <v>0</v>
      </c>
      <c r="AC2729" s="199"/>
      <c r="AD2729" s="200"/>
      <c r="AE2729" s="200"/>
      <c r="AF2729" s="200"/>
      <c r="AG2729" s="200"/>
      <c r="AH2729" s="200"/>
      <c r="AI2729" s="200"/>
      <c r="AJ2729" s="200"/>
      <c r="AK2729" s="201"/>
      <c r="AL2729" s="200"/>
      <c r="AM2729" s="202"/>
    </row>
    <row r="2730" spans="1:39" s="6" customFormat="1" outlineLevel="1">
      <c r="B2730" s="116"/>
      <c r="C2730" s="35"/>
      <c r="D2730" s="36"/>
      <c r="E2730" s="36"/>
      <c r="F2730" s="36"/>
      <c r="G2730" s="36"/>
      <c r="H2730" s="37"/>
      <c r="I2730" s="38" t="s">
        <v>25</v>
      </c>
      <c r="J2730" s="21">
        <f>MAX(J2708:J2709,J2711,J2713,J2715,J2717,J2719,J2721,J2723,J2725)</f>
        <v>0</v>
      </c>
      <c r="K2730" s="21">
        <f t="shared" ref="K2730:AB2730" si="12054">MAX(K2708:K2709,K2711,K2713,K2715,K2717,K2719,K2721,K2723,K2725)</f>
        <v>0</v>
      </c>
      <c r="L2730" s="21">
        <f t="shared" si="12054"/>
        <v>0</v>
      </c>
      <c r="M2730" s="21">
        <f t="shared" si="12054"/>
        <v>0</v>
      </c>
      <c r="N2730" s="21">
        <f t="shared" si="12054"/>
        <v>0</v>
      </c>
      <c r="O2730" s="21">
        <f t="shared" si="12054"/>
        <v>0</v>
      </c>
      <c r="P2730" s="21">
        <f t="shared" si="12054"/>
        <v>0</v>
      </c>
      <c r="Q2730" s="21">
        <f t="shared" si="12054"/>
        <v>0</v>
      </c>
      <c r="R2730" s="21">
        <f t="shared" si="12054"/>
        <v>0</v>
      </c>
      <c r="S2730" s="21">
        <f t="shared" si="12054"/>
        <v>0</v>
      </c>
      <c r="T2730" s="21">
        <f t="shared" si="12054"/>
        <v>0</v>
      </c>
      <c r="U2730" s="21">
        <f t="shared" si="12054"/>
        <v>0</v>
      </c>
      <c r="V2730" s="21">
        <f t="shared" si="12054"/>
        <v>0</v>
      </c>
      <c r="W2730" s="21">
        <f t="shared" si="12054"/>
        <v>0</v>
      </c>
      <c r="X2730" s="21" t="e">
        <f t="shared" si="12054"/>
        <v>#DIV/0!</v>
      </c>
      <c r="Y2730" s="21">
        <f t="shared" si="12054"/>
        <v>0</v>
      </c>
      <c r="Z2730" s="21">
        <f t="shared" si="12054"/>
        <v>0</v>
      </c>
      <c r="AA2730" s="21">
        <f t="shared" si="12054"/>
        <v>0</v>
      </c>
      <c r="AB2730" s="21">
        <f t="shared" si="12054"/>
        <v>0</v>
      </c>
      <c r="AC2730" s="199"/>
      <c r="AD2730" s="200"/>
      <c r="AE2730" s="200"/>
      <c r="AF2730" s="200"/>
      <c r="AG2730" s="200"/>
      <c r="AH2730" s="200"/>
      <c r="AI2730" s="200"/>
      <c r="AJ2730" s="200"/>
      <c r="AK2730" s="201"/>
      <c r="AL2730" s="200"/>
      <c r="AM2730" s="202"/>
    </row>
    <row r="2731" spans="1:39" s="6" customFormat="1" outlineLevel="1">
      <c r="B2731" s="116"/>
      <c r="C2731" s="35"/>
      <c r="D2731" s="36"/>
      <c r="E2731" s="36"/>
      <c r="F2731" s="36"/>
      <c r="G2731" s="36"/>
      <c r="H2731" s="37"/>
      <c r="I2731" s="38"/>
      <c r="J2731" s="21"/>
      <c r="K2731" s="21"/>
      <c r="L2731" s="21"/>
      <c r="M2731" s="21"/>
      <c r="N2731" s="21"/>
      <c r="O2731" s="21"/>
      <c r="P2731" s="21"/>
      <c r="Q2731" s="21"/>
      <c r="R2731" s="21"/>
      <c r="S2731" s="21"/>
      <c r="T2731" s="21"/>
      <c r="U2731" s="21"/>
      <c r="V2731" s="21"/>
      <c r="W2731" s="21"/>
      <c r="X2731" s="21"/>
      <c r="Y2731" s="21"/>
      <c r="Z2731" s="21"/>
      <c r="AA2731" s="21"/>
      <c r="AB2731" s="21"/>
      <c r="AC2731" s="200"/>
      <c r="AD2731" s="200"/>
      <c r="AE2731" s="200"/>
      <c r="AF2731" s="200"/>
      <c r="AG2731" s="200"/>
      <c r="AH2731" s="200"/>
      <c r="AI2731" s="200"/>
      <c r="AJ2731" s="200"/>
      <c r="AK2731" s="200"/>
      <c r="AL2731" s="200"/>
      <c r="AM2731" s="202"/>
    </row>
    <row r="2732" spans="1:39" s="31" customFormat="1" ht="16.5" outlineLevel="1" thickBot="1">
      <c r="B2732" s="117"/>
      <c r="C2732" s="39"/>
      <c r="D2732" s="40"/>
      <c r="E2732" s="40"/>
      <c r="F2732" s="40"/>
      <c r="G2732" s="40"/>
      <c r="H2732" s="41"/>
      <c r="I2732" s="42"/>
      <c r="J2732" s="43"/>
      <c r="K2732" s="43"/>
      <c r="L2732" s="43"/>
      <c r="M2732" s="43"/>
      <c r="N2732" s="43"/>
      <c r="O2732" s="43"/>
      <c r="P2732" s="43"/>
      <c r="Q2732" s="43"/>
      <c r="R2732" s="43"/>
      <c r="S2732" s="43"/>
      <c r="T2732" s="43"/>
      <c r="U2732" s="43"/>
      <c r="V2732" s="43"/>
      <c r="W2732" s="43"/>
      <c r="X2732" s="43"/>
      <c r="Y2732" s="43"/>
      <c r="Z2732" s="43"/>
      <c r="AA2732" s="43"/>
      <c r="AB2732" s="43"/>
      <c r="AC2732" s="204"/>
      <c r="AD2732" s="204"/>
      <c r="AE2732" s="204"/>
      <c r="AF2732" s="204"/>
      <c r="AG2732" s="204"/>
      <c r="AH2732" s="204"/>
      <c r="AI2732" s="204"/>
      <c r="AJ2732" s="204"/>
      <c r="AK2732" s="204"/>
      <c r="AL2732" s="204"/>
      <c r="AM2732" s="205"/>
    </row>
    <row r="2733" spans="1:39" customFormat="1">
      <c r="B2733" s="118"/>
      <c r="C2733" s="28"/>
      <c r="D2733" s="19"/>
      <c r="E2733" s="19"/>
      <c r="F2733" s="19"/>
      <c r="G2733" s="19"/>
      <c r="H2733" s="29"/>
      <c r="I2733" s="20"/>
      <c r="J2733" s="30"/>
      <c r="K2733" s="30"/>
      <c r="L2733" s="30"/>
      <c r="M2733" s="30"/>
      <c r="N2733" s="30"/>
      <c r="O2733" s="30"/>
      <c r="P2733" s="30"/>
      <c r="Q2733" s="30"/>
      <c r="R2733" s="30"/>
      <c r="S2733" s="30"/>
      <c r="T2733" s="30"/>
      <c r="U2733" s="30"/>
      <c r="V2733" s="30"/>
      <c r="W2733" s="30"/>
      <c r="X2733" s="30"/>
      <c r="Y2733" s="30"/>
      <c r="Z2733" s="30"/>
      <c r="AA2733" s="30"/>
      <c r="AB2733" s="30"/>
      <c r="AC2733" s="206"/>
      <c r="AD2733" s="206"/>
      <c r="AE2733" s="206"/>
      <c r="AF2733" s="206"/>
      <c r="AG2733" s="206"/>
      <c r="AH2733" s="206"/>
      <c r="AI2733" s="206"/>
      <c r="AJ2733" s="206"/>
      <c r="AK2733" s="206"/>
      <c r="AL2733" s="206"/>
      <c r="AM2733" s="207"/>
    </row>
    <row r="2734" spans="1:39" customFormat="1" outlineLevel="1">
      <c r="B2734" s="114" t="s">
        <v>41</v>
      </c>
      <c r="C2734" s="28"/>
      <c r="D2734" s="19"/>
      <c r="E2734" s="19"/>
      <c r="F2734" s="19"/>
      <c r="G2734" s="19"/>
      <c r="H2734" s="29"/>
      <c r="I2734" s="20"/>
      <c r="J2734" s="30"/>
      <c r="K2734" s="30"/>
      <c r="L2734" s="30"/>
      <c r="M2734" s="30"/>
      <c r="N2734" s="30"/>
      <c r="O2734" s="30"/>
      <c r="P2734" s="30"/>
      <c r="Q2734" s="30"/>
      <c r="R2734" s="30"/>
      <c r="S2734" s="30"/>
      <c r="T2734" s="30"/>
      <c r="U2734" s="30"/>
      <c r="V2734" s="30"/>
      <c r="W2734" s="30"/>
      <c r="X2734" s="30"/>
      <c r="Y2734" s="30"/>
      <c r="Z2734" s="30"/>
      <c r="AA2734" s="30"/>
      <c r="AB2734" s="30"/>
      <c r="AC2734" s="206"/>
      <c r="AD2734" s="206"/>
      <c r="AE2734" s="206"/>
      <c r="AF2734" s="206"/>
      <c r="AG2734" s="206"/>
      <c r="AH2734" s="206"/>
      <c r="AI2734" s="206"/>
      <c r="AJ2734" s="206"/>
      <c r="AK2734" s="206"/>
      <c r="AL2734" s="206"/>
      <c r="AM2734" s="207"/>
    </row>
    <row r="2735" spans="1:39" customFormat="1" outlineLevel="1">
      <c r="A2735" t="str">
        <f>B2735&amp;C2735</f>
        <v>Surname, Forename1</v>
      </c>
      <c r="B2735" s="255" t="s">
        <v>28</v>
      </c>
      <c r="C2735" s="122">
        <v>1</v>
      </c>
      <c r="D2735" s="26" t="s">
        <v>22</v>
      </c>
      <c r="E2735" s="103"/>
      <c r="F2735" s="217"/>
      <c r="G2735" s="218"/>
      <c r="H2735" s="16"/>
      <c r="I2735" s="16"/>
      <c r="J2735" s="17"/>
      <c r="K2735" s="94"/>
      <c r="L2735" s="94"/>
      <c r="M2735" s="94"/>
      <c r="N2735" s="94"/>
      <c r="O2735" s="94"/>
      <c r="P2735" s="94"/>
      <c r="Q2735" s="17">
        <f>SUM(K2735:P2735)</f>
        <v>0</v>
      </c>
      <c r="R2735" s="94"/>
      <c r="S2735" s="94"/>
      <c r="T2735" s="17">
        <f>SUM(R2735:S2735)</f>
        <v>0</v>
      </c>
      <c r="U2735" s="17"/>
      <c r="V2735" s="94"/>
      <c r="W2735" s="17"/>
      <c r="X2735" s="94" t="e">
        <f>AVERAGE(V2735:W2735)</f>
        <v>#DIV/0!</v>
      </c>
      <c r="Y2735" s="17"/>
      <c r="Z2735" s="17"/>
      <c r="AA2735" s="17"/>
      <c r="AB2735" s="17"/>
      <c r="AC2735" s="190">
        <f>IF(J2735&lt;&gt;0,INT(25.4347*POWER((18-J2735),1.81)),0)</f>
        <v>0</v>
      </c>
      <c r="AD2735" s="190">
        <f>IF(Q2735&lt;&gt;0,INT(0.14354*POWER(((10*Q2735)-220),1.4)),0)</f>
        <v>0</v>
      </c>
      <c r="AE2735" s="190">
        <f>IF(T2735&lt;&gt;0,INT(51.39*POWER((T2735-1.5),1.05)),0)</f>
        <v>0</v>
      </c>
      <c r="AF2735" s="190">
        <f>IF(U2735&lt;&gt;0,INT(0.8465*POWER(((100*U2735)-75),1.42)),0)</f>
        <v>0</v>
      </c>
      <c r="AG2735" s="190" t="e">
        <f>IF(X2735&lt;&gt;0,INT(1.53775*POWER((82-X2735),1.81)),0)</f>
        <v>#DIV/0!</v>
      </c>
      <c r="AH2735" s="190">
        <f>IF(Y2735&lt;&gt;0,INT(5.74352*POWER((28.5-Y2735),1.92)),0)</f>
        <v>0</v>
      </c>
      <c r="AI2735" s="190">
        <f>IF(Z2735&lt;&gt;0,INT(12.91*POWER((Z2735-4),1.1)),0)</f>
        <v>0</v>
      </c>
      <c r="AJ2735" s="190">
        <f>IF(AA2735&lt;&gt;0,INT(0.2797*POWER(((100*AA2735)),1.35)),0)</f>
        <v>0</v>
      </c>
      <c r="AK2735" s="191">
        <f>IF(AB2735&lt;&gt;0,INT(100.14*POWER((AB2735-1),1.08)),0)</f>
        <v>0</v>
      </c>
      <c r="AL2735" s="208">
        <v>7</v>
      </c>
      <c r="AM2735" s="193" t="e">
        <f>SUM(AC2735:AK2735)</f>
        <v>#DIV/0!</v>
      </c>
    </row>
    <row r="2736" spans="1:39" customFormat="1" outlineLevel="1">
      <c r="A2736" t="str">
        <f>B2735&amp;C2736</f>
        <v>Surname, Forename2</v>
      </c>
      <c r="B2736" s="256"/>
      <c r="C2736" s="123">
        <v>2</v>
      </c>
      <c r="D2736" s="26" t="s">
        <v>22</v>
      </c>
      <c r="E2736" s="103"/>
      <c r="F2736" s="219"/>
      <c r="G2736" s="220"/>
      <c r="H2736" s="15"/>
      <c r="I2736" s="16"/>
      <c r="J2736" s="17"/>
      <c r="K2736" s="94"/>
      <c r="L2736" s="94"/>
      <c r="M2736" s="94"/>
      <c r="N2736" s="94"/>
      <c r="O2736" s="94"/>
      <c r="P2736" s="94"/>
      <c r="Q2736" s="17" t="str">
        <f>IF(SUM(K2736:P2736)=0,"",SUM(K2736:P2736))</f>
        <v/>
      </c>
      <c r="R2736" s="94"/>
      <c r="S2736" s="94"/>
      <c r="T2736" s="17" t="str">
        <f>IF(SUM(R2736:S2736)=0,"",SUM(R2736:S2736))</f>
        <v/>
      </c>
      <c r="U2736" s="17"/>
      <c r="V2736" s="94"/>
      <c r="W2736" s="17"/>
      <c r="X2736" s="94" t="str">
        <f>IFERROR(AVERAGE(V2736:W2736),"")</f>
        <v/>
      </c>
      <c r="Y2736" s="17"/>
      <c r="Z2736" s="17"/>
      <c r="AA2736" s="71"/>
      <c r="AB2736" s="17"/>
      <c r="AC2736" s="190" t="str">
        <f>IF(J2736="","",IF(J2736&lt;&gt;0,INT(25.4347*POWER((18-J2736),1.81)),0))</f>
        <v/>
      </c>
      <c r="AD2736" s="190" t="str">
        <f>IFERROR(IF(Q2736&lt;&gt;0,INT(0.14354*POWER(((10*Q2736)-220),1.4)),0),"")</f>
        <v/>
      </c>
      <c r="AE2736" s="190" t="str">
        <f>IFERROR(IF(T2736&lt;&gt;0,INT(51.39*POWER((T2736-1.5),1.05)),0),"")</f>
        <v/>
      </c>
      <c r="AF2736" s="190">
        <f>IF(U2736&lt;&gt;0,INT(0.8465*POWER(((100*U2736)-75),1.42)),0)</f>
        <v>0</v>
      </c>
      <c r="AG2736" s="190" t="str">
        <f>IFERROR(IF(X2736&lt;&gt;0,INT(1.53775*POWER((82-X2736),1.81)),0),"")</f>
        <v/>
      </c>
      <c r="AH2736" s="190" t="str">
        <f>IF(Y2736="","",IF(Y2736&lt;&gt;0,INT(5.74352*POWER((28.5-Y2736),1.92)),0))</f>
        <v/>
      </c>
      <c r="AI2736" s="190">
        <f>IF(Z2736&lt;&gt;0,INT(12.91*POWER((Z2736-4),1.1)),0)</f>
        <v>0</v>
      </c>
      <c r="AJ2736" s="190" t="str">
        <f>IF(AA2736="","",IF(AA2736&lt;&gt;0,INT(0.2797*POWER(((100*AA2736)),1.35)),0))</f>
        <v/>
      </c>
      <c r="AK2736" s="191" t="str">
        <f>IF(AB2736="","",IF(AB2736&lt;&gt;0,INT(100.14*POWER((AB2736-1),1.08)),0))</f>
        <v/>
      </c>
      <c r="AL2736" s="192">
        <f>COUNT(J2736,Q2736,T2736,X2736,Y2736,AA2736,AB2736)</f>
        <v>0</v>
      </c>
      <c r="AM2736" s="193" t="str">
        <f>IF(AL2736=0,"",SUM(AC2736:AK2736))</f>
        <v/>
      </c>
    </row>
    <row r="2737" spans="1:39" customFormat="1" outlineLevel="1">
      <c r="B2737" s="256"/>
      <c r="C2737" s="124" t="s">
        <v>65</v>
      </c>
      <c r="D2737" s="103"/>
      <c r="E2737" s="103"/>
      <c r="F2737" s="219"/>
      <c r="G2737" s="220"/>
      <c r="H2737" s="104"/>
      <c r="I2737" s="105"/>
      <c r="J2737" s="107" t="str">
        <f>IFERROR((J2735-J2736)/J2736*100%,"")</f>
        <v/>
      </c>
      <c r="K2737" s="107" t="str">
        <f>IFERROR((K2736-K2735)/K2736*100%,"")</f>
        <v/>
      </c>
      <c r="L2737" s="107" t="str">
        <f t="shared" ref="L2737:S2737" si="12055">IFERROR((L2736-L2735)/L2736*100%,"")</f>
        <v/>
      </c>
      <c r="M2737" s="107" t="str">
        <f t="shared" si="12055"/>
        <v/>
      </c>
      <c r="N2737" s="107" t="str">
        <f t="shared" si="12055"/>
        <v/>
      </c>
      <c r="O2737" s="107" t="str">
        <f t="shared" si="12055"/>
        <v/>
      </c>
      <c r="P2737" s="107" t="str">
        <f t="shared" si="12055"/>
        <v/>
      </c>
      <c r="Q2737" s="107" t="str">
        <f t="shared" si="12055"/>
        <v/>
      </c>
      <c r="R2737" s="107" t="str">
        <f t="shared" si="12055"/>
        <v/>
      </c>
      <c r="S2737" s="107" t="str">
        <f t="shared" si="12055"/>
        <v/>
      </c>
      <c r="T2737" s="107" t="str">
        <f>IFERROR((T2736-T2735)/T2736*100%,"")</f>
        <v/>
      </c>
      <c r="U2737" s="107" t="str">
        <f t="shared" ref="U2737" si="12056">IFERROR((U2736-U2735)/U2736*100%,"")</f>
        <v/>
      </c>
      <c r="V2737" s="107" t="str">
        <f>IFERROR((V2735-V2736)/V2736*100%,"")</f>
        <v/>
      </c>
      <c r="W2737" s="107" t="str">
        <f>IFERROR((W2735-W2736)/W2736*100%,"")</f>
        <v/>
      </c>
      <c r="X2737" s="107" t="str">
        <f>IFERROR((X2735-X2736)/X2736*100%,"")</f>
        <v/>
      </c>
      <c r="Y2737" s="107" t="str">
        <f>IFERROR((Y2735-Y2736)/Y2736*100%,"")</f>
        <v/>
      </c>
      <c r="Z2737" s="107" t="str">
        <f t="shared" ref="Z2737:AB2737" si="12057">IFERROR((Z2736-Z2735)/Z2736*100%,"")</f>
        <v/>
      </c>
      <c r="AA2737" s="107" t="str">
        <f t="shared" si="12057"/>
        <v/>
      </c>
      <c r="AB2737" s="107" t="str">
        <f t="shared" si="12057"/>
        <v/>
      </c>
      <c r="AC2737" s="194" t="str">
        <f t="shared" ref="AC2737" si="12058">IFERROR((AC2736-AC2735)/AC2736*100%,"")</f>
        <v/>
      </c>
      <c r="AD2737" s="194" t="str">
        <f t="shared" ref="AD2737" si="12059">IFERROR((AD2736-AD2735)/AD2736*100%,"")</f>
        <v/>
      </c>
      <c r="AE2737" s="194" t="str">
        <f t="shared" ref="AE2737" si="12060">IFERROR((AE2736-AE2735)/AE2736*100%,"")</f>
        <v/>
      </c>
      <c r="AF2737" s="194" t="str">
        <f t="shared" ref="AF2737" si="12061">IFERROR((AF2736-AF2735)/AF2736*100%,"")</f>
        <v/>
      </c>
      <c r="AG2737" s="194" t="str">
        <f t="shared" ref="AG2737" si="12062">IFERROR((AG2736-AG2735)/AG2736*100%,"")</f>
        <v/>
      </c>
      <c r="AH2737" s="194" t="str">
        <f t="shared" ref="AH2737" si="12063">IFERROR((AH2736-AH2735)/AH2736*100%,"")</f>
        <v/>
      </c>
      <c r="AI2737" s="194" t="str">
        <f t="shared" ref="AI2737" si="12064">IFERROR((AI2736-AI2735)/AI2736*100%,"")</f>
        <v/>
      </c>
      <c r="AJ2737" s="194" t="str">
        <f t="shared" ref="AJ2737" si="12065">IFERROR((AJ2736-AJ2735)/AJ2736*100%,"")</f>
        <v/>
      </c>
      <c r="AK2737" s="194" t="str">
        <f t="shared" ref="AK2737" si="12066">IFERROR((AK2736-AK2735)/AK2736*100%,"")</f>
        <v/>
      </c>
      <c r="AL2737" s="194" t="str">
        <f t="shared" ref="AL2737:AM2737" si="12067">IFERROR((AL2736-AL2735)/AL2736*100%,"")</f>
        <v/>
      </c>
      <c r="AM2737" s="228" t="str">
        <f t="shared" si="12067"/>
        <v/>
      </c>
    </row>
    <row r="2738" spans="1:39" customFormat="1" outlineLevel="1">
      <c r="A2738" t="str">
        <f>B2735&amp;C2738</f>
        <v>Surname, Forename3</v>
      </c>
      <c r="B2738" s="256"/>
      <c r="C2738" s="123">
        <v>3</v>
      </c>
      <c r="D2738" s="26" t="s">
        <v>22</v>
      </c>
      <c r="E2738" s="103"/>
      <c r="F2738" s="219"/>
      <c r="G2738" s="220"/>
      <c r="H2738" s="15"/>
      <c r="I2738" s="16"/>
      <c r="J2738" s="17"/>
      <c r="K2738" s="94"/>
      <c r="L2738" s="94"/>
      <c r="M2738" s="94"/>
      <c r="N2738" s="94"/>
      <c r="O2738" s="94"/>
      <c r="P2738" s="94"/>
      <c r="Q2738" s="17" t="str">
        <f>IF(SUM(K2738:P2738)=0,"",SUM(K2738:P2738))</f>
        <v/>
      </c>
      <c r="R2738" s="94"/>
      <c r="S2738" s="94"/>
      <c r="T2738" s="17" t="str">
        <f>IF(SUM(R2738:S2738)=0,"",SUM(R2738:S2738))</f>
        <v/>
      </c>
      <c r="U2738" s="17"/>
      <c r="V2738" s="94"/>
      <c r="W2738" s="17"/>
      <c r="X2738" s="94" t="str">
        <f>IFERROR(AVERAGE(V2738:W2738),"")</f>
        <v/>
      </c>
      <c r="Y2738" s="17"/>
      <c r="Z2738" s="17"/>
      <c r="AA2738" s="71"/>
      <c r="AB2738" s="17"/>
      <c r="AC2738" s="190" t="str">
        <f>IF(J2738="","",IF(J2738&lt;&gt;0,INT(25.4347*POWER((18-J2738),1.81)),0))</f>
        <v/>
      </c>
      <c r="AD2738" s="190" t="str">
        <f>IFERROR(IF(Q2738&lt;&gt;0,INT(0.14354*POWER(((10*Q2738)-220),1.4)),0),"")</f>
        <v/>
      </c>
      <c r="AE2738" s="190" t="str">
        <f>IFERROR(IF(T2738&lt;&gt;0,INT(51.39*POWER((T2738-1.5),1.05)),0),"")</f>
        <v/>
      </c>
      <c r="AF2738" s="190">
        <f>IF(U2738&lt;&gt;0,INT(0.8465*POWER(((100*U2738)-75),1.42)),0)</f>
        <v>0</v>
      </c>
      <c r="AG2738" s="190" t="str">
        <f>IFERROR(IF(X2738&lt;&gt;0,INT(1.53775*POWER((82-X2738),1.81)),0),"")</f>
        <v/>
      </c>
      <c r="AH2738" s="190" t="str">
        <f>IF(Y2738="","",IF(Y2738&lt;&gt;0,INT(5.74352*POWER((28.5-Y2738),1.92)),0))</f>
        <v/>
      </c>
      <c r="AI2738" s="190">
        <f>IF(Z2738&lt;&gt;0,INT(12.91*POWER((Z2738-4),1.1)),0)</f>
        <v>0</v>
      </c>
      <c r="AJ2738" s="190" t="str">
        <f>IF(AA2738="","",IF(AA2738&lt;&gt;0,INT(0.2797*POWER(((100*AA2738)),1.35)),0))</f>
        <v/>
      </c>
      <c r="AK2738" s="191" t="str">
        <f>IF(AB2738="","",IF(AB2738&lt;&gt;0,INT(100.14*POWER((AB2738-1),1.08)),0))</f>
        <v/>
      </c>
      <c r="AL2738" s="192">
        <f>COUNT(J2738,Q2738,T2738,X2738,Y2738,AA2738,AB2738)</f>
        <v>0</v>
      </c>
      <c r="AM2738" s="193" t="str">
        <f>IF(AL2738=0,"",SUM(AC2738:AK2738))</f>
        <v/>
      </c>
    </row>
    <row r="2739" spans="1:39" customFormat="1" outlineLevel="1">
      <c r="B2739" s="256"/>
      <c r="C2739" s="124" t="s">
        <v>65</v>
      </c>
      <c r="D2739" s="103"/>
      <c r="E2739" s="103"/>
      <c r="F2739" s="219"/>
      <c r="G2739" s="220"/>
      <c r="H2739" s="104"/>
      <c r="I2739" s="105"/>
      <c r="J2739" s="107" t="str">
        <f>IFERROR((J2736-J2738)/J2738*100%,"")</f>
        <v/>
      </c>
      <c r="K2739" s="107" t="str">
        <f t="shared" ref="K2739:T2739" si="12068">IFERROR((K2738-K2736)/K2738*100%,"")</f>
        <v/>
      </c>
      <c r="L2739" s="107" t="str">
        <f t="shared" si="12068"/>
        <v/>
      </c>
      <c r="M2739" s="107" t="str">
        <f t="shared" si="12068"/>
        <v/>
      </c>
      <c r="N2739" s="107" t="str">
        <f t="shared" si="12068"/>
        <v/>
      </c>
      <c r="O2739" s="107" t="str">
        <f t="shared" si="12068"/>
        <v/>
      </c>
      <c r="P2739" s="107" t="str">
        <f t="shared" si="12068"/>
        <v/>
      </c>
      <c r="Q2739" s="107" t="str">
        <f t="shared" si="12068"/>
        <v/>
      </c>
      <c r="R2739" s="107" t="str">
        <f t="shared" si="12068"/>
        <v/>
      </c>
      <c r="S2739" s="107" t="str">
        <f t="shared" si="12068"/>
        <v/>
      </c>
      <c r="T2739" s="107" t="str">
        <f t="shared" si="12068"/>
        <v/>
      </c>
      <c r="U2739" s="107" t="str">
        <f t="shared" ref="U2739" si="12069">IFERROR((U2738-U2737)/U2738*100%,"")</f>
        <v/>
      </c>
      <c r="V2739" s="107" t="str">
        <f>IFERROR((V2736-V2738)/V2738*100%,"")</f>
        <v/>
      </c>
      <c r="W2739" s="107" t="str">
        <f>IFERROR((W2736-W2738)/W2738*100%,"")</f>
        <v/>
      </c>
      <c r="X2739" s="107" t="str">
        <f>IFERROR((X2736-X2738)/X2738*100%,"")</f>
        <v/>
      </c>
      <c r="Y2739" s="107" t="str">
        <f>IFERROR((Y2736-Y2738)/Y2738*100%,"")</f>
        <v/>
      </c>
      <c r="Z2739" s="107" t="str">
        <f t="shared" ref="Z2739" si="12070">IFERROR((Z2738-Z2737)/Z2738*100%,"")</f>
        <v/>
      </c>
      <c r="AA2739" s="107" t="str">
        <f>IFERROR((AA2738-AA2736)/AA2738*100%,"")</f>
        <v/>
      </c>
      <c r="AB2739" s="107" t="str">
        <f>IFERROR((AB2738-AB2736)/AB2738*100%,"")</f>
        <v/>
      </c>
      <c r="AC2739" s="194" t="str">
        <f t="shared" ref="AC2739" si="12071">IFERROR((AC2738-AC2737)/AC2738*100%,"")</f>
        <v/>
      </c>
      <c r="AD2739" s="194" t="str">
        <f t="shared" ref="AD2739" si="12072">IFERROR((AD2738-AD2737)/AD2738*100%,"")</f>
        <v/>
      </c>
      <c r="AE2739" s="194" t="str">
        <f t="shared" ref="AE2739" si="12073">IFERROR((AE2738-AE2737)/AE2738*100%,"")</f>
        <v/>
      </c>
      <c r="AF2739" s="194" t="str">
        <f t="shared" ref="AF2739" si="12074">IFERROR((AF2738-AF2737)/AF2738*100%,"")</f>
        <v/>
      </c>
      <c r="AG2739" s="194" t="str">
        <f t="shared" ref="AG2739" si="12075">IFERROR((AG2738-AG2737)/AG2738*100%,"")</f>
        <v/>
      </c>
      <c r="AH2739" s="194" t="str">
        <f t="shared" ref="AH2739" si="12076">IFERROR((AH2738-AH2737)/AH2738*100%,"")</f>
        <v/>
      </c>
      <c r="AI2739" s="194" t="str">
        <f t="shared" ref="AI2739" si="12077">IFERROR((AI2738-AI2737)/AI2738*100%,"")</f>
        <v/>
      </c>
      <c r="AJ2739" s="194" t="str">
        <f t="shared" ref="AJ2739" si="12078">IFERROR((AJ2738-AJ2737)/AJ2738*100%,"")</f>
        <v/>
      </c>
      <c r="AK2739" s="194" t="str">
        <f t="shared" ref="AK2739" si="12079">IFERROR((AK2738-AK2737)/AK2738*100%,"")</f>
        <v/>
      </c>
      <c r="AL2739" s="194" t="str">
        <f t="shared" ref="AL2739" si="12080">IFERROR((AL2738-AL2737)/AL2738*100%,"")</f>
        <v/>
      </c>
      <c r="AM2739" s="227" t="str">
        <f>IFERROR((AM2738-AM2736)/AM2738*100%,"")</f>
        <v/>
      </c>
    </row>
    <row r="2740" spans="1:39" customFormat="1" outlineLevel="1">
      <c r="A2740" t="str">
        <f>B2735&amp;C2740</f>
        <v>Surname, Forename4</v>
      </c>
      <c r="B2740" s="256"/>
      <c r="C2740" s="123">
        <v>4</v>
      </c>
      <c r="D2740" s="26" t="s">
        <v>22</v>
      </c>
      <c r="E2740" s="103"/>
      <c r="F2740" s="219"/>
      <c r="G2740" s="220"/>
      <c r="H2740" s="15"/>
      <c r="I2740" s="16"/>
      <c r="J2740" s="17"/>
      <c r="K2740" s="94"/>
      <c r="L2740" s="94"/>
      <c r="M2740" s="94"/>
      <c r="N2740" s="94"/>
      <c r="O2740" s="94"/>
      <c r="P2740" s="94"/>
      <c r="Q2740" s="17" t="str">
        <f>IF(SUM(K2740:P2740)=0,"",SUM(K2740:P2740))</f>
        <v/>
      </c>
      <c r="R2740" s="94"/>
      <c r="S2740" s="94"/>
      <c r="T2740" s="17" t="str">
        <f>IF(SUM(R2740:S2740)=0,"",SUM(R2740:S2740))</f>
        <v/>
      </c>
      <c r="U2740" s="17"/>
      <c r="V2740" s="94"/>
      <c r="W2740" s="17"/>
      <c r="X2740" s="94" t="str">
        <f>IFERROR(AVERAGE(V2740:W2740),"")</f>
        <v/>
      </c>
      <c r="Y2740" s="17"/>
      <c r="Z2740" s="17"/>
      <c r="AA2740" s="71"/>
      <c r="AB2740" s="17"/>
      <c r="AC2740" s="190" t="str">
        <f>IF(J2740="","",IF(J2740&lt;&gt;0,INT(25.4347*POWER((18-J2740),1.81)),0))</f>
        <v/>
      </c>
      <c r="AD2740" s="190" t="str">
        <f>IFERROR(IF(Q2740&lt;&gt;0,INT(0.14354*POWER(((10*Q2740)-220),1.4)),0),"")</f>
        <v/>
      </c>
      <c r="AE2740" s="190" t="str">
        <f>IFERROR(IF(T2740&lt;&gt;0,INT(51.39*POWER((T2740-1.5),1.05)),0),"")</f>
        <v/>
      </c>
      <c r="AF2740" s="190">
        <f>IF(U2740&lt;&gt;0,INT(0.8465*POWER(((100*U2740)-75),1.42)),0)</f>
        <v>0</v>
      </c>
      <c r="AG2740" s="190" t="str">
        <f>IFERROR(IF(X2740&lt;&gt;0,INT(1.53775*POWER((82-X2740),1.81)),0),"")</f>
        <v/>
      </c>
      <c r="AH2740" s="190" t="str">
        <f>IF(Y2740="","",IF(Y2740&lt;&gt;0,INT(5.74352*POWER((28.5-Y2740),1.92)),0))</f>
        <v/>
      </c>
      <c r="AI2740" s="190">
        <f>IF(Z2740&lt;&gt;0,INT(12.91*POWER((Z2740-4),1.1)),0)</f>
        <v>0</v>
      </c>
      <c r="AJ2740" s="190" t="str">
        <f>IF(AA2740="","",IF(AA2740&lt;&gt;0,INT(0.2797*POWER(((100*AA2740)),1.35)),0))</f>
        <v/>
      </c>
      <c r="AK2740" s="191" t="str">
        <f>IF(AB2740="","",IF(AB2740&lt;&gt;0,INT(100.14*POWER((AB2740-1),1.08)),0))</f>
        <v/>
      </c>
      <c r="AL2740" s="192">
        <f>COUNT(J2740,Q2740,T2740,X2740,Y2740,AA2740,AB2740)</f>
        <v>0</v>
      </c>
      <c r="AM2740" s="193" t="str">
        <f>IF(AL2740=0,"",SUM(AC2740:AK2740))</f>
        <v/>
      </c>
    </row>
    <row r="2741" spans="1:39" customFormat="1" outlineLevel="1">
      <c r="B2741" s="256"/>
      <c r="C2741" s="124" t="s">
        <v>65</v>
      </c>
      <c r="D2741" s="103"/>
      <c r="E2741" s="103"/>
      <c r="F2741" s="219"/>
      <c r="G2741" s="220"/>
      <c r="H2741" s="104"/>
      <c r="I2741" s="105"/>
      <c r="J2741" s="107" t="str">
        <f>IFERROR((J2738-J2740)/J2740*100%,"")</f>
        <v/>
      </c>
      <c r="K2741" s="107" t="str">
        <f t="shared" ref="K2741:T2741" si="12081">IFERROR((K2740-K2738)/K2740*100%,"")</f>
        <v/>
      </c>
      <c r="L2741" s="107" t="str">
        <f t="shared" si="12081"/>
        <v/>
      </c>
      <c r="M2741" s="107" t="str">
        <f t="shared" si="12081"/>
        <v/>
      </c>
      <c r="N2741" s="107" t="str">
        <f t="shared" si="12081"/>
        <v/>
      </c>
      <c r="O2741" s="107" t="str">
        <f t="shared" si="12081"/>
        <v/>
      </c>
      <c r="P2741" s="107" t="str">
        <f t="shared" si="12081"/>
        <v/>
      </c>
      <c r="Q2741" s="107" t="str">
        <f t="shared" si="12081"/>
        <v/>
      </c>
      <c r="R2741" s="107" t="str">
        <f t="shared" si="12081"/>
        <v/>
      </c>
      <c r="S2741" s="107" t="str">
        <f t="shared" si="12081"/>
        <v/>
      </c>
      <c r="T2741" s="107" t="str">
        <f t="shared" si="12081"/>
        <v/>
      </c>
      <c r="U2741" s="107" t="str">
        <f t="shared" ref="U2741" si="12082">IFERROR((U2740-U2739)/U2740*100%,"")</f>
        <v/>
      </c>
      <c r="V2741" s="107" t="str">
        <f>IFERROR((V2738-V2740)/V2740*100%,"")</f>
        <v/>
      </c>
      <c r="W2741" s="107" t="str">
        <f>IFERROR((W2738-W2740)/W2740*100%,"")</f>
        <v/>
      </c>
      <c r="X2741" s="107" t="str">
        <f>IFERROR((X2738-X2740)/X2740*100%,"")</f>
        <v/>
      </c>
      <c r="Y2741" s="107" t="str">
        <f>IFERROR((Y2738-Y2740)/Y2740*100%,"")</f>
        <v/>
      </c>
      <c r="Z2741" s="107" t="str">
        <f t="shared" ref="Z2741" si="12083">IFERROR((Z2740-Z2739)/Z2740*100%,"")</f>
        <v/>
      </c>
      <c r="AA2741" s="107" t="str">
        <f>IFERROR((AA2740-AA2738)/AA2740*100%,"")</f>
        <v/>
      </c>
      <c r="AB2741" s="107" t="str">
        <f>IFERROR((AB2740-AB2738)/AB2740*100%,"")</f>
        <v/>
      </c>
      <c r="AC2741" s="194" t="str">
        <f t="shared" ref="AC2741" si="12084">IFERROR((AC2740-AC2739)/AC2740*100%,"")</f>
        <v/>
      </c>
      <c r="AD2741" s="194" t="str">
        <f t="shared" ref="AD2741" si="12085">IFERROR((AD2740-AD2739)/AD2740*100%,"")</f>
        <v/>
      </c>
      <c r="AE2741" s="194" t="str">
        <f t="shared" ref="AE2741" si="12086">IFERROR((AE2740-AE2739)/AE2740*100%,"")</f>
        <v/>
      </c>
      <c r="AF2741" s="194" t="str">
        <f t="shared" ref="AF2741" si="12087">IFERROR((AF2740-AF2739)/AF2740*100%,"")</f>
        <v/>
      </c>
      <c r="AG2741" s="194" t="str">
        <f t="shared" ref="AG2741" si="12088">IFERROR((AG2740-AG2739)/AG2740*100%,"")</f>
        <v/>
      </c>
      <c r="AH2741" s="194" t="str">
        <f t="shared" ref="AH2741" si="12089">IFERROR((AH2740-AH2739)/AH2740*100%,"")</f>
        <v/>
      </c>
      <c r="AI2741" s="194" t="str">
        <f t="shared" ref="AI2741" si="12090">IFERROR((AI2740-AI2739)/AI2740*100%,"")</f>
        <v/>
      </c>
      <c r="AJ2741" s="194" t="str">
        <f t="shared" ref="AJ2741" si="12091">IFERROR((AJ2740-AJ2739)/AJ2740*100%,"")</f>
        <v/>
      </c>
      <c r="AK2741" s="194" t="str">
        <f t="shared" ref="AK2741" si="12092">IFERROR((AK2740-AK2739)/AK2740*100%,"")</f>
        <v/>
      </c>
      <c r="AL2741" s="194" t="str">
        <f t="shared" ref="AL2741" si="12093">IFERROR((AL2740-AL2739)/AL2740*100%,"")</f>
        <v/>
      </c>
      <c r="AM2741" s="227" t="str">
        <f>IFERROR((AM2740-AM2738)/AM2740*100%,"")</f>
        <v/>
      </c>
    </row>
    <row r="2742" spans="1:39" customFormat="1" outlineLevel="1">
      <c r="A2742" t="str">
        <f>B2735&amp;C2742</f>
        <v>Surname, Forename5</v>
      </c>
      <c r="B2742" s="256"/>
      <c r="C2742" s="123">
        <v>5</v>
      </c>
      <c r="D2742" s="26" t="s">
        <v>22</v>
      </c>
      <c r="E2742" s="103"/>
      <c r="F2742" s="219"/>
      <c r="G2742" s="220"/>
      <c r="H2742" s="15"/>
      <c r="I2742" s="16"/>
      <c r="J2742" s="17"/>
      <c r="K2742" s="94"/>
      <c r="L2742" s="94"/>
      <c r="M2742" s="94"/>
      <c r="N2742" s="94"/>
      <c r="O2742" s="94"/>
      <c r="P2742" s="94"/>
      <c r="Q2742" s="17" t="str">
        <f>IF(SUM(K2742:P2742)=0,"",SUM(K2742:P2742))</f>
        <v/>
      </c>
      <c r="R2742" s="94"/>
      <c r="S2742" s="94"/>
      <c r="T2742" s="17" t="str">
        <f>IF(SUM(R2742:S2742)=0,"",SUM(R2742:S2742))</f>
        <v/>
      </c>
      <c r="U2742" s="17"/>
      <c r="V2742" s="94"/>
      <c r="W2742" s="17"/>
      <c r="X2742" s="94" t="str">
        <f>IFERROR(AVERAGE(V2742:W2742),"")</f>
        <v/>
      </c>
      <c r="Y2742" s="17"/>
      <c r="Z2742" s="17"/>
      <c r="AA2742" s="71"/>
      <c r="AB2742" s="17"/>
      <c r="AC2742" s="190" t="str">
        <f>IF(J2742="","",IF(J2742&lt;&gt;0,INT(25.4347*POWER((18-J2742),1.81)),0))</f>
        <v/>
      </c>
      <c r="AD2742" s="190" t="str">
        <f>IFERROR(IF(Q2742&lt;&gt;0,INT(0.14354*POWER(((10*Q2742)-220),1.4)),0),"")</f>
        <v/>
      </c>
      <c r="AE2742" s="190" t="str">
        <f>IFERROR(IF(T2742&lt;&gt;0,INT(51.39*POWER((T2742-1.5),1.05)),0),"")</f>
        <v/>
      </c>
      <c r="AF2742" s="190">
        <f>IF(U2742&lt;&gt;0,INT(0.8465*POWER(((100*U2742)-75),1.42)),0)</f>
        <v>0</v>
      </c>
      <c r="AG2742" s="190" t="str">
        <f>IFERROR(IF(X2742&lt;&gt;0,INT(1.53775*POWER((82-X2742),1.81)),0),"")</f>
        <v/>
      </c>
      <c r="AH2742" s="190" t="str">
        <f>IF(Y2742="","",IF(Y2742&lt;&gt;0,INT(5.74352*POWER((28.5-Y2742),1.92)),0))</f>
        <v/>
      </c>
      <c r="AI2742" s="190">
        <f>IF(Z2742&lt;&gt;0,INT(12.91*POWER((Z2742-4),1.1)),0)</f>
        <v>0</v>
      </c>
      <c r="AJ2742" s="190" t="str">
        <f>IF(AA2742="","",IF(AA2742&lt;&gt;0,INT(0.2797*POWER(((100*AA2742)),1.35)),0))</f>
        <v/>
      </c>
      <c r="AK2742" s="191" t="str">
        <f>IF(AB2742="","",IF(AB2742&lt;&gt;0,INT(100.14*POWER((AB2742-1),1.08)),0))</f>
        <v/>
      </c>
      <c r="AL2742" s="192">
        <f>COUNT(J2742,Q2742,T2742,X2742,Y2742,AA2742,AB2742)</f>
        <v>0</v>
      </c>
      <c r="AM2742" s="193" t="str">
        <f>IF(AL2742=0,"",SUM(AC2742:AK2742))</f>
        <v/>
      </c>
    </row>
    <row r="2743" spans="1:39" customFormat="1" outlineLevel="1">
      <c r="B2743" s="256"/>
      <c r="C2743" s="124" t="s">
        <v>65</v>
      </c>
      <c r="D2743" s="103"/>
      <c r="E2743" s="103"/>
      <c r="F2743" s="219"/>
      <c r="G2743" s="220"/>
      <c r="H2743" s="104"/>
      <c r="I2743" s="105"/>
      <c r="J2743" s="107" t="str">
        <f>IFERROR((J2740-J2742)/J2742*100%,"")</f>
        <v/>
      </c>
      <c r="K2743" s="107" t="str">
        <f t="shared" ref="K2743:T2743" si="12094">IFERROR((K2742-K2740)/K2742*100%,"")</f>
        <v/>
      </c>
      <c r="L2743" s="107" t="str">
        <f t="shared" si="12094"/>
        <v/>
      </c>
      <c r="M2743" s="107" t="str">
        <f t="shared" si="12094"/>
        <v/>
      </c>
      <c r="N2743" s="107" t="str">
        <f t="shared" si="12094"/>
        <v/>
      </c>
      <c r="O2743" s="107" t="str">
        <f t="shared" si="12094"/>
        <v/>
      </c>
      <c r="P2743" s="107" t="str">
        <f t="shared" si="12094"/>
        <v/>
      </c>
      <c r="Q2743" s="107" t="str">
        <f t="shared" si="12094"/>
        <v/>
      </c>
      <c r="R2743" s="107" t="str">
        <f t="shared" si="12094"/>
        <v/>
      </c>
      <c r="S2743" s="107" t="str">
        <f t="shared" si="12094"/>
        <v/>
      </c>
      <c r="T2743" s="107" t="str">
        <f t="shared" si="12094"/>
        <v/>
      </c>
      <c r="U2743" s="107" t="str">
        <f t="shared" ref="U2743" si="12095">IFERROR((U2742-U2741)/U2742*100%,"")</f>
        <v/>
      </c>
      <c r="V2743" s="107" t="str">
        <f>IFERROR((V2740-V2742)/V2742*100%,"")</f>
        <v/>
      </c>
      <c r="W2743" s="107" t="str">
        <f>IFERROR((W2740-W2742)/W2742*100%,"")</f>
        <v/>
      </c>
      <c r="X2743" s="107" t="str">
        <f>IFERROR((X2740-X2742)/X2742*100%,"")</f>
        <v/>
      </c>
      <c r="Y2743" s="107" t="str">
        <f>IFERROR((Y2740-Y2742)/Y2742*100%,"")</f>
        <v/>
      </c>
      <c r="Z2743" s="107" t="str">
        <f t="shared" ref="Z2743" si="12096">IFERROR((Z2742-Z2741)/Z2742*100%,"")</f>
        <v/>
      </c>
      <c r="AA2743" s="107" t="str">
        <f>IFERROR((AA2742-AA2740)/AA2742*100%,"")</f>
        <v/>
      </c>
      <c r="AB2743" s="107" t="str">
        <f>IFERROR((AB2742-AB2740)/AB2742*100%,"")</f>
        <v/>
      </c>
      <c r="AC2743" s="194" t="str">
        <f t="shared" ref="AC2743" si="12097">IFERROR((AC2742-AC2741)/AC2742*100%,"")</f>
        <v/>
      </c>
      <c r="AD2743" s="194" t="str">
        <f t="shared" ref="AD2743" si="12098">IFERROR((AD2742-AD2741)/AD2742*100%,"")</f>
        <v/>
      </c>
      <c r="AE2743" s="194" t="str">
        <f t="shared" ref="AE2743" si="12099">IFERROR((AE2742-AE2741)/AE2742*100%,"")</f>
        <v/>
      </c>
      <c r="AF2743" s="194" t="str">
        <f t="shared" ref="AF2743" si="12100">IFERROR((AF2742-AF2741)/AF2742*100%,"")</f>
        <v/>
      </c>
      <c r="AG2743" s="194" t="str">
        <f t="shared" ref="AG2743" si="12101">IFERROR((AG2742-AG2741)/AG2742*100%,"")</f>
        <v/>
      </c>
      <c r="AH2743" s="194" t="str">
        <f t="shared" ref="AH2743" si="12102">IFERROR((AH2742-AH2741)/AH2742*100%,"")</f>
        <v/>
      </c>
      <c r="AI2743" s="194" t="str">
        <f t="shared" ref="AI2743" si="12103">IFERROR((AI2742-AI2741)/AI2742*100%,"")</f>
        <v/>
      </c>
      <c r="AJ2743" s="194" t="str">
        <f t="shared" ref="AJ2743" si="12104">IFERROR((AJ2742-AJ2741)/AJ2742*100%,"")</f>
        <v/>
      </c>
      <c r="AK2743" s="194" t="str">
        <f t="shared" ref="AK2743" si="12105">IFERROR((AK2742-AK2741)/AK2742*100%,"")</f>
        <v/>
      </c>
      <c r="AL2743" s="194" t="str">
        <f t="shared" ref="AL2743" si="12106">IFERROR((AL2742-AL2741)/AL2742*100%,"")</f>
        <v/>
      </c>
      <c r="AM2743" s="227" t="str">
        <f>IFERROR((AM2742-AM2740)/AM2742*100%,"")</f>
        <v/>
      </c>
    </row>
    <row r="2744" spans="1:39" customFormat="1" outlineLevel="1">
      <c r="A2744" t="str">
        <f>B2735&amp;C2744</f>
        <v>Surname, Forename6</v>
      </c>
      <c r="B2744" s="256"/>
      <c r="C2744" s="123">
        <v>6</v>
      </c>
      <c r="D2744" s="26" t="s">
        <v>22</v>
      </c>
      <c r="E2744" s="103"/>
      <c r="F2744" s="219"/>
      <c r="G2744" s="220"/>
      <c r="H2744" s="15"/>
      <c r="I2744" s="16"/>
      <c r="J2744" s="17"/>
      <c r="K2744" s="94"/>
      <c r="L2744" s="94"/>
      <c r="M2744" s="94"/>
      <c r="N2744" s="94"/>
      <c r="O2744" s="94"/>
      <c r="P2744" s="94"/>
      <c r="Q2744" s="17" t="str">
        <f>IF(SUM(K2744:P2744)=0,"",SUM(K2744:P2744))</f>
        <v/>
      </c>
      <c r="R2744" s="94"/>
      <c r="S2744" s="94"/>
      <c r="T2744" s="17" t="str">
        <f>IF(SUM(R2744:S2744)=0,"",SUM(R2744:S2744))</f>
        <v/>
      </c>
      <c r="U2744" s="17"/>
      <c r="V2744" s="94"/>
      <c r="W2744" s="17"/>
      <c r="X2744" s="94" t="str">
        <f>IFERROR(AVERAGE(V2744:W2744),"")</f>
        <v/>
      </c>
      <c r="Y2744" s="17"/>
      <c r="Z2744" s="17"/>
      <c r="AA2744" s="71"/>
      <c r="AB2744" s="17"/>
      <c r="AC2744" s="190" t="str">
        <f>IF(J2744="","",IF(J2744&lt;&gt;0,INT(25.4347*POWER((18-J2744),1.81)),0))</f>
        <v/>
      </c>
      <c r="AD2744" s="190" t="str">
        <f>IFERROR(IF(Q2744&lt;&gt;0,INT(0.14354*POWER(((10*Q2744)-220),1.4)),0),"")</f>
        <v/>
      </c>
      <c r="AE2744" s="190" t="str">
        <f>IFERROR(IF(T2744&lt;&gt;0,INT(51.39*POWER((T2744-1.5),1.05)),0),"")</f>
        <v/>
      </c>
      <c r="AF2744" s="190">
        <f>IF(U2744&lt;&gt;0,INT(0.8465*POWER(((100*U2744)-75),1.42)),0)</f>
        <v>0</v>
      </c>
      <c r="AG2744" s="190" t="str">
        <f>IFERROR(IF(X2744&lt;&gt;0,INT(1.53775*POWER((82-X2744),1.81)),0),"")</f>
        <v/>
      </c>
      <c r="AH2744" s="190" t="str">
        <f>IF(Y2744="","",IF(Y2744&lt;&gt;0,INT(5.74352*POWER((28.5-Y2744),1.92)),0))</f>
        <v/>
      </c>
      <c r="AI2744" s="190">
        <f>IF(Z2744&lt;&gt;0,INT(12.91*POWER((Z2744-4),1.1)),0)</f>
        <v>0</v>
      </c>
      <c r="AJ2744" s="190" t="str">
        <f>IF(AA2744="","",IF(AA2744&lt;&gt;0,INT(0.2797*POWER(((100*AA2744)),1.35)),0))</f>
        <v/>
      </c>
      <c r="AK2744" s="191" t="str">
        <f>IF(AB2744="","",IF(AB2744&lt;&gt;0,INT(100.14*POWER((AB2744-1),1.08)),0))</f>
        <v/>
      </c>
      <c r="AL2744" s="192">
        <f>COUNT(J2744,Q2744,T2744,X2744,Y2744,AA2744,AB2744)</f>
        <v>0</v>
      </c>
      <c r="AM2744" s="193" t="str">
        <f>IF(AL2744=0,"",SUM(AC2744:AK2744))</f>
        <v/>
      </c>
    </row>
    <row r="2745" spans="1:39" customFormat="1" outlineLevel="1">
      <c r="B2745" s="256"/>
      <c r="C2745" s="124" t="s">
        <v>65</v>
      </c>
      <c r="D2745" s="103"/>
      <c r="E2745" s="103"/>
      <c r="F2745" s="219"/>
      <c r="G2745" s="220"/>
      <c r="H2745" s="104"/>
      <c r="I2745" s="105"/>
      <c r="J2745" s="107" t="str">
        <f>IFERROR((J2742-J2744)/J2744*100%,"")</f>
        <v/>
      </c>
      <c r="K2745" s="107" t="str">
        <f t="shared" ref="K2745:T2745" si="12107">IFERROR((K2744-K2742)/K2744*100%,"")</f>
        <v/>
      </c>
      <c r="L2745" s="107" t="str">
        <f t="shared" si="12107"/>
        <v/>
      </c>
      <c r="M2745" s="107" t="str">
        <f t="shared" si="12107"/>
        <v/>
      </c>
      <c r="N2745" s="107" t="str">
        <f t="shared" si="12107"/>
        <v/>
      </c>
      <c r="O2745" s="107" t="str">
        <f t="shared" si="12107"/>
        <v/>
      </c>
      <c r="P2745" s="107" t="str">
        <f t="shared" si="12107"/>
        <v/>
      </c>
      <c r="Q2745" s="107" t="str">
        <f t="shared" si="12107"/>
        <v/>
      </c>
      <c r="R2745" s="107" t="str">
        <f t="shared" si="12107"/>
        <v/>
      </c>
      <c r="S2745" s="107" t="str">
        <f t="shared" si="12107"/>
        <v/>
      </c>
      <c r="T2745" s="107" t="str">
        <f t="shared" si="12107"/>
        <v/>
      </c>
      <c r="U2745" s="107" t="str">
        <f t="shared" ref="U2745" si="12108">IFERROR((U2744-U2743)/U2744*100%,"")</f>
        <v/>
      </c>
      <c r="V2745" s="107" t="str">
        <f>IFERROR((V2742-V2744)/V2744*100%,"")</f>
        <v/>
      </c>
      <c r="W2745" s="107" t="str">
        <f>IFERROR((W2742-W2744)/W2744*100%,"")</f>
        <v/>
      </c>
      <c r="X2745" s="107" t="str">
        <f>IFERROR((X2742-X2744)/X2744*100%,"")</f>
        <v/>
      </c>
      <c r="Y2745" s="107" t="str">
        <f>IFERROR((Y2742-Y2744)/Y2744*100%,"")</f>
        <v/>
      </c>
      <c r="Z2745" s="107" t="str">
        <f t="shared" ref="Z2745" si="12109">IFERROR((Z2744-Z2743)/Z2744*100%,"")</f>
        <v/>
      </c>
      <c r="AA2745" s="107" t="str">
        <f>IFERROR((AA2744-AA2742)/AA2744*100%,"")</f>
        <v/>
      </c>
      <c r="AB2745" s="107" t="str">
        <f>IFERROR((AB2744-AB2742)/AB2744*100%,"")</f>
        <v/>
      </c>
      <c r="AC2745" s="194" t="str">
        <f t="shared" ref="AC2745" si="12110">IFERROR((AC2744-AC2743)/AC2744*100%,"")</f>
        <v/>
      </c>
      <c r="AD2745" s="194" t="str">
        <f t="shared" ref="AD2745" si="12111">IFERROR((AD2744-AD2743)/AD2744*100%,"")</f>
        <v/>
      </c>
      <c r="AE2745" s="194" t="str">
        <f t="shared" ref="AE2745" si="12112">IFERROR((AE2744-AE2743)/AE2744*100%,"")</f>
        <v/>
      </c>
      <c r="AF2745" s="194" t="str">
        <f t="shared" ref="AF2745" si="12113">IFERROR((AF2744-AF2743)/AF2744*100%,"")</f>
        <v/>
      </c>
      <c r="AG2745" s="194" t="str">
        <f t="shared" ref="AG2745" si="12114">IFERROR((AG2744-AG2743)/AG2744*100%,"")</f>
        <v/>
      </c>
      <c r="AH2745" s="194" t="str">
        <f t="shared" ref="AH2745" si="12115">IFERROR((AH2744-AH2743)/AH2744*100%,"")</f>
        <v/>
      </c>
      <c r="AI2745" s="194" t="str">
        <f t="shared" ref="AI2745" si="12116">IFERROR((AI2744-AI2743)/AI2744*100%,"")</f>
        <v/>
      </c>
      <c r="AJ2745" s="194" t="str">
        <f t="shared" ref="AJ2745" si="12117">IFERROR((AJ2744-AJ2743)/AJ2744*100%,"")</f>
        <v/>
      </c>
      <c r="AK2745" s="194" t="str">
        <f t="shared" ref="AK2745" si="12118">IFERROR((AK2744-AK2743)/AK2744*100%,"")</f>
        <v/>
      </c>
      <c r="AL2745" s="194" t="str">
        <f t="shared" ref="AL2745" si="12119">IFERROR((AL2744-AL2743)/AL2744*100%,"")</f>
        <v/>
      </c>
      <c r="AM2745" s="227" t="str">
        <f>IFERROR((AM2744-AM2742)/AM2744*100%,"")</f>
        <v/>
      </c>
    </row>
    <row r="2746" spans="1:39" customFormat="1" outlineLevel="1">
      <c r="A2746" t="str">
        <f>B2735&amp;C2746</f>
        <v>Surname, Forename7</v>
      </c>
      <c r="B2746" s="256"/>
      <c r="C2746" s="123">
        <v>7</v>
      </c>
      <c r="D2746" s="26" t="s">
        <v>22</v>
      </c>
      <c r="E2746" s="103"/>
      <c r="F2746" s="219"/>
      <c r="G2746" s="220"/>
      <c r="H2746" s="15"/>
      <c r="I2746" s="16"/>
      <c r="J2746" s="17"/>
      <c r="K2746" s="94"/>
      <c r="L2746" s="94"/>
      <c r="M2746" s="94"/>
      <c r="N2746" s="94"/>
      <c r="O2746" s="94"/>
      <c r="P2746" s="94"/>
      <c r="Q2746" s="17" t="str">
        <f>IF(SUM(K2746:P2746)=0,"",SUM(K2746:P2746))</f>
        <v/>
      </c>
      <c r="R2746" s="94"/>
      <c r="S2746" s="94"/>
      <c r="T2746" s="17" t="str">
        <f>IF(SUM(R2746:S2746)=0,"",SUM(R2746:S2746))</f>
        <v/>
      </c>
      <c r="U2746" s="17"/>
      <c r="V2746" s="94"/>
      <c r="W2746" s="17"/>
      <c r="X2746" s="94" t="str">
        <f>IFERROR(AVERAGE(V2746:W2746),"")</f>
        <v/>
      </c>
      <c r="Y2746" s="17"/>
      <c r="Z2746" s="17"/>
      <c r="AA2746" s="71"/>
      <c r="AB2746" s="17"/>
      <c r="AC2746" s="190" t="str">
        <f>IF(J2746="","",IF(J2746&lt;&gt;0,INT(25.4347*POWER((18-J2746),1.81)),0))</f>
        <v/>
      </c>
      <c r="AD2746" s="190" t="str">
        <f>IFERROR(IF(Q2746&lt;&gt;0,INT(0.14354*POWER(((10*Q2746)-220),1.4)),0),"")</f>
        <v/>
      </c>
      <c r="AE2746" s="190" t="str">
        <f>IFERROR(IF(T2746&lt;&gt;0,INT(51.39*POWER((T2746-1.5),1.05)),0),"")</f>
        <v/>
      </c>
      <c r="AF2746" s="190">
        <f>IF(U2746&lt;&gt;0,INT(0.8465*POWER(((100*U2746)-75),1.42)),0)</f>
        <v>0</v>
      </c>
      <c r="AG2746" s="190" t="str">
        <f>IFERROR(IF(X2746&lt;&gt;0,INT(1.53775*POWER((82-X2746),1.81)),0),"")</f>
        <v/>
      </c>
      <c r="AH2746" s="190" t="str">
        <f>IF(Y2746="","",IF(Y2746&lt;&gt;0,INT(5.74352*POWER((28.5-Y2746),1.92)),0))</f>
        <v/>
      </c>
      <c r="AI2746" s="190">
        <f>IF(Z2746&lt;&gt;0,INT(12.91*POWER((Z2746-4),1.1)),0)</f>
        <v>0</v>
      </c>
      <c r="AJ2746" s="190" t="str">
        <f>IF(AA2746="","",IF(AA2746&lt;&gt;0,INT(0.2797*POWER(((100*AA2746)),1.35)),0))</f>
        <v/>
      </c>
      <c r="AK2746" s="191" t="str">
        <f>IF(AB2746="","",IF(AB2746&lt;&gt;0,INT(100.14*POWER((AB2746-1),1.08)),0))</f>
        <v/>
      </c>
      <c r="AL2746" s="192">
        <f>COUNT(J2746,Q2746,T2746,X2746,Y2746,AA2746,AB2746)</f>
        <v>0</v>
      </c>
      <c r="AM2746" s="193" t="str">
        <f>IF(AL2746=0,"",SUM(AC2746:AK2746))</f>
        <v/>
      </c>
    </row>
    <row r="2747" spans="1:39" customFormat="1" outlineLevel="1">
      <c r="B2747" s="256"/>
      <c r="C2747" s="124" t="s">
        <v>65</v>
      </c>
      <c r="D2747" s="103"/>
      <c r="E2747" s="103"/>
      <c r="F2747" s="219"/>
      <c r="G2747" s="220"/>
      <c r="H2747" s="104"/>
      <c r="I2747" s="105"/>
      <c r="J2747" s="107" t="str">
        <f>IFERROR((J2744-J2746)/J2746*100%,"")</f>
        <v/>
      </c>
      <c r="K2747" s="107" t="str">
        <f t="shared" ref="K2747:T2747" si="12120">IFERROR((K2746-K2744)/K2746*100%,"")</f>
        <v/>
      </c>
      <c r="L2747" s="107" t="str">
        <f t="shared" si="12120"/>
        <v/>
      </c>
      <c r="M2747" s="107" t="str">
        <f t="shared" si="12120"/>
        <v/>
      </c>
      <c r="N2747" s="107" t="str">
        <f t="shared" si="12120"/>
        <v/>
      </c>
      <c r="O2747" s="107" t="str">
        <f t="shared" si="12120"/>
        <v/>
      </c>
      <c r="P2747" s="107" t="str">
        <f t="shared" si="12120"/>
        <v/>
      </c>
      <c r="Q2747" s="107" t="str">
        <f t="shared" si="12120"/>
        <v/>
      </c>
      <c r="R2747" s="107" t="str">
        <f t="shared" si="12120"/>
        <v/>
      </c>
      <c r="S2747" s="107" t="str">
        <f t="shared" si="12120"/>
        <v/>
      </c>
      <c r="T2747" s="107" t="str">
        <f t="shared" si="12120"/>
        <v/>
      </c>
      <c r="U2747" s="107" t="str">
        <f t="shared" ref="U2747" si="12121">IFERROR((U2746-U2745)/U2746*100%,"")</f>
        <v/>
      </c>
      <c r="V2747" s="107" t="str">
        <f>IFERROR((V2744-V2746)/V2746*100%,"")</f>
        <v/>
      </c>
      <c r="W2747" s="107" t="str">
        <f>IFERROR((W2744-W2746)/W2746*100%,"")</f>
        <v/>
      </c>
      <c r="X2747" s="107" t="str">
        <f>IFERROR((X2744-X2746)/X2746*100%,"")</f>
        <v/>
      </c>
      <c r="Y2747" s="107" t="str">
        <f>IFERROR((Y2744-Y2746)/Y2746*100%,"")</f>
        <v/>
      </c>
      <c r="Z2747" s="107" t="str">
        <f t="shared" ref="Z2747" si="12122">IFERROR((Z2746-Z2745)/Z2746*100%,"")</f>
        <v/>
      </c>
      <c r="AA2747" s="107" t="str">
        <f>IFERROR((AA2746-AA2744)/AA2746*100%,"")</f>
        <v/>
      </c>
      <c r="AB2747" s="107" t="str">
        <f>IFERROR((AB2746-AB2744)/AB2746*100%,"")</f>
        <v/>
      </c>
      <c r="AC2747" s="194" t="str">
        <f t="shared" ref="AC2747" si="12123">IFERROR((AC2746-AC2745)/AC2746*100%,"")</f>
        <v/>
      </c>
      <c r="AD2747" s="194" t="str">
        <f t="shared" ref="AD2747" si="12124">IFERROR((AD2746-AD2745)/AD2746*100%,"")</f>
        <v/>
      </c>
      <c r="AE2747" s="194" t="str">
        <f t="shared" ref="AE2747" si="12125">IFERROR((AE2746-AE2745)/AE2746*100%,"")</f>
        <v/>
      </c>
      <c r="AF2747" s="194" t="str">
        <f t="shared" ref="AF2747" si="12126">IFERROR((AF2746-AF2745)/AF2746*100%,"")</f>
        <v/>
      </c>
      <c r="AG2747" s="194" t="str">
        <f t="shared" ref="AG2747" si="12127">IFERROR((AG2746-AG2745)/AG2746*100%,"")</f>
        <v/>
      </c>
      <c r="AH2747" s="194" t="str">
        <f t="shared" ref="AH2747" si="12128">IFERROR((AH2746-AH2745)/AH2746*100%,"")</f>
        <v/>
      </c>
      <c r="AI2747" s="194" t="str">
        <f t="shared" ref="AI2747" si="12129">IFERROR((AI2746-AI2745)/AI2746*100%,"")</f>
        <v/>
      </c>
      <c r="AJ2747" s="194" t="str">
        <f t="shared" ref="AJ2747" si="12130">IFERROR((AJ2746-AJ2745)/AJ2746*100%,"")</f>
        <v/>
      </c>
      <c r="AK2747" s="194" t="str">
        <f t="shared" ref="AK2747" si="12131">IFERROR((AK2746-AK2745)/AK2746*100%,"")</f>
        <v/>
      </c>
      <c r="AL2747" s="194" t="str">
        <f t="shared" ref="AL2747" si="12132">IFERROR((AL2746-AL2745)/AL2746*100%,"")</f>
        <v/>
      </c>
      <c r="AM2747" s="227" t="str">
        <f>IFERROR((AM2746-AM2744)/AM2746*100%,"")</f>
        <v/>
      </c>
    </row>
    <row r="2748" spans="1:39" customFormat="1" outlineLevel="1">
      <c r="A2748" t="str">
        <f>B2735&amp;C2748</f>
        <v>Surname, Forename8</v>
      </c>
      <c r="B2748" s="256"/>
      <c r="C2748" s="123">
        <v>8</v>
      </c>
      <c r="D2748" s="26" t="s">
        <v>22</v>
      </c>
      <c r="E2748" s="103"/>
      <c r="F2748" s="219"/>
      <c r="G2748" s="220"/>
      <c r="H2748" s="15"/>
      <c r="I2748" s="16"/>
      <c r="J2748" s="17"/>
      <c r="K2748" s="94"/>
      <c r="L2748" s="94"/>
      <c r="M2748" s="94"/>
      <c r="N2748" s="94"/>
      <c r="O2748" s="94"/>
      <c r="P2748" s="94"/>
      <c r="Q2748" s="17" t="str">
        <f>IF(SUM(K2748:P2748)=0,"",SUM(K2748:P2748))</f>
        <v/>
      </c>
      <c r="R2748" s="94"/>
      <c r="S2748" s="94"/>
      <c r="T2748" s="17" t="str">
        <f>IF(SUM(R2748:S2748)=0,"",SUM(R2748:S2748))</f>
        <v/>
      </c>
      <c r="U2748" s="17"/>
      <c r="V2748" s="94"/>
      <c r="W2748" s="17"/>
      <c r="X2748" s="94" t="str">
        <f>IFERROR(AVERAGE(V2748:W2748),"")</f>
        <v/>
      </c>
      <c r="Y2748" s="17"/>
      <c r="Z2748" s="17"/>
      <c r="AA2748" s="71"/>
      <c r="AB2748" s="17"/>
      <c r="AC2748" s="190" t="str">
        <f>IF(J2748="","",IF(J2748&lt;&gt;0,INT(25.4347*POWER((18-J2748),1.81)),0))</f>
        <v/>
      </c>
      <c r="AD2748" s="190" t="str">
        <f>IFERROR(IF(Q2748&lt;&gt;0,INT(0.14354*POWER(((10*Q2748)-220),1.4)),0),"")</f>
        <v/>
      </c>
      <c r="AE2748" s="190" t="str">
        <f>IFERROR(IF(T2748&lt;&gt;0,INT(51.39*POWER((T2748-1.5),1.05)),0),"")</f>
        <v/>
      </c>
      <c r="AF2748" s="190">
        <f>IF(U2748&lt;&gt;0,INT(0.8465*POWER(((100*U2748)-75),1.42)),0)</f>
        <v>0</v>
      </c>
      <c r="AG2748" s="190" t="str">
        <f>IFERROR(IF(X2748&lt;&gt;0,INT(1.53775*POWER((82-X2748),1.81)),0),"")</f>
        <v/>
      </c>
      <c r="AH2748" s="190" t="str">
        <f>IF(Y2748="","",IF(Y2748&lt;&gt;0,INT(5.74352*POWER((28.5-Y2748),1.92)),0))</f>
        <v/>
      </c>
      <c r="AI2748" s="190">
        <f>IF(Z2748&lt;&gt;0,INT(12.91*POWER((Z2748-4),1.1)),0)</f>
        <v>0</v>
      </c>
      <c r="AJ2748" s="190" t="str">
        <f>IF(AA2748="","",IF(AA2748&lt;&gt;0,INT(0.2797*POWER(((100*AA2748)),1.35)),0))</f>
        <v/>
      </c>
      <c r="AK2748" s="191" t="str">
        <f>IF(AB2748="","",IF(AB2748&lt;&gt;0,INT(100.14*POWER((AB2748-1),1.08)),0))</f>
        <v/>
      </c>
      <c r="AL2748" s="192">
        <f>COUNT(J2748,Q2748,T2748,X2748,Y2748,AA2748,AB2748)</f>
        <v>0</v>
      </c>
      <c r="AM2748" s="193" t="str">
        <f>IF(AL2748=0,"",SUM(AC2748:AK2748))</f>
        <v/>
      </c>
    </row>
    <row r="2749" spans="1:39" customFormat="1" outlineLevel="1">
      <c r="B2749" s="256"/>
      <c r="C2749" s="124" t="s">
        <v>65</v>
      </c>
      <c r="D2749" s="103"/>
      <c r="E2749" s="103"/>
      <c r="F2749" s="219"/>
      <c r="G2749" s="220"/>
      <c r="H2749" s="104"/>
      <c r="I2749" s="105"/>
      <c r="J2749" s="107" t="str">
        <f>IFERROR((J2746-J2748)/J2748*100%,"")</f>
        <v/>
      </c>
      <c r="K2749" s="107" t="str">
        <f t="shared" ref="K2749:T2749" si="12133">IFERROR((K2748-K2746)/K2748*100%,"")</f>
        <v/>
      </c>
      <c r="L2749" s="107" t="str">
        <f t="shared" si="12133"/>
        <v/>
      </c>
      <c r="M2749" s="107" t="str">
        <f t="shared" si="12133"/>
        <v/>
      </c>
      <c r="N2749" s="107" t="str">
        <f t="shared" si="12133"/>
        <v/>
      </c>
      <c r="O2749" s="107" t="str">
        <f t="shared" si="12133"/>
        <v/>
      </c>
      <c r="P2749" s="107" t="str">
        <f t="shared" si="12133"/>
        <v/>
      </c>
      <c r="Q2749" s="107" t="str">
        <f t="shared" si="12133"/>
        <v/>
      </c>
      <c r="R2749" s="107" t="str">
        <f t="shared" si="12133"/>
        <v/>
      </c>
      <c r="S2749" s="107" t="str">
        <f t="shared" si="12133"/>
        <v/>
      </c>
      <c r="T2749" s="107" t="str">
        <f t="shared" si="12133"/>
        <v/>
      </c>
      <c r="U2749" s="107" t="str">
        <f t="shared" ref="U2749" si="12134">IFERROR((U2748-U2747)/U2748*100%,"")</f>
        <v/>
      </c>
      <c r="V2749" s="107" t="str">
        <f>IFERROR((V2746-V2748)/V2748*100%,"")</f>
        <v/>
      </c>
      <c r="W2749" s="107" t="str">
        <f>IFERROR((W2746-W2748)/W2748*100%,"")</f>
        <v/>
      </c>
      <c r="X2749" s="107" t="str">
        <f>IFERROR((X2746-X2748)/X2748*100%,"")</f>
        <v/>
      </c>
      <c r="Y2749" s="107" t="str">
        <f>IFERROR((Y2746-Y2748)/Y2748*100%,"")</f>
        <v/>
      </c>
      <c r="Z2749" s="107" t="str">
        <f t="shared" ref="Z2749" si="12135">IFERROR((Z2748-Z2747)/Z2748*100%,"")</f>
        <v/>
      </c>
      <c r="AA2749" s="107" t="str">
        <f>IFERROR((AA2748-AA2746)/AA2748*100%,"")</f>
        <v/>
      </c>
      <c r="AB2749" s="107" t="str">
        <f>IFERROR((AB2748-AB2746)/AB2748*100%,"")</f>
        <v/>
      </c>
      <c r="AC2749" s="194" t="str">
        <f t="shared" ref="AC2749" si="12136">IFERROR((AC2748-AC2747)/AC2748*100%,"")</f>
        <v/>
      </c>
      <c r="AD2749" s="194" t="str">
        <f t="shared" ref="AD2749" si="12137">IFERROR((AD2748-AD2747)/AD2748*100%,"")</f>
        <v/>
      </c>
      <c r="AE2749" s="194" t="str">
        <f t="shared" ref="AE2749" si="12138">IFERROR((AE2748-AE2747)/AE2748*100%,"")</f>
        <v/>
      </c>
      <c r="AF2749" s="194" t="str">
        <f t="shared" ref="AF2749" si="12139">IFERROR((AF2748-AF2747)/AF2748*100%,"")</f>
        <v/>
      </c>
      <c r="AG2749" s="194" t="str">
        <f t="shared" ref="AG2749" si="12140">IFERROR((AG2748-AG2747)/AG2748*100%,"")</f>
        <v/>
      </c>
      <c r="AH2749" s="194" t="str">
        <f t="shared" ref="AH2749" si="12141">IFERROR((AH2748-AH2747)/AH2748*100%,"")</f>
        <v/>
      </c>
      <c r="AI2749" s="194" t="str">
        <f t="shared" ref="AI2749" si="12142">IFERROR((AI2748-AI2747)/AI2748*100%,"")</f>
        <v/>
      </c>
      <c r="AJ2749" s="194" t="str">
        <f t="shared" ref="AJ2749" si="12143">IFERROR((AJ2748-AJ2747)/AJ2748*100%,"")</f>
        <v/>
      </c>
      <c r="AK2749" s="194" t="str">
        <f t="shared" ref="AK2749" si="12144">IFERROR((AK2748-AK2747)/AK2748*100%,"")</f>
        <v/>
      </c>
      <c r="AL2749" s="194" t="str">
        <f t="shared" ref="AL2749" si="12145">IFERROR((AL2748-AL2747)/AL2748*100%,"")</f>
        <v/>
      </c>
      <c r="AM2749" s="227" t="str">
        <f>IFERROR((AM2748-AM2746)/AM2748*100%,"")</f>
        <v/>
      </c>
    </row>
    <row r="2750" spans="1:39" customFormat="1" outlineLevel="1">
      <c r="A2750" t="str">
        <f>B2735&amp;C2750</f>
        <v>Surname, Forename9</v>
      </c>
      <c r="B2750" s="256"/>
      <c r="C2750" s="123">
        <v>9</v>
      </c>
      <c r="D2750" s="26" t="s">
        <v>22</v>
      </c>
      <c r="E2750" s="103"/>
      <c r="F2750" s="219"/>
      <c r="G2750" s="220"/>
      <c r="H2750" s="15"/>
      <c r="I2750" s="16"/>
      <c r="J2750" s="17"/>
      <c r="K2750" s="94"/>
      <c r="L2750" s="94"/>
      <c r="M2750" s="94"/>
      <c r="N2750" s="94"/>
      <c r="O2750" s="94"/>
      <c r="P2750" s="94"/>
      <c r="Q2750" s="17" t="str">
        <f>IF(SUM(K2750:P2750)=0,"",SUM(K2750:P2750))</f>
        <v/>
      </c>
      <c r="R2750" s="94"/>
      <c r="S2750" s="94"/>
      <c r="T2750" s="17" t="str">
        <f>IF(SUM(R2750:S2750)=0,"",SUM(R2750:S2750))</f>
        <v/>
      </c>
      <c r="U2750" s="17"/>
      <c r="V2750" s="94"/>
      <c r="W2750" s="17"/>
      <c r="X2750" s="94" t="str">
        <f>IFERROR(AVERAGE(V2750:W2750),"")</f>
        <v/>
      </c>
      <c r="Y2750" s="17"/>
      <c r="Z2750" s="17"/>
      <c r="AA2750" s="71"/>
      <c r="AB2750" s="17"/>
      <c r="AC2750" s="190" t="str">
        <f>IF(J2750="","",IF(J2750&lt;&gt;0,INT(25.4347*POWER((18-J2750),1.81)),0))</f>
        <v/>
      </c>
      <c r="AD2750" s="190" t="str">
        <f>IFERROR(IF(Q2750&lt;&gt;0,INT(0.14354*POWER(((10*Q2750)-220),1.4)),0),"")</f>
        <v/>
      </c>
      <c r="AE2750" s="190" t="str">
        <f>IFERROR(IF(T2750&lt;&gt;0,INT(51.39*POWER((T2750-1.5),1.05)),0),"")</f>
        <v/>
      </c>
      <c r="AF2750" s="190">
        <f>IF(U2750&lt;&gt;0,INT(0.8465*POWER(((100*U2750)-75),1.42)),0)</f>
        <v>0</v>
      </c>
      <c r="AG2750" s="190" t="str">
        <f>IFERROR(IF(X2750&lt;&gt;0,INT(1.53775*POWER((82-X2750),1.81)),0),"")</f>
        <v/>
      </c>
      <c r="AH2750" s="190" t="str">
        <f>IF(Y2750="","",IF(Y2750&lt;&gt;0,INT(5.74352*POWER((28.5-Y2750),1.92)),0))</f>
        <v/>
      </c>
      <c r="AI2750" s="190">
        <f>IF(Z2750&lt;&gt;0,INT(12.91*POWER((Z2750-4),1.1)),0)</f>
        <v>0</v>
      </c>
      <c r="AJ2750" s="190" t="str">
        <f>IF(AA2750="","",IF(AA2750&lt;&gt;0,INT(0.2797*POWER(((100*AA2750)),1.35)),0))</f>
        <v/>
      </c>
      <c r="AK2750" s="191" t="str">
        <f>IF(AB2750="","",IF(AB2750&lt;&gt;0,INT(100.14*POWER((AB2750-1),1.08)),0))</f>
        <v/>
      </c>
      <c r="AL2750" s="192">
        <f>COUNT(J2750,Q2750,T2750,X2750,Y2750,AA2750,AB2750)</f>
        <v>0</v>
      </c>
      <c r="AM2750" s="193" t="str">
        <f>IF(AL2750=0,"",SUM(AC2750:AK2750))</f>
        <v/>
      </c>
    </row>
    <row r="2751" spans="1:39" customFormat="1" outlineLevel="1">
      <c r="B2751" s="256"/>
      <c r="C2751" s="124" t="s">
        <v>65</v>
      </c>
      <c r="D2751" s="33"/>
      <c r="E2751" s="33"/>
      <c r="F2751" s="221"/>
      <c r="G2751" s="222"/>
      <c r="H2751" s="18"/>
      <c r="I2751" s="44"/>
      <c r="J2751" s="107" t="str">
        <f>IFERROR((J2748-J2750)/J2750*100%,"")</f>
        <v/>
      </c>
      <c r="K2751" s="107" t="str">
        <f t="shared" ref="K2751:T2751" si="12146">IFERROR((K2750-K2748)/K2750*100%,"")</f>
        <v/>
      </c>
      <c r="L2751" s="107" t="str">
        <f t="shared" si="12146"/>
        <v/>
      </c>
      <c r="M2751" s="107" t="str">
        <f t="shared" si="12146"/>
        <v/>
      </c>
      <c r="N2751" s="107" t="str">
        <f t="shared" si="12146"/>
        <v/>
      </c>
      <c r="O2751" s="107" t="str">
        <f t="shared" si="12146"/>
        <v/>
      </c>
      <c r="P2751" s="107" t="str">
        <f t="shared" si="12146"/>
        <v/>
      </c>
      <c r="Q2751" s="107" t="str">
        <f t="shared" si="12146"/>
        <v/>
      </c>
      <c r="R2751" s="107" t="str">
        <f t="shared" si="12146"/>
        <v/>
      </c>
      <c r="S2751" s="107" t="str">
        <f t="shared" si="12146"/>
        <v/>
      </c>
      <c r="T2751" s="107" t="str">
        <f t="shared" si="12146"/>
        <v/>
      </c>
      <c r="U2751" s="107" t="str">
        <f t="shared" ref="U2751" si="12147">IFERROR((U2750-U2749)/U2750*100%,"")</f>
        <v/>
      </c>
      <c r="V2751" s="107" t="str">
        <f>IFERROR((V2748-V2750)/V2750*100%,"")</f>
        <v/>
      </c>
      <c r="W2751" s="107" t="str">
        <f>IFERROR((W2748-W2750)/W2750*100%,"")</f>
        <v/>
      </c>
      <c r="X2751" s="107" t="str">
        <f>IFERROR((X2748-X2750)/X2750*100%,"")</f>
        <v/>
      </c>
      <c r="Y2751" s="107" t="str">
        <f>IFERROR((Y2748-Y2750)/Y2750*100%,"")</f>
        <v/>
      </c>
      <c r="Z2751" s="107" t="str">
        <f t="shared" ref="Z2751" si="12148">IFERROR((Z2750-Z2749)/Z2750*100%,"")</f>
        <v/>
      </c>
      <c r="AA2751" s="107" t="str">
        <f>IFERROR((AA2750-AA2748)/AA2750*100%,"")</f>
        <v/>
      </c>
      <c r="AB2751" s="107" t="str">
        <f>IFERROR((AB2750-AB2748)/AB2750*100%,"")</f>
        <v/>
      </c>
      <c r="AC2751" s="194" t="str">
        <f t="shared" ref="AC2751" si="12149">IFERROR((AC2750-AC2749)/AC2750*100%,"")</f>
        <v/>
      </c>
      <c r="AD2751" s="194" t="str">
        <f t="shared" ref="AD2751" si="12150">IFERROR((AD2750-AD2749)/AD2750*100%,"")</f>
        <v/>
      </c>
      <c r="AE2751" s="194" t="str">
        <f t="shared" ref="AE2751" si="12151">IFERROR((AE2750-AE2749)/AE2750*100%,"")</f>
        <v/>
      </c>
      <c r="AF2751" s="194" t="str">
        <f t="shared" ref="AF2751" si="12152">IFERROR((AF2750-AF2749)/AF2750*100%,"")</f>
        <v/>
      </c>
      <c r="AG2751" s="194" t="str">
        <f t="shared" ref="AG2751" si="12153">IFERROR((AG2750-AG2749)/AG2750*100%,"")</f>
        <v/>
      </c>
      <c r="AH2751" s="194" t="str">
        <f t="shared" ref="AH2751" si="12154">IFERROR((AH2750-AH2749)/AH2750*100%,"")</f>
        <v/>
      </c>
      <c r="AI2751" s="194" t="str">
        <f t="shared" ref="AI2751" si="12155">IFERROR((AI2750-AI2749)/AI2750*100%,"")</f>
        <v/>
      </c>
      <c r="AJ2751" s="194" t="str">
        <f t="shared" ref="AJ2751" si="12156">IFERROR((AJ2750-AJ2749)/AJ2750*100%,"")</f>
        <v/>
      </c>
      <c r="AK2751" s="194" t="str">
        <f t="shared" ref="AK2751" si="12157">IFERROR((AK2750-AK2749)/AK2750*100%,"")</f>
        <v/>
      </c>
      <c r="AL2751" s="194" t="str">
        <f t="shared" ref="AL2751" si="12158">IFERROR((AL2750-AL2749)/AL2750*100%,"")</f>
        <v/>
      </c>
      <c r="AM2751" s="227" t="str">
        <f>IFERROR((AM2750-AM2748)/AM2750*100%,"")</f>
        <v/>
      </c>
    </row>
    <row r="2752" spans="1:39" s="6" customFormat="1" outlineLevel="1">
      <c r="A2752" t="str">
        <f>B2735&amp;C2752</f>
        <v>Surname, Forename10</v>
      </c>
      <c r="B2752" s="256"/>
      <c r="C2752" s="125">
        <v>10</v>
      </c>
      <c r="D2752" s="33" t="s">
        <v>22</v>
      </c>
      <c r="E2752" s="33"/>
      <c r="F2752" s="223"/>
      <c r="G2752" s="224"/>
      <c r="H2752" s="18"/>
      <c r="I2752" s="44"/>
      <c r="J2752" s="34"/>
      <c r="K2752" s="34"/>
      <c r="L2752" s="34"/>
      <c r="M2752" s="34"/>
      <c r="N2752" s="34"/>
      <c r="O2752" s="34"/>
      <c r="P2752" s="34"/>
      <c r="Q2752" s="17" t="str">
        <f>IF(SUM(K2752:P2752)=0,"",SUM(K2752:P2752))</f>
        <v/>
      </c>
      <c r="R2752" s="94"/>
      <c r="S2752" s="94"/>
      <c r="T2752" s="17" t="str">
        <f>IF(SUM(R2752:S2752)=0,"",SUM(R2752:S2752))</f>
        <v/>
      </c>
      <c r="U2752" s="17"/>
      <c r="V2752" s="94"/>
      <c r="W2752" s="17"/>
      <c r="X2752" s="94" t="str">
        <f>IFERROR(AVERAGE(V2752:W2752),"")</f>
        <v/>
      </c>
      <c r="Y2752" s="17"/>
      <c r="Z2752" s="17"/>
      <c r="AA2752" s="71"/>
      <c r="AB2752" s="17"/>
      <c r="AC2752" s="190" t="str">
        <f>IF(J2752="","",IF(J2752&lt;&gt;0,INT(25.4347*POWER((18-J2752),1.81)),0))</f>
        <v/>
      </c>
      <c r="AD2752" s="190" t="str">
        <f>IFERROR(IF(Q2752&lt;&gt;0,INT(0.14354*POWER(((10*Q2752)-220),1.4)),0),"")</f>
        <v/>
      </c>
      <c r="AE2752" s="190" t="str">
        <f>IFERROR(IF(T2752&lt;&gt;0,INT(51.39*POWER((T2752-1.5),1.05)),0),"")</f>
        <v/>
      </c>
      <c r="AF2752" s="190">
        <f>IF(U2752&lt;&gt;0,INT(0.8465*POWER(((100*U2752)-75),1.42)),0)</f>
        <v>0</v>
      </c>
      <c r="AG2752" s="190" t="str">
        <f>IFERROR(IF(X2752&lt;&gt;0,INT(1.53775*POWER((82-X2752),1.81)),0),"")</f>
        <v/>
      </c>
      <c r="AH2752" s="190" t="str">
        <f>IF(Y2752="","",IF(Y2752&lt;&gt;0,INT(5.74352*POWER((28.5-Y2752),1.92)),0))</f>
        <v/>
      </c>
      <c r="AI2752" s="190">
        <f>IF(Z2752&lt;&gt;0,INT(12.91*POWER((Z2752-4),1.1)),0)</f>
        <v>0</v>
      </c>
      <c r="AJ2752" s="190" t="str">
        <f>IF(AA2752="","",IF(AA2752&lt;&gt;0,INT(0.2797*POWER(((100*AA2752)),1.35)),0))</f>
        <v/>
      </c>
      <c r="AK2752" s="191" t="str">
        <f>IF(AB2752="","",IF(AB2752&lt;&gt;0,INT(100.14*POWER((AB2752-1),1.08)),0))</f>
        <v/>
      </c>
      <c r="AL2752" s="192">
        <f>COUNT(J2752,Q2752,T2752,X2752,Y2752,AA2752,AB2752)</f>
        <v>0</v>
      </c>
      <c r="AM2752" s="193" t="str">
        <f>IF(AL2752=0,"",SUM(AC2752:AK2752))</f>
        <v/>
      </c>
    </row>
    <row r="2753" spans="1:39" s="6" customFormat="1" outlineLevel="1">
      <c r="A2753"/>
      <c r="B2753" s="257"/>
      <c r="C2753" s="126" t="s">
        <v>65</v>
      </c>
      <c r="D2753" s="33"/>
      <c r="E2753" s="33"/>
      <c r="F2753" s="223"/>
      <c r="G2753" s="224"/>
      <c r="H2753" s="18"/>
      <c r="I2753" s="44"/>
      <c r="J2753" s="107" t="str">
        <f>IFERROR((J2750-J2752)/J2752*100%,"")</f>
        <v/>
      </c>
      <c r="K2753" s="107" t="str">
        <f t="shared" ref="K2753:T2753" si="12159">IFERROR((K2752-K2750)/K2752*100%,"")</f>
        <v/>
      </c>
      <c r="L2753" s="107" t="str">
        <f t="shared" si="12159"/>
        <v/>
      </c>
      <c r="M2753" s="107" t="str">
        <f t="shared" si="12159"/>
        <v/>
      </c>
      <c r="N2753" s="107" t="str">
        <f t="shared" si="12159"/>
        <v/>
      </c>
      <c r="O2753" s="107" t="str">
        <f t="shared" si="12159"/>
        <v/>
      </c>
      <c r="P2753" s="107" t="str">
        <f t="shared" si="12159"/>
        <v/>
      </c>
      <c r="Q2753" s="107" t="str">
        <f t="shared" si="12159"/>
        <v/>
      </c>
      <c r="R2753" s="107" t="str">
        <f t="shared" si="12159"/>
        <v/>
      </c>
      <c r="S2753" s="107" t="str">
        <f t="shared" si="12159"/>
        <v/>
      </c>
      <c r="T2753" s="107" t="str">
        <f t="shared" si="12159"/>
        <v/>
      </c>
      <c r="U2753" s="107" t="str">
        <f t="shared" ref="U2753" si="12160">IFERROR((U2752-U2751)/U2752*100%,"")</f>
        <v/>
      </c>
      <c r="V2753" s="107" t="str">
        <f>IFERROR((V2750-V2752)/V2752*100%,"")</f>
        <v/>
      </c>
      <c r="W2753" s="107" t="str">
        <f>IFERROR((W2750-W2752)/W2752*100%,"")</f>
        <v/>
      </c>
      <c r="X2753" s="107" t="str">
        <f>IFERROR((X2750-X2752)/X2752*100%,"")</f>
        <v/>
      </c>
      <c r="Y2753" s="107" t="str">
        <f>IFERROR((Y2750-Y2752)/Y2752*100%,"")</f>
        <v/>
      </c>
      <c r="Z2753" s="107" t="str">
        <f t="shared" ref="Z2753" si="12161">IFERROR((Z2752-Z2751)/Z2752*100%,"")</f>
        <v/>
      </c>
      <c r="AA2753" s="107" t="str">
        <f>IFERROR((AA2752-AA2750)/AA2752*100%,"")</f>
        <v/>
      </c>
      <c r="AB2753" s="107" t="str">
        <f>IFERROR((AB2752-AB2750)/AB2752*100%,"")</f>
        <v/>
      </c>
      <c r="AC2753" s="194" t="str">
        <f t="shared" ref="AC2753" si="12162">IFERROR((AC2752-AC2751)/AC2752*100%,"")</f>
        <v/>
      </c>
      <c r="AD2753" s="194" t="str">
        <f t="shared" ref="AD2753" si="12163">IFERROR((AD2752-AD2751)/AD2752*100%,"")</f>
        <v/>
      </c>
      <c r="AE2753" s="194" t="str">
        <f t="shared" ref="AE2753" si="12164">IFERROR((AE2752-AE2751)/AE2752*100%,"")</f>
        <v/>
      </c>
      <c r="AF2753" s="194" t="str">
        <f t="shared" ref="AF2753" si="12165">IFERROR((AF2752-AF2751)/AF2752*100%,"")</f>
        <v/>
      </c>
      <c r="AG2753" s="194" t="str">
        <f t="shared" ref="AG2753" si="12166">IFERROR((AG2752-AG2751)/AG2752*100%,"")</f>
        <v/>
      </c>
      <c r="AH2753" s="194" t="str">
        <f t="shared" ref="AH2753" si="12167">IFERROR((AH2752-AH2751)/AH2752*100%,"")</f>
        <v/>
      </c>
      <c r="AI2753" s="194" t="str">
        <f t="shared" ref="AI2753" si="12168">IFERROR((AI2752-AI2751)/AI2752*100%,"")</f>
        <v/>
      </c>
      <c r="AJ2753" s="194" t="str">
        <f t="shared" ref="AJ2753" si="12169">IFERROR((AJ2752-AJ2751)/AJ2752*100%,"")</f>
        <v/>
      </c>
      <c r="AK2753" s="194" t="str">
        <f t="shared" ref="AK2753" si="12170">IFERROR((AK2752-AK2751)/AK2752*100%,"")</f>
        <v/>
      </c>
      <c r="AL2753" s="194" t="str">
        <f t="shared" ref="AL2753" si="12171">IFERROR((AL2752-AL2751)/AL2752*100%,"")</f>
        <v/>
      </c>
      <c r="AM2753" s="227" t="str">
        <f>IFERROR((AM2752-AM2750)/AM2752*100%,"")</f>
        <v/>
      </c>
    </row>
    <row r="2754" spans="1:39" s="45" customFormat="1" outlineLevel="1">
      <c r="B2754" s="115"/>
      <c r="C2754" s="32"/>
      <c r="D2754" s="33"/>
      <c r="E2754" s="33"/>
      <c r="F2754" s="33"/>
      <c r="G2754" s="33"/>
      <c r="H2754" s="18"/>
      <c r="I2754" s="44"/>
      <c r="J2754" s="34"/>
      <c r="K2754" s="34"/>
      <c r="L2754" s="34"/>
      <c r="M2754" s="34"/>
      <c r="N2754" s="34"/>
      <c r="O2754" s="34"/>
      <c r="P2754" s="34"/>
      <c r="Q2754" s="34"/>
      <c r="R2754" s="34"/>
      <c r="S2754" s="34"/>
      <c r="T2754" s="34"/>
      <c r="U2754" s="34"/>
      <c r="V2754" s="34"/>
      <c r="W2754" s="34"/>
      <c r="X2754" s="34"/>
      <c r="Y2754" s="34"/>
      <c r="Z2754" s="34"/>
      <c r="AA2754" s="34"/>
      <c r="AB2754" s="34"/>
      <c r="AC2754" s="195"/>
      <c r="AD2754" s="196"/>
      <c r="AE2754" s="196"/>
      <c r="AF2754" s="196"/>
      <c r="AG2754" s="196"/>
      <c r="AH2754" s="196"/>
      <c r="AI2754" s="196"/>
      <c r="AJ2754" s="196"/>
      <c r="AK2754" s="197"/>
      <c r="AL2754" s="196"/>
      <c r="AM2754" s="198"/>
    </row>
    <row r="2755" spans="1:39" s="6" customFormat="1" outlineLevel="1">
      <c r="B2755" s="116"/>
      <c r="C2755" s="35"/>
      <c r="D2755" s="36"/>
      <c r="E2755" s="36"/>
      <c r="F2755" s="36"/>
      <c r="G2755" s="36"/>
      <c r="H2755" s="37"/>
      <c r="I2755" s="38" t="s">
        <v>24</v>
      </c>
      <c r="J2755" s="21" t="e">
        <f>AVERAGE(J2735:J2736,J2738,J2740,J2742,J2744,J2746,J2748,J2750,J2752)</f>
        <v>#DIV/0!</v>
      </c>
      <c r="K2755" s="21" t="e">
        <f t="shared" ref="K2755:AB2755" si="12172">AVERAGE(K2735:K2736,K2738,K2740,K2742,K2744,K2746,K2748,K2750,K2752)</f>
        <v>#DIV/0!</v>
      </c>
      <c r="L2755" s="21" t="e">
        <f t="shared" si="12172"/>
        <v>#DIV/0!</v>
      </c>
      <c r="M2755" s="21" t="e">
        <f t="shared" si="12172"/>
        <v>#DIV/0!</v>
      </c>
      <c r="N2755" s="21" t="e">
        <f t="shared" si="12172"/>
        <v>#DIV/0!</v>
      </c>
      <c r="O2755" s="21" t="e">
        <f t="shared" si="12172"/>
        <v>#DIV/0!</v>
      </c>
      <c r="P2755" s="21" t="e">
        <f t="shared" si="12172"/>
        <v>#DIV/0!</v>
      </c>
      <c r="Q2755" s="21">
        <f t="shared" si="12172"/>
        <v>0</v>
      </c>
      <c r="R2755" s="21" t="e">
        <f t="shared" si="12172"/>
        <v>#DIV/0!</v>
      </c>
      <c r="S2755" s="21" t="e">
        <f t="shared" si="12172"/>
        <v>#DIV/0!</v>
      </c>
      <c r="T2755" s="21">
        <f t="shared" si="12172"/>
        <v>0</v>
      </c>
      <c r="U2755" s="21" t="e">
        <f t="shared" si="12172"/>
        <v>#DIV/0!</v>
      </c>
      <c r="V2755" s="21" t="e">
        <f t="shared" si="12172"/>
        <v>#DIV/0!</v>
      </c>
      <c r="W2755" s="21" t="e">
        <f t="shared" si="12172"/>
        <v>#DIV/0!</v>
      </c>
      <c r="X2755" s="21" t="e">
        <f t="shared" si="12172"/>
        <v>#DIV/0!</v>
      </c>
      <c r="Y2755" s="21" t="e">
        <f t="shared" si="12172"/>
        <v>#DIV/0!</v>
      </c>
      <c r="Z2755" s="21" t="e">
        <f t="shared" si="12172"/>
        <v>#DIV/0!</v>
      </c>
      <c r="AA2755" s="21" t="e">
        <f t="shared" si="12172"/>
        <v>#DIV/0!</v>
      </c>
      <c r="AB2755" s="21" t="e">
        <f t="shared" si="12172"/>
        <v>#DIV/0!</v>
      </c>
      <c r="AC2755" s="199"/>
      <c r="AD2755" s="200"/>
      <c r="AE2755" s="200"/>
      <c r="AF2755" s="200"/>
      <c r="AG2755" s="200"/>
      <c r="AH2755" s="200"/>
      <c r="AI2755" s="200"/>
      <c r="AJ2755" s="200"/>
      <c r="AK2755" s="201"/>
      <c r="AL2755" s="200"/>
      <c r="AM2755" s="202"/>
    </row>
    <row r="2756" spans="1:39" s="6" customFormat="1" outlineLevel="1">
      <c r="B2756" s="116"/>
      <c r="C2756" s="35"/>
      <c r="D2756" s="36"/>
      <c r="E2756" s="36"/>
      <c r="F2756" s="36"/>
      <c r="G2756" s="36"/>
      <c r="H2756" s="37"/>
      <c r="I2756" s="38" t="s">
        <v>26</v>
      </c>
      <c r="J2756" s="21">
        <f>MIN(J2735:J2736,J2738,J2740,J2742,J2744,J2746,J2748,J2750,J2752)</f>
        <v>0</v>
      </c>
      <c r="K2756" s="21">
        <f t="shared" ref="K2756:AB2756" si="12173">MIN(K2735:K2736,K2738,K2740,K2742,K2744,K2746,K2748,K2750,K2752)</f>
        <v>0</v>
      </c>
      <c r="L2756" s="21">
        <f t="shared" si="12173"/>
        <v>0</v>
      </c>
      <c r="M2756" s="21">
        <f t="shared" si="12173"/>
        <v>0</v>
      </c>
      <c r="N2756" s="21">
        <f t="shared" si="12173"/>
        <v>0</v>
      </c>
      <c r="O2756" s="21">
        <f t="shared" si="12173"/>
        <v>0</v>
      </c>
      <c r="P2756" s="21">
        <f t="shared" si="12173"/>
        <v>0</v>
      </c>
      <c r="Q2756" s="21">
        <f t="shared" si="12173"/>
        <v>0</v>
      </c>
      <c r="R2756" s="21">
        <f t="shared" si="12173"/>
        <v>0</v>
      </c>
      <c r="S2756" s="21">
        <f t="shared" si="12173"/>
        <v>0</v>
      </c>
      <c r="T2756" s="21">
        <f t="shared" si="12173"/>
        <v>0</v>
      </c>
      <c r="U2756" s="21">
        <f t="shared" si="12173"/>
        <v>0</v>
      </c>
      <c r="V2756" s="21">
        <f t="shared" si="12173"/>
        <v>0</v>
      </c>
      <c r="W2756" s="21">
        <f t="shared" si="12173"/>
        <v>0</v>
      </c>
      <c r="X2756" s="21" t="e">
        <f t="shared" si="12173"/>
        <v>#DIV/0!</v>
      </c>
      <c r="Y2756" s="21">
        <f t="shared" si="12173"/>
        <v>0</v>
      </c>
      <c r="Z2756" s="21">
        <f t="shared" si="12173"/>
        <v>0</v>
      </c>
      <c r="AA2756" s="21">
        <f t="shared" si="12173"/>
        <v>0</v>
      </c>
      <c r="AB2756" s="21">
        <f t="shared" si="12173"/>
        <v>0</v>
      </c>
      <c r="AC2756" s="199"/>
      <c r="AD2756" s="200"/>
      <c r="AE2756" s="200"/>
      <c r="AF2756" s="200"/>
      <c r="AG2756" s="200"/>
      <c r="AH2756" s="200"/>
      <c r="AI2756" s="200"/>
      <c r="AJ2756" s="200"/>
      <c r="AK2756" s="201"/>
      <c r="AL2756" s="200"/>
      <c r="AM2756" s="202"/>
    </row>
    <row r="2757" spans="1:39" s="6" customFormat="1" outlineLevel="1">
      <c r="B2757" s="116"/>
      <c r="C2757" s="35"/>
      <c r="D2757" s="36"/>
      <c r="E2757" s="36"/>
      <c r="F2757" s="36"/>
      <c r="G2757" s="36"/>
      <c r="H2757" s="37"/>
      <c r="I2757" s="38" t="s">
        <v>25</v>
      </c>
      <c r="J2757" s="21">
        <f>MAX(J2735:J2736,J2738,J2740,J2742,J2744,J2746,J2748,J2750,J2752)</f>
        <v>0</v>
      </c>
      <c r="K2757" s="21">
        <f t="shared" ref="K2757:AB2757" si="12174">MAX(K2735:K2736,K2738,K2740,K2742,K2744,K2746,K2748,K2750,K2752)</f>
        <v>0</v>
      </c>
      <c r="L2757" s="21">
        <f t="shared" si="12174"/>
        <v>0</v>
      </c>
      <c r="M2757" s="21">
        <f t="shared" si="12174"/>
        <v>0</v>
      </c>
      <c r="N2757" s="21">
        <f t="shared" si="12174"/>
        <v>0</v>
      </c>
      <c r="O2757" s="21">
        <f t="shared" si="12174"/>
        <v>0</v>
      </c>
      <c r="P2757" s="21">
        <f t="shared" si="12174"/>
        <v>0</v>
      </c>
      <c r="Q2757" s="21">
        <f t="shared" si="12174"/>
        <v>0</v>
      </c>
      <c r="R2757" s="21">
        <f t="shared" si="12174"/>
        <v>0</v>
      </c>
      <c r="S2757" s="21">
        <f t="shared" si="12174"/>
        <v>0</v>
      </c>
      <c r="T2757" s="21">
        <f t="shared" si="12174"/>
        <v>0</v>
      </c>
      <c r="U2757" s="21">
        <f t="shared" si="12174"/>
        <v>0</v>
      </c>
      <c r="V2757" s="21">
        <f t="shared" si="12174"/>
        <v>0</v>
      </c>
      <c r="W2757" s="21">
        <f t="shared" si="12174"/>
        <v>0</v>
      </c>
      <c r="X2757" s="21" t="e">
        <f t="shared" si="12174"/>
        <v>#DIV/0!</v>
      </c>
      <c r="Y2757" s="21">
        <f t="shared" si="12174"/>
        <v>0</v>
      </c>
      <c r="Z2757" s="21">
        <f t="shared" si="12174"/>
        <v>0</v>
      </c>
      <c r="AA2757" s="21">
        <f t="shared" si="12174"/>
        <v>0</v>
      </c>
      <c r="AB2757" s="21">
        <f t="shared" si="12174"/>
        <v>0</v>
      </c>
      <c r="AC2757" s="199"/>
      <c r="AD2757" s="200"/>
      <c r="AE2757" s="200"/>
      <c r="AF2757" s="200"/>
      <c r="AG2757" s="200"/>
      <c r="AH2757" s="200"/>
      <c r="AI2757" s="200"/>
      <c r="AJ2757" s="200"/>
      <c r="AK2757" s="201"/>
      <c r="AL2757" s="200"/>
      <c r="AM2757" s="202"/>
    </row>
    <row r="2758" spans="1:39" s="6" customFormat="1" outlineLevel="1">
      <c r="B2758" s="116"/>
      <c r="C2758" s="35"/>
      <c r="D2758" s="36"/>
      <c r="E2758" s="36"/>
      <c r="F2758" s="36"/>
      <c r="G2758" s="36"/>
      <c r="H2758" s="37"/>
      <c r="I2758" s="38"/>
      <c r="J2758" s="21"/>
      <c r="K2758" s="21"/>
      <c r="L2758" s="21"/>
      <c r="M2758" s="21"/>
      <c r="N2758" s="21"/>
      <c r="O2758" s="21"/>
      <c r="P2758" s="21"/>
      <c r="Q2758" s="21"/>
      <c r="R2758" s="21"/>
      <c r="S2758" s="21"/>
      <c r="T2758" s="21"/>
      <c r="U2758" s="21"/>
      <c r="V2758" s="21"/>
      <c r="W2758" s="21"/>
      <c r="X2758" s="21"/>
      <c r="Y2758" s="21"/>
      <c r="Z2758" s="21"/>
      <c r="AA2758" s="21"/>
      <c r="AB2758" s="21"/>
      <c r="AC2758" s="200"/>
      <c r="AD2758" s="200"/>
      <c r="AE2758" s="200"/>
      <c r="AF2758" s="200"/>
      <c r="AG2758" s="200"/>
      <c r="AH2758" s="200"/>
      <c r="AI2758" s="200"/>
      <c r="AJ2758" s="200"/>
      <c r="AK2758" s="200"/>
      <c r="AL2758" s="200"/>
      <c r="AM2758" s="202"/>
    </row>
    <row r="2759" spans="1:39" s="31" customFormat="1" ht="16.5" outlineLevel="1" thickBot="1">
      <c r="B2759" s="117"/>
      <c r="C2759" s="39"/>
      <c r="D2759" s="40"/>
      <c r="E2759" s="40"/>
      <c r="F2759" s="40"/>
      <c r="G2759" s="40"/>
      <c r="H2759" s="41"/>
      <c r="I2759" s="42"/>
      <c r="J2759" s="43"/>
      <c r="K2759" s="43"/>
      <c r="L2759" s="43"/>
      <c r="M2759" s="43"/>
      <c r="N2759" s="43"/>
      <c r="O2759" s="43"/>
      <c r="P2759" s="43"/>
      <c r="Q2759" s="43"/>
      <c r="R2759" s="43"/>
      <c r="S2759" s="43"/>
      <c r="T2759" s="43"/>
      <c r="U2759" s="43"/>
      <c r="V2759" s="43"/>
      <c r="W2759" s="43"/>
      <c r="X2759" s="43"/>
      <c r="Y2759" s="43"/>
      <c r="Z2759" s="43"/>
      <c r="AA2759" s="43"/>
      <c r="AB2759" s="43"/>
      <c r="AC2759" s="204"/>
      <c r="AD2759" s="204"/>
      <c r="AE2759" s="204"/>
      <c r="AF2759" s="204"/>
      <c r="AG2759" s="204"/>
      <c r="AH2759" s="204"/>
      <c r="AI2759" s="204"/>
      <c r="AJ2759" s="204"/>
      <c r="AK2759" s="204"/>
      <c r="AL2759" s="204"/>
      <c r="AM2759" s="205"/>
    </row>
    <row r="2760" spans="1:39" customFormat="1">
      <c r="B2760" s="118"/>
      <c r="C2760" s="28"/>
      <c r="D2760" s="19"/>
      <c r="E2760" s="19"/>
      <c r="F2760" s="19"/>
      <c r="G2760" s="19"/>
      <c r="H2760" s="29"/>
      <c r="I2760" s="20"/>
      <c r="J2760" s="30"/>
      <c r="K2760" s="30"/>
      <c r="L2760" s="30"/>
      <c r="M2760" s="30"/>
      <c r="N2760" s="30"/>
      <c r="O2760" s="30"/>
      <c r="P2760" s="30"/>
      <c r="Q2760" s="30"/>
      <c r="R2760" s="30"/>
      <c r="S2760" s="30"/>
      <c r="T2760" s="30"/>
      <c r="U2760" s="30"/>
      <c r="V2760" s="30"/>
      <c r="W2760" s="30"/>
      <c r="X2760" s="30"/>
      <c r="Y2760" s="30"/>
      <c r="Z2760" s="30"/>
      <c r="AA2760" s="30"/>
      <c r="AB2760" s="30"/>
      <c r="AC2760" s="206"/>
      <c r="AD2760" s="206"/>
      <c r="AE2760" s="206"/>
      <c r="AF2760" s="206"/>
      <c r="AG2760" s="206"/>
      <c r="AH2760" s="206"/>
      <c r="AI2760" s="206"/>
      <c r="AJ2760" s="206"/>
      <c r="AK2760" s="206"/>
      <c r="AL2760" s="206"/>
      <c r="AM2760" s="207"/>
    </row>
    <row r="2761" spans="1:39" customFormat="1" outlineLevel="1">
      <c r="B2761" s="114" t="s">
        <v>41</v>
      </c>
      <c r="C2761" s="28"/>
      <c r="D2761" s="19"/>
      <c r="E2761" s="19"/>
      <c r="F2761" s="19"/>
      <c r="G2761" s="19"/>
      <c r="H2761" s="29"/>
      <c r="I2761" s="20"/>
      <c r="J2761" s="30"/>
      <c r="K2761" s="30"/>
      <c r="L2761" s="30"/>
      <c r="M2761" s="30"/>
      <c r="N2761" s="30"/>
      <c r="O2761" s="30"/>
      <c r="P2761" s="30"/>
      <c r="Q2761" s="30"/>
      <c r="R2761" s="30"/>
      <c r="S2761" s="30"/>
      <c r="T2761" s="30"/>
      <c r="U2761" s="30"/>
      <c r="V2761" s="30"/>
      <c r="W2761" s="30"/>
      <c r="X2761" s="30"/>
      <c r="Y2761" s="30"/>
      <c r="Z2761" s="30"/>
      <c r="AA2761" s="30"/>
      <c r="AB2761" s="30"/>
      <c r="AC2761" s="206"/>
      <c r="AD2761" s="206"/>
      <c r="AE2761" s="206"/>
      <c r="AF2761" s="206"/>
      <c r="AG2761" s="206"/>
      <c r="AH2761" s="206"/>
      <c r="AI2761" s="206"/>
      <c r="AJ2761" s="206"/>
      <c r="AK2761" s="206"/>
      <c r="AL2761" s="206"/>
      <c r="AM2761" s="207"/>
    </row>
    <row r="2762" spans="1:39" customFormat="1" outlineLevel="1">
      <c r="A2762" t="str">
        <f>B2762&amp;C2762</f>
        <v>Surname, Forename1</v>
      </c>
      <c r="B2762" s="255" t="s">
        <v>28</v>
      </c>
      <c r="C2762" s="122">
        <v>1</v>
      </c>
      <c r="D2762" s="26" t="s">
        <v>22</v>
      </c>
      <c r="E2762" s="103"/>
      <c r="F2762" s="217"/>
      <c r="G2762" s="218"/>
      <c r="H2762" s="16"/>
      <c r="I2762" s="16"/>
      <c r="J2762" s="17"/>
      <c r="K2762" s="94"/>
      <c r="L2762" s="94"/>
      <c r="M2762" s="94"/>
      <c r="N2762" s="94"/>
      <c r="O2762" s="94"/>
      <c r="P2762" s="94"/>
      <c r="Q2762" s="17">
        <f>SUM(K2762:P2762)</f>
        <v>0</v>
      </c>
      <c r="R2762" s="94"/>
      <c r="S2762" s="94"/>
      <c r="T2762" s="17">
        <f>SUM(R2762:S2762)</f>
        <v>0</v>
      </c>
      <c r="U2762" s="17"/>
      <c r="V2762" s="94"/>
      <c r="W2762" s="17"/>
      <c r="X2762" s="94" t="e">
        <f>AVERAGE(V2762:W2762)</f>
        <v>#DIV/0!</v>
      </c>
      <c r="Y2762" s="17"/>
      <c r="Z2762" s="17"/>
      <c r="AA2762" s="17"/>
      <c r="AB2762" s="17"/>
      <c r="AC2762" s="190">
        <f>IF(J2762&lt;&gt;0,INT(25.4347*POWER((18-J2762),1.81)),0)</f>
        <v>0</v>
      </c>
      <c r="AD2762" s="190">
        <f>IF(Q2762&lt;&gt;0,INT(0.14354*POWER(((10*Q2762)-220),1.4)),0)</f>
        <v>0</v>
      </c>
      <c r="AE2762" s="190">
        <f>IF(T2762&lt;&gt;0,INT(51.39*POWER((T2762-1.5),1.05)),0)</f>
        <v>0</v>
      </c>
      <c r="AF2762" s="190">
        <f>IF(U2762&lt;&gt;0,INT(0.8465*POWER(((100*U2762)-75),1.42)),0)</f>
        <v>0</v>
      </c>
      <c r="AG2762" s="190" t="e">
        <f>IF(X2762&lt;&gt;0,INT(1.53775*POWER((82-X2762),1.81)),0)</f>
        <v>#DIV/0!</v>
      </c>
      <c r="AH2762" s="190">
        <f>IF(Y2762&lt;&gt;0,INT(5.74352*POWER((28.5-Y2762),1.92)),0)</f>
        <v>0</v>
      </c>
      <c r="AI2762" s="190">
        <f>IF(Z2762&lt;&gt;0,INT(12.91*POWER((Z2762-4),1.1)),0)</f>
        <v>0</v>
      </c>
      <c r="AJ2762" s="190">
        <f>IF(AA2762&lt;&gt;0,INT(0.2797*POWER(((100*AA2762)),1.35)),0)</f>
        <v>0</v>
      </c>
      <c r="AK2762" s="191">
        <f>IF(AB2762&lt;&gt;0,INT(100.14*POWER((AB2762-1),1.08)),0)</f>
        <v>0</v>
      </c>
      <c r="AL2762" s="208">
        <v>7</v>
      </c>
      <c r="AM2762" s="193" t="e">
        <f>SUM(AC2762:AK2762)</f>
        <v>#DIV/0!</v>
      </c>
    </row>
    <row r="2763" spans="1:39" customFormat="1" outlineLevel="1">
      <c r="A2763" t="str">
        <f>B2762&amp;C2763</f>
        <v>Surname, Forename2</v>
      </c>
      <c r="B2763" s="256"/>
      <c r="C2763" s="123">
        <v>2</v>
      </c>
      <c r="D2763" s="26" t="s">
        <v>22</v>
      </c>
      <c r="E2763" s="103"/>
      <c r="F2763" s="219"/>
      <c r="G2763" s="220"/>
      <c r="H2763" s="15"/>
      <c r="I2763" s="16"/>
      <c r="J2763" s="17"/>
      <c r="K2763" s="94"/>
      <c r="L2763" s="94"/>
      <c r="M2763" s="94"/>
      <c r="N2763" s="94"/>
      <c r="O2763" s="94"/>
      <c r="P2763" s="94"/>
      <c r="Q2763" s="17" t="str">
        <f>IF(SUM(K2763:P2763)=0,"",SUM(K2763:P2763))</f>
        <v/>
      </c>
      <c r="R2763" s="94"/>
      <c r="S2763" s="94"/>
      <c r="T2763" s="17" t="str">
        <f>IF(SUM(R2763:S2763)=0,"",SUM(R2763:S2763))</f>
        <v/>
      </c>
      <c r="U2763" s="17"/>
      <c r="V2763" s="94"/>
      <c r="W2763" s="17"/>
      <c r="X2763" s="94" t="str">
        <f>IFERROR(AVERAGE(V2763:W2763),"")</f>
        <v/>
      </c>
      <c r="Y2763" s="17"/>
      <c r="Z2763" s="17"/>
      <c r="AA2763" s="71"/>
      <c r="AB2763" s="17"/>
      <c r="AC2763" s="190" t="str">
        <f>IF(J2763="","",IF(J2763&lt;&gt;0,INT(25.4347*POWER((18-J2763),1.81)),0))</f>
        <v/>
      </c>
      <c r="AD2763" s="190" t="str">
        <f>IFERROR(IF(Q2763&lt;&gt;0,INT(0.14354*POWER(((10*Q2763)-220),1.4)),0),"")</f>
        <v/>
      </c>
      <c r="AE2763" s="190" t="str">
        <f>IFERROR(IF(T2763&lt;&gt;0,INT(51.39*POWER((T2763-1.5),1.05)),0),"")</f>
        <v/>
      </c>
      <c r="AF2763" s="190">
        <f>IF(U2763&lt;&gt;0,INT(0.8465*POWER(((100*U2763)-75),1.42)),0)</f>
        <v>0</v>
      </c>
      <c r="AG2763" s="190" t="str">
        <f>IFERROR(IF(X2763&lt;&gt;0,INT(1.53775*POWER((82-X2763),1.81)),0),"")</f>
        <v/>
      </c>
      <c r="AH2763" s="190" t="str">
        <f>IF(Y2763="","",IF(Y2763&lt;&gt;0,INT(5.74352*POWER((28.5-Y2763),1.92)),0))</f>
        <v/>
      </c>
      <c r="AI2763" s="190">
        <f>IF(Z2763&lt;&gt;0,INT(12.91*POWER((Z2763-4),1.1)),0)</f>
        <v>0</v>
      </c>
      <c r="AJ2763" s="190" t="str">
        <f>IF(AA2763="","",IF(AA2763&lt;&gt;0,INT(0.2797*POWER(((100*AA2763)),1.35)),0))</f>
        <v/>
      </c>
      <c r="AK2763" s="191" t="str">
        <f>IF(AB2763="","",IF(AB2763&lt;&gt;0,INT(100.14*POWER((AB2763-1),1.08)),0))</f>
        <v/>
      </c>
      <c r="AL2763" s="192">
        <f>COUNT(J2763,Q2763,T2763,X2763,Y2763,AA2763,AB2763)</f>
        <v>0</v>
      </c>
      <c r="AM2763" s="193" t="str">
        <f>IF(AL2763=0,"",SUM(AC2763:AK2763))</f>
        <v/>
      </c>
    </row>
    <row r="2764" spans="1:39" customFormat="1" outlineLevel="1">
      <c r="B2764" s="256"/>
      <c r="C2764" s="124" t="s">
        <v>65</v>
      </c>
      <c r="D2764" s="103"/>
      <c r="E2764" s="103"/>
      <c r="F2764" s="219"/>
      <c r="G2764" s="220"/>
      <c r="H2764" s="104"/>
      <c r="I2764" s="105"/>
      <c r="J2764" s="107" t="str">
        <f>IFERROR((J2762-J2763)/J2763*100%,"")</f>
        <v/>
      </c>
      <c r="K2764" s="107" t="str">
        <f>IFERROR((K2763-K2762)/K2763*100%,"")</f>
        <v/>
      </c>
      <c r="L2764" s="107" t="str">
        <f t="shared" ref="L2764:S2764" si="12175">IFERROR((L2763-L2762)/L2763*100%,"")</f>
        <v/>
      </c>
      <c r="M2764" s="107" t="str">
        <f t="shared" si="12175"/>
        <v/>
      </c>
      <c r="N2764" s="107" t="str">
        <f t="shared" si="12175"/>
        <v/>
      </c>
      <c r="O2764" s="107" t="str">
        <f t="shared" si="12175"/>
        <v/>
      </c>
      <c r="P2764" s="107" t="str">
        <f t="shared" si="12175"/>
        <v/>
      </c>
      <c r="Q2764" s="107" t="str">
        <f t="shared" si="12175"/>
        <v/>
      </c>
      <c r="R2764" s="107" t="str">
        <f t="shared" si="12175"/>
        <v/>
      </c>
      <c r="S2764" s="107" t="str">
        <f t="shared" si="12175"/>
        <v/>
      </c>
      <c r="T2764" s="107" t="str">
        <f>IFERROR((T2763-T2762)/T2763*100%,"")</f>
        <v/>
      </c>
      <c r="U2764" s="107" t="str">
        <f t="shared" ref="U2764" si="12176">IFERROR((U2763-U2762)/U2763*100%,"")</f>
        <v/>
      </c>
      <c r="V2764" s="107" t="str">
        <f>IFERROR((V2762-V2763)/V2763*100%,"")</f>
        <v/>
      </c>
      <c r="W2764" s="107" t="str">
        <f>IFERROR((W2762-W2763)/W2763*100%,"")</f>
        <v/>
      </c>
      <c r="X2764" s="107" t="str">
        <f>IFERROR((X2762-X2763)/X2763*100%,"")</f>
        <v/>
      </c>
      <c r="Y2764" s="107" t="str">
        <f>IFERROR((Y2762-Y2763)/Y2763*100%,"")</f>
        <v/>
      </c>
      <c r="Z2764" s="107" t="str">
        <f t="shared" ref="Z2764:AB2764" si="12177">IFERROR((Z2763-Z2762)/Z2763*100%,"")</f>
        <v/>
      </c>
      <c r="AA2764" s="107" t="str">
        <f t="shared" si="12177"/>
        <v/>
      </c>
      <c r="AB2764" s="107" t="str">
        <f t="shared" si="12177"/>
        <v/>
      </c>
      <c r="AC2764" s="194" t="str">
        <f t="shared" ref="AC2764" si="12178">IFERROR((AC2763-AC2762)/AC2763*100%,"")</f>
        <v/>
      </c>
      <c r="AD2764" s="194" t="str">
        <f t="shared" ref="AD2764" si="12179">IFERROR((AD2763-AD2762)/AD2763*100%,"")</f>
        <v/>
      </c>
      <c r="AE2764" s="194" t="str">
        <f t="shared" ref="AE2764" si="12180">IFERROR((AE2763-AE2762)/AE2763*100%,"")</f>
        <v/>
      </c>
      <c r="AF2764" s="194" t="str">
        <f t="shared" ref="AF2764" si="12181">IFERROR((AF2763-AF2762)/AF2763*100%,"")</f>
        <v/>
      </c>
      <c r="AG2764" s="194" t="str">
        <f t="shared" ref="AG2764" si="12182">IFERROR((AG2763-AG2762)/AG2763*100%,"")</f>
        <v/>
      </c>
      <c r="AH2764" s="194" t="str">
        <f t="shared" ref="AH2764" si="12183">IFERROR((AH2763-AH2762)/AH2763*100%,"")</f>
        <v/>
      </c>
      <c r="AI2764" s="194" t="str">
        <f t="shared" ref="AI2764" si="12184">IFERROR((AI2763-AI2762)/AI2763*100%,"")</f>
        <v/>
      </c>
      <c r="AJ2764" s="194" t="str">
        <f t="shared" ref="AJ2764" si="12185">IFERROR((AJ2763-AJ2762)/AJ2763*100%,"")</f>
        <v/>
      </c>
      <c r="AK2764" s="194" t="str">
        <f t="shared" ref="AK2764" si="12186">IFERROR((AK2763-AK2762)/AK2763*100%,"")</f>
        <v/>
      </c>
      <c r="AL2764" s="194" t="str">
        <f t="shared" ref="AL2764:AM2764" si="12187">IFERROR((AL2763-AL2762)/AL2763*100%,"")</f>
        <v/>
      </c>
      <c r="AM2764" s="228" t="str">
        <f t="shared" si="12187"/>
        <v/>
      </c>
    </row>
    <row r="2765" spans="1:39" customFormat="1" outlineLevel="1">
      <c r="A2765" t="str">
        <f>B2762&amp;C2765</f>
        <v>Surname, Forename3</v>
      </c>
      <c r="B2765" s="256"/>
      <c r="C2765" s="123">
        <v>3</v>
      </c>
      <c r="D2765" s="26" t="s">
        <v>22</v>
      </c>
      <c r="E2765" s="103"/>
      <c r="F2765" s="219"/>
      <c r="G2765" s="220"/>
      <c r="H2765" s="15"/>
      <c r="I2765" s="16"/>
      <c r="J2765" s="17"/>
      <c r="K2765" s="94"/>
      <c r="L2765" s="94"/>
      <c r="M2765" s="94"/>
      <c r="N2765" s="94"/>
      <c r="O2765" s="94"/>
      <c r="P2765" s="94"/>
      <c r="Q2765" s="17" t="str">
        <f>IF(SUM(K2765:P2765)=0,"",SUM(K2765:P2765))</f>
        <v/>
      </c>
      <c r="R2765" s="94"/>
      <c r="S2765" s="94"/>
      <c r="T2765" s="17" t="str">
        <f>IF(SUM(R2765:S2765)=0,"",SUM(R2765:S2765))</f>
        <v/>
      </c>
      <c r="U2765" s="17"/>
      <c r="V2765" s="94"/>
      <c r="W2765" s="17"/>
      <c r="X2765" s="94" t="str">
        <f>IFERROR(AVERAGE(V2765:W2765),"")</f>
        <v/>
      </c>
      <c r="Y2765" s="17"/>
      <c r="Z2765" s="17"/>
      <c r="AA2765" s="71"/>
      <c r="AB2765" s="17"/>
      <c r="AC2765" s="190" t="str">
        <f>IF(J2765="","",IF(J2765&lt;&gt;0,INT(25.4347*POWER((18-J2765),1.81)),0))</f>
        <v/>
      </c>
      <c r="AD2765" s="190" t="str">
        <f>IFERROR(IF(Q2765&lt;&gt;0,INT(0.14354*POWER(((10*Q2765)-220),1.4)),0),"")</f>
        <v/>
      </c>
      <c r="AE2765" s="190" t="str">
        <f>IFERROR(IF(T2765&lt;&gt;0,INT(51.39*POWER((T2765-1.5),1.05)),0),"")</f>
        <v/>
      </c>
      <c r="AF2765" s="190">
        <f>IF(U2765&lt;&gt;0,INT(0.8465*POWER(((100*U2765)-75),1.42)),0)</f>
        <v>0</v>
      </c>
      <c r="AG2765" s="190" t="str">
        <f>IFERROR(IF(X2765&lt;&gt;0,INT(1.53775*POWER((82-X2765),1.81)),0),"")</f>
        <v/>
      </c>
      <c r="AH2765" s="190" t="str">
        <f>IF(Y2765="","",IF(Y2765&lt;&gt;0,INT(5.74352*POWER((28.5-Y2765),1.92)),0))</f>
        <v/>
      </c>
      <c r="AI2765" s="190">
        <f>IF(Z2765&lt;&gt;0,INT(12.91*POWER((Z2765-4),1.1)),0)</f>
        <v>0</v>
      </c>
      <c r="AJ2765" s="190" t="str">
        <f>IF(AA2765="","",IF(AA2765&lt;&gt;0,INT(0.2797*POWER(((100*AA2765)),1.35)),0))</f>
        <v/>
      </c>
      <c r="AK2765" s="191" t="str">
        <f>IF(AB2765="","",IF(AB2765&lt;&gt;0,INT(100.14*POWER((AB2765-1),1.08)),0))</f>
        <v/>
      </c>
      <c r="AL2765" s="192">
        <f>COUNT(J2765,Q2765,T2765,X2765,Y2765,AA2765,AB2765)</f>
        <v>0</v>
      </c>
      <c r="AM2765" s="193" t="str">
        <f>IF(AL2765=0,"",SUM(AC2765:AK2765))</f>
        <v/>
      </c>
    </row>
    <row r="2766" spans="1:39" customFormat="1" outlineLevel="1">
      <c r="B2766" s="256"/>
      <c r="C2766" s="124" t="s">
        <v>65</v>
      </c>
      <c r="D2766" s="103"/>
      <c r="E2766" s="103"/>
      <c r="F2766" s="219"/>
      <c r="G2766" s="220"/>
      <c r="H2766" s="104"/>
      <c r="I2766" s="105"/>
      <c r="J2766" s="107" t="str">
        <f>IFERROR((J2763-J2765)/J2765*100%,"")</f>
        <v/>
      </c>
      <c r="K2766" s="107" t="str">
        <f t="shared" ref="K2766:T2766" si="12188">IFERROR((K2765-K2763)/K2765*100%,"")</f>
        <v/>
      </c>
      <c r="L2766" s="107" t="str">
        <f t="shared" si="12188"/>
        <v/>
      </c>
      <c r="M2766" s="107" t="str">
        <f t="shared" si="12188"/>
        <v/>
      </c>
      <c r="N2766" s="107" t="str">
        <f t="shared" si="12188"/>
        <v/>
      </c>
      <c r="O2766" s="107" t="str">
        <f t="shared" si="12188"/>
        <v/>
      </c>
      <c r="P2766" s="107" t="str">
        <f t="shared" si="12188"/>
        <v/>
      </c>
      <c r="Q2766" s="107" t="str">
        <f t="shared" si="12188"/>
        <v/>
      </c>
      <c r="R2766" s="107" t="str">
        <f t="shared" si="12188"/>
        <v/>
      </c>
      <c r="S2766" s="107" t="str">
        <f t="shared" si="12188"/>
        <v/>
      </c>
      <c r="T2766" s="107" t="str">
        <f t="shared" si="12188"/>
        <v/>
      </c>
      <c r="U2766" s="107" t="str">
        <f t="shared" ref="U2766" si="12189">IFERROR((U2765-U2764)/U2765*100%,"")</f>
        <v/>
      </c>
      <c r="V2766" s="107" t="str">
        <f>IFERROR((V2763-V2765)/V2765*100%,"")</f>
        <v/>
      </c>
      <c r="W2766" s="107" t="str">
        <f>IFERROR((W2763-W2765)/W2765*100%,"")</f>
        <v/>
      </c>
      <c r="X2766" s="107" t="str">
        <f>IFERROR((X2763-X2765)/X2765*100%,"")</f>
        <v/>
      </c>
      <c r="Y2766" s="107" t="str">
        <f>IFERROR((Y2763-Y2765)/Y2765*100%,"")</f>
        <v/>
      </c>
      <c r="Z2766" s="107" t="str">
        <f t="shared" ref="Z2766" si="12190">IFERROR((Z2765-Z2764)/Z2765*100%,"")</f>
        <v/>
      </c>
      <c r="AA2766" s="107" t="str">
        <f>IFERROR((AA2765-AA2763)/AA2765*100%,"")</f>
        <v/>
      </c>
      <c r="AB2766" s="107" t="str">
        <f>IFERROR((AB2765-AB2763)/AB2765*100%,"")</f>
        <v/>
      </c>
      <c r="AC2766" s="194" t="str">
        <f t="shared" ref="AC2766" si="12191">IFERROR((AC2765-AC2764)/AC2765*100%,"")</f>
        <v/>
      </c>
      <c r="AD2766" s="194" t="str">
        <f t="shared" ref="AD2766" si="12192">IFERROR((AD2765-AD2764)/AD2765*100%,"")</f>
        <v/>
      </c>
      <c r="AE2766" s="194" t="str">
        <f t="shared" ref="AE2766" si="12193">IFERROR((AE2765-AE2764)/AE2765*100%,"")</f>
        <v/>
      </c>
      <c r="AF2766" s="194" t="str">
        <f t="shared" ref="AF2766" si="12194">IFERROR((AF2765-AF2764)/AF2765*100%,"")</f>
        <v/>
      </c>
      <c r="AG2766" s="194" t="str">
        <f t="shared" ref="AG2766" si="12195">IFERROR((AG2765-AG2764)/AG2765*100%,"")</f>
        <v/>
      </c>
      <c r="AH2766" s="194" t="str">
        <f t="shared" ref="AH2766" si="12196">IFERROR((AH2765-AH2764)/AH2765*100%,"")</f>
        <v/>
      </c>
      <c r="AI2766" s="194" t="str">
        <f t="shared" ref="AI2766" si="12197">IFERROR((AI2765-AI2764)/AI2765*100%,"")</f>
        <v/>
      </c>
      <c r="AJ2766" s="194" t="str">
        <f t="shared" ref="AJ2766" si="12198">IFERROR((AJ2765-AJ2764)/AJ2765*100%,"")</f>
        <v/>
      </c>
      <c r="AK2766" s="194" t="str">
        <f t="shared" ref="AK2766" si="12199">IFERROR((AK2765-AK2764)/AK2765*100%,"")</f>
        <v/>
      </c>
      <c r="AL2766" s="194" t="str">
        <f t="shared" ref="AL2766" si="12200">IFERROR((AL2765-AL2764)/AL2765*100%,"")</f>
        <v/>
      </c>
      <c r="AM2766" s="227" t="str">
        <f>IFERROR((AM2765-AM2763)/AM2765*100%,"")</f>
        <v/>
      </c>
    </row>
    <row r="2767" spans="1:39" customFormat="1" outlineLevel="1">
      <c r="A2767" t="str">
        <f>B2762&amp;C2767</f>
        <v>Surname, Forename4</v>
      </c>
      <c r="B2767" s="256"/>
      <c r="C2767" s="123">
        <v>4</v>
      </c>
      <c r="D2767" s="26" t="s">
        <v>22</v>
      </c>
      <c r="E2767" s="103"/>
      <c r="F2767" s="219"/>
      <c r="G2767" s="220"/>
      <c r="H2767" s="15"/>
      <c r="I2767" s="16"/>
      <c r="J2767" s="17"/>
      <c r="K2767" s="94"/>
      <c r="L2767" s="94"/>
      <c r="M2767" s="94"/>
      <c r="N2767" s="94"/>
      <c r="O2767" s="94"/>
      <c r="P2767" s="94"/>
      <c r="Q2767" s="17" t="str">
        <f>IF(SUM(K2767:P2767)=0,"",SUM(K2767:P2767))</f>
        <v/>
      </c>
      <c r="R2767" s="94"/>
      <c r="S2767" s="94"/>
      <c r="T2767" s="17" t="str">
        <f>IF(SUM(R2767:S2767)=0,"",SUM(R2767:S2767))</f>
        <v/>
      </c>
      <c r="U2767" s="17"/>
      <c r="V2767" s="94"/>
      <c r="W2767" s="17"/>
      <c r="X2767" s="94" t="str">
        <f>IFERROR(AVERAGE(V2767:W2767),"")</f>
        <v/>
      </c>
      <c r="Y2767" s="17"/>
      <c r="Z2767" s="17"/>
      <c r="AA2767" s="71"/>
      <c r="AB2767" s="17"/>
      <c r="AC2767" s="190" t="str">
        <f>IF(J2767="","",IF(J2767&lt;&gt;0,INT(25.4347*POWER((18-J2767),1.81)),0))</f>
        <v/>
      </c>
      <c r="AD2767" s="190" t="str">
        <f>IFERROR(IF(Q2767&lt;&gt;0,INT(0.14354*POWER(((10*Q2767)-220),1.4)),0),"")</f>
        <v/>
      </c>
      <c r="AE2767" s="190" t="str">
        <f>IFERROR(IF(T2767&lt;&gt;0,INT(51.39*POWER((T2767-1.5),1.05)),0),"")</f>
        <v/>
      </c>
      <c r="AF2767" s="190">
        <f>IF(U2767&lt;&gt;0,INT(0.8465*POWER(((100*U2767)-75),1.42)),0)</f>
        <v>0</v>
      </c>
      <c r="AG2767" s="190" t="str">
        <f>IFERROR(IF(X2767&lt;&gt;0,INT(1.53775*POWER((82-X2767),1.81)),0),"")</f>
        <v/>
      </c>
      <c r="AH2767" s="190" t="str">
        <f>IF(Y2767="","",IF(Y2767&lt;&gt;0,INT(5.74352*POWER((28.5-Y2767),1.92)),0))</f>
        <v/>
      </c>
      <c r="AI2767" s="190">
        <f>IF(Z2767&lt;&gt;0,INT(12.91*POWER((Z2767-4),1.1)),0)</f>
        <v>0</v>
      </c>
      <c r="AJ2767" s="190" t="str">
        <f>IF(AA2767="","",IF(AA2767&lt;&gt;0,INT(0.2797*POWER(((100*AA2767)),1.35)),0))</f>
        <v/>
      </c>
      <c r="AK2767" s="191" t="str">
        <f>IF(AB2767="","",IF(AB2767&lt;&gt;0,INT(100.14*POWER((AB2767-1),1.08)),0))</f>
        <v/>
      </c>
      <c r="AL2767" s="192">
        <f>COUNT(J2767,Q2767,T2767,X2767,Y2767,AA2767,AB2767)</f>
        <v>0</v>
      </c>
      <c r="AM2767" s="193" t="str">
        <f>IF(AL2767=0,"",SUM(AC2767:AK2767))</f>
        <v/>
      </c>
    </row>
    <row r="2768" spans="1:39" customFormat="1" outlineLevel="1">
      <c r="B2768" s="256"/>
      <c r="C2768" s="124" t="s">
        <v>65</v>
      </c>
      <c r="D2768" s="103"/>
      <c r="E2768" s="103"/>
      <c r="F2768" s="219"/>
      <c r="G2768" s="220"/>
      <c r="H2768" s="104"/>
      <c r="I2768" s="105"/>
      <c r="J2768" s="107" t="str">
        <f>IFERROR((J2765-J2767)/J2767*100%,"")</f>
        <v/>
      </c>
      <c r="K2768" s="107" t="str">
        <f t="shared" ref="K2768:T2768" si="12201">IFERROR((K2767-K2765)/K2767*100%,"")</f>
        <v/>
      </c>
      <c r="L2768" s="107" t="str">
        <f t="shared" si="12201"/>
        <v/>
      </c>
      <c r="M2768" s="107" t="str">
        <f t="shared" si="12201"/>
        <v/>
      </c>
      <c r="N2768" s="107" t="str">
        <f t="shared" si="12201"/>
        <v/>
      </c>
      <c r="O2768" s="107" t="str">
        <f t="shared" si="12201"/>
        <v/>
      </c>
      <c r="P2768" s="107" t="str">
        <f t="shared" si="12201"/>
        <v/>
      </c>
      <c r="Q2768" s="107" t="str">
        <f t="shared" si="12201"/>
        <v/>
      </c>
      <c r="R2768" s="107" t="str">
        <f t="shared" si="12201"/>
        <v/>
      </c>
      <c r="S2768" s="107" t="str">
        <f t="shared" si="12201"/>
        <v/>
      </c>
      <c r="T2768" s="107" t="str">
        <f t="shared" si="12201"/>
        <v/>
      </c>
      <c r="U2768" s="107" t="str">
        <f t="shared" ref="U2768" si="12202">IFERROR((U2767-U2766)/U2767*100%,"")</f>
        <v/>
      </c>
      <c r="V2768" s="107" t="str">
        <f>IFERROR((V2765-V2767)/V2767*100%,"")</f>
        <v/>
      </c>
      <c r="W2768" s="107" t="str">
        <f>IFERROR((W2765-W2767)/W2767*100%,"")</f>
        <v/>
      </c>
      <c r="X2768" s="107" t="str">
        <f>IFERROR((X2765-X2767)/X2767*100%,"")</f>
        <v/>
      </c>
      <c r="Y2768" s="107" t="str">
        <f>IFERROR((Y2765-Y2767)/Y2767*100%,"")</f>
        <v/>
      </c>
      <c r="Z2768" s="107" t="str">
        <f t="shared" ref="Z2768" si="12203">IFERROR((Z2767-Z2766)/Z2767*100%,"")</f>
        <v/>
      </c>
      <c r="AA2768" s="107" t="str">
        <f>IFERROR((AA2767-AA2765)/AA2767*100%,"")</f>
        <v/>
      </c>
      <c r="AB2768" s="107" t="str">
        <f>IFERROR((AB2767-AB2765)/AB2767*100%,"")</f>
        <v/>
      </c>
      <c r="AC2768" s="194" t="str">
        <f t="shared" ref="AC2768" si="12204">IFERROR((AC2767-AC2766)/AC2767*100%,"")</f>
        <v/>
      </c>
      <c r="AD2768" s="194" t="str">
        <f t="shared" ref="AD2768" si="12205">IFERROR((AD2767-AD2766)/AD2767*100%,"")</f>
        <v/>
      </c>
      <c r="AE2768" s="194" t="str">
        <f t="shared" ref="AE2768" si="12206">IFERROR((AE2767-AE2766)/AE2767*100%,"")</f>
        <v/>
      </c>
      <c r="AF2768" s="194" t="str">
        <f t="shared" ref="AF2768" si="12207">IFERROR((AF2767-AF2766)/AF2767*100%,"")</f>
        <v/>
      </c>
      <c r="AG2768" s="194" t="str">
        <f t="shared" ref="AG2768" si="12208">IFERROR((AG2767-AG2766)/AG2767*100%,"")</f>
        <v/>
      </c>
      <c r="AH2768" s="194" t="str">
        <f t="shared" ref="AH2768" si="12209">IFERROR((AH2767-AH2766)/AH2767*100%,"")</f>
        <v/>
      </c>
      <c r="AI2768" s="194" t="str">
        <f t="shared" ref="AI2768" si="12210">IFERROR((AI2767-AI2766)/AI2767*100%,"")</f>
        <v/>
      </c>
      <c r="AJ2768" s="194" t="str">
        <f t="shared" ref="AJ2768" si="12211">IFERROR((AJ2767-AJ2766)/AJ2767*100%,"")</f>
        <v/>
      </c>
      <c r="AK2768" s="194" t="str">
        <f t="shared" ref="AK2768" si="12212">IFERROR((AK2767-AK2766)/AK2767*100%,"")</f>
        <v/>
      </c>
      <c r="AL2768" s="194" t="str">
        <f t="shared" ref="AL2768" si="12213">IFERROR((AL2767-AL2766)/AL2767*100%,"")</f>
        <v/>
      </c>
      <c r="AM2768" s="227" t="str">
        <f>IFERROR((AM2767-AM2765)/AM2767*100%,"")</f>
        <v/>
      </c>
    </row>
    <row r="2769" spans="1:39" customFormat="1" outlineLevel="1">
      <c r="A2769" t="str">
        <f>B2762&amp;C2769</f>
        <v>Surname, Forename5</v>
      </c>
      <c r="B2769" s="256"/>
      <c r="C2769" s="123">
        <v>5</v>
      </c>
      <c r="D2769" s="26" t="s">
        <v>22</v>
      </c>
      <c r="E2769" s="103"/>
      <c r="F2769" s="219"/>
      <c r="G2769" s="220"/>
      <c r="H2769" s="15"/>
      <c r="I2769" s="16"/>
      <c r="J2769" s="17"/>
      <c r="K2769" s="94"/>
      <c r="L2769" s="94"/>
      <c r="M2769" s="94"/>
      <c r="N2769" s="94"/>
      <c r="O2769" s="94"/>
      <c r="P2769" s="94"/>
      <c r="Q2769" s="17" t="str">
        <f>IF(SUM(K2769:P2769)=0,"",SUM(K2769:P2769))</f>
        <v/>
      </c>
      <c r="R2769" s="94"/>
      <c r="S2769" s="94"/>
      <c r="T2769" s="17" t="str">
        <f>IF(SUM(R2769:S2769)=0,"",SUM(R2769:S2769))</f>
        <v/>
      </c>
      <c r="U2769" s="17"/>
      <c r="V2769" s="94"/>
      <c r="W2769" s="17"/>
      <c r="X2769" s="94" t="str">
        <f>IFERROR(AVERAGE(V2769:W2769),"")</f>
        <v/>
      </c>
      <c r="Y2769" s="17"/>
      <c r="Z2769" s="17"/>
      <c r="AA2769" s="71"/>
      <c r="AB2769" s="17"/>
      <c r="AC2769" s="190" t="str">
        <f>IF(J2769="","",IF(J2769&lt;&gt;0,INT(25.4347*POWER((18-J2769),1.81)),0))</f>
        <v/>
      </c>
      <c r="AD2769" s="190" t="str">
        <f>IFERROR(IF(Q2769&lt;&gt;0,INT(0.14354*POWER(((10*Q2769)-220),1.4)),0),"")</f>
        <v/>
      </c>
      <c r="AE2769" s="190" t="str">
        <f>IFERROR(IF(T2769&lt;&gt;0,INT(51.39*POWER((T2769-1.5),1.05)),0),"")</f>
        <v/>
      </c>
      <c r="AF2769" s="190">
        <f>IF(U2769&lt;&gt;0,INT(0.8465*POWER(((100*U2769)-75),1.42)),0)</f>
        <v>0</v>
      </c>
      <c r="AG2769" s="190" t="str">
        <f>IFERROR(IF(X2769&lt;&gt;0,INT(1.53775*POWER((82-X2769),1.81)),0),"")</f>
        <v/>
      </c>
      <c r="AH2769" s="190" t="str">
        <f>IF(Y2769="","",IF(Y2769&lt;&gt;0,INT(5.74352*POWER((28.5-Y2769),1.92)),0))</f>
        <v/>
      </c>
      <c r="AI2769" s="190">
        <f>IF(Z2769&lt;&gt;0,INT(12.91*POWER((Z2769-4),1.1)),0)</f>
        <v>0</v>
      </c>
      <c r="AJ2769" s="190" t="str">
        <f>IF(AA2769="","",IF(AA2769&lt;&gt;0,INT(0.2797*POWER(((100*AA2769)),1.35)),0))</f>
        <v/>
      </c>
      <c r="AK2769" s="191" t="str">
        <f>IF(AB2769="","",IF(AB2769&lt;&gt;0,INT(100.14*POWER((AB2769-1),1.08)),0))</f>
        <v/>
      </c>
      <c r="AL2769" s="192">
        <f>COUNT(J2769,Q2769,T2769,X2769,Y2769,AA2769,AB2769)</f>
        <v>0</v>
      </c>
      <c r="AM2769" s="193" t="str">
        <f>IF(AL2769=0,"",SUM(AC2769:AK2769))</f>
        <v/>
      </c>
    </row>
    <row r="2770" spans="1:39" customFormat="1" outlineLevel="1">
      <c r="B2770" s="256"/>
      <c r="C2770" s="124" t="s">
        <v>65</v>
      </c>
      <c r="D2770" s="103"/>
      <c r="E2770" s="103"/>
      <c r="F2770" s="219"/>
      <c r="G2770" s="220"/>
      <c r="H2770" s="104"/>
      <c r="I2770" s="105"/>
      <c r="J2770" s="107" t="str">
        <f>IFERROR((J2767-J2769)/J2769*100%,"")</f>
        <v/>
      </c>
      <c r="K2770" s="107" t="str">
        <f t="shared" ref="K2770:T2770" si="12214">IFERROR((K2769-K2767)/K2769*100%,"")</f>
        <v/>
      </c>
      <c r="L2770" s="107" t="str">
        <f t="shared" si="12214"/>
        <v/>
      </c>
      <c r="M2770" s="107" t="str">
        <f t="shared" si="12214"/>
        <v/>
      </c>
      <c r="N2770" s="107" t="str">
        <f t="shared" si="12214"/>
        <v/>
      </c>
      <c r="O2770" s="107" t="str">
        <f t="shared" si="12214"/>
        <v/>
      </c>
      <c r="P2770" s="107" t="str">
        <f t="shared" si="12214"/>
        <v/>
      </c>
      <c r="Q2770" s="107" t="str">
        <f t="shared" si="12214"/>
        <v/>
      </c>
      <c r="R2770" s="107" t="str">
        <f t="shared" si="12214"/>
        <v/>
      </c>
      <c r="S2770" s="107" t="str">
        <f t="shared" si="12214"/>
        <v/>
      </c>
      <c r="T2770" s="107" t="str">
        <f t="shared" si="12214"/>
        <v/>
      </c>
      <c r="U2770" s="107" t="str">
        <f t="shared" ref="U2770" si="12215">IFERROR((U2769-U2768)/U2769*100%,"")</f>
        <v/>
      </c>
      <c r="V2770" s="107" t="str">
        <f>IFERROR((V2767-V2769)/V2769*100%,"")</f>
        <v/>
      </c>
      <c r="W2770" s="107" t="str">
        <f>IFERROR((W2767-W2769)/W2769*100%,"")</f>
        <v/>
      </c>
      <c r="X2770" s="107" t="str">
        <f>IFERROR((X2767-X2769)/X2769*100%,"")</f>
        <v/>
      </c>
      <c r="Y2770" s="107" t="str">
        <f>IFERROR((Y2767-Y2769)/Y2769*100%,"")</f>
        <v/>
      </c>
      <c r="Z2770" s="107" t="str">
        <f t="shared" ref="Z2770" si="12216">IFERROR((Z2769-Z2768)/Z2769*100%,"")</f>
        <v/>
      </c>
      <c r="AA2770" s="107" t="str">
        <f>IFERROR((AA2769-AA2767)/AA2769*100%,"")</f>
        <v/>
      </c>
      <c r="AB2770" s="107" t="str">
        <f>IFERROR((AB2769-AB2767)/AB2769*100%,"")</f>
        <v/>
      </c>
      <c r="AC2770" s="194" t="str">
        <f t="shared" ref="AC2770" si="12217">IFERROR((AC2769-AC2768)/AC2769*100%,"")</f>
        <v/>
      </c>
      <c r="AD2770" s="194" t="str">
        <f t="shared" ref="AD2770" si="12218">IFERROR((AD2769-AD2768)/AD2769*100%,"")</f>
        <v/>
      </c>
      <c r="AE2770" s="194" t="str">
        <f t="shared" ref="AE2770" si="12219">IFERROR((AE2769-AE2768)/AE2769*100%,"")</f>
        <v/>
      </c>
      <c r="AF2770" s="194" t="str">
        <f t="shared" ref="AF2770" si="12220">IFERROR((AF2769-AF2768)/AF2769*100%,"")</f>
        <v/>
      </c>
      <c r="AG2770" s="194" t="str">
        <f t="shared" ref="AG2770" si="12221">IFERROR((AG2769-AG2768)/AG2769*100%,"")</f>
        <v/>
      </c>
      <c r="AH2770" s="194" t="str">
        <f t="shared" ref="AH2770" si="12222">IFERROR((AH2769-AH2768)/AH2769*100%,"")</f>
        <v/>
      </c>
      <c r="AI2770" s="194" t="str">
        <f t="shared" ref="AI2770" si="12223">IFERROR((AI2769-AI2768)/AI2769*100%,"")</f>
        <v/>
      </c>
      <c r="AJ2770" s="194" t="str">
        <f t="shared" ref="AJ2770" si="12224">IFERROR((AJ2769-AJ2768)/AJ2769*100%,"")</f>
        <v/>
      </c>
      <c r="AK2770" s="194" t="str">
        <f t="shared" ref="AK2770" si="12225">IFERROR((AK2769-AK2768)/AK2769*100%,"")</f>
        <v/>
      </c>
      <c r="AL2770" s="194" t="str">
        <f t="shared" ref="AL2770" si="12226">IFERROR((AL2769-AL2768)/AL2769*100%,"")</f>
        <v/>
      </c>
      <c r="AM2770" s="227" t="str">
        <f>IFERROR((AM2769-AM2767)/AM2769*100%,"")</f>
        <v/>
      </c>
    </row>
    <row r="2771" spans="1:39" customFormat="1" outlineLevel="1">
      <c r="A2771" t="str">
        <f>B2762&amp;C2771</f>
        <v>Surname, Forename6</v>
      </c>
      <c r="B2771" s="256"/>
      <c r="C2771" s="123">
        <v>6</v>
      </c>
      <c r="D2771" s="26" t="s">
        <v>22</v>
      </c>
      <c r="E2771" s="103"/>
      <c r="F2771" s="219"/>
      <c r="G2771" s="220"/>
      <c r="H2771" s="15"/>
      <c r="I2771" s="16"/>
      <c r="J2771" s="17"/>
      <c r="K2771" s="94"/>
      <c r="L2771" s="94"/>
      <c r="M2771" s="94"/>
      <c r="N2771" s="94"/>
      <c r="O2771" s="94"/>
      <c r="P2771" s="94"/>
      <c r="Q2771" s="17" t="str">
        <f>IF(SUM(K2771:P2771)=0,"",SUM(K2771:P2771))</f>
        <v/>
      </c>
      <c r="R2771" s="94"/>
      <c r="S2771" s="94"/>
      <c r="T2771" s="17" t="str">
        <f>IF(SUM(R2771:S2771)=0,"",SUM(R2771:S2771))</f>
        <v/>
      </c>
      <c r="U2771" s="17"/>
      <c r="V2771" s="94"/>
      <c r="W2771" s="17"/>
      <c r="X2771" s="94" t="str">
        <f>IFERROR(AVERAGE(V2771:W2771),"")</f>
        <v/>
      </c>
      <c r="Y2771" s="17"/>
      <c r="Z2771" s="17"/>
      <c r="AA2771" s="71"/>
      <c r="AB2771" s="17"/>
      <c r="AC2771" s="190" t="str">
        <f>IF(J2771="","",IF(J2771&lt;&gt;0,INT(25.4347*POWER((18-J2771),1.81)),0))</f>
        <v/>
      </c>
      <c r="AD2771" s="190" t="str">
        <f>IFERROR(IF(Q2771&lt;&gt;0,INT(0.14354*POWER(((10*Q2771)-220),1.4)),0),"")</f>
        <v/>
      </c>
      <c r="AE2771" s="190" t="str">
        <f>IFERROR(IF(T2771&lt;&gt;0,INT(51.39*POWER((T2771-1.5),1.05)),0),"")</f>
        <v/>
      </c>
      <c r="AF2771" s="190">
        <f>IF(U2771&lt;&gt;0,INT(0.8465*POWER(((100*U2771)-75),1.42)),0)</f>
        <v>0</v>
      </c>
      <c r="AG2771" s="190" t="str">
        <f>IFERROR(IF(X2771&lt;&gt;0,INT(1.53775*POWER((82-X2771),1.81)),0),"")</f>
        <v/>
      </c>
      <c r="AH2771" s="190" t="str">
        <f>IF(Y2771="","",IF(Y2771&lt;&gt;0,INT(5.74352*POWER((28.5-Y2771),1.92)),0))</f>
        <v/>
      </c>
      <c r="AI2771" s="190">
        <f>IF(Z2771&lt;&gt;0,INT(12.91*POWER((Z2771-4),1.1)),0)</f>
        <v>0</v>
      </c>
      <c r="AJ2771" s="190" t="str">
        <f>IF(AA2771="","",IF(AA2771&lt;&gt;0,INT(0.2797*POWER(((100*AA2771)),1.35)),0))</f>
        <v/>
      </c>
      <c r="AK2771" s="191" t="str">
        <f>IF(AB2771="","",IF(AB2771&lt;&gt;0,INT(100.14*POWER((AB2771-1),1.08)),0))</f>
        <v/>
      </c>
      <c r="AL2771" s="192">
        <f>COUNT(J2771,Q2771,T2771,X2771,Y2771,AA2771,AB2771)</f>
        <v>0</v>
      </c>
      <c r="AM2771" s="193" t="str">
        <f>IF(AL2771=0,"",SUM(AC2771:AK2771))</f>
        <v/>
      </c>
    </row>
    <row r="2772" spans="1:39" customFormat="1" outlineLevel="1">
      <c r="B2772" s="256"/>
      <c r="C2772" s="124" t="s">
        <v>65</v>
      </c>
      <c r="D2772" s="103"/>
      <c r="E2772" s="103"/>
      <c r="F2772" s="219"/>
      <c r="G2772" s="220"/>
      <c r="H2772" s="104"/>
      <c r="I2772" s="105"/>
      <c r="J2772" s="107" t="str">
        <f>IFERROR((J2769-J2771)/J2771*100%,"")</f>
        <v/>
      </c>
      <c r="K2772" s="107" t="str">
        <f t="shared" ref="K2772:T2772" si="12227">IFERROR((K2771-K2769)/K2771*100%,"")</f>
        <v/>
      </c>
      <c r="L2772" s="107" t="str">
        <f t="shared" si="12227"/>
        <v/>
      </c>
      <c r="M2772" s="107" t="str">
        <f t="shared" si="12227"/>
        <v/>
      </c>
      <c r="N2772" s="107" t="str">
        <f t="shared" si="12227"/>
        <v/>
      </c>
      <c r="O2772" s="107" t="str">
        <f t="shared" si="12227"/>
        <v/>
      </c>
      <c r="P2772" s="107" t="str">
        <f t="shared" si="12227"/>
        <v/>
      </c>
      <c r="Q2772" s="107" t="str">
        <f t="shared" si="12227"/>
        <v/>
      </c>
      <c r="R2772" s="107" t="str">
        <f t="shared" si="12227"/>
        <v/>
      </c>
      <c r="S2772" s="107" t="str">
        <f t="shared" si="12227"/>
        <v/>
      </c>
      <c r="T2772" s="107" t="str">
        <f t="shared" si="12227"/>
        <v/>
      </c>
      <c r="U2772" s="107" t="str">
        <f t="shared" ref="U2772" si="12228">IFERROR((U2771-U2770)/U2771*100%,"")</f>
        <v/>
      </c>
      <c r="V2772" s="107" t="str">
        <f>IFERROR((V2769-V2771)/V2771*100%,"")</f>
        <v/>
      </c>
      <c r="W2772" s="107" t="str">
        <f>IFERROR((W2769-W2771)/W2771*100%,"")</f>
        <v/>
      </c>
      <c r="X2772" s="107" t="str">
        <f>IFERROR((X2769-X2771)/X2771*100%,"")</f>
        <v/>
      </c>
      <c r="Y2772" s="107" t="str">
        <f>IFERROR((Y2769-Y2771)/Y2771*100%,"")</f>
        <v/>
      </c>
      <c r="Z2772" s="107" t="str">
        <f t="shared" ref="Z2772" si="12229">IFERROR((Z2771-Z2770)/Z2771*100%,"")</f>
        <v/>
      </c>
      <c r="AA2772" s="107" t="str">
        <f>IFERROR((AA2771-AA2769)/AA2771*100%,"")</f>
        <v/>
      </c>
      <c r="AB2772" s="107" t="str">
        <f>IFERROR((AB2771-AB2769)/AB2771*100%,"")</f>
        <v/>
      </c>
      <c r="AC2772" s="194" t="str">
        <f t="shared" ref="AC2772" si="12230">IFERROR((AC2771-AC2770)/AC2771*100%,"")</f>
        <v/>
      </c>
      <c r="AD2772" s="194" t="str">
        <f t="shared" ref="AD2772" si="12231">IFERROR((AD2771-AD2770)/AD2771*100%,"")</f>
        <v/>
      </c>
      <c r="AE2772" s="194" t="str">
        <f t="shared" ref="AE2772" si="12232">IFERROR((AE2771-AE2770)/AE2771*100%,"")</f>
        <v/>
      </c>
      <c r="AF2772" s="194" t="str">
        <f t="shared" ref="AF2772" si="12233">IFERROR((AF2771-AF2770)/AF2771*100%,"")</f>
        <v/>
      </c>
      <c r="AG2772" s="194" t="str">
        <f t="shared" ref="AG2772" si="12234">IFERROR((AG2771-AG2770)/AG2771*100%,"")</f>
        <v/>
      </c>
      <c r="AH2772" s="194" t="str">
        <f t="shared" ref="AH2772" si="12235">IFERROR((AH2771-AH2770)/AH2771*100%,"")</f>
        <v/>
      </c>
      <c r="AI2772" s="194" t="str">
        <f t="shared" ref="AI2772" si="12236">IFERROR((AI2771-AI2770)/AI2771*100%,"")</f>
        <v/>
      </c>
      <c r="AJ2772" s="194" t="str">
        <f t="shared" ref="AJ2772" si="12237">IFERROR((AJ2771-AJ2770)/AJ2771*100%,"")</f>
        <v/>
      </c>
      <c r="AK2772" s="194" t="str">
        <f t="shared" ref="AK2772" si="12238">IFERROR((AK2771-AK2770)/AK2771*100%,"")</f>
        <v/>
      </c>
      <c r="AL2772" s="194" t="str">
        <f t="shared" ref="AL2772" si="12239">IFERROR((AL2771-AL2770)/AL2771*100%,"")</f>
        <v/>
      </c>
      <c r="AM2772" s="227" t="str">
        <f>IFERROR((AM2771-AM2769)/AM2771*100%,"")</f>
        <v/>
      </c>
    </row>
    <row r="2773" spans="1:39" customFormat="1" outlineLevel="1">
      <c r="A2773" t="str">
        <f>B2762&amp;C2773</f>
        <v>Surname, Forename7</v>
      </c>
      <c r="B2773" s="256"/>
      <c r="C2773" s="123">
        <v>7</v>
      </c>
      <c r="D2773" s="26" t="s">
        <v>22</v>
      </c>
      <c r="E2773" s="103"/>
      <c r="F2773" s="219"/>
      <c r="G2773" s="220"/>
      <c r="H2773" s="15"/>
      <c r="I2773" s="16"/>
      <c r="J2773" s="17"/>
      <c r="K2773" s="94"/>
      <c r="L2773" s="94"/>
      <c r="M2773" s="94"/>
      <c r="N2773" s="94"/>
      <c r="O2773" s="94"/>
      <c r="P2773" s="94"/>
      <c r="Q2773" s="17" t="str">
        <f>IF(SUM(K2773:P2773)=0,"",SUM(K2773:P2773))</f>
        <v/>
      </c>
      <c r="R2773" s="94"/>
      <c r="S2773" s="94"/>
      <c r="T2773" s="17" t="str">
        <f>IF(SUM(R2773:S2773)=0,"",SUM(R2773:S2773))</f>
        <v/>
      </c>
      <c r="U2773" s="17"/>
      <c r="V2773" s="94"/>
      <c r="W2773" s="17"/>
      <c r="X2773" s="94" t="str">
        <f>IFERROR(AVERAGE(V2773:W2773),"")</f>
        <v/>
      </c>
      <c r="Y2773" s="17"/>
      <c r="Z2773" s="17"/>
      <c r="AA2773" s="71"/>
      <c r="AB2773" s="17"/>
      <c r="AC2773" s="190" t="str">
        <f>IF(J2773="","",IF(J2773&lt;&gt;0,INT(25.4347*POWER((18-J2773),1.81)),0))</f>
        <v/>
      </c>
      <c r="AD2773" s="190" t="str">
        <f>IFERROR(IF(Q2773&lt;&gt;0,INT(0.14354*POWER(((10*Q2773)-220),1.4)),0),"")</f>
        <v/>
      </c>
      <c r="AE2773" s="190" t="str">
        <f>IFERROR(IF(T2773&lt;&gt;0,INT(51.39*POWER((T2773-1.5),1.05)),0),"")</f>
        <v/>
      </c>
      <c r="AF2773" s="190">
        <f>IF(U2773&lt;&gt;0,INT(0.8465*POWER(((100*U2773)-75),1.42)),0)</f>
        <v>0</v>
      </c>
      <c r="AG2773" s="190" t="str">
        <f>IFERROR(IF(X2773&lt;&gt;0,INT(1.53775*POWER((82-X2773),1.81)),0),"")</f>
        <v/>
      </c>
      <c r="AH2773" s="190" t="str">
        <f>IF(Y2773="","",IF(Y2773&lt;&gt;0,INT(5.74352*POWER((28.5-Y2773),1.92)),0))</f>
        <v/>
      </c>
      <c r="AI2773" s="190">
        <f>IF(Z2773&lt;&gt;0,INT(12.91*POWER((Z2773-4),1.1)),0)</f>
        <v>0</v>
      </c>
      <c r="AJ2773" s="190" t="str">
        <f>IF(AA2773="","",IF(AA2773&lt;&gt;0,INT(0.2797*POWER(((100*AA2773)),1.35)),0))</f>
        <v/>
      </c>
      <c r="AK2773" s="191" t="str">
        <f>IF(AB2773="","",IF(AB2773&lt;&gt;0,INT(100.14*POWER((AB2773-1),1.08)),0))</f>
        <v/>
      </c>
      <c r="AL2773" s="192">
        <f>COUNT(J2773,Q2773,T2773,X2773,Y2773,AA2773,AB2773)</f>
        <v>0</v>
      </c>
      <c r="AM2773" s="193" t="str">
        <f>IF(AL2773=0,"",SUM(AC2773:AK2773))</f>
        <v/>
      </c>
    </row>
    <row r="2774" spans="1:39" customFormat="1" outlineLevel="1">
      <c r="B2774" s="256"/>
      <c r="C2774" s="124" t="s">
        <v>65</v>
      </c>
      <c r="D2774" s="103"/>
      <c r="E2774" s="103"/>
      <c r="F2774" s="219"/>
      <c r="G2774" s="220"/>
      <c r="H2774" s="104"/>
      <c r="I2774" s="105"/>
      <c r="J2774" s="107" t="str">
        <f>IFERROR((J2771-J2773)/J2773*100%,"")</f>
        <v/>
      </c>
      <c r="K2774" s="107" t="str">
        <f t="shared" ref="K2774:T2774" si="12240">IFERROR((K2773-K2771)/K2773*100%,"")</f>
        <v/>
      </c>
      <c r="L2774" s="107" t="str">
        <f t="shared" si="12240"/>
        <v/>
      </c>
      <c r="M2774" s="107" t="str">
        <f t="shared" si="12240"/>
        <v/>
      </c>
      <c r="N2774" s="107" t="str">
        <f t="shared" si="12240"/>
        <v/>
      </c>
      <c r="O2774" s="107" t="str">
        <f t="shared" si="12240"/>
        <v/>
      </c>
      <c r="P2774" s="107" t="str">
        <f t="shared" si="12240"/>
        <v/>
      </c>
      <c r="Q2774" s="107" t="str">
        <f t="shared" si="12240"/>
        <v/>
      </c>
      <c r="R2774" s="107" t="str">
        <f t="shared" si="12240"/>
        <v/>
      </c>
      <c r="S2774" s="107" t="str">
        <f t="shared" si="12240"/>
        <v/>
      </c>
      <c r="T2774" s="107" t="str">
        <f t="shared" si="12240"/>
        <v/>
      </c>
      <c r="U2774" s="107" t="str">
        <f t="shared" ref="U2774" si="12241">IFERROR((U2773-U2772)/U2773*100%,"")</f>
        <v/>
      </c>
      <c r="V2774" s="107" t="str">
        <f>IFERROR((V2771-V2773)/V2773*100%,"")</f>
        <v/>
      </c>
      <c r="W2774" s="107" t="str">
        <f>IFERROR((W2771-W2773)/W2773*100%,"")</f>
        <v/>
      </c>
      <c r="X2774" s="107" t="str">
        <f>IFERROR((X2771-X2773)/X2773*100%,"")</f>
        <v/>
      </c>
      <c r="Y2774" s="107" t="str">
        <f>IFERROR((Y2771-Y2773)/Y2773*100%,"")</f>
        <v/>
      </c>
      <c r="Z2774" s="107" t="str">
        <f t="shared" ref="Z2774" si="12242">IFERROR((Z2773-Z2772)/Z2773*100%,"")</f>
        <v/>
      </c>
      <c r="AA2774" s="107" t="str">
        <f>IFERROR((AA2773-AA2771)/AA2773*100%,"")</f>
        <v/>
      </c>
      <c r="AB2774" s="107" t="str">
        <f>IFERROR((AB2773-AB2771)/AB2773*100%,"")</f>
        <v/>
      </c>
      <c r="AC2774" s="194" t="str">
        <f t="shared" ref="AC2774" si="12243">IFERROR((AC2773-AC2772)/AC2773*100%,"")</f>
        <v/>
      </c>
      <c r="AD2774" s="194" t="str">
        <f t="shared" ref="AD2774" si="12244">IFERROR((AD2773-AD2772)/AD2773*100%,"")</f>
        <v/>
      </c>
      <c r="AE2774" s="194" t="str">
        <f t="shared" ref="AE2774" si="12245">IFERROR((AE2773-AE2772)/AE2773*100%,"")</f>
        <v/>
      </c>
      <c r="AF2774" s="194" t="str">
        <f t="shared" ref="AF2774" si="12246">IFERROR((AF2773-AF2772)/AF2773*100%,"")</f>
        <v/>
      </c>
      <c r="AG2774" s="194" t="str">
        <f t="shared" ref="AG2774" si="12247">IFERROR((AG2773-AG2772)/AG2773*100%,"")</f>
        <v/>
      </c>
      <c r="AH2774" s="194" t="str">
        <f t="shared" ref="AH2774" si="12248">IFERROR((AH2773-AH2772)/AH2773*100%,"")</f>
        <v/>
      </c>
      <c r="AI2774" s="194" t="str">
        <f t="shared" ref="AI2774" si="12249">IFERROR((AI2773-AI2772)/AI2773*100%,"")</f>
        <v/>
      </c>
      <c r="AJ2774" s="194" t="str">
        <f t="shared" ref="AJ2774" si="12250">IFERROR((AJ2773-AJ2772)/AJ2773*100%,"")</f>
        <v/>
      </c>
      <c r="AK2774" s="194" t="str">
        <f t="shared" ref="AK2774" si="12251">IFERROR((AK2773-AK2772)/AK2773*100%,"")</f>
        <v/>
      </c>
      <c r="AL2774" s="194" t="str">
        <f t="shared" ref="AL2774" si="12252">IFERROR((AL2773-AL2772)/AL2773*100%,"")</f>
        <v/>
      </c>
      <c r="AM2774" s="227" t="str">
        <f>IFERROR((AM2773-AM2771)/AM2773*100%,"")</f>
        <v/>
      </c>
    </row>
    <row r="2775" spans="1:39" customFormat="1" outlineLevel="1">
      <c r="A2775" t="str">
        <f>B2762&amp;C2775</f>
        <v>Surname, Forename8</v>
      </c>
      <c r="B2775" s="256"/>
      <c r="C2775" s="123">
        <v>8</v>
      </c>
      <c r="D2775" s="26" t="s">
        <v>22</v>
      </c>
      <c r="E2775" s="103"/>
      <c r="F2775" s="219"/>
      <c r="G2775" s="220"/>
      <c r="H2775" s="15"/>
      <c r="I2775" s="16"/>
      <c r="J2775" s="17"/>
      <c r="K2775" s="94"/>
      <c r="L2775" s="94"/>
      <c r="M2775" s="94"/>
      <c r="N2775" s="94"/>
      <c r="O2775" s="94"/>
      <c r="P2775" s="94"/>
      <c r="Q2775" s="17" t="str">
        <f>IF(SUM(K2775:P2775)=0,"",SUM(K2775:P2775))</f>
        <v/>
      </c>
      <c r="R2775" s="94"/>
      <c r="S2775" s="94"/>
      <c r="T2775" s="17" t="str">
        <f>IF(SUM(R2775:S2775)=0,"",SUM(R2775:S2775))</f>
        <v/>
      </c>
      <c r="U2775" s="17"/>
      <c r="V2775" s="94"/>
      <c r="W2775" s="17"/>
      <c r="X2775" s="94" t="str">
        <f>IFERROR(AVERAGE(V2775:W2775),"")</f>
        <v/>
      </c>
      <c r="Y2775" s="17"/>
      <c r="Z2775" s="17"/>
      <c r="AA2775" s="71"/>
      <c r="AB2775" s="17"/>
      <c r="AC2775" s="190" t="str">
        <f>IF(J2775="","",IF(J2775&lt;&gt;0,INT(25.4347*POWER((18-J2775),1.81)),0))</f>
        <v/>
      </c>
      <c r="AD2775" s="190" t="str">
        <f>IFERROR(IF(Q2775&lt;&gt;0,INT(0.14354*POWER(((10*Q2775)-220),1.4)),0),"")</f>
        <v/>
      </c>
      <c r="AE2775" s="190" t="str">
        <f>IFERROR(IF(T2775&lt;&gt;0,INT(51.39*POWER((T2775-1.5),1.05)),0),"")</f>
        <v/>
      </c>
      <c r="AF2775" s="190">
        <f>IF(U2775&lt;&gt;0,INT(0.8465*POWER(((100*U2775)-75),1.42)),0)</f>
        <v>0</v>
      </c>
      <c r="AG2775" s="190" t="str">
        <f>IFERROR(IF(X2775&lt;&gt;0,INT(1.53775*POWER((82-X2775),1.81)),0),"")</f>
        <v/>
      </c>
      <c r="AH2775" s="190" t="str">
        <f>IF(Y2775="","",IF(Y2775&lt;&gt;0,INT(5.74352*POWER((28.5-Y2775),1.92)),0))</f>
        <v/>
      </c>
      <c r="AI2775" s="190">
        <f>IF(Z2775&lt;&gt;0,INT(12.91*POWER((Z2775-4),1.1)),0)</f>
        <v>0</v>
      </c>
      <c r="AJ2775" s="190" t="str">
        <f>IF(AA2775="","",IF(AA2775&lt;&gt;0,INT(0.2797*POWER(((100*AA2775)),1.35)),0))</f>
        <v/>
      </c>
      <c r="AK2775" s="191" t="str">
        <f>IF(AB2775="","",IF(AB2775&lt;&gt;0,INT(100.14*POWER((AB2775-1),1.08)),0))</f>
        <v/>
      </c>
      <c r="AL2775" s="192">
        <f>COUNT(J2775,Q2775,T2775,X2775,Y2775,AA2775,AB2775)</f>
        <v>0</v>
      </c>
      <c r="AM2775" s="193" t="str">
        <f>IF(AL2775=0,"",SUM(AC2775:AK2775))</f>
        <v/>
      </c>
    </row>
    <row r="2776" spans="1:39" customFormat="1" outlineLevel="1">
      <c r="B2776" s="256"/>
      <c r="C2776" s="124" t="s">
        <v>65</v>
      </c>
      <c r="D2776" s="103"/>
      <c r="E2776" s="103"/>
      <c r="F2776" s="219"/>
      <c r="G2776" s="220"/>
      <c r="H2776" s="104"/>
      <c r="I2776" s="105"/>
      <c r="J2776" s="107" t="str">
        <f>IFERROR((J2773-J2775)/J2775*100%,"")</f>
        <v/>
      </c>
      <c r="K2776" s="107" t="str">
        <f t="shared" ref="K2776:T2776" si="12253">IFERROR((K2775-K2773)/K2775*100%,"")</f>
        <v/>
      </c>
      <c r="L2776" s="107" t="str">
        <f t="shared" si="12253"/>
        <v/>
      </c>
      <c r="M2776" s="107" t="str">
        <f t="shared" si="12253"/>
        <v/>
      </c>
      <c r="N2776" s="107" t="str">
        <f t="shared" si="12253"/>
        <v/>
      </c>
      <c r="O2776" s="107" t="str">
        <f t="shared" si="12253"/>
        <v/>
      </c>
      <c r="P2776" s="107" t="str">
        <f t="shared" si="12253"/>
        <v/>
      </c>
      <c r="Q2776" s="107" t="str">
        <f t="shared" si="12253"/>
        <v/>
      </c>
      <c r="R2776" s="107" t="str">
        <f t="shared" si="12253"/>
        <v/>
      </c>
      <c r="S2776" s="107" t="str">
        <f t="shared" si="12253"/>
        <v/>
      </c>
      <c r="T2776" s="107" t="str">
        <f t="shared" si="12253"/>
        <v/>
      </c>
      <c r="U2776" s="107" t="str">
        <f t="shared" ref="U2776" si="12254">IFERROR((U2775-U2774)/U2775*100%,"")</f>
        <v/>
      </c>
      <c r="V2776" s="107" t="str">
        <f>IFERROR((V2773-V2775)/V2775*100%,"")</f>
        <v/>
      </c>
      <c r="W2776" s="107" t="str">
        <f>IFERROR((W2773-W2775)/W2775*100%,"")</f>
        <v/>
      </c>
      <c r="X2776" s="107" t="str">
        <f>IFERROR((X2773-X2775)/X2775*100%,"")</f>
        <v/>
      </c>
      <c r="Y2776" s="107" t="str">
        <f>IFERROR((Y2773-Y2775)/Y2775*100%,"")</f>
        <v/>
      </c>
      <c r="Z2776" s="107" t="str">
        <f t="shared" ref="Z2776" si="12255">IFERROR((Z2775-Z2774)/Z2775*100%,"")</f>
        <v/>
      </c>
      <c r="AA2776" s="107" t="str">
        <f>IFERROR((AA2775-AA2773)/AA2775*100%,"")</f>
        <v/>
      </c>
      <c r="AB2776" s="107" t="str">
        <f>IFERROR((AB2775-AB2773)/AB2775*100%,"")</f>
        <v/>
      </c>
      <c r="AC2776" s="194" t="str">
        <f t="shared" ref="AC2776" si="12256">IFERROR((AC2775-AC2774)/AC2775*100%,"")</f>
        <v/>
      </c>
      <c r="AD2776" s="194" t="str">
        <f t="shared" ref="AD2776" si="12257">IFERROR((AD2775-AD2774)/AD2775*100%,"")</f>
        <v/>
      </c>
      <c r="AE2776" s="194" t="str">
        <f t="shared" ref="AE2776" si="12258">IFERROR((AE2775-AE2774)/AE2775*100%,"")</f>
        <v/>
      </c>
      <c r="AF2776" s="194" t="str">
        <f t="shared" ref="AF2776" si="12259">IFERROR((AF2775-AF2774)/AF2775*100%,"")</f>
        <v/>
      </c>
      <c r="AG2776" s="194" t="str">
        <f t="shared" ref="AG2776" si="12260">IFERROR((AG2775-AG2774)/AG2775*100%,"")</f>
        <v/>
      </c>
      <c r="AH2776" s="194" t="str">
        <f t="shared" ref="AH2776" si="12261">IFERROR((AH2775-AH2774)/AH2775*100%,"")</f>
        <v/>
      </c>
      <c r="AI2776" s="194" t="str">
        <f t="shared" ref="AI2776" si="12262">IFERROR((AI2775-AI2774)/AI2775*100%,"")</f>
        <v/>
      </c>
      <c r="AJ2776" s="194" t="str">
        <f t="shared" ref="AJ2776" si="12263">IFERROR((AJ2775-AJ2774)/AJ2775*100%,"")</f>
        <v/>
      </c>
      <c r="AK2776" s="194" t="str">
        <f t="shared" ref="AK2776" si="12264">IFERROR((AK2775-AK2774)/AK2775*100%,"")</f>
        <v/>
      </c>
      <c r="AL2776" s="194" t="str">
        <f t="shared" ref="AL2776" si="12265">IFERROR((AL2775-AL2774)/AL2775*100%,"")</f>
        <v/>
      </c>
      <c r="AM2776" s="227" t="str">
        <f>IFERROR((AM2775-AM2773)/AM2775*100%,"")</f>
        <v/>
      </c>
    </row>
    <row r="2777" spans="1:39" customFormat="1" outlineLevel="1">
      <c r="A2777" t="str">
        <f>B2762&amp;C2777</f>
        <v>Surname, Forename9</v>
      </c>
      <c r="B2777" s="256"/>
      <c r="C2777" s="123">
        <v>9</v>
      </c>
      <c r="D2777" s="26" t="s">
        <v>22</v>
      </c>
      <c r="E2777" s="103"/>
      <c r="F2777" s="219"/>
      <c r="G2777" s="220"/>
      <c r="H2777" s="15"/>
      <c r="I2777" s="16"/>
      <c r="J2777" s="17"/>
      <c r="K2777" s="94"/>
      <c r="L2777" s="94"/>
      <c r="M2777" s="94"/>
      <c r="N2777" s="94"/>
      <c r="O2777" s="94"/>
      <c r="P2777" s="94"/>
      <c r="Q2777" s="17" t="str">
        <f>IF(SUM(K2777:P2777)=0,"",SUM(K2777:P2777))</f>
        <v/>
      </c>
      <c r="R2777" s="94"/>
      <c r="S2777" s="94"/>
      <c r="T2777" s="17" t="str">
        <f>IF(SUM(R2777:S2777)=0,"",SUM(R2777:S2777))</f>
        <v/>
      </c>
      <c r="U2777" s="17"/>
      <c r="V2777" s="94"/>
      <c r="W2777" s="17"/>
      <c r="X2777" s="94" t="str">
        <f>IFERROR(AVERAGE(V2777:W2777),"")</f>
        <v/>
      </c>
      <c r="Y2777" s="17"/>
      <c r="Z2777" s="17"/>
      <c r="AA2777" s="71"/>
      <c r="AB2777" s="17"/>
      <c r="AC2777" s="190" t="str">
        <f>IF(J2777="","",IF(J2777&lt;&gt;0,INT(25.4347*POWER((18-J2777),1.81)),0))</f>
        <v/>
      </c>
      <c r="AD2777" s="190" t="str">
        <f>IFERROR(IF(Q2777&lt;&gt;0,INT(0.14354*POWER(((10*Q2777)-220),1.4)),0),"")</f>
        <v/>
      </c>
      <c r="AE2777" s="190" t="str">
        <f>IFERROR(IF(T2777&lt;&gt;0,INT(51.39*POWER((T2777-1.5),1.05)),0),"")</f>
        <v/>
      </c>
      <c r="AF2777" s="190">
        <f>IF(U2777&lt;&gt;0,INT(0.8465*POWER(((100*U2777)-75),1.42)),0)</f>
        <v>0</v>
      </c>
      <c r="AG2777" s="190" t="str">
        <f>IFERROR(IF(X2777&lt;&gt;0,INT(1.53775*POWER((82-X2777),1.81)),0),"")</f>
        <v/>
      </c>
      <c r="AH2777" s="190" t="str">
        <f>IF(Y2777="","",IF(Y2777&lt;&gt;0,INT(5.74352*POWER((28.5-Y2777),1.92)),0))</f>
        <v/>
      </c>
      <c r="AI2777" s="190">
        <f>IF(Z2777&lt;&gt;0,INT(12.91*POWER((Z2777-4),1.1)),0)</f>
        <v>0</v>
      </c>
      <c r="AJ2777" s="190" t="str">
        <f>IF(AA2777="","",IF(AA2777&lt;&gt;0,INT(0.2797*POWER(((100*AA2777)),1.35)),0))</f>
        <v/>
      </c>
      <c r="AK2777" s="191" t="str">
        <f>IF(AB2777="","",IF(AB2777&lt;&gt;0,INT(100.14*POWER((AB2777-1),1.08)),0))</f>
        <v/>
      </c>
      <c r="AL2777" s="192">
        <f>COUNT(J2777,Q2777,T2777,X2777,Y2777,AA2777,AB2777)</f>
        <v>0</v>
      </c>
      <c r="AM2777" s="193" t="str">
        <f>IF(AL2777=0,"",SUM(AC2777:AK2777))</f>
        <v/>
      </c>
    </row>
    <row r="2778" spans="1:39" customFormat="1" outlineLevel="1">
      <c r="B2778" s="256"/>
      <c r="C2778" s="124" t="s">
        <v>65</v>
      </c>
      <c r="D2778" s="33"/>
      <c r="E2778" s="33"/>
      <c r="F2778" s="221"/>
      <c r="G2778" s="222"/>
      <c r="H2778" s="18"/>
      <c r="I2778" s="44"/>
      <c r="J2778" s="107" t="str">
        <f>IFERROR((J2775-J2777)/J2777*100%,"")</f>
        <v/>
      </c>
      <c r="K2778" s="107" t="str">
        <f t="shared" ref="K2778:T2778" si="12266">IFERROR((K2777-K2775)/K2777*100%,"")</f>
        <v/>
      </c>
      <c r="L2778" s="107" t="str">
        <f t="shared" si="12266"/>
        <v/>
      </c>
      <c r="M2778" s="107" t="str">
        <f t="shared" si="12266"/>
        <v/>
      </c>
      <c r="N2778" s="107" t="str">
        <f t="shared" si="12266"/>
        <v/>
      </c>
      <c r="O2778" s="107" t="str">
        <f t="shared" si="12266"/>
        <v/>
      </c>
      <c r="P2778" s="107" t="str">
        <f t="shared" si="12266"/>
        <v/>
      </c>
      <c r="Q2778" s="107" t="str">
        <f t="shared" si="12266"/>
        <v/>
      </c>
      <c r="R2778" s="107" t="str">
        <f t="shared" si="12266"/>
        <v/>
      </c>
      <c r="S2778" s="107" t="str">
        <f t="shared" si="12266"/>
        <v/>
      </c>
      <c r="T2778" s="107" t="str">
        <f t="shared" si="12266"/>
        <v/>
      </c>
      <c r="U2778" s="107" t="str">
        <f t="shared" ref="U2778" si="12267">IFERROR((U2777-U2776)/U2777*100%,"")</f>
        <v/>
      </c>
      <c r="V2778" s="107" t="str">
        <f>IFERROR((V2775-V2777)/V2777*100%,"")</f>
        <v/>
      </c>
      <c r="W2778" s="107" t="str">
        <f>IFERROR((W2775-W2777)/W2777*100%,"")</f>
        <v/>
      </c>
      <c r="X2778" s="107" t="str">
        <f>IFERROR((X2775-X2777)/X2777*100%,"")</f>
        <v/>
      </c>
      <c r="Y2778" s="107" t="str">
        <f>IFERROR((Y2775-Y2777)/Y2777*100%,"")</f>
        <v/>
      </c>
      <c r="Z2778" s="107" t="str">
        <f t="shared" ref="Z2778" si="12268">IFERROR((Z2777-Z2776)/Z2777*100%,"")</f>
        <v/>
      </c>
      <c r="AA2778" s="107" t="str">
        <f>IFERROR((AA2777-AA2775)/AA2777*100%,"")</f>
        <v/>
      </c>
      <c r="AB2778" s="107" t="str">
        <f>IFERROR((AB2777-AB2775)/AB2777*100%,"")</f>
        <v/>
      </c>
      <c r="AC2778" s="194" t="str">
        <f t="shared" ref="AC2778" si="12269">IFERROR((AC2777-AC2776)/AC2777*100%,"")</f>
        <v/>
      </c>
      <c r="AD2778" s="194" t="str">
        <f t="shared" ref="AD2778" si="12270">IFERROR((AD2777-AD2776)/AD2777*100%,"")</f>
        <v/>
      </c>
      <c r="AE2778" s="194" t="str">
        <f t="shared" ref="AE2778" si="12271">IFERROR((AE2777-AE2776)/AE2777*100%,"")</f>
        <v/>
      </c>
      <c r="AF2778" s="194" t="str">
        <f t="shared" ref="AF2778" si="12272">IFERROR((AF2777-AF2776)/AF2777*100%,"")</f>
        <v/>
      </c>
      <c r="AG2778" s="194" t="str">
        <f t="shared" ref="AG2778" si="12273">IFERROR((AG2777-AG2776)/AG2777*100%,"")</f>
        <v/>
      </c>
      <c r="AH2778" s="194" t="str">
        <f t="shared" ref="AH2778" si="12274">IFERROR((AH2777-AH2776)/AH2777*100%,"")</f>
        <v/>
      </c>
      <c r="AI2778" s="194" t="str">
        <f t="shared" ref="AI2778" si="12275">IFERROR((AI2777-AI2776)/AI2777*100%,"")</f>
        <v/>
      </c>
      <c r="AJ2778" s="194" t="str">
        <f t="shared" ref="AJ2778" si="12276">IFERROR((AJ2777-AJ2776)/AJ2777*100%,"")</f>
        <v/>
      </c>
      <c r="AK2778" s="194" t="str">
        <f t="shared" ref="AK2778" si="12277">IFERROR((AK2777-AK2776)/AK2777*100%,"")</f>
        <v/>
      </c>
      <c r="AL2778" s="194" t="str">
        <f t="shared" ref="AL2778" si="12278">IFERROR((AL2777-AL2776)/AL2777*100%,"")</f>
        <v/>
      </c>
      <c r="AM2778" s="227" t="str">
        <f>IFERROR((AM2777-AM2775)/AM2777*100%,"")</f>
        <v/>
      </c>
    </row>
    <row r="2779" spans="1:39" s="6" customFormat="1" outlineLevel="1">
      <c r="A2779" t="str">
        <f>B2762&amp;C2779</f>
        <v>Surname, Forename10</v>
      </c>
      <c r="B2779" s="256"/>
      <c r="C2779" s="125">
        <v>10</v>
      </c>
      <c r="D2779" s="33" t="s">
        <v>22</v>
      </c>
      <c r="E2779" s="33"/>
      <c r="F2779" s="223"/>
      <c r="G2779" s="224"/>
      <c r="H2779" s="18"/>
      <c r="I2779" s="44"/>
      <c r="J2779" s="34"/>
      <c r="K2779" s="34"/>
      <c r="L2779" s="34"/>
      <c r="M2779" s="34"/>
      <c r="N2779" s="34"/>
      <c r="O2779" s="34"/>
      <c r="P2779" s="34"/>
      <c r="Q2779" s="17" t="str">
        <f>IF(SUM(K2779:P2779)=0,"",SUM(K2779:P2779))</f>
        <v/>
      </c>
      <c r="R2779" s="94"/>
      <c r="S2779" s="94"/>
      <c r="T2779" s="17" t="str">
        <f>IF(SUM(R2779:S2779)=0,"",SUM(R2779:S2779))</f>
        <v/>
      </c>
      <c r="U2779" s="17"/>
      <c r="V2779" s="94"/>
      <c r="W2779" s="17"/>
      <c r="X2779" s="94" t="str">
        <f>IFERROR(AVERAGE(V2779:W2779),"")</f>
        <v/>
      </c>
      <c r="Y2779" s="17"/>
      <c r="Z2779" s="17"/>
      <c r="AA2779" s="71"/>
      <c r="AB2779" s="17"/>
      <c r="AC2779" s="190" t="str">
        <f>IF(J2779="","",IF(J2779&lt;&gt;0,INT(25.4347*POWER((18-J2779),1.81)),0))</f>
        <v/>
      </c>
      <c r="AD2779" s="190" t="str">
        <f>IFERROR(IF(Q2779&lt;&gt;0,INT(0.14354*POWER(((10*Q2779)-220),1.4)),0),"")</f>
        <v/>
      </c>
      <c r="AE2779" s="190" t="str">
        <f>IFERROR(IF(T2779&lt;&gt;0,INT(51.39*POWER((T2779-1.5),1.05)),0),"")</f>
        <v/>
      </c>
      <c r="AF2779" s="190">
        <f>IF(U2779&lt;&gt;0,INT(0.8465*POWER(((100*U2779)-75),1.42)),0)</f>
        <v>0</v>
      </c>
      <c r="AG2779" s="190" t="str">
        <f>IFERROR(IF(X2779&lt;&gt;0,INT(1.53775*POWER((82-X2779),1.81)),0),"")</f>
        <v/>
      </c>
      <c r="AH2779" s="190" t="str">
        <f>IF(Y2779="","",IF(Y2779&lt;&gt;0,INT(5.74352*POWER((28.5-Y2779),1.92)),0))</f>
        <v/>
      </c>
      <c r="AI2779" s="190">
        <f>IF(Z2779&lt;&gt;0,INT(12.91*POWER((Z2779-4),1.1)),0)</f>
        <v>0</v>
      </c>
      <c r="AJ2779" s="190" t="str">
        <f>IF(AA2779="","",IF(AA2779&lt;&gt;0,INT(0.2797*POWER(((100*AA2779)),1.35)),0))</f>
        <v/>
      </c>
      <c r="AK2779" s="191" t="str">
        <f>IF(AB2779="","",IF(AB2779&lt;&gt;0,INT(100.14*POWER((AB2779-1),1.08)),0))</f>
        <v/>
      </c>
      <c r="AL2779" s="192">
        <f>COUNT(J2779,Q2779,T2779,X2779,Y2779,AA2779,AB2779)</f>
        <v>0</v>
      </c>
      <c r="AM2779" s="193" t="str">
        <f>IF(AL2779=0,"",SUM(AC2779:AK2779))</f>
        <v/>
      </c>
    </row>
    <row r="2780" spans="1:39" s="6" customFormat="1" outlineLevel="1">
      <c r="A2780"/>
      <c r="B2780" s="257"/>
      <c r="C2780" s="126" t="s">
        <v>65</v>
      </c>
      <c r="D2780" s="33"/>
      <c r="E2780" s="33"/>
      <c r="F2780" s="223"/>
      <c r="G2780" s="224"/>
      <c r="H2780" s="18"/>
      <c r="I2780" s="44"/>
      <c r="J2780" s="107" t="str">
        <f>IFERROR((J2777-J2779)/J2779*100%,"")</f>
        <v/>
      </c>
      <c r="K2780" s="107" t="str">
        <f t="shared" ref="K2780:T2780" si="12279">IFERROR((K2779-K2777)/K2779*100%,"")</f>
        <v/>
      </c>
      <c r="L2780" s="107" t="str">
        <f t="shared" si="12279"/>
        <v/>
      </c>
      <c r="M2780" s="107" t="str">
        <f t="shared" si="12279"/>
        <v/>
      </c>
      <c r="N2780" s="107" t="str">
        <f t="shared" si="12279"/>
        <v/>
      </c>
      <c r="O2780" s="107" t="str">
        <f t="shared" si="12279"/>
        <v/>
      </c>
      <c r="P2780" s="107" t="str">
        <f t="shared" si="12279"/>
        <v/>
      </c>
      <c r="Q2780" s="107" t="str">
        <f t="shared" si="12279"/>
        <v/>
      </c>
      <c r="R2780" s="107" t="str">
        <f t="shared" si="12279"/>
        <v/>
      </c>
      <c r="S2780" s="107" t="str">
        <f t="shared" si="12279"/>
        <v/>
      </c>
      <c r="T2780" s="107" t="str">
        <f t="shared" si="12279"/>
        <v/>
      </c>
      <c r="U2780" s="107" t="str">
        <f t="shared" ref="U2780" si="12280">IFERROR((U2779-U2778)/U2779*100%,"")</f>
        <v/>
      </c>
      <c r="V2780" s="107" t="str">
        <f>IFERROR((V2777-V2779)/V2779*100%,"")</f>
        <v/>
      </c>
      <c r="W2780" s="107" t="str">
        <f>IFERROR((W2777-W2779)/W2779*100%,"")</f>
        <v/>
      </c>
      <c r="X2780" s="107" t="str">
        <f>IFERROR((X2777-X2779)/X2779*100%,"")</f>
        <v/>
      </c>
      <c r="Y2780" s="107" t="str">
        <f>IFERROR((Y2777-Y2779)/Y2779*100%,"")</f>
        <v/>
      </c>
      <c r="Z2780" s="107" t="str">
        <f t="shared" ref="Z2780" si="12281">IFERROR((Z2779-Z2778)/Z2779*100%,"")</f>
        <v/>
      </c>
      <c r="AA2780" s="107" t="str">
        <f>IFERROR((AA2779-AA2777)/AA2779*100%,"")</f>
        <v/>
      </c>
      <c r="AB2780" s="107" t="str">
        <f>IFERROR((AB2779-AB2777)/AB2779*100%,"")</f>
        <v/>
      </c>
      <c r="AC2780" s="194" t="str">
        <f t="shared" ref="AC2780" si="12282">IFERROR((AC2779-AC2778)/AC2779*100%,"")</f>
        <v/>
      </c>
      <c r="AD2780" s="194" t="str">
        <f t="shared" ref="AD2780" si="12283">IFERROR((AD2779-AD2778)/AD2779*100%,"")</f>
        <v/>
      </c>
      <c r="AE2780" s="194" t="str">
        <f t="shared" ref="AE2780" si="12284">IFERROR((AE2779-AE2778)/AE2779*100%,"")</f>
        <v/>
      </c>
      <c r="AF2780" s="194" t="str">
        <f t="shared" ref="AF2780" si="12285">IFERROR((AF2779-AF2778)/AF2779*100%,"")</f>
        <v/>
      </c>
      <c r="AG2780" s="194" t="str">
        <f t="shared" ref="AG2780" si="12286">IFERROR((AG2779-AG2778)/AG2779*100%,"")</f>
        <v/>
      </c>
      <c r="AH2780" s="194" t="str">
        <f t="shared" ref="AH2780" si="12287">IFERROR((AH2779-AH2778)/AH2779*100%,"")</f>
        <v/>
      </c>
      <c r="AI2780" s="194" t="str">
        <f t="shared" ref="AI2780" si="12288">IFERROR((AI2779-AI2778)/AI2779*100%,"")</f>
        <v/>
      </c>
      <c r="AJ2780" s="194" t="str">
        <f t="shared" ref="AJ2780" si="12289">IFERROR((AJ2779-AJ2778)/AJ2779*100%,"")</f>
        <v/>
      </c>
      <c r="AK2780" s="194" t="str">
        <f t="shared" ref="AK2780" si="12290">IFERROR((AK2779-AK2778)/AK2779*100%,"")</f>
        <v/>
      </c>
      <c r="AL2780" s="194" t="str">
        <f t="shared" ref="AL2780" si="12291">IFERROR((AL2779-AL2778)/AL2779*100%,"")</f>
        <v/>
      </c>
      <c r="AM2780" s="227" t="str">
        <f>IFERROR((AM2779-AM2777)/AM2779*100%,"")</f>
        <v/>
      </c>
    </row>
    <row r="2781" spans="1:39" s="45" customFormat="1" outlineLevel="1">
      <c r="B2781" s="115"/>
      <c r="C2781" s="32"/>
      <c r="D2781" s="33"/>
      <c r="E2781" s="33"/>
      <c r="F2781" s="33"/>
      <c r="G2781" s="33"/>
      <c r="H2781" s="18"/>
      <c r="I2781" s="44"/>
      <c r="J2781" s="34"/>
      <c r="K2781" s="34"/>
      <c r="L2781" s="34"/>
      <c r="M2781" s="34"/>
      <c r="N2781" s="34"/>
      <c r="O2781" s="34"/>
      <c r="P2781" s="34"/>
      <c r="Q2781" s="34"/>
      <c r="R2781" s="34"/>
      <c r="S2781" s="34"/>
      <c r="T2781" s="34"/>
      <c r="U2781" s="34"/>
      <c r="V2781" s="34"/>
      <c r="W2781" s="34"/>
      <c r="X2781" s="34"/>
      <c r="Y2781" s="34"/>
      <c r="Z2781" s="34"/>
      <c r="AA2781" s="34"/>
      <c r="AB2781" s="34"/>
      <c r="AC2781" s="195"/>
      <c r="AD2781" s="196"/>
      <c r="AE2781" s="196"/>
      <c r="AF2781" s="196"/>
      <c r="AG2781" s="196"/>
      <c r="AH2781" s="196"/>
      <c r="AI2781" s="196"/>
      <c r="AJ2781" s="196"/>
      <c r="AK2781" s="197"/>
      <c r="AL2781" s="196"/>
      <c r="AM2781" s="198"/>
    </row>
    <row r="2782" spans="1:39" s="6" customFormat="1" outlineLevel="1">
      <c r="B2782" s="116"/>
      <c r="C2782" s="35"/>
      <c r="D2782" s="36"/>
      <c r="E2782" s="36"/>
      <c r="F2782" s="36"/>
      <c r="G2782" s="36"/>
      <c r="H2782" s="37"/>
      <c r="I2782" s="38" t="s">
        <v>24</v>
      </c>
      <c r="J2782" s="21" t="e">
        <f>AVERAGE(J2762:J2763,J2765,J2767,J2769,J2771,J2773,J2775,J2777,J2779)</f>
        <v>#DIV/0!</v>
      </c>
      <c r="K2782" s="21" t="e">
        <f t="shared" ref="K2782:AB2782" si="12292">AVERAGE(K2762:K2763,K2765,K2767,K2769,K2771,K2773,K2775,K2777,K2779)</f>
        <v>#DIV/0!</v>
      </c>
      <c r="L2782" s="21" t="e">
        <f t="shared" si="12292"/>
        <v>#DIV/0!</v>
      </c>
      <c r="M2782" s="21" t="e">
        <f t="shared" si="12292"/>
        <v>#DIV/0!</v>
      </c>
      <c r="N2782" s="21" t="e">
        <f t="shared" si="12292"/>
        <v>#DIV/0!</v>
      </c>
      <c r="O2782" s="21" t="e">
        <f t="shared" si="12292"/>
        <v>#DIV/0!</v>
      </c>
      <c r="P2782" s="21" t="e">
        <f t="shared" si="12292"/>
        <v>#DIV/0!</v>
      </c>
      <c r="Q2782" s="21">
        <f t="shared" si="12292"/>
        <v>0</v>
      </c>
      <c r="R2782" s="21" t="e">
        <f t="shared" si="12292"/>
        <v>#DIV/0!</v>
      </c>
      <c r="S2782" s="21" t="e">
        <f t="shared" si="12292"/>
        <v>#DIV/0!</v>
      </c>
      <c r="T2782" s="21">
        <f t="shared" si="12292"/>
        <v>0</v>
      </c>
      <c r="U2782" s="21" t="e">
        <f t="shared" si="12292"/>
        <v>#DIV/0!</v>
      </c>
      <c r="V2782" s="21" t="e">
        <f t="shared" si="12292"/>
        <v>#DIV/0!</v>
      </c>
      <c r="W2782" s="21" t="e">
        <f t="shared" si="12292"/>
        <v>#DIV/0!</v>
      </c>
      <c r="X2782" s="21" t="e">
        <f t="shared" si="12292"/>
        <v>#DIV/0!</v>
      </c>
      <c r="Y2782" s="21" t="e">
        <f t="shared" si="12292"/>
        <v>#DIV/0!</v>
      </c>
      <c r="Z2782" s="21" t="e">
        <f t="shared" si="12292"/>
        <v>#DIV/0!</v>
      </c>
      <c r="AA2782" s="21" t="e">
        <f t="shared" si="12292"/>
        <v>#DIV/0!</v>
      </c>
      <c r="AB2782" s="21" t="e">
        <f t="shared" si="12292"/>
        <v>#DIV/0!</v>
      </c>
      <c r="AC2782" s="199"/>
      <c r="AD2782" s="200"/>
      <c r="AE2782" s="200"/>
      <c r="AF2782" s="200"/>
      <c r="AG2782" s="200"/>
      <c r="AH2782" s="200"/>
      <c r="AI2782" s="200"/>
      <c r="AJ2782" s="200"/>
      <c r="AK2782" s="201"/>
      <c r="AL2782" s="200"/>
      <c r="AM2782" s="202"/>
    </row>
    <row r="2783" spans="1:39" s="6" customFormat="1" outlineLevel="1">
      <c r="B2783" s="116"/>
      <c r="C2783" s="35"/>
      <c r="D2783" s="36"/>
      <c r="E2783" s="36"/>
      <c r="F2783" s="36"/>
      <c r="G2783" s="36"/>
      <c r="H2783" s="37"/>
      <c r="I2783" s="38" t="s">
        <v>26</v>
      </c>
      <c r="J2783" s="21">
        <f>MIN(J2762:J2763,J2765,J2767,J2769,J2771,J2773,J2775,J2777,J2779)</f>
        <v>0</v>
      </c>
      <c r="K2783" s="21">
        <f t="shared" ref="K2783:AB2783" si="12293">MIN(K2762:K2763,K2765,K2767,K2769,K2771,K2773,K2775,K2777,K2779)</f>
        <v>0</v>
      </c>
      <c r="L2783" s="21">
        <f t="shared" si="12293"/>
        <v>0</v>
      </c>
      <c r="M2783" s="21">
        <f t="shared" si="12293"/>
        <v>0</v>
      </c>
      <c r="N2783" s="21">
        <f t="shared" si="12293"/>
        <v>0</v>
      </c>
      <c r="O2783" s="21">
        <f t="shared" si="12293"/>
        <v>0</v>
      </c>
      <c r="P2783" s="21">
        <f t="shared" si="12293"/>
        <v>0</v>
      </c>
      <c r="Q2783" s="21">
        <f t="shared" si="12293"/>
        <v>0</v>
      </c>
      <c r="R2783" s="21">
        <f t="shared" si="12293"/>
        <v>0</v>
      </c>
      <c r="S2783" s="21">
        <f t="shared" si="12293"/>
        <v>0</v>
      </c>
      <c r="T2783" s="21">
        <f t="shared" si="12293"/>
        <v>0</v>
      </c>
      <c r="U2783" s="21">
        <f t="shared" si="12293"/>
        <v>0</v>
      </c>
      <c r="V2783" s="21">
        <f t="shared" si="12293"/>
        <v>0</v>
      </c>
      <c r="W2783" s="21">
        <f t="shared" si="12293"/>
        <v>0</v>
      </c>
      <c r="X2783" s="21" t="e">
        <f t="shared" si="12293"/>
        <v>#DIV/0!</v>
      </c>
      <c r="Y2783" s="21">
        <f t="shared" si="12293"/>
        <v>0</v>
      </c>
      <c r="Z2783" s="21">
        <f t="shared" si="12293"/>
        <v>0</v>
      </c>
      <c r="AA2783" s="21">
        <f t="shared" si="12293"/>
        <v>0</v>
      </c>
      <c r="AB2783" s="21">
        <f t="shared" si="12293"/>
        <v>0</v>
      </c>
      <c r="AC2783" s="199"/>
      <c r="AD2783" s="200"/>
      <c r="AE2783" s="200"/>
      <c r="AF2783" s="200"/>
      <c r="AG2783" s="200"/>
      <c r="AH2783" s="200"/>
      <c r="AI2783" s="200"/>
      <c r="AJ2783" s="200"/>
      <c r="AK2783" s="201"/>
      <c r="AL2783" s="200"/>
      <c r="AM2783" s="202"/>
    </row>
    <row r="2784" spans="1:39" s="6" customFormat="1" outlineLevel="1">
      <c r="B2784" s="116"/>
      <c r="C2784" s="35"/>
      <c r="D2784" s="36"/>
      <c r="E2784" s="36"/>
      <c r="F2784" s="36"/>
      <c r="G2784" s="36"/>
      <c r="H2784" s="37"/>
      <c r="I2784" s="38" t="s">
        <v>25</v>
      </c>
      <c r="J2784" s="21">
        <f>MAX(J2762:J2763,J2765,J2767,J2769,J2771,J2773,J2775,J2777,J2779)</f>
        <v>0</v>
      </c>
      <c r="K2784" s="21">
        <f t="shared" ref="K2784:AB2784" si="12294">MAX(K2762:K2763,K2765,K2767,K2769,K2771,K2773,K2775,K2777,K2779)</f>
        <v>0</v>
      </c>
      <c r="L2784" s="21">
        <f t="shared" si="12294"/>
        <v>0</v>
      </c>
      <c r="M2784" s="21">
        <f t="shared" si="12294"/>
        <v>0</v>
      </c>
      <c r="N2784" s="21">
        <f t="shared" si="12294"/>
        <v>0</v>
      </c>
      <c r="O2784" s="21">
        <f t="shared" si="12294"/>
        <v>0</v>
      </c>
      <c r="P2784" s="21">
        <f t="shared" si="12294"/>
        <v>0</v>
      </c>
      <c r="Q2784" s="21">
        <f t="shared" si="12294"/>
        <v>0</v>
      </c>
      <c r="R2784" s="21">
        <f t="shared" si="12294"/>
        <v>0</v>
      </c>
      <c r="S2784" s="21">
        <f t="shared" si="12294"/>
        <v>0</v>
      </c>
      <c r="T2784" s="21">
        <f t="shared" si="12294"/>
        <v>0</v>
      </c>
      <c r="U2784" s="21">
        <f t="shared" si="12294"/>
        <v>0</v>
      </c>
      <c r="V2784" s="21">
        <f t="shared" si="12294"/>
        <v>0</v>
      </c>
      <c r="W2784" s="21">
        <f t="shared" si="12294"/>
        <v>0</v>
      </c>
      <c r="X2784" s="21" t="e">
        <f t="shared" si="12294"/>
        <v>#DIV/0!</v>
      </c>
      <c r="Y2784" s="21">
        <f t="shared" si="12294"/>
        <v>0</v>
      </c>
      <c r="Z2784" s="21">
        <f t="shared" si="12294"/>
        <v>0</v>
      </c>
      <c r="AA2784" s="21">
        <f t="shared" si="12294"/>
        <v>0</v>
      </c>
      <c r="AB2784" s="21">
        <f t="shared" si="12294"/>
        <v>0</v>
      </c>
      <c r="AC2784" s="199"/>
      <c r="AD2784" s="200"/>
      <c r="AE2784" s="200"/>
      <c r="AF2784" s="200"/>
      <c r="AG2784" s="200"/>
      <c r="AH2784" s="200"/>
      <c r="AI2784" s="200"/>
      <c r="AJ2784" s="200"/>
      <c r="AK2784" s="201"/>
      <c r="AL2784" s="200"/>
      <c r="AM2784" s="202"/>
    </row>
    <row r="2785" spans="1:39" s="6" customFormat="1" outlineLevel="1">
      <c r="B2785" s="116"/>
      <c r="C2785" s="35"/>
      <c r="D2785" s="36"/>
      <c r="E2785" s="36"/>
      <c r="F2785" s="36"/>
      <c r="G2785" s="36"/>
      <c r="H2785" s="37"/>
      <c r="I2785" s="38"/>
      <c r="J2785" s="21"/>
      <c r="K2785" s="21"/>
      <c r="L2785" s="21"/>
      <c r="M2785" s="21"/>
      <c r="N2785" s="21"/>
      <c r="O2785" s="21"/>
      <c r="P2785" s="21"/>
      <c r="Q2785" s="21"/>
      <c r="R2785" s="21"/>
      <c r="S2785" s="21"/>
      <c r="T2785" s="21"/>
      <c r="U2785" s="21"/>
      <c r="V2785" s="21"/>
      <c r="W2785" s="21"/>
      <c r="X2785" s="21"/>
      <c r="Y2785" s="21"/>
      <c r="Z2785" s="21"/>
      <c r="AA2785" s="21"/>
      <c r="AB2785" s="21"/>
      <c r="AC2785" s="200"/>
      <c r="AD2785" s="200"/>
      <c r="AE2785" s="200"/>
      <c r="AF2785" s="200"/>
      <c r="AG2785" s="200"/>
      <c r="AH2785" s="200"/>
      <c r="AI2785" s="200"/>
      <c r="AJ2785" s="200"/>
      <c r="AK2785" s="200"/>
      <c r="AL2785" s="200"/>
      <c r="AM2785" s="202"/>
    </row>
    <row r="2786" spans="1:39" s="31" customFormat="1" ht="16.5" outlineLevel="1" thickBot="1">
      <c r="B2786" s="117"/>
      <c r="C2786" s="39"/>
      <c r="D2786" s="40"/>
      <c r="E2786" s="40"/>
      <c r="F2786" s="40"/>
      <c r="G2786" s="40"/>
      <c r="H2786" s="41"/>
      <c r="I2786" s="42"/>
      <c r="J2786" s="43"/>
      <c r="K2786" s="43"/>
      <c r="L2786" s="43"/>
      <c r="M2786" s="43"/>
      <c r="N2786" s="43"/>
      <c r="O2786" s="43"/>
      <c r="P2786" s="43"/>
      <c r="Q2786" s="43"/>
      <c r="R2786" s="43"/>
      <c r="S2786" s="43"/>
      <c r="T2786" s="43"/>
      <c r="U2786" s="43"/>
      <c r="V2786" s="43"/>
      <c r="W2786" s="43"/>
      <c r="X2786" s="43"/>
      <c r="Y2786" s="43"/>
      <c r="Z2786" s="43"/>
      <c r="AA2786" s="43"/>
      <c r="AB2786" s="43"/>
      <c r="AC2786" s="204"/>
      <c r="AD2786" s="204"/>
      <c r="AE2786" s="204"/>
      <c r="AF2786" s="204"/>
      <c r="AG2786" s="204"/>
      <c r="AH2786" s="204"/>
      <c r="AI2786" s="204"/>
      <c r="AJ2786" s="204"/>
      <c r="AK2786" s="204"/>
      <c r="AL2786" s="204"/>
      <c r="AM2786" s="205"/>
    </row>
    <row r="2787" spans="1:39" customFormat="1">
      <c r="B2787" s="118"/>
      <c r="C2787" s="28"/>
      <c r="D2787" s="19"/>
      <c r="E2787" s="19"/>
      <c r="F2787" s="19"/>
      <c r="G2787" s="19"/>
      <c r="H2787" s="29"/>
      <c r="I2787" s="20"/>
      <c r="J2787" s="30"/>
      <c r="K2787" s="30"/>
      <c r="L2787" s="30"/>
      <c r="M2787" s="30"/>
      <c r="N2787" s="30"/>
      <c r="O2787" s="30"/>
      <c r="P2787" s="30"/>
      <c r="Q2787" s="30"/>
      <c r="R2787" s="30"/>
      <c r="S2787" s="30"/>
      <c r="T2787" s="30"/>
      <c r="U2787" s="30"/>
      <c r="V2787" s="30"/>
      <c r="W2787" s="30"/>
      <c r="X2787" s="30"/>
      <c r="Y2787" s="30"/>
      <c r="Z2787" s="30"/>
      <c r="AA2787" s="30"/>
      <c r="AB2787" s="30"/>
      <c r="AC2787" s="206"/>
      <c r="AD2787" s="206"/>
      <c r="AE2787" s="206"/>
      <c r="AF2787" s="206"/>
      <c r="AG2787" s="206"/>
      <c r="AH2787" s="206"/>
      <c r="AI2787" s="206"/>
      <c r="AJ2787" s="206"/>
      <c r="AK2787" s="206"/>
      <c r="AL2787" s="206"/>
      <c r="AM2787" s="207"/>
    </row>
    <row r="2788" spans="1:39" customFormat="1" outlineLevel="1">
      <c r="B2788" s="114" t="s">
        <v>41</v>
      </c>
      <c r="C2788" s="28"/>
      <c r="D2788" s="19"/>
      <c r="E2788" s="19"/>
      <c r="F2788" s="19"/>
      <c r="G2788" s="19"/>
      <c r="H2788" s="29"/>
      <c r="I2788" s="20"/>
      <c r="J2788" s="30"/>
      <c r="K2788" s="30"/>
      <c r="L2788" s="30"/>
      <c r="M2788" s="30"/>
      <c r="N2788" s="30"/>
      <c r="O2788" s="30"/>
      <c r="P2788" s="30"/>
      <c r="Q2788" s="30"/>
      <c r="R2788" s="30"/>
      <c r="S2788" s="30"/>
      <c r="T2788" s="30"/>
      <c r="U2788" s="30"/>
      <c r="V2788" s="30"/>
      <c r="W2788" s="30"/>
      <c r="X2788" s="30"/>
      <c r="Y2788" s="30"/>
      <c r="Z2788" s="30"/>
      <c r="AA2788" s="30"/>
      <c r="AB2788" s="30"/>
      <c r="AC2788" s="206"/>
      <c r="AD2788" s="206"/>
      <c r="AE2788" s="206"/>
      <c r="AF2788" s="206"/>
      <c r="AG2788" s="206"/>
      <c r="AH2788" s="206"/>
      <c r="AI2788" s="206"/>
      <c r="AJ2788" s="206"/>
      <c r="AK2788" s="206"/>
      <c r="AL2788" s="206"/>
      <c r="AM2788" s="207"/>
    </row>
    <row r="2789" spans="1:39" customFormat="1" outlineLevel="1">
      <c r="A2789" t="str">
        <f>B2789&amp;C2789</f>
        <v>Surname, Forename1</v>
      </c>
      <c r="B2789" s="255" t="s">
        <v>28</v>
      </c>
      <c r="C2789" s="122">
        <v>1</v>
      </c>
      <c r="D2789" s="26" t="s">
        <v>22</v>
      </c>
      <c r="E2789" s="103"/>
      <c r="F2789" s="217"/>
      <c r="G2789" s="218"/>
      <c r="H2789" s="16"/>
      <c r="I2789" s="16"/>
      <c r="J2789" s="17"/>
      <c r="K2789" s="94"/>
      <c r="L2789" s="94"/>
      <c r="M2789" s="94"/>
      <c r="N2789" s="94"/>
      <c r="O2789" s="94"/>
      <c r="P2789" s="94"/>
      <c r="Q2789" s="17">
        <f>SUM(K2789:P2789)</f>
        <v>0</v>
      </c>
      <c r="R2789" s="94"/>
      <c r="S2789" s="94"/>
      <c r="T2789" s="17">
        <f>SUM(R2789:S2789)</f>
        <v>0</v>
      </c>
      <c r="U2789" s="17"/>
      <c r="V2789" s="94"/>
      <c r="W2789" s="17"/>
      <c r="X2789" s="94" t="e">
        <f>AVERAGE(V2789:W2789)</f>
        <v>#DIV/0!</v>
      </c>
      <c r="Y2789" s="17"/>
      <c r="Z2789" s="17"/>
      <c r="AA2789" s="17"/>
      <c r="AB2789" s="17"/>
      <c r="AC2789" s="190">
        <f>IF(J2789&lt;&gt;0,INT(25.4347*POWER((18-J2789),1.81)),0)</f>
        <v>0</v>
      </c>
      <c r="AD2789" s="190">
        <f>IF(Q2789&lt;&gt;0,INT(0.14354*POWER(((10*Q2789)-220),1.4)),0)</f>
        <v>0</v>
      </c>
      <c r="AE2789" s="190">
        <f>IF(T2789&lt;&gt;0,INT(51.39*POWER((T2789-1.5),1.05)),0)</f>
        <v>0</v>
      </c>
      <c r="AF2789" s="190">
        <f>IF(U2789&lt;&gt;0,INT(0.8465*POWER(((100*U2789)-75),1.42)),0)</f>
        <v>0</v>
      </c>
      <c r="AG2789" s="190" t="e">
        <f>IF(X2789&lt;&gt;0,INT(1.53775*POWER((82-X2789),1.81)),0)</f>
        <v>#DIV/0!</v>
      </c>
      <c r="AH2789" s="190">
        <f>IF(Y2789&lt;&gt;0,INT(5.74352*POWER((28.5-Y2789),1.92)),0)</f>
        <v>0</v>
      </c>
      <c r="AI2789" s="190">
        <f>IF(Z2789&lt;&gt;0,INT(12.91*POWER((Z2789-4),1.1)),0)</f>
        <v>0</v>
      </c>
      <c r="AJ2789" s="190">
        <f>IF(AA2789&lt;&gt;0,INT(0.2797*POWER(((100*AA2789)),1.35)),0)</f>
        <v>0</v>
      </c>
      <c r="AK2789" s="191">
        <f>IF(AB2789&lt;&gt;0,INT(100.14*POWER((AB2789-1),1.08)),0)</f>
        <v>0</v>
      </c>
      <c r="AL2789" s="208">
        <v>7</v>
      </c>
      <c r="AM2789" s="193" t="e">
        <f>SUM(AC2789:AK2789)</f>
        <v>#DIV/0!</v>
      </c>
    </row>
    <row r="2790" spans="1:39" customFormat="1" outlineLevel="1">
      <c r="A2790" t="str">
        <f>B2789&amp;C2790</f>
        <v>Surname, Forename2</v>
      </c>
      <c r="B2790" s="256"/>
      <c r="C2790" s="123">
        <v>2</v>
      </c>
      <c r="D2790" s="26" t="s">
        <v>22</v>
      </c>
      <c r="E2790" s="103"/>
      <c r="F2790" s="219"/>
      <c r="G2790" s="220"/>
      <c r="H2790" s="15"/>
      <c r="I2790" s="16"/>
      <c r="J2790" s="17"/>
      <c r="K2790" s="94"/>
      <c r="L2790" s="94"/>
      <c r="M2790" s="94"/>
      <c r="N2790" s="94"/>
      <c r="O2790" s="94"/>
      <c r="P2790" s="94"/>
      <c r="Q2790" s="17" t="str">
        <f>IF(SUM(K2790:P2790)=0,"",SUM(K2790:P2790))</f>
        <v/>
      </c>
      <c r="R2790" s="94"/>
      <c r="S2790" s="94"/>
      <c r="T2790" s="17" t="str">
        <f>IF(SUM(R2790:S2790)=0,"",SUM(R2790:S2790))</f>
        <v/>
      </c>
      <c r="U2790" s="17"/>
      <c r="V2790" s="94"/>
      <c r="W2790" s="17"/>
      <c r="X2790" s="94" t="str">
        <f>IFERROR(AVERAGE(V2790:W2790),"")</f>
        <v/>
      </c>
      <c r="Y2790" s="17"/>
      <c r="Z2790" s="17"/>
      <c r="AA2790" s="71"/>
      <c r="AB2790" s="17"/>
      <c r="AC2790" s="190" t="str">
        <f>IF(J2790="","",IF(J2790&lt;&gt;0,INT(25.4347*POWER((18-J2790),1.81)),0))</f>
        <v/>
      </c>
      <c r="AD2790" s="190" t="str">
        <f>IFERROR(IF(Q2790&lt;&gt;0,INT(0.14354*POWER(((10*Q2790)-220),1.4)),0),"")</f>
        <v/>
      </c>
      <c r="AE2790" s="190" t="str">
        <f>IFERROR(IF(T2790&lt;&gt;0,INT(51.39*POWER((T2790-1.5),1.05)),0),"")</f>
        <v/>
      </c>
      <c r="AF2790" s="190">
        <f>IF(U2790&lt;&gt;0,INT(0.8465*POWER(((100*U2790)-75),1.42)),0)</f>
        <v>0</v>
      </c>
      <c r="AG2790" s="190" t="str">
        <f>IFERROR(IF(X2790&lt;&gt;0,INT(1.53775*POWER((82-X2790),1.81)),0),"")</f>
        <v/>
      </c>
      <c r="AH2790" s="190" t="str">
        <f>IF(Y2790="","",IF(Y2790&lt;&gt;0,INT(5.74352*POWER((28.5-Y2790),1.92)),0))</f>
        <v/>
      </c>
      <c r="AI2790" s="190">
        <f>IF(Z2790&lt;&gt;0,INT(12.91*POWER((Z2790-4),1.1)),0)</f>
        <v>0</v>
      </c>
      <c r="AJ2790" s="190" t="str">
        <f>IF(AA2790="","",IF(AA2790&lt;&gt;0,INT(0.2797*POWER(((100*AA2790)),1.35)),0))</f>
        <v/>
      </c>
      <c r="AK2790" s="191" t="str">
        <f>IF(AB2790="","",IF(AB2790&lt;&gt;0,INT(100.14*POWER((AB2790-1),1.08)),0))</f>
        <v/>
      </c>
      <c r="AL2790" s="192">
        <f>COUNT(J2790,Q2790,T2790,X2790,Y2790,AA2790,AB2790)</f>
        <v>0</v>
      </c>
      <c r="AM2790" s="193" t="str">
        <f>IF(AL2790=0,"",SUM(AC2790:AK2790))</f>
        <v/>
      </c>
    </row>
    <row r="2791" spans="1:39" customFormat="1" outlineLevel="1">
      <c r="B2791" s="256"/>
      <c r="C2791" s="124" t="s">
        <v>65</v>
      </c>
      <c r="D2791" s="103"/>
      <c r="E2791" s="103"/>
      <c r="F2791" s="219"/>
      <c r="G2791" s="220"/>
      <c r="H2791" s="104"/>
      <c r="I2791" s="105"/>
      <c r="J2791" s="107" t="str">
        <f>IFERROR((J2789-J2790)/J2790*100%,"")</f>
        <v/>
      </c>
      <c r="K2791" s="107" t="str">
        <f>IFERROR((K2790-K2789)/K2790*100%,"")</f>
        <v/>
      </c>
      <c r="L2791" s="107" t="str">
        <f t="shared" ref="L2791:S2791" si="12295">IFERROR((L2790-L2789)/L2790*100%,"")</f>
        <v/>
      </c>
      <c r="M2791" s="107" t="str">
        <f t="shared" si="12295"/>
        <v/>
      </c>
      <c r="N2791" s="107" t="str">
        <f t="shared" si="12295"/>
        <v/>
      </c>
      <c r="O2791" s="107" t="str">
        <f t="shared" si="12295"/>
        <v/>
      </c>
      <c r="P2791" s="107" t="str">
        <f t="shared" si="12295"/>
        <v/>
      </c>
      <c r="Q2791" s="107" t="str">
        <f t="shared" si="12295"/>
        <v/>
      </c>
      <c r="R2791" s="107" t="str">
        <f t="shared" si="12295"/>
        <v/>
      </c>
      <c r="S2791" s="107" t="str">
        <f t="shared" si="12295"/>
        <v/>
      </c>
      <c r="T2791" s="107" t="str">
        <f>IFERROR((T2790-T2789)/T2790*100%,"")</f>
        <v/>
      </c>
      <c r="U2791" s="107" t="str">
        <f t="shared" ref="U2791" si="12296">IFERROR((U2790-U2789)/U2790*100%,"")</f>
        <v/>
      </c>
      <c r="V2791" s="107" t="str">
        <f>IFERROR((V2789-V2790)/V2790*100%,"")</f>
        <v/>
      </c>
      <c r="W2791" s="107" t="str">
        <f>IFERROR((W2789-W2790)/W2790*100%,"")</f>
        <v/>
      </c>
      <c r="X2791" s="107" t="str">
        <f>IFERROR((X2789-X2790)/X2790*100%,"")</f>
        <v/>
      </c>
      <c r="Y2791" s="107" t="str">
        <f>IFERROR((Y2789-Y2790)/Y2790*100%,"")</f>
        <v/>
      </c>
      <c r="Z2791" s="107" t="str">
        <f t="shared" ref="Z2791:AB2791" si="12297">IFERROR((Z2790-Z2789)/Z2790*100%,"")</f>
        <v/>
      </c>
      <c r="AA2791" s="107" t="str">
        <f t="shared" si="12297"/>
        <v/>
      </c>
      <c r="AB2791" s="107" t="str">
        <f t="shared" si="12297"/>
        <v/>
      </c>
      <c r="AC2791" s="194" t="str">
        <f t="shared" ref="AC2791" si="12298">IFERROR((AC2790-AC2789)/AC2790*100%,"")</f>
        <v/>
      </c>
      <c r="AD2791" s="194" t="str">
        <f t="shared" ref="AD2791" si="12299">IFERROR((AD2790-AD2789)/AD2790*100%,"")</f>
        <v/>
      </c>
      <c r="AE2791" s="194" t="str">
        <f t="shared" ref="AE2791" si="12300">IFERROR((AE2790-AE2789)/AE2790*100%,"")</f>
        <v/>
      </c>
      <c r="AF2791" s="194" t="str">
        <f t="shared" ref="AF2791" si="12301">IFERROR((AF2790-AF2789)/AF2790*100%,"")</f>
        <v/>
      </c>
      <c r="AG2791" s="194" t="str">
        <f t="shared" ref="AG2791" si="12302">IFERROR((AG2790-AG2789)/AG2790*100%,"")</f>
        <v/>
      </c>
      <c r="AH2791" s="194" t="str">
        <f t="shared" ref="AH2791" si="12303">IFERROR((AH2790-AH2789)/AH2790*100%,"")</f>
        <v/>
      </c>
      <c r="AI2791" s="194" t="str">
        <f t="shared" ref="AI2791" si="12304">IFERROR((AI2790-AI2789)/AI2790*100%,"")</f>
        <v/>
      </c>
      <c r="AJ2791" s="194" t="str">
        <f t="shared" ref="AJ2791" si="12305">IFERROR((AJ2790-AJ2789)/AJ2790*100%,"")</f>
        <v/>
      </c>
      <c r="AK2791" s="194" t="str">
        <f t="shared" ref="AK2791" si="12306">IFERROR((AK2790-AK2789)/AK2790*100%,"")</f>
        <v/>
      </c>
      <c r="AL2791" s="194" t="str">
        <f t="shared" ref="AL2791:AM2791" si="12307">IFERROR((AL2790-AL2789)/AL2790*100%,"")</f>
        <v/>
      </c>
      <c r="AM2791" s="228" t="str">
        <f t="shared" si="12307"/>
        <v/>
      </c>
    </row>
    <row r="2792" spans="1:39" customFormat="1" outlineLevel="1">
      <c r="A2792" t="str">
        <f>B2789&amp;C2792</f>
        <v>Surname, Forename3</v>
      </c>
      <c r="B2792" s="256"/>
      <c r="C2792" s="123">
        <v>3</v>
      </c>
      <c r="D2792" s="26" t="s">
        <v>22</v>
      </c>
      <c r="E2792" s="103"/>
      <c r="F2792" s="219"/>
      <c r="G2792" s="220"/>
      <c r="H2792" s="15"/>
      <c r="I2792" s="16"/>
      <c r="J2792" s="17"/>
      <c r="K2792" s="94"/>
      <c r="L2792" s="94"/>
      <c r="M2792" s="94"/>
      <c r="N2792" s="94"/>
      <c r="O2792" s="94"/>
      <c r="P2792" s="94"/>
      <c r="Q2792" s="17" t="str">
        <f>IF(SUM(K2792:P2792)=0,"",SUM(K2792:P2792))</f>
        <v/>
      </c>
      <c r="R2792" s="94"/>
      <c r="S2792" s="94"/>
      <c r="T2792" s="17" t="str">
        <f>IF(SUM(R2792:S2792)=0,"",SUM(R2792:S2792))</f>
        <v/>
      </c>
      <c r="U2792" s="17"/>
      <c r="V2792" s="94"/>
      <c r="W2792" s="17"/>
      <c r="X2792" s="94" t="str">
        <f>IFERROR(AVERAGE(V2792:W2792),"")</f>
        <v/>
      </c>
      <c r="Y2792" s="17"/>
      <c r="Z2792" s="17"/>
      <c r="AA2792" s="71"/>
      <c r="AB2792" s="17"/>
      <c r="AC2792" s="190" t="str">
        <f>IF(J2792="","",IF(J2792&lt;&gt;0,INT(25.4347*POWER((18-J2792),1.81)),0))</f>
        <v/>
      </c>
      <c r="AD2792" s="190" t="str">
        <f>IFERROR(IF(Q2792&lt;&gt;0,INT(0.14354*POWER(((10*Q2792)-220),1.4)),0),"")</f>
        <v/>
      </c>
      <c r="AE2792" s="190" t="str">
        <f>IFERROR(IF(T2792&lt;&gt;0,INT(51.39*POWER((T2792-1.5),1.05)),0),"")</f>
        <v/>
      </c>
      <c r="AF2792" s="190">
        <f>IF(U2792&lt;&gt;0,INT(0.8465*POWER(((100*U2792)-75),1.42)),0)</f>
        <v>0</v>
      </c>
      <c r="AG2792" s="190" t="str">
        <f>IFERROR(IF(X2792&lt;&gt;0,INT(1.53775*POWER((82-X2792),1.81)),0),"")</f>
        <v/>
      </c>
      <c r="AH2792" s="190" t="str">
        <f>IF(Y2792="","",IF(Y2792&lt;&gt;0,INT(5.74352*POWER((28.5-Y2792),1.92)),0))</f>
        <v/>
      </c>
      <c r="AI2792" s="190">
        <f>IF(Z2792&lt;&gt;0,INT(12.91*POWER((Z2792-4),1.1)),0)</f>
        <v>0</v>
      </c>
      <c r="AJ2792" s="190" t="str">
        <f>IF(AA2792="","",IF(AA2792&lt;&gt;0,INT(0.2797*POWER(((100*AA2792)),1.35)),0))</f>
        <v/>
      </c>
      <c r="AK2792" s="191" t="str">
        <f>IF(AB2792="","",IF(AB2792&lt;&gt;0,INT(100.14*POWER((AB2792-1),1.08)),0))</f>
        <v/>
      </c>
      <c r="AL2792" s="192">
        <f>COUNT(J2792,Q2792,T2792,X2792,Y2792,AA2792,AB2792)</f>
        <v>0</v>
      </c>
      <c r="AM2792" s="193" t="str">
        <f>IF(AL2792=0,"",SUM(AC2792:AK2792))</f>
        <v/>
      </c>
    </row>
    <row r="2793" spans="1:39" customFormat="1" outlineLevel="1">
      <c r="B2793" s="256"/>
      <c r="C2793" s="124" t="s">
        <v>65</v>
      </c>
      <c r="D2793" s="103"/>
      <c r="E2793" s="103"/>
      <c r="F2793" s="219"/>
      <c r="G2793" s="220"/>
      <c r="H2793" s="104"/>
      <c r="I2793" s="105"/>
      <c r="J2793" s="107" t="str">
        <f>IFERROR((J2790-J2792)/J2792*100%,"")</f>
        <v/>
      </c>
      <c r="K2793" s="107" t="str">
        <f t="shared" ref="K2793:T2793" si="12308">IFERROR((K2792-K2790)/K2792*100%,"")</f>
        <v/>
      </c>
      <c r="L2793" s="107" t="str">
        <f t="shared" si="12308"/>
        <v/>
      </c>
      <c r="M2793" s="107" t="str">
        <f t="shared" si="12308"/>
        <v/>
      </c>
      <c r="N2793" s="107" t="str">
        <f t="shared" si="12308"/>
        <v/>
      </c>
      <c r="O2793" s="107" t="str">
        <f t="shared" si="12308"/>
        <v/>
      </c>
      <c r="P2793" s="107" t="str">
        <f t="shared" si="12308"/>
        <v/>
      </c>
      <c r="Q2793" s="107" t="str">
        <f t="shared" si="12308"/>
        <v/>
      </c>
      <c r="R2793" s="107" t="str">
        <f t="shared" si="12308"/>
        <v/>
      </c>
      <c r="S2793" s="107" t="str">
        <f t="shared" si="12308"/>
        <v/>
      </c>
      <c r="T2793" s="107" t="str">
        <f t="shared" si="12308"/>
        <v/>
      </c>
      <c r="U2793" s="107" t="str">
        <f t="shared" ref="U2793" si="12309">IFERROR((U2792-U2791)/U2792*100%,"")</f>
        <v/>
      </c>
      <c r="V2793" s="107" t="str">
        <f>IFERROR((V2790-V2792)/V2792*100%,"")</f>
        <v/>
      </c>
      <c r="W2793" s="107" t="str">
        <f>IFERROR((W2790-W2792)/W2792*100%,"")</f>
        <v/>
      </c>
      <c r="X2793" s="107" t="str">
        <f>IFERROR((X2790-X2792)/X2792*100%,"")</f>
        <v/>
      </c>
      <c r="Y2793" s="107" t="str">
        <f>IFERROR((Y2790-Y2792)/Y2792*100%,"")</f>
        <v/>
      </c>
      <c r="Z2793" s="107" t="str">
        <f t="shared" ref="Z2793" si="12310">IFERROR((Z2792-Z2791)/Z2792*100%,"")</f>
        <v/>
      </c>
      <c r="AA2793" s="107" t="str">
        <f>IFERROR((AA2792-AA2790)/AA2792*100%,"")</f>
        <v/>
      </c>
      <c r="AB2793" s="107" t="str">
        <f>IFERROR((AB2792-AB2790)/AB2792*100%,"")</f>
        <v/>
      </c>
      <c r="AC2793" s="194" t="str">
        <f t="shared" ref="AC2793" si="12311">IFERROR((AC2792-AC2791)/AC2792*100%,"")</f>
        <v/>
      </c>
      <c r="AD2793" s="194" t="str">
        <f t="shared" ref="AD2793" si="12312">IFERROR((AD2792-AD2791)/AD2792*100%,"")</f>
        <v/>
      </c>
      <c r="AE2793" s="194" t="str">
        <f t="shared" ref="AE2793" si="12313">IFERROR((AE2792-AE2791)/AE2792*100%,"")</f>
        <v/>
      </c>
      <c r="AF2793" s="194" t="str">
        <f t="shared" ref="AF2793" si="12314">IFERROR((AF2792-AF2791)/AF2792*100%,"")</f>
        <v/>
      </c>
      <c r="AG2793" s="194" t="str">
        <f t="shared" ref="AG2793" si="12315">IFERROR((AG2792-AG2791)/AG2792*100%,"")</f>
        <v/>
      </c>
      <c r="AH2793" s="194" t="str">
        <f t="shared" ref="AH2793" si="12316">IFERROR((AH2792-AH2791)/AH2792*100%,"")</f>
        <v/>
      </c>
      <c r="AI2793" s="194" t="str">
        <f t="shared" ref="AI2793" si="12317">IFERROR((AI2792-AI2791)/AI2792*100%,"")</f>
        <v/>
      </c>
      <c r="AJ2793" s="194" t="str">
        <f t="shared" ref="AJ2793" si="12318">IFERROR((AJ2792-AJ2791)/AJ2792*100%,"")</f>
        <v/>
      </c>
      <c r="AK2793" s="194" t="str">
        <f t="shared" ref="AK2793" si="12319">IFERROR((AK2792-AK2791)/AK2792*100%,"")</f>
        <v/>
      </c>
      <c r="AL2793" s="194" t="str">
        <f t="shared" ref="AL2793" si="12320">IFERROR((AL2792-AL2791)/AL2792*100%,"")</f>
        <v/>
      </c>
      <c r="AM2793" s="227" t="str">
        <f>IFERROR((AM2792-AM2790)/AM2792*100%,"")</f>
        <v/>
      </c>
    </row>
    <row r="2794" spans="1:39" customFormat="1" outlineLevel="1">
      <c r="A2794" t="str">
        <f>B2789&amp;C2794</f>
        <v>Surname, Forename4</v>
      </c>
      <c r="B2794" s="256"/>
      <c r="C2794" s="123">
        <v>4</v>
      </c>
      <c r="D2794" s="26" t="s">
        <v>22</v>
      </c>
      <c r="E2794" s="103"/>
      <c r="F2794" s="219"/>
      <c r="G2794" s="220"/>
      <c r="H2794" s="15"/>
      <c r="I2794" s="16"/>
      <c r="J2794" s="17"/>
      <c r="K2794" s="94"/>
      <c r="L2794" s="94"/>
      <c r="M2794" s="94"/>
      <c r="N2794" s="94"/>
      <c r="O2794" s="94"/>
      <c r="P2794" s="94"/>
      <c r="Q2794" s="17" t="str">
        <f>IF(SUM(K2794:P2794)=0,"",SUM(K2794:P2794))</f>
        <v/>
      </c>
      <c r="R2794" s="94"/>
      <c r="S2794" s="94"/>
      <c r="T2794" s="17" t="str">
        <f>IF(SUM(R2794:S2794)=0,"",SUM(R2794:S2794))</f>
        <v/>
      </c>
      <c r="U2794" s="17"/>
      <c r="V2794" s="94"/>
      <c r="W2794" s="17"/>
      <c r="X2794" s="94" t="str">
        <f>IFERROR(AVERAGE(V2794:W2794),"")</f>
        <v/>
      </c>
      <c r="Y2794" s="17"/>
      <c r="Z2794" s="17"/>
      <c r="AA2794" s="71"/>
      <c r="AB2794" s="17"/>
      <c r="AC2794" s="190" t="str">
        <f>IF(J2794="","",IF(J2794&lt;&gt;0,INT(25.4347*POWER((18-J2794),1.81)),0))</f>
        <v/>
      </c>
      <c r="AD2794" s="190" t="str">
        <f>IFERROR(IF(Q2794&lt;&gt;0,INT(0.14354*POWER(((10*Q2794)-220),1.4)),0),"")</f>
        <v/>
      </c>
      <c r="AE2794" s="190" t="str">
        <f>IFERROR(IF(T2794&lt;&gt;0,INT(51.39*POWER((T2794-1.5),1.05)),0),"")</f>
        <v/>
      </c>
      <c r="AF2794" s="190">
        <f>IF(U2794&lt;&gt;0,INT(0.8465*POWER(((100*U2794)-75),1.42)),0)</f>
        <v>0</v>
      </c>
      <c r="AG2794" s="190" t="str">
        <f>IFERROR(IF(X2794&lt;&gt;0,INT(1.53775*POWER((82-X2794),1.81)),0),"")</f>
        <v/>
      </c>
      <c r="AH2794" s="190" t="str">
        <f>IF(Y2794="","",IF(Y2794&lt;&gt;0,INT(5.74352*POWER((28.5-Y2794),1.92)),0))</f>
        <v/>
      </c>
      <c r="AI2794" s="190">
        <f>IF(Z2794&lt;&gt;0,INT(12.91*POWER((Z2794-4),1.1)),0)</f>
        <v>0</v>
      </c>
      <c r="AJ2794" s="190" t="str">
        <f>IF(AA2794="","",IF(AA2794&lt;&gt;0,INT(0.2797*POWER(((100*AA2794)),1.35)),0))</f>
        <v/>
      </c>
      <c r="AK2794" s="191" t="str">
        <f>IF(AB2794="","",IF(AB2794&lt;&gt;0,INT(100.14*POWER((AB2794-1),1.08)),0))</f>
        <v/>
      </c>
      <c r="AL2794" s="192">
        <f>COUNT(J2794,Q2794,T2794,X2794,Y2794,AA2794,AB2794)</f>
        <v>0</v>
      </c>
      <c r="AM2794" s="193" t="str">
        <f>IF(AL2794=0,"",SUM(AC2794:AK2794))</f>
        <v/>
      </c>
    </row>
    <row r="2795" spans="1:39" customFormat="1" outlineLevel="1">
      <c r="B2795" s="256"/>
      <c r="C2795" s="124" t="s">
        <v>65</v>
      </c>
      <c r="D2795" s="103"/>
      <c r="E2795" s="103"/>
      <c r="F2795" s="219"/>
      <c r="G2795" s="220"/>
      <c r="H2795" s="104"/>
      <c r="I2795" s="105"/>
      <c r="J2795" s="107" t="str">
        <f>IFERROR((J2792-J2794)/J2794*100%,"")</f>
        <v/>
      </c>
      <c r="K2795" s="107" t="str">
        <f t="shared" ref="K2795:T2795" si="12321">IFERROR((K2794-K2792)/K2794*100%,"")</f>
        <v/>
      </c>
      <c r="L2795" s="107" t="str">
        <f t="shared" si="12321"/>
        <v/>
      </c>
      <c r="M2795" s="107" t="str">
        <f t="shared" si="12321"/>
        <v/>
      </c>
      <c r="N2795" s="107" t="str">
        <f t="shared" si="12321"/>
        <v/>
      </c>
      <c r="O2795" s="107" t="str">
        <f t="shared" si="12321"/>
        <v/>
      </c>
      <c r="P2795" s="107" t="str">
        <f t="shared" si="12321"/>
        <v/>
      </c>
      <c r="Q2795" s="107" t="str">
        <f t="shared" si="12321"/>
        <v/>
      </c>
      <c r="R2795" s="107" t="str">
        <f t="shared" si="12321"/>
        <v/>
      </c>
      <c r="S2795" s="107" t="str">
        <f t="shared" si="12321"/>
        <v/>
      </c>
      <c r="T2795" s="107" t="str">
        <f t="shared" si="12321"/>
        <v/>
      </c>
      <c r="U2795" s="107" t="str">
        <f t="shared" ref="U2795" si="12322">IFERROR((U2794-U2793)/U2794*100%,"")</f>
        <v/>
      </c>
      <c r="V2795" s="107" t="str">
        <f>IFERROR((V2792-V2794)/V2794*100%,"")</f>
        <v/>
      </c>
      <c r="W2795" s="107" t="str">
        <f>IFERROR((W2792-W2794)/W2794*100%,"")</f>
        <v/>
      </c>
      <c r="X2795" s="107" t="str">
        <f>IFERROR((X2792-X2794)/X2794*100%,"")</f>
        <v/>
      </c>
      <c r="Y2795" s="107" t="str">
        <f>IFERROR((Y2792-Y2794)/Y2794*100%,"")</f>
        <v/>
      </c>
      <c r="Z2795" s="107" t="str">
        <f t="shared" ref="Z2795" si="12323">IFERROR((Z2794-Z2793)/Z2794*100%,"")</f>
        <v/>
      </c>
      <c r="AA2795" s="107" t="str">
        <f>IFERROR((AA2794-AA2792)/AA2794*100%,"")</f>
        <v/>
      </c>
      <c r="AB2795" s="107" t="str">
        <f>IFERROR((AB2794-AB2792)/AB2794*100%,"")</f>
        <v/>
      </c>
      <c r="AC2795" s="194" t="str">
        <f t="shared" ref="AC2795" si="12324">IFERROR((AC2794-AC2793)/AC2794*100%,"")</f>
        <v/>
      </c>
      <c r="AD2795" s="194" t="str">
        <f t="shared" ref="AD2795" si="12325">IFERROR((AD2794-AD2793)/AD2794*100%,"")</f>
        <v/>
      </c>
      <c r="AE2795" s="194" t="str">
        <f t="shared" ref="AE2795" si="12326">IFERROR((AE2794-AE2793)/AE2794*100%,"")</f>
        <v/>
      </c>
      <c r="AF2795" s="194" t="str">
        <f t="shared" ref="AF2795" si="12327">IFERROR((AF2794-AF2793)/AF2794*100%,"")</f>
        <v/>
      </c>
      <c r="AG2795" s="194" t="str">
        <f t="shared" ref="AG2795" si="12328">IFERROR((AG2794-AG2793)/AG2794*100%,"")</f>
        <v/>
      </c>
      <c r="AH2795" s="194" t="str">
        <f t="shared" ref="AH2795" si="12329">IFERROR((AH2794-AH2793)/AH2794*100%,"")</f>
        <v/>
      </c>
      <c r="AI2795" s="194" t="str">
        <f t="shared" ref="AI2795" si="12330">IFERROR((AI2794-AI2793)/AI2794*100%,"")</f>
        <v/>
      </c>
      <c r="AJ2795" s="194" t="str">
        <f t="shared" ref="AJ2795" si="12331">IFERROR((AJ2794-AJ2793)/AJ2794*100%,"")</f>
        <v/>
      </c>
      <c r="AK2795" s="194" t="str">
        <f t="shared" ref="AK2795" si="12332">IFERROR((AK2794-AK2793)/AK2794*100%,"")</f>
        <v/>
      </c>
      <c r="AL2795" s="194" t="str">
        <f t="shared" ref="AL2795" si="12333">IFERROR((AL2794-AL2793)/AL2794*100%,"")</f>
        <v/>
      </c>
      <c r="AM2795" s="227" t="str">
        <f>IFERROR((AM2794-AM2792)/AM2794*100%,"")</f>
        <v/>
      </c>
    </row>
    <row r="2796" spans="1:39" customFormat="1" outlineLevel="1">
      <c r="A2796" t="str">
        <f>B2789&amp;C2796</f>
        <v>Surname, Forename5</v>
      </c>
      <c r="B2796" s="256"/>
      <c r="C2796" s="123">
        <v>5</v>
      </c>
      <c r="D2796" s="26" t="s">
        <v>22</v>
      </c>
      <c r="E2796" s="103"/>
      <c r="F2796" s="219"/>
      <c r="G2796" s="220"/>
      <c r="H2796" s="15"/>
      <c r="I2796" s="16"/>
      <c r="J2796" s="17"/>
      <c r="K2796" s="94"/>
      <c r="L2796" s="94"/>
      <c r="M2796" s="94"/>
      <c r="N2796" s="94"/>
      <c r="O2796" s="94"/>
      <c r="P2796" s="94"/>
      <c r="Q2796" s="17" t="str">
        <f>IF(SUM(K2796:P2796)=0,"",SUM(K2796:P2796))</f>
        <v/>
      </c>
      <c r="R2796" s="94"/>
      <c r="S2796" s="94"/>
      <c r="T2796" s="17" t="str">
        <f>IF(SUM(R2796:S2796)=0,"",SUM(R2796:S2796))</f>
        <v/>
      </c>
      <c r="U2796" s="17"/>
      <c r="V2796" s="94"/>
      <c r="W2796" s="17"/>
      <c r="X2796" s="94" t="str">
        <f>IFERROR(AVERAGE(V2796:W2796),"")</f>
        <v/>
      </c>
      <c r="Y2796" s="17"/>
      <c r="Z2796" s="17"/>
      <c r="AA2796" s="71"/>
      <c r="AB2796" s="17"/>
      <c r="AC2796" s="190" t="str">
        <f>IF(J2796="","",IF(J2796&lt;&gt;0,INT(25.4347*POWER((18-J2796),1.81)),0))</f>
        <v/>
      </c>
      <c r="AD2796" s="190" t="str">
        <f>IFERROR(IF(Q2796&lt;&gt;0,INT(0.14354*POWER(((10*Q2796)-220),1.4)),0),"")</f>
        <v/>
      </c>
      <c r="AE2796" s="190" t="str">
        <f>IFERROR(IF(T2796&lt;&gt;0,INT(51.39*POWER((T2796-1.5),1.05)),0),"")</f>
        <v/>
      </c>
      <c r="AF2796" s="190">
        <f>IF(U2796&lt;&gt;0,INT(0.8465*POWER(((100*U2796)-75),1.42)),0)</f>
        <v>0</v>
      </c>
      <c r="AG2796" s="190" t="str">
        <f>IFERROR(IF(X2796&lt;&gt;0,INT(1.53775*POWER((82-X2796),1.81)),0),"")</f>
        <v/>
      </c>
      <c r="AH2796" s="190" t="str">
        <f>IF(Y2796="","",IF(Y2796&lt;&gt;0,INT(5.74352*POWER((28.5-Y2796),1.92)),0))</f>
        <v/>
      </c>
      <c r="AI2796" s="190">
        <f>IF(Z2796&lt;&gt;0,INT(12.91*POWER((Z2796-4),1.1)),0)</f>
        <v>0</v>
      </c>
      <c r="AJ2796" s="190" t="str">
        <f>IF(AA2796="","",IF(AA2796&lt;&gt;0,INT(0.2797*POWER(((100*AA2796)),1.35)),0))</f>
        <v/>
      </c>
      <c r="AK2796" s="191" t="str">
        <f>IF(AB2796="","",IF(AB2796&lt;&gt;0,INT(100.14*POWER((AB2796-1),1.08)),0))</f>
        <v/>
      </c>
      <c r="AL2796" s="192">
        <f>COUNT(J2796,Q2796,T2796,X2796,Y2796,AA2796,AB2796)</f>
        <v>0</v>
      </c>
      <c r="AM2796" s="193" t="str">
        <f>IF(AL2796=0,"",SUM(AC2796:AK2796))</f>
        <v/>
      </c>
    </row>
    <row r="2797" spans="1:39" customFormat="1" outlineLevel="1">
      <c r="B2797" s="256"/>
      <c r="C2797" s="124" t="s">
        <v>65</v>
      </c>
      <c r="D2797" s="103"/>
      <c r="E2797" s="103"/>
      <c r="F2797" s="219"/>
      <c r="G2797" s="220"/>
      <c r="H2797" s="104"/>
      <c r="I2797" s="105"/>
      <c r="J2797" s="107" t="str">
        <f>IFERROR((J2794-J2796)/J2796*100%,"")</f>
        <v/>
      </c>
      <c r="K2797" s="107" t="str">
        <f t="shared" ref="K2797:T2797" si="12334">IFERROR((K2796-K2794)/K2796*100%,"")</f>
        <v/>
      </c>
      <c r="L2797" s="107" t="str">
        <f t="shared" si="12334"/>
        <v/>
      </c>
      <c r="M2797" s="107" t="str">
        <f t="shared" si="12334"/>
        <v/>
      </c>
      <c r="N2797" s="107" t="str">
        <f t="shared" si="12334"/>
        <v/>
      </c>
      <c r="O2797" s="107" t="str">
        <f t="shared" si="12334"/>
        <v/>
      </c>
      <c r="P2797" s="107" t="str">
        <f t="shared" si="12334"/>
        <v/>
      </c>
      <c r="Q2797" s="107" t="str">
        <f t="shared" si="12334"/>
        <v/>
      </c>
      <c r="R2797" s="107" t="str">
        <f t="shared" si="12334"/>
        <v/>
      </c>
      <c r="S2797" s="107" t="str">
        <f t="shared" si="12334"/>
        <v/>
      </c>
      <c r="T2797" s="107" t="str">
        <f t="shared" si="12334"/>
        <v/>
      </c>
      <c r="U2797" s="107" t="str">
        <f t="shared" ref="U2797" si="12335">IFERROR((U2796-U2795)/U2796*100%,"")</f>
        <v/>
      </c>
      <c r="V2797" s="107" t="str">
        <f>IFERROR((V2794-V2796)/V2796*100%,"")</f>
        <v/>
      </c>
      <c r="W2797" s="107" t="str">
        <f>IFERROR((W2794-W2796)/W2796*100%,"")</f>
        <v/>
      </c>
      <c r="X2797" s="107" t="str">
        <f>IFERROR((X2794-X2796)/X2796*100%,"")</f>
        <v/>
      </c>
      <c r="Y2797" s="107" t="str">
        <f>IFERROR((Y2794-Y2796)/Y2796*100%,"")</f>
        <v/>
      </c>
      <c r="Z2797" s="107" t="str">
        <f t="shared" ref="Z2797" si="12336">IFERROR((Z2796-Z2795)/Z2796*100%,"")</f>
        <v/>
      </c>
      <c r="AA2797" s="107" t="str">
        <f>IFERROR((AA2796-AA2794)/AA2796*100%,"")</f>
        <v/>
      </c>
      <c r="AB2797" s="107" t="str">
        <f>IFERROR((AB2796-AB2794)/AB2796*100%,"")</f>
        <v/>
      </c>
      <c r="AC2797" s="194" t="str">
        <f t="shared" ref="AC2797" si="12337">IFERROR((AC2796-AC2795)/AC2796*100%,"")</f>
        <v/>
      </c>
      <c r="AD2797" s="194" t="str">
        <f t="shared" ref="AD2797" si="12338">IFERROR((AD2796-AD2795)/AD2796*100%,"")</f>
        <v/>
      </c>
      <c r="AE2797" s="194" t="str">
        <f t="shared" ref="AE2797" si="12339">IFERROR((AE2796-AE2795)/AE2796*100%,"")</f>
        <v/>
      </c>
      <c r="AF2797" s="194" t="str">
        <f t="shared" ref="AF2797" si="12340">IFERROR((AF2796-AF2795)/AF2796*100%,"")</f>
        <v/>
      </c>
      <c r="AG2797" s="194" t="str">
        <f t="shared" ref="AG2797" si="12341">IFERROR((AG2796-AG2795)/AG2796*100%,"")</f>
        <v/>
      </c>
      <c r="AH2797" s="194" t="str">
        <f t="shared" ref="AH2797" si="12342">IFERROR((AH2796-AH2795)/AH2796*100%,"")</f>
        <v/>
      </c>
      <c r="AI2797" s="194" t="str">
        <f t="shared" ref="AI2797" si="12343">IFERROR((AI2796-AI2795)/AI2796*100%,"")</f>
        <v/>
      </c>
      <c r="AJ2797" s="194" t="str">
        <f t="shared" ref="AJ2797" si="12344">IFERROR((AJ2796-AJ2795)/AJ2796*100%,"")</f>
        <v/>
      </c>
      <c r="AK2797" s="194" t="str">
        <f t="shared" ref="AK2797" si="12345">IFERROR((AK2796-AK2795)/AK2796*100%,"")</f>
        <v/>
      </c>
      <c r="AL2797" s="194" t="str">
        <f t="shared" ref="AL2797" si="12346">IFERROR((AL2796-AL2795)/AL2796*100%,"")</f>
        <v/>
      </c>
      <c r="AM2797" s="227" t="str">
        <f>IFERROR((AM2796-AM2794)/AM2796*100%,"")</f>
        <v/>
      </c>
    </row>
    <row r="2798" spans="1:39" customFormat="1" outlineLevel="1">
      <c r="A2798" t="str">
        <f>B2789&amp;C2798</f>
        <v>Surname, Forename6</v>
      </c>
      <c r="B2798" s="256"/>
      <c r="C2798" s="123">
        <v>6</v>
      </c>
      <c r="D2798" s="26" t="s">
        <v>22</v>
      </c>
      <c r="E2798" s="103"/>
      <c r="F2798" s="219"/>
      <c r="G2798" s="220"/>
      <c r="H2798" s="15"/>
      <c r="I2798" s="16"/>
      <c r="J2798" s="17"/>
      <c r="K2798" s="94"/>
      <c r="L2798" s="94"/>
      <c r="M2798" s="94"/>
      <c r="N2798" s="94"/>
      <c r="O2798" s="94"/>
      <c r="P2798" s="94"/>
      <c r="Q2798" s="17" t="str">
        <f>IF(SUM(K2798:P2798)=0,"",SUM(K2798:P2798))</f>
        <v/>
      </c>
      <c r="R2798" s="94"/>
      <c r="S2798" s="94"/>
      <c r="T2798" s="17" t="str">
        <f>IF(SUM(R2798:S2798)=0,"",SUM(R2798:S2798))</f>
        <v/>
      </c>
      <c r="U2798" s="17"/>
      <c r="V2798" s="94"/>
      <c r="W2798" s="17"/>
      <c r="X2798" s="94" t="str">
        <f>IFERROR(AVERAGE(V2798:W2798),"")</f>
        <v/>
      </c>
      <c r="Y2798" s="17"/>
      <c r="Z2798" s="17"/>
      <c r="AA2798" s="71"/>
      <c r="AB2798" s="17"/>
      <c r="AC2798" s="190" t="str">
        <f>IF(J2798="","",IF(J2798&lt;&gt;0,INT(25.4347*POWER((18-J2798),1.81)),0))</f>
        <v/>
      </c>
      <c r="AD2798" s="190" t="str">
        <f>IFERROR(IF(Q2798&lt;&gt;0,INT(0.14354*POWER(((10*Q2798)-220),1.4)),0),"")</f>
        <v/>
      </c>
      <c r="AE2798" s="190" t="str">
        <f>IFERROR(IF(T2798&lt;&gt;0,INT(51.39*POWER((T2798-1.5),1.05)),0),"")</f>
        <v/>
      </c>
      <c r="AF2798" s="190">
        <f>IF(U2798&lt;&gt;0,INT(0.8465*POWER(((100*U2798)-75),1.42)),0)</f>
        <v>0</v>
      </c>
      <c r="AG2798" s="190" t="str">
        <f>IFERROR(IF(X2798&lt;&gt;0,INT(1.53775*POWER((82-X2798),1.81)),0),"")</f>
        <v/>
      </c>
      <c r="AH2798" s="190" t="str">
        <f>IF(Y2798="","",IF(Y2798&lt;&gt;0,INT(5.74352*POWER((28.5-Y2798),1.92)),0))</f>
        <v/>
      </c>
      <c r="AI2798" s="190">
        <f>IF(Z2798&lt;&gt;0,INT(12.91*POWER((Z2798-4),1.1)),0)</f>
        <v>0</v>
      </c>
      <c r="AJ2798" s="190" t="str">
        <f>IF(AA2798="","",IF(AA2798&lt;&gt;0,INT(0.2797*POWER(((100*AA2798)),1.35)),0))</f>
        <v/>
      </c>
      <c r="AK2798" s="191" t="str">
        <f>IF(AB2798="","",IF(AB2798&lt;&gt;0,INT(100.14*POWER((AB2798-1),1.08)),0))</f>
        <v/>
      </c>
      <c r="AL2798" s="192">
        <f>COUNT(J2798,Q2798,T2798,X2798,Y2798,AA2798,AB2798)</f>
        <v>0</v>
      </c>
      <c r="AM2798" s="193" t="str">
        <f>IF(AL2798=0,"",SUM(AC2798:AK2798))</f>
        <v/>
      </c>
    </row>
    <row r="2799" spans="1:39" customFormat="1" outlineLevel="1">
      <c r="B2799" s="256"/>
      <c r="C2799" s="124" t="s">
        <v>65</v>
      </c>
      <c r="D2799" s="103"/>
      <c r="E2799" s="103"/>
      <c r="F2799" s="219"/>
      <c r="G2799" s="220"/>
      <c r="H2799" s="104"/>
      <c r="I2799" s="105"/>
      <c r="J2799" s="107" t="str">
        <f>IFERROR((J2796-J2798)/J2798*100%,"")</f>
        <v/>
      </c>
      <c r="K2799" s="107" t="str">
        <f t="shared" ref="K2799:T2799" si="12347">IFERROR((K2798-K2796)/K2798*100%,"")</f>
        <v/>
      </c>
      <c r="L2799" s="107" t="str">
        <f t="shared" si="12347"/>
        <v/>
      </c>
      <c r="M2799" s="107" t="str">
        <f t="shared" si="12347"/>
        <v/>
      </c>
      <c r="N2799" s="107" t="str">
        <f t="shared" si="12347"/>
        <v/>
      </c>
      <c r="O2799" s="107" t="str">
        <f t="shared" si="12347"/>
        <v/>
      </c>
      <c r="P2799" s="107" t="str">
        <f t="shared" si="12347"/>
        <v/>
      </c>
      <c r="Q2799" s="107" t="str">
        <f t="shared" si="12347"/>
        <v/>
      </c>
      <c r="R2799" s="107" t="str">
        <f t="shared" si="12347"/>
        <v/>
      </c>
      <c r="S2799" s="107" t="str">
        <f t="shared" si="12347"/>
        <v/>
      </c>
      <c r="T2799" s="107" t="str">
        <f t="shared" si="12347"/>
        <v/>
      </c>
      <c r="U2799" s="107" t="str">
        <f t="shared" ref="U2799" si="12348">IFERROR((U2798-U2797)/U2798*100%,"")</f>
        <v/>
      </c>
      <c r="V2799" s="107" t="str">
        <f>IFERROR((V2796-V2798)/V2798*100%,"")</f>
        <v/>
      </c>
      <c r="W2799" s="107" t="str">
        <f>IFERROR((W2796-W2798)/W2798*100%,"")</f>
        <v/>
      </c>
      <c r="X2799" s="107" t="str">
        <f>IFERROR((X2796-X2798)/X2798*100%,"")</f>
        <v/>
      </c>
      <c r="Y2799" s="107" t="str">
        <f>IFERROR((Y2796-Y2798)/Y2798*100%,"")</f>
        <v/>
      </c>
      <c r="Z2799" s="107" t="str">
        <f t="shared" ref="Z2799" si="12349">IFERROR((Z2798-Z2797)/Z2798*100%,"")</f>
        <v/>
      </c>
      <c r="AA2799" s="107" t="str">
        <f>IFERROR((AA2798-AA2796)/AA2798*100%,"")</f>
        <v/>
      </c>
      <c r="AB2799" s="107" t="str">
        <f>IFERROR((AB2798-AB2796)/AB2798*100%,"")</f>
        <v/>
      </c>
      <c r="AC2799" s="194" t="str">
        <f t="shared" ref="AC2799" si="12350">IFERROR((AC2798-AC2797)/AC2798*100%,"")</f>
        <v/>
      </c>
      <c r="AD2799" s="194" t="str">
        <f t="shared" ref="AD2799" si="12351">IFERROR((AD2798-AD2797)/AD2798*100%,"")</f>
        <v/>
      </c>
      <c r="AE2799" s="194" t="str">
        <f t="shared" ref="AE2799" si="12352">IFERROR((AE2798-AE2797)/AE2798*100%,"")</f>
        <v/>
      </c>
      <c r="AF2799" s="194" t="str">
        <f t="shared" ref="AF2799" si="12353">IFERROR((AF2798-AF2797)/AF2798*100%,"")</f>
        <v/>
      </c>
      <c r="AG2799" s="194" t="str">
        <f t="shared" ref="AG2799" si="12354">IFERROR((AG2798-AG2797)/AG2798*100%,"")</f>
        <v/>
      </c>
      <c r="AH2799" s="194" t="str">
        <f t="shared" ref="AH2799" si="12355">IFERROR((AH2798-AH2797)/AH2798*100%,"")</f>
        <v/>
      </c>
      <c r="AI2799" s="194" t="str">
        <f t="shared" ref="AI2799" si="12356">IFERROR((AI2798-AI2797)/AI2798*100%,"")</f>
        <v/>
      </c>
      <c r="AJ2799" s="194" t="str">
        <f t="shared" ref="AJ2799" si="12357">IFERROR((AJ2798-AJ2797)/AJ2798*100%,"")</f>
        <v/>
      </c>
      <c r="AK2799" s="194" t="str">
        <f t="shared" ref="AK2799" si="12358">IFERROR((AK2798-AK2797)/AK2798*100%,"")</f>
        <v/>
      </c>
      <c r="AL2799" s="194" t="str">
        <f t="shared" ref="AL2799" si="12359">IFERROR((AL2798-AL2797)/AL2798*100%,"")</f>
        <v/>
      </c>
      <c r="AM2799" s="227" t="str">
        <f>IFERROR((AM2798-AM2796)/AM2798*100%,"")</f>
        <v/>
      </c>
    </row>
    <row r="2800" spans="1:39" customFormat="1" outlineLevel="1">
      <c r="A2800" t="str">
        <f>B2789&amp;C2800</f>
        <v>Surname, Forename7</v>
      </c>
      <c r="B2800" s="256"/>
      <c r="C2800" s="123">
        <v>7</v>
      </c>
      <c r="D2800" s="26" t="s">
        <v>22</v>
      </c>
      <c r="E2800" s="103"/>
      <c r="F2800" s="219"/>
      <c r="G2800" s="220"/>
      <c r="H2800" s="15"/>
      <c r="I2800" s="16"/>
      <c r="J2800" s="17"/>
      <c r="K2800" s="94"/>
      <c r="L2800" s="94"/>
      <c r="M2800" s="94"/>
      <c r="N2800" s="94"/>
      <c r="O2800" s="94"/>
      <c r="P2800" s="94"/>
      <c r="Q2800" s="17" t="str">
        <f>IF(SUM(K2800:P2800)=0,"",SUM(K2800:P2800))</f>
        <v/>
      </c>
      <c r="R2800" s="94"/>
      <c r="S2800" s="94"/>
      <c r="T2800" s="17" t="str">
        <f>IF(SUM(R2800:S2800)=0,"",SUM(R2800:S2800))</f>
        <v/>
      </c>
      <c r="U2800" s="17"/>
      <c r="V2800" s="94"/>
      <c r="W2800" s="17"/>
      <c r="X2800" s="94" t="str">
        <f>IFERROR(AVERAGE(V2800:W2800),"")</f>
        <v/>
      </c>
      <c r="Y2800" s="17"/>
      <c r="Z2800" s="17"/>
      <c r="AA2800" s="71"/>
      <c r="AB2800" s="17"/>
      <c r="AC2800" s="190" t="str">
        <f>IF(J2800="","",IF(J2800&lt;&gt;0,INT(25.4347*POWER((18-J2800),1.81)),0))</f>
        <v/>
      </c>
      <c r="AD2800" s="190" t="str">
        <f>IFERROR(IF(Q2800&lt;&gt;0,INT(0.14354*POWER(((10*Q2800)-220),1.4)),0),"")</f>
        <v/>
      </c>
      <c r="AE2800" s="190" t="str">
        <f>IFERROR(IF(T2800&lt;&gt;0,INT(51.39*POWER((T2800-1.5),1.05)),0),"")</f>
        <v/>
      </c>
      <c r="AF2800" s="190">
        <f>IF(U2800&lt;&gt;0,INT(0.8465*POWER(((100*U2800)-75),1.42)),0)</f>
        <v>0</v>
      </c>
      <c r="AG2800" s="190" t="str">
        <f>IFERROR(IF(X2800&lt;&gt;0,INT(1.53775*POWER((82-X2800),1.81)),0),"")</f>
        <v/>
      </c>
      <c r="AH2800" s="190" t="str">
        <f>IF(Y2800="","",IF(Y2800&lt;&gt;0,INT(5.74352*POWER((28.5-Y2800),1.92)),0))</f>
        <v/>
      </c>
      <c r="AI2800" s="190">
        <f>IF(Z2800&lt;&gt;0,INT(12.91*POWER((Z2800-4),1.1)),0)</f>
        <v>0</v>
      </c>
      <c r="AJ2800" s="190" t="str">
        <f>IF(AA2800="","",IF(AA2800&lt;&gt;0,INT(0.2797*POWER(((100*AA2800)),1.35)),0))</f>
        <v/>
      </c>
      <c r="AK2800" s="191" t="str">
        <f>IF(AB2800="","",IF(AB2800&lt;&gt;0,INT(100.14*POWER((AB2800-1),1.08)),0))</f>
        <v/>
      </c>
      <c r="AL2800" s="192">
        <f>COUNT(J2800,Q2800,T2800,X2800,Y2800,AA2800,AB2800)</f>
        <v>0</v>
      </c>
      <c r="AM2800" s="193" t="str">
        <f>IF(AL2800=0,"",SUM(AC2800:AK2800))</f>
        <v/>
      </c>
    </row>
    <row r="2801" spans="1:39" customFormat="1" outlineLevel="1">
      <c r="B2801" s="256"/>
      <c r="C2801" s="124" t="s">
        <v>65</v>
      </c>
      <c r="D2801" s="103"/>
      <c r="E2801" s="103"/>
      <c r="F2801" s="219"/>
      <c r="G2801" s="220"/>
      <c r="H2801" s="104"/>
      <c r="I2801" s="105"/>
      <c r="J2801" s="107" t="str">
        <f>IFERROR((J2798-J2800)/J2800*100%,"")</f>
        <v/>
      </c>
      <c r="K2801" s="107" t="str">
        <f t="shared" ref="K2801:T2801" si="12360">IFERROR((K2800-K2798)/K2800*100%,"")</f>
        <v/>
      </c>
      <c r="L2801" s="107" t="str">
        <f t="shared" si="12360"/>
        <v/>
      </c>
      <c r="M2801" s="107" t="str">
        <f t="shared" si="12360"/>
        <v/>
      </c>
      <c r="N2801" s="107" t="str">
        <f t="shared" si="12360"/>
        <v/>
      </c>
      <c r="O2801" s="107" t="str">
        <f t="shared" si="12360"/>
        <v/>
      </c>
      <c r="P2801" s="107" t="str">
        <f t="shared" si="12360"/>
        <v/>
      </c>
      <c r="Q2801" s="107" t="str">
        <f t="shared" si="12360"/>
        <v/>
      </c>
      <c r="R2801" s="107" t="str">
        <f t="shared" si="12360"/>
        <v/>
      </c>
      <c r="S2801" s="107" t="str">
        <f t="shared" si="12360"/>
        <v/>
      </c>
      <c r="T2801" s="107" t="str">
        <f t="shared" si="12360"/>
        <v/>
      </c>
      <c r="U2801" s="107" t="str">
        <f t="shared" ref="U2801" si="12361">IFERROR((U2800-U2799)/U2800*100%,"")</f>
        <v/>
      </c>
      <c r="V2801" s="107" t="str">
        <f>IFERROR((V2798-V2800)/V2800*100%,"")</f>
        <v/>
      </c>
      <c r="W2801" s="107" t="str">
        <f>IFERROR((W2798-W2800)/W2800*100%,"")</f>
        <v/>
      </c>
      <c r="X2801" s="107" t="str">
        <f>IFERROR((X2798-X2800)/X2800*100%,"")</f>
        <v/>
      </c>
      <c r="Y2801" s="107" t="str">
        <f>IFERROR((Y2798-Y2800)/Y2800*100%,"")</f>
        <v/>
      </c>
      <c r="Z2801" s="107" t="str">
        <f t="shared" ref="Z2801" si="12362">IFERROR((Z2800-Z2799)/Z2800*100%,"")</f>
        <v/>
      </c>
      <c r="AA2801" s="107" t="str">
        <f>IFERROR((AA2800-AA2798)/AA2800*100%,"")</f>
        <v/>
      </c>
      <c r="AB2801" s="107" t="str">
        <f>IFERROR((AB2800-AB2798)/AB2800*100%,"")</f>
        <v/>
      </c>
      <c r="AC2801" s="194" t="str">
        <f t="shared" ref="AC2801" si="12363">IFERROR((AC2800-AC2799)/AC2800*100%,"")</f>
        <v/>
      </c>
      <c r="AD2801" s="194" t="str">
        <f t="shared" ref="AD2801" si="12364">IFERROR((AD2800-AD2799)/AD2800*100%,"")</f>
        <v/>
      </c>
      <c r="AE2801" s="194" t="str">
        <f t="shared" ref="AE2801" si="12365">IFERROR((AE2800-AE2799)/AE2800*100%,"")</f>
        <v/>
      </c>
      <c r="AF2801" s="194" t="str">
        <f t="shared" ref="AF2801" si="12366">IFERROR((AF2800-AF2799)/AF2800*100%,"")</f>
        <v/>
      </c>
      <c r="AG2801" s="194" t="str">
        <f t="shared" ref="AG2801" si="12367">IFERROR((AG2800-AG2799)/AG2800*100%,"")</f>
        <v/>
      </c>
      <c r="AH2801" s="194" t="str">
        <f t="shared" ref="AH2801" si="12368">IFERROR((AH2800-AH2799)/AH2800*100%,"")</f>
        <v/>
      </c>
      <c r="AI2801" s="194" t="str">
        <f t="shared" ref="AI2801" si="12369">IFERROR((AI2800-AI2799)/AI2800*100%,"")</f>
        <v/>
      </c>
      <c r="AJ2801" s="194" t="str">
        <f t="shared" ref="AJ2801" si="12370">IFERROR((AJ2800-AJ2799)/AJ2800*100%,"")</f>
        <v/>
      </c>
      <c r="AK2801" s="194" t="str">
        <f t="shared" ref="AK2801" si="12371">IFERROR((AK2800-AK2799)/AK2800*100%,"")</f>
        <v/>
      </c>
      <c r="AL2801" s="194" t="str">
        <f t="shared" ref="AL2801" si="12372">IFERROR((AL2800-AL2799)/AL2800*100%,"")</f>
        <v/>
      </c>
      <c r="AM2801" s="227" t="str">
        <f>IFERROR((AM2800-AM2798)/AM2800*100%,"")</f>
        <v/>
      </c>
    </row>
    <row r="2802" spans="1:39" customFormat="1" outlineLevel="1">
      <c r="A2802" t="str">
        <f>B2789&amp;C2802</f>
        <v>Surname, Forename8</v>
      </c>
      <c r="B2802" s="256"/>
      <c r="C2802" s="123">
        <v>8</v>
      </c>
      <c r="D2802" s="26" t="s">
        <v>22</v>
      </c>
      <c r="E2802" s="103"/>
      <c r="F2802" s="219"/>
      <c r="G2802" s="220"/>
      <c r="H2802" s="15"/>
      <c r="I2802" s="16"/>
      <c r="J2802" s="17"/>
      <c r="K2802" s="94"/>
      <c r="L2802" s="94"/>
      <c r="M2802" s="94"/>
      <c r="N2802" s="94"/>
      <c r="O2802" s="94"/>
      <c r="P2802" s="94"/>
      <c r="Q2802" s="17" t="str">
        <f>IF(SUM(K2802:P2802)=0,"",SUM(K2802:P2802))</f>
        <v/>
      </c>
      <c r="R2802" s="94"/>
      <c r="S2802" s="94"/>
      <c r="T2802" s="17" t="str">
        <f>IF(SUM(R2802:S2802)=0,"",SUM(R2802:S2802))</f>
        <v/>
      </c>
      <c r="U2802" s="17"/>
      <c r="V2802" s="94"/>
      <c r="W2802" s="17"/>
      <c r="X2802" s="94" t="str">
        <f>IFERROR(AVERAGE(V2802:W2802),"")</f>
        <v/>
      </c>
      <c r="Y2802" s="17"/>
      <c r="Z2802" s="17"/>
      <c r="AA2802" s="71"/>
      <c r="AB2802" s="17"/>
      <c r="AC2802" s="190" t="str">
        <f>IF(J2802="","",IF(J2802&lt;&gt;0,INT(25.4347*POWER((18-J2802),1.81)),0))</f>
        <v/>
      </c>
      <c r="AD2802" s="190" t="str">
        <f>IFERROR(IF(Q2802&lt;&gt;0,INT(0.14354*POWER(((10*Q2802)-220),1.4)),0),"")</f>
        <v/>
      </c>
      <c r="AE2802" s="190" t="str">
        <f>IFERROR(IF(T2802&lt;&gt;0,INT(51.39*POWER((T2802-1.5),1.05)),0),"")</f>
        <v/>
      </c>
      <c r="AF2802" s="190">
        <f>IF(U2802&lt;&gt;0,INT(0.8465*POWER(((100*U2802)-75),1.42)),0)</f>
        <v>0</v>
      </c>
      <c r="AG2802" s="190" t="str">
        <f>IFERROR(IF(X2802&lt;&gt;0,INT(1.53775*POWER((82-X2802),1.81)),0),"")</f>
        <v/>
      </c>
      <c r="AH2802" s="190" t="str">
        <f>IF(Y2802="","",IF(Y2802&lt;&gt;0,INT(5.74352*POWER((28.5-Y2802),1.92)),0))</f>
        <v/>
      </c>
      <c r="AI2802" s="190">
        <f>IF(Z2802&lt;&gt;0,INT(12.91*POWER((Z2802-4),1.1)),0)</f>
        <v>0</v>
      </c>
      <c r="AJ2802" s="190" t="str">
        <f>IF(AA2802="","",IF(AA2802&lt;&gt;0,INT(0.2797*POWER(((100*AA2802)),1.35)),0))</f>
        <v/>
      </c>
      <c r="AK2802" s="191" t="str">
        <f>IF(AB2802="","",IF(AB2802&lt;&gt;0,INT(100.14*POWER((AB2802-1),1.08)),0))</f>
        <v/>
      </c>
      <c r="AL2802" s="192">
        <f>COUNT(J2802,Q2802,T2802,X2802,Y2802,AA2802,AB2802)</f>
        <v>0</v>
      </c>
      <c r="AM2802" s="193" t="str">
        <f>IF(AL2802=0,"",SUM(AC2802:AK2802))</f>
        <v/>
      </c>
    </row>
    <row r="2803" spans="1:39" customFormat="1" outlineLevel="1">
      <c r="B2803" s="256"/>
      <c r="C2803" s="124" t="s">
        <v>65</v>
      </c>
      <c r="D2803" s="103"/>
      <c r="E2803" s="103"/>
      <c r="F2803" s="219"/>
      <c r="G2803" s="220"/>
      <c r="H2803" s="104"/>
      <c r="I2803" s="105"/>
      <c r="J2803" s="107" t="str">
        <f>IFERROR((J2800-J2802)/J2802*100%,"")</f>
        <v/>
      </c>
      <c r="K2803" s="107" t="str">
        <f t="shared" ref="K2803:T2803" si="12373">IFERROR((K2802-K2800)/K2802*100%,"")</f>
        <v/>
      </c>
      <c r="L2803" s="107" t="str">
        <f t="shared" si="12373"/>
        <v/>
      </c>
      <c r="M2803" s="107" t="str">
        <f t="shared" si="12373"/>
        <v/>
      </c>
      <c r="N2803" s="107" t="str">
        <f t="shared" si="12373"/>
        <v/>
      </c>
      <c r="O2803" s="107" t="str">
        <f t="shared" si="12373"/>
        <v/>
      </c>
      <c r="P2803" s="107" t="str">
        <f t="shared" si="12373"/>
        <v/>
      </c>
      <c r="Q2803" s="107" t="str">
        <f t="shared" si="12373"/>
        <v/>
      </c>
      <c r="R2803" s="107" t="str">
        <f t="shared" si="12373"/>
        <v/>
      </c>
      <c r="S2803" s="107" t="str">
        <f t="shared" si="12373"/>
        <v/>
      </c>
      <c r="T2803" s="107" t="str">
        <f t="shared" si="12373"/>
        <v/>
      </c>
      <c r="U2803" s="107" t="str">
        <f t="shared" ref="U2803" si="12374">IFERROR((U2802-U2801)/U2802*100%,"")</f>
        <v/>
      </c>
      <c r="V2803" s="107" t="str">
        <f>IFERROR((V2800-V2802)/V2802*100%,"")</f>
        <v/>
      </c>
      <c r="W2803" s="107" t="str">
        <f>IFERROR((W2800-W2802)/W2802*100%,"")</f>
        <v/>
      </c>
      <c r="X2803" s="107" t="str">
        <f>IFERROR((X2800-X2802)/X2802*100%,"")</f>
        <v/>
      </c>
      <c r="Y2803" s="107" t="str">
        <f>IFERROR((Y2800-Y2802)/Y2802*100%,"")</f>
        <v/>
      </c>
      <c r="Z2803" s="107" t="str">
        <f t="shared" ref="Z2803" si="12375">IFERROR((Z2802-Z2801)/Z2802*100%,"")</f>
        <v/>
      </c>
      <c r="AA2803" s="107" t="str">
        <f>IFERROR((AA2802-AA2800)/AA2802*100%,"")</f>
        <v/>
      </c>
      <c r="AB2803" s="107" t="str">
        <f>IFERROR((AB2802-AB2800)/AB2802*100%,"")</f>
        <v/>
      </c>
      <c r="AC2803" s="194" t="str">
        <f t="shared" ref="AC2803" si="12376">IFERROR((AC2802-AC2801)/AC2802*100%,"")</f>
        <v/>
      </c>
      <c r="AD2803" s="194" t="str">
        <f t="shared" ref="AD2803" si="12377">IFERROR((AD2802-AD2801)/AD2802*100%,"")</f>
        <v/>
      </c>
      <c r="AE2803" s="194" t="str">
        <f t="shared" ref="AE2803" si="12378">IFERROR((AE2802-AE2801)/AE2802*100%,"")</f>
        <v/>
      </c>
      <c r="AF2803" s="194" t="str">
        <f t="shared" ref="AF2803" si="12379">IFERROR((AF2802-AF2801)/AF2802*100%,"")</f>
        <v/>
      </c>
      <c r="AG2803" s="194" t="str">
        <f t="shared" ref="AG2803" si="12380">IFERROR((AG2802-AG2801)/AG2802*100%,"")</f>
        <v/>
      </c>
      <c r="AH2803" s="194" t="str">
        <f t="shared" ref="AH2803" si="12381">IFERROR((AH2802-AH2801)/AH2802*100%,"")</f>
        <v/>
      </c>
      <c r="AI2803" s="194" t="str">
        <f t="shared" ref="AI2803" si="12382">IFERROR((AI2802-AI2801)/AI2802*100%,"")</f>
        <v/>
      </c>
      <c r="AJ2803" s="194" t="str">
        <f t="shared" ref="AJ2803" si="12383">IFERROR((AJ2802-AJ2801)/AJ2802*100%,"")</f>
        <v/>
      </c>
      <c r="AK2803" s="194" t="str">
        <f t="shared" ref="AK2803" si="12384">IFERROR((AK2802-AK2801)/AK2802*100%,"")</f>
        <v/>
      </c>
      <c r="AL2803" s="194" t="str">
        <f t="shared" ref="AL2803" si="12385">IFERROR((AL2802-AL2801)/AL2802*100%,"")</f>
        <v/>
      </c>
      <c r="AM2803" s="227" t="str">
        <f>IFERROR((AM2802-AM2800)/AM2802*100%,"")</f>
        <v/>
      </c>
    </row>
    <row r="2804" spans="1:39" customFormat="1" outlineLevel="1">
      <c r="A2804" t="str">
        <f>B2789&amp;C2804</f>
        <v>Surname, Forename9</v>
      </c>
      <c r="B2804" s="256"/>
      <c r="C2804" s="123">
        <v>9</v>
      </c>
      <c r="D2804" s="26" t="s">
        <v>22</v>
      </c>
      <c r="E2804" s="103"/>
      <c r="F2804" s="219"/>
      <c r="G2804" s="220"/>
      <c r="H2804" s="15"/>
      <c r="I2804" s="16"/>
      <c r="J2804" s="17"/>
      <c r="K2804" s="94"/>
      <c r="L2804" s="94"/>
      <c r="M2804" s="94"/>
      <c r="N2804" s="94"/>
      <c r="O2804" s="94"/>
      <c r="P2804" s="94"/>
      <c r="Q2804" s="17" t="str">
        <f>IF(SUM(K2804:P2804)=0,"",SUM(K2804:P2804))</f>
        <v/>
      </c>
      <c r="R2804" s="94"/>
      <c r="S2804" s="94"/>
      <c r="T2804" s="17" t="str">
        <f>IF(SUM(R2804:S2804)=0,"",SUM(R2804:S2804))</f>
        <v/>
      </c>
      <c r="U2804" s="17"/>
      <c r="V2804" s="94"/>
      <c r="W2804" s="17"/>
      <c r="X2804" s="94" t="str">
        <f>IFERROR(AVERAGE(V2804:W2804),"")</f>
        <v/>
      </c>
      <c r="Y2804" s="17"/>
      <c r="Z2804" s="17"/>
      <c r="AA2804" s="71"/>
      <c r="AB2804" s="17"/>
      <c r="AC2804" s="190" t="str">
        <f>IF(J2804="","",IF(J2804&lt;&gt;0,INT(25.4347*POWER((18-J2804),1.81)),0))</f>
        <v/>
      </c>
      <c r="AD2804" s="190" t="str">
        <f>IFERROR(IF(Q2804&lt;&gt;0,INT(0.14354*POWER(((10*Q2804)-220),1.4)),0),"")</f>
        <v/>
      </c>
      <c r="AE2804" s="190" t="str">
        <f>IFERROR(IF(T2804&lt;&gt;0,INT(51.39*POWER((T2804-1.5),1.05)),0),"")</f>
        <v/>
      </c>
      <c r="AF2804" s="190">
        <f>IF(U2804&lt;&gt;0,INT(0.8465*POWER(((100*U2804)-75),1.42)),0)</f>
        <v>0</v>
      </c>
      <c r="AG2804" s="190" t="str">
        <f>IFERROR(IF(X2804&lt;&gt;0,INT(1.53775*POWER((82-X2804),1.81)),0),"")</f>
        <v/>
      </c>
      <c r="AH2804" s="190" t="str">
        <f>IF(Y2804="","",IF(Y2804&lt;&gt;0,INT(5.74352*POWER((28.5-Y2804),1.92)),0))</f>
        <v/>
      </c>
      <c r="AI2804" s="190">
        <f>IF(Z2804&lt;&gt;0,INT(12.91*POWER((Z2804-4),1.1)),0)</f>
        <v>0</v>
      </c>
      <c r="AJ2804" s="190" t="str">
        <f>IF(AA2804="","",IF(AA2804&lt;&gt;0,INT(0.2797*POWER(((100*AA2804)),1.35)),0))</f>
        <v/>
      </c>
      <c r="AK2804" s="191" t="str">
        <f>IF(AB2804="","",IF(AB2804&lt;&gt;0,INT(100.14*POWER((AB2804-1),1.08)),0))</f>
        <v/>
      </c>
      <c r="AL2804" s="192">
        <f>COUNT(J2804,Q2804,T2804,X2804,Y2804,AA2804,AB2804)</f>
        <v>0</v>
      </c>
      <c r="AM2804" s="193" t="str">
        <f>IF(AL2804=0,"",SUM(AC2804:AK2804))</f>
        <v/>
      </c>
    </row>
    <row r="2805" spans="1:39" customFormat="1" outlineLevel="1">
      <c r="B2805" s="256"/>
      <c r="C2805" s="124" t="s">
        <v>65</v>
      </c>
      <c r="D2805" s="33"/>
      <c r="E2805" s="33"/>
      <c r="F2805" s="221"/>
      <c r="G2805" s="222"/>
      <c r="H2805" s="18"/>
      <c r="I2805" s="44"/>
      <c r="J2805" s="107" t="str">
        <f>IFERROR((J2802-J2804)/J2804*100%,"")</f>
        <v/>
      </c>
      <c r="K2805" s="107" t="str">
        <f t="shared" ref="K2805:T2805" si="12386">IFERROR((K2804-K2802)/K2804*100%,"")</f>
        <v/>
      </c>
      <c r="L2805" s="107" t="str">
        <f t="shared" si="12386"/>
        <v/>
      </c>
      <c r="M2805" s="107" t="str">
        <f t="shared" si="12386"/>
        <v/>
      </c>
      <c r="N2805" s="107" t="str">
        <f t="shared" si="12386"/>
        <v/>
      </c>
      <c r="O2805" s="107" t="str">
        <f t="shared" si="12386"/>
        <v/>
      </c>
      <c r="P2805" s="107" t="str">
        <f t="shared" si="12386"/>
        <v/>
      </c>
      <c r="Q2805" s="107" t="str">
        <f t="shared" si="12386"/>
        <v/>
      </c>
      <c r="R2805" s="107" t="str">
        <f t="shared" si="12386"/>
        <v/>
      </c>
      <c r="S2805" s="107" t="str">
        <f t="shared" si="12386"/>
        <v/>
      </c>
      <c r="T2805" s="107" t="str">
        <f t="shared" si="12386"/>
        <v/>
      </c>
      <c r="U2805" s="107" t="str">
        <f t="shared" ref="U2805" si="12387">IFERROR((U2804-U2803)/U2804*100%,"")</f>
        <v/>
      </c>
      <c r="V2805" s="107" t="str">
        <f>IFERROR((V2802-V2804)/V2804*100%,"")</f>
        <v/>
      </c>
      <c r="W2805" s="107" t="str">
        <f>IFERROR((W2802-W2804)/W2804*100%,"")</f>
        <v/>
      </c>
      <c r="X2805" s="107" t="str">
        <f>IFERROR((X2802-X2804)/X2804*100%,"")</f>
        <v/>
      </c>
      <c r="Y2805" s="107" t="str">
        <f>IFERROR((Y2802-Y2804)/Y2804*100%,"")</f>
        <v/>
      </c>
      <c r="Z2805" s="107" t="str">
        <f t="shared" ref="Z2805" si="12388">IFERROR((Z2804-Z2803)/Z2804*100%,"")</f>
        <v/>
      </c>
      <c r="AA2805" s="107" t="str">
        <f>IFERROR((AA2804-AA2802)/AA2804*100%,"")</f>
        <v/>
      </c>
      <c r="AB2805" s="107" t="str">
        <f>IFERROR((AB2804-AB2802)/AB2804*100%,"")</f>
        <v/>
      </c>
      <c r="AC2805" s="194" t="str">
        <f t="shared" ref="AC2805" si="12389">IFERROR((AC2804-AC2803)/AC2804*100%,"")</f>
        <v/>
      </c>
      <c r="AD2805" s="194" t="str">
        <f t="shared" ref="AD2805" si="12390">IFERROR((AD2804-AD2803)/AD2804*100%,"")</f>
        <v/>
      </c>
      <c r="AE2805" s="194" t="str">
        <f t="shared" ref="AE2805" si="12391">IFERROR((AE2804-AE2803)/AE2804*100%,"")</f>
        <v/>
      </c>
      <c r="AF2805" s="194" t="str">
        <f t="shared" ref="AF2805" si="12392">IFERROR((AF2804-AF2803)/AF2804*100%,"")</f>
        <v/>
      </c>
      <c r="AG2805" s="194" t="str">
        <f t="shared" ref="AG2805" si="12393">IFERROR((AG2804-AG2803)/AG2804*100%,"")</f>
        <v/>
      </c>
      <c r="AH2805" s="194" t="str">
        <f t="shared" ref="AH2805" si="12394">IFERROR((AH2804-AH2803)/AH2804*100%,"")</f>
        <v/>
      </c>
      <c r="AI2805" s="194" t="str">
        <f t="shared" ref="AI2805" si="12395">IFERROR((AI2804-AI2803)/AI2804*100%,"")</f>
        <v/>
      </c>
      <c r="AJ2805" s="194" t="str">
        <f t="shared" ref="AJ2805" si="12396">IFERROR((AJ2804-AJ2803)/AJ2804*100%,"")</f>
        <v/>
      </c>
      <c r="AK2805" s="194" t="str">
        <f t="shared" ref="AK2805" si="12397">IFERROR((AK2804-AK2803)/AK2804*100%,"")</f>
        <v/>
      </c>
      <c r="AL2805" s="194" t="str">
        <f t="shared" ref="AL2805" si="12398">IFERROR((AL2804-AL2803)/AL2804*100%,"")</f>
        <v/>
      </c>
      <c r="AM2805" s="227" t="str">
        <f>IFERROR((AM2804-AM2802)/AM2804*100%,"")</f>
        <v/>
      </c>
    </row>
    <row r="2806" spans="1:39" s="6" customFormat="1" outlineLevel="1">
      <c r="A2806" t="str">
        <f>B2789&amp;C2806</f>
        <v>Surname, Forename10</v>
      </c>
      <c r="B2806" s="256"/>
      <c r="C2806" s="125">
        <v>10</v>
      </c>
      <c r="D2806" s="33" t="s">
        <v>22</v>
      </c>
      <c r="E2806" s="33"/>
      <c r="F2806" s="223"/>
      <c r="G2806" s="224"/>
      <c r="H2806" s="18"/>
      <c r="I2806" s="44"/>
      <c r="J2806" s="34"/>
      <c r="K2806" s="34"/>
      <c r="L2806" s="34"/>
      <c r="M2806" s="34"/>
      <c r="N2806" s="34"/>
      <c r="O2806" s="34"/>
      <c r="P2806" s="34"/>
      <c r="Q2806" s="17" t="str">
        <f>IF(SUM(K2806:P2806)=0,"",SUM(K2806:P2806))</f>
        <v/>
      </c>
      <c r="R2806" s="94"/>
      <c r="S2806" s="94"/>
      <c r="T2806" s="17" t="str">
        <f>IF(SUM(R2806:S2806)=0,"",SUM(R2806:S2806))</f>
        <v/>
      </c>
      <c r="U2806" s="17"/>
      <c r="V2806" s="94"/>
      <c r="W2806" s="17"/>
      <c r="X2806" s="94" t="str">
        <f>IFERROR(AVERAGE(V2806:W2806),"")</f>
        <v/>
      </c>
      <c r="Y2806" s="17"/>
      <c r="Z2806" s="17"/>
      <c r="AA2806" s="71"/>
      <c r="AB2806" s="17"/>
      <c r="AC2806" s="190" t="str">
        <f>IF(J2806="","",IF(J2806&lt;&gt;0,INT(25.4347*POWER((18-J2806),1.81)),0))</f>
        <v/>
      </c>
      <c r="AD2806" s="190" t="str">
        <f>IFERROR(IF(Q2806&lt;&gt;0,INT(0.14354*POWER(((10*Q2806)-220),1.4)),0),"")</f>
        <v/>
      </c>
      <c r="AE2806" s="190" t="str">
        <f>IFERROR(IF(T2806&lt;&gt;0,INT(51.39*POWER((T2806-1.5),1.05)),0),"")</f>
        <v/>
      </c>
      <c r="AF2806" s="190">
        <f>IF(U2806&lt;&gt;0,INT(0.8465*POWER(((100*U2806)-75),1.42)),0)</f>
        <v>0</v>
      </c>
      <c r="AG2806" s="190" t="str">
        <f>IFERROR(IF(X2806&lt;&gt;0,INT(1.53775*POWER((82-X2806),1.81)),0),"")</f>
        <v/>
      </c>
      <c r="AH2806" s="190" t="str">
        <f>IF(Y2806="","",IF(Y2806&lt;&gt;0,INT(5.74352*POWER((28.5-Y2806),1.92)),0))</f>
        <v/>
      </c>
      <c r="AI2806" s="190">
        <f>IF(Z2806&lt;&gt;0,INT(12.91*POWER((Z2806-4),1.1)),0)</f>
        <v>0</v>
      </c>
      <c r="AJ2806" s="190" t="str">
        <f>IF(AA2806="","",IF(AA2806&lt;&gt;0,INT(0.2797*POWER(((100*AA2806)),1.35)),0))</f>
        <v/>
      </c>
      <c r="AK2806" s="191" t="str">
        <f>IF(AB2806="","",IF(AB2806&lt;&gt;0,INT(100.14*POWER((AB2806-1),1.08)),0))</f>
        <v/>
      </c>
      <c r="AL2806" s="192">
        <f>COUNT(J2806,Q2806,T2806,X2806,Y2806,AA2806,AB2806)</f>
        <v>0</v>
      </c>
      <c r="AM2806" s="193" t="str">
        <f>IF(AL2806=0,"",SUM(AC2806:AK2806))</f>
        <v/>
      </c>
    </row>
    <row r="2807" spans="1:39" s="6" customFormat="1" outlineLevel="1">
      <c r="A2807"/>
      <c r="B2807" s="257"/>
      <c r="C2807" s="126" t="s">
        <v>65</v>
      </c>
      <c r="D2807" s="33"/>
      <c r="E2807" s="33"/>
      <c r="F2807" s="223"/>
      <c r="G2807" s="224"/>
      <c r="H2807" s="18"/>
      <c r="I2807" s="44"/>
      <c r="J2807" s="107" t="str">
        <f>IFERROR((J2804-J2806)/J2806*100%,"")</f>
        <v/>
      </c>
      <c r="K2807" s="107" t="str">
        <f t="shared" ref="K2807:T2807" si="12399">IFERROR((K2806-K2804)/K2806*100%,"")</f>
        <v/>
      </c>
      <c r="L2807" s="107" t="str">
        <f t="shared" si="12399"/>
        <v/>
      </c>
      <c r="M2807" s="107" t="str">
        <f t="shared" si="12399"/>
        <v/>
      </c>
      <c r="N2807" s="107" t="str">
        <f t="shared" si="12399"/>
        <v/>
      </c>
      <c r="O2807" s="107" t="str">
        <f t="shared" si="12399"/>
        <v/>
      </c>
      <c r="P2807" s="107" t="str">
        <f t="shared" si="12399"/>
        <v/>
      </c>
      <c r="Q2807" s="107" t="str">
        <f t="shared" si="12399"/>
        <v/>
      </c>
      <c r="R2807" s="107" t="str">
        <f t="shared" si="12399"/>
        <v/>
      </c>
      <c r="S2807" s="107" t="str">
        <f t="shared" si="12399"/>
        <v/>
      </c>
      <c r="T2807" s="107" t="str">
        <f t="shared" si="12399"/>
        <v/>
      </c>
      <c r="U2807" s="107" t="str">
        <f t="shared" ref="U2807" si="12400">IFERROR((U2806-U2805)/U2806*100%,"")</f>
        <v/>
      </c>
      <c r="V2807" s="107" t="str">
        <f>IFERROR((V2804-V2806)/V2806*100%,"")</f>
        <v/>
      </c>
      <c r="W2807" s="107" t="str">
        <f>IFERROR((W2804-W2806)/W2806*100%,"")</f>
        <v/>
      </c>
      <c r="X2807" s="107" t="str">
        <f>IFERROR((X2804-X2806)/X2806*100%,"")</f>
        <v/>
      </c>
      <c r="Y2807" s="107" t="str">
        <f>IFERROR((Y2804-Y2806)/Y2806*100%,"")</f>
        <v/>
      </c>
      <c r="Z2807" s="107" t="str">
        <f t="shared" ref="Z2807" si="12401">IFERROR((Z2806-Z2805)/Z2806*100%,"")</f>
        <v/>
      </c>
      <c r="AA2807" s="107" t="str">
        <f>IFERROR((AA2806-AA2804)/AA2806*100%,"")</f>
        <v/>
      </c>
      <c r="AB2807" s="107" t="str">
        <f>IFERROR((AB2806-AB2804)/AB2806*100%,"")</f>
        <v/>
      </c>
      <c r="AC2807" s="194" t="str">
        <f t="shared" ref="AC2807" si="12402">IFERROR((AC2806-AC2805)/AC2806*100%,"")</f>
        <v/>
      </c>
      <c r="AD2807" s="194" t="str">
        <f t="shared" ref="AD2807" si="12403">IFERROR((AD2806-AD2805)/AD2806*100%,"")</f>
        <v/>
      </c>
      <c r="AE2807" s="194" t="str">
        <f t="shared" ref="AE2807" si="12404">IFERROR((AE2806-AE2805)/AE2806*100%,"")</f>
        <v/>
      </c>
      <c r="AF2807" s="194" t="str">
        <f t="shared" ref="AF2807" si="12405">IFERROR((AF2806-AF2805)/AF2806*100%,"")</f>
        <v/>
      </c>
      <c r="AG2807" s="194" t="str">
        <f t="shared" ref="AG2807" si="12406">IFERROR((AG2806-AG2805)/AG2806*100%,"")</f>
        <v/>
      </c>
      <c r="AH2807" s="194" t="str">
        <f t="shared" ref="AH2807" si="12407">IFERROR((AH2806-AH2805)/AH2806*100%,"")</f>
        <v/>
      </c>
      <c r="AI2807" s="194" t="str">
        <f t="shared" ref="AI2807" si="12408">IFERROR((AI2806-AI2805)/AI2806*100%,"")</f>
        <v/>
      </c>
      <c r="AJ2807" s="194" t="str">
        <f t="shared" ref="AJ2807" si="12409">IFERROR((AJ2806-AJ2805)/AJ2806*100%,"")</f>
        <v/>
      </c>
      <c r="AK2807" s="194" t="str">
        <f t="shared" ref="AK2807" si="12410">IFERROR((AK2806-AK2805)/AK2806*100%,"")</f>
        <v/>
      </c>
      <c r="AL2807" s="194" t="str">
        <f t="shared" ref="AL2807" si="12411">IFERROR((AL2806-AL2805)/AL2806*100%,"")</f>
        <v/>
      </c>
      <c r="AM2807" s="227" t="str">
        <f>IFERROR((AM2806-AM2804)/AM2806*100%,"")</f>
        <v/>
      </c>
    </row>
    <row r="2808" spans="1:39" s="45" customFormat="1" outlineLevel="1">
      <c r="B2808" s="115"/>
      <c r="C2808" s="32"/>
      <c r="D2808" s="33"/>
      <c r="E2808" s="33"/>
      <c r="F2808" s="33"/>
      <c r="G2808" s="33"/>
      <c r="H2808" s="18"/>
      <c r="I2808" s="44"/>
      <c r="J2808" s="34"/>
      <c r="K2808" s="34"/>
      <c r="L2808" s="34"/>
      <c r="M2808" s="34"/>
      <c r="N2808" s="34"/>
      <c r="O2808" s="34"/>
      <c r="P2808" s="34"/>
      <c r="Q2808" s="34"/>
      <c r="R2808" s="34"/>
      <c r="S2808" s="34"/>
      <c r="T2808" s="34"/>
      <c r="U2808" s="34"/>
      <c r="V2808" s="34"/>
      <c r="W2808" s="34"/>
      <c r="X2808" s="34"/>
      <c r="Y2808" s="34"/>
      <c r="Z2808" s="34"/>
      <c r="AA2808" s="34"/>
      <c r="AB2808" s="34"/>
      <c r="AC2808" s="195"/>
      <c r="AD2808" s="196"/>
      <c r="AE2808" s="196"/>
      <c r="AF2808" s="196"/>
      <c r="AG2808" s="196"/>
      <c r="AH2808" s="196"/>
      <c r="AI2808" s="196"/>
      <c r="AJ2808" s="196"/>
      <c r="AK2808" s="197"/>
      <c r="AL2808" s="196"/>
      <c r="AM2808" s="198"/>
    </row>
    <row r="2809" spans="1:39" s="6" customFormat="1" outlineLevel="1">
      <c r="B2809" s="116"/>
      <c r="C2809" s="35"/>
      <c r="D2809" s="36"/>
      <c r="E2809" s="36"/>
      <c r="F2809" s="36"/>
      <c r="G2809" s="36"/>
      <c r="H2809" s="37"/>
      <c r="I2809" s="38" t="s">
        <v>24</v>
      </c>
      <c r="J2809" s="21" t="e">
        <f>AVERAGE(J2789:J2790,J2792,J2794,J2796,J2798,J2800,J2802,J2804,J2806)</f>
        <v>#DIV/0!</v>
      </c>
      <c r="K2809" s="21" t="e">
        <f t="shared" ref="K2809:AB2809" si="12412">AVERAGE(K2789:K2790,K2792,K2794,K2796,K2798,K2800,K2802,K2804,K2806)</f>
        <v>#DIV/0!</v>
      </c>
      <c r="L2809" s="21" t="e">
        <f t="shared" si="12412"/>
        <v>#DIV/0!</v>
      </c>
      <c r="M2809" s="21" t="e">
        <f t="shared" si="12412"/>
        <v>#DIV/0!</v>
      </c>
      <c r="N2809" s="21" t="e">
        <f t="shared" si="12412"/>
        <v>#DIV/0!</v>
      </c>
      <c r="O2809" s="21" t="e">
        <f t="shared" si="12412"/>
        <v>#DIV/0!</v>
      </c>
      <c r="P2809" s="21" t="e">
        <f t="shared" si="12412"/>
        <v>#DIV/0!</v>
      </c>
      <c r="Q2809" s="21">
        <f t="shared" si="12412"/>
        <v>0</v>
      </c>
      <c r="R2809" s="21" t="e">
        <f t="shared" si="12412"/>
        <v>#DIV/0!</v>
      </c>
      <c r="S2809" s="21" t="e">
        <f t="shared" si="12412"/>
        <v>#DIV/0!</v>
      </c>
      <c r="T2809" s="21">
        <f t="shared" si="12412"/>
        <v>0</v>
      </c>
      <c r="U2809" s="21" t="e">
        <f t="shared" si="12412"/>
        <v>#DIV/0!</v>
      </c>
      <c r="V2809" s="21" t="e">
        <f t="shared" si="12412"/>
        <v>#DIV/0!</v>
      </c>
      <c r="W2809" s="21" t="e">
        <f t="shared" si="12412"/>
        <v>#DIV/0!</v>
      </c>
      <c r="X2809" s="21" t="e">
        <f t="shared" si="12412"/>
        <v>#DIV/0!</v>
      </c>
      <c r="Y2809" s="21" t="e">
        <f t="shared" si="12412"/>
        <v>#DIV/0!</v>
      </c>
      <c r="Z2809" s="21" t="e">
        <f t="shared" si="12412"/>
        <v>#DIV/0!</v>
      </c>
      <c r="AA2809" s="21" t="e">
        <f t="shared" si="12412"/>
        <v>#DIV/0!</v>
      </c>
      <c r="AB2809" s="21" t="e">
        <f t="shared" si="12412"/>
        <v>#DIV/0!</v>
      </c>
      <c r="AC2809" s="199"/>
      <c r="AD2809" s="200"/>
      <c r="AE2809" s="200"/>
      <c r="AF2809" s="200"/>
      <c r="AG2809" s="200"/>
      <c r="AH2809" s="200"/>
      <c r="AI2809" s="200"/>
      <c r="AJ2809" s="200"/>
      <c r="AK2809" s="201"/>
      <c r="AL2809" s="200"/>
      <c r="AM2809" s="202"/>
    </row>
    <row r="2810" spans="1:39" s="6" customFormat="1" outlineLevel="1">
      <c r="B2810" s="116"/>
      <c r="C2810" s="35"/>
      <c r="D2810" s="36"/>
      <c r="E2810" s="36"/>
      <c r="F2810" s="36"/>
      <c r="G2810" s="36"/>
      <c r="H2810" s="37"/>
      <c r="I2810" s="38" t="s">
        <v>26</v>
      </c>
      <c r="J2810" s="21">
        <f>MIN(J2789:J2790,J2792,J2794,J2796,J2798,J2800,J2802,J2804,J2806)</f>
        <v>0</v>
      </c>
      <c r="K2810" s="21">
        <f t="shared" ref="K2810:AB2810" si="12413">MIN(K2789:K2790,K2792,K2794,K2796,K2798,K2800,K2802,K2804,K2806)</f>
        <v>0</v>
      </c>
      <c r="L2810" s="21">
        <f t="shared" si="12413"/>
        <v>0</v>
      </c>
      <c r="M2810" s="21">
        <f t="shared" si="12413"/>
        <v>0</v>
      </c>
      <c r="N2810" s="21">
        <f t="shared" si="12413"/>
        <v>0</v>
      </c>
      <c r="O2810" s="21">
        <f t="shared" si="12413"/>
        <v>0</v>
      </c>
      <c r="P2810" s="21">
        <f t="shared" si="12413"/>
        <v>0</v>
      </c>
      <c r="Q2810" s="21">
        <f t="shared" si="12413"/>
        <v>0</v>
      </c>
      <c r="R2810" s="21">
        <f t="shared" si="12413"/>
        <v>0</v>
      </c>
      <c r="S2810" s="21">
        <f t="shared" si="12413"/>
        <v>0</v>
      </c>
      <c r="T2810" s="21">
        <f t="shared" si="12413"/>
        <v>0</v>
      </c>
      <c r="U2810" s="21">
        <f t="shared" si="12413"/>
        <v>0</v>
      </c>
      <c r="V2810" s="21">
        <f t="shared" si="12413"/>
        <v>0</v>
      </c>
      <c r="W2810" s="21">
        <f t="shared" si="12413"/>
        <v>0</v>
      </c>
      <c r="X2810" s="21" t="e">
        <f t="shared" si="12413"/>
        <v>#DIV/0!</v>
      </c>
      <c r="Y2810" s="21">
        <f t="shared" si="12413"/>
        <v>0</v>
      </c>
      <c r="Z2810" s="21">
        <f t="shared" si="12413"/>
        <v>0</v>
      </c>
      <c r="AA2810" s="21">
        <f t="shared" si="12413"/>
        <v>0</v>
      </c>
      <c r="AB2810" s="21">
        <f t="shared" si="12413"/>
        <v>0</v>
      </c>
      <c r="AC2810" s="199"/>
      <c r="AD2810" s="200"/>
      <c r="AE2810" s="200"/>
      <c r="AF2810" s="200"/>
      <c r="AG2810" s="200"/>
      <c r="AH2810" s="200"/>
      <c r="AI2810" s="200"/>
      <c r="AJ2810" s="200"/>
      <c r="AK2810" s="201"/>
      <c r="AL2810" s="200"/>
      <c r="AM2810" s="202"/>
    </row>
    <row r="2811" spans="1:39" s="6" customFormat="1" outlineLevel="1">
      <c r="B2811" s="116"/>
      <c r="C2811" s="35"/>
      <c r="D2811" s="36"/>
      <c r="E2811" s="36"/>
      <c r="F2811" s="36"/>
      <c r="G2811" s="36"/>
      <c r="H2811" s="37"/>
      <c r="I2811" s="38" t="s">
        <v>25</v>
      </c>
      <c r="J2811" s="21">
        <f>MAX(J2789:J2790,J2792,J2794,J2796,J2798,J2800,J2802,J2804,J2806)</f>
        <v>0</v>
      </c>
      <c r="K2811" s="21">
        <f t="shared" ref="K2811:AB2811" si="12414">MAX(K2789:K2790,K2792,K2794,K2796,K2798,K2800,K2802,K2804,K2806)</f>
        <v>0</v>
      </c>
      <c r="L2811" s="21">
        <f t="shared" si="12414"/>
        <v>0</v>
      </c>
      <c r="M2811" s="21">
        <f t="shared" si="12414"/>
        <v>0</v>
      </c>
      <c r="N2811" s="21">
        <f t="shared" si="12414"/>
        <v>0</v>
      </c>
      <c r="O2811" s="21">
        <f t="shared" si="12414"/>
        <v>0</v>
      </c>
      <c r="P2811" s="21">
        <f t="shared" si="12414"/>
        <v>0</v>
      </c>
      <c r="Q2811" s="21">
        <f t="shared" si="12414"/>
        <v>0</v>
      </c>
      <c r="R2811" s="21">
        <f t="shared" si="12414"/>
        <v>0</v>
      </c>
      <c r="S2811" s="21">
        <f t="shared" si="12414"/>
        <v>0</v>
      </c>
      <c r="T2811" s="21">
        <f t="shared" si="12414"/>
        <v>0</v>
      </c>
      <c r="U2811" s="21">
        <f t="shared" si="12414"/>
        <v>0</v>
      </c>
      <c r="V2811" s="21">
        <f t="shared" si="12414"/>
        <v>0</v>
      </c>
      <c r="W2811" s="21">
        <f t="shared" si="12414"/>
        <v>0</v>
      </c>
      <c r="X2811" s="21" t="e">
        <f t="shared" si="12414"/>
        <v>#DIV/0!</v>
      </c>
      <c r="Y2811" s="21">
        <f t="shared" si="12414"/>
        <v>0</v>
      </c>
      <c r="Z2811" s="21">
        <f t="shared" si="12414"/>
        <v>0</v>
      </c>
      <c r="AA2811" s="21">
        <f t="shared" si="12414"/>
        <v>0</v>
      </c>
      <c r="AB2811" s="21">
        <f t="shared" si="12414"/>
        <v>0</v>
      </c>
      <c r="AC2811" s="199"/>
      <c r="AD2811" s="200"/>
      <c r="AE2811" s="200"/>
      <c r="AF2811" s="200"/>
      <c r="AG2811" s="200"/>
      <c r="AH2811" s="200"/>
      <c r="AI2811" s="200"/>
      <c r="AJ2811" s="200"/>
      <c r="AK2811" s="201"/>
      <c r="AL2811" s="200"/>
      <c r="AM2811" s="202"/>
    </row>
    <row r="2812" spans="1:39" s="6" customFormat="1" outlineLevel="1">
      <c r="B2812" s="116"/>
      <c r="C2812" s="35"/>
      <c r="D2812" s="36"/>
      <c r="E2812" s="36"/>
      <c r="F2812" s="36"/>
      <c r="G2812" s="36"/>
      <c r="H2812" s="37"/>
      <c r="I2812" s="38"/>
      <c r="J2812" s="21"/>
      <c r="K2812" s="21"/>
      <c r="L2812" s="21"/>
      <c r="M2812" s="21"/>
      <c r="N2812" s="21"/>
      <c r="O2812" s="21"/>
      <c r="P2812" s="21"/>
      <c r="Q2812" s="21"/>
      <c r="R2812" s="21"/>
      <c r="S2812" s="21"/>
      <c r="T2812" s="21"/>
      <c r="U2812" s="21"/>
      <c r="V2812" s="21"/>
      <c r="W2812" s="21"/>
      <c r="X2812" s="21"/>
      <c r="Y2812" s="21"/>
      <c r="Z2812" s="21"/>
      <c r="AA2812" s="21"/>
      <c r="AB2812" s="21"/>
      <c r="AC2812" s="200"/>
      <c r="AD2812" s="200"/>
      <c r="AE2812" s="200"/>
      <c r="AF2812" s="200"/>
      <c r="AG2812" s="200"/>
      <c r="AH2812" s="200"/>
      <c r="AI2812" s="200"/>
      <c r="AJ2812" s="200"/>
      <c r="AK2812" s="200"/>
      <c r="AL2812" s="200"/>
      <c r="AM2812" s="202"/>
    </row>
    <row r="2813" spans="1:39" s="31" customFormat="1" ht="16.5" outlineLevel="1" thickBot="1">
      <c r="B2813" s="117"/>
      <c r="C2813" s="39"/>
      <c r="D2813" s="40"/>
      <c r="E2813" s="40"/>
      <c r="F2813" s="40"/>
      <c r="G2813" s="40"/>
      <c r="H2813" s="41"/>
      <c r="I2813" s="42"/>
      <c r="J2813" s="43"/>
      <c r="K2813" s="43"/>
      <c r="L2813" s="43"/>
      <c r="M2813" s="43"/>
      <c r="N2813" s="43"/>
      <c r="O2813" s="43"/>
      <c r="P2813" s="43"/>
      <c r="Q2813" s="43"/>
      <c r="R2813" s="43"/>
      <c r="S2813" s="43"/>
      <c r="T2813" s="43"/>
      <c r="U2813" s="43"/>
      <c r="V2813" s="43"/>
      <c r="W2813" s="43"/>
      <c r="X2813" s="43"/>
      <c r="Y2813" s="43"/>
      <c r="Z2813" s="43"/>
      <c r="AA2813" s="43"/>
      <c r="AB2813" s="43"/>
      <c r="AC2813" s="204"/>
      <c r="AD2813" s="204"/>
      <c r="AE2813" s="204"/>
      <c r="AF2813" s="204"/>
      <c r="AG2813" s="204"/>
      <c r="AH2813" s="204"/>
      <c r="AI2813" s="204"/>
      <c r="AJ2813" s="204"/>
      <c r="AK2813" s="204"/>
      <c r="AL2813" s="204"/>
      <c r="AM2813" s="205"/>
    </row>
    <row r="2814" spans="1:39" customFormat="1">
      <c r="B2814" s="118"/>
      <c r="C2814" s="28"/>
      <c r="D2814" s="19"/>
      <c r="E2814" s="19"/>
      <c r="F2814" s="19"/>
      <c r="G2814" s="19"/>
      <c r="H2814" s="29"/>
      <c r="I2814" s="20"/>
      <c r="J2814" s="30"/>
      <c r="K2814" s="30"/>
      <c r="L2814" s="30"/>
      <c r="M2814" s="30"/>
      <c r="N2814" s="30"/>
      <c r="O2814" s="30"/>
      <c r="P2814" s="30"/>
      <c r="Q2814" s="30"/>
      <c r="R2814" s="30"/>
      <c r="S2814" s="30"/>
      <c r="T2814" s="30"/>
      <c r="U2814" s="30"/>
      <c r="V2814" s="30"/>
      <c r="W2814" s="30"/>
      <c r="X2814" s="30"/>
      <c r="Y2814" s="30"/>
      <c r="Z2814" s="30"/>
      <c r="AA2814" s="30"/>
      <c r="AB2814" s="30"/>
      <c r="AC2814" s="206"/>
      <c r="AD2814" s="206"/>
      <c r="AE2814" s="206"/>
      <c r="AF2814" s="206"/>
      <c r="AG2814" s="206"/>
      <c r="AH2814" s="206"/>
      <c r="AI2814" s="206"/>
      <c r="AJ2814" s="206"/>
      <c r="AK2814" s="206"/>
      <c r="AL2814" s="206"/>
      <c r="AM2814" s="207"/>
    </row>
    <row r="2815" spans="1:39" customFormat="1" outlineLevel="1">
      <c r="B2815" s="114" t="s">
        <v>41</v>
      </c>
      <c r="C2815" s="28"/>
      <c r="D2815" s="19"/>
      <c r="E2815" s="19"/>
      <c r="F2815" s="19"/>
      <c r="G2815" s="19"/>
      <c r="H2815" s="29"/>
      <c r="I2815" s="20"/>
      <c r="J2815" s="30"/>
      <c r="K2815" s="30"/>
      <c r="L2815" s="30"/>
      <c r="M2815" s="30"/>
      <c r="N2815" s="30"/>
      <c r="O2815" s="30"/>
      <c r="P2815" s="30"/>
      <c r="Q2815" s="30"/>
      <c r="R2815" s="30"/>
      <c r="S2815" s="30"/>
      <c r="T2815" s="30"/>
      <c r="U2815" s="30"/>
      <c r="V2815" s="30"/>
      <c r="W2815" s="30"/>
      <c r="X2815" s="30"/>
      <c r="Y2815" s="30"/>
      <c r="Z2815" s="30"/>
      <c r="AA2815" s="30"/>
      <c r="AB2815" s="30"/>
      <c r="AC2815" s="206"/>
      <c r="AD2815" s="206"/>
      <c r="AE2815" s="206"/>
      <c r="AF2815" s="206"/>
      <c r="AG2815" s="206"/>
      <c r="AH2815" s="206"/>
      <c r="AI2815" s="206"/>
      <c r="AJ2815" s="206"/>
      <c r="AK2815" s="206"/>
      <c r="AL2815" s="206"/>
      <c r="AM2815" s="207"/>
    </row>
    <row r="2816" spans="1:39" customFormat="1" outlineLevel="1">
      <c r="A2816" t="str">
        <f>B2816&amp;C2816</f>
        <v>Surname, Forename1</v>
      </c>
      <c r="B2816" s="255" t="s">
        <v>28</v>
      </c>
      <c r="C2816" s="122">
        <v>1</v>
      </c>
      <c r="D2816" s="26" t="s">
        <v>22</v>
      </c>
      <c r="E2816" s="103"/>
      <c r="F2816" s="217"/>
      <c r="G2816" s="218"/>
      <c r="H2816" s="16"/>
      <c r="I2816" s="16"/>
      <c r="J2816" s="17"/>
      <c r="K2816" s="94"/>
      <c r="L2816" s="94"/>
      <c r="M2816" s="94"/>
      <c r="N2816" s="94"/>
      <c r="O2816" s="94"/>
      <c r="P2816" s="94"/>
      <c r="Q2816" s="17">
        <f>SUM(K2816:P2816)</f>
        <v>0</v>
      </c>
      <c r="R2816" s="94"/>
      <c r="S2816" s="94"/>
      <c r="T2816" s="17">
        <f>SUM(R2816:S2816)</f>
        <v>0</v>
      </c>
      <c r="U2816" s="17"/>
      <c r="V2816" s="94"/>
      <c r="W2816" s="17"/>
      <c r="X2816" s="94" t="e">
        <f>AVERAGE(V2816:W2816)</f>
        <v>#DIV/0!</v>
      </c>
      <c r="Y2816" s="17"/>
      <c r="Z2816" s="17"/>
      <c r="AA2816" s="17"/>
      <c r="AB2816" s="17"/>
      <c r="AC2816" s="190">
        <f>IF(J2816&lt;&gt;0,INT(25.4347*POWER((18-J2816),1.81)),0)</f>
        <v>0</v>
      </c>
      <c r="AD2816" s="190">
        <f>IF(Q2816&lt;&gt;0,INT(0.14354*POWER(((10*Q2816)-220),1.4)),0)</f>
        <v>0</v>
      </c>
      <c r="AE2816" s="190">
        <f>IF(T2816&lt;&gt;0,INT(51.39*POWER((T2816-1.5),1.05)),0)</f>
        <v>0</v>
      </c>
      <c r="AF2816" s="190">
        <f>IF(U2816&lt;&gt;0,INT(0.8465*POWER(((100*U2816)-75),1.42)),0)</f>
        <v>0</v>
      </c>
      <c r="AG2816" s="190" t="e">
        <f>IF(X2816&lt;&gt;0,INT(1.53775*POWER((82-X2816),1.81)),0)</f>
        <v>#DIV/0!</v>
      </c>
      <c r="AH2816" s="190">
        <f>IF(Y2816&lt;&gt;0,INT(5.74352*POWER((28.5-Y2816),1.92)),0)</f>
        <v>0</v>
      </c>
      <c r="AI2816" s="190">
        <f>IF(Z2816&lt;&gt;0,INT(12.91*POWER((Z2816-4),1.1)),0)</f>
        <v>0</v>
      </c>
      <c r="AJ2816" s="190">
        <f>IF(AA2816&lt;&gt;0,INT(0.2797*POWER(((100*AA2816)),1.35)),0)</f>
        <v>0</v>
      </c>
      <c r="AK2816" s="191">
        <f>IF(AB2816&lt;&gt;0,INT(100.14*POWER((AB2816-1),1.08)),0)</f>
        <v>0</v>
      </c>
      <c r="AL2816" s="208">
        <v>7</v>
      </c>
      <c r="AM2816" s="193" t="e">
        <f>SUM(AC2816:AK2816)</f>
        <v>#DIV/0!</v>
      </c>
    </row>
    <row r="2817" spans="1:39" customFormat="1" outlineLevel="1">
      <c r="A2817" t="str">
        <f>B2816&amp;C2817</f>
        <v>Surname, Forename2</v>
      </c>
      <c r="B2817" s="256"/>
      <c r="C2817" s="123">
        <v>2</v>
      </c>
      <c r="D2817" s="26" t="s">
        <v>22</v>
      </c>
      <c r="E2817" s="103"/>
      <c r="F2817" s="219"/>
      <c r="G2817" s="220"/>
      <c r="H2817" s="15"/>
      <c r="I2817" s="16"/>
      <c r="J2817" s="17"/>
      <c r="K2817" s="94"/>
      <c r="L2817" s="94"/>
      <c r="M2817" s="94"/>
      <c r="N2817" s="94"/>
      <c r="O2817" s="94"/>
      <c r="P2817" s="94"/>
      <c r="Q2817" s="17" t="str">
        <f>IF(SUM(K2817:P2817)=0,"",SUM(K2817:P2817))</f>
        <v/>
      </c>
      <c r="R2817" s="94"/>
      <c r="S2817" s="94"/>
      <c r="T2817" s="17" t="str">
        <f>IF(SUM(R2817:S2817)=0,"",SUM(R2817:S2817))</f>
        <v/>
      </c>
      <c r="U2817" s="17"/>
      <c r="V2817" s="94"/>
      <c r="W2817" s="17"/>
      <c r="X2817" s="94" t="str">
        <f>IFERROR(AVERAGE(V2817:W2817),"")</f>
        <v/>
      </c>
      <c r="Y2817" s="17"/>
      <c r="Z2817" s="17"/>
      <c r="AA2817" s="71"/>
      <c r="AB2817" s="17"/>
      <c r="AC2817" s="190" t="str">
        <f>IF(J2817="","",IF(J2817&lt;&gt;0,INT(25.4347*POWER((18-J2817),1.81)),0))</f>
        <v/>
      </c>
      <c r="AD2817" s="190" t="str">
        <f>IFERROR(IF(Q2817&lt;&gt;0,INT(0.14354*POWER(((10*Q2817)-220),1.4)),0),"")</f>
        <v/>
      </c>
      <c r="AE2817" s="190" t="str">
        <f>IFERROR(IF(T2817&lt;&gt;0,INT(51.39*POWER((T2817-1.5),1.05)),0),"")</f>
        <v/>
      </c>
      <c r="AF2817" s="190">
        <f>IF(U2817&lt;&gt;0,INT(0.8465*POWER(((100*U2817)-75),1.42)),0)</f>
        <v>0</v>
      </c>
      <c r="AG2817" s="190" t="str">
        <f>IFERROR(IF(X2817&lt;&gt;0,INT(1.53775*POWER((82-X2817),1.81)),0),"")</f>
        <v/>
      </c>
      <c r="AH2817" s="190" t="str">
        <f>IF(Y2817="","",IF(Y2817&lt;&gt;0,INT(5.74352*POWER((28.5-Y2817),1.92)),0))</f>
        <v/>
      </c>
      <c r="AI2817" s="190">
        <f>IF(Z2817&lt;&gt;0,INT(12.91*POWER((Z2817-4),1.1)),0)</f>
        <v>0</v>
      </c>
      <c r="AJ2817" s="190" t="str">
        <f>IF(AA2817="","",IF(AA2817&lt;&gt;0,INT(0.2797*POWER(((100*AA2817)),1.35)),0))</f>
        <v/>
      </c>
      <c r="AK2817" s="191" t="str">
        <f>IF(AB2817="","",IF(AB2817&lt;&gt;0,INT(100.14*POWER((AB2817-1),1.08)),0))</f>
        <v/>
      </c>
      <c r="AL2817" s="192">
        <f>COUNT(J2817,Q2817,T2817,X2817,Y2817,AA2817,AB2817)</f>
        <v>0</v>
      </c>
      <c r="AM2817" s="193" t="str">
        <f>IF(AL2817=0,"",SUM(AC2817:AK2817))</f>
        <v/>
      </c>
    </row>
    <row r="2818" spans="1:39" customFormat="1" outlineLevel="1">
      <c r="B2818" s="256"/>
      <c r="C2818" s="124" t="s">
        <v>65</v>
      </c>
      <c r="D2818" s="103"/>
      <c r="E2818" s="103"/>
      <c r="F2818" s="219"/>
      <c r="G2818" s="220"/>
      <c r="H2818" s="104"/>
      <c r="I2818" s="105"/>
      <c r="J2818" s="107" t="str">
        <f>IFERROR((J2816-J2817)/J2817*100%,"")</f>
        <v/>
      </c>
      <c r="K2818" s="107" t="str">
        <f>IFERROR((K2817-K2816)/K2817*100%,"")</f>
        <v/>
      </c>
      <c r="L2818" s="107" t="str">
        <f t="shared" ref="L2818:S2818" si="12415">IFERROR((L2817-L2816)/L2817*100%,"")</f>
        <v/>
      </c>
      <c r="M2818" s="107" t="str">
        <f t="shared" si="12415"/>
        <v/>
      </c>
      <c r="N2818" s="107" t="str">
        <f t="shared" si="12415"/>
        <v/>
      </c>
      <c r="O2818" s="107" t="str">
        <f t="shared" si="12415"/>
        <v/>
      </c>
      <c r="P2818" s="107" t="str">
        <f t="shared" si="12415"/>
        <v/>
      </c>
      <c r="Q2818" s="107" t="str">
        <f t="shared" si="12415"/>
        <v/>
      </c>
      <c r="R2818" s="107" t="str">
        <f t="shared" si="12415"/>
        <v/>
      </c>
      <c r="S2818" s="107" t="str">
        <f t="shared" si="12415"/>
        <v/>
      </c>
      <c r="T2818" s="107" t="str">
        <f>IFERROR((T2817-T2816)/T2817*100%,"")</f>
        <v/>
      </c>
      <c r="U2818" s="107" t="str">
        <f t="shared" ref="U2818" si="12416">IFERROR((U2817-U2816)/U2817*100%,"")</f>
        <v/>
      </c>
      <c r="V2818" s="107" t="str">
        <f>IFERROR((V2816-V2817)/V2817*100%,"")</f>
        <v/>
      </c>
      <c r="W2818" s="107" t="str">
        <f>IFERROR((W2816-W2817)/W2817*100%,"")</f>
        <v/>
      </c>
      <c r="X2818" s="107" t="str">
        <f>IFERROR((X2816-X2817)/X2817*100%,"")</f>
        <v/>
      </c>
      <c r="Y2818" s="107" t="str">
        <f>IFERROR((Y2816-Y2817)/Y2817*100%,"")</f>
        <v/>
      </c>
      <c r="Z2818" s="107" t="str">
        <f t="shared" ref="Z2818:AB2818" si="12417">IFERROR((Z2817-Z2816)/Z2817*100%,"")</f>
        <v/>
      </c>
      <c r="AA2818" s="107" t="str">
        <f t="shared" si="12417"/>
        <v/>
      </c>
      <c r="AB2818" s="107" t="str">
        <f t="shared" si="12417"/>
        <v/>
      </c>
      <c r="AC2818" s="194" t="str">
        <f t="shared" ref="AC2818" si="12418">IFERROR((AC2817-AC2816)/AC2817*100%,"")</f>
        <v/>
      </c>
      <c r="AD2818" s="194" t="str">
        <f t="shared" ref="AD2818" si="12419">IFERROR((AD2817-AD2816)/AD2817*100%,"")</f>
        <v/>
      </c>
      <c r="AE2818" s="194" t="str">
        <f t="shared" ref="AE2818" si="12420">IFERROR((AE2817-AE2816)/AE2817*100%,"")</f>
        <v/>
      </c>
      <c r="AF2818" s="194" t="str">
        <f t="shared" ref="AF2818" si="12421">IFERROR((AF2817-AF2816)/AF2817*100%,"")</f>
        <v/>
      </c>
      <c r="AG2818" s="194" t="str">
        <f t="shared" ref="AG2818" si="12422">IFERROR((AG2817-AG2816)/AG2817*100%,"")</f>
        <v/>
      </c>
      <c r="AH2818" s="194" t="str">
        <f t="shared" ref="AH2818" si="12423">IFERROR((AH2817-AH2816)/AH2817*100%,"")</f>
        <v/>
      </c>
      <c r="AI2818" s="194" t="str">
        <f t="shared" ref="AI2818" si="12424">IFERROR((AI2817-AI2816)/AI2817*100%,"")</f>
        <v/>
      </c>
      <c r="AJ2818" s="194" t="str">
        <f t="shared" ref="AJ2818" si="12425">IFERROR((AJ2817-AJ2816)/AJ2817*100%,"")</f>
        <v/>
      </c>
      <c r="AK2818" s="194" t="str">
        <f t="shared" ref="AK2818" si="12426">IFERROR((AK2817-AK2816)/AK2817*100%,"")</f>
        <v/>
      </c>
      <c r="AL2818" s="194" t="str">
        <f t="shared" ref="AL2818:AM2818" si="12427">IFERROR((AL2817-AL2816)/AL2817*100%,"")</f>
        <v/>
      </c>
      <c r="AM2818" s="228" t="str">
        <f t="shared" si="12427"/>
        <v/>
      </c>
    </row>
    <row r="2819" spans="1:39" customFormat="1" outlineLevel="1">
      <c r="A2819" t="str">
        <f>B2816&amp;C2819</f>
        <v>Surname, Forename3</v>
      </c>
      <c r="B2819" s="256"/>
      <c r="C2819" s="123">
        <v>3</v>
      </c>
      <c r="D2819" s="26" t="s">
        <v>22</v>
      </c>
      <c r="E2819" s="103"/>
      <c r="F2819" s="219"/>
      <c r="G2819" s="220"/>
      <c r="H2819" s="15"/>
      <c r="I2819" s="16"/>
      <c r="J2819" s="17"/>
      <c r="K2819" s="94"/>
      <c r="L2819" s="94"/>
      <c r="M2819" s="94"/>
      <c r="N2819" s="94"/>
      <c r="O2819" s="94"/>
      <c r="P2819" s="94"/>
      <c r="Q2819" s="17" t="str">
        <f>IF(SUM(K2819:P2819)=0,"",SUM(K2819:P2819))</f>
        <v/>
      </c>
      <c r="R2819" s="94"/>
      <c r="S2819" s="94"/>
      <c r="T2819" s="17" t="str">
        <f>IF(SUM(R2819:S2819)=0,"",SUM(R2819:S2819))</f>
        <v/>
      </c>
      <c r="U2819" s="17"/>
      <c r="V2819" s="94"/>
      <c r="W2819" s="17"/>
      <c r="X2819" s="94" t="str">
        <f>IFERROR(AVERAGE(V2819:W2819),"")</f>
        <v/>
      </c>
      <c r="Y2819" s="17"/>
      <c r="Z2819" s="17"/>
      <c r="AA2819" s="71"/>
      <c r="AB2819" s="17"/>
      <c r="AC2819" s="190" t="str">
        <f>IF(J2819="","",IF(J2819&lt;&gt;0,INT(25.4347*POWER((18-J2819),1.81)),0))</f>
        <v/>
      </c>
      <c r="AD2819" s="190" t="str">
        <f>IFERROR(IF(Q2819&lt;&gt;0,INT(0.14354*POWER(((10*Q2819)-220),1.4)),0),"")</f>
        <v/>
      </c>
      <c r="AE2819" s="190" t="str">
        <f>IFERROR(IF(T2819&lt;&gt;0,INT(51.39*POWER((T2819-1.5),1.05)),0),"")</f>
        <v/>
      </c>
      <c r="AF2819" s="190">
        <f>IF(U2819&lt;&gt;0,INT(0.8465*POWER(((100*U2819)-75),1.42)),0)</f>
        <v>0</v>
      </c>
      <c r="AG2819" s="190" t="str">
        <f>IFERROR(IF(X2819&lt;&gt;0,INT(1.53775*POWER((82-X2819),1.81)),0),"")</f>
        <v/>
      </c>
      <c r="AH2819" s="190" t="str">
        <f>IF(Y2819="","",IF(Y2819&lt;&gt;0,INT(5.74352*POWER((28.5-Y2819),1.92)),0))</f>
        <v/>
      </c>
      <c r="AI2819" s="190">
        <f>IF(Z2819&lt;&gt;0,INT(12.91*POWER((Z2819-4),1.1)),0)</f>
        <v>0</v>
      </c>
      <c r="AJ2819" s="190" t="str">
        <f>IF(AA2819="","",IF(AA2819&lt;&gt;0,INT(0.2797*POWER(((100*AA2819)),1.35)),0))</f>
        <v/>
      </c>
      <c r="AK2819" s="191" t="str">
        <f>IF(AB2819="","",IF(AB2819&lt;&gt;0,INT(100.14*POWER((AB2819-1),1.08)),0))</f>
        <v/>
      </c>
      <c r="AL2819" s="192">
        <f>COUNT(J2819,Q2819,T2819,X2819,Y2819,AA2819,AB2819)</f>
        <v>0</v>
      </c>
      <c r="AM2819" s="193" t="str">
        <f>IF(AL2819=0,"",SUM(AC2819:AK2819))</f>
        <v/>
      </c>
    </row>
    <row r="2820" spans="1:39" customFormat="1" outlineLevel="1">
      <c r="B2820" s="256"/>
      <c r="C2820" s="124" t="s">
        <v>65</v>
      </c>
      <c r="D2820" s="103"/>
      <c r="E2820" s="103"/>
      <c r="F2820" s="219"/>
      <c r="G2820" s="220"/>
      <c r="H2820" s="104"/>
      <c r="I2820" s="105"/>
      <c r="J2820" s="107" t="str">
        <f>IFERROR((J2817-J2819)/J2819*100%,"")</f>
        <v/>
      </c>
      <c r="K2820" s="107" t="str">
        <f t="shared" ref="K2820:T2820" si="12428">IFERROR((K2819-K2817)/K2819*100%,"")</f>
        <v/>
      </c>
      <c r="L2820" s="107" t="str">
        <f t="shared" si="12428"/>
        <v/>
      </c>
      <c r="M2820" s="107" t="str">
        <f t="shared" si="12428"/>
        <v/>
      </c>
      <c r="N2820" s="107" t="str">
        <f t="shared" si="12428"/>
        <v/>
      </c>
      <c r="O2820" s="107" t="str">
        <f t="shared" si="12428"/>
        <v/>
      </c>
      <c r="P2820" s="107" t="str">
        <f t="shared" si="12428"/>
        <v/>
      </c>
      <c r="Q2820" s="107" t="str">
        <f t="shared" si="12428"/>
        <v/>
      </c>
      <c r="R2820" s="107" t="str">
        <f t="shared" si="12428"/>
        <v/>
      </c>
      <c r="S2820" s="107" t="str">
        <f t="shared" si="12428"/>
        <v/>
      </c>
      <c r="T2820" s="107" t="str">
        <f t="shared" si="12428"/>
        <v/>
      </c>
      <c r="U2820" s="107" t="str">
        <f t="shared" ref="U2820" si="12429">IFERROR((U2819-U2818)/U2819*100%,"")</f>
        <v/>
      </c>
      <c r="V2820" s="107" t="str">
        <f>IFERROR((V2817-V2819)/V2819*100%,"")</f>
        <v/>
      </c>
      <c r="W2820" s="107" t="str">
        <f>IFERROR((W2817-W2819)/W2819*100%,"")</f>
        <v/>
      </c>
      <c r="X2820" s="107" t="str">
        <f>IFERROR((X2817-X2819)/X2819*100%,"")</f>
        <v/>
      </c>
      <c r="Y2820" s="107" t="str">
        <f>IFERROR((Y2817-Y2819)/Y2819*100%,"")</f>
        <v/>
      </c>
      <c r="Z2820" s="107" t="str">
        <f t="shared" ref="Z2820" si="12430">IFERROR((Z2819-Z2818)/Z2819*100%,"")</f>
        <v/>
      </c>
      <c r="AA2820" s="107" t="str">
        <f>IFERROR((AA2819-AA2817)/AA2819*100%,"")</f>
        <v/>
      </c>
      <c r="AB2820" s="107" t="str">
        <f>IFERROR((AB2819-AB2817)/AB2819*100%,"")</f>
        <v/>
      </c>
      <c r="AC2820" s="194" t="str">
        <f t="shared" ref="AC2820" si="12431">IFERROR((AC2819-AC2818)/AC2819*100%,"")</f>
        <v/>
      </c>
      <c r="AD2820" s="194" t="str">
        <f t="shared" ref="AD2820" si="12432">IFERROR((AD2819-AD2818)/AD2819*100%,"")</f>
        <v/>
      </c>
      <c r="AE2820" s="194" t="str">
        <f t="shared" ref="AE2820" si="12433">IFERROR((AE2819-AE2818)/AE2819*100%,"")</f>
        <v/>
      </c>
      <c r="AF2820" s="194" t="str">
        <f t="shared" ref="AF2820" si="12434">IFERROR((AF2819-AF2818)/AF2819*100%,"")</f>
        <v/>
      </c>
      <c r="AG2820" s="194" t="str">
        <f t="shared" ref="AG2820" si="12435">IFERROR((AG2819-AG2818)/AG2819*100%,"")</f>
        <v/>
      </c>
      <c r="AH2820" s="194" t="str">
        <f t="shared" ref="AH2820" si="12436">IFERROR((AH2819-AH2818)/AH2819*100%,"")</f>
        <v/>
      </c>
      <c r="AI2820" s="194" t="str">
        <f t="shared" ref="AI2820" si="12437">IFERROR((AI2819-AI2818)/AI2819*100%,"")</f>
        <v/>
      </c>
      <c r="AJ2820" s="194" t="str">
        <f t="shared" ref="AJ2820" si="12438">IFERROR((AJ2819-AJ2818)/AJ2819*100%,"")</f>
        <v/>
      </c>
      <c r="AK2820" s="194" t="str">
        <f t="shared" ref="AK2820" si="12439">IFERROR((AK2819-AK2818)/AK2819*100%,"")</f>
        <v/>
      </c>
      <c r="AL2820" s="194" t="str">
        <f t="shared" ref="AL2820" si="12440">IFERROR((AL2819-AL2818)/AL2819*100%,"")</f>
        <v/>
      </c>
      <c r="AM2820" s="227" t="str">
        <f>IFERROR((AM2819-AM2817)/AM2819*100%,"")</f>
        <v/>
      </c>
    </row>
    <row r="2821" spans="1:39" customFormat="1" outlineLevel="1">
      <c r="A2821" t="str">
        <f>B2816&amp;C2821</f>
        <v>Surname, Forename4</v>
      </c>
      <c r="B2821" s="256"/>
      <c r="C2821" s="123">
        <v>4</v>
      </c>
      <c r="D2821" s="26" t="s">
        <v>22</v>
      </c>
      <c r="E2821" s="103"/>
      <c r="F2821" s="219"/>
      <c r="G2821" s="220"/>
      <c r="H2821" s="15"/>
      <c r="I2821" s="16"/>
      <c r="J2821" s="17"/>
      <c r="K2821" s="94"/>
      <c r="L2821" s="94"/>
      <c r="M2821" s="94"/>
      <c r="N2821" s="94"/>
      <c r="O2821" s="94"/>
      <c r="P2821" s="94"/>
      <c r="Q2821" s="17" t="str">
        <f>IF(SUM(K2821:P2821)=0,"",SUM(K2821:P2821))</f>
        <v/>
      </c>
      <c r="R2821" s="94"/>
      <c r="S2821" s="94"/>
      <c r="T2821" s="17" t="str">
        <f>IF(SUM(R2821:S2821)=0,"",SUM(R2821:S2821))</f>
        <v/>
      </c>
      <c r="U2821" s="17"/>
      <c r="V2821" s="94"/>
      <c r="W2821" s="17"/>
      <c r="X2821" s="94" t="str">
        <f>IFERROR(AVERAGE(V2821:W2821),"")</f>
        <v/>
      </c>
      <c r="Y2821" s="17"/>
      <c r="Z2821" s="17"/>
      <c r="AA2821" s="71"/>
      <c r="AB2821" s="17"/>
      <c r="AC2821" s="190" t="str">
        <f>IF(J2821="","",IF(J2821&lt;&gt;0,INT(25.4347*POWER((18-J2821),1.81)),0))</f>
        <v/>
      </c>
      <c r="AD2821" s="190" t="str">
        <f>IFERROR(IF(Q2821&lt;&gt;0,INT(0.14354*POWER(((10*Q2821)-220),1.4)),0),"")</f>
        <v/>
      </c>
      <c r="AE2821" s="190" t="str">
        <f>IFERROR(IF(T2821&lt;&gt;0,INT(51.39*POWER((T2821-1.5),1.05)),0),"")</f>
        <v/>
      </c>
      <c r="AF2821" s="190">
        <f>IF(U2821&lt;&gt;0,INT(0.8465*POWER(((100*U2821)-75),1.42)),0)</f>
        <v>0</v>
      </c>
      <c r="AG2821" s="190" t="str">
        <f>IFERROR(IF(X2821&lt;&gt;0,INT(1.53775*POWER((82-X2821),1.81)),0),"")</f>
        <v/>
      </c>
      <c r="AH2821" s="190" t="str">
        <f>IF(Y2821="","",IF(Y2821&lt;&gt;0,INT(5.74352*POWER((28.5-Y2821),1.92)),0))</f>
        <v/>
      </c>
      <c r="AI2821" s="190">
        <f>IF(Z2821&lt;&gt;0,INT(12.91*POWER((Z2821-4),1.1)),0)</f>
        <v>0</v>
      </c>
      <c r="AJ2821" s="190" t="str">
        <f>IF(AA2821="","",IF(AA2821&lt;&gt;0,INT(0.2797*POWER(((100*AA2821)),1.35)),0))</f>
        <v/>
      </c>
      <c r="AK2821" s="191" t="str">
        <f>IF(AB2821="","",IF(AB2821&lt;&gt;0,INT(100.14*POWER((AB2821-1),1.08)),0))</f>
        <v/>
      </c>
      <c r="AL2821" s="192">
        <f>COUNT(J2821,Q2821,T2821,X2821,Y2821,AA2821,AB2821)</f>
        <v>0</v>
      </c>
      <c r="AM2821" s="193" t="str">
        <f>IF(AL2821=0,"",SUM(AC2821:AK2821))</f>
        <v/>
      </c>
    </row>
    <row r="2822" spans="1:39" customFormat="1" outlineLevel="1">
      <c r="B2822" s="256"/>
      <c r="C2822" s="124" t="s">
        <v>65</v>
      </c>
      <c r="D2822" s="103"/>
      <c r="E2822" s="103"/>
      <c r="F2822" s="219"/>
      <c r="G2822" s="220"/>
      <c r="H2822" s="104"/>
      <c r="I2822" s="105"/>
      <c r="J2822" s="107" t="str">
        <f>IFERROR((J2819-J2821)/J2821*100%,"")</f>
        <v/>
      </c>
      <c r="K2822" s="107" t="str">
        <f t="shared" ref="K2822:T2822" si="12441">IFERROR((K2821-K2819)/K2821*100%,"")</f>
        <v/>
      </c>
      <c r="L2822" s="107" t="str">
        <f t="shared" si="12441"/>
        <v/>
      </c>
      <c r="M2822" s="107" t="str">
        <f t="shared" si="12441"/>
        <v/>
      </c>
      <c r="N2822" s="107" t="str">
        <f t="shared" si="12441"/>
        <v/>
      </c>
      <c r="O2822" s="107" t="str">
        <f t="shared" si="12441"/>
        <v/>
      </c>
      <c r="P2822" s="107" t="str">
        <f t="shared" si="12441"/>
        <v/>
      </c>
      <c r="Q2822" s="107" t="str">
        <f t="shared" si="12441"/>
        <v/>
      </c>
      <c r="R2822" s="107" t="str">
        <f t="shared" si="12441"/>
        <v/>
      </c>
      <c r="S2822" s="107" t="str">
        <f t="shared" si="12441"/>
        <v/>
      </c>
      <c r="T2822" s="107" t="str">
        <f t="shared" si="12441"/>
        <v/>
      </c>
      <c r="U2822" s="107" t="str">
        <f t="shared" ref="U2822" si="12442">IFERROR((U2821-U2820)/U2821*100%,"")</f>
        <v/>
      </c>
      <c r="V2822" s="107" t="str">
        <f>IFERROR((V2819-V2821)/V2821*100%,"")</f>
        <v/>
      </c>
      <c r="W2822" s="107" t="str">
        <f>IFERROR((W2819-W2821)/W2821*100%,"")</f>
        <v/>
      </c>
      <c r="X2822" s="107" t="str">
        <f>IFERROR((X2819-X2821)/X2821*100%,"")</f>
        <v/>
      </c>
      <c r="Y2822" s="107" t="str">
        <f>IFERROR((Y2819-Y2821)/Y2821*100%,"")</f>
        <v/>
      </c>
      <c r="Z2822" s="107" t="str">
        <f t="shared" ref="Z2822" si="12443">IFERROR((Z2821-Z2820)/Z2821*100%,"")</f>
        <v/>
      </c>
      <c r="AA2822" s="107" t="str">
        <f>IFERROR((AA2821-AA2819)/AA2821*100%,"")</f>
        <v/>
      </c>
      <c r="AB2822" s="107" t="str">
        <f>IFERROR((AB2821-AB2819)/AB2821*100%,"")</f>
        <v/>
      </c>
      <c r="AC2822" s="194" t="str">
        <f t="shared" ref="AC2822" si="12444">IFERROR((AC2821-AC2820)/AC2821*100%,"")</f>
        <v/>
      </c>
      <c r="AD2822" s="194" t="str">
        <f t="shared" ref="AD2822" si="12445">IFERROR((AD2821-AD2820)/AD2821*100%,"")</f>
        <v/>
      </c>
      <c r="AE2822" s="194" t="str">
        <f t="shared" ref="AE2822" si="12446">IFERROR((AE2821-AE2820)/AE2821*100%,"")</f>
        <v/>
      </c>
      <c r="AF2822" s="194" t="str">
        <f t="shared" ref="AF2822" si="12447">IFERROR((AF2821-AF2820)/AF2821*100%,"")</f>
        <v/>
      </c>
      <c r="AG2822" s="194" t="str">
        <f t="shared" ref="AG2822" si="12448">IFERROR((AG2821-AG2820)/AG2821*100%,"")</f>
        <v/>
      </c>
      <c r="AH2822" s="194" t="str">
        <f t="shared" ref="AH2822" si="12449">IFERROR((AH2821-AH2820)/AH2821*100%,"")</f>
        <v/>
      </c>
      <c r="AI2822" s="194" t="str">
        <f t="shared" ref="AI2822" si="12450">IFERROR((AI2821-AI2820)/AI2821*100%,"")</f>
        <v/>
      </c>
      <c r="AJ2822" s="194" t="str">
        <f t="shared" ref="AJ2822" si="12451">IFERROR((AJ2821-AJ2820)/AJ2821*100%,"")</f>
        <v/>
      </c>
      <c r="AK2822" s="194" t="str">
        <f t="shared" ref="AK2822" si="12452">IFERROR((AK2821-AK2820)/AK2821*100%,"")</f>
        <v/>
      </c>
      <c r="AL2822" s="194" t="str">
        <f t="shared" ref="AL2822" si="12453">IFERROR((AL2821-AL2820)/AL2821*100%,"")</f>
        <v/>
      </c>
      <c r="AM2822" s="227" t="str">
        <f>IFERROR((AM2821-AM2819)/AM2821*100%,"")</f>
        <v/>
      </c>
    </row>
    <row r="2823" spans="1:39" customFormat="1" outlineLevel="1">
      <c r="A2823" t="str">
        <f>B2816&amp;C2823</f>
        <v>Surname, Forename5</v>
      </c>
      <c r="B2823" s="256"/>
      <c r="C2823" s="123">
        <v>5</v>
      </c>
      <c r="D2823" s="26" t="s">
        <v>22</v>
      </c>
      <c r="E2823" s="103"/>
      <c r="F2823" s="219"/>
      <c r="G2823" s="220"/>
      <c r="H2823" s="15"/>
      <c r="I2823" s="16"/>
      <c r="J2823" s="17"/>
      <c r="K2823" s="94"/>
      <c r="L2823" s="94"/>
      <c r="M2823" s="94"/>
      <c r="N2823" s="94"/>
      <c r="O2823" s="94"/>
      <c r="P2823" s="94"/>
      <c r="Q2823" s="17" t="str">
        <f>IF(SUM(K2823:P2823)=0,"",SUM(K2823:P2823))</f>
        <v/>
      </c>
      <c r="R2823" s="94"/>
      <c r="S2823" s="94"/>
      <c r="T2823" s="17" t="str">
        <f>IF(SUM(R2823:S2823)=0,"",SUM(R2823:S2823))</f>
        <v/>
      </c>
      <c r="U2823" s="17"/>
      <c r="V2823" s="94"/>
      <c r="W2823" s="17"/>
      <c r="X2823" s="94" t="str">
        <f>IFERROR(AVERAGE(V2823:W2823),"")</f>
        <v/>
      </c>
      <c r="Y2823" s="17"/>
      <c r="Z2823" s="17"/>
      <c r="AA2823" s="71"/>
      <c r="AB2823" s="17"/>
      <c r="AC2823" s="190" t="str">
        <f>IF(J2823="","",IF(J2823&lt;&gt;0,INT(25.4347*POWER((18-J2823),1.81)),0))</f>
        <v/>
      </c>
      <c r="AD2823" s="190" t="str">
        <f>IFERROR(IF(Q2823&lt;&gt;0,INT(0.14354*POWER(((10*Q2823)-220),1.4)),0),"")</f>
        <v/>
      </c>
      <c r="AE2823" s="190" t="str">
        <f>IFERROR(IF(T2823&lt;&gt;0,INT(51.39*POWER((T2823-1.5),1.05)),0),"")</f>
        <v/>
      </c>
      <c r="AF2823" s="190">
        <f>IF(U2823&lt;&gt;0,INT(0.8465*POWER(((100*U2823)-75),1.42)),0)</f>
        <v>0</v>
      </c>
      <c r="AG2823" s="190" t="str">
        <f>IFERROR(IF(X2823&lt;&gt;0,INT(1.53775*POWER((82-X2823),1.81)),0),"")</f>
        <v/>
      </c>
      <c r="AH2823" s="190" t="str">
        <f>IF(Y2823="","",IF(Y2823&lt;&gt;0,INT(5.74352*POWER((28.5-Y2823),1.92)),0))</f>
        <v/>
      </c>
      <c r="AI2823" s="190">
        <f>IF(Z2823&lt;&gt;0,INT(12.91*POWER((Z2823-4),1.1)),0)</f>
        <v>0</v>
      </c>
      <c r="AJ2823" s="190" t="str">
        <f>IF(AA2823="","",IF(AA2823&lt;&gt;0,INT(0.2797*POWER(((100*AA2823)),1.35)),0))</f>
        <v/>
      </c>
      <c r="AK2823" s="191" t="str">
        <f>IF(AB2823="","",IF(AB2823&lt;&gt;0,INT(100.14*POWER((AB2823-1),1.08)),0))</f>
        <v/>
      </c>
      <c r="AL2823" s="192">
        <f>COUNT(J2823,Q2823,T2823,X2823,Y2823,AA2823,AB2823)</f>
        <v>0</v>
      </c>
      <c r="AM2823" s="193" t="str">
        <f>IF(AL2823=0,"",SUM(AC2823:AK2823))</f>
        <v/>
      </c>
    </row>
    <row r="2824" spans="1:39" customFormat="1" outlineLevel="1">
      <c r="B2824" s="256"/>
      <c r="C2824" s="124" t="s">
        <v>65</v>
      </c>
      <c r="D2824" s="103"/>
      <c r="E2824" s="103"/>
      <c r="F2824" s="219"/>
      <c r="G2824" s="220"/>
      <c r="H2824" s="104"/>
      <c r="I2824" s="105"/>
      <c r="J2824" s="107" t="str">
        <f>IFERROR((J2821-J2823)/J2823*100%,"")</f>
        <v/>
      </c>
      <c r="K2824" s="107" t="str">
        <f t="shared" ref="K2824:T2824" si="12454">IFERROR((K2823-K2821)/K2823*100%,"")</f>
        <v/>
      </c>
      <c r="L2824" s="107" t="str">
        <f t="shared" si="12454"/>
        <v/>
      </c>
      <c r="M2824" s="107" t="str">
        <f t="shared" si="12454"/>
        <v/>
      </c>
      <c r="N2824" s="107" t="str">
        <f t="shared" si="12454"/>
        <v/>
      </c>
      <c r="O2824" s="107" t="str">
        <f t="shared" si="12454"/>
        <v/>
      </c>
      <c r="P2824" s="107" t="str">
        <f t="shared" si="12454"/>
        <v/>
      </c>
      <c r="Q2824" s="107" t="str">
        <f t="shared" si="12454"/>
        <v/>
      </c>
      <c r="R2824" s="107" t="str">
        <f t="shared" si="12454"/>
        <v/>
      </c>
      <c r="S2824" s="107" t="str">
        <f t="shared" si="12454"/>
        <v/>
      </c>
      <c r="T2824" s="107" t="str">
        <f t="shared" si="12454"/>
        <v/>
      </c>
      <c r="U2824" s="107" t="str">
        <f t="shared" ref="U2824" si="12455">IFERROR((U2823-U2822)/U2823*100%,"")</f>
        <v/>
      </c>
      <c r="V2824" s="107" t="str">
        <f>IFERROR((V2821-V2823)/V2823*100%,"")</f>
        <v/>
      </c>
      <c r="W2824" s="107" t="str">
        <f>IFERROR((W2821-W2823)/W2823*100%,"")</f>
        <v/>
      </c>
      <c r="X2824" s="107" t="str">
        <f>IFERROR((X2821-X2823)/X2823*100%,"")</f>
        <v/>
      </c>
      <c r="Y2824" s="107" t="str">
        <f>IFERROR((Y2821-Y2823)/Y2823*100%,"")</f>
        <v/>
      </c>
      <c r="Z2824" s="107" t="str">
        <f t="shared" ref="Z2824" si="12456">IFERROR((Z2823-Z2822)/Z2823*100%,"")</f>
        <v/>
      </c>
      <c r="AA2824" s="107" t="str">
        <f>IFERROR((AA2823-AA2821)/AA2823*100%,"")</f>
        <v/>
      </c>
      <c r="AB2824" s="107" t="str">
        <f>IFERROR((AB2823-AB2821)/AB2823*100%,"")</f>
        <v/>
      </c>
      <c r="AC2824" s="194" t="str">
        <f t="shared" ref="AC2824" si="12457">IFERROR((AC2823-AC2822)/AC2823*100%,"")</f>
        <v/>
      </c>
      <c r="AD2824" s="194" t="str">
        <f t="shared" ref="AD2824" si="12458">IFERROR((AD2823-AD2822)/AD2823*100%,"")</f>
        <v/>
      </c>
      <c r="AE2824" s="194" t="str">
        <f t="shared" ref="AE2824" si="12459">IFERROR((AE2823-AE2822)/AE2823*100%,"")</f>
        <v/>
      </c>
      <c r="AF2824" s="194" t="str">
        <f t="shared" ref="AF2824" si="12460">IFERROR((AF2823-AF2822)/AF2823*100%,"")</f>
        <v/>
      </c>
      <c r="AG2824" s="194" t="str">
        <f t="shared" ref="AG2824" si="12461">IFERROR((AG2823-AG2822)/AG2823*100%,"")</f>
        <v/>
      </c>
      <c r="AH2824" s="194" t="str">
        <f t="shared" ref="AH2824" si="12462">IFERROR((AH2823-AH2822)/AH2823*100%,"")</f>
        <v/>
      </c>
      <c r="AI2824" s="194" t="str">
        <f t="shared" ref="AI2824" si="12463">IFERROR((AI2823-AI2822)/AI2823*100%,"")</f>
        <v/>
      </c>
      <c r="AJ2824" s="194" t="str">
        <f t="shared" ref="AJ2824" si="12464">IFERROR((AJ2823-AJ2822)/AJ2823*100%,"")</f>
        <v/>
      </c>
      <c r="AK2824" s="194" t="str">
        <f t="shared" ref="AK2824" si="12465">IFERROR((AK2823-AK2822)/AK2823*100%,"")</f>
        <v/>
      </c>
      <c r="AL2824" s="194" t="str">
        <f t="shared" ref="AL2824" si="12466">IFERROR((AL2823-AL2822)/AL2823*100%,"")</f>
        <v/>
      </c>
      <c r="AM2824" s="227" t="str">
        <f>IFERROR((AM2823-AM2821)/AM2823*100%,"")</f>
        <v/>
      </c>
    </row>
    <row r="2825" spans="1:39" customFormat="1" outlineLevel="1">
      <c r="A2825" t="str">
        <f>B2816&amp;C2825</f>
        <v>Surname, Forename6</v>
      </c>
      <c r="B2825" s="256"/>
      <c r="C2825" s="123">
        <v>6</v>
      </c>
      <c r="D2825" s="26" t="s">
        <v>22</v>
      </c>
      <c r="E2825" s="103"/>
      <c r="F2825" s="219"/>
      <c r="G2825" s="220"/>
      <c r="H2825" s="15"/>
      <c r="I2825" s="16"/>
      <c r="J2825" s="17"/>
      <c r="K2825" s="94"/>
      <c r="L2825" s="94"/>
      <c r="M2825" s="94"/>
      <c r="N2825" s="94"/>
      <c r="O2825" s="94"/>
      <c r="P2825" s="94"/>
      <c r="Q2825" s="17" t="str">
        <f>IF(SUM(K2825:P2825)=0,"",SUM(K2825:P2825))</f>
        <v/>
      </c>
      <c r="R2825" s="94"/>
      <c r="S2825" s="94"/>
      <c r="T2825" s="17" t="str">
        <f>IF(SUM(R2825:S2825)=0,"",SUM(R2825:S2825))</f>
        <v/>
      </c>
      <c r="U2825" s="17"/>
      <c r="V2825" s="94"/>
      <c r="W2825" s="17"/>
      <c r="X2825" s="94" t="str">
        <f>IFERROR(AVERAGE(V2825:W2825),"")</f>
        <v/>
      </c>
      <c r="Y2825" s="17"/>
      <c r="Z2825" s="17"/>
      <c r="AA2825" s="71"/>
      <c r="AB2825" s="17"/>
      <c r="AC2825" s="190" t="str">
        <f>IF(J2825="","",IF(J2825&lt;&gt;0,INT(25.4347*POWER((18-J2825),1.81)),0))</f>
        <v/>
      </c>
      <c r="AD2825" s="190" t="str">
        <f>IFERROR(IF(Q2825&lt;&gt;0,INT(0.14354*POWER(((10*Q2825)-220),1.4)),0),"")</f>
        <v/>
      </c>
      <c r="AE2825" s="190" t="str">
        <f>IFERROR(IF(T2825&lt;&gt;0,INT(51.39*POWER((T2825-1.5),1.05)),0),"")</f>
        <v/>
      </c>
      <c r="AF2825" s="190">
        <f>IF(U2825&lt;&gt;0,INT(0.8465*POWER(((100*U2825)-75),1.42)),0)</f>
        <v>0</v>
      </c>
      <c r="AG2825" s="190" t="str">
        <f>IFERROR(IF(X2825&lt;&gt;0,INT(1.53775*POWER((82-X2825),1.81)),0),"")</f>
        <v/>
      </c>
      <c r="AH2825" s="190" t="str">
        <f>IF(Y2825="","",IF(Y2825&lt;&gt;0,INT(5.74352*POWER((28.5-Y2825),1.92)),0))</f>
        <v/>
      </c>
      <c r="AI2825" s="190">
        <f>IF(Z2825&lt;&gt;0,INT(12.91*POWER((Z2825-4),1.1)),0)</f>
        <v>0</v>
      </c>
      <c r="AJ2825" s="190" t="str">
        <f>IF(AA2825="","",IF(AA2825&lt;&gt;0,INT(0.2797*POWER(((100*AA2825)),1.35)),0))</f>
        <v/>
      </c>
      <c r="AK2825" s="191" t="str">
        <f>IF(AB2825="","",IF(AB2825&lt;&gt;0,INT(100.14*POWER((AB2825-1),1.08)),0))</f>
        <v/>
      </c>
      <c r="AL2825" s="192">
        <f>COUNT(J2825,Q2825,T2825,X2825,Y2825,AA2825,AB2825)</f>
        <v>0</v>
      </c>
      <c r="AM2825" s="193" t="str">
        <f>IF(AL2825=0,"",SUM(AC2825:AK2825))</f>
        <v/>
      </c>
    </row>
    <row r="2826" spans="1:39" customFormat="1" outlineLevel="1">
      <c r="B2826" s="256"/>
      <c r="C2826" s="124" t="s">
        <v>65</v>
      </c>
      <c r="D2826" s="103"/>
      <c r="E2826" s="103"/>
      <c r="F2826" s="219"/>
      <c r="G2826" s="220"/>
      <c r="H2826" s="104"/>
      <c r="I2826" s="105"/>
      <c r="J2826" s="107" t="str">
        <f>IFERROR((J2823-J2825)/J2825*100%,"")</f>
        <v/>
      </c>
      <c r="K2826" s="107" t="str">
        <f t="shared" ref="K2826:T2826" si="12467">IFERROR((K2825-K2823)/K2825*100%,"")</f>
        <v/>
      </c>
      <c r="L2826" s="107" t="str">
        <f t="shared" si="12467"/>
        <v/>
      </c>
      <c r="M2826" s="107" t="str">
        <f t="shared" si="12467"/>
        <v/>
      </c>
      <c r="N2826" s="107" t="str">
        <f t="shared" si="12467"/>
        <v/>
      </c>
      <c r="O2826" s="107" t="str">
        <f t="shared" si="12467"/>
        <v/>
      </c>
      <c r="P2826" s="107" t="str">
        <f t="shared" si="12467"/>
        <v/>
      </c>
      <c r="Q2826" s="107" t="str">
        <f t="shared" si="12467"/>
        <v/>
      </c>
      <c r="R2826" s="107" t="str">
        <f t="shared" si="12467"/>
        <v/>
      </c>
      <c r="S2826" s="107" t="str">
        <f t="shared" si="12467"/>
        <v/>
      </c>
      <c r="T2826" s="107" t="str">
        <f t="shared" si="12467"/>
        <v/>
      </c>
      <c r="U2826" s="107" t="str">
        <f t="shared" ref="U2826" si="12468">IFERROR((U2825-U2824)/U2825*100%,"")</f>
        <v/>
      </c>
      <c r="V2826" s="107" t="str">
        <f>IFERROR((V2823-V2825)/V2825*100%,"")</f>
        <v/>
      </c>
      <c r="W2826" s="107" t="str">
        <f>IFERROR((W2823-W2825)/W2825*100%,"")</f>
        <v/>
      </c>
      <c r="X2826" s="107" t="str">
        <f>IFERROR((X2823-X2825)/X2825*100%,"")</f>
        <v/>
      </c>
      <c r="Y2826" s="107" t="str">
        <f>IFERROR((Y2823-Y2825)/Y2825*100%,"")</f>
        <v/>
      </c>
      <c r="Z2826" s="107" t="str">
        <f t="shared" ref="Z2826" si="12469">IFERROR((Z2825-Z2824)/Z2825*100%,"")</f>
        <v/>
      </c>
      <c r="AA2826" s="107" t="str">
        <f>IFERROR((AA2825-AA2823)/AA2825*100%,"")</f>
        <v/>
      </c>
      <c r="AB2826" s="107" t="str">
        <f>IFERROR((AB2825-AB2823)/AB2825*100%,"")</f>
        <v/>
      </c>
      <c r="AC2826" s="194" t="str">
        <f t="shared" ref="AC2826" si="12470">IFERROR((AC2825-AC2824)/AC2825*100%,"")</f>
        <v/>
      </c>
      <c r="AD2826" s="194" t="str">
        <f t="shared" ref="AD2826" si="12471">IFERROR((AD2825-AD2824)/AD2825*100%,"")</f>
        <v/>
      </c>
      <c r="AE2826" s="194" t="str">
        <f t="shared" ref="AE2826" si="12472">IFERROR((AE2825-AE2824)/AE2825*100%,"")</f>
        <v/>
      </c>
      <c r="AF2826" s="194" t="str">
        <f t="shared" ref="AF2826" si="12473">IFERROR((AF2825-AF2824)/AF2825*100%,"")</f>
        <v/>
      </c>
      <c r="AG2826" s="194" t="str">
        <f t="shared" ref="AG2826" si="12474">IFERROR((AG2825-AG2824)/AG2825*100%,"")</f>
        <v/>
      </c>
      <c r="AH2826" s="194" t="str">
        <f t="shared" ref="AH2826" si="12475">IFERROR((AH2825-AH2824)/AH2825*100%,"")</f>
        <v/>
      </c>
      <c r="AI2826" s="194" t="str">
        <f t="shared" ref="AI2826" si="12476">IFERROR((AI2825-AI2824)/AI2825*100%,"")</f>
        <v/>
      </c>
      <c r="AJ2826" s="194" t="str">
        <f t="shared" ref="AJ2826" si="12477">IFERROR((AJ2825-AJ2824)/AJ2825*100%,"")</f>
        <v/>
      </c>
      <c r="AK2826" s="194" t="str">
        <f t="shared" ref="AK2826" si="12478">IFERROR((AK2825-AK2824)/AK2825*100%,"")</f>
        <v/>
      </c>
      <c r="AL2826" s="194" t="str">
        <f t="shared" ref="AL2826" si="12479">IFERROR((AL2825-AL2824)/AL2825*100%,"")</f>
        <v/>
      </c>
      <c r="AM2826" s="227" t="str">
        <f>IFERROR((AM2825-AM2823)/AM2825*100%,"")</f>
        <v/>
      </c>
    </row>
    <row r="2827" spans="1:39" customFormat="1" outlineLevel="1">
      <c r="A2827" t="str">
        <f>B2816&amp;C2827</f>
        <v>Surname, Forename7</v>
      </c>
      <c r="B2827" s="256"/>
      <c r="C2827" s="123">
        <v>7</v>
      </c>
      <c r="D2827" s="26" t="s">
        <v>22</v>
      </c>
      <c r="E2827" s="103"/>
      <c r="F2827" s="219"/>
      <c r="G2827" s="220"/>
      <c r="H2827" s="15"/>
      <c r="I2827" s="16"/>
      <c r="J2827" s="17"/>
      <c r="K2827" s="94"/>
      <c r="L2827" s="94"/>
      <c r="M2827" s="94"/>
      <c r="N2827" s="94"/>
      <c r="O2827" s="94"/>
      <c r="P2827" s="94"/>
      <c r="Q2827" s="17" t="str">
        <f>IF(SUM(K2827:P2827)=0,"",SUM(K2827:P2827))</f>
        <v/>
      </c>
      <c r="R2827" s="94"/>
      <c r="S2827" s="94"/>
      <c r="T2827" s="17" t="str">
        <f>IF(SUM(R2827:S2827)=0,"",SUM(R2827:S2827))</f>
        <v/>
      </c>
      <c r="U2827" s="17"/>
      <c r="V2827" s="94"/>
      <c r="W2827" s="17"/>
      <c r="X2827" s="94" t="str">
        <f>IFERROR(AVERAGE(V2827:W2827),"")</f>
        <v/>
      </c>
      <c r="Y2827" s="17"/>
      <c r="Z2827" s="17"/>
      <c r="AA2827" s="71"/>
      <c r="AB2827" s="17"/>
      <c r="AC2827" s="190" t="str">
        <f>IF(J2827="","",IF(J2827&lt;&gt;0,INT(25.4347*POWER((18-J2827),1.81)),0))</f>
        <v/>
      </c>
      <c r="AD2827" s="190" t="str">
        <f>IFERROR(IF(Q2827&lt;&gt;0,INT(0.14354*POWER(((10*Q2827)-220),1.4)),0),"")</f>
        <v/>
      </c>
      <c r="AE2827" s="190" t="str">
        <f>IFERROR(IF(T2827&lt;&gt;0,INT(51.39*POWER((T2827-1.5),1.05)),0),"")</f>
        <v/>
      </c>
      <c r="AF2827" s="190">
        <f>IF(U2827&lt;&gt;0,INT(0.8465*POWER(((100*U2827)-75),1.42)),0)</f>
        <v>0</v>
      </c>
      <c r="AG2827" s="190" t="str">
        <f>IFERROR(IF(X2827&lt;&gt;0,INT(1.53775*POWER((82-X2827),1.81)),0),"")</f>
        <v/>
      </c>
      <c r="AH2827" s="190" t="str">
        <f>IF(Y2827="","",IF(Y2827&lt;&gt;0,INT(5.74352*POWER((28.5-Y2827),1.92)),0))</f>
        <v/>
      </c>
      <c r="AI2827" s="190">
        <f>IF(Z2827&lt;&gt;0,INT(12.91*POWER((Z2827-4),1.1)),0)</f>
        <v>0</v>
      </c>
      <c r="AJ2827" s="190" t="str">
        <f>IF(AA2827="","",IF(AA2827&lt;&gt;0,INT(0.2797*POWER(((100*AA2827)),1.35)),0))</f>
        <v/>
      </c>
      <c r="AK2827" s="191" t="str">
        <f>IF(AB2827="","",IF(AB2827&lt;&gt;0,INT(100.14*POWER((AB2827-1),1.08)),0))</f>
        <v/>
      </c>
      <c r="AL2827" s="192">
        <f>COUNT(J2827,Q2827,T2827,X2827,Y2827,AA2827,AB2827)</f>
        <v>0</v>
      </c>
      <c r="AM2827" s="193" t="str">
        <f>IF(AL2827=0,"",SUM(AC2827:AK2827))</f>
        <v/>
      </c>
    </row>
    <row r="2828" spans="1:39" customFormat="1" outlineLevel="1">
      <c r="B2828" s="256"/>
      <c r="C2828" s="124" t="s">
        <v>65</v>
      </c>
      <c r="D2828" s="103"/>
      <c r="E2828" s="103"/>
      <c r="F2828" s="219"/>
      <c r="G2828" s="220"/>
      <c r="H2828" s="104"/>
      <c r="I2828" s="105"/>
      <c r="J2828" s="107" t="str">
        <f>IFERROR((J2825-J2827)/J2827*100%,"")</f>
        <v/>
      </c>
      <c r="K2828" s="107" t="str">
        <f t="shared" ref="K2828:T2828" si="12480">IFERROR((K2827-K2825)/K2827*100%,"")</f>
        <v/>
      </c>
      <c r="L2828" s="107" t="str">
        <f t="shared" si="12480"/>
        <v/>
      </c>
      <c r="M2828" s="107" t="str">
        <f t="shared" si="12480"/>
        <v/>
      </c>
      <c r="N2828" s="107" t="str">
        <f t="shared" si="12480"/>
        <v/>
      </c>
      <c r="O2828" s="107" t="str">
        <f t="shared" si="12480"/>
        <v/>
      </c>
      <c r="P2828" s="107" t="str">
        <f t="shared" si="12480"/>
        <v/>
      </c>
      <c r="Q2828" s="107" t="str">
        <f t="shared" si="12480"/>
        <v/>
      </c>
      <c r="R2828" s="107" t="str">
        <f t="shared" si="12480"/>
        <v/>
      </c>
      <c r="S2828" s="107" t="str">
        <f t="shared" si="12480"/>
        <v/>
      </c>
      <c r="T2828" s="107" t="str">
        <f t="shared" si="12480"/>
        <v/>
      </c>
      <c r="U2828" s="107" t="str">
        <f t="shared" ref="U2828" si="12481">IFERROR((U2827-U2826)/U2827*100%,"")</f>
        <v/>
      </c>
      <c r="V2828" s="107" t="str">
        <f>IFERROR((V2825-V2827)/V2827*100%,"")</f>
        <v/>
      </c>
      <c r="W2828" s="107" t="str">
        <f>IFERROR((W2825-W2827)/W2827*100%,"")</f>
        <v/>
      </c>
      <c r="X2828" s="107" t="str">
        <f>IFERROR((X2825-X2827)/X2827*100%,"")</f>
        <v/>
      </c>
      <c r="Y2828" s="107" t="str">
        <f>IFERROR((Y2825-Y2827)/Y2827*100%,"")</f>
        <v/>
      </c>
      <c r="Z2828" s="107" t="str">
        <f t="shared" ref="Z2828" si="12482">IFERROR((Z2827-Z2826)/Z2827*100%,"")</f>
        <v/>
      </c>
      <c r="AA2828" s="107" t="str">
        <f>IFERROR((AA2827-AA2825)/AA2827*100%,"")</f>
        <v/>
      </c>
      <c r="AB2828" s="107" t="str">
        <f>IFERROR((AB2827-AB2825)/AB2827*100%,"")</f>
        <v/>
      </c>
      <c r="AC2828" s="194" t="str">
        <f t="shared" ref="AC2828" si="12483">IFERROR((AC2827-AC2826)/AC2827*100%,"")</f>
        <v/>
      </c>
      <c r="AD2828" s="194" t="str">
        <f t="shared" ref="AD2828" si="12484">IFERROR((AD2827-AD2826)/AD2827*100%,"")</f>
        <v/>
      </c>
      <c r="AE2828" s="194" t="str">
        <f t="shared" ref="AE2828" si="12485">IFERROR((AE2827-AE2826)/AE2827*100%,"")</f>
        <v/>
      </c>
      <c r="AF2828" s="194" t="str">
        <f t="shared" ref="AF2828" si="12486">IFERROR((AF2827-AF2826)/AF2827*100%,"")</f>
        <v/>
      </c>
      <c r="AG2828" s="194" t="str">
        <f t="shared" ref="AG2828" si="12487">IFERROR((AG2827-AG2826)/AG2827*100%,"")</f>
        <v/>
      </c>
      <c r="AH2828" s="194" t="str">
        <f t="shared" ref="AH2828" si="12488">IFERROR((AH2827-AH2826)/AH2827*100%,"")</f>
        <v/>
      </c>
      <c r="AI2828" s="194" t="str">
        <f t="shared" ref="AI2828" si="12489">IFERROR((AI2827-AI2826)/AI2827*100%,"")</f>
        <v/>
      </c>
      <c r="AJ2828" s="194" t="str">
        <f t="shared" ref="AJ2828" si="12490">IFERROR((AJ2827-AJ2826)/AJ2827*100%,"")</f>
        <v/>
      </c>
      <c r="AK2828" s="194" t="str">
        <f t="shared" ref="AK2828" si="12491">IFERROR((AK2827-AK2826)/AK2827*100%,"")</f>
        <v/>
      </c>
      <c r="AL2828" s="194" t="str">
        <f t="shared" ref="AL2828" si="12492">IFERROR((AL2827-AL2826)/AL2827*100%,"")</f>
        <v/>
      </c>
      <c r="AM2828" s="227" t="str">
        <f>IFERROR((AM2827-AM2825)/AM2827*100%,"")</f>
        <v/>
      </c>
    </row>
    <row r="2829" spans="1:39" customFormat="1" outlineLevel="1">
      <c r="A2829" t="str">
        <f>B2816&amp;C2829</f>
        <v>Surname, Forename8</v>
      </c>
      <c r="B2829" s="256"/>
      <c r="C2829" s="123">
        <v>8</v>
      </c>
      <c r="D2829" s="26" t="s">
        <v>22</v>
      </c>
      <c r="E2829" s="103"/>
      <c r="F2829" s="219"/>
      <c r="G2829" s="220"/>
      <c r="H2829" s="15"/>
      <c r="I2829" s="16"/>
      <c r="J2829" s="17"/>
      <c r="K2829" s="94"/>
      <c r="L2829" s="94"/>
      <c r="M2829" s="94"/>
      <c r="N2829" s="94"/>
      <c r="O2829" s="94"/>
      <c r="P2829" s="94"/>
      <c r="Q2829" s="17" t="str">
        <f>IF(SUM(K2829:P2829)=0,"",SUM(K2829:P2829))</f>
        <v/>
      </c>
      <c r="R2829" s="94"/>
      <c r="S2829" s="94"/>
      <c r="T2829" s="17" t="str">
        <f>IF(SUM(R2829:S2829)=0,"",SUM(R2829:S2829))</f>
        <v/>
      </c>
      <c r="U2829" s="17"/>
      <c r="V2829" s="94"/>
      <c r="W2829" s="17"/>
      <c r="X2829" s="94" t="str">
        <f>IFERROR(AVERAGE(V2829:W2829),"")</f>
        <v/>
      </c>
      <c r="Y2829" s="17"/>
      <c r="Z2829" s="17"/>
      <c r="AA2829" s="71"/>
      <c r="AB2829" s="17"/>
      <c r="AC2829" s="190" t="str">
        <f>IF(J2829="","",IF(J2829&lt;&gt;0,INT(25.4347*POWER((18-J2829),1.81)),0))</f>
        <v/>
      </c>
      <c r="AD2829" s="190" t="str">
        <f>IFERROR(IF(Q2829&lt;&gt;0,INT(0.14354*POWER(((10*Q2829)-220),1.4)),0),"")</f>
        <v/>
      </c>
      <c r="AE2829" s="190" t="str">
        <f>IFERROR(IF(T2829&lt;&gt;0,INT(51.39*POWER((T2829-1.5),1.05)),0),"")</f>
        <v/>
      </c>
      <c r="AF2829" s="190">
        <f>IF(U2829&lt;&gt;0,INT(0.8465*POWER(((100*U2829)-75),1.42)),0)</f>
        <v>0</v>
      </c>
      <c r="AG2829" s="190" t="str">
        <f>IFERROR(IF(X2829&lt;&gt;0,INT(1.53775*POWER((82-X2829),1.81)),0),"")</f>
        <v/>
      </c>
      <c r="AH2829" s="190" t="str">
        <f>IF(Y2829="","",IF(Y2829&lt;&gt;0,INT(5.74352*POWER((28.5-Y2829),1.92)),0))</f>
        <v/>
      </c>
      <c r="AI2829" s="190">
        <f>IF(Z2829&lt;&gt;0,INT(12.91*POWER((Z2829-4),1.1)),0)</f>
        <v>0</v>
      </c>
      <c r="AJ2829" s="190" t="str">
        <f>IF(AA2829="","",IF(AA2829&lt;&gt;0,INT(0.2797*POWER(((100*AA2829)),1.35)),0))</f>
        <v/>
      </c>
      <c r="AK2829" s="191" t="str">
        <f>IF(AB2829="","",IF(AB2829&lt;&gt;0,INT(100.14*POWER((AB2829-1),1.08)),0))</f>
        <v/>
      </c>
      <c r="AL2829" s="192">
        <f>COUNT(J2829,Q2829,T2829,X2829,Y2829,AA2829,AB2829)</f>
        <v>0</v>
      </c>
      <c r="AM2829" s="193" t="str">
        <f>IF(AL2829=0,"",SUM(AC2829:AK2829))</f>
        <v/>
      </c>
    </row>
    <row r="2830" spans="1:39" customFormat="1" outlineLevel="1">
      <c r="B2830" s="256"/>
      <c r="C2830" s="124" t="s">
        <v>65</v>
      </c>
      <c r="D2830" s="103"/>
      <c r="E2830" s="103"/>
      <c r="F2830" s="219"/>
      <c r="G2830" s="220"/>
      <c r="H2830" s="104"/>
      <c r="I2830" s="105"/>
      <c r="J2830" s="107" t="str">
        <f>IFERROR((J2827-J2829)/J2829*100%,"")</f>
        <v/>
      </c>
      <c r="K2830" s="107" t="str">
        <f t="shared" ref="K2830:T2830" si="12493">IFERROR((K2829-K2827)/K2829*100%,"")</f>
        <v/>
      </c>
      <c r="L2830" s="107" t="str">
        <f t="shared" si="12493"/>
        <v/>
      </c>
      <c r="M2830" s="107" t="str">
        <f t="shared" si="12493"/>
        <v/>
      </c>
      <c r="N2830" s="107" t="str">
        <f t="shared" si="12493"/>
        <v/>
      </c>
      <c r="O2830" s="107" t="str">
        <f t="shared" si="12493"/>
        <v/>
      </c>
      <c r="P2830" s="107" t="str">
        <f t="shared" si="12493"/>
        <v/>
      </c>
      <c r="Q2830" s="107" t="str">
        <f t="shared" si="12493"/>
        <v/>
      </c>
      <c r="R2830" s="107" t="str">
        <f t="shared" si="12493"/>
        <v/>
      </c>
      <c r="S2830" s="107" t="str">
        <f t="shared" si="12493"/>
        <v/>
      </c>
      <c r="T2830" s="107" t="str">
        <f t="shared" si="12493"/>
        <v/>
      </c>
      <c r="U2830" s="107" t="str">
        <f t="shared" ref="U2830" si="12494">IFERROR((U2829-U2828)/U2829*100%,"")</f>
        <v/>
      </c>
      <c r="V2830" s="107" t="str">
        <f>IFERROR((V2827-V2829)/V2829*100%,"")</f>
        <v/>
      </c>
      <c r="W2830" s="107" t="str">
        <f>IFERROR((W2827-W2829)/W2829*100%,"")</f>
        <v/>
      </c>
      <c r="X2830" s="107" t="str">
        <f>IFERROR((X2827-X2829)/X2829*100%,"")</f>
        <v/>
      </c>
      <c r="Y2830" s="107" t="str">
        <f>IFERROR((Y2827-Y2829)/Y2829*100%,"")</f>
        <v/>
      </c>
      <c r="Z2830" s="107" t="str">
        <f t="shared" ref="Z2830" si="12495">IFERROR((Z2829-Z2828)/Z2829*100%,"")</f>
        <v/>
      </c>
      <c r="AA2830" s="107" t="str">
        <f>IFERROR((AA2829-AA2827)/AA2829*100%,"")</f>
        <v/>
      </c>
      <c r="AB2830" s="107" t="str">
        <f>IFERROR((AB2829-AB2827)/AB2829*100%,"")</f>
        <v/>
      </c>
      <c r="AC2830" s="194" t="str">
        <f t="shared" ref="AC2830" si="12496">IFERROR((AC2829-AC2828)/AC2829*100%,"")</f>
        <v/>
      </c>
      <c r="AD2830" s="194" t="str">
        <f t="shared" ref="AD2830" si="12497">IFERROR((AD2829-AD2828)/AD2829*100%,"")</f>
        <v/>
      </c>
      <c r="AE2830" s="194" t="str">
        <f t="shared" ref="AE2830" si="12498">IFERROR((AE2829-AE2828)/AE2829*100%,"")</f>
        <v/>
      </c>
      <c r="AF2830" s="194" t="str">
        <f t="shared" ref="AF2830" si="12499">IFERROR((AF2829-AF2828)/AF2829*100%,"")</f>
        <v/>
      </c>
      <c r="AG2830" s="194" t="str">
        <f t="shared" ref="AG2830" si="12500">IFERROR((AG2829-AG2828)/AG2829*100%,"")</f>
        <v/>
      </c>
      <c r="AH2830" s="194" t="str">
        <f t="shared" ref="AH2830" si="12501">IFERROR((AH2829-AH2828)/AH2829*100%,"")</f>
        <v/>
      </c>
      <c r="AI2830" s="194" t="str">
        <f t="shared" ref="AI2830" si="12502">IFERROR((AI2829-AI2828)/AI2829*100%,"")</f>
        <v/>
      </c>
      <c r="AJ2830" s="194" t="str">
        <f t="shared" ref="AJ2830" si="12503">IFERROR((AJ2829-AJ2828)/AJ2829*100%,"")</f>
        <v/>
      </c>
      <c r="AK2830" s="194" t="str">
        <f t="shared" ref="AK2830" si="12504">IFERROR((AK2829-AK2828)/AK2829*100%,"")</f>
        <v/>
      </c>
      <c r="AL2830" s="194" t="str">
        <f t="shared" ref="AL2830" si="12505">IFERROR((AL2829-AL2828)/AL2829*100%,"")</f>
        <v/>
      </c>
      <c r="AM2830" s="227" t="str">
        <f>IFERROR((AM2829-AM2827)/AM2829*100%,"")</f>
        <v/>
      </c>
    </row>
    <row r="2831" spans="1:39" customFormat="1" outlineLevel="1">
      <c r="A2831" t="str">
        <f>B2816&amp;C2831</f>
        <v>Surname, Forename9</v>
      </c>
      <c r="B2831" s="256"/>
      <c r="C2831" s="123">
        <v>9</v>
      </c>
      <c r="D2831" s="26" t="s">
        <v>22</v>
      </c>
      <c r="E2831" s="103"/>
      <c r="F2831" s="219"/>
      <c r="G2831" s="220"/>
      <c r="H2831" s="15"/>
      <c r="I2831" s="16"/>
      <c r="J2831" s="17"/>
      <c r="K2831" s="94"/>
      <c r="L2831" s="94"/>
      <c r="M2831" s="94"/>
      <c r="N2831" s="94"/>
      <c r="O2831" s="94"/>
      <c r="P2831" s="94"/>
      <c r="Q2831" s="17" t="str">
        <f>IF(SUM(K2831:P2831)=0,"",SUM(K2831:P2831))</f>
        <v/>
      </c>
      <c r="R2831" s="94"/>
      <c r="S2831" s="94"/>
      <c r="T2831" s="17" t="str">
        <f>IF(SUM(R2831:S2831)=0,"",SUM(R2831:S2831))</f>
        <v/>
      </c>
      <c r="U2831" s="17"/>
      <c r="V2831" s="94"/>
      <c r="W2831" s="17"/>
      <c r="X2831" s="94" t="str">
        <f>IFERROR(AVERAGE(V2831:W2831),"")</f>
        <v/>
      </c>
      <c r="Y2831" s="17"/>
      <c r="Z2831" s="17"/>
      <c r="AA2831" s="71"/>
      <c r="AB2831" s="17"/>
      <c r="AC2831" s="190" t="str">
        <f>IF(J2831="","",IF(J2831&lt;&gt;0,INT(25.4347*POWER((18-J2831),1.81)),0))</f>
        <v/>
      </c>
      <c r="AD2831" s="190" t="str">
        <f>IFERROR(IF(Q2831&lt;&gt;0,INT(0.14354*POWER(((10*Q2831)-220),1.4)),0),"")</f>
        <v/>
      </c>
      <c r="AE2831" s="190" t="str">
        <f>IFERROR(IF(T2831&lt;&gt;0,INT(51.39*POWER((T2831-1.5),1.05)),0),"")</f>
        <v/>
      </c>
      <c r="AF2831" s="190">
        <f>IF(U2831&lt;&gt;0,INT(0.8465*POWER(((100*U2831)-75),1.42)),0)</f>
        <v>0</v>
      </c>
      <c r="AG2831" s="190" t="str">
        <f>IFERROR(IF(X2831&lt;&gt;0,INT(1.53775*POWER((82-X2831),1.81)),0),"")</f>
        <v/>
      </c>
      <c r="AH2831" s="190" t="str">
        <f>IF(Y2831="","",IF(Y2831&lt;&gt;0,INT(5.74352*POWER((28.5-Y2831),1.92)),0))</f>
        <v/>
      </c>
      <c r="AI2831" s="190">
        <f>IF(Z2831&lt;&gt;0,INT(12.91*POWER((Z2831-4),1.1)),0)</f>
        <v>0</v>
      </c>
      <c r="AJ2831" s="190" t="str">
        <f>IF(AA2831="","",IF(AA2831&lt;&gt;0,INT(0.2797*POWER(((100*AA2831)),1.35)),0))</f>
        <v/>
      </c>
      <c r="AK2831" s="191" t="str">
        <f>IF(AB2831="","",IF(AB2831&lt;&gt;0,INT(100.14*POWER((AB2831-1),1.08)),0))</f>
        <v/>
      </c>
      <c r="AL2831" s="192">
        <f>COUNT(J2831,Q2831,T2831,X2831,Y2831,AA2831,AB2831)</f>
        <v>0</v>
      </c>
      <c r="AM2831" s="193" t="str">
        <f>IF(AL2831=0,"",SUM(AC2831:AK2831))</f>
        <v/>
      </c>
    </row>
    <row r="2832" spans="1:39" customFormat="1" outlineLevel="1">
      <c r="B2832" s="256"/>
      <c r="C2832" s="124" t="s">
        <v>65</v>
      </c>
      <c r="D2832" s="33"/>
      <c r="E2832" s="33"/>
      <c r="F2832" s="221"/>
      <c r="G2832" s="222"/>
      <c r="H2832" s="18"/>
      <c r="I2832" s="44"/>
      <c r="J2832" s="107" t="str">
        <f>IFERROR((J2829-J2831)/J2831*100%,"")</f>
        <v/>
      </c>
      <c r="K2832" s="107" t="str">
        <f t="shared" ref="K2832:T2832" si="12506">IFERROR((K2831-K2829)/K2831*100%,"")</f>
        <v/>
      </c>
      <c r="L2832" s="107" t="str">
        <f t="shared" si="12506"/>
        <v/>
      </c>
      <c r="M2832" s="107" t="str">
        <f t="shared" si="12506"/>
        <v/>
      </c>
      <c r="N2832" s="107" t="str">
        <f t="shared" si="12506"/>
        <v/>
      </c>
      <c r="O2832" s="107" t="str">
        <f t="shared" si="12506"/>
        <v/>
      </c>
      <c r="P2832" s="107" t="str">
        <f t="shared" si="12506"/>
        <v/>
      </c>
      <c r="Q2832" s="107" t="str">
        <f t="shared" si="12506"/>
        <v/>
      </c>
      <c r="R2832" s="107" t="str">
        <f t="shared" si="12506"/>
        <v/>
      </c>
      <c r="S2832" s="107" t="str">
        <f t="shared" si="12506"/>
        <v/>
      </c>
      <c r="T2832" s="107" t="str">
        <f t="shared" si="12506"/>
        <v/>
      </c>
      <c r="U2832" s="107" t="str">
        <f t="shared" ref="U2832" si="12507">IFERROR((U2831-U2830)/U2831*100%,"")</f>
        <v/>
      </c>
      <c r="V2832" s="107" t="str">
        <f>IFERROR((V2829-V2831)/V2831*100%,"")</f>
        <v/>
      </c>
      <c r="W2832" s="107" t="str">
        <f>IFERROR((W2829-W2831)/W2831*100%,"")</f>
        <v/>
      </c>
      <c r="X2832" s="107" t="str">
        <f>IFERROR((X2829-X2831)/X2831*100%,"")</f>
        <v/>
      </c>
      <c r="Y2832" s="107" t="str">
        <f>IFERROR((Y2829-Y2831)/Y2831*100%,"")</f>
        <v/>
      </c>
      <c r="Z2832" s="107" t="str">
        <f t="shared" ref="Z2832" si="12508">IFERROR((Z2831-Z2830)/Z2831*100%,"")</f>
        <v/>
      </c>
      <c r="AA2832" s="107" t="str">
        <f>IFERROR((AA2831-AA2829)/AA2831*100%,"")</f>
        <v/>
      </c>
      <c r="AB2832" s="107" t="str">
        <f>IFERROR((AB2831-AB2829)/AB2831*100%,"")</f>
        <v/>
      </c>
      <c r="AC2832" s="194" t="str">
        <f t="shared" ref="AC2832" si="12509">IFERROR((AC2831-AC2830)/AC2831*100%,"")</f>
        <v/>
      </c>
      <c r="AD2832" s="194" t="str">
        <f t="shared" ref="AD2832" si="12510">IFERROR((AD2831-AD2830)/AD2831*100%,"")</f>
        <v/>
      </c>
      <c r="AE2832" s="194" t="str">
        <f t="shared" ref="AE2832" si="12511">IFERROR((AE2831-AE2830)/AE2831*100%,"")</f>
        <v/>
      </c>
      <c r="AF2832" s="194" t="str">
        <f t="shared" ref="AF2832" si="12512">IFERROR((AF2831-AF2830)/AF2831*100%,"")</f>
        <v/>
      </c>
      <c r="AG2832" s="194" t="str">
        <f t="shared" ref="AG2832" si="12513">IFERROR((AG2831-AG2830)/AG2831*100%,"")</f>
        <v/>
      </c>
      <c r="AH2832" s="194" t="str">
        <f t="shared" ref="AH2832" si="12514">IFERROR((AH2831-AH2830)/AH2831*100%,"")</f>
        <v/>
      </c>
      <c r="AI2832" s="194" t="str">
        <f t="shared" ref="AI2832" si="12515">IFERROR((AI2831-AI2830)/AI2831*100%,"")</f>
        <v/>
      </c>
      <c r="AJ2832" s="194" t="str">
        <f t="shared" ref="AJ2832" si="12516">IFERROR((AJ2831-AJ2830)/AJ2831*100%,"")</f>
        <v/>
      </c>
      <c r="AK2832" s="194" t="str">
        <f t="shared" ref="AK2832" si="12517">IFERROR((AK2831-AK2830)/AK2831*100%,"")</f>
        <v/>
      </c>
      <c r="AL2832" s="194" t="str">
        <f t="shared" ref="AL2832" si="12518">IFERROR((AL2831-AL2830)/AL2831*100%,"")</f>
        <v/>
      </c>
      <c r="AM2832" s="227" t="str">
        <f>IFERROR((AM2831-AM2829)/AM2831*100%,"")</f>
        <v/>
      </c>
    </row>
    <row r="2833" spans="1:39" s="6" customFormat="1" outlineLevel="1">
      <c r="A2833" t="str">
        <f>B2816&amp;C2833</f>
        <v>Surname, Forename10</v>
      </c>
      <c r="B2833" s="256"/>
      <c r="C2833" s="125">
        <v>10</v>
      </c>
      <c r="D2833" s="33" t="s">
        <v>22</v>
      </c>
      <c r="E2833" s="33"/>
      <c r="F2833" s="223"/>
      <c r="G2833" s="224"/>
      <c r="H2833" s="18"/>
      <c r="I2833" s="44"/>
      <c r="J2833" s="34"/>
      <c r="K2833" s="34"/>
      <c r="L2833" s="34"/>
      <c r="M2833" s="34"/>
      <c r="N2833" s="34"/>
      <c r="O2833" s="34"/>
      <c r="P2833" s="34"/>
      <c r="Q2833" s="17" t="str">
        <f>IF(SUM(K2833:P2833)=0,"",SUM(K2833:P2833))</f>
        <v/>
      </c>
      <c r="R2833" s="94"/>
      <c r="S2833" s="94"/>
      <c r="T2833" s="17" t="str">
        <f>IF(SUM(R2833:S2833)=0,"",SUM(R2833:S2833))</f>
        <v/>
      </c>
      <c r="U2833" s="17"/>
      <c r="V2833" s="94"/>
      <c r="W2833" s="17"/>
      <c r="X2833" s="94" t="str">
        <f>IFERROR(AVERAGE(V2833:W2833),"")</f>
        <v/>
      </c>
      <c r="Y2833" s="17"/>
      <c r="Z2833" s="17"/>
      <c r="AA2833" s="71"/>
      <c r="AB2833" s="17"/>
      <c r="AC2833" s="190" t="str">
        <f>IF(J2833="","",IF(J2833&lt;&gt;0,INT(25.4347*POWER((18-J2833),1.81)),0))</f>
        <v/>
      </c>
      <c r="AD2833" s="190" t="str">
        <f>IFERROR(IF(Q2833&lt;&gt;0,INT(0.14354*POWER(((10*Q2833)-220),1.4)),0),"")</f>
        <v/>
      </c>
      <c r="AE2833" s="190" t="str">
        <f>IFERROR(IF(T2833&lt;&gt;0,INT(51.39*POWER((T2833-1.5),1.05)),0),"")</f>
        <v/>
      </c>
      <c r="AF2833" s="190">
        <f>IF(U2833&lt;&gt;0,INT(0.8465*POWER(((100*U2833)-75),1.42)),0)</f>
        <v>0</v>
      </c>
      <c r="AG2833" s="190" t="str">
        <f>IFERROR(IF(X2833&lt;&gt;0,INT(1.53775*POWER((82-X2833),1.81)),0),"")</f>
        <v/>
      </c>
      <c r="AH2833" s="190" t="str">
        <f>IF(Y2833="","",IF(Y2833&lt;&gt;0,INT(5.74352*POWER((28.5-Y2833),1.92)),0))</f>
        <v/>
      </c>
      <c r="AI2833" s="190">
        <f>IF(Z2833&lt;&gt;0,INT(12.91*POWER((Z2833-4),1.1)),0)</f>
        <v>0</v>
      </c>
      <c r="AJ2833" s="190" t="str">
        <f>IF(AA2833="","",IF(AA2833&lt;&gt;0,INT(0.2797*POWER(((100*AA2833)),1.35)),0))</f>
        <v/>
      </c>
      <c r="AK2833" s="191" t="str">
        <f>IF(AB2833="","",IF(AB2833&lt;&gt;0,INT(100.14*POWER((AB2833-1),1.08)),0))</f>
        <v/>
      </c>
      <c r="AL2833" s="192">
        <f>COUNT(J2833,Q2833,T2833,X2833,Y2833,AA2833,AB2833)</f>
        <v>0</v>
      </c>
      <c r="AM2833" s="193" t="str">
        <f>IF(AL2833=0,"",SUM(AC2833:AK2833))</f>
        <v/>
      </c>
    </row>
    <row r="2834" spans="1:39" s="6" customFormat="1" outlineLevel="1">
      <c r="A2834"/>
      <c r="B2834" s="257"/>
      <c r="C2834" s="126" t="s">
        <v>65</v>
      </c>
      <c r="D2834" s="33"/>
      <c r="E2834" s="33"/>
      <c r="F2834" s="223"/>
      <c r="G2834" s="224"/>
      <c r="H2834" s="18"/>
      <c r="I2834" s="44"/>
      <c r="J2834" s="107" t="str">
        <f>IFERROR((J2831-J2833)/J2833*100%,"")</f>
        <v/>
      </c>
      <c r="K2834" s="107" t="str">
        <f t="shared" ref="K2834:T2834" si="12519">IFERROR((K2833-K2831)/K2833*100%,"")</f>
        <v/>
      </c>
      <c r="L2834" s="107" t="str">
        <f t="shared" si="12519"/>
        <v/>
      </c>
      <c r="M2834" s="107" t="str">
        <f t="shared" si="12519"/>
        <v/>
      </c>
      <c r="N2834" s="107" t="str">
        <f t="shared" si="12519"/>
        <v/>
      </c>
      <c r="O2834" s="107" t="str">
        <f t="shared" si="12519"/>
        <v/>
      </c>
      <c r="P2834" s="107" t="str">
        <f t="shared" si="12519"/>
        <v/>
      </c>
      <c r="Q2834" s="107" t="str">
        <f t="shared" si="12519"/>
        <v/>
      </c>
      <c r="R2834" s="107" t="str">
        <f t="shared" si="12519"/>
        <v/>
      </c>
      <c r="S2834" s="107" t="str">
        <f t="shared" si="12519"/>
        <v/>
      </c>
      <c r="T2834" s="107" t="str">
        <f t="shared" si="12519"/>
        <v/>
      </c>
      <c r="U2834" s="107" t="str">
        <f t="shared" ref="U2834" si="12520">IFERROR((U2833-U2832)/U2833*100%,"")</f>
        <v/>
      </c>
      <c r="V2834" s="107" t="str">
        <f>IFERROR((V2831-V2833)/V2833*100%,"")</f>
        <v/>
      </c>
      <c r="W2834" s="107" t="str">
        <f>IFERROR((W2831-W2833)/W2833*100%,"")</f>
        <v/>
      </c>
      <c r="X2834" s="107" t="str">
        <f>IFERROR((X2831-X2833)/X2833*100%,"")</f>
        <v/>
      </c>
      <c r="Y2834" s="107" t="str">
        <f>IFERROR((Y2831-Y2833)/Y2833*100%,"")</f>
        <v/>
      </c>
      <c r="Z2834" s="107" t="str">
        <f t="shared" ref="Z2834" si="12521">IFERROR((Z2833-Z2832)/Z2833*100%,"")</f>
        <v/>
      </c>
      <c r="AA2834" s="107" t="str">
        <f>IFERROR((AA2833-AA2831)/AA2833*100%,"")</f>
        <v/>
      </c>
      <c r="AB2834" s="107" t="str">
        <f>IFERROR((AB2833-AB2831)/AB2833*100%,"")</f>
        <v/>
      </c>
      <c r="AC2834" s="194" t="str">
        <f t="shared" ref="AC2834" si="12522">IFERROR((AC2833-AC2832)/AC2833*100%,"")</f>
        <v/>
      </c>
      <c r="AD2834" s="194" t="str">
        <f t="shared" ref="AD2834" si="12523">IFERROR((AD2833-AD2832)/AD2833*100%,"")</f>
        <v/>
      </c>
      <c r="AE2834" s="194" t="str">
        <f t="shared" ref="AE2834" si="12524">IFERROR((AE2833-AE2832)/AE2833*100%,"")</f>
        <v/>
      </c>
      <c r="AF2834" s="194" t="str">
        <f t="shared" ref="AF2834" si="12525">IFERROR((AF2833-AF2832)/AF2833*100%,"")</f>
        <v/>
      </c>
      <c r="AG2834" s="194" t="str">
        <f t="shared" ref="AG2834" si="12526">IFERROR((AG2833-AG2832)/AG2833*100%,"")</f>
        <v/>
      </c>
      <c r="AH2834" s="194" t="str">
        <f t="shared" ref="AH2834" si="12527">IFERROR((AH2833-AH2832)/AH2833*100%,"")</f>
        <v/>
      </c>
      <c r="AI2834" s="194" t="str">
        <f t="shared" ref="AI2834" si="12528">IFERROR((AI2833-AI2832)/AI2833*100%,"")</f>
        <v/>
      </c>
      <c r="AJ2834" s="194" t="str">
        <f t="shared" ref="AJ2834" si="12529">IFERROR((AJ2833-AJ2832)/AJ2833*100%,"")</f>
        <v/>
      </c>
      <c r="AK2834" s="194" t="str">
        <f t="shared" ref="AK2834" si="12530">IFERROR((AK2833-AK2832)/AK2833*100%,"")</f>
        <v/>
      </c>
      <c r="AL2834" s="194" t="str">
        <f t="shared" ref="AL2834" si="12531">IFERROR((AL2833-AL2832)/AL2833*100%,"")</f>
        <v/>
      </c>
      <c r="AM2834" s="227" t="str">
        <f>IFERROR((AM2833-AM2831)/AM2833*100%,"")</f>
        <v/>
      </c>
    </row>
    <row r="2835" spans="1:39" s="45" customFormat="1" outlineLevel="1">
      <c r="B2835" s="115"/>
      <c r="C2835" s="32"/>
      <c r="D2835" s="33"/>
      <c r="E2835" s="33"/>
      <c r="F2835" s="33"/>
      <c r="G2835" s="33"/>
      <c r="H2835" s="18"/>
      <c r="I2835" s="44"/>
      <c r="J2835" s="34"/>
      <c r="K2835" s="34"/>
      <c r="L2835" s="34"/>
      <c r="M2835" s="34"/>
      <c r="N2835" s="34"/>
      <c r="O2835" s="34"/>
      <c r="P2835" s="34"/>
      <c r="Q2835" s="34"/>
      <c r="R2835" s="34"/>
      <c r="S2835" s="34"/>
      <c r="T2835" s="34"/>
      <c r="U2835" s="34"/>
      <c r="V2835" s="34"/>
      <c r="W2835" s="34"/>
      <c r="X2835" s="34"/>
      <c r="Y2835" s="34"/>
      <c r="Z2835" s="34"/>
      <c r="AA2835" s="34"/>
      <c r="AB2835" s="34"/>
      <c r="AC2835" s="195"/>
      <c r="AD2835" s="196"/>
      <c r="AE2835" s="196"/>
      <c r="AF2835" s="196"/>
      <c r="AG2835" s="196"/>
      <c r="AH2835" s="196"/>
      <c r="AI2835" s="196"/>
      <c r="AJ2835" s="196"/>
      <c r="AK2835" s="197"/>
      <c r="AL2835" s="196"/>
      <c r="AM2835" s="198"/>
    </row>
    <row r="2836" spans="1:39" s="6" customFormat="1" outlineLevel="1">
      <c r="B2836" s="116"/>
      <c r="C2836" s="35"/>
      <c r="D2836" s="36"/>
      <c r="E2836" s="36"/>
      <c r="F2836" s="36"/>
      <c r="G2836" s="36"/>
      <c r="H2836" s="37"/>
      <c r="I2836" s="38" t="s">
        <v>24</v>
      </c>
      <c r="J2836" s="21" t="e">
        <f>AVERAGE(J2816:J2817,J2819,J2821,J2823,J2825,J2827,J2829,J2831,J2833)</f>
        <v>#DIV/0!</v>
      </c>
      <c r="K2836" s="21" t="e">
        <f t="shared" ref="K2836:AB2836" si="12532">AVERAGE(K2816:K2817,K2819,K2821,K2823,K2825,K2827,K2829,K2831,K2833)</f>
        <v>#DIV/0!</v>
      </c>
      <c r="L2836" s="21" t="e">
        <f t="shared" si="12532"/>
        <v>#DIV/0!</v>
      </c>
      <c r="M2836" s="21" t="e">
        <f t="shared" si="12532"/>
        <v>#DIV/0!</v>
      </c>
      <c r="N2836" s="21" t="e">
        <f t="shared" si="12532"/>
        <v>#DIV/0!</v>
      </c>
      <c r="O2836" s="21" t="e">
        <f t="shared" si="12532"/>
        <v>#DIV/0!</v>
      </c>
      <c r="P2836" s="21" t="e">
        <f t="shared" si="12532"/>
        <v>#DIV/0!</v>
      </c>
      <c r="Q2836" s="21">
        <f t="shared" si="12532"/>
        <v>0</v>
      </c>
      <c r="R2836" s="21" t="e">
        <f t="shared" si="12532"/>
        <v>#DIV/0!</v>
      </c>
      <c r="S2836" s="21" t="e">
        <f t="shared" si="12532"/>
        <v>#DIV/0!</v>
      </c>
      <c r="T2836" s="21">
        <f t="shared" si="12532"/>
        <v>0</v>
      </c>
      <c r="U2836" s="21" t="e">
        <f t="shared" si="12532"/>
        <v>#DIV/0!</v>
      </c>
      <c r="V2836" s="21" t="e">
        <f t="shared" si="12532"/>
        <v>#DIV/0!</v>
      </c>
      <c r="W2836" s="21" t="e">
        <f t="shared" si="12532"/>
        <v>#DIV/0!</v>
      </c>
      <c r="X2836" s="21" t="e">
        <f t="shared" si="12532"/>
        <v>#DIV/0!</v>
      </c>
      <c r="Y2836" s="21" t="e">
        <f t="shared" si="12532"/>
        <v>#DIV/0!</v>
      </c>
      <c r="Z2836" s="21" t="e">
        <f t="shared" si="12532"/>
        <v>#DIV/0!</v>
      </c>
      <c r="AA2836" s="21" t="e">
        <f t="shared" si="12532"/>
        <v>#DIV/0!</v>
      </c>
      <c r="AB2836" s="21" t="e">
        <f t="shared" si="12532"/>
        <v>#DIV/0!</v>
      </c>
      <c r="AC2836" s="199"/>
      <c r="AD2836" s="200"/>
      <c r="AE2836" s="200"/>
      <c r="AF2836" s="200"/>
      <c r="AG2836" s="200"/>
      <c r="AH2836" s="200"/>
      <c r="AI2836" s="200"/>
      <c r="AJ2836" s="200"/>
      <c r="AK2836" s="201"/>
      <c r="AL2836" s="200"/>
      <c r="AM2836" s="202"/>
    </row>
    <row r="2837" spans="1:39" s="6" customFormat="1" outlineLevel="1">
      <c r="B2837" s="116"/>
      <c r="C2837" s="35"/>
      <c r="D2837" s="36"/>
      <c r="E2837" s="36"/>
      <c r="F2837" s="36"/>
      <c r="G2837" s="36"/>
      <c r="H2837" s="37"/>
      <c r="I2837" s="38" t="s">
        <v>26</v>
      </c>
      <c r="J2837" s="21">
        <f>MIN(J2816:J2817,J2819,J2821,J2823,J2825,J2827,J2829,J2831,J2833)</f>
        <v>0</v>
      </c>
      <c r="K2837" s="21">
        <f t="shared" ref="K2837:AB2837" si="12533">MIN(K2816:K2817,K2819,K2821,K2823,K2825,K2827,K2829,K2831,K2833)</f>
        <v>0</v>
      </c>
      <c r="L2837" s="21">
        <f t="shared" si="12533"/>
        <v>0</v>
      </c>
      <c r="M2837" s="21">
        <f t="shared" si="12533"/>
        <v>0</v>
      </c>
      <c r="N2837" s="21">
        <f t="shared" si="12533"/>
        <v>0</v>
      </c>
      <c r="O2837" s="21">
        <f t="shared" si="12533"/>
        <v>0</v>
      </c>
      <c r="P2837" s="21">
        <f t="shared" si="12533"/>
        <v>0</v>
      </c>
      <c r="Q2837" s="21">
        <f t="shared" si="12533"/>
        <v>0</v>
      </c>
      <c r="R2837" s="21">
        <f t="shared" si="12533"/>
        <v>0</v>
      </c>
      <c r="S2837" s="21">
        <f t="shared" si="12533"/>
        <v>0</v>
      </c>
      <c r="T2837" s="21">
        <f t="shared" si="12533"/>
        <v>0</v>
      </c>
      <c r="U2837" s="21">
        <f t="shared" si="12533"/>
        <v>0</v>
      </c>
      <c r="V2837" s="21">
        <f t="shared" si="12533"/>
        <v>0</v>
      </c>
      <c r="W2837" s="21">
        <f t="shared" si="12533"/>
        <v>0</v>
      </c>
      <c r="X2837" s="21" t="e">
        <f t="shared" si="12533"/>
        <v>#DIV/0!</v>
      </c>
      <c r="Y2837" s="21">
        <f t="shared" si="12533"/>
        <v>0</v>
      </c>
      <c r="Z2837" s="21">
        <f t="shared" si="12533"/>
        <v>0</v>
      </c>
      <c r="AA2837" s="21">
        <f t="shared" si="12533"/>
        <v>0</v>
      </c>
      <c r="AB2837" s="21">
        <f t="shared" si="12533"/>
        <v>0</v>
      </c>
      <c r="AC2837" s="199"/>
      <c r="AD2837" s="200"/>
      <c r="AE2837" s="200"/>
      <c r="AF2837" s="200"/>
      <c r="AG2837" s="200"/>
      <c r="AH2837" s="200"/>
      <c r="AI2837" s="200"/>
      <c r="AJ2837" s="200"/>
      <c r="AK2837" s="201"/>
      <c r="AL2837" s="200"/>
      <c r="AM2837" s="202"/>
    </row>
    <row r="2838" spans="1:39" s="6" customFormat="1" outlineLevel="1">
      <c r="B2838" s="116"/>
      <c r="C2838" s="35"/>
      <c r="D2838" s="36"/>
      <c r="E2838" s="36"/>
      <c r="F2838" s="36"/>
      <c r="G2838" s="36"/>
      <c r="H2838" s="37"/>
      <c r="I2838" s="38" t="s">
        <v>25</v>
      </c>
      <c r="J2838" s="21">
        <f>MAX(J2816:J2817,J2819,J2821,J2823,J2825,J2827,J2829,J2831,J2833)</f>
        <v>0</v>
      </c>
      <c r="K2838" s="21">
        <f t="shared" ref="K2838:AB2838" si="12534">MAX(K2816:K2817,K2819,K2821,K2823,K2825,K2827,K2829,K2831,K2833)</f>
        <v>0</v>
      </c>
      <c r="L2838" s="21">
        <f t="shared" si="12534"/>
        <v>0</v>
      </c>
      <c r="M2838" s="21">
        <f t="shared" si="12534"/>
        <v>0</v>
      </c>
      <c r="N2838" s="21">
        <f t="shared" si="12534"/>
        <v>0</v>
      </c>
      <c r="O2838" s="21">
        <f t="shared" si="12534"/>
        <v>0</v>
      </c>
      <c r="P2838" s="21">
        <f t="shared" si="12534"/>
        <v>0</v>
      </c>
      <c r="Q2838" s="21">
        <f t="shared" si="12534"/>
        <v>0</v>
      </c>
      <c r="R2838" s="21">
        <f t="shared" si="12534"/>
        <v>0</v>
      </c>
      <c r="S2838" s="21">
        <f t="shared" si="12534"/>
        <v>0</v>
      </c>
      <c r="T2838" s="21">
        <f t="shared" si="12534"/>
        <v>0</v>
      </c>
      <c r="U2838" s="21">
        <f t="shared" si="12534"/>
        <v>0</v>
      </c>
      <c r="V2838" s="21">
        <f t="shared" si="12534"/>
        <v>0</v>
      </c>
      <c r="W2838" s="21">
        <f t="shared" si="12534"/>
        <v>0</v>
      </c>
      <c r="X2838" s="21" t="e">
        <f t="shared" si="12534"/>
        <v>#DIV/0!</v>
      </c>
      <c r="Y2838" s="21">
        <f t="shared" si="12534"/>
        <v>0</v>
      </c>
      <c r="Z2838" s="21">
        <f t="shared" si="12534"/>
        <v>0</v>
      </c>
      <c r="AA2838" s="21">
        <f t="shared" si="12534"/>
        <v>0</v>
      </c>
      <c r="AB2838" s="21">
        <f t="shared" si="12534"/>
        <v>0</v>
      </c>
      <c r="AC2838" s="199"/>
      <c r="AD2838" s="200"/>
      <c r="AE2838" s="200"/>
      <c r="AF2838" s="200"/>
      <c r="AG2838" s="200"/>
      <c r="AH2838" s="200"/>
      <c r="AI2838" s="200"/>
      <c r="AJ2838" s="200"/>
      <c r="AK2838" s="201"/>
      <c r="AL2838" s="200"/>
      <c r="AM2838" s="202"/>
    </row>
    <row r="2839" spans="1:39" s="6" customFormat="1" outlineLevel="1">
      <c r="B2839" s="116"/>
      <c r="C2839" s="35"/>
      <c r="D2839" s="36"/>
      <c r="E2839" s="36"/>
      <c r="F2839" s="36"/>
      <c r="G2839" s="36"/>
      <c r="H2839" s="37"/>
      <c r="I2839" s="38"/>
      <c r="J2839" s="21"/>
      <c r="K2839" s="21"/>
      <c r="L2839" s="21"/>
      <c r="M2839" s="21"/>
      <c r="N2839" s="21"/>
      <c r="O2839" s="21"/>
      <c r="P2839" s="21"/>
      <c r="Q2839" s="21"/>
      <c r="R2839" s="21"/>
      <c r="S2839" s="21"/>
      <c r="T2839" s="21"/>
      <c r="U2839" s="21"/>
      <c r="V2839" s="21"/>
      <c r="W2839" s="21"/>
      <c r="X2839" s="21"/>
      <c r="Y2839" s="21"/>
      <c r="Z2839" s="21"/>
      <c r="AA2839" s="21"/>
      <c r="AB2839" s="21"/>
      <c r="AC2839" s="200"/>
      <c r="AD2839" s="200"/>
      <c r="AE2839" s="200"/>
      <c r="AF2839" s="200"/>
      <c r="AG2839" s="200"/>
      <c r="AH2839" s="200"/>
      <c r="AI2839" s="200"/>
      <c r="AJ2839" s="200"/>
      <c r="AK2839" s="200"/>
      <c r="AL2839" s="200"/>
      <c r="AM2839" s="202"/>
    </row>
    <row r="2840" spans="1:39" s="31" customFormat="1" ht="16.5" outlineLevel="1" thickBot="1">
      <c r="B2840" s="117"/>
      <c r="C2840" s="39"/>
      <c r="D2840" s="40"/>
      <c r="E2840" s="40"/>
      <c r="F2840" s="40"/>
      <c r="G2840" s="40"/>
      <c r="H2840" s="41"/>
      <c r="I2840" s="42"/>
      <c r="J2840" s="43"/>
      <c r="K2840" s="43"/>
      <c r="L2840" s="43"/>
      <c r="M2840" s="43"/>
      <c r="N2840" s="43"/>
      <c r="O2840" s="43"/>
      <c r="P2840" s="43"/>
      <c r="Q2840" s="43"/>
      <c r="R2840" s="43"/>
      <c r="S2840" s="43"/>
      <c r="T2840" s="43"/>
      <c r="U2840" s="43"/>
      <c r="V2840" s="43"/>
      <c r="W2840" s="43"/>
      <c r="X2840" s="43"/>
      <c r="Y2840" s="43"/>
      <c r="Z2840" s="43"/>
      <c r="AA2840" s="43"/>
      <c r="AB2840" s="43"/>
      <c r="AC2840" s="204"/>
      <c r="AD2840" s="204"/>
      <c r="AE2840" s="204"/>
      <c r="AF2840" s="204"/>
      <c r="AG2840" s="204"/>
      <c r="AH2840" s="204"/>
      <c r="AI2840" s="204"/>
      <c r="AJ2840" s="204"/>
      <c r="AK2840" s="204"/>
      <c r="AL2840" s="204"/>
      <c r="AM2840" s="205"/>
    </row>
    <row r="2841" spans="1:39" customFormat="1">
      <c r="B2841" s="118"/>
      <c r="C2841" s="28"/>
      <c r="D2841" s="19"/>
      <c r="E2841" s="19"/>
      <c r="F2841" s="19"/>
      <c r="G2841" s="19"/>
      <c r="H2841" s="29"/>
      <c r="I2841" s="20"/>
      <c r="J2841" s="30"/>
      <c r="K2841" s="30"/>
      <c r="L2841" s="30"/>
      <c r="M2841" s="30"/>
      <c r="N2841" s="30"/>
      <c r="O2841" s="30"/>
      <c r="P2841" s="30"/>
      <c r="Q2841" s="30"/>
      <c r="R2841" s="30"/>
      <c r="S2841" s="30"/>
      <c r="T2841" s="30"/>
      <c r="U2841" s="30"/>
      <c r="V2841" s="30"/>
      <c r="W2841" s="30"/>
      <c r="X2841" s="30"/>
      <c r="Y2841" s="30"/>
      <c r="Z2841" s="30"/>
      <c r="AA2841" s="30"/>
      <c r="AB2841" s="30"/>
      <c r="AC2841" s="206"/>
      <c r="AD2841" s="206"/>
      <c r="AE2841" s="206"/>
      <c r="AF2841" s="206"/>
      <c r="AG2841" s="206"/>
      <c r="AH2841" s="206"/>
      <c r="AI2841" s="206"/>
      <c r="AJ2841" s="206"/>
      <c r="AK2841" s="206"/>
      <c r="AL2841" s="206"/>
      <c r="AM2841" s="207"/>
    </row>
    <row r="2842" spans="1:39" customFormat="1" outlineLevel="1">
      <c r="B2842" s="114" t="s">
        <v>41</v>
      </c>
      <c r="C2842" s="28"/>
      <c r="D2842" s="19"/>
      <c r="E2842" s="19"/>
      <c r="F2842" s="19"/>
      <c r="G2842" s="19"/>
      <c r="H2842" s="29"/>
      <c r="I2842" s="20"/>
      <c r="J2842" s="30"/>
      <c r="K2842" s="30"/>
      <c r="L2842" s="30"/>
      <c r="M2842" s="30"/>
      <c r="N2842" s="30"/>
      <c r="O2842" s="30"/>
      <c r="P2842" s="30"/>
      <c r="Q2842" s="30"/>
      <c r="R2842" s="30"/>
      <c r="S2842" s="30"/>
      <c r="T2842" s="30"/>
      <c r="U2842" s="30"/>
      <c r="V2842" s="30"/>
      <c r="W2842" s="30"/>
      <c r="X2842" s="30"/>
      <c r="Y2842" s="30"/>
      <c r="Z2842" s="30"/>
      <c r="AA2842" s="30"/>
      <c r="AB2842" s="30"/>
      <c r="AC2842" s="206"/>
      <c r="AD2842" s="206"/>
      <c r="AE2842" s="206"/>
      <c r="AF2842" s="206"/>
      <c r="AG2842" s="206"/>
      <c r="AH2842" s="206"/>
      <c r="AI2842" s="206"/>
      <c r="AJ2842" s="206"/>
      <c r="AK2842" s="206"/>
      <c r="AL2842" s="206"/>
      <c r="AM2842" s="207"/>
    </row>
    <row r="2843" spans="1:39" customFormat="1" outlineLevel="1">
      <c r="A2843" t="str">
        <f>B2843&amp;C2843</f>
        <v>Surname, Forename1</v>
      </c>
      <c r="B2843" s="255" t="s">
        <v>28</v>
      </c>
      <c r="C2843" s="122">
        <v>1</v>
      </c>
      <c r="D2843" s="26" t="s">
        <v>22</v>
      </c>
      <c r="E2843" s="103"/>
      <c r="F2843" s="217"/>
      <c r="G2843" s="218"/>
      <c r="H2843" s="16"/>
      <c r="I2843" s="16"/>
      <c r="J2843" s="17"/>
      <c r="K2843" s="94"/>
      <c r="L2843" s="94"/>
      <c r="M2843" s="94"/>
      <c r="N2843" s="94"/>
      <c r="O2843" s="94"/>
      <c r="P2843" s="94"/>
      <c r="Q2843" s="17">
        <f>SUM(K2843:P2843)</f>
        <v>0</v>
      </c>
      <c r="R2843" s="94"/>
      <c r="S2843" s="94"/>
      <c r="T2843" s="17">
        <f>SUM(R2843:S2843)</f>
        <v>0</v>
      </c>
      <c r="U2843" s="17"/>
      <c r="V2843" s="94"/>
      <c r="W2843" s="17"/>
      <c r="X2843" s="94" t="e">
        <f>AVERAGE(V2843:W2843)</f>
        <v>#DIV/0!</v>
      </c>
      <c r="Y2843" s="17"/>
      <c r="Z2843" s="17"/>
      <c r="AA2843" s="17"/>
      <c r="AB2843" s="17"/>
      <c r="AC2843" s="190">
        <f>IF(J2843&lt;&gt;0,INT(25.4347*POWER((18-J2843),1.81)),0)</f>
        <v>0</v>
      </c>
      <c r="AD2843" s="190">
        <f>IF(Q2843&lt;&gt;0,INT(0.14354*POWER(((10*Q2843)-220),1.4)),0)</f>
        <v>0</v>
      </c>
      <c r="AE2843" s="190">
        <f>IF(T2843&lt;&gt;0,INT(51.39*POWER((T2843-1.5),1.05)),0)</f>
        <v>0</v>
      </c>
      <c r="AF2843" s="190">
        <f>IF(U2843&lt;&gt;0,INT(0.8465*POWER(((100*U2843)-75),1.42)),0)</f>
        <v>0</v>
      </c>
      <c r="AG2843" s="190" t="e">
        <f>IF(X2843&lt;&gt;0,INT(1.53775*POWER((82-X2843),1.81)),0)</f>
        <v>#DIV/0!</v>
      </c>
      <c r="AH2843" s="190">
        <f>IF(Y2843&lt;&gt;0,INT(5.74352*POWER((28.5-Y2843),1.92)),0)</f>
        <v>0</v>
      </c>
      <c r="AI2843" s="190">
        <f>IF(Z2843&lt;&gt;0,INT(12.91*POWER((Z2843-4),1.1)),0)</f>
        <v>0</v>
      </c>
      <c r="AJ2843" s="190">
        <f>IF(AA2843&lt;&gt;0,INT(0.2797*POWER(((100*AA2843)),1.35)),0)</f>
        <v>0</v>
      </c>
      <c r="AK2843" s="191">
        <f>IF(AB2843&lt;&gt;0,INT(100.14*POWER((AB2843-1),1.08)),0)</f>
        <v>0</v>
      </c>
      <c r="AL2843" s="208">
        <v>7</v>
      </c>
      <c r="AM2843" s="193" t="e">
        <f>SUM(AC2843:AK2843)</f>
        <v>#DIV/0!</v>
      </c>
    </row>
    <row r="2844" spans="1:39" customFormat="1" outlineLevel="1">
      <c r="A2844" t="str">
        <f>B2843&amp;C2844</f>
        <v>Surname, Forename2</v>
      </c>
      <c r="B2844" s="256"/>
      <c r="C2844" s="123">
        <v>2</v>
      </c>
      <c r="D2844" s="26" t="s">
        <v>22</v>
      </c>
      <c r="E2844" s="103"/>
      <c r="F2844" s="219"/>
      <c r="G2844" s="220"/>
      <c r="H2844" s="15"/>
      <c r="I2844" s="16"/>
      <c r="J2844" s="17"/>
      <c r="K2844" s="94"/>
      <c r="L2844" s="94"/>
      <c r="M2844" s="94"/>
      <c r="N2844" s="94"/>
      <c r="O2844" s="94"/>
      <c r="P2844" s="94"/>
      <c r="Q2844" s="17" t="str">
        <f>IF(SUM(K2844:P2844)=0,"",SUM(K2844:P2844))</f>
        <v/>
      </c>
      <c r="R2844" s="94"/>
      <c r="S2844" s="94"/>
      <c r="T2844" s="17" t="str">
        <f>IF(SUM(R2844:S2844)=0,"",SUM(R2844:S2844))</f>
        <v/>
      </c>
      <c r="U2844" s="17"/>
      <c r="V2844" s="94"/>
      <c r="W2844" s="17"/>
      <c r="X2844" s="94" t="str">
        <f>IFERROR(AVERAGE(V2844:W2844),"")</f>
        <v/>
      </c>
      <c r="Y2844" s="17"/>
      <c r="Z2844" s="17"/>
      <c r="AA2844" s="71"/>
      <c r="AB2844" s="17"/>
      <c r="AC2844" s="190" t="str">
        <f>IF(J2844="","",IF(J2844&lt;&gt;0,INT(25.4347*POWER((18-J2844),1.81)),0))</f>
        <v/>
      </c>
      <c r="AD2844" s="190" t="str">
        <f>IFERROR(IF(Q2844&lt;&gt;0,INT(0.14354*POWER(((10*Q2844)-220),1.4)),0),"")</f>
        <v/>
      </c>
      <c r="AE2844" s="190" t="str">
        <f>IFERROR(IF(T2844&lt;&gt;0,INT(51.39*POWER((T2844-1.5),1.05)),0),"")</f>
        <v/>
      </c>
      <c r="AF2844" s="190">
        <f>IF(U2844&lt;&gt;0,INT(0.8465*POWER(((100*U2844)-75),1.42)),0)</f>
        <v>0</v>
      </c>
      <c r="AG2844" s="190" t="str">
        <f>IFERROR(IF(X2844&lt;&gt;0,INT(1.53775*POWER((82-X2844),1.81)),0),"")</f>
        <v/>
      </c>
      <c r="AH2844" s="190" t="str">
        <f>IF(Y2844="","",IF(Y2844&lt;&gt;0,INT(5.74352*POWER((28.5-Y2844),1.92)),0))</f>
        <v/>
      </c>
      <c r="AI2844" s="190">
        <f>IF(Z2844&lt;&gt;0,INT(12.91*POWER((Z2844-4),1.1)),0)</f>
        <v>0</v>
      </c>
      <c r="AJ2844" s="190" t="str">
        <f>IF(AA2844="","",IF(AA2844&lt;&gt;0,INT(0.2797*POWER(((100*AA2844)),1.35)),0))</f>
        <v/>
      </c>
      <c r="AK2844" s="191" t="str">
        <f>IF(AB2844="","",IF(AB2844&lt;&gt;0,INT(100.14*POWER((AB2844-1),1.08)),0))</f>
        <v/>
      </c>
      <c r="AL2844" s="192">
        <f>COUNT(J2844,Q2844,T2844,X2844,Y2844,AA2844,AB2844)</f>
        <v>0</v>
      </c>
      <c r="AM2844" s="193" t="str">
        <f>IF(AL2844=0,"",SUM(AC2844:AK2844))</f>
        <v/>
      </c>
    </row>
    <row r="2845" spans="1:39" customFormat="1" outlineLevel="1">
      <c r="B2845" s="256"/>
      <c r="C2845" s="124" t="s">
        <v>65</v>
      </c>
      <c r="D2845" s="103"/>
      <c r="E2845" s="103"/>
      <c r="F2845" s="219"/>
      <c r="G2845" s="220"/>
      <c r="H2845" s="104"/>
      <c r="I2845" s="105"/>
      <c r="J2845" s="107" t="str">
        <f>IFERROR((J2843-J2844)/J2844*100%,"")</f>
        <v/>
      </c>
      <c r="K2845" s="107" t="str">
        <f>IFERROR((K2844-K2843)/K2844*100%,"")</f>
        <v/>
      </c>
      <c r="L2845" s="107" t="str">
        <f t="shared" ref="L2845:S2845" si="12535">IFERROR((L2844-L2843)/L2844*100%,"")</f>
        <v/>
      </c>
      <c r="M2845" s="107" t="str">
        <f t="shared" si="12535"/>
        <v/>
      </c>
      <c r="N2845" s="107" t="str">
        <f t="shared" si="12535"/>
        <v/>
      </c>
      <c r="O2845" s="107" t="str">
        <f t="shared" si="12535"/>
        <v/>
      </c>
      <c r="P2845" s="107" t="str">
        <f t="shared" si="12535"/>
        <v/>
      </c>
      <c r="Q2845" s="107" t="str">
        <f t="shared" si="12535"/>
        <v/>
      </c>
      <c r="R2845" s="107" t="str">
        <f t="shared" si="12535"/>
        <v/>
      </c>
      <c r="S2845" s="107" t="str">
        <f t="shared" si="12535"/>
        <v/>
      </c>
      <c r="T2845" s="107" t="str">
        <f>IFERROR((T2844-T2843)/T2844*100%,"")</f>
        <v/>
      </c>
      <c r="U2845" s="107" t="str">
        <f t="shared" ref="U2845" si="12536">IFERROR((U2844-U2843)/U2844*100%,"")</f>
        <v/>
      </c>
      <c r="V2845" s="107" t="str">
        <f>IFERROR((V2843-V2844)/V2844*100%,"")</f>
        <v/>
      </c>
      <c r="W2845" s="107" t="str">
        <f>IFERROR((W2843-W2844)/W2844*100%,"")</f>
        <v/>
      </c>
      <c r="X2845" s="107" t="str">
        <f>IFERROR((X2843-X2844)/X2844*100%,"")</f>
        <v/>
      </c>
      <c r="Y2845" s="107" t="str">
        <f>IFERROR((Y2843-Y2844)/Y2844*100%,"")</f>
        <v/>
      </c>
      <c r="Z2845" s="107" t="str">
        <f t="shared" ref="Z2845:AB2845" si="12537">IFERROR((Z2844-Z2843)/Z2844*100%,"")</f>
        <v/>
      </c>
      <c r="AA2845" s="107" t="str">
        <f t="shared" si="12537"/>
        <v/>
      </c>
      <c r="AB2845" s="107" t="str">
        <f t="shared" si="12537"/>
        <v/>
      </c>
      <c r="AC2845" s="194" t="str">
        <f t="shared" ref="AC2845" si="12538">IFERROR((AC2844-AC2843)/AC2844*100%,"")</f>
        <v/>
      </c>
      <c r="AD2845" s="194" t="str">
        <f t="shared" ref="AD2845" si="12539">IFERROR((AD2844-AD2843)/AD2844*100%,"")</f>
        <v/>
      </c>
      <c r="AE2845" s="194" t="str">
        <f t="shared" ref="AE2845" si="12540">IFERROR((AE2844-AE2843)/AE2844*100%,"")</f>
        <v/>
      </c>
      <c r="AF2845" s="194" t="str">
        <f t="shared" ref="AF2845" si="12541">IFERROR((AF2844-AF2843)/AF2844*100%,"")</f>
        <v/>
      </c>
      <c r="AG2845" s="194" t="str">
        <f t="shared" ref="AG2845" si="12542">IFERROR((AG2844-AG2843)/AG2844*100%,"")</f>
        <v/>
      </c>
      <c r="AH2845" s="194" t="str">
        <f t="shared" ref="AH2845" si="12543">IFERROR((AH2844-AH2843)/AH2844*100%,"")</f>
        <v/>
      </c>
      <c r="AI2845" s="194" t="str">
        <f t="shared" ref="AI2845" si="12544">IFERROR((AI2844-AI2843)/AI2844*100%,"")</f>
        <v/>
      </c>
      <c r="AJ2845" s="194" t="str">
        <f t="shared" ref="AJ2845" si="12545">IFERROR((AJ2844-AJ2843)/AJ2844*100%,"")</f>
        <v/>
      </c>
      <c r="AK2845" s="194" t="str">
        <f t="shared" ref="AK2845" si="12546">IFERROR((AK2844-AK2843)/AK2844*100%,"")</f>
        <v/>
      </c>
      <c r="AL2845" s="194" t="str">
        <f t="shared" ref="AL2845:AM2845" si="12547">IFERROR((AL2844-AL2843)/AL2844*100%,"")</f>
        <v/>
      </c>
      <c r="AM2845" s="228" t="str">
        <f t="shared" si="12547"/>
        <v/>
      </c>
    </row>
    <row r="2846" spans="1:39" customFormat="1" outlineLevel="1">
      <c r="A2846" t="str">
        <f>B2843&amp;C2846</f>
        <v>Surname, Forename3</v>
      </c>
      <c r="B2846" s="256"/>
      <c r="C2846" s="123">
        <v>3</v>
      </c>
      <c r="D2846" s="26" t="s">
        <v>22</v>
      </c>
      <c r="E2846" s="103"/>
      <c r="F2846" s="219"/>
      <c r="G2846" s="220"/>
      <c r="H2846" s="15"/>
      <c r="I2846" s="16"/>
      <c r="J2846" s="17"/>
      <c r="K2846" s="94"/>
      <c r="L2846" s="94"/>
      <c r="M2846" s="94"/>
      <c r="N2846" s="94"/>
      <c r="O2846" s="94"/>
      <c r="P2846" s="94"/>
      <c r="Q2846" s="17" t="str">
        <f>IF(SUM(K2846:P2846)=0,"",SUM(K2846:P2846))</f>
        <v/>
      </c>
      <c r="R2846" s="94"/>
      <c r="S2846" s="94"/>
      <c r="T2846" s="17" t="str">
        <f>IF(SUM(R2846:S2846)=0,"",SUM(R2846:S2846))</f>
        <v/>
      </c>
      <c r="U2846" s="17"/>
      <c r="V2846" s="94"/>
      <c r="W2846" s="17"/>
      <c r="X2846" s="94" t="str">
        <f>IFERROR(AVERAGE(V2846:W2846),"")</f>
        <v/>
      </c>
      <c r="Y2846" s="17"/>
      <c r="Z2846" s="17"/>
      <c r="AA2846" s="71"/>
      <c r="AB2846" s="17"/>
      <c r="AC2846" s="190" t="str">
        <f>IF(J2846="","",IF(J2846&lt;&gt;0,INT(25.4347*POWER((18-J2846),1.81)),0))</f>
        <v/>
      </c>
      <c r="AD2846" s="190" t="str">
        <f>IFERROR(IF(Q2846&lt;&gt;0,INT(0.14354*POWER(((10*Q2846)-220),1.4)),0),"")</f>
        <v/>
      </c>
      <c r="AE2846" s="190" t="str">
        <f>IFERROR(IF(T2846&lt;&gt;0,INT(51.39*POWER((T2846-1.5),1.05)),0),"")</f>
        <v/>
      </c>
      <c r="AF2846" s="190">
        <f>IF(U2846&lt;&gt;0,INT(0.8465*POWER(((100*U2846)-75),1.42)),0)</f>
        <v>0</v>
      </c>
      <c r="AG2846" s="190" t="str">
        <f>IFERROR(IF(X2846&lt;&gt;0,INT(1.53775*POWER((82-X2846),1.81)),0),"")</f>
        <v/>
      </c>
      <c r="AH2846" s="190" t="str">
        <f>IF(Y2846="","",IF(Y2846&lt;&gt;0,INT(5.74352*POWER((28.5-Y2846),1.92)),0))</f>
        <v/>
      </c>
      <c r="AI2846" s="190">
        <f>IF(Z2846&lt;&gt;0,INT(12.91*POWER((Z2846-4),1.1)),0)</f>
        <v>0</v>
      </c>
      <c r="AJ2846" s="190" t="str">
        <f>IF(AA2846="","",IF(AA2846&lt;&gt;0,INT(0.2797*POWER(((100*AA2846)),1.35)),0))</f>
        <v/>
      </c>
      <c r="AK2846" s="191" t="str">
        <f>IF(AB2846="","",IF(AB2846&lt;&gt;0,INT(100.14*POWER((AB2846-1),1.08)),0))</f>
        <v/>
      </c>
      <c r="AL2846" s="192">
        <f>COUNT(J2846,Q2846,T2846,X2846,Y2846,AA2846,AB2846)</f>
        <v>0</v>
      </c>
      <c r="AM2846" s="193" t="str">
        <f>IF(AL2846=0,"",SUM(AC2846:AK2846))</f>
        <v/>
      </c>
    </row>
    <row r="2847" spans="1:39" customFormat="1" outlineLevel="1">
      <c r="B2847" s="256"/>
      <c r="C2847" s="124" t="s">
        <v>65</v>
      </c>
      <c r="D2847" s="103"/>
      <c r="E2847" s="103"/>
      <c r="F2847" s="219"/>
      <c r="G2847" s="220"/>
      <c r="H2847" s="104"/>
      <c r="I2847" s="105"/>
      <c r="J2847" s="107" t="str">
        <f>IFERROR((J2844-J2846)/J2846*100%,"")</f>
        <v/>
      </c>
      <c r="K2847" s="107" t="str">
        <f t="shared" ref="K2847:T2847" si="12548">IFERROR((K2846-K2844)/K2846*100%,"")</f>
        <v/>
      </c>
      <c r="L2847" s="107" t="str">
        <f t="shared" si="12548"/>
        <v/>
      </c>
      <c r="M2847" s="107" t="str">
        <f t="shared" si="12548"/>
        <v/>
      </c>
      <c r="N2847" s="107" t="str">
        <f t="shared" si="12548"/>
        <v/>
      </c>
      <c r="O2847" s="107" t="str">
        <f t="shared" si="12548"/>
        <v/>
      </c>
      <c r="P2847" s="107" t="str">
        <f t="shared" si="12548"/>
        <v/>
      </c>
      <c r="Q2847" s="107" t="str">
        <f t="shared" si="12548"/>
        <v/>
      </c>
      <c r="R2847" s="107" t="str">
        <f t="shared" si="12548"/>
        <v/>
      </c>
      <c r="S2847" s="107" t="str">
        <f t="shared" si="12548"/>
        <v/>
      </c>
      <c r="T2847" s="107" t="str">
        <f t="shared" si="12548"/>
        <v/>
      </c>
      <c r="U2847" s="107" t="str">
        <f t="shared" ref="U2847" si="12549">IFERROR((U2846-U2845)/U2846*100%,"")</f>
        <v/>
      </c>
      <c r="V2847" s="107" t="str">
        <f>IFERROR((V2844-V2846)/V2846*100%,"")</f>
        <v/>
      </c>
      <c r="W2847" s="107" t="str">
        <f>IFERROR((W2844-W2846)/W2846*100%,"")</f>
        <v/>
      </c>
      <c r="X2847" s="107" t="str">
        <f>IFERROR((X2844-X2846)/X2846*100%,"")</f>
        <v/>
      </c>
      <c r="Y2847" s="107" t="str">
        <f>IFERROR((Y2844-Y2846)/Y2846*100%,"")</f>
        <v/>
      </c>
      <c r="Z2847" s="107" t="str">
        <f t="shared" ref="Z2847" si="12550">IFERROR((Z2846-Z2845)/Z2846*100%,"")</f>
        <v/>
      </c>
      <c r="AA2847" s="107" t="str">
        <f>IFERROR((AA2846-AA2844)/AA2846*100%,"")</f>
        <v/>
      </c>
      <c r="AB2847" s="107" t="str">
        <f>IFERROR((AB2846-AB2844)/AB2846*100%,"")</f>
        <v/>
      </c>
      <c r="AC2847" s="194" t="str">
        <f t="shared" ref="AC2847" si="12551">IFERROR((AC2846-AC2845)/AC2846*100%,"")</f>
        <v/>
      </c>
      <c r="AD2847" s="194" t="str">
        <f t="shared" ref="AD2847" si="12552">IFERROR((AD2846-AD2845)/AD2846*100%,"")</f>
        <v/>
      </c>
      <c r="AE2847" s="194" t="str">
        <f t="shared" ref="AE2847" si="12553">IFERROR((AE2846-AE2845)/AE2846*100%,"")</f>
        <v/>
      </c>
      <c r="AF2847" s="194" t="str">
        <f t="shared" ref="AF2847" si="12554">IFERROR((AF2846-AF2845)/AF2846*100%,"")</f>
        <v/>
      </c>
      <c r="AG2847" s="194" t="str">
        <f t="shared" ref="AG2847" si="12555">IFERROR((AG2846-AG2845)/AG2846*100%,"")</f>
        <v/>
      </c>
      <c r="AH2847" s="194" t="str">
        <f t="shared" ref="AH2847" si="12556">IFERROR((AH2846-AH2845)/AH2846*100%,"")</f>
        <v/>
      </c>
      <c r="AI2847" s="194" t="str">
        <f t="shared" ref="AI2847" si="12557">IFERROR((AI2846-AI2845)/AI2846*100%,"")</f>
        <v/>
      </c>
      <c r="AJ2847" s="194" t="str">
        <f t="shared" ref="AJ2847" si="12558">IFERROR((AJ2846-AJ2845)/AJ2846*100%,"")</f>
        <v/>
      </c>
      <c r="AK2847" s="194" t="str">
        <f t="shared" ref="AK2847" si="12559">IFERROR((AK2846-AK2845)/AK2846*100%,"")</f>
        <v/>
      </c>
      <c r="AL2847" s="194" t="str">
        <f t="shared" ref="AL2847" si="12560">IFERROR((AL2846-AL2845)/AL2846*100%,"")</f>
        <v/>
      </c>
      <c r="AM2847" s="227" t="str">
        <f>IFERROR((AM2846-AM2844)/AM2846*100%,"")</f>
        <v/>
      </c>
    </row>
    <row r="2848" spans="1:39" customFormat="1" outlineLevel="1">
      <c r="A2848" t="str">
        <f>B2843&amp;C2848</f>
        <v>Surname, Forename4</v>
      </c>
      <c r="B2848" s="256"/>
      <c r="C2848" s="123">
        <v>4</v>
      </c>
      <c r="D2848" s="26" t="s">
        <v>22</v>
      </c>
      <c r="E2848" s="103"/>
      <c r="F2848" s="219"/>
      <c r="G2848" s="220"/>
      <c r="H2848" s="15"/>
      <c r="I2848" s="16"/>
      <c r="J2848" s="17"/>
      <c r="K2848" s="94"/>
      <c r="L2848" s="94"/>
      <c r="M2848" s="94"/>
      <c r="N2848" s="94"/>
      <c r="O2848" s="94"/>
      <c r="P2848" s="94"/>
      <c r="Q2848" s="17" t="str">
        <f>IF(SUM(K2848:P2848)=0,"",SUM(K2848:P2848))</f>
        <v/>
      </c>
      <c r="R2848" s="94"/>
      <c r="S2848" s="94"/>
      <c r="T2848" s="17" t="str">
        <f>IF(SUM(R2848:S2848)=0,"",SUM(R2848:S2848))</f>
        <v/>
      </c>
      <c r="U2848" s="17"/>
      <c r="V2848" s="94"/>
      <c r="W2848" s="17"/>
      <c r="X2848" s="94" t="str">
        <f>IFERROR(AVERAGE(V2848:W2848),"")</f>
        <v/>
      </c>
      <c r="Y2848" s="17"/>
      <c r="Z2848" s="17"/>
      <c r="AA2848" s="71"/>
      <c r="AB2848" s="17"/>
      <c r="AC2848" s="190" t="str">
        <f>IF(J2848="","",IF(J2848&lt;&gt;0,INT(25.4347*POWER((18-J2848),1.81)),0))</f>
        <v/>
      </c>
      <c r="AD2848" s="190" t="str">
        <f>IFERROR(IF(Q2848&lt;&gt;0,INT(0.14354*POWER(((10*Q2848)-220),1.4)),0),"")</f>
        <v/>
      </c>
      <c r="AE2848" s="190" t="str">
        <f>IFERROR(IF(T2848&lt;&gt;0,INT(51.39*POWER((T2848-1.5),1.05)),0),"")</f>
        <v/>
      </c>
      <c r="AF2848" s="190">
        <f>IF(U2848&lt;&gt;0,INT(0.8465*POWER(((100*U2848)-75),1.42)),0)</f>
        <v>0</v>
      </c>
      <c r="AG2848" s="190" t="str">
        <f>IFERROR(IF(X2848&lt;&gt;0,INT(1.53775*POWER((82-X2848),1.81)),0),"")</f>
        <v/>
      </c>
      <c r="AH2848" s="190" t="str">
        <f>IF(Y2848="","",IF(Y2848&lt;&gt;0,INT(5.74352*POWER((28.5-Y2848),1.92)),0))</f>
        <v/>
      </c>
      <c r="AI2848" s="190">
        <f>IF(Z2848&lt;&gt;0,INT(12.91*POWER((Z2848-4),1.1)),0)</f>
        <v>0</v>
      </c>
      <c r="AJ2848" s="190" t="str">
        <f>IF(AA2848="","",IF(AA2848&lt;&gt;0,INT(0.2797*POWER(((100*AA2848)),1.35)),0))</f>
        <v/>
      </c>
      <c r="AK2848" s="191" t="str">
        <f>IF(AB2848="","",IF(AB2848&lt;&gt;0,INT(100.14*POWER((AB2848-1),1.08)),0))</f>
        <v/>
      </c>
      <c r="AL2848" s="192">
        <f>COUNT(J2848,Q2848,T2848,X2848,Y2848,AA2848,AB2848)</f>
        <v>0</v>
      </c>
      <c r="AM2848" s="193" t="str">
        <f>IF(AL2848=0,"",SUM(AC2848:AK2848))</f>
        <v/>
      </c>
    </row>
    <row r="2849" spans="1:39" customFormat="1" outlineLevel="1">
      <c r="B2849" s="256"/>
      <c r="C2849" s="124" t="s">
        <v>65</v>
      </c>
      <c r="D2849" s="103"/>
      <c r="E2849" s="103"/>
      <c r="F2849" s="219"/>
      <c r="G2849" s="220"/>
      <c r="H2849" s="104"/>
      <c r="I2849" s="105"/>
      <c r="J2849" s="107" t="str">
        <f>IFERROR((J2846-J2848)/J2848*100%,"")</f>
        <v/>
      </c>
      <c r="K2849" s="107" t="str">
        <f t="shared" ref="K2849:T2849" si="12561">IFERROR((K2848-K2846)/K2848*100%,"")</f>
        <v/>
      </c>
      <c r="L2849" s="107" t="str">
        <f t="shared" si="12561"/>
        <v/>
      </c>
      <c r="M2849" s="107" t="str">
        <f t="shared" si="12561"/>
        <v/>
      </c>
      <c r="N2849" s="107" t="str">
        <f t="shared" si="12561"/>
        <v/>
      </c>
      <c r="O2849" s="107" t="str">
        <f t="shared" si="12561"/>
        <v/>
      </c>
      <c r="P2849" s="107" t="str">
        <f t="shared" si="12561"/>
        <v/>
      </c>
      <c r="Q2849" s="107" t="str">
        <f t="shared" si="12561"/>
        <v/>
      </c>
      <c r="R2849" s="107" t="str">
        <f t="shared" si="12561"/>
        <v/>
      </c>
      <c r="S2849" s="107" t="str">
        <f t="shared" si="12561"/>
        <v/>
      </c>
      <c r="T2849" s="107" t="str">
        <f t="shared" si="12561"/>
        <v/>
      </c>
      <c r="U2849" s="107" t="str">
        <f t="shared" ref="U2849" si="12562">IFERROR((U2848-U2847)/U2848*100%,"")</f>
        <v/>
      </c>
      <c r="V2849" s="107" t="str">
        <f>IFERROR((V2846-V2848)/V2848*100%,"")</f>
        <v/>
      </c>
      <c r="W2849" s="107" t="str">
        <f>IFERROR((W2846-W2848)/W2848*100%,"")</f>
        <v/>
      </c>
      <c r="X2849" s="107" t="str">
        <f>IFERROR((X2846-X2848)/X2848*100%,"")</f>
        <v/>
      </c>
      <c r="Y2849" s="107" t="str">
        <f>IFERROR((Y2846-Y2848)/Y2848*100%,"")</f>
        <v/>
      </c>
      <c r="Z2849" s="107" t="str">
        <f t="shared" ref="Z2849" si="12563">IFERROR((Z2848-Z2847)/Z2848*100%,"")</f>
        <v/>
      </c>
      <c r="AA2849" s="107" t="str">
        <f>IFERROR((AA2848-AA2846)/AA2848*100%,"")</f>
        <v/>
      </c>
      <c r="AB2849" s="107" t="str">
        <f>IFERROR((AB2848-AB2846)/AB2848*100%,"")</f>
        <v/>
      </c>
      <c r="AC2849" s="194" t="str">
        <f t="shared" ref="AC2849" si="12564">IFERROR((AC2848-AC2847)/AC2848*100%,"")</f>
        <v/>
      </c>
      <c r="AD2849" s="194" t="str">
        <f t="shared" ref="AD2849" si="12565">IFERROR((AD2848-AD2847)/AD2848*100%,"")</f>
        <v/>
      </c>
      <c r="AE2849" s="194" t="str">
        <f t="shared" ref="AE2849" si="12566">IFERROR((AE2848-AE2847)/AE2848*100%,"")</f>
        <v/>
      </c>
      <c r="AF2849" s="194" t="str">
        <f t="shared" ref="AF2849" si="12567">IFERROR((AF2848-AF2847)/AF2848*100%,"")</f>
        <v/>
      </c>
      <c r="AG2849" s="194" t="str">
        <f t="shared" ref="AG2849" si="12568">IFERROR((AG2848-AG2847)/AG2848*100%,"")</f>
        <v/>
      </c>
      <c r="AH2849" s="194" t="str">
        <f t="shared" ref="AH2849" si="12569">IFERROR((AH2848-AH2847)/AH2848*100%,"")</f>
        <v/>
      </c>
      <c r="AI2849" s="194" t="str">
        <f t="shared" ref="AI2849" si="12570">IFERROR((AI2848-AI2847)/AI2848*100%,"")</f>
        <v/>
      </c>
      <c r="AJ2849" s="194" t="str">
        <f t="shared" ref="AJ2849" si="12571">IFERROR((AJ2848-AJ2847)/AJ2848*100%,"")</f>
        <v/>
      </c>
      <c r="AK2849" s="194" t="str">
        <f t="shared" ref="AK2849" si="12572">IFERROR((AK2848-AK2847)/AK2848*100%,"")</f>
        <v/>
      </c>
      <c r="AL2849" s="194" t="str">
        <f t="shared" ref="AL2849" si="12573">IFERROR((AL2848-AL2847)/AL2848*100%,"")</f>
        <v/>
      </c>
      <c r="AM2849" s="227" t="str">
        <f>IFERROR((AM2848-AM2846)/AM2848*100%,"")</f>
        <v/>
      </c>
    </row>
    <row r="2850" spans="1:39" customFormat="1" outlineLevel="1">
      <c r="A2850" t="str">
        <f>B2843&amp;C2850</f>
        <v>Surname, Forename5</v>
      </c>
      <c r="B2850" s="256"/>
      <c r="C2850" s="123">
        <v>5</v>
      </c>
      <c r="D2850" s="26" t="s">
        <v>22</v>
      </c>
      <c r="E2850" s="103"/>
      <c r="F2850" s="219"/>
      <c r="G2850" s="220"/>
      <c r="H2850" s="15"/>
      <c r="I2850" s="16"/>
      <c r="J2850" s="17"/>
      <c r="K2850" s="94"/>
      <c r="L2850" s="94"/>
      <c r="M2850" s="94"/>
      <c r="N2850" s="94"/>
      <c r="O2850" s="94"/>
      <c r="P2850" s="94"/>
      <c r="Q2850" s="17" t="str">
        <f>IF(SUM(K2850:P2850)=0,"",SUM(K2850:P2850))</f>
        <v/>
      </c>
      <c r="R2850" s="94"/>
      <c r="S2850" s="94"/>
      <c r="T2850" s="17" t="str">
        <f>IF(SUM(R2850:S2850)=0,"",SUM(R2850:S2850))</f>
        <v/>
      </c>
      <c r="U2850" s="17"/>
      <c r="V2850" s="94"/>
      <c r="W2850" s="17"/>
      <c r="X2850" s="94" t="str">
        <f>IFERROR(AVERAGE(V2850:W2850),"")</f>
        <v/>
      </c>
      <c r="Y2850" s="17"/>
      <c r="Z2850" s="17"/>
      <c r="AA2850" s="71"/>
      <c r="AB2850" s="17"/>
      <c r="AC2850" s="190" t="str">
        <f>IF(J2850="","",IF(J2850&lt;&gt;0,INT(25.4347*POWER((18-J2850),1.81)),0))</f>
        <v/>
      </c>
      <c r="AD2850" s="190" t="str">
        <f>IFERROR(IF(Q2850&lt;&gt;0,INT(0.14354*POWER(((10*Q2850)-220),1.4)),0),"")</f>
        <v/>
      </c>
      <c r="AE2850" s="190" t="str">
        <f>IFERROR(IF(T2850&lt;&gt;0,INT(51.39*POWER((T2850-1.5),1.05)),0),"")</f>
        <v/>
      </c>
      <c r="AF2850" s="190">
        <f>IF(U2850&lt;&gt;0,INT(0.8465*POWER(((100*U2850)-75),1.42)),0)</f>
        <v>0</v>
      </c>
      <c r="AG2850" s="190" t="str">
        <f>IFERROR(IF(X2850&lt;&gt;0,INT(1.53775*POWER((82-X2850),1.81)),0),"")</f>
        <v/>
      </c>
      <c r="AH2850" s="190" t="str">
        <f>IF(Y2850="","",IF(Y2850&lt;&gt;0,INT(5.74352*POWER((28.5-Y2850),1.92)),0))</f>
        <v/>
      </c>
      <c r="AI2850" s="190">
        <f>IF(Z2850&lt;&gt;0,INT(12.91*POWER((Z2850-4),1.1)),0)</f>
        <v>0</v>
      </c>
      <c r="AJ2850" s="190" t="str">
        <f>IF(AA2850="","",IF(AA2850&lt;&gt;0,INT(0.2797*POWER(((100*AA2850)),1.35)),0))</f>
        <v/>
      </c>
      <c r="AK2850" s="191" t="str">
        <f>IF(AB2850="","",IF(AB2850&lt;&gt;0,INT(100.14*POWER((AB2850-1),1.08)),0))</f>
        <v/>
      </c>
      <c r="AL2850" s="192">
        <f>COUNT(J2850,Q2850,T2850,X2850,Y2850,AA2850,AB2850)</f>
        <v>0</v>
      </c>
      <c r="AM2850" s="193" t="str">
        <f>IF(AL2850=0,"",SUM(AC2850:AK2850))</f>
        <v/>
      </c>
    </row>
    <row r="2851" spans="1:39" customFormat="1" outlineLevel="1">
      <c r="B2851" s="256"/>
      <c r="C2851" s="124" t="s">
        <v>65</v>
      </c>
      <c r="D2851" s="103"/>
      <c r="E2851" s="103"/>
      <c r="F2851" s="219"/>
      <c r="G2851" s="220"/>
      <c r="H2851" s="104"/>
      <c r="I2851" s="105"/>
      <c r="J2851" s="107" t="str">
        <f>IFERROR((J2848-J2850)/J2850*100%,"")</f>
        <v/>
      </c>
      <c r="K2851" s="107" t="str">
        <f t="shared" ref="K2851:T2851" si="12574">IFERROR((K2850-K2848)/K2850*100%,"")</f>
        <v/>
      </c>
      <c r="L2851" s="107" t="str">
        <f t="shared" si="12574"/>
        <v/>
      </c>
      <c r="M2851" s="107" t="str">
        <f t="shared" si="12574"/>
        <v/>
      </c>
      <c r="N2851" s="107" t="str">
        <f t="shared" si="12574"/>
        <v/>
      </c>
      <c r="O2851" s="107" t="str">
        <f t="shared" si="12574"/>
        <v/>
      </c>
      <c r="P2851" s="107" t="str">
        <f t="shared" si="12574"/>
        <v/>
      </c>
      <c r="Q2851" s="107" t="str">
        <f t="shared" si="12574"/>
        <v/>
      </c>
      <c r="R2851" s="107" t="str">
        <f t="shared" si="12574"/>
        <v/>
      </c>
      <c r="S2851" s="107" t="str">
        <f t="shared" si="12574"/>
        <v/>
      </c>
      <c r="T2851" s="107" t="str">
        <f t="shared" si="12574"/>
        <v/>
      </c>
      <c r="U2851" s="107" t="str">
        <f t="shared" ref="U2851" si="12575">IFERROR((U2850-U2849)/U2850*100%,"")</f>
        <v/>
      </c>
      <c r="V2851" s="107" t="str">
        <f>IFERROR((V2848-V2850)/V2850*100%,"")</f>
        <v/>
      </c>
      <c r="W2851" s="107" t="str">
        <f>IFERROR((W2848-W2850)/W2850*100%,"")</f>
        <v/>
      </c>
      <c r="X2851" s="107" t="str">
        <f>IFERROR((X2848-X2850)/X2850*100%,"")</f>
        <v/>
      </c>
      <c r="Y2851" s="107" t="str">
        <f>IFERROR((Y2848-Y2850)/Y2850*100%,"")</f>
        <v/>
      </c>
      <c r="Z2851" s="107" t="str">
        <f t="shared" ref="Z2851" si="12576">IFERROR((Z2850-Z2849)/Z2850*100%,"")</f>
        <v/>
      </c>
      <c r="AA2851" s="107" t="str">
        <f>IFERROR((AA2850-AA2848)/AA2850*100%,"")</f>
        <v/>
      </c>
      <c r="AB2851" s="107" t="str">
        <f>IFERROR((AB2850-AB2848)/AB2850*100%,"")</f>
        <v/>
      </c>
      <c r="AC2851" s="194" t="str">
        <f t="shared" ref="AC2851" si="12577">IFERROR((AC2850-AC2849)/AC2850*100%,"")</f>
        <v/>
      </c>
      <c r="AD2851" s="194" t="str">
        <f t="shared" ref="AD2851" si="12578">IFERROR((AD2850-AD2849)/AD2850*100%,"")</f>
        <v/>
      </c>
      <c r="AE2851" s="194" t="str">
        <f t="shared" ref="AE2851" si="12579">IFERROR((AE2850-AE2849)/AE2850*100%,"")</f>
        <v/>
      </c>
      <c r="AF2851" s="194" t="str">
        <f t="shared" ref="AF2851" si="12580">IFERROR((AF2850-AF2849)/AF2850*100%,"")</f>
        <v/>
      </c>
      <c r="AG2851" s="194" t="str">
        <f t="shared" ref="AG2851" si="12581">IFERROR((AG2850-AG2849)/AG2850*100%,"")</f>
        <v/>
      </c>
      <c r="AH2851" s="194" t="str">
        <f t="shared" ref="AH2851" si="12582">IFERROR((AH2850-AH2849)/AH2850*100%,"")</f>
        <v/>
      </c>
      <c r="AI2851" s="194" t="str">
        <f t="shared" ref="AI2851" si="12583">IFERROR((AI2850-AI2849)/AI2850*100%,"")</f>
        <v/>
      </c>
      <c r="AJ2851" s="194" t="str">
        <f t="shared" ref="AJ2851" si="12584">IFERROR((AJ2850-AJ2849)/AJ2850*100%,"")</f>
        <v/>
      </c>
      <c r="AK2851" s="194" t="str">
        <f t="shared" ref="AK2851" si="12585">IFERROR((AK2850-AK2849)/AK2850*100%,"")</f>
        <v/>
      </c>
      <c r="AL2851" s="194" t="str">
        <f t="shared" ref="AL2851" si="12586">IFERROR((AL2850-AL2849)/AL2850*100%,"")</f>
        <v/>
      </c>
      <c r="AM2851" s="227" t="str">
        <f>IFERROR((AM2850-AM2848)/AM2850*100%,"")</f>
        <v/>
      </c>
    </row>
    <row r="2852" spans="1:39" customFormat="1" outlineLevel="1">
      <c r="A2852" t="str">
        <f>B2843&amp;C2852</f>
        <v>Surname, Forename6</v>
      </c>
      <c r="B2852" s="256"/>
      <c r="C2852" s="123">
        <v>6</v>
      </c>
      <c r="D2852" s="26" t="s">
        <v>22</v>
      </c>
      <c r="E2852" s="103"/>
      <c r="F2852" s="219"/>
      <c r="G2852" s="220"/>
      <c r="H2852" s="15"/>
      <c r="I2852" s="16"/>
      <c r="J2852" s="17"/>
      <c r="K2852" s="94"/>
      <c r="L2852" s="94"/>
      <c r="M2852" s="94"/>
      <c r="N2852" s="94"/>
      <c r="O2852" s="94"/>
      <c r="P2852" s="94"/>
      <c r="Q2852" s="17" t="str">
        <f>IF(SUM(K2852:P2852)=0,"",SUM(K2852:P2852))</f>
        <v/>
      </c>
      <c r="R2852" s="94"/>
      <c r="S2852" s="94"/>
      <c r="T2852" s="17" t="str">
        <f>IF(SUM(R2852:S2852)=0,"",SUM(R2852:S2852))</f>
        <v/>
      </c>
      <c r="U2852" s="17"/>
      <c r="V2852" s="94"/>
      <c r="W2852" s="17"/>
      <c r="X2852" s="94" t="str">
        <f>IFERROR(AVERAGE(V2852:W2852),"")</f>
        <v/>
      </c>
      <c r="Y2852" s="17"/>
      <c r="Z2852" s="17"/>
      <c r="AA2852" s="71"/>
      <c r="AB2852" s="17"/>
      <c r="AC2852" s="190" t="str">
        <f>IF(J2852="","",IF(J2852&lt;&gt;0,INT(25.4347*POWER((18-J2852),1.81)),0))</f>
        <v/>
      </c>
      <c r="AD2852" s="190" t="str">
        <f>IFERROR(IF(Q2852&lt;&gt;0,INT(0.14354*POWER(((10*Q2852)-220),1.4)),0),"")</f>
        <v/>
      </c>
      <c r="AE2852" s="190" t="str">
        <f>IFERROR(IF(T2852&lt;&gt;0,INT(51.39*POWER((T2852-1.5),1.05)),0),"")</f>
        <v/>
      </c>
      <c r="AF2852" s="190">
        <f>IF(U2852&lt;&gt;0,INT(0.8465*POWER(((100*U2852)-75),1.42)),0)</f>
        <v>0</v>
      </c>
      <c r="AG2852" s="190" t="str">
        <f>IFERROR(IF(X2852&lt;&gt;0,INT(1.53775*POWER((82-X2852),1.81)),0),"")</f>
        <v/>
      </c>
      <c r="AH2852" s="190" t="str">
        <f>IF(Y2852="","",IF(Y2852&lt;&gt;0,INT(5.74352*POWER((28.5-Y2852),1.92)),0))</f>
        <v/>
      </c>
      <c r="AI2852" s="190">
        <f>IF(Z2852&lt;&gt;0,INT(12.91*POWER((Z2852-4),1.1)),0)</f>
        <v>0</v>
      </c>
      <c r="AJ2852" s="190" t="str">
        <f>IF(AA2852="","",IF(AA2852&lt;&gt;0,INT(0.2797*POWER(((100*AA2852)),1.35)),0))</f>
        <v/>
      </c>
      <c r="AK2852" s="191" t="str">
        <f>IF(AB2852="","",IF(AB2852&lt;&gt;0,INT(100.14*POWER((AB2852-1),1.08)),0))</f>
        <v/>
      </c>
      <c r="AL2852" s="192">
        <f>COUNT(J2852,Q2852,T2852,X2852,Y2852,AA2852,AB2852)</f>
        <v>0</v>
      </c>
      <c r="AM2852" s="193" t="str">
        <f>IF(AL2852=0,"",SUM(AC2852:AK2852))</f>
        <v/>
      </c>
    </row>
    <row r="2853" spans="1:39" customFormat="1" outlineLevel="1">
      <c r="B2853" s="256"/>
      <c r="C2853" s="124" t="s">
        <v>65</v>
      </c>
      <c r="D2853" s="103"/>
      <c r="E2853" s="103"/>
      <c r="F2853" s="219"/>
      <c r="G2853" s="220"/>
      <c r="H2853" s="104"/>
      <c r="I2853" s="105"/>
      <c r="J2853" s="107" t="str">
        <f>IFERROR((J2850-J2852)/J2852*100%,"")</f>
        <v/>
      </c>
      <c r="K2853" s="107" t="str">
        <f t="shared" ref="K2853:T2853" si="12587">IFERROR((K2852-K2850)/K2852*100%,"")</f>
        <v/>
      </c>
      <c r="L2853" s="107" t="str">
        <f t="shared" si="12587"/>
        <v/>
      </c>
      <c r="M2853" s="107" t="str">
        <f t="shared" si="12587"/>
        <v/>
      </c>
      <c r="N2853" s="107" t="str">
        <f t="shared" si="12587"/>
        <v/>
      </c>
      <c r="O2853" s="107" t="str">
        <f t="shared" si="12587"/>
        <v/>
      </c>
      <c r="P2853" s="107" t="str">
        <f t="shared" si="12587"/>
        <v/>
      </c>
      <c r="Q2853" s="107" t="str">
        <f t="shared" si="12587"/>
        <v/>
      </c>
      <c r="R2853" s="107" t="str">
        <f t="shared" si="12587"/>
        <v/>
      </c>
      <c r="S2853" s="107" t="str">
        <f t="shared" si="12587"/>
        <v/>
      </c>
      <c r="T2853" s="107" t="str">
        <f t="shared" si="12587"/>
        <v/>
      </c>
      <c r="U2853" s="107" t="str">
        <f t="shared" ref="U2853" si="12588">IFERROR((U2852-U2851)/U2852*100%,"")</f>
        <v/>
      </c>
      <c r="V2853" s="107" t="str">
        <f>IFERROR((V2850-V2852)/V2852*100%,"")</f>
        <v/>
      </c>
      <c r="W2853" s="107" t="str">
        <f>IFERROR((W2850-W2852)/W2852*100%,"")</f>
        <v/>
      </c>
      <c r="X2853" s="107" t="str">
        <f>IFERROR((X2850-X2852)/X2852*100%,"")</f>
        <v/>
      </c>
      <c r="Y2853" s="107" t="str">
        <f>IFERROR((Y2850-Y2852)/Y2852*100%,"")</f>
        <v/>
      </c>
      <c r="Z2853" s="107" t="str">
        <f t="shared" ref="Z2853" si="12589">IFERROR((Z2852-Z2851)/Z2852*100%,"")</f>
        <v/>
      </c>
      <c r="AA2853" s="107" t="str">
        <f>IFERROR((AA2852-AA2850)/AA2852*100%,"")</f>
        <v/>
      </c>
      <c r="AB2853" s="107" t="str">
        <f>IFERROR((AB2852-AB2850)/AB2852*100%,"")</f>
        <v/>
      </c>
      <c r="AC2853" s="194" t="str">
        <f t="shared" ref="AC2853" si="12590">IFERROR((AC2852-AC2851)/AC2852*100%,"")</f>
        <v/>
      </c>
      <c r="AD2853" s="194" t="str">
        <f t="shared" ref="AD2853" si="12591">IFERROR((AD2852-AD2851)/AD2852*100%,"")</f>
        <v/>
      </c>
      <c r="AE2853" s="194" t="str">
        <f t="shared" ref="AE2853" si="12592">IFERROR((AE2852-AE2851)/AE2852*100%,"")</f>
        <v/>
      </c>
      <c r="AF2853" s="194" t="str">
        <f t="shared" ref="AF2853" si="12593">IFERROR((AF2852-AF2851)/AF2852*100%,"")</f>
        <v/>
      </c>
      <c r="AG2853" s="194" t="str">
        <f t="shared" ref="AG2853" si="12594">IFERROR((AG2852-AG2851)/AG2852*100%,"")</f>
        <v/>
      </c>
      <c r="AH2853" s="194" t="str">
        <f t="shared" ref="AH2853" si="12595">IFERROR((AH2852-AH2851)/AH2852*100%,"")</f>
        <v/>
      </c>
      <c r="AI2853" s="194" t="str">
        <f t="shared" ref="AI2853" si="12596">IFERROR((AI2852-AI2851)/AI2852*100%,"")</f>
        <v/>
      </c>
      <c r="AJ2853" s="194" t="str">
        <f t="shared" ref="AJ2853" si="12597">IFERROR((AJ2852-AJ2851)/AJ2852*100%,"")</f>
        <v/>
      </c>
      <c r="AK2853" s="194" t="str">
        <f t="shared" ref="AK2853" si="12598">IFERROR((AK2852-AK2851)/AK2852*100%,"")</f>
        <v/>
      </c>
      <c r="AL2853" s="194" t="str">
        <f t="shared" ref="AL2853" si="12599">IFERROR((AL2852-AL2851)/AL2852*100%,"")</f>
        <v/>
      </c>
      <c r="AM2853" s="227" t="str">
        <f>IFERROR((AM2852-AM2850)/AM2852*100%,"")</f>
        <v/>
      </c>
    </row>
    <row r="2854" spans="1:39" customFormat="1" outlineLevel="1">
      <c r="A2854" t="str">
        <f>B2843&amp;C2854</f>
        <v>Surname, Forename7</v>
      </c>
      <c r="B2854" s="256"/>
      <c r="C2854" s="123">
        <v>7</v>
      </c>
      <c r="D2854" s="26" t="s">
        <v>22</v>
      </c>
      <c r="E2854" s="103"/>
      <c r="F2854" s="219"/>
      <c r="G2854" s="220"/>
      <c r="H2854" s="15"/>
      <c r="I2854" s="16"/>
      <c r="J2854" s="17"/>
      <c r="K2854" s="94"/>
      <c r="L2854" s="94"/>
      <c r="M2854" s="94"/>
      <c r="N2854" s="94"/>
      <c r="O2854" s="94"/>
      <c r="P2854" s="94"/>
      <c r="Q2854" s="17" t="str">
        <f>IF(SUM(K2854:P2854)=0,"",SUM(K2854:P2854))</f>
        <v/>
      </c>
      <c r="R2854" s="94"/>
      <c r="S2854" s="94"/>
      <c r="T2854" s="17" t="str">
        <f>IF(SUM(R2854:S2854)=0,"",SUM(R2854:S2854))</f>
        <v/>
      </c>
      <c r="U2854" s="17"/>
      <c r="V2854" s="94"/>
      <c r="W2854" s="17"/>
      <c r="X2854" s="94" t="str">
        <f>IFERROR(AVERAGE(V2854:W2854),"")</f>
        <v/>
      </c>
      <c r="Y2854" s="17"/>
      <c r="Z2854" s="17"/>
      <c r="AA2854" s="71"/>
      <c r="AB2854" s="17"/>
      <c r="AC2854" s="190" t="str">
        <f>IF(J2854="","",IF(J2854&lt;&gt;0,INT(25.4347*POWER((18-J2854),1.81)),0))</f>
        <v/>
      </c>
      <c r="AD2854" s="190" t="str">
        <f>IFERROR(IF(Q2854&lt;&gt;0,INT(0.14354*POWER(((10*Q2854)-220),1.4)),0),"")</f>
        <v/>
      </c>
      <c r="AE2854" s="190" t="str">
        <f>IFERROR(IF(T2854&lt;&gt;0,INT(51.39*POWER((T2854-1.5),1.05)),0),"")</f>
        <v/>
      </c>
      <c r="AF2854" s="190">
        <f>IF(U2854&lt;&gt;0,INT(0.8465*POWER(((100*U2854)-75),1.42)),0)</f>
        <v>0</v>
      </c>
      <c r="AG2854" s="190" t="str">
        <f>IFERROR(IF(X2854&lt;&gt;0,INT(1.53775*POWER((82-X2854),1.81)),0),"")</f>
        <v/>
      </c>
      <c r="AH2854" s="190" t="str">
        <f>IF(Y2854="","",IF(Y2854&lt;&gt;0,INT(5.74352*POWER((28.5-Y2854),1.92)),0))</f>
        <v/>
      </c>
      <c r="AI2854" s="190">
        <f>IF(Z2854&lt;&gt;0,INT(12.91*POWER((Z2854-4),1.1)),0)</f>
        <v>0</v>
      </c>
      <c r="AJ2854" s="190" t="str">
        <f>IF(AA2854="","",IF(AA2854&lt;&gt;0,INT(0.2797*POWER(((100*AA2854)),1.35)),0))</f>
        <v/>
      </c>
      <c r="AK2854" s="191" t="str">
        <f>IF(AB2854="","",IF(AB2854&lt;&gt;0,INT(100.14*POWER((AB2854-1),1.08)),0))</f>
        <v/>
      </c>
      <c r="AL2854" s="192">
        <f>COUNT(J2854,Q2854,T2854,X2854,Y2854,AA2854,AB2854)</f>
        <v>0</v>
      </c>
      <c r="AM2854" s="193" t="str">
        <f>IF(AL2854=0,"",SUM(AC2854:AK2854))</f>
        <v/>
      </c>
    </row>
    <row r="2855" spans="1:39" customFormat="1" outlineLevel="1">
      <c r="B2855" s="256"/>
      <c r="C2855" s="124" t="s">
        <v>65</v>
      </c>
      <c r="D2855" s="103"/>
      <c r="E2855" s="103"/>
      <c r="F2855" s="219"/>
      <c r="G2855" s="220"/>
      <c r="H2855" s="104"/>
      <c r="I2855" s="105"/>
      <c r="J2855" s="107" t="str">
        <f>IFERROR((J2852-J2854)/J2854*100%,"")</f>
        <v/>
      </c>
      <c r="K2855" s="107" t="str">
        <f t="shared" ref="K2855:T2855" si="12600">IFERROR((K2854-K2852)/K2854*100%,"")</f>
        <v/>
      </c>
      <c r="L2855" s="107" t="str">
        <f t="shared" si="12600"/>
        <v/>
      </c>
      <c r="M2855" s="107" t="str">
        <f t="shared" si="12600"/>
        <v/>
      </c>
      <c r="N2855" s="107" t="str">
        <f t="shared" si="12600"/>
        <v/>
      </c>
      <c r="O2855" s="107" t="str">
        <f t="shared" si="12600"/>
        <v/>
      </c>
      <c r="P2855" s="107" t="str">
        <f t="shared" si="12600"/>
        <v/>
      </c>
      <c r="Q2855" s="107" t="str">
        <f t="shared" si="12600"/>
        <v/>
      </c>
      <c r="R2855" s="107" t="str">
        <f t="shared" si="12600"/>
        <v/>
      </c>
      <c r="S2855" s="107" t="str">
        <f t="shared" si="12600"/>
        <v/>
      </c>
      <c r="T2855" s="107" t="str">
        <f t="shared" si="12600"/>
        <v/>
      </c>
      <c r="U2855" s="107" t="str">
        <f t="shared" ref="U2855" si="12601">IFERROR((U2854-U2853)/U2854*100%,"")</f>
        <v/>
      </c>
      <c r="V2855" s="107" t="str">
        <f>IFERROR((V2852-V2854)/V2854*100%,"")</f>
        <v/>
      </c>
      <c r="W2855" s="107" t="str">
        <f>IFERROR((W2852-W2854)/W2854*100%,"")</f>
        <v/>
      </c>
      <c r="X2855" s="107" t="str">
        <f>IFERROR((X2852-X2854)/X2854*100%,"")</f>
        <v/>
      </c>
      <c r="Y2855" s="107" t="str">
        <f>IFERROR((Y2852-Y2854)/Y2854*100%,"")</f>
        <v/>
      </c>
      <c r="Z2855" s="107" t="str">
        <f t="shared" ref="Z2855" si="12602">IFERROR((Z2854-Z2853)/Z2854*100%,"")</f>
        <v/>
      </c>
      <c r="AA2855" s="107" t="str">
        <f>IFERROR((AA2854-AA2852)/AA2854*100%,"")</f>
        <v/>
      </c>
      <c r="AB2855" s="107" t="str">
        <f>IFERROR((AB2854-AB2852)/AB2854*100%,"")</f>
        <v/>
      </c>
      <c r="AC2855" s="194" t="str">
        <f t="shared" ref="AC2855" si="12603">IFERROR((AC2854-AC2853)/AC2854*100%,"")</f>
        <v/>
      </c>
      <c r="AD2855" s="194" t="str">
        <f t="shared" ref="AD2855" si="12604">IFERROR((AD2854-AD2853)/AD2854*100%,"")</f>
        <v/>
      </c>
      <c r="AE2855" s="194" t="str">
        <f t="shared" ref="AE2855" si="12605">IFERROR((AE2854-AE2853)/AE2854*100%,"")</f>
        <v/>
      </c>
      <c r="AF2855" s="194" t="str">
        <f t="shared" ref="AF2855" si="12606">IFERROR((AF2854-AF2853)/AF2854*100%,"")</f>
        <v/>
      </c>
      <c r="AG2855" s="194" t="str">
        <f t="shared" ref="AG2855" si="12607">IFERROR((AG2854-AG2853)/AG2854*100%,"")</f>
        <v/>
      </c>
      <c r="AH2855" s="194" t="str">
        <f t="shared" ref="AH2855" si="12608">IFERROR((AH2854-AH2853)/AH2854*100%,"")</f>
        <v/>
      </c>
      <c r="AI2855" s="194" t="str">
        <f t="shared" ref="AI2855" si="12609">IFERROR((AI2854-AI2853)/AI2854*100%,"")</f>
        <v/>
      </c>
      <c r="AJ2855" s="194" t="str">
        <f t="shared" ref="AJ2855" si="12610">IFERROR((AJ2854-AJ2853)/AJ2854*100%,"")</f>
        <v/>
      </c>
      <c r="AK2855" s="194" t="str">
        <f t="shared" ref="AK2855" si="12611">IFERROR((AK2854-AK2853)/AK2854*100%,"")</f>
        <v/>
      </c>
      <c r="AL2855" s="194" t="str">
        <f t="shared" ref="AL2855" si="12612">IFERROR((AL2854-AL2853)/AL2854*100%,"")</f>
        <v/>
      </c>
      <c r="AM2855" s="227" t="str">
        <f>IFERROR((AM2854-AM2852)/AM2854*100%,"")</f>
        <v/>
      </c>
    </row>
    <row r="2856" spans="1:39" customFormat="1" outlineLevel="1">
      <c r="A2856" t="str">
        <f>B2843&amp;C2856</f>
        <v>Surname, Forename8</v>
      </c>
      <c r="B2856" s="256"/>
      <c r="C2856" s="123">
        <v>8</v>
      </c>
      <c r="D2856" s="26" t="s">
        <v>22</v>
      </c>
      <c r="E2856" s="103"/>
      <c r="F2856" s="219"/>
      <c r="G2856" s="220"/>
      <c r="H2856" s="15"/>
      <c r="I2856" s="16"/>
      <c r="J2856" s="17"/>
      <c r="K2856" s="94"/>
      <c r="L2856" s="94"/>
      <c r="M2856" s="94"/>
      <c r="N2856" s="94"/>
      <c r="O2856" s="94"/>
      <c r="P2856" s="94"/>
      <c r="Q2856" s="17" t="str">
        <f>IF(SUM(K2856:P2856)=0,"",SUM(K2856:P2856))</f>
        <v/>
      </c>
      <c r="R2856" s="94"/>
      <c r="S2856" s="94"/>
      <c r="T2856" s="17" t="str">
        <f>IF(SUM(R2856:S2856)=0,"",SUM(R2856:S2856))</f>
        <v/>
      </c>
      <c r="U2856" s="17"/>
      <c r="V2856" s="94"/>
      <c r="W2856" s="17"/>
      <c r="X2856" s="94" t="str">
        <f>IFERROR(AVERAGE(V2856:W2856),"")</f>
        <v/>
      </c>
      <c r="Y2856" s="17"/>
      <c r="Z2856" s="17"/>
      <c r="AA2856" s="71"/>
      <c r="AB2856" s="17"/>
      <c r="AC2856" s="190" t="str">
        <f>IF(J2856="","",IF(J2856&lt;&gt;0,INT(25.4347*POWER((18-J2856),1.81)),0))</f>
        <v/>
      </c>
      <c r="AD2856" s="190" t="str">
        <f>IFERROR(IF(Q2856&lt;&gt;0,INT(0.14354*POWER(((10*Q2856)-220),1.4)),0),"")</f>
        <v/>
      </c>
      <c r="AE2856" s="190" t="str">
        <f>IFERROR(IF(T2856&lt;&gt;0,INT(51.39*POWER((T2856-1.5),1.05)),0),"")</f>
        <v/>
      </c>
      <c r="AF2856" s="190">
        <f>IF(U2856&lt;&gt;0,INT(0.8465*POWER(((100*U2856)-75),1.42)),0)</f>
        <v>0</v>
      </c>
      <c r="AG2856" s="190" t="str">
        <f>IFERROR(IF(X2856&lt;&gt;0,INT(1.53775*POWER((82-X2856),1.81)),0),"")</f>
        <v/>
      </c>
      <c r="AH2856" s="190" t="str">
        <f>IF(Y2856="","",IF(Y2856&lt;&gt;0,INT(5.74352*POWER((28.5-Y2856),1.92)),0))</f>
        <v/>
      </c>
      <c r="AI2856" s="190">
        <f>IF(Z2856&lt;&gt;0,INT(12.91*POWER((Z2856-4),1.1)),0)</f>
        <v>0</v>
      </c>
      <c r="AJ2856" s="190" t="str">
        <f>IF(AA2856="","",IF(AA2856&lt;&gt;0,INT(0.2797*POWER(((100*AA2856)),1.35)),0))</f>
        <v/>
      </c>
      <c r="AK2856" s="191" t="str">
        <f>IF(AB2856="","",IF(AB2856&lt;&gt;0,INT(100.14*POWER((AB2856-1),1.08)),0))</f>
        <v/>
      </c>
      <c r="AL2856" s="192">
        <f>COUNT(J2856,Q2856,T2856,X2856,Y2856,AA2856,AB2856)</f>
        <v>0</v>
      </c>
      <c r="AM2856" s="193" t="str">
        <f>IF(AL2856=0,"",SUM(AC2856:AK2856))</f>
        <v/>
      </c>
    </row>
    <row r="2857" spans="1:39" customFormat="1" outlineLevel="1">
      <c r="B2857" s="256"/>
      <c r="C2857" s="124" t="s">
        <v>65</v>
      </c>
      <c r="D2857" s="103"/>
      <c r="E2857" s="103"/>
      <c r="F2857" s="219"/>
      <c r="G2857" s="220"/>
      <c r="H2857" s="104"/>
      <c r="I2857" s="105"/>
      <c r="J2857" s="107" t="str">
        <f>IFERROR((J2854-J2856)/J2856*100%,"")</f>
        <v/>
      </c>
      <c r="K2857" s="107" t="str">
        <f t="shared" ref="K2857:T2857" si="12613">IFERROR((K2856-K2854)/K2856*100%,"")</f>
        <v/>
      </c>
      <c r="L2857" s="107" t="str">
        <f t="shared" si="12613"/>
        <v/>
      </c>
      <c r="M2857" s="107" t="str">
        <f t="shared" si="12613"/>
        <v/>
      </c>
      <c r="N2857" s="107" t="str">
        <f t="shared" si="12613"/>
        <v/>
      </c>
      <c r="O2857" s="107" t="str">
        <f t="shared" si="12613"/>
        <v/>
      </c>
      <c r="P2857" s="107" t="str">
        <f t="shared" si="12613"/>
        <v/>
      </c>
      <c r="Q2857" s="107" t="str">
        <f t="shared" si="12613"/>
        <v/>
      </c>
      <c r="R2857" s="107" t="str">
        <f t="shared" si="12613"/>
        <v/>
      </c>
      <c r="S2857" s="107" t="str">
        <f t="shared" si="12613"/>
        <v/>
      </c>
      <c r="T2857" s="107" t="str">
        <f t="shared" si="12613"/>
        <v/>
      </c>
      <c r="U2857" s="107" t="str">
        <f t="shared" ref="U2857" si="12614">IFERROR((U2856-U2855)/U2856*100%,"")</f>
        <v/>
      </c>
      <c r="V2857" s="107" t="str">
        <f>IFERROR((V2854-V2856)/V2856*100%,"")</f>
        <v/>
      </c>
      <c r="W2857" s="107" t="str">
        <f>IFERROR((W2854-W2856)/W2856*100%,"")</f>
        <v/>
      </c>
      <c r="X2857" s="107" t="str">
        <f>IFERROR((X2854-X2856)/X2856*100%,"")</f>
        <v/>
      </c>
      <c r="Y2857" s="107" t="str">
        <f>IFERROR((Y2854-Y2856)/Y2856*100%,"")</f>
        <v/>
      </c>
      <c r="Z2857" s="107" t="str">
        <f t="shared" ref="Z2857" si="12615">IFERROR((Z2856-Z2855)/Z2856*100%,"")</f>
        <v/>
      </c>
      <c r="AA2857" s="107" t="str">
        <f>IFERROR((AA2856-AA2854)/AA2856*100%,"")</f>
        <v/>
      </c>
      <c r="AB2857" s="107" t="str">
        <f>IFERROR((AB2856-AB2854)/AB2856*100%,"")</f>
        <v/>
      </c>
      <c r="AC2857" s="194" t="str">
        <f t="shared" ref="AC2857" si="12616">IFERROR((AC2856-AC2855)/AC2856*100%,"")</f>
        <v/>
      </c>
      <c r="AD2857" s="194" t="str">
        <f t="shared" ref="AD2857" si="12617">IFERROR((AD2856-AD2855)/AD2856*100%,"")</f>
        <v/>
      </c>
      <c r="AE2857" s="194" t="str">
        <f t="shared" ref="AE2857" si="12618">IFERROR((AE2856-AE2855)/AE2856*100%,"")</f>
        <v/>
      </c>
      <c r="AF2857" s="194" t="str">
        <f t="shared" ref="AF2857" si="12619">IFERROR((AF2856-AF2855)/AF2856*100%,"")</f>
        <v/>
      </c>
      <c r="AG2857" s="194" t="str">
        <f t="shared" ref="AG2857" si="12620">IFERROR((AG2856-AG2855)/AG2856*100%,"")</f>
        <v/>
      </c>
      <c r="AH2857" s="194" t="str">
        <f t="shared" ref="AH2857" si="12621">IFERROR((AH2856-AH2855)/AH2856*100%,"")</f>
        <v/>
      </c>
      <c r="AI2857" s="194" t="str">
        <f t="shared" ref="AI2857" si="12622">IFERROR((AI2856-AI2855)/AI2856*100%,"")</f>
        <v/>
      </c>
      <c r="AJ2857" s="194" t="str">
        <f t="shared" ref="AJ2857" si="12623">IFERROR((AJ2856-AJ2855)/AJ2856*100%,"")</f>
        <v/>
      </c>
      <c r="AK2857" s="194" t="str">
        <f t="shared" ref="AK2857" si="12624">IFERROR((AK2856-AK2855)/AK2856*100%,"")</f>
        <v/>
      </c>
      <c r="AL2857" s="194" t="str">
        <f t="shared" ref="AL2857" si="12625">IFERROR((AL2856-AL2855)/AL2856*100%,"")</f>
        <v/>
      </c>
      <c r="AM2857" s="227" t="str">
        <f>IFERROR((AM2856-AM2854)/AM2856*100%,"")</f>
        <v/>
      </c>
    </row>
    <row r="2858" spans="1:39" customFormat="1" outlineLevel="1">
      <c r="A2858" t="str">
        <f>B2843&amp;C2858</f>
        <v>Surname, Forename9</v>
      </c>
      <c r="B2858" s="256"/>
      <c r="C2858" s="123">
        <v>9</v>
      </c>
      <c r="D2858" s="26" t="s">
        <v>22</v>
      </c>
      <c r="E2858" s="103"/>
      <c r="F2858" s="219"/>
      <c r="G2858" s="220"/>
      <c r="H2858" s="15"/>
      <c r="I2858" s="16"/>
      <c r="J2858" s="17"/>
      <c r="K2858" s="94"/>
      <c r="L2858" s="94"/>
      <c r="M2858" s="94"/>
      <c r="N2858" s="94"/>
      <c r="O2858" s="94"/>
      <c r="P2858" s="94"/>
      <c r="Q2858" s="17" t="str">
        <f>IF(SUM(K2858:P2858)=0,"",SUM(K2858:P2858))</f>
        <v/>
      </c>
      <c r="R2858" s="94"/>
      <c r="S2858" s="94"/>
      <c r="T2858" s="17" t="str">
        <f>IF(SUM(R2858:S2858)=0,"",SUM(R2858:S2858))</f>
        <v/>
      </c>
      <c r="U2858" s="17"/>
      <c r="V2858" s="94"/>
      <c r="W2858" s="17"/>
      <c r="X2858" s="94" t="str">
        <f>IFERROR(AVERAGE(V2858:W2858),"")</f>
        <v/>
      </c>
      <c r="Y2858" s="17"/>
      <c r="Z2858" s="17"/>
      <c r="AA2858" s="71"/>
      <c r="AB2858" s="17"/>
      <c r="AC2858" s="190" t="str">
        <f>IF(J2858="","",IF(J2858&lt;&gt;0,INT(25.4347*POWER((18-J2858),1.81)),0))</f>
        <v/>
      </c>
      <c r="AD2858" s="190" t="str">
        <f>IFERROR(IF(Q2858&lt;&gt;0,INT(0.14354*POWER(((10*Q2858)-220),1.4)),0),"")</f>
        <v/>
      </c>
      <c r="AE2858" s="190" t="str">
        <f>IFERROR(IF(T2858&lt;&gt;0,INT(51.39*POWER((T2858-1.5),1.05)),0),"")</f>
        <v/>
      </c>
      <c r="AF2858" s="190">
        <f>IF(U2858&lt;&gt;0,INT(0.8465*POWER(((100*U2858)-75),1.42)),0)</f>
        <v>0</v>
      </c>
      <c r="AG2858" s="190" t="str">
        <f>IFERROR(IF(X2858&lt;&gt;0,INT(1.53775*POWER((82-X2858),1.81)),0),"")</f>
        <v/>
      </c>
      <c r="AH2858" s="190" t="str">
        <f>IF(Y2858="","",IF(Y2858&lt;&gt;0,INT(5.74352*POWER((28.5-Y2858),1.92)),0))</f>
        <v/>
      </c>
      <c r="AI2858" s="190">
        <f>IF(Z2858&lt;&gt;0,INT(12.91*POWER((Z2858-4),1.1)),0)</f>
        <v>0</v>
      </c>
      <c r="AJ2858" s="190" t="str">
        <f>IF(AA2858="","",IF(AA2858&lt;&gt;0,INT(0.2797*POWER(((100*AA2858)),1.35)),0))</f>
        <v/>
      </c>
      <c r="AK2858" s="191" t="str">
        <f>IF(AB2858="","",IF(AB2858&lt;&gt;0,INT(100.14*POWER((AB2858-1),1.08)),0))</f>
        <v/>
      </c>
      <c r="AL2858" s="192">
        <f>COUNT(J2858,Q2858,T2858,X2858,Y2858,AA2858,AB2858)</f>
        <v>0</v>
      </c>
      <c r="AM2858" s="193" t="str">
        <f>IF(AL2858=0,"",SUM(AC2858:AK2858))</f>
        <v/>
      </c>
    </row>
    <row r="2859" spans="1:39" customFormat="1" outlineLevel="1">
      <c r="B2859" s="256"/>
      <c r="C2859" s="124" t="s">
        <v>65</v>
      </c>
      <c r="D2859" s="33"/>
      <c r="E2859" s="33"/>
      <c r="F2859" s="221"/>
      <c r="G2859" s="222"/>
      <c r="H2859" s="18"/>
      <c r="I2859" s="44"/>
      <c r="J2859" s="107" t="str">
        <f>IFERROR((J2856-J2858)/J2858*100%,"")</f>
        <v/>
      </c>
      <c r="K2859" s="107" t="str">
        <f t="shared" ref="K2859:T2859" si="12626">IFERROR((K2858-K2856)/K2858*100%,"")</f>
        <v/>
      </c>
      <c r="L2859" s="107" t="str">
        <f t="shared" si="12626"/>
        <v/>
      </c>
      <c r="M2859" s="107" t="str">
        <f t="shared" si="12626"/>
        <v/>
      </c>
      <c r="N2859" s="107" t="str">
        <f t="shared" si="12626"/>
        <v/>
      </c>
      <c r="O2859" s="107" t="str">
        <f t="shared" si="12626"/>
        <v/>
      </c>
      <c r="P2859" s="107" t="str">
        <f t="shared" si="12626"/>
        <v/>
      </c>
      <c r="Q2859" s="107" t="str">
        <f t="shared" si="12626"/>
        <v/>
      </c>
      <c r="R2859" s="107" t="str">
        <f t="shared" si="12626"/>
        <v/>
      </c>
      <c r="S2859" s="107" t="str">
        <f t="shared" si="12626"/>
        <v/>
      </c>
      <c r="T2859" s="107" t="str">
        <f t="shared" si="12626"/>
        <v/>
      </c>
      <c r="U2859" s="107" t="str">
        <f t="shared" ref="U2859" si="12627">IFERROR((U2858-U2857)/U2858*100%,"")</f>
        <v/>
      </c>
      <c r="V2859" s="107" t="str">
        <f>IFERROR((V2856-V2858)/V2858*100%,"")</f>
        <v/>
      </c>
      <c r="W2859" s="107" t="str">
        <f>IFERROR((W2856-W2858)/W2858*100%,"")</f>
        <v/>
      </c>
      <c r="X2859" s="107" t="str">
        <f>IFERROR((X2856-X2858)/X2858*100%,"")</f>
        <v/>
      </c>
      <c r="Y2859" s="107" t="str">
        <f>IFERROR((Y2856-Y2858)/Y2858*100%,"")</f>
        <v/>
      </c>
      <c r="Z2859" s="107" t="str">
        <f t="shared" ref="Z2859" si="12628">IFERROR((Z2858-Z2857)/Z2858*100%,"")</f>
        <v/>
      </c>
      <c r="AA2859" s="107" t="str">
        <f>IFERROR((AA2858-AA2856)/AA2858*100%,"")</f>
        <v/>
      </c>
      <c r="AB2859" s="107" t="str">
        <f>IFERROR((AB2858-AB2856)/AB2858*100%,"")</f>
        <v/>
      </c>
      <c r="AC2859" s="194" t="str">
        <f t="shared" ref="AC2859" si="12629">IFERROR((AC2858-AC2857)/AC2858*100%,"")</f>
        <v/>
      </c>
      <c r="AD2859" s="194" t="str">
        <f t="shared" ref="AD2859" si="12630">IFERROR((AD2858-AD2857)/AD2858*100%,"")</f>
        <v/>
      </c>
      <c r="AE2859" s="194" t="str">
        <f t="shared" ref="AE2859" si="12631">IFERROR((AE2858-AE2857)/AE2858*100%,"")</f>
        <v/>
      </c>
      <c r="AF2859" s="194" t="str">
        <f t="shared" ref="AF2859" si="12632">IFERROR((AF2858-AF2857)/AF2858*100%,"")</f>
        <v/>
      </c>
      <c r="AG2859" s="194" t="str">
        <f t="shared" ref="AG2859" si="12633">IFERROR((AG2858-AG2857)/AG2858*100%,"")</f>
        <v/>
      </c>
      <c r="AH2859" s="194" t="str">
        <f t="shared" ref="AH2859" si="12634">IFERROR((AH2858-AH2857)/AH2858*100%,"")</f>
        <v/>
      </c>
      <c r="AI2859" s="194" t="str">
        <f t="shared" ref="AI2859" si="12635">IFERROR((AI2858-AI2857)/AI2858*100%,"")</f>
        <v/>
      </c>
      <c r="AJ2859" s="194" t="str">
        <f t="shared" ref="AJ2859" si="12636">IFERROR((AJ2858-AJ2857)/AJ2858*100%,"")</f>
        <v/>
      </c>
      <c r="AK2859" s="194" t="str">
        <f t="shared" ref="AK2859" si="12637">IFERROR((AK2858-AK2857)/AK2858*100%,"")</f>
        <v/>
      </c>
      <c r="AL2859" s="194" t="str">
        <f t="shared" ref="AL2859" si="12638">IFERROR((AL2858-AL2857)/AL2858*100%,"")</f>
        <v/>
      </c>
      <c r="AM2859" s="227" t="str">
        <f>IFERROR((AM2858-AM2856)/AM2858*100%,"")</f>
        <v/>
      </c>
    </row>
    <row r="2860" spans="1:39" s="6" customFormat="1" outlineLevel="1">
      <c r="A2860" t="str">
        <f>B2843&amp;C2860</f>
        <v>Surname, Forename10</v>
      </c>
      <c r="B2860" s="256"/>
      <c r="C2860" s="125">
        <v>10</v>
      </c>
      <c r="D2860" s="33" t="s">
        <v>22</v>
      </c>
      <c r="E2860" s="33"/>
      <c r="F2860" s="223"/>
      <c r="G2860" s="224"/>
      <c r="H2860" s="18"/>
      <c r="I2860" s="44"/>
      <c r="J2860" s="34"/>
      <c r="K2860" s="34"/>
      <c r="L2860" s="34"/>
      <c r="M2860" s="34"/>
      <c r="N2860" s="34"/>
      <c r="O2860" s="34"/>
      <c r="P2860" s="34"/>
      <c r="Q2860" s="17" t="str">
        <f>IF(SUM(K2860:P2860)=0,"",SUM(K2860:P2860))</f>
        <v/>
      </c>
      <c r="R2860" s="94"/>
      <c r="S2860" s="94"/>
      <c r="T2860" s="17" t="str">
        <f>IF(SUM(R2860:S2860)=0,"",SUM(R2860:S2860))</f>
        <v/>
      </c>
      <c r="U2860" s="17"/>
      <c r="V2860" s="94"/>
      <c r="W2860" s="17"/>
      <c r="X2860" s="94" t="str">
        <f>IFERROR(AVERAGE(V2860:W2860),"")</f>
        <v/>
      </c>
      <c r="Y2860" s="17"/>
      <c r="Z2860" s="17"/>
      <c r="AA2860" s="71"/>
      <c r="AB2860" s="17"/>
      <c r="AC2860" s="190" t="str">
        <f>IF(J2860="","",IF(J2860&lt;&gt;0,INT(25.4347*POWER((18-J2860),1.81)),0))</f>
        <v/>
      </c>
      <c r="AD2860" s="190" t="str">
        <f>IFERROR(IF(Q2860&lt;&gt;0,INT(0.14354*POWER(((10*Q2860)-220),1.4)),0),"")</f>
        <v/>
      </c>
      <c r="AE2860" s="190" t="str">
        <f>IFERROR(IF(T2860&lt;&gt;0,INT(51.39*POWER((T2860-1.5),1.05)),0),"")</f>
        <v/>
      </c>
      <c r="AF2860" s="190">
        <f>IF(U2860&lt;&gt;0,INT(0.8465*POWER(((100*U2860)-75),1.42)),0)</f>
        <v>0</v>
      </c>
      <c r="AG2860" s="190" t="str">
        <f>IFERROR(IF(X2860&lt;&gt;0,INT(1.53775*POWER((82-X2860),1.81)),0),"")</f>
        <v/>
      </c>
      <c r="AH2860" s="190" t="str">
        <f>IF(Y2860="","",IF(Y2860&lt;&gt;0,INT(5.74352*POWER((28.5-Y2860),1.92)),0))</f>
        <v/>
      </c>
      <c r="AI2860" s="190">
        <f>IF(Z2860&lt;&gt;0,INT(12.91*POWER((Z2860-4),1.1)),0)</f>
        <v>0</v>
      </c>
      <c r="AJ2860" s="190" t="str">
        <f>IF(AA2860="","",IF(AA2860&lt;&gt;0,INT(0.2797*POWER(((100*AA2860)),1.35)),0))</f>
        <v/>
      </c>
      <c r="AK2860" s="191" t="str">
        <f>IF(AB2860="","",IF(AB2860&lt;&gt;0,INT(100.14*POWER((AB2860-1),1.08)),0))</f>
        <v/>
      </c>
      <c r="AL2860" s="192">
        <f>COUNT(J2860,Q2860,T2860,X2860,Y2860,AA2860,AB2860)</f>
        <v>0</v>
      </c>
      <c r="AM2860" s="193" t="str">
        <f>IF(AL2860=0,"",SUM(AC2860:AK2860))</f>
        <v/>
      </c>
    </row>
    <row r="2861" spans="1:39" s="6" customFormat="1" outlineLevel="1">
      <c r="A2861"/>
      <c r="B2861" s="257"/>
      <c r="C2861" s="126" t="s">
        <v>65</v>
      </c>
      <c r="D2861" s="33"/>
      <c r="E2861" s="33"/>
      <c r="F2861" s="223"/>
      <c r="G2861" s="224"/>
      <c r="H2861" s="18"/>
      <c r="I2861" s="44"/>
      <c r="J2861" s="107" t="str">
        <f>IFERROR((J2858-J2860)/J2860*100%,"")</f>
        <v/>
      </c>
      <c r="K2861" s="107" t="str">
        <f t="shared" ref="K2861:T2861" si="12639">IFERROR((K2860-K2858)/K2860*100%,"")</f>
        <v/>
      </c>
      <c r="L2861" s="107" t="str">
        <f t="shared" si="12639"/>
        <v/>
      </c>
      <c r="M2861" s="107" t="str">
        <f t="shared" si="12639"/>
        <v/>
      </c>
      <c r="N2861" s="107" t="str">
        <f t="shared" si="12639"/>
        <v/>
      </c>
      <c r="O2861" s="107" t="str">
        <f t="shared" si="12639"/>
        <v/>
      </c>
      <c r="P2861" s="107" t="str">
        <f t="shared" si="12639"/>
        <v/>
      </c>
      <c r="Q2861" s="107" t="str">
        <f t="shared" si="12639"/>
        <v/>
      </c>
      <c r="R2861" s="107" t="str">
        <f t="shared" si="12639"/>
        <v/>
      </c>
      <c r="S2861" s="107" t="str">
        <f t="shared" si="12639"/>
        <v/>
      </c>
      <c r="T2861" s="107" t="str">
        <f t="shared" si="12639"/>
        <v/>
      </c>
      <c r="U2861" s="107" t="str">
        <f t="shared" ref="U2861" si="12640">IFERROR((U2860-U2859)/U2860*100%,"")</f>
        <v/>
      </c>
      <c r="V2861" s="107" t="str">
        <f>IFERROR((V2858-V2860)/V2860*100%,"")</f>
        <v/>
      </c>
      <c r="W2861" s="107" t="str">
        <f>IFERROR((W2858-W2860)/W2860*100%,"")</f>
        <v/>
      </c>
      <c r="X2861" s="107" t="str">
        <f>IFERROR((X2858-X2860)/X2860*100%,"")</f>
        <v/>
      </c>
      <c r="Y2861" s="107" t="str">
        <f>IFERROR((Y2858-Y2860)/Y2860*100%,"")</f>
        <v/>
      </c>
      <c r="Z2861" s="107" t="str">
        <f t="shared" ref="Z2861" si="12641">IFERROR((Z2860-Z2859)/Z2860*100%,"")</f>
        <v/>
      </c>
      <c r="AA2861" s="107" t="str">
        <f>IFERROR((AA2860-AA2858)/AA2860*100%,"")</f>
        <v/>
      </c>
      <c r="AB2861" s="107" t="str">
        <f>IFERROR((AB2860-AB2858)/AB2860*100%,"")</f>
        <v/>
      </c>
      <c r="AC2861" s="194" t="str">
        <f t="shared" ref="AC2861" si="12642">IFERROR((AC2860-AC2859)/AC2860*100%,"")</f>
        <v/>
      </c>
      <c r="AD2861" s="194" t="str">
        <f t="shared" ref="AD2861" si="12643">IFERROR((AD2860-AD2859)/AD2860*100%,"")</f>
        <v/>
      </c>
      <c r="AE2861" s="194" t="str">
        <f t="shared" ref="AE2861" si="12644">IFERROR((AE2860-AE2859)/AE2860*100%,"")</f>
        <v/>
      </c>
      <c r="AF2861" s="194" t="str">
        <f t="shared" ref="AF2861" si="12645">IFERROR((AF2860-AF2859)/AF2860*100%,"")</f>
        <v/>
      </c>
      <c r="AG2861" s="194" t="str">
        <f t="shared" ref="AG2861" si="12646">IFERROR((AG2860-AG2859)/AG2860*100%,"")</f>
        <v/>
      </c>
      <c r="AH2861" s="194" t="str">
        <f t="shared" ref="AH2861" si="12647">IFERROR((AH2860-AH2859)/AH2860*100%,"")</f>
        <v/>
      </c>
      <c r="AI2861" s="194" t="str">
        <f t="shared" ref="AI2861" si="12648">IFERROR((AI2860-AI2859)/AI2860*100%,"")</f>
        <v/>
      </c>
      <c r="AJ2861" s="194" t="str">
        <f t="shared" ref="AJ2861" si="12649">IFERROR((AJ2860-AJ2859)/AJ2860*100%,"")</f>
        <v/>
      </c>
      <c r="AK2861" s="194" t="str">
        <f t="shared" ref="AK2861" si="12650">IFERROR((AK2860-AK2859)/AK2860*100%,"")</f>
        <v/>
      </c>
      <c r="AL2861" s="194" t="str">
        <f t="shared" ref="AL2861" si="12651">IFERROR((AL2860-AL2859)/AL2860*100%,"")</f>
        <v/>
      </c>
      <c r="AM2861" s="227" t="str">
        <f>IFERROR((AM2860-AM2858)/AM2860*100%,"")</f>
        <v/>
      </c>
    </row>
    <row r="2862" spans="1:39" s="45" customFormat="1" outlineLevel="1">
      <c r="B2862" s="115"/>
      <c r="C2862" s="32"/>
      <c r="D2862" s="33"/>
      <c r="E2862" s="33"/>
      <c r="F2862" s="33"/>
      <c r="G2862" s="33"/>
      <c r="H2862" s="18"/>
      <c r="I2862" s="44"/>
      <c r="J2862" s="34"/>
      <c r="K2862" s="34"/>
      <c r="L2862" s="34"/>
      <c r="M2862" s="34"/>
      <c r="N2862" s="34"/>
      <c r="O2862" s="34"/>
      <c r="P2862" s="34"/>
      <c r="Q2862" s="34"/>
      <c r="R2862" s="34"/>
      <c r="S2862" s="34"/>
      <c r="T2862" s="34"/>
      <c r="U2862" s="34"/>
      <c r="V2862" s="34"/>
      <c r="W2862" s="34"/>
      <c r="X2862" s="34"/>
      <c r="Y2862" s="34"/>
      <c r="Z2862" s="34"/>
      <c r="AA2862" s="34"/>
      <c r="AB2862" s="34"/>
      <c r="AC2862" s="195"/>
      <c r="AD2862" s="196"/>
      <c r="AE2862" s="196"/>
      <c r="AF2862" s="196"/>
      <c r="AG2862" s="196"/>
      <c r="AH2862" s="196"/>
      <c r="AI2862" s="196"/>
      <c r="AJ2862" s="196"/>
      <c r="AK2862" s="197"/>
      <c r="AL2862" s="196"/>
      <c r="AM2862" s="198"/>
    </row>
    <row r="2863" spans="1:39" s="6" customFormat="1" outlineLevel="1">
      <c r="B2863" s="116"/>
      <c r="C2863" s="35"/>
      <c r="D2863" s="36"/>
      <c r="E2863" s="36"/>
      <c r="F2863" s="36"/>
      <c r="G2863" s="36"/>
      <c r="H2863" s="37"/>
      <c r="I2863" s="38" t="s">
        <v>24</v>
      </c>
      <c r="J2863" s="21" t="e">
        <f>AVERAGE(J2843:J2844,J2846,J2848,J2850,J2852,J2854,J2856,J2858,J2860)</f>
        <v>#DIV/0!</v>
      </c>
      <c r="K2863" s="21" t="e">
        <f t="shared" ref="K2863:AB2863" si="12652">AVERAGE(K2843:K2844,K2846,K2848,K2850,K2852,K2854,K2856,K2858,K2860)</f>
        <v>#DIV/0!</v>
      </c>
      <c r="L2863" s="21" t="e">
        <f t="shared" si="12652"/>
        <v>#DIV/0!</v>
      </c>
      <c r="M2863" s="21" t="e">
        <f t="shared" si="12652"/>
        <v>#DIV/0!</v>
      </c>
      <c r="N2863" s="21" t="e">
        <f t="shared" si="12652"/>
        <v>#DIV/0!</v>
      </c>
      <c r="O2863" s="21" t="e">
        <f t="shared" si="12652"/>
        <v>#DIV/0!</v>
      </c>
      <c r="P2863" s="21" t="e">
        <f t="shared" si="12652"/>
        <v>#DIV/0!</v>
      </c>
      <c r="Q2863" s="21">
        <f t="shared" si="12652"/>
        <v>0</v>
      </c>
      <c r="R2863" s="21" t="e">
        <f t="shared" si="12652"/>
        <v>#DIV/0!</v>
      </c>
      <c r="S2863" s="21" t="e">
        <f t="shared" si="12652"/>
        <v>#DIV/0!</v>
      </c>
      <c r="T2863" s="21">
        <f t="shared" si="12652"/>
        <v>0</v>
      </c>
      <c r="U2863" s="21" t="e">
        <f t="shared" si="12652"/>
        <v>#DIV/0!</v>
      </c>
      <c r="V2863" s="21" t="e">
        <f t="shared" si="12652"/>
        <v>#DIV/0!</v>
      </c>
      <c r="W2863" s="21" t="e">
        <f t="shared" si="12652"/>
        <v>#DIV/0!</v>
      </c>
      <c r="X2863" s="21" t="e">
        <f t="shared" si="12652"/>
        <v>#DIV/0!</v>
      </c>
      <c r="Y2863" s="21" t="e">
        <f t="shared" si="12652"/>
        <v>#DIV/0!</v>
      </c>
      <c r="Z2863" s="21" t="e">
        <f t="shared" si="12652"/>
        <v>#DIV/0!</v>
      </c>
      <c r="AA2863" s="21" t="e">
        <f t="shared" si="12652"/>
        <v>#DIV/0!</v>
      </c>
      <c r="AB2863" s="21" t="e">
        <f t="shared" si="12652"/>
        <v>#DIV/0!</v>
      </c>
      <c r="AC2863" s="199"/>
      <c r="AD2863" s="200"/>
      <c r="AE2863" s="200"/>
      <c r="AF2863" s="200"/>
      <c r="AG2863" s="200"/>
      <c r="AH2863" s="200"/>
      <c r="AI2863" s="200"/>
      <c r="AJ2863" s="200"/>
      <c r="AK2863" s="201"/>
      <c r="AL2863" s="200"/>
      <c r="AM2863" s="202"/>
    </row>
    <row r="2864" spans="1:39" s="6" customFormat="1" outlineLevel="1">
      <c r="B2864" s="116"/>
      <c r="C2864" s="35"/>
      <c r="D2864" s="36"/>
      <c r="E2864" s="36"/>
      <c r="F2864" s="36"/>
      <c r="G2864" s="36"/>
      <c r="H2864" s="37"/>
      <c r="I2864" s="38" t="s">
        <v>26</v>
      </c>
      <c r="J2864" s="21">
        <f>MIN(J2843:J2844,J2846,J2848,J2850,J2852,J2854,J2856,J2858,J2860)</f>
        <v>0</v>
      </c>
      <c r="K2864" s="21">
        <f t="shared" ref="K2864:AB2864" si="12653">MIN(K2843:K2844,K2846,K2848,K2850,K2852,K2854,K2856,K2858,K2860)</f>
        <v>0</v>
      </c>
      <c r="L2864" s="21">
        <f t="shared" si="12653"/>
        <v>0</v>
      </c>
      <c r="M2864" s="21">
        <f t="shared" si="12653"/>
        <v>0</v>
      </c>
      <c r="N2864" s="21">
        <f t="shared" si="12653"/>
        <v>0</v>
      </c>
      <c r="O2864" s="21">
        <f t="shared" si="12653"/>
        <v>0</v>
      </c>
      <c r="P2864" s="21">
        <f t="shared" si="12653"/>
        <v>0</v>
      </c>
      <c r="Q2864" s="21">
        <f t="shared" si="12653"/>
        <v>0</v>
      </c>
      <c r="R2864" s="21">
        <f t="shared" si="12653"/>
        <v>0</v>
      </c>
      <c r="S2864" s="21">
        <f t="shared" si="12653"/>
        <v>0</v>
      </c>
      <c r="T2864" s="21">
        <f t="shared" si="12653"/>
        <v>0</v>
      </c>
      <c r="U2864" s="21">
        <f t="shared" si="12653"/>
        <v>0</v>
      </c>
      <c r="V2864" s="21">
        <f t="shared" si="12653"/>
        <v>0</v>
      </c>
      <c r="W2864" s="21">
        <f t="shared" si="12653"/>
        <v>0</v>
      </c>
      <c r="X2864" s="21" t="e">
        <f t="shared" si="12653"/>
        <v>#DIV/0!</v>
      </c>
      <c r="Y2864" s="21">
        <f t="shared" si="12653"/>
        <v>0</v>
      </c>
      <c r="Z2864" s="21">
        <f t="shared" si="12653"/>
        <v>0</v>
      </c>
      <c r="AA2864" s="21">
        <f t="shared" si="12653"/>
        <v>0</v>
      </c>
      <c r="AB2864" s="21">
        <f t="shared" si="12653"/>
        <v>0</v>
      </c>
      <c r="AC2864" s="199"/>
      <c r="AD2864" s="200"/>
      <c r="AE2864" s="200"/>
      <c r="AF2864" s="200"/>
      <c r="AG2864" s="200"/>
      <c r="AH2864" s="200"/>
      <c r="AI2864" s="200"/>
      <c r="AJ2864" s="200"/>
      <c r="AK2864" s="201"/>
      <c r="AL2864" s="200"/>
      <c r="AM2864" s="202"/>
    </row>
    <row r="2865" spans="1:39" s="6" customFormat="1" outlineLevel="1">
      <c r="B2865" s="116"/>
      <c r="C2865" s="35"/>
      <c r="D2865" s="36"/>
      <c r="E2865" s="36"/>
      <c r="F2865" s="36"/>
      <c r="G2865" s="36"/>
      <c r="H2865" s="37"/>
      <c r="I2865" s="38" t="s">
        <v>25</v>
      </c>
      <c r="J2865" s="21">
        <f>MAX(J2843:J2844,J2846,J2848,J2850,J2852,J2854,J2856,J2858,J2860)</f>
        <v>0</v>
      </c>
      <c r="K2865" s="21">
        <f t="shared" ref="K2865:AB2865" si="12654">MAX(K2843:K2844,K2846,K2848,K2850,K2852,K2854,K2856,K2858,K2860)</f>
        <v>0</v>
      </c>
      <c r="L2865" s="21">
        <f t="shared" si="12654"/>
        <v>0</v>
      </c>
      <c r="M2865" s="21">
        <f t="shared" si="12654"/>
        <v>0</v>
      </c>
      <c r="N2865" s="21">
        <f t="shared" si="12654"/>
        <v>0</v>
      </c>
      <c r="O2865" s="21">
        <f t="shared" si="12654"/>
        <v>0</v>
      </c>
      <c r="P2865" s="21">
        <f t="shared" si="12654"/>
        <v>0</v>
      </c>
      <c r="Q2865" s="21">
        <f t="shared" si="12654"/>
        <v>0</v>
      </c>
      <c r="R2865" s="21">
        <f t="shared" si="12654"/>
        <v>0</v>
      </c>
      <c r="S2865" s="21">
        <f t="shared" si="12654"/>
        <v>0</v>
      </c>
      <c r="T2865" s="21">
        <f t="shared" si="12654"/>
        <v>0</v>
      </c>
      <c r="U2865" s="21">
        <f t="shared" si="12654"/>
        <v>0</v>
      </c>
      <c r="V2865" s="21">
        <f t="shared" si="12654"/>
        <v>0</v>
      </c>
      <c r="W2865" s="21">
        <f t="shared" si="12654"/>
        <v>0</v>
      </c>
      <c r="X2865" s="21" t="e">
        <f t="shared" si="12654"/>
        <v>#DIV/0!</v>
      </c>
      <c r="Y2865" s="21">
        <f t="shared" si="12654"/>
        <v>0</v>
      </c>
      <c r="Z2865" s="21">
        <f t="shared" si="12654"/>
        <v>0</v>
      </c>
      <c r="AA2865" s="21">
        <f t="shared" si="12654"/>
        <v>0</v>
      </c>
      <c r="AB2865" s="21">
        <f t="shared" si="12654"/>
        <v>0</v>
      </c>
      <c r="AC2865" s="199"/>
      <c r="AD2865" s="200"/>
      <c r="AE2865" s="200"/>
      <c r="AF2865" s="200"/>
      <c r="AG2865" s="200"/>
      <c r="AH2865" s="200"/>
      <c r="AI2865" s="200"/>
      <c r="AJ2865" s="200"/>
      <c r="AK2865" s="201"/>
      <c r="AL2865" s="200"/>
      <c r="AM2865" s="202"/>
    </row>
    <row r="2866" spans="1:39" s="6" customFormat="1" outlineLevel="1">
      <c r="B2866" s="116"/>
      <c r="C2866" s="35"/>
      <c r="D2866" s="36"/>
      <c r="E2866" s="36"/>
      <c r="F2866" s="36"/>
      <c r="G2866" s="36"/>
      <c r="H2866" s="37"/>
      <c r="I2866" s="38"/>
      <c r="J2866" s="21"/>
      <c r="K2866" s="21"/>
      <c r="L2866" s="21"/>
      <c r="M2866" s="21"/>
      <c r="N2866" s="21"/>
      <c r="O2866" s="21"/>
      <c r="P2866" s="21"/>
      <c r="Q2866" s="21"/>
      <c r="R2866" s="21"/>
      <c r="S2866" s="21"/>
      <c r="T2866" s="21"/>
      <c r="U2866" s="21"/>
      <c r="V2866" s="21"/>
      <c r="W2866" s="21"/>
      <c r="X2866" s="21"/>
      <c r="Y2866" s="21"/>
      <c r="Z2866" s="21"/>
      <c r="AA2866" s="21"/>
      <c r="AB2866" s="21"/>
      <c r="AC2866" s="200"/>
      <c r="AD2866" s="200"/>
      <c r="AE2866" s="200"/>
      <c r="AF2866" s="200"/>
      <c r="AG2866" s="200"/>
      <c r="AH2866" s="200"/>
      <c r="AI2866" s="200"/>
      <c r="AJ2866" s="200"/>
      <c r="AK2866" s="200"/>
      <c r="AL2866" s="200"/>
      <c r="AM2866" s="202"/>
    </row>
    <row r="2867" spans="1:39" s="31" customFormat="1" ht="16.5" outlineLevel="1" thickBot="1">
      <c r="B2867" s="117"/>
      <c r="C2867" s="39"/>
      <c r="D2867" s="40"/>
      <c r="E2867" s="40"/>
      <c r="F2867" s="40"/>
      <c r="G2867" s="40"/>
      <c r="H2867" s="41"/>
      <c r="I2867" s="42"/>
      <c r="J2867" s="43"/>
      <c r="K2867" s="43"/>
      <c r="L2867" s="43"/>
      <c r="M2867" s="43"/>
      <c r="N2867" s="43"/>
      <c r="O2867" s="43"/>
      <c r="P2867" s="43"/>
      <c r="Q2867" s="43"/>
      <c r="R2867" s="43"/>
      <c r="S2867" s="43"/>
      <c r="T2867" s="43"/>
      <c r="U2867" s="43"/>
      <c r="V2867" s="43"/>
      <c r="W2867" s="43"/>
      <c r="X2867" s="43"/>
      <c r="Y2867" s="43"/>
      <c r="Z2867" s="43"/>
      <c r="AA2867" s="43"/>
      <c r="AB2867" s="43"/>
      <c r="AC2867" s="204"/>
      <c r="AD2867" s="204"/>
      <c r="AE2867" s="204"/>
      <c r="AF2867" s="204"/>
      <c r="AG2867" s="204"/>
      <c r="AH2867" s="204"/>
      <c r="AI2867" s="204"/>
      <c r="AJ2867" s="204"/>
      <c r="AK2867" s="204"/>
      <c r="AL2867" s="204"/>
      <c r="AM2867" s="205"/>
    </row>
    <row r="2868" spans="1:39" customFormat="1">
      <c r="B2868" s="118"/>
      <c r="C2868" s="28"/>
      <c r="D2868" s="19"/>
      <c r="E2868" s="19"/>
      <c r="F2868" s="19"/>
      <c r="G2868" s="19"/>
      <c r="H2868" s="29"/>
      <c r="I2868" s="20"/>
      <c r="J2868" s="30"/>
      <c r="K2868" s="30"/>
      <c r="L2868" s="30"/>
      <c r="M2868" s="30"/>
      <c r="N2868" s="30"/>
      <c r="O2868" s="30"/>
      <c r="P2868" s="30"/>
      <c r="Q2868" s="30"/>
      <c r="R2868" s="30"/>
      <c r="S2868" s="30"/>
      <c r="T2868" s="30"/>
      <c r="U2868" s="30"/>
      <c r="V2868" s="30"/>
      <c r="W2868" s="30"/>
      <c r="X2868" s="30"/>
      <c r="Y2868" s="30"/>
      <c r="Z2868" s="30"/>
      <c r="AA2868" s="30"/>
      <c r="AB2868" s="30"/>
      <c r="AC2868" s="206"/>
      <c r="AD2868" s="206"/>
      <c r="AE2868" s="206"/>
      <c r="AF2868" s="206"/>
      <c r="AG2868" s="206"/>
      <c r="AH2868" s="206"/>
      <c r="AI2868" s="206"/>
      <c r="AJ2868" s="206"/>
      <c r="AK2868" s="206"/>
      <c r="AL2868" s="206"/>
      <c r="AM2868" s="207"/>
    </row>
    <row r="2869" spans="1:39" customFormat="1" outlineLevel="1">
      <c r="B2869" s="114" t="s">
        <v>41</v>
      </c>
      <c r="C2869" s="28"/>
      <c r="D2869" s="19"/>
      <c r="E2869" s="19"/>
      <c r="F2869" s="19"/>
      <c r="G2869" s="19"/>
      <c r="H2869" s="29"/>
      <c r="I2869" s="20"/>
      <c r="J2869" s="30"/>
      <c r="K2869" s="30"/>
      <c r="L2869" s="30"/>
      <c r="M2869" s="30"/>
      <c r="N2869" s="30"/>
      <c r="O2869" s="30"/>
      <c r="P2869" s="30"/>
      <c r="Q2869" s="30"/>
      <c r="R2869" s="30"/>
      <c r="S2869" s="30"/>
      <c r="T2869" s="30"/>
      <c r="U2869" s="30"/>
      <c r="V2869" s="30"/>
      <c r="W2869" s="30"/>
      <c r="X2869" s="30"/>
      <c r="Y2869" s="30"/>
      <c r="Z2869" s="30"/>
      <c r="AA2869" s="30"/>
      <c r="AB2869" s="30"/>
      <c r="AC2869" s="206"/>
      <c r="AD2869" s="206"/>
      <c r="AE2869" s="206"/>
      <c r="AF2869" s="206"/>
      <c r="AG2869" s="206"/>
      <c r="AH2869" s="206"/>
      <c r="AI2869" s="206"/>
      <c r="AJ2869" s="206"/>
      <c r="AK2869" s="206"/>
      <c r="AL2869" s="206"/>
      <c r="AM2869" s="207"/>
    </row>
    <row r="2870" spans="1:39" customFormat="1" outlineLevel="1">
      <c r="A2870" t="str">
        <f>B2870&amp;C2870</f>
        <v>Surname, Forename1</v>
      </c>
      <c r="B2870" s="255" t="s">
        <v>28</v>
      </c>
      <c r="C2870" s="122">
        <v>1</v>
      </c>
      <c r="D2870" s="26" t="s">
        <v>22</v>
      </c>
      <c r="E2870" s="103"/>
      <c r="F2870" s="217"/>
      <c r="G2870" s="218"/>
      <c r="H2870" s="16"/>
      <c r="I2870" s="16"/>
      <c r="J2870" s="17"/>
      <c r="K2870" s="94"/>
      <c r="L2870" s="94"/>
      <c r="M2870" s="94"/>
      <c r="N2870" s="94"/>
      <c r="O2870" s="94"/>
      <c r="P2870" s="94"/>
      <c r="Q2870" s="17">
        <f>SUM(K2870:P2870)</f>
        <v>0</v>
      </c>
      <c r="R2870" s="94"/>
      <c r="S2870" s="94"/>
      <c r="T2870" s="17">
        <f>SUM(R2870:S2870)</f>
        <v>0</v>
      </c>
      <c r="U2870" s="17"/>
      <c r="V2870" s="94"/>
      <c r="W2870" s="17"/>
      <c r="X2870" s="94" t="e">
        <f>AVERAGE(V2870:W2870)</f>
        <v>#DIV/0!</v>
      </c>
      <c r="Y2870" s="17"/>
      <c r="Z2870" s="17"/>
      <c r="AA2870" s="17"/>
      <c r="AB2870" s="17"/>
      <c r="AC2870" s="190">
        <f>IF(J2870&lt;&gt;0,INT(25.4347*POWER((18-J2870),1.81)),0)</f>
        <v>0</v>
      </c>
      <c r="AD2870" s="190">
        <f>IF(Q2870&lt;&gt;0,INT(0.14354*POWER(((10*Q2870)-220),1.4)),0)</f>
        <v>0</v>
      </c>
      <c r="AE2870" s="190">
        <f>IF(T2870&lt;&gt;0,INT(51.39*POWER((T2870-1.5),1.05)),0)</f>
        <v>0</v>
      </c>
      <c r="AF2870" s="190">
        <f>IF(U2870&lt;&gt;0,INT(0.8465*POWER(((100*U2870)-75),1.42)),0)</f>
        <v>0</v>
      </c>
      <c r="AG2870" s="190" t="e">
        <f>IF(X2870&lt;&gt;0,INT(1.53775*POWER((82-X2870),1.81)),0)</f>
        <v>#DIV/0!</v>
      </c>
      <c r="AH2870" s="190">
        <f>IF(Y2870&lt;&gt;0,INT(5.74352*POWER((28.5-Y2870),1.92)),0)</f>
        <v>0</v>
      </c>
      <c r="AI2870" s="190">
        <f>IF(Z2870&lt;&gt;0,INT(12.91*POWER((Z2870-4),1.1)),0)</f>
        <v>0</v>
      </c>
      <c r="AJ2870" s="190">
        <f>IF(AA2870&lt;&gt;0,INT(0.2797*POWER(((100*AA2870)),1.35)),0)</f>
        <v>0</v>
      </c>
      <c r="AK2870" s="191">
        <f>IF(AB2870&lt;&gt;0,INT(100.14*POWER((AB2870-1),1.08)),0)</f>
        <v>0</v>
      </c>
      <c r="AL2870" s="208">
        <v>7</v>
      </c>
      <c r="AM2870" s="193" t="e">
        <f>SUM(AC2870:AK2870)</f>
        <v>#DIV/0!</v>
      </c>
    </row>
    <row r="2871" spans="1:39" customFormat="1" outlineLevel="1">
      <c r="A2871" t="str">
        <f>B2870&amp;C2871</f>
        <v>Surname, Forename2</v>
      </c>
      <c r="B2871" s="256"/>
      <c r="C2871" s="123">
        <v>2</v>
      </c>
      <c r="D2871" s="26" t="s">
        <v>22</v>
      </c>
      <c r="E2871" s="103"/>
      <c r="F2871" s="219"/>
      <c r="G2871" s="220"/>
      <c r="H2871" s="15"/>
      <c r="I2871" s="16"/>
      <c r="J2871" s="17"/>
      <c r="K2871" s="94"/>
      <c r="L2871" s="94"/>
      <c r="M2871" s="94"/>
      <c r="N2871" s="94"/>
      <c r="O2871" s="94"/>
      <c r="P2871" s="94"/>
      <c r="Q2871" s="17" t="str">
        <f>IF(SUM(K2871:P2871)=0,"",SUM(K2871:P2871))</f>
        <v/>
      </c>
      <c r="R2871" s="94"/>
      <c r="S2871" s="94"/>
      <c r="T2871" s="17" t="str">
        <f>IF(SUM(R2871:S2871)=0,"",SUM(R2871:S2871))</f>
        <v/>
      </c>
      <c r="U2871" s="17"/>
      <c r="V2871" s="94"/>
      <c r="W2871" s="17"/>
      <c r="X2871" s="94" t="str">
        <f>IFERROR(AVERAGE(V2871:W2871),"")</f>
        <v/>
      </c>
      <c r="Y2871" s="17"/>
      <c r="Z2871" s="17"/>
      <c r="AA2871" s="71"/>
      <c r="AB2871" s="17"/>
      <c r="AC2871" s="190" t="str">
        <f>IF(J2871="","",IF(J2871&lt;&gt;0,INT(25.4347*POWER((18-J2871),1.81)),0))</f>
        <v/>
      </c>
      <c r="AD2871" s="190" t="str">
        <f>IFERROR(IF(Q2871&lt;&gt;0,INT(0.14354*POWER(((10*Q2871)-220),1.4)),0),"")</f>
        <v/>
      </c>
      <c r="AE2871" s="190" t="str">
        <f>IFERROR(IF(T2871&lt;&gt;0,INT(51.39*POWER((T2871-1.5),1.05)),0),"")</f>
        <v/>
      </c>
      <c r="AF2871" s="190">
        <f>IF(U2871&lt;&gt;0,INT(0.8465*POWER(((100*U2871)-75),1.42)),0)</f>
        <v>0</v>
      </c>
      <c r="AG2871" s="190" t="str">
        <f>IFERROR(IF(X2871&lt;&gt;0,INT(1.53775*POWER((82-X2871),1.81)),0),"")</f>
        <v/>
      </c>
      <c r="AH2871" s="190" t="str">
        <f>IF(Y2871="","",IF(Y2871&lt;&gt;0,INT(5.74352*POWER((28.5-Y2871),1.92)),0))</f>
        <v/>
      </c>
      <c r="AI2871" s="190">
        <f>IF(Z2871&lt;&gt;0,INT(12.91*POWER((Z2871-4),1.1)),0)</f>
        <v>0</v>
      </c>
      <c r="AJ2871" s="190" t="str">
        <f>IF(AA2871="","",IF(AA2871&lt;&gt;0,INT(0.2797*POWER(((100*AA2871)),1.35)),0))</f>
        <v/>
      </c>
      <c r="AK2871" s="191" t="str">
        <f>IF(AB2871="","",IF(AB2871&lt;&gt;0,INT(100.14*POWER((AB2871-1),1.08)),0))</f>
        <v/>
      </c>
      <c r="AL2871" s="192">
        <f>COUNT(J2871,Q2871,T2871,X2871,Y2871,AA2871,AB2871)</f>
        <v>0</v>
      </c>
      <c r="AM2871" s="193" t="str">
        <f>IF(AL2871=0,"",SUM(AC2871:AK2871))</f>
        <v/>
      </c>
    </row>
    <row r="2872" spans="1:39" customFormat="1" outlineLevel="1">
      <c r="B2872" s="256"/>
      <c r="C2872" s="124" t="s">
        <v>65</v>
      </c>
      <c r="D2872" s="103"/>
      <c r="E2872" s="103"/>
      <c r="F2872" s="219"/>
      <c r="G2872" s="220"/>
      <c r="H2872" s="104"/>
      <c r="I2872" s="105"/>
      <c r="J2872" s="107" t="str">
        <f>IFERROR((J2870-J2871)/J2871*100%,"")</f>
        <v/>
      </c>
      <c r="K2872" s="107" t="str">
        <f>IFERROR((K2871-K2870)/K2871*100%,"")</f>
        <v/>
      </c>
      <c r="L2872" s="107" t="str">
        <f t="shared" ref="L2872:S2872" si="12655">IFERROR((L2871-L2870)/L2871*100%,"")</f>
        <v/>
      </c>
      <c r="M2872" s="107" t="str">
        <f t="shared" si="12655"/>
        <v/>
      </c>
      <c r="N2872" s="107" t="str">
        <f t="shared" si="12655"/>
        <v/>
      </c>
      <c r="O2872" s="107" t="str">
        <f t="shared" si="12655"/>
        <v/>
      </c>
      <c r="P2872" s="107" t="str">
        <f t="shared" si="12655"/>
        <v/>
      </c>
      <c r="Q2872" s="107" t="str">
        <f t="shared" si="12655"/>
        <v/>
      </c>
      <c r="R2872" s="107" t="str">
        <f t="shared" si="12655"/>
        <v/>
      </c>
      <c r="S2872" s="107" t="str">
        <f t="shared" si="12655"/>
        <v/>
      </c>
      <c r="T2872" s="107" t="str">
        <f>IFERROR((T2871-T2870)/T2871*100%,"")</f>
        <v/>
      </c>
      <c r="U2872" s="107" t="str">
        <f t="shared" ref="U2872" si="12656">IFERROR((U2871-U2870)/U2871*100%,"")</f>
        <v/>
      </c>
      <c r="V2872" s="107" t="str">
        <f>IFERROR((V2870-V2871)/V2871*100%,"")</f>
        <v/>
      </c>
      <c r="W2872" s="107" t="str">
        <f>IFERROR((W2870-W2871)/W2871*100%,"")</f>
        <v/>
      </c>
      <c r="X2872" s="107" t="str">
        <f>IFERROR((X2870-X2871)/X2871*100%,"")</f>
        <v/>
      </c>
      <c r="Y2872" s="107" t="str">
        <f>IFERROR((Y2870-Y2871)/Y2871*100%,"")</f>
        <v/>
      </c>
      <c r="Z2872" s="107" t="str">
        <f t="shared" ref="Z2872:AB2872" si="12657">IFERROR((Z2871-Z2870)/Z2871*100%,"")</f>
        <v/>
      </c>
      <c r="AA2872" s="107" t="str">
        <f t="shared" si="12657"/>
        <v/>
      </c>
      <c r="AB2872" s="107" t="str">
        <f t="shared" si="12657"/>
        <v/>
      </c>
      <c r="AC2872" s="194" t="str">
        <f t="shared" ref="AC2872" si="12658">IFERROR((AC2871-AC2870)/AC2871*100%,"")</f>
        <v/>
      </c>
      <c r="AD2872" s="194" t="str">
        <f t="shared" ref="AD2872" si="12659">IFERROR((AD2871-AD2870)/AD2871*100%,"")</f>
        <v/>
      </c>
      <c r="AE2872" s="194" t="str">
        <f t="shared" ref="AE2872" si="12660">IFERROR((AE2871-AE2870)/AE2871*100%,"")</f>
        <v/>
      </c>
      <c r="AF2872" s="194" t="str">
        <f t="shared" ref="AF2872" si="12661">IFERROR((AF2871-AF2870)/AF2871*100%,"")</f>
        <v/>
      </c>
      <c r="AG2872" s="194" t="str">
        <f t="shared" ref="AG2872" si="12662">IFERROR((AG2871-AG2870)/AG2871*100%,"")</f>
        <v/>
      </c>
      <c r="AH2872" s="194" t="str">
        <f t="shared" ref="AH2872" si="12663">IFERROR((AH2871-AH2870)/AH2871*100%,"")</f>
        <v/>
      </c>
      <c r="AI2872" s="194" t="str">
        <f t="shared" ref="AI2872" si="12664">IFERROR((AI2871-AI2870)/AI2871*100%,"")</f>
        <v/>
      </c>
      <c r="AJ2872" s="194" t="str">
        <f t="shared" ref="AJ2872" si="12665">IFERROR((AJ2871-AJ2870)/AJ2871*100%,"")</f>
        <v/>
      </c>
      <c r="AK2872" s="194" t="str">
        <f t="shared" ref="AK2872" si="12666">IFERROR((AK2871-AK2870)/AK2871*100%,"")</f>
        <v/>
      </c>
      <c r="AL2872" s="194" t="str">
        <f t="shared" ref="AL2872:AM2872" si="12667">IFERROR((AL2871-AL2870)/AL2871*100%,"")</f>
        <v/>
      </c>
      <c r="AM2872" s="228" t="str">
        <f t="shared" si="12667"/>
        <v/>
      </c>
    </row>
    <row r="2873" spans="1:39" customFormat="1" outlineLevel="1">
      <c r="A2873" t="str">
        <f>B2870&amp;C2873</f>
        <v>Surname, Forename3</v>
      </c>
      <c r="B2873" s="256"/>
      <c r="C2873" s="123">
        <v>3</v>
      </c>
      <c r="D2873" s="26" t="s">
        <v>22</v>
      </c>
      <c r="E2873" s="103"/>
      <c r="F2873" s="219"/>
      <c r="G2873" s="220"/>
      <c r="H2873" s="15"/>
      <c r="I2873" s="16"/>
      <c r="J2873" s="17"/>
      <c r="K2873" s="94"/>
      <c r="L2873" s="94"/>
      <c r="M2873" s="94"/>
      <c r="N2873" s="94"/>
      <c r="O2873" s="94"/>
      <c r="P2873" s="94"/>
      <c r="Q2873" s="17" t="str">
        <f>IF(SUM(K2873:P2873)=0,"",SUM(K2873:P2873))</f>
        <v/>
      </c>
      <c r="R2873" s="94"/>
      <c r="S2873" s="94"/>
      <c r="T2873" s="17" t="str">
        <f>IF(SUM(R2873:S2873)=0,"",SUM(R2873:S2873))</f>
        <v/>
      </c>
      <c r="U2873" s="17"/>
      <c r="V2873" s="94"/>
      <c r="W2873" s="17"/>
      <c r="X2873" s="94" t="str">
        <f>IFERROR(AVERAGE(V2873:W2873),"")</f>
        <v/>
      </c>
      <c r="Y2873" s="17"/>
      <c r="Z2873" s="17"/>
      <c r="AA2873" s="71"/>
      <c r="AB2873" s="17"/>
      <c r="AC2873" s="190" t="str">
        <f>IF(J2873="","",IF(J2873&lt;&gt;0,INT(25.4347*POWER((18-J2873),1.81)),0))</f>
        <v/>
      </c>
      <c r="AD2873" s="190" t="str">
        <f>IFERROR(IF(Q2873&lt;&gt;0,INT(0.14354*POWER(((10*Q2873)-220),1.4)),0),"")</f>
        <v/>
      </c>
      <c r="AE2873" s="190" t="str">
        <f>IFERROR(IF(T2873&lt;&gt;0,INT(51.39*POWER((T2873-1.5),1.05)),0),"")</f>
        <v/>
      </c>
      <c r="AF2873" s="190">
        <f>IF(U2873&lt;&gt;0,INT(0.8465*POWER(((100*U2873)-75),1.42)),0)</f>
        <v>0</v>
      </c>
      <c r="AG2873" s="190" t="str">
        <f>IFERROR(IF(X2873&lt;&gt;0,INT(1.53775*POWER((82-X2873),1.81)),0),"")</f>
        <v/>
      </c>
      <c r="AH2873" s="190" t="str">
        <f>IF(Y2873="","",IF(Y2873&lt;&gt;0,INT(5.74352*POWER((28.5-Y2873),1.92)),0))</f>
        <v/>
      </c>
      <c r="AI2873" s="190">
        <f>IF(Z2873&lt;&gt;0,INT(12.91*POWER((Z2873-4),1.1)),0)</f>
        <v>0</v>
      </c>
      <c r="AJ2873" s="190" t="str">
        <f>IF(AA2873="","",IF(AA2873&lt;&gt;0,INT(0.2797*POWER(((100*AA2873)),1.35)),0))</f>
        <v/>
      </c>
      <c r="AK2873" s="191" t="str">
        <f>IF(AB2873="","",IF(AB2873&lt;&gt;0,INT(100.14*POWER((AB2873-1),1.08)),0))</f>
        <v/>
      </c>
      <c r="AL2873" s="192">
        <f>COUNT(J2873,Q2873,T2873,X2873,Y2873,AA2873,AB2873)</f>
        <v>0</v>
      </c>
      <c r="AM2873" s="193" t="str">
        <f>IF(AL2873=0,"",SUM(AC2873:AK2873))</f>
        <v/>
      </c>
    </row>
    <row r="2874" spans="1:39" customFormat="1" outlineLevel="1">
      <c r="B2874" s="256"/>
      <c r="C2874" s="124" t="s">
        <v>65</v>
      </c>
      <c r="D2874" s="103"/>
      <c r="E2874" s="103"/>
      <c r="F2874" s="219"/>
      <c r="G2874" s="220"/>
      <c r="H2874" s="104"/>
      <c r="I2874" s="105"/>
      <c r="J2874" s="107" t="str">
        <f>IFERROR((J2871-J2873)/J2873*100%,"")</f>
        <v/>
      </c>
      <c r="K2874" s="107" t="str">
        <f t="shared" ref="K2874:T2874" si="12668">IFERROR((K2873-K2871)/K2873*100%,"")</f>
        <v/>
      </c>
      <c r="L2874" s="107" t="str">
        <f t="shared" si="12668"/>
        <v/>
      </c>
      <c r="M2874" s="107" t="str">
        <f t="shared" si="12668"/>
        <v/>
      </c>
      <c r="N2874" s="107" t="str">
        <f t="shared" si="12668"/>
        <v/>
      </c>
      <c r="O2874" s="107" t="str">
        <f t="shared" si="12668"/>
        <v/>
      </c>
      <c r="P2874" s="107" t="str">
        <f t="shared" si="12668"/>
        <v/>
      </c>
      <c r="Q2874" s="107" t="str">
        <f t="shared" si="12668"/>
        <v/>
      </c>
      <c r="R2874" s="107" t="str">
        <f t="shared" si="12668"/>
        <v/>
      </c>
      <c r="S2874" s="107" t="str">
        <f t="shared" si="12668"/>
        <v/>
      </c>
      <c r="T2874" s="107" t="str">
        <f t="shared" si="12668"/>
        <v/>
      </c>
      <c r="U2874" s="107" t="str">
        <f t="shared" ref="U2874" si="12669">IFERROR((U2873-U2872)/U2873*100%,"")</f>
        <v/>
      </c>
      <c r="V2874" s="107" t="str">
        <f>IFERROR((V2871-V2873)/V2873*100%,"")</f>
        <v/>
      </c>
      <c r="W2874" s="107" t="str">
        <f>IFERROR((W2871-W2873)/W2873*100%,"")</f>
        <v/>
      </c>
      <c r="X2874" s="107" t="str">
        <f>IFERROR((X2871-X2873)/X2873*100%,"")</f>
        <v/>
      </c>
      <c r="Y2874" s="107" t="str">
        <f>IFERROR((Y2871-Y2873)/Y2873*100%,"")</f>
        <v/>
      </c>
      <c r="Z2874" s="107" t="str">
        <f t="shared" ref="Z2874" si="12670">IFERROR((Z2873-Z2872)/Z2873*100%,"")</f>
        <v/>
      </c>
      <c r="AA2874" s="107" t="str">
        <f>IFERROR((AA2873-AA2871)/AA2873*100%,"")</f>
        <v/>
      </c>
      <c r="AB2874" s="107" t="str">
        <f>IFERROR((AB2873-AB2871)/AB2873*100%,"")</f>
        <v/>
      </c>
      <c r="AC2874" s="194" t="str">
        <f t="shared" ref="AC2874" si="12671">IFERROR((AC2873-AC2872)/AC2873*100%,"")</f>
        <v/>
      </c>
      <c r="AD2874" s="194" t="str">
        <f t="shared" ref="AD2874" si="12672">IFERROR((AD2873-AD2872)/AD2873*100%,"")</f>
        <v/>
      </c>
      <c r="AE2874" s="194" t="str">
        <f t="shared" ref="AE2874" si="12673">IFERROR((AE2873-AE2872)/AE2873*100%,"")</f>
        <v/>
      </c>
      <c r="AF2874" s="194" t="str">
        <f t="shared" ref="AF2874" si="12674">IFERROR((AF2873-AF2872)/AF2873*100%,"")</f>
        <v/>
      </c>
      <c r="AG2874" s="194" t="str">
        <f t="shared" ref="AG2874" si="12675">IFERROR((AG2873-AG2872)/AG2873*100%,"")</f>
        <v/>
      </c>
      <c r="AH2874" s="194" t="str">
        <f t="shared" ref="AH2874" si="12676">IFERROR((AH2873-AH2872)/AH2873*100%,"")</f>
        <v/>
      </c>
      <c r="AI2874" s="194" t="str">
        <f t="shared" ref="AI2874" si="12677">IFERROR((AI2873-AI2872)/AI2873*100%,"")</f>
        <v/>
      </c>
      <c r="AJ2874" s="194" t="str">
        <f t="shared" ref="AJ2874" si="12678">IFERROR((AJ2873-AJ2872)/AJ2873*100%,"")</f>
        <v/>
      </c>
      <c r="AK2874" s="194" t="str">
        <f t="shared" ref="AK2874" si="12679">IFERROR((AK2873-AK2872)/AK2873*100%,"")</f>
        <v/>
      </c>
      <c r="AL2874" s="194" t="str">
        <f t="shared" ref="AL2874" si="12680">IFERROR((AL2873-AL2872)/AL2873*100%,"")</f>
        <v/>
      </c>
      <c r="AM2874" s="227" t="str">
        <f>IFERROR((AM2873-AM2871)/AM2873*100%,"")</f>
        <v/>
      </c>
    </row>
    <row r="2875" spans="1:39" customFormat="1" outlineLevel="1">
      <c r="A2875" t="str">
        <f>B2870&amp;C2875</f>
        <v>Surname, Forename4</v>
      </c>
      <c r="B2875" s="256"/>
      <c r="C2875" s="123">
        <v>4</v>
      </c>
      <c r="D2875" s="26" t="s">
        <v>22</v>
      </c>
      <c r="E2875" s="103"/>
      <c r="F2875" s="219"/>
      <c r="G2875" s="220"/>
      <c r="H2875" s="15"/>
      <c r="I2875" s="16"/>
      <c r="J2875" s="17"/>
      <c r="K2875" s="94"/>
      <c r="L2875" s="94"/>
      <c r="M2875" s="94"/>
      <c r="N2875" s="94"/>
      <c r="O2875" s="94"/>
      <c r="P2875" s="94"/>
      <c r="Q2875" s="17" t="str">
        <f>IF(SUM(K2875:P2875)=0,"",SUM(K2875:P2875))</f>
        <v/>
      </c>
      <c r="R2875" s="94"/>
      <c r="S2875" s="94"/>
      <c r="T2875" s="17" t="str">
        <f>IF(SUM(R2875:S2875)=0,"",SUM(R2875:S2875))</f>
        <v/>
      </c>
      <c r="U2875" s="17"/>
      <c r="V2875" s="94"/>
      <c r="W2875" s="17"/>
      <c r="X2875" s="94" t="str">
        <f>IFERROR(AVERAGE(V2875:W2875),"")</f>
        <v/>
      </c>
      <c r="Y2875" s="17"/>
      <c r="Z2875" s="17"/>
      <c r="AA2875" s="71"/>
      <c r="AB2875" s="17"/>
      <c r="AC2875" s="190" t="str">
        <f>IF(J2875="","",IF(J2875&lt;&gt;0,INT(25.4347*POWER((18-J2875),1.81)),0))</f>
        <v/>
      </c>
      <c r="AD2875" s="190" t="str">
        <f>IFERROR(IF(Q2875&lt;&gt;0,INT(0.14354*POWER(((10*Q2875)-220),1.4)),0),"")</f>
        <v/>
      </c>
      <c r="AE2875" s="190" t="str">
        <f>IFERROR(IF(T2875&lt;&gt;0,INT(51.39*POWER((T2875-1.5),1.05)),0),"")</f>
        <v/>
      </c>
      <c r="AF2875" s="190">
        <f>IF(U2875&lt;&gt;0,INT(0.8465*POWER(((100*U2875)-75),1.42)),0)</f>
        <v>0</v>
      </c>
      <c r="AG2875" s="190" t="str">
        <f>IFERROR(IF(X2875&lt;&gt;0,INT(1.53775*POWER((82-X2875),1.81)),0),"")</f>
        <v/>
      </c>
      <c r="AH2875" s="190" t="str">
        <f>IF(Y2875="","",IF(Y2875&lt;&gt;0,INT(5.74352*POWER((28.5-Y2875),1.92)),0))</f>
        <v/>
      </c>
      <c r="AI2875" s="190">
        <f>IF(Z2875&lt;&gt;0,INT(12.91*POWER((Z2875-4),1.1)),0)</f>
        <v>0</v>
      </c>
      <c r="AJ2875" s="190" t="str">
        <f>IF(AA2875="","",IF(AA2875&lt;&gt;0,INT(0.2797*POWER(((100*AA2875)),1.35)),0))</f>
        <v/>
      </c>
      <c r="AK2875" s="191" t="str">
        <f>IF(AB2875="","",IF(AB2875&lt;&gt;0,INT(100.14*POWER((AB2875-1),1.08)),0))</f>
        <v/>
      </c>
      <c r="AL2875" s="192">
        <f>COUNT(J2875,Q2875,T2875,X2875,Y2875,AA2875,AB2875)</f>
        <v>0</v>
      </c>
      <c r="AM2875" s="193" t="str">
        <f>IF(AL2875=0,"",SUM(AC2875:AK2875))</f>
        <v/>
      </c>
    </row>
    <row r="2876" spans="1:39" customFormat="1" outlineLevel="1">
      <c r="B2876" s="256"/>
      <c r="C2876" s="124" t="s">
        <v>65</v>
      </c>
      <c r="D2876" s="103"/>
      <c r="E2876" s="103"/>
      <c r="F2876" s="219"/>
      <c r="G2876" s="220"/>
      <c r="H2876" s="104"/>
      <c r="I2876" s="105"/>
      <c r="J2876" s="107" t="str">
        <f>IFERROR((J2873-J2875)/J2875*100%,"")</f>
        <v/>
      </c>
      <c r="K2876" s="107" t="str">
        <f t="shared" ref="K2876:T2876" si="12681">IFERROR((K2875-K2873)/K2875*100%,"")</f>
        <v/>
      </c>
      <c r="L2876" s="107" t="str">
        <f t="shared" si="12681"/>
        <v/>
      </c>
      <c r="M2876" s="107" t="str">
        <f t="shared" si="12681"/>
        <v/>
      </c>
      <c r="N2876" s="107" t="str">
        <f t="shared" si="12681"/>
        <v/>
      </c>
      <c r="O2876" s="107" t="str">
        <f t="shared" si="12681"/>
        <v/>
      </c>
      <c r="P2876" s="107" t="str">
        <f t="shared" si="12681"/>
        <v/>
      </c>
      <c r="Q2876" s="107" t="str">
        <f t="shared" si="12681"/>
        <v/>
      </c>
      <c r="R2876" s="107" t="str">
        <f t="shared" si="12681"/>
        <v/>
      </c>
      <c r="S2876" s="107" t="str">
        <f t="shared" si="12681"/>
        <v/>
      </c>
      <c r="T2876" s="107" t="str">
        <f t="shared" si="12681"/>
        <v/>
      </c>
      <c r="U2876" s="107" t="str">
        <f t="shared" ref="U2876" si="12682">IFERROR((U2875-U2874)/U2875*100%,"")</f>
        <v/>
      </c>
      <c r="V2876" s="107" t="str">
        <f>IFERROR((V2873-V2875)/V2875*100%,"")</f>
        <v/>
      </c>
      <c r="W2876" s="107" t="str">
        <f>IFERROR((W2873-W2875)/W2875*100%,"")</f>
        <v/>
      </c>
      <c r="X2876" s="107" t="str">
        <f>IFERROR((X2873-X2875)/X2875*100%,"")</f>
        <v/>
      </c>
      <c r="Y2876" s="107" t="str">
        <f>IFERROR((Y2873-Y2875)/Y2875*100%,"")</f>
        <v/>
      </c>
      <c r="Z2876" s="107" t="str">
        <f t="shared" ref="Z2876" si="12683">IFERROR((Z2875-Z2874)/Z2875*100%,"")</f>
        <v/>
      </c>
      <c r="AA2876" s="107" t="str">
        <f>IFERROR((AA2875-AA2873)/AA2875*100%,"")</f>
        <v/>
      </c>
      <c r="AB2876" s="107" t="str">
        <f>IFERROR((AB2875-AB2873)/AB2875*100%,"")</f>
        <v/>
      </c>
      <c r="AC2876" s="194" t="str">
        <f t="shared" ref="AC2876" si="12684">IFERROR((AC2875-AC2874)/AC2875*100%,"")</f>
        <v/>
      </c>
      <c r="AD2876" s="194" t="str">
        <f t="shared" ref="AD2876" si="12685">IFERROR((AD2875-AD2874)/AD2875*100%,"")</f>
        <v/>
      </c>
      <c r="AE2876" s="194" t="str">
        <f t="shared" ref="AE2876" si="12686">IFERROR((AE2875-AE2874)/AE2875*100%,"")</f>
        <v/>
      </c>
      <c r="AF2876" s="194" t="str">
        <f t="shared" ref="AF2876" si="12687">IFERROR((AF2875-AF2874)/AF2875*100%,"")</f>
        <v/>
      </c>
      <c r="AG2876" s="194" t="str">
        <f t="shared" ref="AG2876" si="12688">IFERROR((AG2875-AG2874)/AG2875*100%,"")</f>
        <v/>
      </c>
      <c r="AH2876" s="194" t="str">
        <f t="shared" ref="AH2876" si="12689">IFERROR((AH2875-AH2874)/AH2875*100%,"")</f>
        <v/>
      </c>
      <c r="AI2876" s="194" t="str">
        <f t="shared" ref="AI2876" si="12690">IFERROR((AI2875-AI2874)/AI2875*100%,"")</f>
        <v/>
      </c>
      <c r="AJ2876" s="194" t="str">
        <f t="shared" ref="AJ2876" si="12691">IFERROR((AJ2875-AJ2874)/AJ2875*100%,"")</f>
        <v/>
      </c>
      <c r="AK2876" s="194" t="str">
        <f t="shared" ref="AK2876" si="12692">IFERROR((AK2875-AK2874)/AK2875*100%,"")</f>
        <v/>
      </c>
      <c r="AL2876" s="194" t="str">
        <f t="shared" ref="AL2876" si="12693">IFERROR((AL2875-AL2874)/AL2875*100%,"")</f>
        <v/>
      </c>
      <c r="AM2876" s="227" t="str">
        <f>IFERROR((AM2875-AM2873)/AM2875*100%,"")</f>
        <v/>
      </c>
    </row>
    <row r="2877" spans="1:39" customFormat="1" outlineLevel="1">
      <c r="A2877" t="str">
        <f>B2870&amp;C2877</f>
        <v>Surname, Forename5</v>
      </c>
      <c r="B2877" s="256"/>
      <c r="C2877" s="123">
        <v>5</v>
      </c>
      <c r="D2877" s="26" t="s">
        <v>22</v>
      </c>
      <c r="E2877" s="103"/>
      <c r="F2877" s="219"/>
      <c r="G2877" s="220"/>
      <c r="H2877" s="15"/>
      <c r="I2877" s="16"/>
      <c r="J2877" s="17"/>
      <c r="K2877" s="94"/>
      <c r="L2877" s="94"/>
      <c r="M2877" s="94"/>
      <c r="N2877" s="94"/>
      <c r="O2877" s="94"/>
      <c r="P2877" s="94"/>
      <c r="Q2877" s="17" t="str">
        <f>IF(SUM(K2877:P2877)=0,"",SUM(K2877:P2877))</f>
        <v/>
      </c>
      <c r="R2877" s="94"/>
      <c r="S2877" s="94"/>
      <c r="T2877" s="17" t="str">
        <f>IF(SUM(R2877:S2877)=0,"",SUM(R2877:S2877))</f>
        <v/>
      </c>
      <c r="U2877" s="17"/>
      <c r="V2877" s="94"/>
      <c r="W2877" s="17"/>
      <c r="X2877" s="94" t="str">
        <f>IFERROR(AVERAGE(V2877:W2877),"")</f>
        <v/>
      </c>
      <c r="Y2877" s="17"/>
      <c r="Z2877" s="17"/>
      <c r="AA2877" s="71"/>
      <c r="AB2877" s="17"/>
      <c r="AC2877" s="190" t="str">
        <f>IF(J2877="","",IF(J2877&lt;&gt;0,INT(25.4347*POWER((18-J2877),1.81)),0))</f>
        <v/>
      </c>
      <c r="AD2877" s="190" t="str">
        <f>IFERROR(IF(Q2877&lt;&gt;0,INT(0.14354*POWER(((10*Q2877)-220),1.4)),0),"")</f>
        <v/>
      </c>
      <c r="AE2877" s="190" t="str">
        <f>IFERROR(IF(T2877&lt;&gt;0,INT(51.39*POWER((T2877-1.5),1.05)),0),"")</f>
        <v/>
      </c>
      <c r="AF2877" s="190">
        <f>IF(U2877&lt;&gt;0,INT(0.8465*POWER(((100*U2877)-75),1.42)),0)</f>
        <v>0</v>
      </c>
      <c r="AG2877" s="190" t="str">
        <f>IFERROR(IF(X2877&lt;&gt;0,INT(1.53775*POWER((82-X2877),1.81)),0),"")</f>
        <v/>
      </c>
      <c r="AH2877" s="190" t="str">
        <f>IF(Y2877="","",IF(Y2877&lt;&gt;0,INT(5.74352*POWER((28.5-Y2877),1.92)),0))</f>
        <v/>
      </c>
      <c r="AI2877" s="190">
        <f>IF(Z2877&lt;&gt;0,INT(12.91*POWER((Z2877-4),1.1)),0)</f>
        <v>0</v>
      </c>
      <c r="AJ2877" s="190" t="str">
        <f>IF(AA2877="","",IF(AA2877&lt;&gt;0,INT(0.2797*POWER(((100*AA2877)),1.35)),0))</f>
        <v/>
      </c>
      <c r="AK2877" s="191" t="str">
        <f>IF(AB2877="","",IF(AB2877&lt;&gt;0,INT(100.14*POWER((AB2877-1),1.08)),0))</f>
        <v/>
      </c>
      <c r="AL2877" s="192">
        <f>COUNT(J2877,Q2877,T2877,X2877,Y2877,AA2877,AB2877)</f>
        <v>0</v>
      </c>
      <c r="AM2877" s="193" t="str">
        <f>IF(AL2877=0,"",SUM(AC2877:AK2877))</f>
        <v/>
      </c>
    </row>
    <row r="2878" spans="1:39" customFormat="1" outlineLevel="1">
      <c r="B2878" s="256"/>
      <c r="C2878" s="124" t="s">
        <v>65</v>
      </c>
      <c r="D2878" s="103"/>
      <c r="E2878" s="103"/>
      <c r="F2878" s="219"/>
      <c r="G2878" s="220"/>
      <c r="H2878" s="104"/>
      <c r="I2878" s="105"/>
      <c r="J2878" s="107" t="str">
        <f>IFERROR((J2875-J2877)/J2877*100%,"")</f>
        <v/>
      </c>
      <c r="K2878" s="107" t="str">
        <f t="shared" ref="K2878:T2878" si="12694">IFERROR((K2877-K2875)/K2877*100%,"")</f>
        <v/>
      </c>
      <c r="L2878" s="107" t="str">
        <f t="shared" si="12694"/>
        <v/>
      </c>
      <c r="M2878" s="107" t="str">
        <f t="shared" si="12694"/>
        <v/>
      </c>
      <c r="N2878" s="107" t="str">
        <f t="shared" si="12694"/>
        <v/>
      </c>
      <c r="O2878" s="107" t="str">
        <f t="shared" si="12694"/>
        <v/>
      </c>
      <c r="P2878" s="107" t="str">
        <f t="shared" si="12694"/>
        <v/>
      </c>
      <c r="Q2878" s="107" t="str">
        <f t="shared" si="12694"/>
        <v/>
      </c>
      <c r="R2878" s="107" t="str">
        <f t="shared" si="12694"/>
        <v/>
      </c>
      <c r="S2878" s="107" t="str">
        <f t="shared" si="12694"/>
        <v/>
      </c>
      <c r="T2878" s="107" t="str">
        <f t="shared" si="12694"/>
        <v/>
      </c>
      <c r="U2878" s="107" t="str">
        <f t="shared" ref="U2878" si="12695">IFERROR((U2877-U2876)/U2877*100%,"")</f>
        <v/>
      </c>
      <c r="V2878" s="107" t="str">
        <f>IFERROR((V2875-V2877)/V2877*100%,"")</f>
        <v/>
      </c>
      <c r="W2878" s="107" t="str">
        <f>IFERROR((W2875-W2877)/W2877*100%,"")</f>
        <v/>
      </c>
      <c r="X2878" s="107" t="str">
        <f>IFERROR((X2875-X2877)/X2877*100%,"")</f>
        <v/>
      </c>
      <c r="Y2878" s="107" t="str">
        <f>IFERROR((Y2875-Y2877)/Y2877*100%,"")</f>
        <v/>
      </c>
      <c r="Z2878" s="107" t="str">
        <f t="shared" ref="Z2878" si="12696">IFERROR((Z2877-Z2876)/Z2877*100%,"")</f>
        <v/>
      </c>
      <c r="AA2878" s="107" t="str">
        <f>IFERROR((AA2877-AA2875)/AA2877*100%,"")</f>
        <v/>
      </c>
      <c r="AB2878" s="107" t="str">
        <f>IFERROR((AB2877-AB2875)/AB2877*100%,"")</f>
        <v/>
      </c>
      <c r="AC2878" s="194" t="str">
        <f t="shared" ref="AC2878" si="12697">IFERROR((AC2877-AC2876)/AC2877*100%,"")</f>
        <v/>
      </c>
      <c r="AD2878" s="194" t="str">
        <f t="shared" ref="AD2878" si="12698">IFERROR((AD2877-AD2876)/AD2877*100%,"")</f>
        <v/>
      </c>
      <c r="AE2878" s="194" t="str">
        <f t="shared" ref="AE2878" si="12699">IFERROR((AE2877-AE2876)/AE2877*100%,"")</f>
        <v/>
      </c>
      <c r="AF2878" s="194" t="str">
        <f t="shared" ref="AF2878" si="12700">IFERROR((AF2877-AF2876)/AF2877*100%,"")</f>
        <v/>
      </c>
      <c r="AG2878" s="194" t="str">
        <f t="shared" ref="AG2878" si="12701">IFERROR((AG2877-AG2876)/AG2877*100%,"")</f>
        <v/>
      </c>
      <c r="AH2878" s="194" t="str">
        <f t="shared" ref="AH2878" si="12702">IFERROR((AH2877-AH2876)/AH2877*100%,"")</f>
        <v/>
      </c>
      <c r="AI2878" s="194" t="str">
        <f t="shared" ref="AI2878" si="12703">IFERROR((AI2877-AI2876)/AI2877*100%,"")</f>
        <v/>
      </c>
      <c r="AJ2878" s="194" t="str">
        <f t="shared" ref="AJ2878" si="12704">IFERROR((AJ2877-AJ2876)/AJ2877*100%,"")</f>
        <v/>
      </c>
      <c r="AK2878" s="194" t="str">
        <f t="shared" ref="AK2878" si="12705">IFERROR((AK2877-AK2876)/AK2877*100%,"")</f>
        <v/>
      </c>
      <c r="AL2878" s="194" t="str">
        <f t="shared" ref="AL2878" si="12706">IFERROR((AL2877-AL2876)/AL2877*100%,"")</f>
        <v/>
      </c>
      <c r="AM2878" s="227" t="str">
        <f>IFERROR((AM2877-AM2875)/AM2877*100%,"")</f>
        <v/>
      </c>
    </row>
    <row r="2879" spans="1:39" customFormat="1" outlineLevel="1">
      <c r="A2879" t="str">
        <f>B2870&amp;C2879</f>
        <v>Surname, Forename6</v>
      </c>
      <c r="B2879" s="256"/>
      <c r="C2879" s="123">
        <v>6</v>
      </c>
      <c r="D2879" s="26" t="s">
        <v>22</v>
      </c>
      <c r="E2879" s="103"/>
      <c r="F2879" s="219"/>
      <c r="G2879" s="220"/>
      <c r="H2879" s="15"/>
      <c r="I2879" s="16"/>
      <c r="J2879" s="17"/>
      <c r="K2879" s="94"/>
      <c r="L2879" s="94"/>
      <c r="M2879" s="94"/>
      <c r="N2879" s="94"/>
      <c r="O2879" s="94"/>
      <c r="P2879" s="94"/>
      <c r="Q2879" s="17" t="str">
        <f>IF(SUM(K2879:P2879)=0,"",SUM(K2879:P2879))</f>
        <v/>
      </c>
      <c r="R2879" s="94"/>
      <c r="S2879" s="94"/>
      <c r="T2879" s="17" t="str">
        <f>IF(SUM(R2879:S2879)=0,"",SUM(R2879:S2879))</f>
        <v/>
      </c>
      <c r="U2879" s="17"/>
      <c r="V2879" s="94"/>
      <c r="W2879" s="17"/>
      <c r="X2879" s="94" t="str">
        <f>IFERROR(AVERAGE(V2879:W2879),"")</f>
        <v/>
      </c>
      <c r="Y2879" s="17"/>
      <c r="Z2879" s="17"/>
      <c r="AA2879" s="71"/>
      <c r="AB2879" s="17"/>
      <c r="AC2879" s="190" t="str">
        <f>IF(J2879="","",IF(J2879&lt;&gt;0,INT(25.4347*POWER((18-J2879),1.81)),0))</f>
        <v/>
      </c>
      <c r="AD2879" s="190" t="str">
        <f>IFERROR(IF(Q2879&lt;&gt;0,INT(0.14354*POWER(((10*Q2879)-220),1.4)),0),"")</f>
        <v/>
      </c>
      <c r="AE2879" s="190" t="str">
        <f>IFERROR(IF(T2879&lt;&gt;0,INT(51.39*POWER((T2879-1.5),1.05)),0),"")</f>
        <v/>
      </c>
      <c r="AF2879" s="190">
        <f>IF(U2879&lt;&gt;0,INT(0.8465*POWER(((100*U2879)-75),1.42)),0)</f>
        <v>0</v>
      </c>
      <c r="AG2879" s="190" t="str">
        <f>IFERROR(IF(X2879&lt;&gt;0,INT(1.53775*POWER((82-X2879),1.81)),0),"")</f>
        <v/>
      </c>
      <c r="AH2879" s="190" t="str">
        <f>IF(Y2879="","",IF(Y2879&lt;&gt;0,INT(5.74352*POWER((28.5-Y2879),1.92)),0))</f>
        <v/>
      </c>
      <c r="AI2879" s="190">
        <f>IF(Z2879&lt;&gt;0,INT(12.91*POWER((Z2879-4),1.1)),0)</f>
        <v>0</v>
      </c>
      <c r="AJ2879" s="190" t="str">
        <f>IF(AA2879="","",IF(AA2879&lt;&gt;0,INT(0.2797*POWER(((100*AA2879)),1.35)),0))</f>
        <v/>
      </c>
      <c r="AK2879" s="191" t="str">
        <f>IF(AB2879="","",IF(AB2879&lt;&gt;0,INT(100.14*POWER((AB2879-1),1.08)),0))</f>
        <v/>
      </c>
      <c r="AL2879" s="192">
        <f>COUNT(J2879,Q2879,T2879,X2879,Y2879,AA2879,AB2879)</f>
        <v>0</v>
      </c>
      <c r="AM2879" s="193" t="str">
        <f>IF(AL2879=0,"",SUM(AC2879:AK2879))</f>
        <v/>
      </c>
    </row>
    <row r="2880" spans="1:39" customFormat="1" outlineLevel="1">
      <c r="B2880" s="256"/>
      <c r="C2880" s="124" t="s">
        <v>65</v>
      </c>
      <c r="D2880" s="103"/>
      <c r="E2880" s="103"/>
      <c r="F2880" s="219"/>
      <c r="G2880" s="220"/>
      <c r="H2880" s="104"/>
      <c r="I2880" s="105"/>
      <c r="J2880" s="107" t="str">
        <f>IFERROR((J2877-J2879)/J2879*100%,"")</f>
        <v/>
      </c>
      <c r="K2880" s="107" t="str">
        <f t="shared" ref="K2880:T2880" si="12707">IFERROR((K2879-K2877)/K2879*100%,"")</f>
        <v/>
      </c>
      <c r="L2880" s="107" t="str">
        <f t="shared" si="12707"/>
        <v/>
      </c>
      <c r="M2880" s="107" t="str">
        <f t="shared" si="12707"/>
        <v/>
      </c>
      <c r="N2880" s="107" t="str">
        <f t="shared" si="12707"/>
        <v/>
      </c>
      <c r="O2880" s="107" t="str">
        <f t="shared" si="12707"/>
        <v/>
      </c>
      <c r="P2880" s="107" t="str">
        <f t="shared" si="12707"/>
        <v/>
      </c>
      <c r="Q2880" s="107" t="str">
        <f t="shared" si="12707"/>
        <v/>
      </c>
      <c r="R2880" s="107" t="str">
        <f t="shared" si="12707"/>
        <v/>
      </c>
      <c r="S2880" s="107" t="str">
        <f t="shared" si="12707"/>
        <v/>
      </c>
      <c r="T2880" s="107" t="str">
        <f t="shared" si="12707"/>
        <v/>
      </c>
      <c r="U2880" s="107" t="str">
        <f t="shared" ref="U2880" si="12708">IFERROR((U2879-U2878)/U2879*100%,"")</f>
        <v/>
      </c>
      <c r="V2880" s="107" t="str">
        <f>IFERROR((V2877-V2879)/V2879*100%,"")</f>
        <v/>
      </c>
      <c r="W2880" s="107" t="str">
        <f>IFERROR((W2877-W2879)/W2879*100%,"")</f>
        <v/>
      </c>
      <c r="X2880" s="107" t="str">
        <f>IFERROR((X2877-X2879)/X2879*100%,"")</f>
        <v/>
      </c>
      <c r="Y2880" s="107" t="str">
        <f>IFERROR((Y2877-Y2879)/Y2879*100%,"")</f>
        <v/>
      </c>
      <c r="Z2880" s="107" t="str">
        <f t="shared" ref="Z2880" si="12709">IFERROR((Z2879-Z2878)/Z2879*100%,"")</f>
        <v/>
      </c>
      <c r="AA2880" s="107" t="str">
        <f>IFERROR((AA2879-AA2877)/AA2879*100%,"")</f>
        <v/>
      </c>
      <c r="AB2880" s="107" t="str">
        <f>IFERROR((AB2879-AB2877)/AB2879*100%,"")</f>
        <v/>
      </c>
      <c r="AC2880" s="194" t="str">
        <f t="shared" ref="AC2880" si="12710">IFERROR((AC2879-AC2878)/AC2879*100%,"")</f>
        <v/>
      </c>
      <c r="AD2880" s="194" t="str">
        <f t="shared" ref="AD2880" si="12711">IFERROR((AD2879-AD2878)/AD2879*100%,"")</f>
        <v/>
      </c>
      <c r="AE2880" s="194" t="str">
        <f t="shared" ref="AE2880" si="12712">IFERROR((AE2879-AE2878)/AE2879*100%,"")</f>
        <v/>
      </c>
      <c r="AF2880" s="194" t="str">
        <f t="shared" ref="AF2880" si="12713">IFERROR((AF2879-AF2878)/AF2879*100%,"")</f>
        <v/>
      </c>
      <c r="AG2880" s="194" t="str">
        <f t="shared" ref="AG2880" si="12714">IFERROR((AG2879-AG2878)/AG2879*100%,"")</f>
        <v/>
      </c>
      <c r="AH2880" s="194" t="str">
        <f t="shared" ref="AH2880" si="12715">IFERROR((AH2879-AH2878)/AH2879*100%,"")</f>
        <v/>
      </c>
      <c r="AI2880" s="194" t="str">
        <f t="shared" ref="AI2880" si="12716">IFERROR((AI2879-AI2878)/AI2879*100%,"")</f>
        <v/>
      </c>
      <c r="AJ2880" s="194" t="str">
        <f t="shared" ref="AJ2880" si="12717">IFERROR((AJ2879-AJ2878)/AJ2879*100%,"")</f>
        <v/>
      </c>
      <c r="AK2880" s="194" t="str">
        <f t="shared" ref="AK2880" si="12718">IFERROR((AK2879-AK2878)/AK2879*100%,"")</f>
        <v/>
      </c>
      <c r="AL2880" s="194" t="str">
        <f t="shared" ref="AL2880" si="12719">IFERROR((AL2879-AL2878)/AL2879*100%,"")</f>
        <v/>
      </c>
      <c r="AM2880" s="227" t="str">
        <f>IFERROR((AM2879-AM2877)/AM2879*100%,"")</f>
        <v/>
      </c>
    </row>
    <row r="2881" spans="1:39" customFormat="1" outlineLevel="1">
      <c r="A2881" t="str">
        <f>B2870&amp;C2881</f>
        <v>Surname, Forename7</v>
      </c>
      <c r="B2881" s="256"/>
      <c r="C2881" s="123">
        <v>7</v>
      </c>
      <c r="D2881" s="26" t="s">
        <v>22</v>
      </c>
      <c r="E2881" s="103"/>
      <c r="F2881" s="219"/>
      <c r="G2881" s="220"/>
      <c r="H2881" s="15"/>
      <c r="I2881" s="16"/>
      <c r="J2881" s="17"/>
      <c r="K2881" s="94"/>
      <c r="L2881" s="94"/>
      <c r="M2881" s="94"/>
      <c r="N2881" s="94"/>
      <c r="O2881" s="94"/>
      <c r="P2881" s="94"/>
      <c r="Q2881" s="17" t="str">
        <f>IF(SUM(K2881:P2881)=0,"",SUM(K2881:P2881))</f>
        <v/>
      </c>
      <c r="R2881" s="94"/>
      <c r="S2881" s="94"/>
      <c r="T2881" s="17" t="str">
        <f>IF(SUM(R2881:S2881)=0,"",SUM(R2881:S2881))</f>
        <v/>
      </c>
      <c r="U2881" s="17"/>
      <c r="V2881" s="94"/>
      <c r="W2881" s="17"/>
      <c r="X2881" s="94" t="str">
        <f>IFERROR(AVERAGE(V2881:W2881),"")</f>
        <v/>
      </c>
      <c r="Y2881" s="17"/>
      <c r="Z2881" s="17"/>
      <c r="AA2881" s="71"/>
      <c r="AB2881" s="17"/>
      <c r="AC2881" s="190" t="str">
        <f>IF(J2881="","",IF(J2881&lt;&gt;0,INT(25.4347*POWER((18-J2881),1.81)),0))</f>
        <v/>
      </c>
      <c r="AD2881" s="190" t="str">
        <f>IFERROR(IF(Q2881&lt;&gt;0,INT(0.14354*POWER(((10*Q2881)-220),1.4)),0),"")</f>
        <v/>
      </c>
      <c r="AE2881" s="190" t="str">
        <f>IFERROR(IF(T2881&lt;&gt;0,INT(51.39*POWER((T2881-1.5),1.05)),0),"")</f>
        <v/>
      </c>
      <c r="AF2881" s="190">
        <f>IF(U2881&lt;&gt;0,INT(0.8465*POWER(((100*U2881)-75),1.42)),0)</f>
        <v>0</v>
      </c>
      <c r="AG2881" s="190" t="str">
        <f>IFERROR(IF(X2881&lt;&gt;0,INT(1.53775*POWER((82-X2881),1.81)),0),"")</f>
        <v/>
      </c>
      <c r="AH2881" s="190" t="str">
        <f>IF(Y2881="","",IF(Y2881&lt;&gt;0,INT(5.74352*POWER((28.5-Y2881),1.92)),0))</f>
        <v/>
      </c>
      <c r="AI2881" s="190">
        <f>IF(Z2881&lt;&gt;0,INT(12.91*POWER((Z2881-4),1.1)),0)</f>
        <v>0</v>
      </c>
      <c r="AJ2881" s="190" t="str">
        <f>IF(AA2881="","",IF(AA2881&lt;&gt;0,INT(0.2797*POWER(((100*AA2881)),1.35)),0))</f>
        <v/>
      </c>
      <c r="AK2881" s="191" t="str">
        <f>IF(AB2881="","",IF(AB2881&lt;&gt;0,INT(100.14*POWER((AB2881-1),1.08)),0))</f>
        <v/>
      </c>
      <c r="AL2881" s="192">
        <f>COUNT(J2881,Q2881,T2881,X2881,Y2881,AA2881,AB2881)</f>
        <v>0</v>
      </c>
      <c r="AM2881" s="193" t="str">
        <f>IF(AL2881=0,"",SUM(AC2881:AK2881))</f>
        <v/>
      </c>
    </row>
    <row r="2882" spans="1:39" customFormat="1" outlineLevel="1">
      <c r="B2882" s="256"/>
      <c r="C2882" s="124" t="s">
        <v>65</v>
      </c>
      <c r="D2882" s="103"/>
      <c r="E2882" s="103"/>
      <c r="F2882" s="219"/>
      <c r="G2882" s="220"/>
      <c r="H2882" s="104"/>
      <c r="I2882" s="105"/>
      <c r="J2882" s="107" t="str">
        <f>IFERROR((J2879-J2881)/J2881*100%,"")</f>
        <v/>
      </c>
      <c r="K2882" s="107" t="str">
        <f t="shared" ref="K2882:T2882" si="12720">IFERROR((K2881-K2879)/K2881*100%,"")</f>
        <v/>
      </c>
      <c r="L2882" s="107" t="str">
        <f t="shared" si="12720"/>
        <v/>
      </c>
      <c r="M2882" s="107" t="str">
        <f t="shared" si="12720"/>
        <v/>
      </c>
      <c r="N2882" s="107" t="str">
        <f t="shared" si="12720"/>
        <v/>
      </c>
      <c r="O2882" s="107" t="str">
        <f t="shared" si="12720"/>
        <v/>
      </c>
      <c r="P2882" s="107" t="str">
        <f t="shared" si="12720"/>
        <v/>
      </c>
      <c r="Q2882" s="107" t="str">
        <f t="shared" si="12720"/>
        <v/>
      </c>
      <c r="R2882" s="107" t="str">
        <f t="shared" si="12720"/>
        <v/>
      </c>
      <c r="S2882" s="107" t="str">
        <f t="shared" si="12720"/>
        <v/>
      </c>
      <c r="T2882" s="107" t="str">
        <f t="shared" si="12720"/>
        <v/>
      </c>
      <c r="U2882" s="107" t="str">
        <f t="shared" ref="U2882" si="12721">IFERROR((U2881-U2880)/U2881*100%,"")</f>
        <v/>
      </c>
      <c r="V2882" s="107" t="str">
        <f>IFERROR((V2879-V2881)/V2881*100%,"")</f>
        <v/>
      </c>
      <c r="W2882" s="107" t="str">
        <f>IFERROR((W2879-W2881)/W2881*100%,"")</f>
        <v/>
      </c>
      <c r="X2882" s="107" t="str">
        <f>IFERROR((X2879-X2881)/X2881*100%,"")</f>
        <v/>
      </c>
      <c r="Y2882" s="107" t="str">
        <f>IFERROR((Y2879-Y2881)/Y2881*100%,"")</f>
        <v/>
      </c>
      <c r="Z2882" s="107" t="str">
        <f t="shared" ref="Z2882" si="12722">IFERROR((Z2881-Z2880)/Z2881*100%,"")</f>
        <v/>
      </c>
      <c r="AA2882" s="107" t="str">
        <f>IFERROR((AA2881-AA2879)/AA2881*100%,"")</f>
        <v/>
      </c>
      <c r="AB2882" s="107" t="str">
        <f>IFERROR((AB2881-AB2879)/AB2881*100%,"")</f>
        <v/>
      </c>
      <c r="AC2882" s="194" t="str">
        <f t="shared" ref="AC2882" si="12723">IFERROR((AC2881-AC2880)/AC2881*100%,"")</f>
        <v/>
      </c>
      <c r="AD2882" s="194" t="str">
        <f t="shared" ref="AD2882" si="12724">IFERROR((AD2881-AD2880)/AD2881*100%,"")</f>
        <v/>
      </c>
      <c r="AE2882" s="194" t="str">
        <f t="shared" ref="AE2882" si="12725">IFERROR((AE2881-AE2880)/AE2881*100%,"")</f>
        <v/>
      </c>
      <c r="AF2882" s="194" t="str">
        <f t="shared" ref="AF2882" si="12726">IFERROR((AF2881-AF2880)/AF2881*100%,"")</f>
        <v/>
      </c>
      <c r="AG2882" s="194" t="str">
        <f t="shared" ref="AG2882" si="12727">IFERROR((AG2881-AG2880)/AG2881*100%,"")</f>
        <v/>
      </c>
      <c r="AH2882" s="194" t="str">
        <f t="shared" ref="AH2882" si="12728">IFERROR((AH2881-AH2880)/AH2881*100%,"")</f>
        <v/>
      </c>
      <c r="AI2882" s="194" t="str">
        <f t="shared" ref="AI2882" si="12729">IFERROR((AI2881-AI2880)/AI2881*100%,"")</f>
        <v/>
      </c>
      <c r="AJ2882" s="194" t="str">
        <f t="shared" ref="AJ2882" si="12730">IFERROR((AJ2881-AJ2880)/AJ2881*100%,"")</f>
        <v/>
      </c>
      <c r="AK2882" s="194" t="str">
        <f t="shared" ref="AK2882" si="12731">IFERROR((AK2881-AK2880)/AK2881*100%,"")</f>
        <v/>
      </c>
      <c r="AL2882" s="194" t="str">
        <f t="shared" ref="AL2882" si="12732">IFERROR((AL2881-AL2880)/AL2881*100%,"")</f>
        <v/>
      </c>
      <c r="AM2882" s="227" t="str">
        <f>IFERROR((AM2881-AM2879)/AM2881*100%,"")</f>
        <v/>
      </c>
    </row>
    <row r="2883" spans="1:39" customFormat="1" outlineLevel="1">
      <c r="A2883" t="str">
        <f>B2870&amp;C2883</f>
        <v>Surname, Forename8</v>
      </c>
      <c r="B2883" s="256"/>
      <c r="C2883" s="123">
        <v>8</v>
      </c>
      <c r="D2883" s="26" t="s">
        <v>22</v>
      </c>
      <c r="E2883" s="103"/>
      <c r="F2883" s="219"/>
      <c r="G2883" s="220"/>
      <c r="H2883" s="15"/>
      <c r="I2883" s="16"/>
      <c r="J2883" s="17"/>
      <c r="K2883" s="94"/>
      <c r="L2883" s="94"/>
      <c r="M2883" s="94"/>
      <c r="N2883" s="94"/>
      <c r="O2883" s="94"/>
      <c r="P2883" s="94"/>
      <c r="Q2883" s="17" t="str">
        <f>IF(SUM(K2883:P2883)=0,"",SUM(K2883:P2883))</f>
        <v/>
      </c>
      <c r="R2883" s="94"/>
      <c r="S2883" s="94"/>
      <c r="T2883" s="17" t="str">
        <f>IF(SUM(R2883:S2883)=0,"",SUM(R2883:S2883))</f>
        <v/>
      </c>
      <c r="U2883" s="17"/>
      <c r="V2883" s="94"/>
      <c r="W2883" s="17"/>
      <c r="X2883" s="94" t="str">
        <f>IFERROR(AVERAGE(V2883:W2883),"")</f>
        <v/>
      </c>
      <c r="Y2883" s="17"/>
      <c r="Z2883" s="17"/>
      <c r="AA2883" s="71"/>
      <c r="AB2883" s="17"/>
      <c r="AC2883" s="190" t="str">
        <f>IF(J2883="","",IF(J2883&lt;&gt;0,INT(25.4347*POWER((18-J2883),1.81)),0))</f>
        <v/>
      </c>
      <c r="AD2883" s="190" t="str">
        <f>IFERROR(IF(Q2883&lt;&gt;0,INT(0.14354*POWER(((10*Q2883)-220),1.4)),0),"")</f>
        <v/>
      </c>
      <c r="AE2883" s="190" t="str">
        <f>IFERROR(IF(T2883&lt;&gt;0,INT(51.39*POWER((T2883-1.5),1.05)),0),"")</f>
        <v/>
      </c>
      <c r="AF2883" s="190">
        <f>IF(U2883&lt;&gt;0,INT(0.8465*POWER(((100*U2883)-75),1.42)),0)</f>
        <v>0</v>
      </c>
      <c r="AG2883" s="190" t="str">
        <f>IFERROR(IF(X2883&lt;&gt;0,INT(1.53775*POWER((82-X2883),1.81)),0),"")</f>
        <v/>
      </c>
      <c r="AH2883" s="190" t="str">
        <f>IF(Y2883="","",IF(Y2883&lt;&gt;0,INT(5.74352*POWER((28.5-Y2883),1.92)),0))</f>
        <v/>
      </c>
      <c r="AI2883" s="190">
        <f>IF(Z2883&lt;&gt;0,INT(12.91*POWER((Z2883-4),1.1)),0)</f>
        <v>0</v>
      </c>
      <c r="AJ2883" s="190" t="str">
        <f>IF(AA2883="","",IF(AA2883&lt;&gt;0,INT(0.2797*POWER(((100*AA2883)),1.35)),0))</f>
        <v/>
      </c>
      <c r="AK2883" s="191" t="str">
        <f>IF(AB2883="","",IF(AB2883&lt;&gt;0,INT(100.14*POWER((AB2883-1),1.08)),0))</f>
        <v/>
      </c>
      <c r="AL2883" s="192">
        <f>COUNT(J2883,Q2883,T2883,X2883,Y2883,AA2883,AB2883)</f>
        <v>0</v>
      </c>
      <c r="AM2883" s="193" t="str">
        <f>IF(AL2883=0,"",SUM(AC2883:AK2883))</f>
        <v/>
      </c>
    </row>
    <row r="2884" spans="1:39" customFormat="1" outlineLevel="1">
      <c r="B2884" s="256"/>
      <c r="C2884" s="124" t="s">
        <v>65</v>
      </c>
      <c r="D2884" s="103"/>
      <c r="E2884" s="103"/>
      <c r="F2884" s="219"/>
      <c r="G2884" s="220"/>
      <c r="H2884" s="104"/>
      <c r="I2884" s="105"/>
      <c r="J2884" s="107" t="str">
        <f>IFERROR((J2881-J2883)/J2883*100%,"")</f>
        <v/>
      </c>
      <c r="K2884" s="107" t="str">
        <f t="shared" ref="K2884:T2884" si="12733">IFERROR((K2883-K2881)/K2883*100%,"")</f>
        <v/>
      </c>
      <c r="L2884" s="107" t="str">
        <f t="shared" si="12733"/>
        <v/>
      </c>
      <c r="M2884" s="107" t="str">
        <f t="shared" si="12733"/>
        <v/>
      </c>
      <c r="N2884" s="107" t="str">
        <f t="shared" si="12733"/>
        <v/>
      </c>
      <c r="O2884" s="107" t="str">
        <f t="shared" si="12733"/>
        <v/>
      </c>
      <c r="P2884" s="107" t="str">
        <f t="shared" si="12733"/>
        <v/>
      </c>
      <c r="Q2884" s="107" t="str">
        <f t="shared" si="12733"/>
        <v/>
      </c>
      <c r="R2884" s="107" t="str">
        <f t="shared" si="12733"/>
        <v/>
      </c>
      <c r="S2884" s="107" t="str">
        <f t="shared" si="12733"/>
        <v/>
      </c>
      <c r="T2884" s="107" t="str">
        <f t="shared" si="12733"/>
        <v/>
      </c>
      <c r="U2884" s="107" t="str">
        <f t="shared" ref="U2884" si="12734">IFERROR((U2883-U2882)/U2883*100%,"")</f>
        <v/>
      </c>
      <c r="V2884" s="107" t="str">
        <f>IFERROR((V2881-V2883)/V2883*100%,"")</f>
        <v/>
      </c>
      <c r="W2884" s="107" t="str">
        <f>IFERROR((W2881-W2883)/W2883*100%,"")</f>
        <v/>
      </c>
      <c r="X2884" s="107" t="str">
        <f>IFERROR((X2881-X2883)/X2883*100%,"")</f>
        <v/>
      </c>
      <c r="Y2884" s="107" t="str">
        <f>IFERROR((Y2881-Y2883)/Y2883*100%,"")</f>
        <v/>
      </c>
      <c r="Z2884" s="107" t="str">
        <f t="shared" ref="Z2884" si="12735">IFERROR((Z2883-Z2882)/Z2883*100%,"")</f>
        <v/>
      </c>
      <c r="AA2884" s="107" t="str">
        <f>IFERROR((AA2883-AA2881)/AA2883*100%,"")</f>
        <v/>
      </c>
      <c r="AB2884" s="107" t="str">
        <f>IFERROR((AB2883-AB2881)/AB2883*100%,"")</f>
        <v/>
      </c>
      <c r="AC2884" s="194" t="str">
        <f t="shared" ref="AC2884" si="12736">IFERROR((AC2883-AC2882)/AC2883*100%,"")</f>
        <v/>
      </c>
      <c r="AD2884" s="194" t="str">
        <f t="shared" ref="AD2884" si="12737">IFERROR((AD2883-AD2882)/AD2883*100%,"")</f>
        <v/>
      </c>
      <c r="AE2884" s="194" t="str">
        <f t="shared" ref="AE2884" si="12738">IFERROR((AE2883-AE2882)/AE2883*100%,"")</f>
        <v/>
      </c>
      <c r="AF2884" s="194" t="str">
        <f t="shared" ref="AF2884" si="12739">IFERROR((AF2883-AF2882)/AF2883*100%,"")</f>
        <v/>
      </c>
      <c r="AG2884" s="194" t="str">
        <f t="shared" ref="AG2884" si="12740">IFERROR((AG2883-AG2882)/AG2883*100%,"")</f>
        <v/>
      </c>
      <c r="AH2884" s="194" t="str">
        <f t="shared" ref="AH2884" si="12741">IFERROR((AH2883-AH2882)/AH2883*100%,"")</f>
        <v/>
      </c>
      <c r="AI2884" s="194" t="str">
        <f t="shared" ref="AI2884" si="12742">IFERROR((AI2883-AI2882)/AI2883*100%,"")</f>
        <v/>
      </c>
      <c r="AJ2884" s="194" t="str">
        <f t="shared" ref="AJ2884" si="12743">IFERROR((AJ2883-AJ2882)/AJ2883*100%,"")</f>
        <v/>
      </c>
      <c r="AK2884" s="194" t="str">
        <f t="shared" ref="AK2884" si="12744">IFERROR((AK2883-AK2882)/AK2883*100%,"")</f>
        <v/>
      </c>
      <c r="AL2884" s="194" t="str">
        <f t="shared" ref="AL2884" si="12745">IFERROR((AL2883-AL2882)/AL2883*100%,"")</f>
        <v/>
      </c>
      <c r="AM2884" s="227" t="str">
        <f>IFERROR((AM2883-AM2881)/AM2883*100%,"")</f>
        <v/>
      </c>
    </row>
    <row r="2885" spans="1:39" customFormat="1" outlineLevel="1">
      <c r="A2885" t="str">
        <f>B2870&amp;C2885</f>
        <v>Surname, Forename9</v>
      </c>
      <c r="B2885" s="256"/>
      <c r="C2885" s="123">
        <v>9</v>
      </c>
      <c r="D2885" s="26" t="s">
        <v>22</v>
      </c>
      <c r="E2885" s="103"/>
      <c r="F2885" s="219"/>
      <c r="G2885" s="220"/>
      <c r="H2885" s="15"/>
      <c r="I2885" s="16"/>
      <c r="J2885" s="17"/>
      <c r="K2885" s="94"/>
      <c r="L2885" s="94"/>
      <c r="M2885" s="94"/>
      <c r="N2885" s="94"/>
      <c r="O2885" s="94"/>
      <c r="P2885" s="94"/>
      <c r="Q2885" s="17" t="str">
        <f>IF(SUM(K2885:P2885)=0,"",SUM(K2885:P2885))</f>
        <v/>
      </c>
      <c r="R2885" s="94"/>
      <c r="S2885" s="94"/>
      <c r="T2885" s="17" t="str">
        <f>IF(SUM(R2885:S2885)=0,"",SUM(R2885:S2885))</f>
        <v/>
      </c>
      <c r="U2885" s="17"/>
      <c r="V2885" s="94"/>
      <c r="W2885" s="17"/>
      <c r="X2885" s="94" t="str">
        <f>IFERROR(AVERAGE(V2885:W2885),"")</f>
        <v/>
      </c>
      <c r="Y2885" s="17"/>
      <c r="Z2885" s="17"/>
      <c r="AA2885" s="71"/>
      <c r="AB2885" s="17"/>
      <c r="AC2885" s="190" t="str">
        <f>IF(J2885="","",IF(J2885&lt;&gt;0,INT(25.4347*POWER((18-J2885),1.81)),0))</f>
        <v/>
      </c>
      <c r="AD2885" s="190" t="str">
        <f>IFERROR(IF(Q2885&lt;&gt;0,INT(0.14354*POWER(((10*Q2885)-220),1.4)),0),"")</f>
        <v/>
      </c>
      <c r="AE2885" s="190" t="str">
        <f>IFERROR(IF(T2885&lt;&gt;0,INT(51.39*POWER((T2885-1.5),1.05)),0),"")</f>
        <v/>
      </c>
      <c r="AF2885" s="190">
        <f>IF(U2885&lt;&gt;0,INT(0.8465*POWER(((100*U2885)-75),1.42)),0)</f>
        <v>0</v>
      </c>
      <c r="AG2885" s="190" t="str">
        <f>IFERROR(IF(X2885&lt;&gt;0,INT(1.53775*POWER((82-X2885),1.81)),0),"")</f>
        <v/>
      </c>
      <c r="AH2885" s="190" t="str">
        <f>IF(Y2885="","",IF(Y2885&lt;&gt;0,INT(5.74352*POWER((28.5-Y2885),1.92)),0))</f>
        <v/>
      </c>
      <c r="AI2885" s="190">
        <f>IF(Z2885&lt;&gt;0,INT(12.91*POWER((Z2885-4),1.1)),0)</f>
        <v>0</v>
      </c>
      <c r="AJ2885" s="190" t="str">
        <f>IF(AA2885="","",IF(AA2885&lt;&gt;0,INT(0.2797*POWER(((100*AA2885)),1.35)),0))</f>
        <v/>
      </c>
      <c r="AK2885" s="191" t="str">
        <f>IF(AB2885="","",IF(AB2885&lt;&gt;0,INT(100.14*POWER((AB2885-1),1.08)),0))</f>
        <v/>
      </c>
      <c r="AL2885" s="192">
        <f>COUNT(J2885,Q2885,T2885,X2885,Y2885,AA2885,AB2885)</f>
        <v>0</v>
      </c>
      <c r="AM2885" s="193" t="str">
        <f>IF(AL2885=0,"",SUM(AC2885:AK2885))</f>
        <v/>
      </c>
    </row>
    <row r="2886" spans="1:39" customFormat="1" outlineLevel="1">
      <c r="B2886" s="256"/>
      <c r="C2886" s="124" t="s">
        <v>65</v>
      </c>
      <c r="D2886" s="33"/>
      <c r="E2886" s="33"/>
      <c r="F2886" s="221"/>
      <c r="G2886" s="222"/>
      <c r="H2886" s="18"/>
      <c r="I2886" s="44"/>
      <c r="J2886" s="107" t="str">
        <f>IFERROR((J2883-J2885)/J2885*100%,"")</f>
        <v/>
      </c>
      <c r="K2886" s="107" t="str">
        <f t="shared" ref="K2886:T2886" si="12746">IFERROR((K2885-K2883)/K2885*100%,"")</f>
        <v/>
      </c>
      <c r="L2886" s="107" t="str">
        <f t="shared" si="12746"/>
        <v/>
      </c>
      <c r="M2886" s="107" t="str">
        <f t="shared" si="12746"/>
        <v/>
      </c>
      <c r="N2886" s="107" t="str">
        <f t="shared" si="12746"/>
        <v/>
      </c>
      <c r="O2886" s="107" t="str">
        <f t="shared" si="12746"/>
        <v/>
      </c>
      <c r="P2886" s="107" t="str">
        <f t="shared" si="12746"/>
        <v/>
      </c>
      <c r="Q2886" s="107" t="str">
        <f t="shared" si="12746"/>
        <v/>
      </c>
      <c r="R2886" s="107" t="str">
        <f t="shared" si="12746"/>
        <v/>
      </c>
      <c r="S2886" s="107" t="str">
        <f t="shared" si="12746"/>
        <v/>
      </c>
      <c r="T2886" s="107" t="str">
        <f t="shared" si="12746"/>
        <v/>
      </c>
      <c r="U2886" s="107" t="str">
        <f t="shared" ref="U2886" si="12747">IFERROR((U2885-U2884)/U2885*100%,"")</f>
        <v/>
      </c>
      <c r="V2886" s="107" t="str">
        <f>IFERROR((V2883-V2885)/V2885*100%,"")</f>
        <v/>
      </c>
      <c r="W2886" s="107" t="str">
        <f>IFERROR((W2883-W2885)/W2885*100%,"")</f>
        <v/>
      </c>
      <c r="X2886" s="107" t="str">
        <f>IFERROR((X2883-X2885)/X2885*100%,"")</f>
        <v/>
      </c>
      <c r="Y2886" s="107" t="str">
        <f>IFERROR((Y2883-Y2885)/Y2885*100%,"")</f>
        <v/>
      </c>
      <c r="Z2886" s="107" t="str">
        <f t="shared" ref="Z2886" si="12748">IFERROR((Z2885-Z2884)/Z2885*100%,"")</f>
        <v/>
      </c>
      <c r="AA2886" s="107" t="str">
        <f>IFERROR((AA2885-AA2883)/AA2885*100%,"")</f>
        <v/>
      </c>
      <c r="AB2886" s="107" t="str">
        <f>IFERROR((AB2885-AB2883)/AB2885*100%,"")</f>
        <v/>
      </c>
      <c r="AC2886" s="194" t="str">
        <f t="shared" ref="AC2886" si="12749">IFERROR((AC2885-AC2884)/AC2885*100%,"")</f>
        <v/>
      </c>
      <c r="AD2886" s="194" t="str">
        <f t="shared" ref="AD2886" si="12750">IFERROR((AD2885-AD2884)/AD2885*100%,"")</f>
        <v/>
      </c>
      <c r="AE2886" s="194" t="str">
        <f t="shared" ref="AE2886" si="12751">IFERROR((AE2885-AE2884)/AE2885*100%,"")</f>
        <v/>
      </c>
      <c r="AF2886" s="194" t="str">
        <f t="shared" ref="AF2886" si="12752">IFERROR((AF2885-AF2884)/AF2885*100%,"")</f>
        <v/>
      </c>
      <c r="AG2886" s="194" t="str">
        <f t="shared" ref="AG2886" si="12753">IFERROR((AG2885-AG2884)/AG2885*100%,"")</f>
        <v/>
      </c>
      <c r="AH2886" s="194" t="str">
        <f t="shared" ref="AH2886" si="12754">IFERROR((AH2885-AH2884)/AH2885*100%,"")</f>
        <v/>
      </c>
      <c r="AI2886" s="194" t="str">
        <f t="shared" ref="AI2886" si="12755">IFERROR((AI2885-AI2884)/AI2885*100%,"")</f>
        <v/>
      </c>
      <c r="AJ2886" s="194" t="str">
        <f t="shared" ref="AJ2886" si="12756">IFERROR((AJ2885-AJ2884)/AJ2885*100%,"")</f>
        <v/>
      </c>
      <c r="AK2886" s="194" t="str">
        <f t="shared" ref="AK2886" si="12757">IFERROR((AK2885-AK2884)/AK2885*100%,"")</f>
        <v/>
      </c>
      <c r="AL2886" s="194" t="str">
        <f t="shared" ref="AL2886" si="12758">IFERROR((AL2885-AL2884)/AL2885*100%,"")</f>
        <v/>
      </c>
      <c r="AM2886" s="227" t="str">
        <f>IFERROR((AM2885-AM2883)/AM2885*100%,"")</f>
        <v/>
      </c>
    </row>
    <row r="2887" spans="1:39" s="6" customFormat="1" outlineLevel="1">
      <c r="A2887" t="str">
        <f>B2870&amp;C2887</f>
        <v>Surname, Forename10</v>
      </c>
      <c r="B2887" s="256"/>
      <c r="C2887" s="125">
        <v>10</v>
      </c>
      <c r="D2887" s="33" t="s">
        <v>22</v>
      </c>
      <c r="E2887" s="33"/>
      <c r="F2887" s="223"/>
      <c r="G2887" s="224"/>
      <c r="H2887" s="18"/>
      <c r="I2887" s="44"/>
      <c r="J2887" s="34"/>
      <c r="K2887" s="34"/>
      <c r="L2887" s="34"/>
      <c r="M2887" s="34"/>
      <c r="N2887" s="34"/>
      <c r="O2887" s="34"/>
      <c r="P2887" s="34"/>
      <c r="Q2887" s="17" t="str">
        <f>IF(SUM(K2887:P2887)=0,"",SUM(K2887:P2887))</f>
        <v/>
      </c>
      <c r="R2887" s="94"/>
      <c r="S2887" s="94"/>
      <c r="T2887" s="17" t="str">
        <f>IF(SUM(R2887:S2887)=0,"",SUM(R2887:S2887))</f>
        <v/>
      </c>
      <c r="U2887" s="17"/>
      <c r="V2887" s="94"/>
      <c r="W2887" s="17"/>
      <c r="X2887" s="94" t="str">
        <f>IFERROR(AVERAGE(V2887:W2887),"")</f>
        <v/>
      </c>
      <c r="Y2887" s="17"/>
      <c r="Z2887" s="17"/>
      <c r="AA2887" s="71"/>
      <c r="AB2887" s="17"/>
      <c r="AC2887" s="190" t="str">
        <f>IF(J2887="","",IF(J2887&lt;&gt;0,INT(25.4347*POWER((18-J2887),1.81)),0))</f>
        <v/>
      </c>
      <c r="AD2887" s="190" t="str">
        <f>IFERROR(IF(Q2887&lt;&gt;0,INT(0.14354*POWER(((10*Q2887)-220),1.4)),0),"")</f>
        <v/>
      </c>
      <c r="AE2887" s="190" t="str">
        <f>IFERROR(IF(T2887&lt;&gt;0,INT(51.39*POWER((T2887-1.5),1.05)),0),"")</f>
        <v/>
      </c>
      <c r="AF2887" s="190">
        <f>IF(U2887&lt;&gt;0,INT(0.8465*POWER(((100*U2887)-75),1.42)),0)</f>
        <v>0</v>
      </c>
      <c r="AG2887" s="190" t="str">
        <f>IFERROR(IF(X2887&lt;&gt;0,INT(1.53775*POWER((82-X2887),1.81)),0),"")</f>
        <v/>
      </c>
      <c r="AH2887" s="190" t="str">
        <f>IF(Y2887="","",IF(Y2887&lt;&gt;0,INT(5.74352*POWER((28.5-Y2887),1.92)),0))</f>
        <v/>
      </c>
      <c r="AI2887" s="190">
        <f>IF(Z2887&lt;&gt;0,INT(12.91*POWER((Z2887-4),1.1)),0)</f>
        <v>0</v>
      </c>
      <c r="AJ2887" s="190" t="str">
        <f>IF(AA2887="","",IF(AA2887&lt;&gt;0,INT(0.2797*POWER(((100*AA2887)),1.35)),0))</f>
        <v/>
      </c>
      <c r="AK2887" s="191" t="str">
        <f>IF(AB2887="","",IF(AB2887&lt;&gt;0,INT(100.14*POWER((AB2887-1),1.08)),0))</f>
        <v/>
      </c>
      <c r="AL2887" s="192">
        <f>COUNT(J2887,Q2887,T2887,X2887,Y2887,AA2887,AB2887)</f>
        <v>0</v>
      </c>
      <c r="AM2887" s="193" t="str">
        <f>IF(AL2887=0,"",SUM(AC2887:AK2887))</f>
        <v/>
      </c>
    </row>
    <row r="2888" spans="1:39" s="6" customFormat="1" outlineLevel="1">
      <c r="A2888"/>
      <c r="B2888" s="257"/>
      <c r="C2888" s="126" t="s">
        <v>65</v>
      </c>
      <c r="D2888" s="33"/>
      <c r="E2888" s="33"/>
      <c r="F2888" s="223"/>
      <c r="G2888" s="224"/>
      <c r="H2888" s="18"/>
      <c r="I2888" s="44"/>
      <c r="J2888" s="107" t="str">
        <f>IFERROR((J2885-J2887)/J2887*100%,"")</f>
        <v/>
      </c>
      <c r="K2888" s="107" t="str">
        <f t="shared" ref="K2888:T2888" si="12759">IFERROR((K2887-K2885)/K2887*100%,"")</f>
        <v/>
      </c>
      <c r="L2888" s="107" t="str">
        <f t="shared" si="12759"/>
        <v/>
      </c>
      <c r="M2888" s="107" t="str">
        <f t="shared" si="12759"/>
        <v/>
      </c>
      <c r="N2888" s="107" t="str">
        <f t="shared" si="12759"/>
        <v/>
      </c>
      <c r="O2888" s="107" t="str">
        <f t="shared" si="12759"/>
        <v/>
      </c>
      <c r="P2888" s="107" t="str">
        <f t="shared" si="12759"/>
        <v/>
      </c>
      <c r="Q2888" s="107" t="str">
        <f t="shared" si="12759"/>
        <v/>
      </c>
      <c r="R2888" s="107" t="str">
        <f t="shared" si="12759"/>
        <v/>
      </c>
      <c r="S2888" s="107" t="str">
        <f t="shared" si="12759"/>
        <v/>
      </c>
      <c r="T2888" s="107" t="str">
        <f t="shared" si="12759"/>
        <v/>
      </c>
      <c r="U2888" s="107" t="str">
        <f t="shared" ref="U2888" si="12760">IFERROR((U2887-U2886)/U2887*100%,"")</f>
        <v/>
      </c>
      <c r="V2888" s="107" t="str">
        <f>IFERROR((V2885-V2887)/V2887*100%,"")</f>
        <v/>
      </c>
      <c r="W2888" s="107" t="str">
        <f>IFERROR((W2885-W2887)/W2887*100%,"")</f>
        <v/>
      </c>
      <c r="X2888" s="107" t="str">
        <f>IFERROR((X2885-X2887)/X2887*100%,"")</f>
        <v/>
      </c>
      <c r="Y2888" s="107" t="str">
        <f>IFERROR((Y2885-Y2887)/Y2887*100%,"")</f>
        <v/>
      </c>
      <c r="Z2888" s="107" t="str">
        <f t="shared" ref="Z2888" si="12761">IFERROR((Z2887-Z2886)/Z2887*100%,"")</f>
        <v/>
      </c>
      <c r="AA2888" s="107" t="str">
        <f>IFERROR((AA2887-AA2885)/AA2887*100%,"")</f>
        <v/>
      </c>
      <c r="AB2888" s="107" t="str">
        <f>IFERROR((AB2887-AB2885)/AB2887*100%,"")</f>
        <v/>
      </c>
      <c r="AC2888" s="194" t="str">
        <f t="shared" ref="AC2888" si="12762">IFERROR((AC2887-AC2886)/AC2887*100%,"")</f>
        <v/>
      </c>
      <c r="AD2888" s="194" t="str">
        <f t="shared" ref="AD2888" si="12763">IFERROR((AD2887-AD2886)/AD2887*100%,"")</f>
        <v/>
      </c>
      <c r="AE2888" s="194" t="str">
        <f t="shared" ref="AE2888" si="12764">IFERROR((AE2887-AE2886)/AE2887*100%,"")</f>
        <v/>
      </c>
      <c r="AF2888" s="194" t="str">
        <f t="shared" ref="AF2888" si="12765">IFERROR((AF2887-AF2886)/AF2887*100%,"")</f>
        <v/>
      </c>
      <c r="AG2888" s="194" t="str">
        <f t="shared" ref="AG2888" si="12766">IFERROR((AG2887-AG2886)/AG2887*100%,"")</f>
        <v/>
      </c>
      <c r="AH2888" s="194" t="str">
        <f t="shared" ref="AH2888" si="12767">IFERROR((AH2887-AH2886)/AH2887*100%,"")</f>
        <v/>
      </c>
      <c r="AI2888" s="194" t="str">
        <f t="shared" ref="AI2888" si="12768">IFERROR((AI2887-AI2886)/AI2887*100%,"")</f>
        <v/>
      </c>
      <c r="AJ2888" s="194" t="str">
        <f t="shared" ref="AJ2888" si="12769">IFERROR((AJ2887-AJ2886)/AJ2887*100%,"")</f>
        <v/>
      </c>
      <c r="AK2888" s="194" t="str">
        <f t="shared" ref="AK2888" si="12770">IFERROR((AK2887-AK2886)/AK2887*100%,"")</f>
        <v/>
      </c>
      <c r="AL2888" s="194" t="str">
        <f t="shared" ref="AL2888" si="12771">IFERROR((AL2887-AL2886)/AL2887*100%,"")</f>
        <v/>
      </c>
      <c r="AM2888" s="227" t="str">
        <f>IFERROR((AM2887-AM2885)/AM2887*100%,"")</f>
        <v/>
      </c>
    </row>
    <row r="2889" spans="1:39" s="45" customFormat="1" outlineLevel="1">
      <c r="B2889" s="115"/>
      <c r="C2889" s="32"/>
      <c r="D2889" s="33"/>
      <c r="E2889" s="33"/>
      <c r="F2889" s="33"/>
      <c r="G2889" s="33"/>
      <c r="H2889" s="18"/>
      <c r="I2889" s="44"/>
      <c r="J2889" s="34"/>
      <c r="K2889" s="34"/>
      <c r="L2889" s="34"/>
      <c r="M2889" s="34"/>
      <c r="N2889" s="34"/>
      <c r="O2889" s="34"/>
      <c r="P2889" s="34"/>
      <c r="Q2889" s="34"/>
      <c r="R2889" s="34"/>
      <c r="S2889" s="34"/>
      <c r="T2889" s="34"/>
      <c r="U2889" s="34"/>
      <c r="V2889" s="34"/>
      <c r="W2889" s="34"/>
      <c r="X2889" s="34"/>
      <c r="Y2889" s="34"/>
      <c r="Z2889" s="34"/>
      <c r="AA2889" s="34"/>
      <c r="AB2889" s="34"/>
      <c r="AC2889" s="195"/>
      <c r="AD2889" s="196"/>
      <c r="AE2889" s="196"/>
      <c r="AF2889" s="196"/>
      <c r="AG2889" s="196"/>
      <c r="AH2889" s="196"/>
      <c r="AI2889" s="196"/>
      <c r="AJ2889" s="196"/>
      <c r="AK2889" s="197"/>
      <c r="AL2889" s="196"/>
      <c r="AM2889" s="198"/>
    </row>
    <row r="2890" spans="1:39" s="6" customFormat="1" outlineLevel="1">
      <c r="B2890" s="116"/>
      <c r="C2890" s="35"/>
      <c r="D2890" s="36"/>
      <c r="E2890" s="36"/>
      <c r="F2890" s="36"/>
      <c r="G2890" s="36"/>
      <c r="H2890" s="37"/>
      <c r="I2890" s="38" t="s">
        <v>24</v>
      </c>
      <c r="J2890" s="21" t="e">
        <f>AVERAGE(J2870:J2871,J2873,J2875,J2877,J2879,J2881,J2883,J2885,J2887)</f>
        <v>#DIV/0!</v>
      </c>
      <c r="K2890" s="21" t="e">
        <f t="shared" ref="K2890:AB2890" si="12772">AVERAGE(K2870:K2871,K2873,K2875,K2877,K2879,K2881,K2883,K2885,K2887)</f>
        <v>#DIV/0!</v>
      </c>
      <c r="L2890" s="21" t="e">
        <f t="shared" si="12772"/>
        <v>#DIV/0!</v>
      </c>
      <c r="M2890" s="21" t="e">
        <f t="shared" si="12772"/>
        <v>#DIV/0!</v>
      </c>
      <c r="N2890" s="21" t="e">
        <f t="shared" si="12772"/>
        <v>#DIV/0!</v>
      </c>
      <c r="O2890" s="21" t="e">
        <f t="shared" si="12772"/>
        <v>#DIV/0!</v>
      </c>
      <c r="P2890" s="21" t="e">
        <f t="shared" si="12772"/>
        <v>#DIV/0!</v>
      </c>
      <c r="Q2890" s="21">
        <f t="shared" si="12772"/>
        <v>0</v>
      </c>
      <c r="R2890" s="21" t="e">
        <f t="shared" si="12772"/>
        <v>#DIV/0!</v>
      </c>
      <c r="S2890" s="21" t="e">
        <f t="shared" si="12772"/>
        <v>#DIV/0!</v>
      </c>
      <c r="T2890" s="21">
        <f t="shared" si="12772"/>
        <v>0</v>
      </c>
      <c r="U2890" s="21" t="e">
        <f t="shared" si="12772"/>
        <v>#DIV/0!</v>
      </c>
      <c r="V2890" s="21" t="e">
        <f t="shared" si="12772"/>
        <v>#DIV/0!</v>
      </c>
      <c r="W2890" s="21" t="e">
        <f t="shared" si="12772"/>
        <v>#DIV/0!</v>
      </c>
      <c r="X2890" s="21" t="e">
        <f t="shared" si="12772"/>
        <v>#DIV/0!</v>
      </c>
      <c r="Y2890" s="21" t="e">
        <f t="shared" si="12772"/>
        <v>#DIV/0!</v>
      </c>
      <c r="Z2890" s="21" t="e">
        <f t="shared" si="12772"/>
        <v>#DIV/0!</v>
      </c>
      <c r="AA2890" s="21" t="e">
        <f t="shared" si="12772"/>
        <v>#DIV/0!</v>
      </c>
      <c r="AB2890" s="21" t="e">
        <f t="shared" si="12772"/>
        <v>#DIV/0!</v>
      </c>
      <c r="AC2890" s="199"/>
      <c r="AD2890" s="200"/>
      <c r="AE2890" s="200"/>
      <c r="AF2890" s="200"/>
      <c r="AG2890" s="200"/>
      <c r="AH2890" s="200"/>
      <c r="AI2890" s="200"/>
      <c r="AJ2890" s="200"/>
      <c r="AK2890" s="201"/>
      <c r="AL2890" s="200"/>
      <c r="AM2890" s="202"/>
    </row>
    <row r="2891" spans="1:39" s="6" customFormat="1" outlineLevel="1">
      <c r="B2891" s="116"/>
      <c r="C2891" s="35"/>
      <c r="D2891" s="36"/>
      <c r="E2891" s="36"/>
      <c r="F2891" s="36"/>
      <c r="G2891" s="36"/>
      <c r="H2891" s="37"/>
      <c r="I2891" s="38" t="s">
        <v>26</v>
      </c>
      <c r="J2891" s="21">
        <f>MIN(J2870:J2871,J2873,J2875,J2877,J2879,J2881,J2883,J2885,J2887)</f>
        <v>0</v>
      </c>
      <c r="K2891" s="21">
        <f t="shared" ref="K2891:AB2891" si="12773">MIN(K2870:K2871,K2873,K2875,K2877,K2879,K2881,K2883,K2885,K2887)</f>
        <v>0</v>
      </c>
      <c r="L2891" s="21">
        <f t="shared" si="12773"/>
        <v>0</v>
      </c>
      <c r="M2891" s="21">
        <f t="shared" si="12773"/>
        <v>0</v>
      </c>
      <c r="N2891" s="21">
        <f t="shared" si="12773"/>
        <v>0</v>
      </c>
      <c r="O2891" s="21">
        <f t="shared" si="12773"/>
        <v>0</v>
      </c>
      <c r="P2891" s="21">
        <f t="shared" si="12773"/>
        <v>0</v>
      </c>
      <c r="Q2891" s="21">
        <f t="shared" si="12773"/>
        <v>0</v>
      </c>
      <c r="R2891" s="21">
        <f t="shared" si="12773"/>
        <v>0</v>
      </c>
      <c r="S2891" s="21">
        <f t="shared" si="12773"/>
        <v>0</v>
      </c>
      <c r="T2891" s="21">
        <f t="shared" si="12773"/>
        <v>0</v>
      </c>
      <c r="U2891" s="21">
        <f t="shared" si="12773"/>
        <v>0</v>
      </c>
      <c r="V2891" s="21">
        <f t="shared" si="12773"/>
        <v>0</v>
      </c>
      <c r="W2891" s="21">
        <f t="shared" si="12773"/>
        <v>0</v>
      </c>
      <c r="X2891" s="21" t="e">
        <f t="shared" si="12773"/>
        <v>#DIV/0!</v>
      </c>
      <c r="Y2891" s="21">
        <f t="shared" si="12773"/>
        <v>0</v>
      </c>
      <c r="Z2891" s="21">
        <f t="shared" si="12773"/>
        <v>0</v>
      </c>
      <c r="AA2891" s="21">
        <f t="shared" si="12773"/>
        <v>0</v>
      </c>
      <c r="AB2891" s="21">
        <f t="shared" si="12773"/>
        <v>0</v>
      </c>
      <c r="AC2891" s="199"/>
      <c r="AD2891" s="200"/>
      <c r="AE2891" s="200"/>
      <c r="AF2891" s="200"/>
      <c r="AG2891" s="200"/>
      <c r="AH2891" s="200"/>
      <c r="AI2891" s="200"/>
      <c r="AJ2891" s="200"/>
      <c r="AK2891" s="201"/>
      <c r="AL2891" s="200"/>
      <c r="AM2891" s="202"/>
    </row>
    <row r="2892" spans="1:39" s="6" customFormat="1" outlineLevel="1">
      <c r="B2892" s="116"/>
      <c r="C2892" s="35"/>
      <c r="D2892" s="36"/>
      <c r="E2892" s="36"/>
      <c r="F2892" s="36"/>
      <c r="G2892" s="36"/>
      <c r="H2892" s="37"/>
      <c r="I2892" s="38" t="s">
        <v>25</v>
      </c>
      <c r="J2892" s="21">
        <f>MAX(J2870:J2871,J2873,J2875,J2877,J2879,J2881,J2883,J2885,J2887)</f>
        <v>0</v>
      </c>
      <c r="K2892" s="21">
        <f t="shared" ref="K2892:AB2892" si="12774">MAX(K2870:K2871,K2873,K2875,K2877,K2879,K2881,K2883,K2885,K2887)</f>
        <v>0</v>
      </c>
      <c r="L2892" s="21">
        <f t="shared" si="12774"/>
        <v>0</v>
      </c>
      <c r="M2892" s="21">
        <f t="shared" si="12774"/>
        <v>0</v>
      </c>
      <c r="N2892" s="21">
        <f t="shared" si="12774"/>
        <v>0</v>
      </c>
      <c r="O2892" s="21">
        <f t="shared" si="12774"/>
        <v>0</v>
      </c>
      <c r="P2892" s="21">
        <f t="shared" si="12774"/>
        <v>0</v>
      </c>
      <c r="Q2892" s="21">
        <f t="shared" si="12774"/>
        <v>0</v>
      </c>
      <c r="R2892" s="21">
        <f t="shared" si="12774"/>
        <v>0</v>
      </c>
      <c r="S2892" s="21">
        <f t="shared" si="12774"/>
        <v>0</v>
      </c>
      <c r="T2892" s="21">
        <f t="shared" si="12774"/>
        <v>0</v>
      </c>
      <c r="U2892" s="21">
        <f t="shared" si="12774"/>
        <v>0</v>
      </c>
      <c r="V2892" s="21">
        <f t="shared" si="12774"/>
        <v>0</v>
      </c>
      <c r="W2892" s="21">
        <f t="shared" si="12774"/>
        <v>0</v>
      </c>
      <c r="X2892" s="21" t="e">
        <f t="shared" si="12774"/>
        <v>#DIV/0!</v>
      </c>
      <c r="Y2892" s="21">
        <f t="shared" si="12774"/>
        <v>0</v>
      </c>
      <c r="Z2892" s="21">
        <f t="shared" si="12774"/>
        <v>0</v>
      </c>
      <c r="AA2892" s="21">
        <f t="shared" si="12774"/>
        <v>0</v>
      </c>
      <c r="AB2892" s="21">
        <f t="shared" si="12774"/>
        <v>0</v>
      </c>
      <c r="AC2892" s="199"/>
      <c r="AD2892" s="200"/>
      <c r="AE2892" s="200"/>
      <c r="AF2892" s="200"/>
      <c r="AG2892" s="200"/>
      <c r="AH2892" s="200"/>
      <c r="AI2892" s="200"/>
      <c r="AJ2892" s="200"/>
      <c r="AK2892" s="201"/>
      <c r="AL2892" s="200"/>
      <c r="AM2892" s="202"/>
    </row>
    <row r="2893" spans="1:39" s="6" customFormat="1" outlineLevel="1">
      <c r="B2893" s="116"/>
      <c r="C2893" s="35"/>
      <c r="D2893" s="36"/>
      <c r="E2893" s="36"/>
      <c r="F2893" s="36"/>
      <c r="G2893" s="36"/>
      <c r="H2893" s="37"/>
      <c r="I2893" s="38"/>
      <c r="J2893" s="21"/>
      <c r="K2893" s="21"/>
      <c r="L2893" s="21"/>
      <c r="M2893" s="21"/>
      <c r="N2893" s="21"/>
      <c r="O2893" s="21"/>
      <c r="P2893" s="21"/>
      <c r="Q2893" s="21"/>
      <c r="R2893" s="21"/>
      <c r="S2893" s="21"/>
      <c r="T2893" s="21"/>
      <c r="U2893" s="21"/>
      <c r="V2893" s="21"/>
      <c r="W2893" s="21"/>
      <c r="X2893" s="21"/>
      <c r="Y2893" s="21"/>
      <c r="Z2893" s="21"/>
      <c r="AA2893" s="21"/>
      <c r="AB2893" s="21"/>
      <c r="AC2893" s="200"/>
      <c r="AD2893" s="200"/>
      <c r="AE2893" s="200"/>
      <c r="AF2893" s="200"/>
      <c r="AG2893" s="200"/>
      <c r="AH2893" s="200"/>
      <c r="AI2893" s="200"/>
      <c r="AJ2893" s="200"/>
      <c r="AK2893" s="200"/>
      <c r="AL2893" s="200"/>
      <c r="AM2893" s="202"/>
    </row>
    <row r="2894" spans="1:39" s="31" customFormat="1" ht="16.5" outlineLevel="1" thickBot="1">
      <c r="B2894" s="117"/>
      <c r="C2894" s="39"/>
      <c r="D2894" s="40"/>
      <c r="E2894" s="40"/>
      <c r="F2894" s="40"/>
      <c r="G2894" s="40"/>
      <c r="H2894" s="41"/>
      <c r="I2894" s="42"/>
      <c r="J2894" s="43"/>
      <c r="K2894" s="43"/>
      <c r="L2894" s="43"/>
      <c r="M2894" s="43"/>
      <c r="N2894" s="43"/>
      <c r="O2894" s="43"/>
      <c r="P2894" s="43"/>
      <c r="Q2894" s="43"/>
      <c r="R2894" s="43"/>
      <c r="S2894" s="43"/>
      <c r="T2894" s="43"/>
      <c r="U2894" s="43"/>
      <c r="V2894" s="43"/>
      <c r="W2894" s="43"/>
      <c r="X2894" s="43"/>
      <c r="Y2894" s="43"/>
      <c r="Z2894" s="43"/>
      <c r="AA2894" s="43"/>
      <c r="AB2894" s="43"/>
      <c r="AC2894" s="204"/>
      <c r="AD2894" s="204"/>
      <c r="AE2894" s="204"/>
      <c r="AF2894" s="204"/>
      <c r="AG2894" s="204"/>
      <c r="AH2894" s="204"/>
      <c r="AI2894" s="204"/>
      <c r="AJ2894" s="204"/>
      <c r="AK2894" s="204"/>
      <c r="AL2894" s="204"/>
      <c r="AM2894" s="205"/>
    </row>
    <row r="2895" spans="1:39" customFormat="1">
      <c r="B2895" s="118"/>
      <c r="C2895" s="28"/>
      <c r="D2895" s="19"/>
      <c r="E2895" s="19"/>
      <c r="F2895" s="19"/>
      <c r="G2895" s="19"/>
      <c r="H2895" s="29"/>
      <c r="I2895" s="20"/>
      <c r="J2895" s="30"/>
      <c r="K2895" s="30"/>
      <c r="L2895" s="30"/>
      <c r="M2895" s="30"/>
      <c r="N2895" s="30"/>
      <c r="O2895" s="30"/>
      <c r="P2895" s="30"/>
      <c r="Q2895" s="30"/>
      <c r="R2895" s="30"/>
      <c r="S2895" s="30"/>
      <c r="T2895" s="30"/>
      <c r="U2895" s="30"/>
      <c r="V2895" s="30"/>
      <c r="W2895" s="30"/>
      <c r="X2895" s="30"/>
      <c r="Y2895" s="30"/>
      <c r="Z2895" s="30"/>
      <c r="AA2895" s="30"/>
      <c r="AB2895" s="30"/>
      <c r="AC2895" s="206"/>
      <c r="AD2895" s="206"/>
      <c r="AE2895" s="206"/>
      <c r="AF2895" s="206"/>
      <c r="AG2895" s="206"/>
      <c r="AH2895" s="206"/>
      <c r="AI2895" s="206"/>
      <c r="AJ2895" s="206"/>
      <c r="AK2895" s="206"/>
      <c r="AL2895" s="206"/>
      <c r="AM2895" s="207"/>
    </row>
    <row r="2896" spans="1:39" customFormat="1" outlineLevel="1">
      <c r="B2896" s="114" t="s">
        <v>41</v>
      </c>
      <c r="C2896" s="28"/>
      <c r="D2896" s="19"/>
      <c r="E2896" s="19"/>
      <c r="F2896" s="19"/>
      <c r="G2896" s="19"/>
      <c r="H2896" s="29"/>
      <c r="I2896" s="20"/>
      <c r="J2896" s="30"/>
      <c r="K2896" s="30"/>
      <c r="L2896" s="30"/>
      <c r="M2896" s="30"/>
      <c r="N2896" s="30"/>
      <c r="O2896" s="30"/>
      <c r="P2896" s="30"/>
      <c r="Q2896" s="30"/>
      <c r="R2896" s="30"/>
      <c r="S2896" s="30"/>
      <c r="T2896" s="30"/>
      <c r="U2896" s="30"/>
      <c r="V2896" s="30"/>
      <c r="W2896" s="30"/>
      <c r="X2896" s="30"/>
      <c r="Y2896" s="30"/>
      <c r="Z2896" s="30"/>
      <c r="AA2896" s="30"/>
      <c r="AB2896" s="30"/>
      <c r="AC2896" s="206"/>
      <c r="AD2896" s="206"/>
      <c r="AE2896" s="206"/>
      <c r="AF2896" s="206"/>
      <c r="AG2896" s="206"/>
      <c r="AH2896" s="206"/>
      <c r="AI2896" s="206"/>
      <c r="AJ2896" s="206"/>
      <c r="AK2896" s="206"/>
      <c r="AL2896" s="206"/>
      <c r="AM2896" s="207"/>
    </row>
    <row r="2897" spans="1:39" customFormat="1" outlineLevel="1">
      <c r="A2897" t="str">
        <f>B2897&amp;C2897</f>
        <v>Surname, Forename1</v>
      </c>
      <c r="B2897" s="255" t="s">
        <v>28</v>
      </c>
      <c r="C2897" s="122">
        <v>1</v>
      </c>
      <c r="D2897" s="26" t="s">
        <v>22</v>
      </c>
      <c r="E2897" s="103"/>
      <c r="F2897" s="217"/>
      <c r="G2897" s="218"/>
      <c r="H2897" s="16"/>
      <c r="I2897" s="16"/>
      <c r="J2897" s="17"/>
      <c r="K2897" s="94"/>
      <c r="L2897" s="94"/>
      <c r="M2897" s="94"/>
      <c r="N2897" s="94"/>
      <c r="O2897" s="94"/>
      <c r="P2897" s="94"/>
      <c r="Q2897" s="17">
        <f>SUM(K2897:P2897)</f>
        <v>0</v>
      </c>
      <c r="R2897" s="94"/>
      <c r="S2897" s="94"/>
      <c r="T2897" s="17">
        <f>SUM(R2897:S2897)</f>
        <v>0</v>
      </c>
      <c r="U2897" s="17"/>
      <c r="V2897" s="94"/>
      <c r="W2897" s="17"/>
      <c r="X2897" s="94" t="e">
        <f>AVERAGE(V2897:W2897)</f>
        <v>#DIV/0!</v>
      </c>
      <c r="Y2897" s="17"/>
      <c r="Z2897" s="17"/>
      <c r="AA2897" s="17"/>
      <c r="AB2897" s="17"/>
      <c r="AC2897" s="190">
        <f>IF(J2897&lt;&gt;0,INT(25.4347*POWER((18-J2897),1.81)),0)</f>
        <v>0</v>
      </c>
      <c r="AD2897" s="190">
        <f>IF(Q2897&lt;&gt;0,INT(0.14354*POWER(((10*Q2897)-220),1.4)),0)</f>
        <v>0</v>
      </c>
      <c r="AE2897" s="190">
        <f>IF(T2897&lt;&gt;0,INT(51.39*POWER((T2897-1.5),1.05)),0)</f>
        <v>0</v>
      </c>
      <c r="AF2897" s="190">
        <f>IF(U2897&lt;&gt;0,INT(0.8465*POWER(((100*U2897)-75),1.42)),0)</f>
        <v>0</v>
      </c>
      <c r="AG2897" s="190" t="e">
        <f>IF(X2897&lt;&gt;0,INT(1.53775*POWER((82-X2897),1.81)),0)</f>
        <v>#DIV/0!</v>
      </c>
      <c r="AH2897" s="190">
        <f>IF(Y2897&lt;&gt;0,INT(5.74352*POWER((28.5-Y2897),1.92)),0)</f>
        <v>0</v>
      </c>
      <c r="AI2897" s="190">
        <f>IF(Z2897&lt;&gt;0,INT(12.91*POWER((Z2897-4),1.1)),0)</f>
        <v>0</v>
      </c>
      <c r="AJ2897" s="190">
        <f>IF(AA2897&lt;&gt;0,INT(0.2797*POWER(((100*AA2897)),1.35)),0)</f>
        <v>0</v>
      </c>
      <c r="AK2897" s="191">
        <f>IF(AB2897&lt;&gt;0,INT(100.14*POWER((AB2897-1),1.08)),0)</f>
        <v>0</v>
      </c>
      <c r="AL2897" s="208">
        <v>7</v>
      </c>
      <c r="AM2897" s="193" t="e">
        <f>SUM(AC2897:AK2897)</f>
        <v>#DIV/0!</v>
      </c>
    </row>
    <row r="2898" spans="1:39" customFormat="1" outlineLevel="1">
      <c r="A2898" t="str">
        <f>B2897&amp;C2898</f>
        <v>Surname, Forename2</v>
      </c>
      <c r="B2898" s="256"/>
      <c r="C2898" s="123">
        <v>2</v>
      </c>
      <c r="D2898" s="26" t="s">
        <v>22</v>
      </c>
      <c r="E2898" s="103"/>
      <c r="F2898" s="219"/>
      <c r="G2898" s="220"/>
      <c r="H2898" s="15"/>
      <c r="I2898" s="16"/>
      <c r="J2898" s="17"/>
      <c r="K2898" s="94"/>
      <c r="L2898" s="94"/>
      <c r="M2898" s="94"/>
      <c r="N2898" s="94"/>
      <c r="O2898" s="94"/>
      <c r="P2898" s="94"/>
      <c r="Q2898" s="17" t="str">
        <f>IF(SUM(K2898:P2898)=0,"",SUM(K2898:P2898))</f>
        <v/>
      </c>
      <c r="R2898" s="94"/>
      <c r="S2898" s="94"/>
      <c r="T2898" s="17" t="str">
        <f>IF(SUM(R2898:S2898)=0,"",SUM(R2898:S2898))</f>
        <v/>
      </c>
      <c r="U2898" s="17"/>
      <c r="V2898" s="94"/>
      <c r="W2898" s="17"/>
      <c r="X2898" s="94" t="str">
        <f>IFERROR(AVERAGE(V2898:W2898),"")</f>
        <v/>
      </c>
      <c r="Y2898" s="17"/>
      <c r="Z2898" s="17"/>
      <c r="AA2898" s="71"/>
      <c r="AB2898" s="17"/>
      <c r="AC2898" s="190" t="str">
        <f>IF(J2898="","",IF(J2898&lt;&gt;0,INT(25.4347*POWER((18-J2898),1.81)),0))</f>
        <v/>
      </c>
      <c r="AD2898" s="190" t="str">
        <f>IFERROR(IF(Q2898&lt;&gt;0,INT(0.14354*POWER(((10*Q2898)-220),1.4)),0),"")</f>
        <v/>
      </c>
      <c r="AE2898" s="190" t="str">
        <f>IFERROR(IF(T2898&lt;&gt;0,INT(51.39*POWER((T2898-1.5),1.05)),0),"")</f>
        <v/>
      </c>
      <c r="AF2898" s="190">
        <f>IF(U2898&lt;&gt;0,INT(0.8465*POWER(((100*U2898)-75),1.42)),0)</f>
        <v>0</v>
      </c>
      <c r="AG2898" s="190" t="str">
        <f>IFERROR(IF(X2898&lt;&gt;0,INT(1.53775*POWER((82-X2898),1.81)),0),"")</f>
        <v/>
      </c>
      <c r="AH2898" s="190" t="str">
        <f>IF(Y2898="","",IF(Y2898&lt;&gt;0,INT(5.74352*POWER((28.5-Y2898),1.92)),0))</f>
        <v/>
      </c>
      <c r="AI2898" s="190">
        <f>IF(Z2898&lt;&gt;0,INT(12.91*POWER((Z2898-4),1.1)),0)</f>
        <v>0</v>
      </c>
      <c r="AJ2898" s="190" t="str">
        <f>IF(AA2898="","",IF(AA2898&lt;&gt;0,INT(0.2797*POWER(((100*AA2898)),1.35)),0))</f>
        <v/>
      </c>
      <c r="AK2898" s="191" t="str">
        <f>IF(AB2898="","",IF(AB2898&lt;&gt;0,INT(100.14*POWER((AB2898-1),1.08)),0))</f>
        <v/>
      </c>
      <c r="AL2898" s="192">
        <f>COUNT(J2898,Q2898,T2898,X2898,Y2898,AA2898,AB2898)</f>
        <v>0</v>
      </c>
      <c r="AM2898" s="193" t="str">
        <f>IF(AL2898=0,"",SUM(AC2898:AK2898))</f>
        <v/>
      </c>
    </row>
    <row r="2899" spans="1:39" customFormat="1" outlineLevel="1">
      <c r="B2899" s="256"/>
      <c r="C2899" s="124" t="s">
        <v>65</v>
      </c>
      <c r="D2899" s="103"/>
      <c r="E2899" s="103"/>
      <c r="F2899" s="219"/>
      <c r="G2899" s="220"/>
      <c r="H2899" s="104"/>
      <c r="I2899" s="105"/>
      <c r="J2899" s="107" t="str">
        <f>IFERROR((J2897-J2898)/J2898*100%,"")</f>
        <v/>
      </c>
      <c r="K2899" s="107" t="str">
        <f>IFERROR((K2898-K2897)/K2898*100%,"")</f>
        <v/>
      </c>
      <c r="L2899" s="107" t="str">
        <f t="shared" ref="L2899:S2899" si="12775">IFERROR((L2898-L2897)/L2898*100%,"")</f>
        <v/>
      </c>
      <c r="M2899" s="107" t="str">
        <f t="shared" si="12775"/>
        <v/>
      </c>
      <c r="N2899" s="107" t="str">
        <f t="shared" si="12775"/>
        <v/>
      </c>
      <c r="O2899" s="107" t="str">
        <f t="shared" si="12775"/>
        <v/>
      </c>
      <c r="P2899" s="107" t="str">
        <f t="shared" si="12775"/>
        <v/>
      </c>
      <c r="Q2899" s="107" t="str">
        <f t="shared" si="12775"/>
        <v/>
      </c>
      <c r="R2899" s="107" t="str">
        <f t="shared" si="12775"/>
        <v/>
      </c>
      <c r="S2899" s="107" t="str">
        <f t="shared" si="12775"/>
        <v/>
      </c>
      <c r="T2899" s="107" t="str">
        <f>IFERROR((T2898-T2897)/T2898*100%,"")</f>
        <v/>
      </c>
      <c r="U2899" s="107" t="str">
        <f t="shared" ref="U2899" si="12776">IFERROR((U2898-U2897)/U2898*100%,"")</f>
        <v/>
      </c>
      <c r="V2899" s="107" t="str">
        <f>IFERROR((V2897-V2898)/V2898*100%,"")</f>
        <v/>
      </c>
      <c r="W2899" s="107" t="str">
        <f>IFERROR((W2897-W2898)/W2898*100%,"")</f>
        <v/>
      </c>
      <c r="X2899" s="107" t="str">
        <f>IFERROR((X2897-X2898)/X2898*100%,"")</f>
        <v/>
      </c>
      <c r="Y2899" s="107" t="str">
        <f>IFERROR((Y2897-Y2898)/Y2898*100%,"")</f>
        <v/>
      </c>
      <c r="Z2899" s="107" t="str">
        <f t="shared" ref="Z2899:AB2899" si="12777">IFERROR((Z2898-Z2897)/Z2898*100%,"")</f>
        <v/>
      </c>
      <c r="AA2899" s="107" t="str">
        <f t="shared" si="12777"/>
        <v/>
      </c>
      <c r="AB2899" s="107" t="str">
        <f t="shared" si="12777"/>
        <v/>
      </c>
      <c r="AC2899" s="194" t="str">
        <f t="shared" ref="AC2899" si="12778">IFERROR((AC2898-AC2897)/AC2898*100%,"")</f>
        <v/>
      </c>
      <c r="AD2899" s="194" t="str">
        <f t="shared" ref="AD2899" si="12779">IFERROR((AD2898-AD2897)/AD2898*100%,"")</f>
        <v/>
      </c>
      <c r="AE2899" s="194" t="str">
        <f t="shared" ref="AE2899" si="12780">IFERROR((AE2898-AE2897)/AE2898*100%,"")</f>
        <v/>
      </c>
      <c r="AF2899" s="194" t="str">
        <f t="shared" ref="AF2899" si="12781">IFERROR((AF2898-AF2897)/AF2898*100%,"")</f>
        <v/>
      </c>
      <c r="AG2899" s="194" t="str">
        <f t="shared" ref="AG2899" si="12782">IFERROR((AG2898-AG2897)/AG2898*100%,"")</f>
        <v/>
      </c>
      <c r="AH2899" s="194" t="str">
        <f t="shared" ref="AH2899" si="12783">IFERROR((AH2898-AH2897)/AH2898*100%,"")</f>
        <v/>
      </c>
      <c r="AI2899" s="194" t="str">
        <f t="shared" ref="AI2899" si="12784">IFERROR((AI2898-AI2897)/AI2898*100%,"")</f>
        <v/>
      </c>
      <c r="AJ2899" s="194" t="str">
        <f t="shared" ref="AJ2899" si="12785">IFERROR((AJ2898-AJ2897)/AJ2898*100%,"")</f>
        <v/>
      </c>
      <c r="AK2899" s="194" t="str">
        <f t="shared" ref="AK2899" si="12786">IFERROR((AK2898-AK2897)/AK2898*100%,"")</f>
        <v/>
      </c>
      <c r="AL2899" s="194" t="str">
        <f t="shared" ref="AL2899:AM2899" si="12787">IFERROR((AL2898-AL2897)/AL2898*100%,"")</f>
        <v/>
      </c>
      <c r="AM2899" s="228" t="str">
        <f t="shared" si="12787"/>
        <v/>
      </c>
    </row>
    <row r="2900" spans="1:39" customFormat="1" outlineLevel="1">
      <c r="A2900" t="str">
        <f>B2897&amp;C2900</f>
        <v>Surname, Forename3</v>
      </c>
      <c r="B2900" s="256"/>
      <c r="C2900" s="123">
        <v>3</v>
      </c>
      <c r="D2900" s="26" t="s">
        <v>22</v>
      </c>
      <c r="E2900" s="103"/>
      <c r="F2900" s="219"/>
      <c r="G2900" s="220"/>
      <c r="H2900" s="15"/>
      <c r="I2900" s="16"/>
      <c r="J2900" s="17"/>
      <c r="K2900" s="94"/>
      <c r="L2900" s="94"/>
      <c r="M2900" s="94"/>
      <c r="N2900" s="94"/>
      <c r="O2900" s="94"/>
      <c r="P2900" s="94"/>
      <c r="Q2900" s="17" t="str">
        <f>IF(SUM(K2900:P2900)=0,"",SUM(K2900:P2900))</f>
        <v/>
      </c>
      <c r="R2900" s="94"/>
      <c r="S2900" s="94"/>
      <c r="T2900" s="17" t="str">
        <f>IF(SUM(R2900:S2900)=0,"",SUM(R2900:S2900))</f>
        <v/>
      </c>
      <c r="U2900" s="17"/>
      <c r="V2900" s="94"/>
      <c r="W2900" s="17"/>
      <c r="X2900" s="94" t="str">
        <f>IFERROR(AVERAGE(V2900:W2900),"")</f>
        <v/>
      </c>
      <c r="Y2900" s="17"/>
      <c r="Z2900" s="17"/>
      <c r="AA2900" s="71"/>
      <c r="AB2900" s="17"/>
      <c r="AC2900" s="190" t="str">
        <f>IF(J2900="","",IF(J2900&lt;&gt;0,INT(25.4347*POWER((18-J2900),1.81)),0))</f>
        <v/>
      </c>
      <c r="AD2900" s="190" t="str">
        <f>IFERROR(IF(Q2900&lt;&gt;0,INT(0.14354*POWER(((10*Q2900)-220),1.4)),0),"")</f>
        <v/>
      </c>
      <c r="AE2900" s="190" t="str">
        <f>IFERROR(IF(T2900&lt;&gt;0,INT(51.39*POWER((T2900-1.5),1.05)),0),"")</f>
        <v/>
      </c>
      <c r="AF2900" s="190">
        <f>IF(U2900&lt;&gt;0,INT(0.8465*POWER(((100*U2900)-75),1.42)),0)</f>
        <v>0</v>
      </c>
      <c r="AG2900" s="190" t="str">
        <f>IFERROR(IF(X2900&lt;&gt;0,INT(1.53775*POWER((82-X2900),1.81)),0),"")</f>
        <v/>
      </c>
      <c r="AH2900" s="190" t="str">
        <f>IF(Y2900="","",IF(Y2900&lt;&gt;0,INT(5.74352*POWER((28.5-Y2900),1.92)),0))</f>
        <v/>
      </c>
      <c r="AI2900" s="190">
        <f>IF(Z2900&lt;&gt;0,INT(12.91*POWER((Z2900-4),1.1)),0)</f>
        <v>0</v>
      </c>
      <c r="AJ2900" s="190" t="str">
        <f>IF(AA2900="","",IF(AA2900&lt;&gt;0,INT(0.2797*POWER(((100*AA2900)),1.35)),0))</f>
        <v/>
      </c>
      <c r="AK2900" s="191" t="str">
        <f>IF(AB2900="","",IF(AB2900&lt;&gt;0,INT(100.14*POWER((AB2900-1),1.08)),0))</f>
        <v/>
      </c>
      <c r="AL2900" s="192">
        <f>COUNT(J2900,Q2900,T2900,X2900,Y2900,AA2900,AB2900)</f>
        <v>0</v>
      </c>
      <c r="AM2900" s="193" t="str">
        <f>IF(AL2900=0,"",SUM(AC2900:AK2900))</f>
        <v/>
      </c>
    </row>
    <row r="2901" spans="1:39" customFormat="1" outlineLevel="1">
      <c r="B2901" s="256"/>
      <c r="C2901" s="124" t="s">
        <v>65</v>
      </c>
      <c r="D2901" s="103"/>
      <c r="E2901" s="103"/>
      <c r="F2901" s="219"/>
      <c r="G2901" s="220"/>
      <c r="H2901" s="104"/>
      <c r="I2901" s="105"/>
      <c r="J2901" s="107" t="str">
        <f>IFERROR((J2898-J2900)/J2900*100%,"")</f>
        <v/>
      </c>
      <c r="K2901" s="107" t="str">
        <f t="shared" ref="K2901:T2901" si="12788">IFERROR((K2900-K2898)/K2900*100%,"")</f>
        <v/>
      </c>
      <c r="L2901" s="107" t="str">
        <f t="shared" si="12788"/>
        <v/>
      </c>
      <c r="M2901" s="107" t="str">
        <f t="shared" si="12788"/>
        <v/>
      </c>
      <c r="N2901" s="107" t="str">
        <f t="shared" si="12788"/>
        <v/>
      </c>
      <c r="O2901" s="107" t="str">
        <f t="shared" si="12788"/>
        <v/>
      </c>
      <c r="P2901" s="107" t="str">
        <f t="shared" si="12788"/>
        <v/>
      </c>
      <c r="Q2901" s="107" t="str">
        <f t="shared" si="12788"/>
        <v/>
      </c>
      <c r="R2901" s="107" t="str">
        <f t="shared" si="12788"/>
        <v/>
      </c>
      <c r="S2901" s="107" t="str">
        <f t="shared" si="12788"/>
        <v/>
      </c>
      <c r="T2901" s="107" t="str">
        <f t="shared" si="12788"/>
        <v/>
      </c>
      <c r="U2901" s="107" t="str">
        <f t="shared" ref="U2901" si="12789">IFERROR((U2900-U2899)/U2900*100%,"")</f>
        <v/>
      </c>
      <c r="V2901" s="107" t="str">
        <f>IFERROR((V2898-V2900)/V2900*100%,"")</f>
        <v/>
      </c>
      <c r="W2901" s="107" t="str">
        <f>IFERROR((W2898-W2900)/W2900*100%,"")</f>
        <v/>
      </c>
      <c r="X2901" s="107" t="str">
        <f>IFERROR((X2898-X2900)/X2900*100%,"")</f>
        <v/>
      </c>
      <c r="Y2901" s="107" t="str">
        <f>IFERROR((Y2898-Y2900)/Y2900*100%,"")</f>
        <v/>
      </c>
      <c r="Z2901" s="107" t="str">
        <f t="shared" ref="Z2901" si="12790">IFERROR((Z2900-Z2899)/Z2900*100%,"")</f>
        <v/>
      </c>
      <c r="AA2901" s="107" t="str">
        <f>IFERROR((AA2900-AA2898)/AA2900*100%,"")</f>
        <v/>
      </c>
      <c r="AB2901" s="107" t="str">
        <f>IFERROR((AB2900-AB2898)/AB2900*100%,"")</f>
        <v/>
      </c>
      <c r="AC2901" s="194" t="str">
        <f t="shared" ref="AC2901" si="12791">IFERROR((AC2900-AC2899)/AC2900*100%,"")</f>
        <v/>
      </c>
      <c r="AD2901" s="194" t="str">
        <f t="shared" ref="AD2901" si="12792">IFERROR((AD2900-AD2899)/AD2900*100%,"")</f>
        <v/>
      </c>
      <c r="AE2901" s="194" t="str">
        <f t="shared" ref="AE2901" si="12793">IFERROR((AE2900-AE2899)/AE2900*100%,"")</f>
        <v/>
      </c>
      <c r="AF2901" s="194" t="str">
        <f t="shared" ref="AF2901" si="12794">IFERROR((AF2900-AF2899)/AF2900*100%,"")</f>
        <v/>
      </c>
      <c r="AG2901" s="194" t="str">
        <f t="shared" ref="AG2901" si="12795">IFERROR((AG2900-AG2899)/AG2900*100%,"")</f>
        <v/>
      </c>
      <c r="AH2901" s="194" t="str">
        <f t="shared" ref="AH2901" si="12796">IFERROR((AH2900-AH2899)/AH2900*100%,"")</f>
        <v/>
      </c>
      <c r="AI2901" s="194" t="str">
        <f t="shared" ref="AI2901" si="12797">IFERROR((AI2900-AI2899)/AI2900*100%,"")</f>
        <v/>
      </c>
      <c r="AJ2901" s="194" t="str">
        <f t="shared" ref="AJ2901" si="12798">IFERROR((AJ2900-AJ2899)/AJ2900*100%,"")</f>
        <v/>
      </c>
      <c r="AK2901" s="194" t="str">
        <f t="shared" ref="AK2901" si="12799">IFERROR((AK2900-AK2899)/AK2900*100%,"")</f>
        <v/>
      </c>
      <c r="AL2901" s="194" t="str">
        <f t="shared" ref="AL2901" si="12800">IFERROR((AL2900-AL2899)/AL2900*100%,"")</f>
        <v/>
      </c>
      <c r="AM2901" s="227" t="str">
        <f>IFERROR((AM2900-AM2898)/AM2900*100%,"")</f>
        <v/>
      </c>
    </row>
    <row r="2902" spans="1:39" customFormat="1" outlineLevel="1">
      <c r="A2902" t="str">
        <f>B2897&amp;C2902</f>
        <v>Surname, Forename4</v>
      </c>
      <c r="B2902" s="256"/>
      <c r="C2902" s="123">
        <v>4</v>
      </c>
      <c r="D2902" s="26" t="s">
        <v>22</v>
      </c>
      <c r="E2902" s="103"/>
      <c r="F2902" s="219"/>
      <c r="G2902" s="220"/>
      <c r="H2902" s="15"/>
      <c r="I2902" s="16"/>
      <c r="J2902" s="17"/>
      <c r="K2902" s="94"/>
      <c r="L2902" s="94"/>
      <c r="M2902" s="94"/>
      <c r="N2902" s="94"/>
      <c r="O2902" s="94"/>
      <c r="P2902" s="94"/>
      <c r="Q2902" s="17" t="str">
        <f>IF(SUM(K2902:P2902)=0,"",SUM(K2902:P2902))</f>
        <v/>
      </c>
      <c r="R2902" s="94"/>
      <c r="S2902" s="94"/>
      <c r="T2902" s="17" t="str">
        <f>IF(SUM(R2902:S2902)=0,"",SUM(R2902:S2902))</f>
        <v/>
      </c>
      <c r="U2902" s="17"/>
      <c r="V2902" s="94"/>
      <c r="W2902" s="17"/>
      <c r="X2902" s="94" t="str">
        <f>IFERROR(AVERAGE(V2902:W2902),"")</f>
        <v/>
      </c>
      <c r="Y2902" s="17"/>
      <c r="Z2902" s="17"/>
      <c r="AA2902" s="71"/>
      <c r="AB2902" s="17"/>
      <c r="AC2902" s="190" t="str">
        <f>IF(J2902="","",IF(J2902&lt;&gt;0,INT(25.4347*POWER((18-J2902),1.81)),0))</f>
        <v/>
      </c>
      <c r="AD2902" s="190" t="str">
        <f>IFERROR(IF(Q2902&lt;&gt;0,INT(0.14354*POWER(((10*Q2902)-220),1.4)),0),"")</f>
        <v/>
      </c>
      <c r="AE2902" s="190" t="str">
        <f>IFERROR(IF(T2902&lt;&gt;0,INT(51.39*POWER((T2902-1.5),1.05)),0),"")</f>
        <v/>
      </c>
      <c r="AF2902" s="190">
        <f>IF(U2902&lt;&gt;0,INT(0.8465*POWER(((100*U2902)-75),1.42)),0)</f>
        <v>0</v>
      </c>
      <c r="AG2902" s="190" t="str">
        <f>IFERROR(IF(X2902&lt;&gt;0,INT(1.53775*POWER((82-X2902),1.81)),0),"")</f>
        <v/>
      </c>
      <c r="AH2902" s="190" t="str">
        <f>IF(Y2902="","",IF(Y2902&lt;&gt;0,INT(5.74352*POWER((28.5-Y2902),1.92)),0))</f>
        <v/>
      </c>
      <c r="AI2902" s="190">
        <f>IF(Z2902&lt;&gt;0,INT(12.91*POWER((Z2902-4),1.1)),0)</f>
        <v>0</v>
      </c>
      <c r="AJ2902" s="190" t="str">
        <f>IF(AA2902="","",IF(AA2902&lt;&gt;0,INT(0.2797*POWER(((100*AA2902)),1.35)),0))</f>
        <v/>
      </c>
      <c r="AK2902" s="191" t="str">
        <f>IF(AB2902="","",IF(AB2902&lt;&gt;0,INT(100.14*POWER((AB2902-1),1.08)),0))</f>
        <v/>
      </c>
      <c r="AL2902" s="192">
        <f>COUNT(J2902,Q2902,T2902,X2902,Y2902,AA2902,AB2902)</f>
        <v>0</v>
      </c>
      <c r="AM2902" s="193" t="str">
        <f>IF(AL2902=0,"",SUM(AC2902:AK2902))</f>
        <v/>
      </c>
    </row>
    <row r="2903" spans="1:39" customFormat="1" outlineLevel="1">
      <c r="B2903" s="256"/>
      <c r="C2903" s="124" t="s">
        <v>65</v>
      </c>
      <c r="D2903" s="103"/>
      <c r="E2903" s="103"/>
      <c r="F2903" s="219"/>
      <c r="G2903" s="220"/>
      <c r="H2903" s="104"/>
      <c r="I2903" s="105"/>
      <c r="J2903" s="107" t="str">
        <f>IFERROR((J2900-J2902)/J2902*100%,"")</f>
        <v/>
      </c>
      <c r="K2903" s="107" t="str">
        <f t="shared" ref="K2903:T2903" si="12801">IFERROR((K2902-K2900)/K2902*100%,"")</f>
        <v/>
      </c>
      <c r="L2903" s="107" t="str">
        <f t="shared" si="12801"/>
        <v/>
      </c>
      <c r="M2903" s="107" t="str">
        <f t="shared" si="12801"/>
        <v/>
      </c>
      <c r="N2903" s="107" t="str">
        <f t="shared" si="12801"/>
        <v/>
      </c>
      <c r="O2903" s="107" t="str">
        <f t="shared" si="12801"/>
        <v/>
      </c>
      <c r="P2903" s="107" t="str">
        <f t="shared" si="12801"/>
        <v/>
      </c>
      <c r="Q2903" s="107" t="str">
        <f t="shared" si="12801"/>
        <v/>
      </c>
      <c r="R2903" s="107" t="str">
        <f t="shared" si="12801"/>
        <v/>
      </c>
      <c r="S2903" s="107" t="str">
        <f t="shared" si="12801"/>
        <v/>
      </c>
      <c r="T2903" s="107" t="str">
        <f t="shared" si="12801"/>
        <v/>
      </c>
      <c r="U2903" s="107" t="str">
        <f t="shared" ref="U2903" si="12802">IFERROR((U2902-U2901)/U2902*100%,"")</f>
        <v/>
      </c>
      <c r="V2903" s="107" t="str">
        <f>IFERROR((V2900-V2902)/V2902*100%,"")</f>
        <v/>
      </c>
      <c r="W2903" s="107" t="str">
        <f>IFERROR((W2900-W2902)/W2902*100%,"")</f>
        <v/>
      </c>
      <c r="X2903" s="107" t="str">
        <f>IFERROR((X2900-X2902)/X2902*100%,"")</f>
        <v/>
      </c>
      <c r="Y2903" s="107" t="str">
        <f>IFERROR((Y2900-Y2902)/Y2902*100%,"")</f>
        <v/>
      </c>
      <c r="Z2903" s="107" t="str">
        <f t="shared" ref="Z2903" si="12803">IFERROR((Z2902-Z2901)/Z2902*100%,"")</f>
        <v/>
      </c>
      <c r="AA2903" s="107" t="str">
        <f>IFERROR((AA2902-AA2900)/AA2902*100%,"")</f>
        <v/>
      </c>
      <c r="AB2903" s="107" t="str">
        <f>IFERROR((AB2902-AB2900)/AB2902*100%,"")</f>
        <v/>
      </c>
      <c r="AC2903" s="194" t="str">
        <f t="shared" ref="AC2903" si="12804">IFERROR((AC2902-AC2901)/AC2902*100%,"")</f>
        <v/>
      </c>
      <c r="AD2903" s="194" t="str">
        <f t="shared" ref="AD2903" si="12805">IFERROR((AD2902-AD2901)/AD2902*100%,"")</f>
        <v/>
      </c>
      <c r="AE2903" s="194" t="str">
        <f t="shared" ref="AE2903" si="12806">IFERROR((AE2902-AE2901)/AE2902*100%,"")</f>
        <v/>
      </c>
      <c r="AF2903" s="194" t="str">
        <f t="shared" ref="AF2903" si="12807">IFERROR((AF2902-AF2901)/AF2902*100%,"")</f>
        <v/>
      </c>
      <c r="AG2903" s="194" t="str">
        <f t="shared" ref="AG2903" si="12808">IFERROR((AG2902-AG2901)/AG2902*100%,"")</f>
        <v/>
      </c>
      <c r="AH2903" s="194" t="str">
        <f t="shared" ref="AH2903" si="12809">IFERROR((AH2902-AH2901)/AH2902*100%,"")</f>
        <v/>
      </c>
      <c r="AI2903" s="194" t="str">
        <f t="shared" ref="AI2903" si="12810">IFERROR((AI2902-AI2901)/AI2902*100%,"")</f>
        <v/>
      </c>
      <c r="AJ2903" s="194" t="str">
        <f t="shared" ref="AJ2903" si="12811">IFERROR((AJ2902-AJ2901)/AJ2902*100%,"")</f>
        <v/>
      </c>
      <c r="AK2903" s="194" t="str">
        <f t="shared" ref="AK2903" si="12812">IFERROR((AK2902-AK2901)/AK2902*100%,"")</f>
        <v/>
      </c>
      <c r="AL2903" s="194" t="str">
        <f t="shared" ref="AL2903" si="12813">IFERROR((AL2902-AL2901)/AL2902*100%,"")</f>
        <v/>
      </c>
      <c r="AM2903" s="227" t="str">
        <f>IFERROR((AM2902-AM2900)/AM2902*100%,"")</f>
        <v/>
      </c>
    </row>
    <row r="2904" spans="1:39" customFormat="1" outlineLevel="1">
      <c r="A2904" t="str">
        <f>B2897&amp;C2904</f>
        <v>Surname, Forename5</v>
      </c>
      <c r="B2904" s="256"/>
      <c r="C2904" s="123">
        <v>5</v>
      </c>
      <c r="D2904" s="26" t="s">
        <v>22</v>
      </c>
      <c r="E2904" s="103"/>
      <c r="F2904" s="219"/>
      <c r="G2904" s="220"/>
      <c r="H2904" s="15"/>
      <c r="I2904" s="16"/>
      <c r="J2904" s="17"/>
      <c r="K2904" s="94"/>
      <c r="L2904" s="94"/>
      <c r="M2904" s="94"/>
      <c r="N2904" s="94"/>
      <c r="O2904" s="94"/>
      <c r="P2904" s="94"/>
      <c r="Q2904" s="17" t="str">
        <f>IF(SUM(K2904:P2904)=0,"",SUM(K2904:P2904))</f>
        <v/>
      </c>
      <c r="R2904" s="94"/>
      <c r="S2904" s="94"/>
      <c r="T2904" s="17" t="str">
        <f>IF(SUM(R2904:S2904)=0,"",SUM(R2904:S2904))</f>
        <v/>
      </c>
      <c r="U2904" s="17"/>
      <c r="V2904" s="94"/>
      <c r="W2904" s="17"/>
      <c r="X2904" s="94" t="str">
        <f>IFERROR(AVERAGE(V2904:W2904),"")</f>
        <v/>
      </c>
      <c r="Y2904" s="17"/>
      <c r="Z2904" s="17"/>
      <c r="AA2904" s="71"/>
      <c r="AB2904" s="17"/>
      <c r="AC2904" s="190" t="str">
        <f>IF(J2904="","",IF(J2904&lt;&gt;0,INT(25.4347*POWER((18-J2904),1.81)),0))</f>
        <v/>
      </c>
      <c r="AD2904" s="190" t="str">
        <f>IFERROR(IF(Q2904&lt;&gt;0,INT(0.14354*POWER(((10*Q2904)-220),1.4)),0),"")</f>
        <v/>
      </c>
      <c r="AE2904" s="190" t="str">
        <f>IFERROR(IF(T2904&lt;&gt;0,INT(51.39*POWER((T2904-1.5),1.05)),0),"")</f>
        <v/>
      </c>
      <c r="AF2904" s="190">
        <f>IF(U2904&lt;&gt;0,INT(0.8465*POWER(((100*U2904)-75),1.42)),0)</f>
        <v>0</v>
      </c>
      <c r="AG2904" s="190" t="str">
        <f>IFERROR(IF(X2904&lt;&gt;0,INT(1.53775*POWER((82-X2904),1.81)),0),"")</f>
        <v/>
      </c>
      <c r="AH2904" s="190" t="str">
        <f>IF(Y2904="","",IF(Y2904&lt;&gt;0,INT(5.74352*POWER((28.5-Y2904),1.92)),0))</f>
        <v/>
      </c>
      <c r="AI2904" s="190">
        <f>IF(Z2904&lt;&gt;0,INT(12.91*POWER((Z2904-4),1.1)),0)</f>
        <v>0</v>
      </c>
      <c r="AJ2904" s="190" t="str">
        <f>IF(AA2904="","",IF(AA2904&lt;&gt;0,INT(0.2797*POWER(((100*AA2904)),1.35)),0))</f>
        <v/>
      </c>
      <c r="AK2904" s="191" t="str">
        <f>IF(AB2904="","",IF(AB2904&lt;&gt;0,INT(100.14*POWER((AB2904-1),1.08)),0))</f>
        <v/>
      </c>
      <c r="AL2904" s="192">
        <f>COUNT(J2904,Q2904,T2904,X2904,Y2904,AA2904,AB2904)</f>
        <v>0</v>
      </c>
      <c r="AM2904" s="193" t="str">
        <f>IF(AL2904=0,"",SUM(AC2904:AK2904))</f>
        <v/>
      </c>
    </row>
    <row r="2905" spans="1:39" customFormat="1" outlineLevel="1">
      <c r="B2905" s="256"/>
      <c r="C2905" s="124" t="s">
        <v>65</v>
      </c>
      <c r="D2905" s="103"/>
      <c r="E2905" s="103"/>
      <c r="F2905" s="219"/>
      <c r="G2905" s="220"/>
      <c r="H2905" s="104"/>
      <c r="I2905" s="105"/>
      <c r="J2905" s="107" t="str">
        <f>IFERROR((J2902-J2904)/J2904*100%,"")</f>
        <v/>
      </c>
      <c r="K2905" s="107" t="str">
        <f t="shared" ref="K2905:T2905" si="12814">IFERROR((K2904-K2902)/K2904*100%,"")</f>
        <v/>
      </c>
      <c r="L2905" s="107" t="str">
        <f t="shared" si="12814"/>
        <v/>
      </c>
      <c r="M2905" s="107" t="str">
        <f t="shared" si="12814"/>
        <v/>
      </c>
      <c r="N2905" s="107" t="str">
        <f t="shared" si="12814"/>
        <v/>
      </c>
      <c r="O2905" s="107" t="str">
        <f t="shared" si="12814"/>
        <v/>
      </c>
      <c r="P2905" s="107" t="str">
        <f t="shared" si="12814"/>
        <v/>
      </c>
      <c r="Q2905" s="107" t="str">
        <f t="shared" si="12814"/>
        <v/>
      </c>
      <c r="R2905" s="107" t="str">
        <f t="shared" si="12814"/>
        <v/>
      </c>
      <c r="S2905" s="107" t="str">
        <f t="shared" si="12814"/>
        <v/>
      </c>
      <c r="T2905" s="107" t="str">
        <f t="shared" si="12814"/>
        <v/>
      </c>
      <c r="U2905" s="107" t="str">
        <f t="shared" ref="U2905" si="12815">IFERROR((U2904-U2903)/U2904*100%,"")</f>
        <v/>
      </c>
      <c r="V2905" s="107" t="str">
        <f>IFERROR((V2902-V2904)/V2904*100%,"")</f>
        <v/>
      </c>
      <c r="W2905" s="107" t="str">
        <f>IFERROR((W2902-W2904)/W2904*100%,"")</f>
        <v/>
      </c>
      <c r="X2905" s="107" t="str">
        <f>IFERROR((X2902-X2904)/X2904*100%,"")</f>
        <v/>
      </c>
      <c r="Y2905" s="107" t="str">
        <f>IFERROR((Y2902-Y2904)/Y2904*100%,"")</f>
        <v/>
      </c>
      <c r="Z2905" s="107" t="str">
        <f t="shared" ref="Z2905" si="12816">IFERROR((Z2904-Z2903)/Z2904*100%,"")</f>
        <v/>
      </c>
      <c r="AA2905" s="107" t="str">
        <f>IFERROR((AA2904-AA2902)/AA2904*100%,"")</f>
        <v/>
      </c>
      <c r="AB2905" s="107" t="str">
        <f>IFERROR((AB2904-AB2902)/AB2904*100%,"")</f>
        <v/>
      </c>
      <c r="AC2905" s="194" t="str">
        <f t="shared" ref="AC2905" si="12817">IFERROR((AC2904-AC2903)/AC2904*100%,"")</f>
        <v/>
      </c>
      <c r="AD2905" s="194" t="str">
        <f t="shared" ref="AD2905" si="12818">IFERROR((AD2904-AD2903)/AD2904*100%,"")</f>
        <v/>
      </c>
      <c r="AE2905" s="194" t="str">
        <f t="shared" ref="AE2905" si="12819">IFERROR((AE2904-AE2903)/AE2904*100%,"")</f>
        <v/>
      </c>
      <c r="AF2905" s="194" t="str">
        <f t="shared" ref="AF2905" si="12820">IFERROR((AF2904-AF2903)/AF2904*100%,"")</f>
        <v/>
      </c>
      <c r="AG2905" s="194" t="str">
        <f t="shared" ref="AG2905" si="12821">IFERROR((AG2904-AG2903)/AG2904*100%,"")</f>
        <v/>
      </c>
      <c r="AH2905" s="194" t="str">
        <f t="shared" ref="AH2905" si="12822">IFERROR((AH2904-AH2903)/AH2904*100%,"")</f>
        <v/>
      </c>
      <c r="AI2905" s="194" t="str">
        <f t="shared" ref="AI2905" si="12823">IFERROR((AI2904-AI2903)/AI2904*100%,"")</f>
        <v/>
      </c>
      <c r="AJ2905" s="194" t="str">
        <f t="shared" ref="AJ2905" si="12824">IFERROR((AJ2904-AJ2903)/AJ2904*100%,"")</f>
        <v/>
      </c>
      <c r="AK2905" s="194" t="str">
        <f t="shared" ref="AK2905" si="12825">IFERROR((AK2904-AK2903)/AK2904*100%,"")</f>
        <v/>
      </c>
      <c r="AL2905" s="194" t="str">
        <f t="shared" ref="AL2905" si="12826">IFERROR((AL2904-AL2903)/AL2904*100%,"")</f>
        <v/>
      </c>
      <c r="AM2905" s="227" t="str">
        <f>IFERROR((AM2904-AM2902)/AM2904*100%,"")</f>
        <v/>
      </c>
    </row>
    <row r="2906" spans="1:39" customFormat="1" outlineLevel="1">
      <c r="A2906" t="str">
        <f>B2897&amp;C2906</f>
        <v>Surname, Forename6</v>
      </c>
      <c r="B2906" s="256"/>
      <c r="C2906" s="123">
        <v>6</v>
      </c>
      <c r="D2906" s="26" t="s">
        <v>22</v>
      </c>
      <c r="E2906" s="103"/>
      <c r="F2906" s="219"/>
      <c r="G2906" s="220"/>
      <c r="H2906" s="15"/>
      <c r="I2906" s="16"/>
      <c r="J2906" s="17"/>
      <c r="K2906" s="94"/>
      <c r="L2906" s="94"/>
      <c r="M2906" s="94"/>
      <c r="N2906" s="94"/>
      <c r="O2906" s="94"/>
      <c r="P2906" s="94"/>
      <c r="Q2906" s="17" t="str">
        <f>IF(SUM(K2906:P2906)=0,"",SUM(K2906:P2906))</f>
        <v/>
      </c>
      <c r="R2906" s="94"/>
      <c r="S2906" s="94"/>
      <c r="T2906" s="17" t="str">
        <f>IF(SUM(R2906:S2906)=0,"",SUM(R2906:S2906))</f>
        <v/>
      </c>
      <c r="U2906" s="17"/>
      <c r="V2906" s="94"/>
      <c r="W2906" s="17"/>
      <c r="X2906" s="94" t="str">
        <f>IFERROR(AVERAGE(V2906:W2906),"")</f>
        <v/>
      </c>
      <c r="Y2906" s="17"/>
      <c r="Z2906" s="17"/>
      <c r="AA2906" s="71"/>
      <c r="AB2906" s="17"/>
      <c r="AC2906" s="190" t="str">
        <f>IF(J2906="","",IF(J2906&lt;&gt;0,INT(25.4347*POWER((18-J2906),1.81)),0))</f>
        <v/>
      </c>
      <c r="AD2906" s="190" t="str">
        <f>IFERROR(IF(Q2906&lt;&gt;0,INT(0.14354*POWER(((10*Q2906)-220),1.4)),0),"")</f>
        <v/>
      </c>
      <c r="AE2906" s="190" t="str">
        <f>IFERROR(IF(T2906&lt;&gt;0,INT(51.39*POWER((T2906-1.5),1.05)),0),"")</f>
        <v/>
      </c>
      <c r="AF2906" s="190">
        <f>IF(U2906&lt;&gt;0,INT(0.8465*POWER(((100*U2906)-75),1.42)),0)</f>
        <v>0</v>
      </c>
      <c r="AG2906" s="190" t="str">
        <f>IFERROR(IF(X2906&lt;&gt;0,INT(1.53775*POWER((82-X2906),1.81)),0),"")</f>
        <v/>
      </c>
      <c r="AH2906" s="190" t="str">
        <f>IF(Y2906="","",IF(Y2906&lt;&gt;0,INT(5.74352*POWER((28.5-Y2906),1.92)),0))</f>
        <v/>
      </c>
      <c r="AI2906" s="190">
        <f>IF(Z2906&lt;&gt;0,INT(12.91*POWER((Z2906-4),1.1)),0)</f>
        <v>0</v>
      </c>
      <c r="AJ2906" s="190" t="str">
        <f>IF(AA2906="","",IF(AA2906&lt;&gt;0,INT(0.2797*POWER(((100*AA2906)),1.35)),0))</f>
        <v/>
      </c>
      <c r="AK2906" s="191" t="str">
        <f>IF(AB2906="","",IF(AB2906&lt;&gt;0,INT(100.14*POWER((AB2906-1),1.08)),0))</f>
        <v/>
      </c>
      <c r="AL2906" s="192">
        <f>COUNT(J2906,Q2906,T2906,X2906,Y2906,AA2906,AB2906)</f>
        <v>0</v>
      </c>
      <c r="AM2906" s="193" t="str">
        <f>IF(AL2906=0,"",SUM(AC2906:AK2906))</f>
        <v/>
      </c>
    </row>
    <row r="2907" spans="1:39" customFormat="1" outlineLevel="1">
      <c r="B2907" s="256"/>
      <c r="C2907" s="124" t="s">
        <v>65</v>
      </c>
      <c r="D2907" s="103"/>
      <c r="E2907" s="103"/>
      <c r="F2907" s="219"/>
      <c r="G2907" s="220"/>
      <c r="H2907" s="104"/>
      <c r="I2907" s="105"/>
      <c r="J2907" s="107" t="str">
        <f>IFERROR((J2904-J2906)/J2906*100%,"")</f>
        <v/>
      </c>
      <c r="K2907" s="107" t="str">
        <f t="shared" ref="K2907:T2907" si="12827">IFERROR((K2906-K2904)/K2906*100%,"")</f>
        <v/>
      </c>
      <c r="L2907" s="107" t="str">
        <f t="shared" si="12827"/>
        <v/>
      </c>
      <c r="M2907" s="107" t="str">
        <f t="shared" si="12827"/>
        <v/>
      </c>
      <c r="N2907" s="107" t="str">
        <f t="shared" si="12827"/>
        <v/>
      </c>
      <c r="O2907" s="107" t="str">
        <f t="shared" si="12827"/>
        <v/>
      </c>
      <c r="P2907" s="107" t="str">
        <f t="shared" si="12827"/>
        <v/>
      </c>
      <c r="Q2907" s="107" t="str">
        <f t="shared" si="12827"/>
        <v/>
      </c>
      <c r="R2907" s="107" t="str">
        <f t="shared" si="12827"/>
        <v/>
      </c>
      <c r="S2907" s="107" t="str">
        <f t="shared" si="12827"/>
        <v/>
      </c>
      <c r="T2907" s="107" t="str">
        <f t="shared" si="12827"/>
        <v/>
      </c>
      <c r="U2907" s="107" t="str">
        <f t="shared" ref="U2907" si="12828">IFERROR((U2906-U2905)/U2906*100%,"")</f>
        <v/>
      </c>
      <c r="V2907" s="107" t="str">
        <f>IFERROR((V2904-V2906)/V2906*100%,"")</f>
        <v/>
      </c>
      <c r="W2907" s="107" t="str">
        <f>IFERROR((W2904-W2906)/W2906*100%,"")</f>
        <v/>
      </c>
      <c r="X2907" s="107" t="str">
        <f>IFERROR((X2904-X2906)/X2906*100%,"")</f>
        <v/>
      </c>
      <c r="Y2907" s="107" t="str">
        <f>IFERROR((Y2904-Y2906)/Y2906*100%,"")</f>
        <v/>
      </c>
      <c r="Z2907" s="107" t="str">
        <f t="shared" ref="Z2907" si="12829">IFERROR((Z2906-Z2905)/Z2906*100%,"")</f>
        <v/>
      </c>
      <c r="AA2907" s="107" t="str">
        <f>IFERROR((AA2906-AA2904)/AA2906*100%,"")</f>
        <v/>
      </c>
      <c r="AB2907" s="107" t="str">
        <f>IFERROR((AB2906-AB2904)/AB2906*100%,"")</f>
        <v/>
      </c>
      <c r="AC2907" s="194" t="str">
        <f t="shared" ref="AC2907" si="12830">IFERROR((AC2906-AC2905)/AC2906*100%,"")</f>
        <v/>
      </c>
      <c r="AD2907" s="194" t="str">
        <f t="shared" ref="AD2907" si="12831">IFERROR((AD2906-AD2905)/AD2906*100%,"")</f>
        <v/>
      </c>
      <c r="AE2907" s="194" t="str">
        <f t="shared" ref="AE2907" si="12832">IFERROR((AE2906-AE2905)/AE2906*100%,"")</f>
        <v/>
      </c>
      <c r="AF2907" s="194" t="str">
        <f t="shared" ref="AF2907" si="12833">IFERROR((AF2906-AF2905)/AF2906*100%,"")</f>
        <v/>
      </c>
      <c r="AG2907" s="194" t="str">
        <f t="shared" ref="AG2907" si="12834">IFERROR((AG2906-AG2905)/AG2906*100%,"")</f>
        <v/>
      </c>
      <c r="AH2907" s="194" t="str">
        <f t="shared" ref="AH2907" si="12835">IFERROR((AH2906-AH2905)/AH2906*100%,"")</f>
        <v/>
      </c>
      <c r="AI2907" s="194" t="str">
        <f t="shared" ref="AI2907" si="12836">IFERROR((AI2906-AI2905)/AI2906*100%,"")</f>
        <v/>
      </c>
      <c r="AJ2907" s="194" t="str">
        <f t="shared" ref="AJ2907" si="12837">IFERROR((AJ2906-AJ2905)/AJ2906*100%,"")</f>
        <v/>
      </c>
      <c r="AK2907" s="194" t="str">
        <f t="shared" ref="AK2907" si="12838">IFERROR((AK2906-AK2905)/AK2906*100%,"")</f>
        <v/>
      </c>
      <c r="AL2907" s="194" t="str">
        <f t="shared" ref="AL2907" si="12839">IFERROR((AL2906-AL2905)/AL2906*100%,"")</f>
        <v/>
      </c>
      <c r="AM2907" s="227" t="str">
        <f>IFERROR((AM2906-AM2904)/AM2906*100%,"")</f>
        <v/>
      </c>
    </row>
    <row r="2908" spans="1:39" customFormat="1" outlineLevel="1">
      <c r="A2908" t="str">
        <f>B2897&amp;C2908</f>
        <v>Surname, Forename7</v>
      </c>
      <c r="B2908" s="256"/>
      <c r="C2908" s="123">
        <v>7</v>
      </c>
      <c r="D2908" s="26" t="s">
        <v>22</v>
      </c>
      <c r="E2908" s="103"/>
      <c r="F2908" s="219"/>
      <c r="G2908" s="220"/>
      <c r="H2908" s="15"/>
      <c r="I2908" s="16"/>
      <c r="J2908" s="17"/>
      <c r="K2908" s="94"/>
      <c r="L2908" s="94"/>
      <c r="M2908" s="94"/>
      <c r="N2908" s="94"/>
      <c r="O2908" s="94"/>
      <c r="P2908" s="94"/>
      <c r="Q2908" s="17" t="str">
        <f>IF(SUM(K2908:P2908)=0,"",SUM(K2908:P2908))</f>
        <v/>
      </c>
      <c r="R2908" s="94"/>
      <c r="S2908" s="94"/>
      <c r="T2908" s="17" t="str">
        <f>IF(SUM(R2908:S2908)=0,"",SUM(R2908:S2908))</f>
        <v/>
      </c>
      <c r="U2908" s="17"/>
      <c r="V2908" s="94"/>
      <c r="W2908" s="17"/>
      <c r="X2908" s="94" t="str">
        <f>IFERROR(AVERAGE(V2908:W2908),"")</f>
        <v/>
      </c>
      <c r="Y2908" s="17"/>
      <c r="Z2908" s="17"/>
      <c r="AA2908" s="71"/>
      <c r="AB2908" s="17"/>
      <c r="AC2908" s="190" t="str">
        <f>IF(J2908="","",IF(J2908&lt;&gt;0,INT(25.4347*POWER((18-J2908),1.81)),0))</f>
        <v/>
      </c>
      <c r="AD2908" s="190" t="str">
        <f>IFERROR(IF(Q2908&lt;&gt;0,INT(0.14354*POWER(((10*Q2908)-220),1.4)),0),"")</f>
        <v/>
      </c>
      <c r="AE2908" s="190" t="str">
        <f>IFERROR(IF(T2908&lt;&gt;0,INT(51.39*POWER((T2908-1.5),1.05)),0),"")</f>
        <v/>
      </c>
      <c r="AF2908" s="190">
        <f>IF(U2908&lt;&gt;0,INT(0.8465*POWER(((100*U2908)-75),1.42)),0)</f>
        <v>0</v>
      </c>
      <c r="AG2908" s="190" t="str">
        <f>IFERROR(IF(X2908&lt;&gt;0,INT(1.53775*POWER((82-X2908),1.81)),0),"")</f>
        <v/>
      </c>
      <c r="AH2908" s="190" t="str">
        <f>IF(Y2908="","",IF(Y2908&lt;&gt;0,INT(5.74352*POWER((28.5-Y2908),1.92)),0))</f>
        <v/>
      </c>
      <c r="AI2908" s="190">
        <f>IF(Z2908&lt;&gt;0,INT(12.91*POWER((Z2908-4),1.1)),0)</f>
        <v>0</v>
      </c>
      <c r="AJ2908" s="190" t="str">
        <f>IF(AA2908="","",IF(AA2908&lt;&gt;0,INT(0.2797*POWER(((100*AA2908)),1.35)),0))</f>
        <v/>
      </c>
      <c r="AK2908" s="191" t="str">
        <f>IF(AB2908="","",IF(AB2908&lt;&gt;0,INT(100.14*POWER((AB2908-1),1.08)),0))</f>
        <v/>
      </c>
      <c r="AL2908" s="192">
        <f>COUNT(J2908,Q2908,T2908,X2908,Y2908,AA2908,AB2908)</f>
        <v>0</v>
      </c>
      <c r="AM2908" s="193" t="str">
        <f>IF(AL2908=0,"",SUM(AC2908:AK2908))</f>
        <v/>
      </c>
    </row>
    <row r="2909" spans="1:39" customFormat="1" outlineLevel="1">
      <c r="B2909" s="256"/>
      <c r="C2909" s="124" t="s">
        <v>65</v>
      </c>
      <c r="D2909" s="103"/>
      <c r="E2909" s="103"/>
      <c r="F2909" s="219"/>
      <c r="G2909" s="220"/>
      <c r="H2909" s="104"/>
      <c r="I2909" s="105"/>
      <c r="J2909" s="107" t="str">
        <f>IFERROR((J2906-J2908)/J2908*100%,"")</f>
        <v/>
      </c>
      <c r="K2909" s="107" t="str">
        <f t="shared" ref="K2909:T2909" si="12840">IFERROR((K2908-K2906)/K2908*100%,"")</f>
        <v/>
      </c>
      <c r="L2909" s="107" t="str">
        <f t="shared" si="12840"/>
        <v/>
      </c>
      <c r="M2909" s="107" t="str">
        <f t="shared" si="12840"/>
        <v/>
      </c>
      <c r="N2909" s="107" t="str">
        <f t="shared" si="12840"/>
        <v/>
      </c>
      <c r="O2909" s="107" t="str">
        <f t="shared" si="12840"/>
        <v/>
      </c>
      <c r="P2909" s="107" t="str">
        <f t="shared" si="12840"/>
        <v/>
      </c>
      <c r="Q2909" s="107" t="str">
        <f t="shared" si="12840"/>
        <v/>
      </c>
      <c r="R2909" s="107" t="str">
        <f t="shared" si="12840"/>
        <v/>
      </c>
      <c r="S2909" s="107" t="str">
        <f t="shared" si="12840"/>
        <v/>
      </c>
      <c r="T2909" s="107" t="str">
        <f t="shared" si="12840"/>
        <v/>
      </c>
      <c r="U2909" s="107" t="str">
        <f t="shared" ref="U2909" si="12841">IFERROR((U2908-U2907)/U2908*100%,"")</f>
        <v/>
      </c>
      <c r="V2909" s="107" t="str">
        <f>IFERROR((V2906-V2908)/V2908*100%,"")</f>
        <v/>
      </c>
      <c r="W2909" s="107" t="str">
        <f>IFERROR((W2906-W2908)/W2908*100%,"")</f>
        <v/>
      </c>
      <c r="X2909" s="107" t="str">
        <f>IFERROR((X2906-X2908)/X2908*100%,"")</f>
        <v/>
      </c>
      <c r="Y2909" s="107" t="str">
        <f>IFERROR((Y2906-Y2908)/Y2908*100%,"")</f>
        <v/>
      </c>
      <c r="Z2909" s="107" t="str">
        <f t="shared" ref="Z2909" si="12842">IFERROR((Z2908-Z2907)/Z2908*100%,"")</f>
        <v/>
      </c>
      <c r="AA2909" s="107" t="str">
        <f>IFERROR((AA2908-AA2906)/AA2908*100%,"")</f>
        <v/>
      </c>
      <c r="AB2909" s="107" t="str">
        <f>IFERROR((AB2908-AB2906)/AB2908*100%,"")</f>
        <v/>
      </c>
      <c r="AC2909" s="194" t="str">
        <f t="shared" ref="AC2909" si="12843">IFERROR((AC2908-AC2907)/AC2908*100%,"")</f>
        <v/>
      </c>
      <c r="AD2909" s="194" t="str">
        <f t="shared" ref="AD2909" si="12844">IFERROR((AD2908-AD2907)/AD2908*100%,"")</f>
        <v/>
      </c>
      <c r="AE2909" s="194" t="str">
        <f t="shared" ref="AE2909" si="12845">IFERROR((AE2908-AE2907)/AE2908*100%,"")</f>
        <v/>
      </c>
      <c r="AF2909" s="194" t="str">
        <f t="shared" ref="AF2909" si="12846">IFERROR((AF2908-AF2907)/AF2908*100%,"")</f>
        <v/>
      </c>
      <c r="AG2909" s="194" t="str">
        <f t="shared" ref="AG2909" si="12847">IFERROR((AG2908-AG2907)/AG2908*100%,"")</f>
        <v/>
      </c>
      <c r="AH2909" s="194" t="str">
        <f t="shared" ref="AH2909" si="12848">IFERROR((AH2908-AH2907)/AH2908*100%,"")</f>
        <v/>
      </c>
      <c r="AI2909" s="194" t="str">
        <f t="shared" ref="AI2909" si="12849">IFERROR((AI2908-AI2907)/AI2908*100%,"")</f>
        <v/>
      </c>
      <c r="AJ2909" s="194" t="str">
        <f t="shared" ref="AJ2909" si="12850">IFERROR((AJ2908-AJ2907)/AJ2908*100%,"")</f>
        <v/>
      </c>
      <c r="AK2909" s="194" t="str">
        <f t="shared" ref="AK2909" si="12851">IFERROR((AK2908-AK2907)/AK2908*100%,"")</f>
        <v/>
      </c>
      <c r="AL2909" s="194" t="str">
        <f t="shared" ref="AL2909" si="12852">IFERROR((AL2908-AL2907)/AL2908*100%,"")</f>
        <v/>
      </c>
      <c r="AM2909" s="227" t="str">
        <f>IFERROR((AM2908-AM2906)/AM2908*100%,"")</f>
        <v/>
      </c>
    </row>
    <row r="2910" spans="1:39" customFormat="1" outlineLevel="1">
      <c r="A2910" t="str">
        <f>B2897&amp;C2910</f>
        <v>Surname, Forename8</v>
      </c>
      <c r="B2910" s="256"/>
      <c r="C2910" s="123">
        <v>8</v>
      </c>
      <c r="D2910" s="26" t="s">
        <v>22</v>
      </c>
      <c r="E2910" s="103"/>
      <c r="F2910" s="219"/>
      <c r="G2910" s="220"/>
      <c r="H2910" s="15"/>
      <c r="I2910" s="16"/>
      <c r="J2910" s="17"/>
      <c r="K2910" s="94"/>
      <c r="L2910" s="94"/>
      <c r="M2910" s="94"/>
      <c r="N2910" s="94"/>
      <c r="O2910" s="94"/>
      <c r="P2910" s="94"/>
      <c r="Q2910" s="17" t="str">
        <f>IF(SUM(K2910:P2910)=0,"",SUM(K2910:P2910))</f>
        <v/>
      </c>
      <c r="R2910" s="94"/>
      <c r="S2910" s="94"/>
      <c r="T2910" s="17" t="str">
        <f>IF(SUM(R2910:S2910)=0,"",SUM(R2910:S2910))</f>
        <v/>
      </c>
      <c r="U2910" s="17"/>
      <c r="V2910" s="94"/>
      <c r="W2910" s="17"/>
      <c r="X2910" s="94" t="str">
        <f>IFERROR(AVERAGE(V2910:W2910),"")</f>
        <v/>
      </c>
      <c r="Y2910" s="17"/>
      <c r="Z2910" s="17"/>
      <c r="AA2910" s="71"/>
      <c r="AB2910" s="17"/>
      <c r="AC2910" s="190" t="str">
        <f>IF(J2910="","",IF(J2910&lt;&gt;0,INT(25.4347*POWER((18-J2910),1.81)),0))</f>
        <v/>
      </c>
      <c r="AD2910" s="190" t="str">
        <f>IFERROR(IF(Q2910&lt;&gt;0,INT(0.14354*POWER(((10*Q2910)-220),1.4)),0),"")</f>
        <v/>
      </c>
      <c r="AE2910" s="190" t="str">
        <f>IFERROR(IF(T2910&lt;&gt;0,INT(51.39*POWER((T2910-1.5),1.05)),0),"")</f>
        <v/>
      </c>
      <c r="AF2910" s="190">
        <f>IF(U2910&lt;&gt;0,INT(0.8465*POWER(((100*U2910)-75),1.42)),0)</f>
        <v>0</v>
      </c>
      <c r="AG2910" s="190" t="str">
        <f>IFERROR(IF(X2910&lt;&gt;0,INT(1.53775*POWER((82-X2910),1.81)),0),"")</f>
        <v/>
      </c>
      <c r="AH2910" s="190" t="str">
        <f>IF(Y2910="","",IF(Y2910&lt;&gt;0,INT(5.74352*POWER((28.5-Y2910),1.92)),0))</f>
        <v/>
      </c>
      <c r="AI2910" s="190">
        <f>IF(Z2910&lt;&gt;0,INT(12.91*POWER((Z2910-4),1.1)),0)</f>
        <v>0</v>
      </c>
      <c r="AJ2910" s="190" t="str">
        <f>IF(AA2910="","",IF(AA2910&lt;&gt;0,INT(0.2797*POWER(((100*AA2910)),1.35)),0))</f>
        <v/>
      </c>
      <c r="AK2910" s="191" t="str">
        <f>IF(AB2910="","",IF(AB2910&lt;&gt;0,INT(100.14*POWER((AB2910-1),1.08)),0))</f>
        <v/>
      </c>
      <c r="AL2910" s="192">
        <f>COUNT(J2910,Q2910,T2910,X2910,Y2910,AA2910,AB2910)</f>
        <v>0</v>
      </c>
      <c r="AM2910" s="193" t="str">
        <f>IF(AL2910=0,"",SUM(AC2910:AK2910))</f>
        <v/>
      </c>
    </row>
    <row r="2911" spans="1:39" customFormat="1" outlineLevel="1">
      <c r="B2911" s="256"/>
      <c r="C2911" s="124" t="s">
        <v>65</v>
      </c>
      <c r="D2911" s="103"/>
      <c r="E2911" s="103"/>
      <c r="F2911" s="219"/>
      <c r="G2911" s="220"/>
      <c r="H2911" s="104"/>
      <c r="I2911" s="105"/>
      <c r="J2911" s="107" t="str">
        <f>IFERROR((J2908-J2910)/J2910*100%,"")</f>
        <v/>
      </c>
      <c r="K2911" s="107" t="str">
        <f t="shared" ref="K2911:T2911" si="12853">IFERROR((K2910-K2908)/K2910*100%,"")</f>
        <v/>
      </c>
      <c r="L2911" s="107" t="str">
        <f t="shared" si="12853"/>
        <v/>
      </c>
      <c r="M2911" s="107" t="str">
        <f t="shared" si="12853"/>
        <v/>
      </c>
      <c r="N2911" s="107" t="str">
        <f t="shared" si="12853"/>
        <v/>
      </c>
      <c r="O2911" s="107" t="str">
        <f t="shared" si="12853"/>
        <v/>
      </c>
      <c r="P2911" s="107" t="str">
        <f t="shared" si="12853"/>
        <v/>
      </c>
      <c r="Q2911" s="107" t="str">
        <f t="shared" si="12853"/>
        <v/>
      </c>
      <c r="R2911" s="107" t="str">
        <f t="shared" si="12853"/>
        <v/>
      </c>
      <c r="S2911" s="107" t="str">
        <f t="shared" si="12853"/>
        <v/>
      </c>
      <c r="T2911" s="107" t="str">
        <f t="shared" si="12853"/>
        <v/>
      </c>
      <c r="U2911" s="107" t="str">
        <f t="shared" ref="U2911" si="12854">IFERROR((U2910-U2909)/U2910*100%,"")</f>
        <v/>
      </c>
      <c r="V2911" s="107" t="str">
        <f>IFERROR((V2908-V2910)/V2910*100%,"")</f>
        <v/>
      </c>
      <c r="W2911" s="107" t="str">
        <f>IFERROR((W2908-W2910)/W2910*100%,"")</f>
        <v/>
      </c>
      <c r="X2911" s="107" t="str">
        <f>IFERROR((X2908-X2910)/X2910*100%,"")</f>
        <v/>
      </c>
      <c r="Y2911" s="107" t="str">
        <f>IFERROR((Y2908-Y2910)/Y2910*100%,"")</f>
        <v/>
      </c>
      <c r="Z2911" s="107" t="str">
        <f t="shared" ref="Z2911" si="12855">IFERROR((Z2910-Z2909)/Z2910*100%,"")</f>
        <v/>
      </c>
      <c r="AA2911" s="107" t="str">
        <f>IFERROR((AA2910-AA2908)/AA2910*100%,"")</f>
        <v/>
      </c>
      <c r="AB2911" s="107" t="str">
        <f>IFERROR((AB2910-AB2908)/AB2910*100%,"")</f>
        <v/>
      </c>
      <c r="AC2911" s="194" t="str">
        <f t="shared" ref="AC2911" si="12856">IFERROR((AC2910-AC2909)/AC2910*100%,"")</f>
        <v/>
      </c>
      <c r="AD2911" s="194" t="str">
        <f t="shared" ref="AD2911" si="12857">IFERROR((AD2910-AD2909)/AD2910*100%,"")</f>
        <v/>
      </c>
      <c r="AE2911" s="194" t="str">
        <f t="shared" ref="AE2911" si="12858">IFERROR((AE2910-AE2909)/AE2910*100%,"")</f>
        <v/>
      </c>
      <c r="AF2911" s="194" t="str">
        <f t="shared" ref="AF2911" si="12859">IFERROR((AF2910-AF2909)/AF2910*100%,"")</f>
        <v/>
      </c>
      <c r="AG2911" s="194" t="str">
        <f t="shared" ref="AG2911" si="12860">IFERROR((AG2910-AG2909)/AG2910*100%,"")</f>
        <v/>
      </c>
      <c r="AH2911" s="194" t="str">
        <f t="shared" ref="AH2911" si="12861">IFERROR((AH2910-AH2909)/AH2910*100%,"")</f>
        <v/>
      </c>
      <c r="AI2911" s="194" t="str">
        <f t="shared" ref="AI2911" si="12862">IFERROR((AI2910-AI2909)/AI2910*100%,"")</f>
        <v/>
      </c>
      <c r="AJ2911" s="194" t="str">
        <f t="shared" ref="AJ2911" si="12863">IFERROR((AJ2910-AJ2909)/AJ2910*100%,"")</f>
        <v/>
      </c>
      <c r="AK2911" s="194" t="str">
        <f t="shared" ref="AK2911" si="12864">IFERROR((AK2910-AK2909)/AK2910*100%,"")</f>
        <v/>
      </c>
      <c r="AL2911" s="194" t="str">
        <f t="shared" ref="AL2911" si="12865">IFERROR((AL2910-AL2909)/AL2910*100%,"")</f>
        <v/>
      </c>
      <c r="AM2911" s="227" t="str">
        <f>IFERROR((AM2910-AM2908)/AM2910*100%,"")</f>
        <v/>
      </c>
    </row>
    <row r="2912" spans="1:39" customFormat="1" outlineLevel="1">
      <c r="A2912" t="str">
        <f>B2897&amp;C2912</f>
        <v>Surname, Forename9</v>
      </c>
      <c r="B2912" s="256"/>
      <c r="C2912" s="123">
        <v>9</v>
      </c>
      <c r="D2912" s="26" t="s">
        <v>22</v>
      </c>
      <c r="E2912" s="103"/>
      <c r="F2912" s="219"/>
      <c r="G2912" s="220"/>
      <c r="H2912" s="15"/>
      <c r="I2912" s="16"/>
      <c r="J2912" s="17"/>
      <c r="K2912" s="94"/>
      <c r="L2912" s="94"/>
      <c r="M2912" s="94"/>
      <c r="N2912" s="94"/>
      <c r="O2912" s="94"/>
      <c r="P2912" s="94"/>
      <c r="Q2912" s="17" t="str">
        <f>IF(SUM(K2912:P2912)=0,"",SUM(K2912:P2912))</f>
        <v/>
      </c>
      <c r="R2912" s="94"/>
      <c r="S2912" s="94"/>
      <c r="T2912" s="17" t="str">
        <f>IF(SUM(R2912:S2912)=0,"",SUM(R2912:S2912))</f>
        <v/>
      </c>
      <c r="U2912" s="17"/>
      <c r="V2912" s="94"/>
      <c r="W2912" s="17"/>
      <c r="X2912" s="94" t="str">
        <f>IFERROR(AVERAGE(V2912:W2912),"")</f>
        <v/>
      </c>
      <c r="Y2912" s="17"/>
      <c r="Z2912" s="17"/>
      <c r="AA2912" s="71"/>
      <c r="AB2912" s="17"/>
      <c r="AC2912" s="190" t="str">
        <f>IF(J2912="","",IF(J2912&lt;&gt;0,INT(25.4347*POWER((18-J2912),1.81)),0))</f>
        <v/>
      </c>
      <c r="AD2912" s="190" t="str">
        <f>IFERROR(IF(Q2912&lt;&gt;0,INT(0.14354*POWER(((10*Q2912)-220),1.4)),0),"")</f>
        <v/>
      </c>
      <c r="AE2912" s="190" t="str">
        <f>IFERROR(IF(T2912&lt;&gt;0,INT(51.39*POWER((T2912-1.5),1.05)),0),"")</f>
        <v/>
      </c>
      <c r="AF2912" s="190">
        <f>IF(U2912&lt;&gt;0,INT(0.8465*POWER(((100*U2912)-75),1.42)),0)</f>
        <v>0</v>
      </c>
      <c r="AG2912" s="190" t="str">
        <f>IFERROR(IF(X2912&lt;&gt;0,INT(1.53775*POWER((82-X2912),1.81)),0),"")</f>
        <v/>
      </c>
      <c r="AH2912" s="190" t="str">
        <f>IF(Y2912="","",IF(Y2912&lt;&gt;0,INT(5.74352*POWER((28.5-Y2912),1.92)),0))</f>
        <v/>
      </c>
      <c r="AI2912" s="190">
        <f>IF(Z2912&lt;&gt;0,INT(12.91*POWER((Z2912-4),1.1)),0)</f>
        <v>0</v>
      </c>
      <c r="AJ2912" s="190" t="str">
        <f>IF(AA2912="","",IF(AA2912&lt;&gt;0,INT(0.2797*POWER(((100*AA2912)),1.35)),0))</f>
        <v/>
      </c>
      <c r="AK2912" s="191" t="str">
        <f>IF(AB2912="","",IF(AB2912&lt;&gt;0,INT(100.14*POWER((AB2912-1),1.08)),0))</f>
        <v/>
      </c>
      <c r="AL2912" s="192">
        <f>COUNT(J2912,Q2912,T2912,X2912,Y2912,AA2912,AB2912)</f>
        <v>0</v>
      </c>
      <c r="AM2912" s="193" t="str">
        <f>IF(AL2912=0,"",SUM(AC2912:AK2912))</f>
        <v/>
      </c>
    </row>
    <row r="2913" spans="1:39" customFormat="1" outlineLevel="1">
      <c r="B2913" s="256"/>
      <c r="C2913" s="124" t="s">
        <v>65</v>
      </c>
      <c r="D2913" s="33"/>
      <c r="E2913" s="33"/>
      <c r="F2913" s="221"/>
      <c r="G2913" s="222"/>
      <c r="H2913" s="18"/>
      <c r="I2913" s="44"/>
      <c r="J2913" s="107" t="str">
        <f>IFERROR((J2910-J2912)/J2912*100%,"")</f>
        <v/>
      </c>
      <c r="K2913" s="107" t="str">
        <f t="shared" ref="K2913:T2913" si="12866">IFERROR((K2912-K2910)/K2912*100%,"")</f>
        <v/>
      </c>
      <c r="L2913" s="107" t="str">
        <f t="shared" si="12866"/>
        <v/>
      </c>
      <c r="M2913" s="107" t="str">
        <f t="shared" si="12866"/>
        <v/>
      </c>
      <c r="N2913" s="107" t="str">
        <f t="shared" si="12866"/>
        <v/>
      </c>
      <c r="O2913" s="107" t="str">
        <f t="shared" si="12866"/>
        <v/>
      </c>
      <c r="P2913" s="107" t="str">
        <f t="shared" si="12866"/>
        <v/>
      </c>
      <c r="Q2913" s="107" t="str">
        <f t="shared" si="12866"/>
        <v/>
      </c>
      <c r="R2913" s="107" t="str">
        <f t="shared" si="12866"/>
        <v/>
      </c>
      <c r="S2913" s="107" t="str">
        <f t="shared" si="12866"/>
        <v/>
      </c>
      <c r="T2913" s="107" t="str">
        <f t="shared" si="12866"/>
        <v/>
      </c>
      <c r="U2913" s="107" t="str">
        <f t="shared" ref="U2913" si="12867">IFERROR((U2912-U2911)/U2912*100%,"")</f>
        <v/>
      </c>
      <c r="V2913" s="107" t="str">
        <f>IFERROR((V2910-V2912)/V2912*100%,"")</f>
        <v/>
      </c>
      <c r="W2913" s="107" t="str">
        <f>IFERROR((W2910-W2912)/W2912*100%,"")</f>
        <v/>
      </c>
      <c r="X2913" s="107" t="str">
        <f>IFERROR((X2910-X2912)/X2912*100%,"")</f>
        <v/>
      </c>
      <c r="Y2913" s="107" t="str">
        <f>IFERROR((Y2910-Y2912)/Y2912*100%,"")</f>
        <v/>
      </c>
      <c r="Z2913" s="107" t="str">
        <f t="shared" ref="Z2913" si="12868">IFERROR((Z2912-Z2911)/Z2912*100%,"")</f>
        <v/>
      </c>
      <c r="AA2913" s="107" t="str">
        <f>IFERROR((AA2912-AA2910)/AA2912*100%,"")</f>
        <v/>
      </c>
      <c r="AB2913" s="107" t="str">
        <f>IFERROR((AB2912-AB2910)/AB2912*100%,"")</f>
        <v/>
      </c>
      <c r="AC2913" s="194" t="str">
        <f t="shared" ref="AC2913" si="12869">IFERROR((AC2912-AC2911)/AC2912*100%,"")</f>
        <v/>
      </c>
      <c r="AD2913" s="194" t="str">
        <f t="shared" ref="AD2913" si="12870">IFERROR((AD2912-AD2911)/AD2912*100%,"")</f>
        <v/>
      </c>
      <c r="AE2913" s="194" t="str">
        <f t="shared" ref="AE2913" si="12871">IFERROR((AE2912-AE2911)/AE2912*100%,"")</f>
        <v/>
      </c>
      <c r="AF2913" s="194" t="str">
        <f t="shared" ref="AF2913" si="12872">IFERROR((AF2912-AF2911)/AF2912*100%,"")</f>
        <v/>
      </c>
      <c r="AG2913" s="194" t="str">
        <f t="shared" ref="AG2913" si="12873">IFERROR((AG2912-AG2911)/AG2912*100%,"")</f>
        <v/>
      </c>
      <c r="AH2913" s="194" t="str">
        <f t="shared" ref="AH2913" si="12874">IFERROR((AH2912-AH2911)/AH2912*100%,"")</f>
        <v/>
      </c>
      <c r="AI2913" s="194" t="str">
        <f t="shared" ref="AI2913" si="12875">IFERROR((AI2912-AI2911)/AI2912*100%,"")</f>
        <v/>
      </c>
      <c r="AJ2913" s="194" t="str">
        <f t="shared" ref="AJ2913" si="12876">IFERROR((AJ2912-AJ2911)/AJ2912*100%,"")</f>
        <v/>
      </c>
      <c r="AK2913" s="194" t="str">
        <f t="shared" ref="AK2913" si="12877">IFERROR((AK2912-AK2911)/AK2912*100%,"")</f>
        <v/>
      </c>
      <c r="AL2913" s="194" t="str">
        <f t="shared" ref="AL2913" si="12878">IFERROR((AL2912-AL2911)/AL2912*100%,"")</f>
        <v/>
      </c>
      <c r="AM2913" s="227" t="str">
        <f>IFERROR((AM2912-AM2910)/AM2912*100%,"")</f>
        <v/>
      </c>
    </row>
    <row r="2914" spans="1:39" s="6" customFormat="1" outlineLevel="1">
      <c r="A2914" t="str">
        <f>B2897&amp;C2914</f>
        <v>Surname, Forename10</v>
      </c>
      <c r="B2914" s="256"/>
      <c r="C2914" s="125">
        <v>10</v>
      </c>
      <c r="D2914" s="33" t="s">
        <v>22</v>
      </c>
      <c r="E2914" s="33"/>
      <c r="F2914" s="223"/>
      <c r="G2914" s="224"/>
      <c r="H2914" s="18"/>
      <c r="I2914" s="44"/>
      <c r="J2914" s="34"/>
      <c r="K2914" s="34"/>
      <c r="L2914" s="34"/>
      <c r="M2914" s="34"/>
      <c r="N2914" s="34"/>
      <c r="O2914" s="34"/>
      <c r="P2914" s="34"/>
      <c r="Q2914" s="17" t="str">
        <f>IF(SUM(K2914:P2914)=0,"",SUM(K2914:P2914))</f>
        <v/>
      </c>
      <c r="R2914" s="94"/>
      <c r="S2914" s="94"/>
      <c r="T2914" s="17" t="str">
        <f>IF(SUM(R2914:S2914)=0,"",SUM(R2914:S2914))</f>
        <v/>
      </c>
      <c r="U2914" s="17"/>
      <c r="V2914" s="94"/>
      <c r="W2914" s="17"/>
      <c r="X2914" s="94" t="str">
        <f>IFERROR(AVERAGE(V2914:W2914),"")</f>
        <v/>
      </c>
      <c r="Y2914" s="17"/>
      <c r="Z2914" s="17"/>
      <c r="AA2914" s="71"/>
      <c r="AB2914" s="17"/>
      <c r="AC2914" s="190" t="str">
        <f>IF(J2914="","",IF(J2914&lt;&gt;0,INT(25.4347*POWER((18-J2914),1.81)),0))</f>
        <v/>
      </c>
      <c r="AD2914" s="190" t="str">
        <f>IFERROR(IF(Q2914&lt;&gt;0,INT(0.14354*POWER(((10*Q2914)-220),1.4)),0),"")</f>
        <v/>
      </c>
      <c r="AE2914" s="190" t="str">
        <f>IFERROR(IF(T2914&lt;&gt;0,INT(51.39*POWER((T2914-1.5),1.05)),0),"")</f>
        <v/>
      </c>
      <c r="AF2914" s="190">
        <f>IF(U2914&lt;&gt;0,INT(0.8465*POWER(((100*U2914)-75),1.42)),0)</f>
        <v>0</v>
      </c>
      <c r="AG2914" s="190" t="str">
        <f>IFERROR(IF(X2914&lt;&gt;0,INT(1.53775*POWER((82-X2914),1.81)),0),"")</f>
        <v/>
      </c>
      <c r="AH2914" s="190" t="str">
        <f>IF(Y2914="","",IF(Y2914&lt;&gt;0,INT(5.74352*POWER((28.5-Y2914),1.92)),0))</f>
        <v/>
      </c>
      <c r="AI2914" s="190">
        <f>IF(Z2914&lt;&gt;0,INT(12.91*POWER((Z2914-4),1.1)),0)</f>
        <v>0</v>
      </c>
      <c r="AJ2914" s="190" t="str">
        <f>IF(AA2914="","",IF(AA2914&lt;&gt;0,INT(0.2797*POWER(((100*AA2914)),1.35)),0))</f>
        <v/>
      </c>
      <c r="AK2914" s="191" t="str">
        <f>IF(AB2914="","",IF(AB2914&lt;&gt;0,INT(100.14*POWER((AB2914-1),1.08)),0))</f>
        <v/>
      </c>
      <c r="AL2914" s="192">
        <f>COUNT(J2914,Q2914,T2914,X2914,Y2914,AA2914,AB2914)</f>
        <v>0</v>
      </c>
      <c r="AM2914" s="193" t="str">
        <f>IF(AL2914=0,"",SUM(AC2914:AK2914))</f>
        <v/>
      </c>
    </row>
    <row r="2915" spans="1:39" s="6" customFormat="1" outlineLevel="1">
      <c r="A2915"/>
      <c r="B2915" s="257"/>
      <c r="C2915" s="126" t="s">
        <v>65</v>
      </c>
      <c r="D2915" s="33"/>
      <c r="E2915" s="33"/>
      <c r="F2915" s="223"/>
      <c r="G2915" s="224"/>
      <c r="H2915" s="18"/>
      <c r="I2915" s="44"/>
      <c r="J2915" s="107" t="str">
        <f>IFERROR((J2912-J2914)/J2914*100%,"")</f>
        <v/>
      </c>
      <c r="K2915" s="107" t="str">
        <f t="shared" ref="K2915:T2915" si="12879">IFERROR((K2914-K2912)/K2914*100%,"")</f>
        <v/>
      </c>
      <c r="L2915" s="107" t="str">
        <f t="shared" si="12879"/>
        <v/>
      </c>
      <c r="M2915" s="107" t="str">
        <f t="shared" si="12879"/>
        <v/>
      </c>
      <c r="N2915" s="107" t="str">
        <f t="shared" si="12879"/>
        <v/>
      </c>
      <c r="O2915" s="107" t="str">
        <f t="shared" si="12879"/>
        <v/>
      </c>
      <c r="P2915" s="107" t="str">
        <f t="shared" si="12879"/>
        <v/>
      </c>
      <c r="Q2915" s="107" t="str">
        <f t="shared" si="12879"/>
        <v/>
      </c>
      <c r="R2915" s="107" t="str">
        <f t="shared" si="12879"/>
        <v/>
      </c>
      <c r="S2915" s="107" t="str">
        <f t="shared" si="12879"/>
        <v/>
      </c>
      <c r="T2915" s="107" t="str">
        <f t="shared" si="12879"/>
        <v/>
      </c>
      <c r="U2915" s="107" t="str">
        <f t="shared" ref="U2915" si="12880">IFERROR((U2914-U2913)/U2914*100%,"")</f>
        <v/>
      </c>
      <c r="V2915" s="107" t="str">
        <f>IFERROR((V2912-V2914)/V2914*100%,"")</f>
        <v/>
      </c>
      <c r="W2915" s="107" t="str">
        <f>IFERROR((W2912-W2914)/W2914*100%,"")</f>
        <v/>
      </c>
      <c r="X2915" s="107" t="str">
        <f>IFERROR((X2912-X2914)/X2914*100%,"")</f>
        <v/>
      </c>
      <c r="Y2915" s="107" t="str">
        <f>IFERROR((Y2912-Y2914)/Y2914*100%,"")</f>
        <v/>
      </c>
      <c r="Z2915" s="107" t="str">
        <f t="shared" ref="Z2915" si="12881">IFERROR((Z2914-Z2913)/Z2914*100%,"")</f>
        <v/>
      </c>
      <c r="AA2915" s="107" t="str">
        <f>IFERROR((AA2914-AA2912)/AA2914*100%,"")</f>
        <v/>
      </c>
      <c r="AB2915" s="107" t="str">
        <f>IFERROR((AB2914-AB2912)/AB2914*100%,"")</f>
        <v/>
      </c>
      <c r="AC2915" s="194" t="str">
        <f t="shared" ref="AC2915" si="12882">IFERROR((AC2914-AC2913)/AC2914*100%,"")</f>
        <v/>
      </c>
      <c r="AD2915" s="194" t="str">
        <f t="shared" ref="AD2915" si="12883">IFERROR((AD2914-AD2913)/AD2914*100%,"")</f>
        <v/>
      </c>
      <c r="AE2915" s="194" t="str">
        <f t="shared" ref="AE2915" si="12884">IFERROR((AE2914-AE2913)/AE2914*100%,"")</f>
        <v/>
      </c>
      <c r="AF2915" s="194" t="str">
        <f t="shared" ref="AF2915" si="12885">IFERROR((AF2914-AF2913)/AF2914*100%,"")</f>
        <v/>
      </c>
      <c r="AG2915" s="194" t="str">
        <f t="shared" ref="AG2915" si="12886">IFERROR((AG2914-AG2913)/AG2914*100%,"")</f>
        <v/>
      </c>
      <c r="AH2915" s="194" t="str">
        <f t="shared" ref="AH2915" si="12887">IFERROR((AH2914-AH2913)/AH2914*100%,"")</f>
        <v/>
      </c>
      <c r="AI2915" s="194" t="str">
        <f t="shared" ref="AI2915" si="12888">IFERROR((AI2914-AI2913)/AI2914*100%,"")</f>
        <v/>
      </c>
      <c r="AJ2915" s="194" t="str">
        <f t="shared" ref="AJ2915" si="12889">IFERROR((AJ2914-AJ2913)/AJ2914*100%,"")</f>
        <v/>
      </c>
      <c r="AK2915" s="194" t="str">
        <f t="shared" ref="AK2915" si="12890">IFERROR((AK2914-AK2913)/AK2914*100%,"")</f>
        <v/>
      </c>
      <c r="AL2915" s="194" t="str">
        <f t="shared" ref="AL2915" si="12891">IFERROR((AL2914-AL2913)/AL2914*100%,"")</f>
        <v/>
      </c>
      <c r="AM2915" s="227" t="str">
        <f>IFERROR((AM2914-AM2912)/AM2914*100%,"")</f>
        <v/>
      </c>
    </row>
    <row r="2916" spans="1:39" s="45" customFormat="1" outlineLevel="1">
      <c r="B2916" s="115"/>
      <c r="C2916" s="32"/>
      <c r="D2916" s="33"/>
      <c r="E2916" s="33"/>
      <c r="F2916" s="33"/>
      <c r="G2916" s="33"/>
      <c r="H2916" s="18"/>
      <c r="I2916" s="44"/>
      <c r="J2916" s="34"/>
      <c r="K2916" s="34"/>
      <c r="L2916" s="34"/>
      <c r="M2916" s="34"/>
      <c r="N2916" s="34"/>
      <c r="O2916" s="34"/>
      <c r="P2916" s="34"/>
      <c r="Q2916" s="34"/>
      <c r="R2916" s="34"/>
      <c r="S2916" s="34"/>
      <c r="T2916" s="34"/>
      <c r="U2916" s="34"/>
      <c r="V2916" s="34"/>
      <c r="W2916" s="34"/>
      <c r="X2916" s="34"/>
      <c r="Y2916" s="34"/>
      <c r="Z2916" s="34"/>
      <c r="AA2916" s="34"/>
      <c r="AB2916" s="34"/>
      <c r="AC2916" s="195"/>
      <c r="AD2916" s="196"/>
      <c r="AE2916" s="196"/>
      <c r="AF2916" s="196"/>
      <c r="AG2916" s="196"/>
      <c r="AH2916" s="196"/>
      <c r="AI2916" s="196"/>
      <c r="AJ2916" s="196"/>
      <c r="AK2916" s="197"/>
      <c r="AL2916" s="196"/>
      <c r="AM2916" s="198"/>
    </row>
    <row r="2917" spans="1:39" s="6" customFormat="1" outlineLevel="1">
      <c r="B2917" s="116"/>
      <c r="C2917" s="35"/>
      <c r="D2917" s="36"/>
      <c r="E2917" s="36"/>
      <c r="F2917" s="36"/>
      <c r="G2917" s="36"/>
      <c r="H2917" s="37"/>
      <c r="I2917" s="38" t="s">
        <v>24</v>
      </c>
      <c r="J2917" s="21" t="e">
        <f>AVERAGE(J2897:J2898,J2900,J2902,J2904,J2906,J2908,J2910,J2912,J2914)</f>
        <v>#DIV/0!</v>
      </c>
      <c r="K2917" s="21" t="e">
        <f t="shared" ref="K2917:AB2917" si="12892">AVERAGE(K2897:K2898,K2900,K2902,K2904,K2906,K2908,K2910,K2912,K2914)</f>
        <v>#DIV/0!</v>
      </c>
      <c r="L2917" s="21" t="e">
        <f t="shared" si="12892"/>
        <v>#DIV/0!</v>
      </c>
      <c r="M2917" s="21" t="e">
        <f t="shared" si="12892"/>
        <v>#DIV/0!</v>
      </c>
      <c r="N2917" s="21" t="e">
        <f t="shared" si="12892"/>
        <v>#DIV/0!</v>
      </c>
      <c r="O2917" s="21" t="e">
        <f t="shared" si="12892"/>
        <v>#DIV/0!</v>
      </c>
      <c r="P2917" s="21" t="e">
        <f t="shared" si="12892"/>
        <v>#DIV/0!</v>
      </c>
      <c r="Q2917" s="21">
        <f t="shared" si="12892"/>
        <v>0</v>
      </c>
      <c r="R2917" s="21" t="e">
        <f t="shared" si="12892"/>
        <v>#DIV/0!</v>
      </c>
      <c r="S2917" s="21" t="e">
        <f t="shared" si="12892"/>
        <v>#DIV/0!</v>
      </c>
      <c r="T2917" s="21">
        <f t="shared" si="12892"/>
        <v>0</v>
      </c>
      <c r="U2917" s="21" t="e">
        <f t="shared" si="12892"/>
        <v>#DIV/0!</v>
      </c>
      <c r="V2917" s="21" t="e">
        <f t="shared" si="12892"/>
        <v>#DIV/0!</v>
      </c>
      <c r="W2917" s="21" t="e">
        <f t="shared" si="12892"/>
        <v>#DIV/0!</v>
      </c>
      <c r="X2917" s="21" t="e">
        <f t="shared" si="12892"/>
        <v>#DIV/0!</v>
      </c>
      <c r="Y2917" s="21" t="e">
        <f t="shared" si="12892"/>
        <v>#DIV/0!</v>
      </c>
      <c r="Z2917" s="21" t="e">
        <f t="shared" si="12892"/>
        <v>#DIV/0!</v>
      </c>
      <c r="AA2917" s="21" t="e">
        <f t="shared" si="12892"/>
        <v>#DIV/0!</v>
      </c>
      <c r="AB2917" s="21" t="e">
        <f t="shared" si="12892"/>
        <v>#DIV/0!</v>
      </c>
      <c r="AC2917" s="199"/>
      <c r="AD2917" s="200"/>
      <c r="AE2917" s="200"/>
      <c r="AF2917" s="200"/>
      <c r="AG2917" s="200"/>
      <c r="AH2917" s="200"/>
      <c r="AI2917" s="200"/>
      <c r="AJ2917" s="200"/>
      <c r="AK2917" s="201"/>
      <c r="AL2917" s="200"/>
      <c r="AM2917" s="202"/>
    </row>
    <row r="2918" spans="1:39" s="6" customFormat="1" outlineLevel="1">
      <c r="B2918" s="116"/>
      <c r="C2918" s="35"/>
      <c r="D2918" s="36"/>
      <c r="E2918" s="36"/>
      <c r="F2918" s="36"/>
      <c r="G2918" s="36"/>
      <c r="H2918" s="37"/>
      <c r="I2918" s="38" t="s">
        <v>26</v>
      </c>
      <c r="J2918" s="21">
        <f>MIN(J2897:J2898,J2900,J2902,J2904,J2906,J2908,J2910,J2912,J2914)</f>
        <v>0</v>
      </c>
      <c r="K2918" s="21">
        <f t="shared" ref="K2918:AB2918" si="12893">MIN(K2897:K2898,K2900,K2902,K2904,K2906,K2908,K2910,K2912,K2914)</f>
        <v>0</v>
      </c>
      <c r="L2918" s="21">
        <f t="shared" si="12893"/>
        <v>0</v>
      </c>
      <c r="M2918" s="21">
        <f t="shared" si="12893"/>
        <v>0</v>
      </c>
      <c r="N2918" s="21">
        <f t="shared" si="12893"/>
        <v>0</v>
      </c>
      <c r="O2918" s="21">
        <f t="shared" si="12893"/>
        <v>0</v>
      </c>
      <c r="P2918" s="21">
        <f t="shared" si="12893"/>
        <v>0</v>
      </c>
      <c r="Q2918" s="21">
        <f t="shared" si="12893"/>
        <v>0</v>
      </c>
      <c r="R2918" s="21">
        <f t="shared" si="12893"/>
        <v>0</v>
      </c>
      <c r="S2918" s="21">
        <f t="shared" si="12893"/>
        <v>0</v>
      </c>
      <c r="T2918" s="21">
        <f t="shared" si="12893"/>
        <v>0</v>
      </c>
      <c r="U2918" s="21">
        <f t="shared" si="12893"/>
        <v>0</v>
      </c>
      <c r="V2918" s="21">
        <f t="shared" si="12893"/>
        <v>0</v>
      </c>
      <c r="W2918" s="21">
        <f t="shared" si="12893"/>
        <v>0</v>
      </c>
      <c r="X2918" s="21" t="e">
        <f t="shared" si="12893"/>
        <v>#DIV/0!</v>
      </c>
      <c r="Y2918" s="21">
        <f t="shared" si="12893"/>
        <v>0</v>
      </c>
      <c r="Z2918" s="21">
        <f t="shared" si="12893"/>
        <v>0</v>
      </c>
      <c r="AA2918" s="21">
        <f t="shared" si="12893"/>
        <v>0</v>
      </c>
      <c r="AB2918" s="21">
        <f t="shared" si="12893"/>
        <v>0</v>
      </c>
      <c r="AC2918" s="199"/>
      <c r="AD2918" s="200"/>
      <c r="AE2918" s="200"/>
      <c r="AF2918" s="200"/>
      <c r="AG2918" s="200"/>
      <c r="AH2918" s="200"/>
      <c r="AI2918" s="200"/>
      <c r="AJ2918" s="200"/>
      <c r="AK2918" s="201"/>
      <c r="AL2918" s="200"/>
      <c r="AM2918" s="202"/>
    </row>
    <row r="2919" spans="1:39" s="6" customFormat="1" outlineLevel="1">
      <c r="B2919" s="116"/>
      <c r="C2919" s="35"/>
      <c r="D2919" s="36"/>
      <c r="E2919" s="36"/>
      <c r="F2919" s="36"/>
      <c r="G2919" s="36"/>
      <c r="H2919" s="37"/>
      <c r="I2919" s="38" t="s">
        <v>25</v>
      </c>
      <c r="J2919" s="21">
        <f>MAX(J2897:J2898,J2900,J2902,J2904,J2906,J2908,J2910,J2912,J2914)</f>
        <v>0</v>
      </c>
      <c r="K2919" s="21">
        <f t="shared" ref="K2919:AB2919" si="12894">MAX(K2897:K2898,K2900,K2902,K2904,K2906,K2908,K2910,K2912,K2914)</f>
        <v>0</v>
      </c>
      <c r="L2919" s="21">
        <f t="shared" si="12894"/>
        <v>0</v>
      </c>
      <c r="M2919" s="21">
        <f t="shared" si="12894"/>
        <v>0</v>
      </c>
      <c r="N2919" s="21">
        <f t="shared" si="12894"/>
        <v>0</v>
      </c>
      <c r="O2919" s="21">
        <f t="shared" si="12894"/>
        <v>0</v>
      </c>
      <c r="P2919" s="21">
        <f t="shared" si="12894"/>
        <v>0</v>
      </c>
      <c r="Q2919" s="21">
        <f t="shared" si="12894"/>
        <v>0</v>
      </c>
      <c r="R2919" s="21">
        <f t="shared" si="12894"/>
        <v>0</v>
      </c>
      <c r="S2919" s="21">
        <f t="shared" si="12894"/>
        <v>0</v>
      </c>
      <c r="T2919" s="21">
        <f t="shared" si="12894"/>
        <v>0</v>
      </c>
      <c r="U2919" s="21">
        <f t="shared" si="12894"/>
        <v>0</v>
      </c>
      <c r="V2919" s="21">
        <f t="shared" si="12894"/>
        <v>0</v>
      </c>
      <c r="W2919" s="21">
        <f t="shared" si="12894"/>
        <v>0</v>
      </c>
      <c r="X2919" s="21" t="e">
        <f t="shared" si="12894"/>
        <v>#DIV/0!</v>
      </c>
      <c r="Y2919" s="21">
        <f t="shared" si="12894"/>
        <v>0</v>
      </c>
      <c r="Z2919" s="21">
        <f t="shared" si="12894"/>
        <v>0</v>
      </c>
      <c r="AA2919" s="21">
        <f t="shared" si="12894"/>
        <v>0</v>
      </c>
      <c r="AB2919" s="21">
        <f t="shared" si="12894"/>
        <v>0</v>
      </c>
      <c r="AC2919" s="199"/>
      <c r="AD2919" s="200"/>
      <c r="AE2919" s="200"/>
      <c r="AF2919" s="200"/>
      <c r="AG2919" s="200"/>
      <c r="AH2919" s="200"/>
      <c r="AI2919" s="200"/>
      <c r="AJ2919" s="200"/>
      <c r="AK2919" s="201"/>
      <c r="AL2919" s="200"/>
      <c r="AM2919" s="202"/>
    </row>
    <row r="2920" spans="1:39" s="6" customFormat="1" outlineLevel="1">
      <c r="B2920" s="116"/>
      <c r="C2920" s="35"/>
      <c r="D2920" s="36"/>
      <c r="E2920" s="36"/>
      <c r="F2920" s="36"/>
      <c r="G2920" s="36"/>
      <c r="H2920" s="37"/>
      <c r="I2920" s="38"/>
      <c r="J2920" s="21"/>
      <c r="K2920" s="21"/>
      <c r="L2920" s="21"/>
      <c r="M2920" s="21"/>
      <c r="N2920" s="21"/>
      <c r="O2920" s="21"/>
      <c r="P2920" s="21"/>
      <c r="Q2920" s="21"/>
      <c r="R2920" s="21"/>
      <c r="S2920" s="21"/>
      <c r="T2920" s="21"/>
      <c r="U2920" s="21"/>
      <c r="V2920" s="21"/>
      <c r="W2920" s="21"/>
      <c r="X2920" s="21"/>
      <c r="Y2920" s="21"/>
      <c r="Z2920" s="21"/>
      <c r="AA2920" s="21"/>
      <c r="AB2920" s="21"/>
      <c r="AC2920" s="200"/>
      <c r="AD2920" s="200"/>
      <c r="AE2920" s="200"/>
      <c r="AF2920" s="200"/>
      <c r="AG2920" s="200"/>
      <c r="AH2920" s="200"/>
      <c r="AI2920" s="200"/>
      <c r="AJ2920" s="200"/>
      <c r="AK2920" s="200"/>
      <c r="AL2920" s="200"/>
      <c r="AM2920" s="202"/>
    </row>
    <row r="2921" spans="1:39" s="31" customFormat="1" ht="16.5" outlineLevel="1" thickBot="1">
      <c r="B2921" s="117"/>
      <c r="C2921" s="39"/>
      <c r="D2921" s="40"/>
      <c r="E2921" s="40"/>
      <c r="F2921" s="40"/>
      <c r="G2921" s="40"/>
      <c r="H2921" s="41"/>
      <c r="I2921" s="42"/>
      <c r="J2921" s="43"/>
      <c r="K2921" s="43"/>
      <c r="L2921" s="43"/>
      <c r="M2921" s="43"/>
      <c r="N2921" s="43"/>
      <c r="O2921" s="43"/>
      <c r="P2921" s="43"/>
      <c r="Q2921" s="43"/>
      <c r="R2921" s="43"/>
      <c r="S2921" s="43"/>
      <c r="T2921" s="43"/>
      <c r="U2921" s="43"/>
      <c r="V2921" s="43"/>
      <c r="W2921" s="43"/>
      <c r="X2921" s="43"/>
      <c r="Y2921" s="43"/>
      <c r="Z2921" s="43"/>
      <c r="AA2921" s="43"/>
      <c r="AB2921" s="43"/>
      <c r="AC2921" s="204"/>
      <c r="AD2921" s="204"/>
      <c r="AE2921" s="204"/>
      <c r="AF2921" s="204"/>
      <c r="AG2921" s="204"/>
      <c r="AH2921" s="204"/>
      <c r="AI2921" s="204"/>
      <c r="AJ2921" s="204"/>
      <c r="AK2921" s="204"/>
      <c r="AL2921" s="204"/>
      <c r="AM2921" s="205"/>
    </row>
    <row r="2922" spans="1:39" customFormat="1">
      <c r="B2922" s="118"/>
      <c r="C2922" s="28"/>
      <c r="D2922" s="19"/>
      <c r="E2922" s="19"/>
      <c r="F2922" s="19"/>
      <c r="G2922" s="19"/>
      <c r="H2922" s="29"/>
      <c r="I2922" s="20"/>
      <c r="J2922" s="30"/>
      <c r="K2922" s="30"/>
      <c r="L2922" s="30"/>
      <c r="M2922" s="30"/>
      <c r="N2922" s="30"/>
      <c r="O2922" s="30"/>
      <c r="P2922" s="30"/>
      <c r="Q2922" s="30"/>
      <c r="R2922" s="30"/>
      <c r="S2922" s="30"/>
      <c r="T2922" s="30"/>
      <c r="U2922" s="30"/>
      <c r="V2922" s="30"/>
      <c r="W2922" s="30"/>
      <c r="X2922" s="30"/>
      <c r="Y2922" s="30"/>
      <c r="Z2922" s="30"/>
      <c r="AA2922" s="30"/>
      <c r="AB2922" s="30"/>
      <c r="AC2922" s="206"/>
      <c r="AD2922" s="206"/>
      <c r="AE2922" s="206"/>
      <c r="AF2922" s="206"/>
      <c r="AG2922" s="206"/>
      <c r="AH2922" s="206"/>
      <c r="AI2922" s="206"/>
      <c r="AJ2922" s="206"/>
      <c r="AK2922" s="206"/>
      <c r="AL2922" s="206"/>
      <c r="AM2922" s="207"/>
    </row>
    <row r="2923" spans="1:39" customFormat="1" outlineLevel="1">
      <c r="B2923" s="114" t="s">
        <v>41</v>
      </c>
      <c r="C2923" s="28"/>
      <c r="D2923" s="19"/>
      <c r="E2923" s="19"/>
      <c r="F2923" s="19"/>
      <c r="G2923" s="19"/>
      <c r="H2923" s="29"/>
      <c r="I2923" s="20"/>
      <c r="J2923" s="30"/>
      <c r="K2923" s="30"/>
      <c r="L2923" s="30"/>
      <c r="M2923" s="30"/>
      <c r="N2923" s="30"/>
      <c r="O2923" s="30"/>
      <c r="P2923" s="30"/>
      <c r="Q2923" s="30"/>
      <c r="R2923" s="30"/>
      <c r="S2923" s="30"/>
      <c r="T2923" s="30"/>
      <c r="U2923" s="30"/>
      <c r="V2923" s="30"/>
      <c r="W2923" s="30"/>
      <c r="X2923" s="30"/>
      <c r="Y2923" s="30"/>
      <c r="Z2923" s="30"/>
      <c r="AA2923" s="30"/>
      <c r="AB2923" s="30"/>
      <c r="AC2923" s="206"/>
      <c r="AD2923" s="206"/>
      <c r="AE2923" s="206"/>
      <c r="AF2923" s="206"/>
      <c r="AG2923" s="206"/>
      <c r="AH2923" s="206"/>
      <c r="AI2923" s="206"/>
      <c r="AJ2923" s="206"/>
      <c r="AK2923" s="206"/>
      <c r="AL2923" s="206"/>
      <c r="AM2923" s="207"/>
    </row>
    <row r="2924" spans="1:39" customFormat="1" outlineLevel="1">
      <c r="A2924" t="str">
        <f>B2924&amp;C2924</f>
        <v>Surname, Forename1</v>
      </c>
      <c r="B2924" s="255" t="s">
        <v>28</v>
      </c>
      <c r="C2924" s="122">
        <v>1</v>
      </c>
      <c r="D2924" s="26" t="s">
        <v>22</v>
      </c>
      <c r="E2924" s="103"/>
      <c r="F2924" s="217"/>
      <c r="G2924" s="218"/>
      <c r="H2924" s="16"/>
      <c r="I2924" s="16"/>
      <c r="J2924" s="17"/>
      <c r="K2924" s="94"/>
      <c r="L2924" s="94"/>
      <c r="M2924" s="94"/>
      <c r="N2924" s="94"/>
      <c r="O2924" s="94"/>
      <c r="P2924" s="94"/>
      <c r="Q2924" s="17">
        <f>SUM(K2924:P2924)</f>
        <v>0</v>
      </c>
      <c r="R2924" s="94"/>
      <c r="S2924" s="94"/>
      <c r="T2924" s="17">
        <f>SUM(R2924:S2924)</f>
        <v>0</v>
      </c>
      <c r="U2924" s="17"/>
      <c r="V2924" s="94"/>
      <c r="W2924" s="17"/>
      <c r="X2924" s="94" t="e">
        <f>AVERAGE(V2924:W2924)</f>
        <v>#DIV/0!</v>
      </c>
      <c r="Y2924" s="17"/>
      <c r="Z2924" s="17"/>
      <c r="AA2924" s="17"/>
      <c r="AB2924" s="17"/>
      <c r="AC2924" s="190">
        <f>IF(J2924&lt;&gt;0,INT(25.4347*POWER((18-J2924),1.81)),0)</f>
        <v>0</v>
      </c>
      <c r="AD2924" s="190">
        <f>IF(Q2924&lt;&gt;0,INT(0.14354*POWER(((10*Q2924)-220),1.4)),0)</f>
        <v>0</v>
      </c>
      <c r="AE2924" s="190">
        <f>IF(T2924&lt;&gt;0,INT(51.39*POWER((T2924-1.5),1.05)),0)</f>
        <v>0</v>
      </c>
      <c r="AF2924" s="190">
        <f>IF(U2924&lt;&gt;0,INT(0.8465*POWER(((100*U2924)-75),1.42)),0)</f>
        <v>0</v>
      </c>
      <c r="AG2924" s="190" t="e">
        <f>IF(X2924&lt;&gt;0,INT(1.53775*POWER((82-X2924),1.81)),0)</f>
        <v>#DIV/0!</v>
      </c>
      <c r="AH2924" s="190">
        <f>IF(Y2924&lt;&gt;0,INT(5.74352*POWER((28.5-Y2924),1.92)),0)</f>
        <v>0</v>
      </c>
      <c r="AI2924" s="190">
        <f>IF(Z2924&lt;&gt;0,INT(12.91*POWER((Z2924-4),1.1)),0)</f>
        <v>0</v>
      </c>
      <c r="AJ2924" s="190">
        <f>IF(AA2924&lt;&gt;0,INT(0.2797*POWER(((100*AA2924)),1.35)),0)</f>
        <v>0</v>
      </c>
      <c r="AK2924" s="191">
        <f>IF(AB2924&lt;&gt;0,INT(100.14*POWER((AB2924-1),1.08)),0)</f>
        <v>0</v>
      </c>
      <c r="AL2924" s="208">
        <v>7</v>
      </c>
      <c r="AM2924" s="193" t="e">
        <f>SUM(AC2924:AK2924)</f>
        <v>#DIV/0!</v>
      </c>
    </row>
    <row r="2925" spans="1:39" customFormat="1" outlineLevel="1">
      <c r="A2925" t="str">
        <f>B2924&amp;C2925</f>
        <v>Surname, Forename2</v>
      </c>
      <c r="B2925" s="256"/>
      <c r="C2925" s="123">
        <v>2</v>
      </c>
      <c r="D2925" s="26" t="s">
        <v>22</v>
      </c>
      <c r="E2925" s="103"/>
      <c r="F2925" s="219"/>
      <c r="G2925" s="220"/>
      <c r="H2925" s="15"/>
      <c r="I2925" s="16"/>
      <c r="J2925" s="17"/>
      <c r="K2925" s="94"/>
      <c r="L2925" s="94"/>
      <c r="M2925" s="94"/>
      <c r="N2925" s="94"/>
      <c r="O2925" s="94"/>
      <c r="P2925" s="94"/>
      <c r="Q2925" s="17" t="str">
        <f>IF(SUM(K2925:P2925)=0,"",SUM(K2925:P2925))</f>
        <v/>
      </c>
      <c r="R2925" s="94"/>
      <c r="S2925" s="94"/>
      <c r="T2925" s="17" t="str">
        <f>IF(SUM(R2925:S2925)=0,"",SUM(R2925:S2925))</f>
        <v/>
      </c>
      <c r="U2925" s="17"/>
      <c r="V2925" s="94"/>
      <c r="W2925" s="17"/>
      <c r="X2925" s="94" t="str">
        <f>IFERROR(AVERAGE(V2925:W2925),"")</f>
        <v/>
      </c>
      <c r="Y2925" s="17"/>
      <c r="Z2925" s="17"/>
      <c r="AA2925" s="71"/>
      <c r="AB2925" s="17"/>
      <c r="AC2925" s="190" t="str">
        <f>IF(J2925="","",IF(J2925&lt;&gt;0,INT(25.4347*POWER((18-J2925),1.81)),0))</f>
        <v/>
      </c>
      <c r="AD2925" s="190" t="str">
        <f>IFERROR(IF(Q2925&lt;&gt;0,INT(0.14354*POWER(((10*Q2925)-220),1.4)),0),"")</f>
        <v/>
      </c>
      <c r="AE2925" s="190" t="str">
        <f>IFERROR(IF(T2925&lt;&gt;0,INT(51.39*POWER((T2925-1.5),1.05)),0),"")</f>
        <v/>
      </c>
      <c r="AF2925" s="190">
        <f>IF(U2925&lt;&gt;0,INT(0.8465*POWER(((100*U2925)-75),1.42)),0)</f>
        <v>0</v>
      </c>
      <c r="AG2925" s="190" t="str">
        <f>IFERROR(IF(X2925&lt;&gt;0,INT(1.53775*POWER((82-X2925),1.81)),0),"")</f>
        <v/>
      </c>
      <c r="AH2925" s="190" t="str">
        <f>IF(Y2925="","",IF(Y2925&lt;&gt;0,INT(5.74352*POWER((28.5-Y2925),1.92)),0))</f>
        <v/>
      </c>
      <c r="AI2925" s="190">
        <f>IF(Z2925&lt;&gt;0,INT(12.91*POWER((Z2925-4),1.1)),0)</f>
        <v>0</v>
      </c>
      <c r="AJ2925" s="190" t="str">
        <f>IF(AA2925="","",IF(AA2925&lt;&gt;0,INT(0.2797*POWER(((100*AA2925)),1.35)),0))</f>
        <v/>
      </c>
      <c r="AK2925" s="191" t="str">
        <f>IF(AB2925="","",IF(AB2925&lt;&gt;0,INT(100.14*POWER((AB2925-1),1.08)),0))</f>
        <v/>
      </c>
      <c r="AL2925" s="192">
        <f>COUNT(J2925,Q2925,T2925,X2925,Y2925,AA2925,AB2925)</f>
        <v>0</v>
      </c>
      <c r="AM2925" s="193" t="str">
        <f>IF(AL2925=0,"",SUM(AC2925:AK2925))</f>
        <v/>
      </c>
    </row>
    <row r="2926" spans="1:39" customFormat="1" outlineLevel="1">
      <c r="B2926" s="256"/>
      <c r="C2926" s="124" t="s">
        <v>65</v>
      </c>
      <c r="D2926" s="103"/>
      <c r="E2926" s="103"/>
      <c r="F2926" s="219"/>
      <c r="G2926" s="220"/>
      <c r="H2926" s="104"/>
      <c r="I2926" s="105"/>
      <c r="J2926" s="107" t="str">
        <f>IFERROR((J2924-J2925)/J2925*100%,"")</f>
        <v/>
      </c>
      <c r="K2926" s="107" t="str">
        <f>IFERROR((K2925-K2924)/K2925*100%,"")</f>
        <v/>
      </c>
      <c r="L2926" s="107" t="str">
        <f t="shared" ref="L2926:S2926" si="12895">IFERROR((L2925-L2924)/L2925*100%,"")</f>
        <v/>
      </c>
      <c r="M2926" s="107" t="str">
        <f t="shared" si="12895"/>
        <v/>
      </c>
      <c r="N2926" s="107" t="str">
        <f t="shared" si="12895"/>
        <v/>
      </c>
      <c r="O2926" s="107" t="str">
        <f t="shared" si="12895"/>
        <v/>
      </c>
      <c r="P2926" s="107" t="str">
        <f t="shared" si="12895"/>
        <v/>
      </c>
      <c r="Q2926" s="107" t="str">
        <f t="shared" si="12895"/>
        <v/>
      </c>
      <c r="R2926" s="107" t="str">
        <f t="shared" si="12895"/>
        <v/>
      </c>
      <c r="S2926" s="107" t="str">
        <f t="shared" si="12895"/>
        <v/>
      </c>
      <c r="T2926" s="107" t="str">
        <f>IFERROR((T2925-T2924)/T2925*100%,"")</f>
        <v/>
      </c>
      <c r="U2926" s="107" t="str">
        <f t="shared" ref="U2926" si="12896">IFERROR((U2925-U2924)/U2925*100%,"")</f>
        <v/>
      </c>
      <c r="V2926" s="107" t="str">
        <f>IFERROR((V2924-V2925)/V2925*100%,"")</f>
        <v/>
      </c>
      <c r="W2926" s="107" t="str">
        <f>IFERROR((W2924-W2925)/W2925*100%,"")</f>
        <v/>
      </c>
      <c r="X2926" s="107" t="str">
        <f>IFERROR((X2924-X2925)/X2925*100%,"")</f>
        <v/>
      </c>
      <c r="Y2926" s="107" t="str">
        <f>IFERROR((Y2924-Y2925)/Y2925*100%,"")</f>
        <v/>
      </c>
      <c r="Z2926" s="107" t="str">
        <f t="shared" ref="Z2926:AB2926" si="12897">IFERROR((Z2925-Z2924)/Z2925*100%,"")</f>
        <v/>
      </c>
      <c r="AA2926" s="107" t="str">
        <f t="shared" si="12897"/>
        <v/>
      </c>
      <c r="AB2926" s="107" t="str">
        <f t="shared" si="12897"/>
        <v/>
      </c>
      <c r="AC2926" s="194" t="str">
        <f t="shared" ref="AC2926" si="12898">IFERROR((AC2925-AC2924)/AC2925*100%,"")</f>
        <v/>
      </c>
      <c r="AD2926" s="194" t="str">
        <f t="shared" ref="AD2926" si="12899">IFERROR((AD2925-AD2924)/AD2925*100%,"")</f>
        <v/>
      </c>
      <c r="AE2926" s="194" t="str">
        <f t="shared" ref="AE2926" si="12900">IFERROR((AE2925-AE2924)/AE2925*100%,"")</f>
        <v/>
      </c>
      <c r="AF2926" s="194" t="str">
        <f t="shared" ref="AF2926" si="12901">IFERROR((AF2925-AF2924)/AF2925*100%,"")</f>
        <v/>
      </c>
      <c r="AG2926" s="194" t="str">
        <f t="shared" ref="AG2926" si="12902">IFERROR((AG2925-AG2924)/AG2925*100%,"")</f>
        <v/>
      </c>
      <c r="AH2926" s="194" t="str">
        <f t="shared" ref="AH2926" si="12903">IFERROR((AH2925-AH2924)/AH2925*100%,"")</f>
        <v/>
      </c>
      <c r="AI2926" s="194" t="str">
        <f t="shared" ref="AI2926" si="12904">IFERROR((AI2925-AI2924)/AI2925*100%,"")</f>
        <v/>
      </c>
      <c r="AJ2926" s="194" t="str">
        <f t="shared" ref="AJ2926" si="12905">IFERROR((AJ2925-AJ2924)/AJ2925*100%,"")</f>
        <v/>
      </c>
      <c r="AK2926" s="194" t="str">
        <f t="shared" ref="AK2926" si="12906">IFERROR((AK2925-AK2924)/AK2925*100%,"")</f>
        <v/>
      </c>
      <c r="AL2926" s="194" t="str">
        <f t="shared" ref="AL2926:AM2926" si="12907">IFERROR((AL2925-AL2924)/AL2925*100%,"")</f>
        <v/>
      </c>
      <c r="AM2926" s="228" t="str">
        <f t="shared" si="12907"/>
        <v/>
      </c>
    </row>
    <row r="2927" spans="1:39" customFormat="1" outlineLevel="1">
      <c r="A2927" t="str">
        <f>B2924&amp;C2927</f>
        <v>Surname, Forename3</v>
      </c>
      <c r="B2927" s="256"/>
      <c r="C2927" s="123">
        <v>3</v>
      </c>
      <c r="D2927" s="26" t="s">
        <v>22</v>
      </c>
      <c r="E2927" s="103"/>
      <c r="F2927" s="219"/>
      <c r="G2927" s="220"/>
      <c r="H2927" s="15"/>
      <c r="I2927" s="16"/>
      <c r="J2927" s="17"/>
      <c r="K2927" s="94"/>
      <c r="L2927" s="94"/>
      <c r="M2927" s="94"/>
      <c r="N2927" s="94"/>
      <c r="O2927" s="94"/>
      <c r="P2927" s="94"/>
      <c r="Q2927" s="17" t="str">
        <f>IF(SUM(K2927:P2927)=0,"",SUM(K2927:P2927))</f>
        <v/>
      </c>
      <c r="R2927" s="94"/>
      <c r="S2927" s="94"/>
      <c r="T2927" s="17" t="str">
        <f>IF(SUM(R2927:S2927)=0,"",SUM(R2927:S2927))</f>
        <v/>
      </c>
      <c r="U2927" s="17"/>
      <c r="V2927" s="94"/>
      <c r="W2927" s="17"/>
      <c r="X2927" s="94" t="str">
        <f>IFERROR(AVERAGE(V2927:W2927),"")</f>
        <v/>
      </c>
      <c r="Y2927" s="17"/>
      <c r="Z2927" s="17"/>
      <c r="AA2927" s="71"/>
      <c r="AB2927" s="17"/>
      <c r="AC2927" s="190" t="str">
        <f>IF(J2927="","",IF(J2927&lt;&gt;0,INT(25.4347*POWER((18-J2927),1.81)),0))</f>
        <v/>
      </c>
      <c r="AD2927" s="190" t="str">
        <f>IFERROR(IF(Q2927&lt;&gt;0,INT(0.14354*POWER(((10*Q2927)-220),1.4)),0),"")</f>
        <v/>
      </c>
      <c r="AE2927" s="190" t="str">
        <f>IFERROR(IF(T2927&lt;&gt;0,INT(51.39*POWER((T2927-1.5),1.05)),0),"")</f>
        <v/>
      </c>
      <c r="AF2927" s="190">
        <f>IF(U2927&lt;&gt;0,INT(0.8465*POWER(((100*U2927)-75),1.42)),0)</f>
        <v>0</v>
      </c>
      <c r="AG2927" s="190" t="str">
        <f>IFERROR(IF(X2927&lt;&gt;0,INT(1.53775*POWER((82-X2927),1.81)),0),"")</f>
        <v/>
      </c>
      <c r="AH2927" s="190" t="str">
        <f>IF(Y2927="","",IF(Y2927&lt;&gt;0,INT(5.74352*POWER((28.5-Y2927),1.92)),0))</f>
        <v/>
      </c>
      <c r="AI2927" s="190">
        <f>IF(Z2927&lt;&gt;0,INT(12.91*POWER((Z2927-4),1.1)),0)</f>
        <v>0</v>
      </c>
      <c r="AJ2927" s="190" t="str">
        <f>IF(AA2927="","",IF(AA2927&lt;&gt;0,INT(0.2797*POWER(((100*AA2927)),1.35)),0))</f>
        <v/>
      </c>
      <c r="AK2927" s="191" t="str">
        <f>IF(AB2927="","",IF(AB2927&lt;&gt;0,INT(100.14*POWER((AB2927-1),1.08)),0))</f>
        <v/>
      </c>
      <c r="AL2927" s="192">
        <f>COUNT(J2927,Q2927,T2927,X2927,Y2927,AA2927,AB2927)</f>
        <v>0</v>
      </c>
      <c r="AM2927" s="193" t="str">
        <f>IF(AL2927=0,"",SUM(AC2927:AK2927))</f>
        <v/>
      </c>
    </row>
    <row r="2928" spans="1:39" customFormat="1" outlineLevel="1">
      <c r="B2928" s="256"/>
      <c r="C2928" s="124" t="s">
        <v>65</v>
      </c>
      <c r="D2928" s="103"/>
      <c r="E2928" s="103"/>
      <c r="F2928" s="219"/>
      <c r="G2928" s="220"/>
      <c r="H2928" s="104"/>
      <c r="I2928" s="105"/>
      <c r="J2928" s="107" t="str">
        <f>IFERROR((J2925-J2927)/J2927*100%,"")</f>
        <v/>
      </c>
      <c r="K2928" s="107" t="str">
        <f t="shared" ref="K2928:T2928" si="12908">IFERROR((K2927-K2925)/K2927*100%,"")</f>
        <v/>
      </c>
      <c r="L2928" s="107" t="str">
        <f t="shared" si="12908"/>
        <v/>
      </c>
      <c r="M2928" s="107" t="str">
        <f t="shared" si="12908"/>
        <v/>
      </c>
      <c r="N2928" s="107" t="str">
        <f t="shared" si="12908"/>
        <v/>
      </c>
      <c r="O2928" s="107" t="str">
        <f t="shared" si="12908"/>
        <v/>
      </c>
      <c r="P2928" s="107" t="str">
        <f t="shared" si="12908"/>
        <v/>
      </c>
      <c r="Q2928" s="107" t="str">
        <f t="shared" si="12908"/>
        <v/>
      </c>
      <c r="R2928" s="107" t="str">
        <f t="shared" si="12908"/>
        <v/>
      </c>
      <c r="S2928" s="107" t="str">
        <f t="shared" si="12908"/>
        <v/>
      </c>
      <c r="T2928" s="107" t="str">
        <f t="shared" si="12908"/>
        <v/>
      </c>
      <c r="U2928" s="107" t="str">
        <f t="shared" ref="U2928" si="12909">IFERROR((U2927-U2926)/U2927*100%,"")</f>
        <v/>
      </c>
      <c r="V2928" s="107" t="str">
        <f>IFERROR((V2925-V2927)/V2927*100%,"")</f>
        <v/>
      </c>
      <c r="W2928" s="107" t="str">
        <f>IFERROR((W2925-W2927)/W2927*100%,"")</f>
        <v/>
      </c>
      <c r="X2928" s="107" t="str">
        <f>IFERROR((X2925-X2927)/X2927*100%,"")</f>
        <v/>
      </c>
      <c r="Y2928" s="107" t="str">
        <f>IFERROR((Y2925-Y2927)/Y2927*100%,"")</f>
        <v/>
      </c>
      <c r="Z2928" s="107" t="str">
        <f t="shared" ref="Z2928" si="12910">IFERROR((Z2927-Z2926)/Z2927*100%,"")</f>
        <v/>
      </c>
      <c r="AA2928" s="107" t="str">
        <f>IFERROR((AA2927-AA2925)/AA2927*100%,"")</f>
        <v/>
      </c>
      <c r="AB2928" s="107" t="str">
        <f>IFERROR((AB2927-AB2925)/AB2927*100%,"")</f>
        <v/>
      </c>
      <c r="AC2928" s="194" t="str">
        <f t="shared" ref="AC2928" si="12911">IFERROR((AC2927-AC2926)/AC2927*100%,"")</f>
        <v/>
      </c>
      <c r="AD2928" s="194" t="str">
        <f t="shared" ref="AD2928" si="12912">IFERROR((AD2927-AD2926)/AD2927*100%,"")</f>
        <v/>
      </c>
      <c r="AE2928" s="194" t="str">
        <f t="shared" ref="AE2928" si="12913">IFERROR((AE2927-AE2926)/AE2927*100%,"")</f>
        <v/>
      </c>
      <c r="AF2928" s="194" t="str">
        <f t="shared" ref="AF2928" si="12914">IFERROR((AF2927-AF2926)/AF2927*100%,"")</f>
        <v/>
      </c>
      <c r="AG2928" s="194" t="str">
        <f t="shared" ref="AG2928" si="12915">IFERROR((AG2927-AG2926)/AG2927*100%,"")</f>
        <v/>
      </c>
      <c r="AH2928" s="194" t="str">
        <f t="shared" ref="AH2928" si="12916">IFERROR((AH2927-AH2926)/AH2927*100%,"")</f>
        <v/>
      </c>
      <c r="AI2928" s="194" t="str">
        <f t="shared" ref="AI2928" si="12917">IFERROR((AI2927-AI2926)/AI2927*100%,"")</f>
        <v/>
      </c>
      <c r="AJ2928" s="194" t="str">
        <f t="shared" ref="AJ2928" si="12918">IFERROR((AJ2927-AJ2926)/AJ2927*100%,"")</f>
        <v/>
      </c>
      <c r="AK2928" s="194" t="str">
        <f t="shared" ref="AK2928" si="12919">IFERROR((AK2927-AK2926)/AK2927*100%,"")</f>
        <v/>
      </c>
      <c r="AL2928" s="194" t="str">
        <f t="shared" ref="AL2928" si="12920">IFERROR((AL2927-AL2926)/AL2927*100%,"")</f>
        <v/>
      </c>
      <c r="AM2928" s="227" t="str">
        <f>IFERROR((AM2927-AM2925)/AM2927*100%,"")</f>
        <v/>
      </c>
    </row>
    <row r="2929" spans="1:39" customFormat="1" outlineLevel="1">
      <c r="A2929" t="str">
        <f>B2924&amp;C2929</f>
        <v>Surname, Forename4</v>
      </c>
      <c r="B2929" s="256"/>
      <c r="C2929" s="123">
        <v>4</v>
      </c>
      <c r="D2929" s="26" t="s">
        <v>22</v>
      </c>
      <c r="E2929" s="103"/>
      <c r="F2929" s="219"/>
      <c r="G2929" s="220"/>
      <c r="H2929" s="15"/>
      <c r="I2929" s="16"/>
      <c r="J2929" s="17"/>
      <c r="K2929" s="94"/>
      <c r="L2929" s="94"/>
      <c r="M2929" s="94"/>
      <c r="N2929" s="94"/>
      <c r="O2929" s="94"/>
      <c r="P2929" s="94"/>
      <c r="Q2929" s="17" t="str">
        <f>IF(SUM(K2929:P2929)=0,"",SUM(K2929:P2929))</f>
        <v/>
      </c>
      <c r="R2929" s="94"/>
      <c r="S2929" s="94"/>
      <c r="T2929" s="17" t="str">
        <f>IF(SUM(R2929:S2929)=0,"",SUM(R2929:S2929))</f>
        <v/>
      </c>
      <c r="U2929" s="17"/>
      <c r="V2929" s="94"/>
      <c r="W2929" s="17"/>
      <c r="X2929" s="94" t="str">
        <f>IFERROR(AVERAGE(V2929:W2929),"")</f>
        <v/>
      </c>
      <c r="Y2929" s="17"/>
      <c r="Z2929" s="17"/>
      <c r="AA2929" s="71"/>
      <c r="AB2929" s="17"/>
      <c r="AC2929" s="190" t="str">
        <f>IF(J2929="","",IF(J2929&lt;&gt;0,INT(25.4347*POWER((18-J2929),1.81)),0))</f>
        <v/>
      </c>
      <c r="AD2929" s="190" t="str">
        <f>IFERROR(IF(Q2929&lt;&gt;0,INT(0.14354*POWER(((10*Q2929)-220),1.4)),0),"")</f>
        <v/>
      </c>
      <c r="AE2929" s="190" t="str">
        <f>IFERROR(IF(T2929&lt;&gt;0,INT(51.39*POWER((T2929-1.5),1.05)),0),"")</f>
        <v/>
      </c>
      <c r="AF2929" s="190">
        <f>IF(U2929&lt;&gt;0,INT(0.8465*POWER(((100*U2929)-75),1.42)),0)</f>
        <v>0</v>
      </c>
      <c r="AG2929" s="190" t="str">
        <f>IFERROR(IF(X2929&lt;&gt;0,INT(1.53775*POWER((82-X2929),1.81)),0),"")</f>
        <v/>
      </c>
      <c r="AH2929" s="190" t="str">
        <f>IF(Y2929="","",IF(Y2929&lt;&gt;0,INT(5.74352*POWER((28.5-Y2929),1.92)),0))</f>
        <v/>
      </c>
      <c r="AI2929" s="190">
        <f>IF(Z2929&lt;&gt;0,INT(12.91*POWER((Z2929-4),1.1)),0)</f>
        <v>0</v>
      </c>
      <c r="AJ2929" s="190" t="str">
        <f>IF(AA2929="","",IF(AA2929&lt;&gt;0,INT(0.2797*POWER(((100*AA2929)),1.35)),0))</f>
        <v/>
      </c>
      <c r="AK2929" s="191" t="str">
        <f>IF(AB2929="","",IF(AB2929&lt;&gt;0,INT(100.14*POWER((AB2929-1),1.08)),0))</f>
        <v/>
      </c>
      <c r="AL2929" s="192">
        <f>COUNT(J2929,Q2929,T2929,X2929,Y2929,AA2929,AB2929)</f>
        <v>0</v>
      </c>
      <c r="AM2929" s="193" t="str">
        <f>IF(AL2929=0,"",SUM(AC2929:AK2929))</f>
        <v/>
      </c>
    </row>
    <row r="2930" spans="1:39" customFormat="1" outlineLevel="1">
      <c r="B2930" s="256"/>
      <c r="C2930" s="124" t="s">
        <v>65</v>
      </c>
      <c r="D2930" s="103"/>
      <c r="E2930" s="103"/>
      <c r="F2930" s="219"/>
      <c r="G2930" s="220"/>
      <c r="H2930" s="104"/>
      <c r="I2930" s="105"/>
      <c r="J2930" s="107" t="str">
        <f>IFERROR((J2927-J2929)/J2929*100%,"")</f>
        <v/>
      </c>
      <c r="K2930" s="107" t="str">
        <f t="shared" ref="K2930:T2930" si="12921">IFERROR((K2929-K2927)/K2929*100%,"")</f>
        <v/>
      </c>
      <c r="L2930" s="107" t="str">
        <f t="shared" si="12921"/>
        <v/>
      </c>
      <c r="M2930" s="107" t="str">
        <f t="shared" si="12921"/>
        <v/>
      </c>
      <c r="N2930" s="107" t="str">
        <f t="shared" si="12921"/>
        <v/>
      </c>
      <c r="O2930" s="107" t="str">
        <f t="shared" si="12921"/>
        <v/>
      </c>
      <c r="P2930" s="107" t="str">
        <f t="shared" si="12921"/>
        <v/>
      </c>
      <c r="Q2930" s="107" t="str">
        <f t="shared" si="12921"/>
        <v/>
      </c>
      <c r="R2930" s="107" t="str">
        <f t="shared" si="12921"/>
        <v/>
      </c>
      <c r="S2930" s="107" t="str">
        <f t="shared" si="12921"/>
        <v/>
      </c>
      <c r="T2930" s="107" t="str">
        <f t="shared" si="12921"/>
        <v/>
      </c>
      <c r="U2930" s="107" t="str">
        <f t="shared" ref="U2930" si="12922">IFERROR((U2929-U2928)/U2929*100%,"")</f>
        <v/>
      </c>
      <c r="V2930" s="107" t="str">
        <f>IFERROR((V2927-V2929)/V2929*100%,"")</f>
        <v/>
      </c>
      <c r="W2930" s="107" t="str">
        <f>IFERROR((W2927-W2929)/W2929*100%,"")</f>
        <v/>
      </c>
      <c r="X2930" s="107" t="str">
        <f>IFERROR((X2927-X2929)/X2929*100%,"")</f>
        <v/>
      </c>
      <c r="Y2930" s="107" t="str">
        <f>IFERROR((Y2927-Y2929)/Y2929*100%,"")</f>
        <v/>
      </c>
      <c r="Z2930" s="107" t="str">
        <f t="shared" ref="Z2930" si="12923">IFERROR((Z2929-Z2928)/Z2929*100%,"")</f>
        <v/>
      </c>
      <c r="AA2930" s="107" t="str">
        <f>IFERROR((AA2929-AA2927)/AA2929*100%,"")</f>
        <v/>
      </c>
      <c r="AB2930" s="107" t="str">
        <f>IFERROR((AB2929-AB2927)/AB2929*100%,"")</f>
        <v/>
      </c>
      <c r="AC2930" s="194" t="str">
        <f t="shared" ref="AC2930" si="12924">IFERROR((AC2929-AC2928)/AC2929*100%,"")</f>
        <v/>
      </c>
      <c r="AD2930" s="194" t="str">
        <f t="shared" ref="AD2930" si="12925">IFERROR((AD2929-AD2928)/AD2929*100%,"")</f>
        <v/>
      </c>
      <c r="AE2930" s="194" t="str">
        <f t="shared" ref="AE2930" si="12926">IFERROR((AE2929-AE2928)/AE2929*100%,"")</f>
        <v/>
      </c>
      <c r="AF2930" s="194" t="str">
        <f t="shared" ref="AF2930" si="12927">IFERROR((AF2929-AF2928)/AF2929*100%,"")</f>
        <v/>
      </c>
      <c r="AG2930" s="194" t="str">
        <f t="shared" ref="AG2930" si="12928">IFERROR((AG2929-AG2928)/AG2929*100%,"")</f>
        <v/>
      </c>
      <c r="AH2930" s="194" t="str">
        <f t="shared" ref="AH2930" si="12929">IFERROR((AH2929-AH2928)/AH2929*100%,"")</f>
        <v/>
      </c>
      <c r="AI2930" s="194" t="str">
        <f t="shared" ref="AI2930" si="12930">IFERROR((AI2929-AI2928)/AI2929*100%,"")</f>
        <v/>
      </c>
      <c r="AJ2930" s="194" t="str">
        <f t="shared" ref="AJ2930" si="12931">IFERROR((AJ2929-AJ2928)/AJ2929*100%,"")</f>
        <v/>
      </c>
      <c r="AK2930" s="194" t="str">
        <f t="shared" ref="AK2930" si="12932">IFERROR((AK2929-AK2928)/AK2929*100%,"")</f>
        <v/>
      </c>
      <c r="AL2930" s="194" t="str">
        <f t="shared" ref="AL2930" si="12933">IFERROR((AL2929-AL2928)/AL2929*100%,"")</f>
        <v/>
      </c>
      <c r="AM2930" s="227" t="str">
        <f>IFERROR((AM2929-AM2927)/AM2929*100%,"")</f>
        <v/>
      </c>
    </row>
    <row r="2931" spans="1:39" customFormat="1" outlineLevel="1">
      <c r="A2931" t="str">
        <f>B2924&amp;C2931</f>
        <v>Surname, Forename5</v>
      </c>
      <c r="B2931" s="256"/>
      <c r="C2931" s="123">
        <v>5</v>
      </c>
      <c r="D2931" s="26" t="s">
        <v>22</v>
      </c>
      <c r="E2931" s="103"/>
      <c r="F2931" s="219"/>
      <c r="G2931" s="220"/>
      <c r="H2931" s="15"/>
      <c r="I2931" s="16"/>
      <c r="J2931" s="17"/>
      <c r="K2931" s="94"/>
      <c r="L2931" s="94"/>
      <c r="M2931" s="94"/>
      <c r="N2931" s="94"/>
      <c r="O2931" s="94"/>
      <c r="P2931" s="94"/>
      <c r="Q2931" s="17" t="str">
        <f>IF(SUM(K2931:P2931)=0,"",SUM(K2931:P2931))</f>
        <v/>
      </c>
      <c r="R2931" s="94"/>
      <c r="S2931" s="94"/>
      <c r="T2931" s="17" t="str">
        <f>IF(SUM(R2931:S2931)=0,"",SUM(R2931:S2931))</f>
        <v/>
      </c>
      <c r="U2931" s="17"/>
      <c r="V2931" s="94"/>
      <c r="W2931" s="17"/>
      <c r="X2931" s="94" t="str">
        <f>IFERROR(AVERAGE(V2931:W2931),"")</f>
        <v/>
      </c>
      <c r="Y2931" s="17"/>
      <c r="Z2931" s="17"/>
      <c r="AA2931" s="71"/>
      <c r="AB2931" s="17"/>
      <c r="AC2931" s="190" t="str">
        <f>IF(J2931="","",IF(J2931&lt;&gt;0,INT(25.4347*POWER((18-J2931),1.81)),0))</f>
        <v/>
      </c>
      <c r="AD2931" s="190" t="str">
        <f>IFERROR(IF(Q2931&lt;&gt;0,INT(0.14354*POWER(((10*Q2931)-220),1.4)),0),"")</f>
        <v/>
      </c>
      <c r="AE2931" s="190" t="str">
        <f>IFERROR(IF(T2931&lt;&gt;0,INT(51.39*POWER((T2931-1.5),1.05)),0),"")</f>
        <v/>
      </c>
      <c r="AF2931" s="190">
        <f>IF(U2931&lt;&gt;0,INT(0.8465*POWER(((100*U2931)-75),1.42)),0)</f>
        <v>0</v>
      </c>
      <c r="AG2931" s="190" t="str">
        <f>IFERROR(IF(X2931&lt;&gt;0,INT(1.53775*POWER((82-X2931),1.81)),0),"")</f>
        <v/>
      </c>
      <c r="AH2931" s="190" t="str">
        <f>IF(Y2931="","",IF(Y2931&lt;&gt;0,INT(5.74352*POWER((28.5-Y2931),1.92)),0))</f>
        <v/>
      </c>
      <c r="AI2931" s="190">
        <f>IF(Z2931&lt;&gt;0,INT(12.91*POWER((Z2931-4),1.1)),0)</f>
        <v>0</v>
      </c>
      <c r="AJ2931" s="190" t="str">
        <f>IF(AA2931="","",IF(AA2931&lt;&gt;0,INT(0.2797*POWER(((100*AA2931)),1.35)),0))</f>
        <v/>
      </c>
      <c r="AK2931" s="191" t="str">
        <f>IF(AB2931="","",IF(AB2931&lt;&gt;0,INT(100.14*POWER((AB2931-1),1.08)),0))</f>
        <v/>
      </c>
      <c r="AL2931" s="192">
        <f>COUNT(J2931,Q2931,T2931,X2931,Y2931,AA2931,AB2931)</f>
        <v>0</v>
      </c>
      <c r="AM2931" s="193" t="str">
        <f>IF(AL2931=0,"",SUM(AC2931:AK2931))</f>
        <v/>
      </c>
    </row>
    <row r="2932" spans="1:39" customFormat="1" outlineLevel="1">
      <c r="B2932" s="256"/>
      <c r="C2932" s="124" t="s">
        <v>65</v>
      </c>
      <c r="D2932" s="103"/>
      <c r="E2932" s="103"/>
      <c r="F2932" s="219"/>
      <c r="G2932" s="220"/>
      <c r="H2932" s="104"/>
      <c r="I2932" s="105"/>
      <c r="J2932" s="107" t="str">
        <f>IFERROR((J2929-J2931)/J2931*100%,"")</f>
        <v/>
      </c>
      <c r="K2932" s="107" t="str">
        <f t="shared" ref="K2932:T2932" si="12934">IFERROR((K2931-K2929)/K2931*100%,"")</f>
        <v/>
      </c>
      <c r="L2932" s="107" t="str">
        <f t="shared" si="12934"/>
        <v/>
      </c>
      <c r="M2932" s="107" t="str">
        <f t="shared" si="12934"/>
        <v/>
      </c>
      <c r="N2932" s="107" t="str">
        <f t="shared" si="12934"/>
        <v/>
      </c>
      <c r="O2932" s="107" t="str">
        <f t="shared" si="12934"/>
        <v/>
      </c>
      <c r="P2932" s="107" t="str">
        <f t="shared" si="12934"/>
        <v/>
      </c>
      <c r="Q2932" s="107" t="str">
        <f t="shared" si="12934"/>
        <v/>
      </c>
      <c r="R2932" s="107" t="str">
        <f t="shared" si="12934"/>
        <v/>
      </c>
      <c r="S2932" s="107" t="str">
        <f t="shared" si="12934"/>
        <v/>
      </c>
      <c r="T2932" s="107" t="str">
        <f t="shared" si="12934"/>
        <v/>
      </c>
      <c r="U2932" s="107" t="str">
        <f t="shared" ref="U2932" si="12935">IFERROR((U2931-U2930)/U2931*100%,"")</f>
        <v/>
      </c>
      <c r="V2932" s="107" t="str">
        <f>IFERROR((V2929-V2931)/V2931*100%,"")</f>
        <v/>
      </c>
      <c r="W2932" s="107" t="str">
        <f>IFERROR((W2929-W2931)/W2931*100%,"")</f>
        <v/>
      </c>
      <c r="X2932" s="107" t="str">
        <f>IFERROR((X2929-X2931)/X2931*100%,"")</f>
        <v/>
      </c>
      <c r="Y2932" s="107" t="str">
        <f>IFERROR((Y2929-Y2931)/Y2931*100%,"")</f>
        <v/>
      </c>
      <c r="Z2932" s="107" t="str">
        <f t="shared" ref="Z2932" si="12936">IFERROR((Z2931-Z2930)/Z2931*100%,"")</f>
        <v/>
      </c>
      <c r="AA2932" s="107" t="str">
        <f>IFERROR((AA2931-AA2929)/AA2931*100%,"")</f>
        <v/>
      </c>
      <c r="AB2932" s="107" t="str">
        <f>IFERROR((AB2931-AB2929)/AB2931*100%,"")</f>
        <v/>
      </c>
      <c r="AC2932" s="194" t="str">
        <f t="shared" ref="AC2932" si="12937">IFERROR((AC2931-AC2930)/AC2931*100%,"")</f>
        <v/>
      </c>
      <c r="AD2932" s="194" t="str">
        <f t="shared" ref="AD2932" si="12938">IFERROR((AD2931-AD2930)/AD2931*100%,"")</f>
        <v/>
      </c>
      <c r="AE2932" s="194" t="str">
        <f t="shared" ref="AE2932" si="12939">IFERROR((AE2931-AE2930)/AE2931*100%,"")</f>
        <v/>
      </c>
      <c r="AF2932" s="194" t="str">
        <f t="shared" ref="AF2932" si="12940">IFERROR((AF2931-AF2930)/AF2931*100%,"")</f>
        <v/>
      </c>
      <c r="AG2932" s="194" t="str">
        <f t="shared" ref="AG2932" si="12941">IFERROR((AG2931-AG2930)/AG2931*100%,"")</f>
        <v/>
      </c>
      <c r="AH2932" s="194" t="str">
        <f t="shared" ref="AH2932" si="12942">IFERROR((AH2931-AH2930)/AH2931*100%,"")</f>
        <v/>
      </c>
      <c r="AI2932" s="194" t="str">
        <f t="shared" ref="AI2932" si="12943">IFERROR((AI2931-AI2930)/AI2931*100%,"")</f>
        <v/>
      </c>
      <c r="AJ2932" s="194" t="str">
        <f t="shared" ref="AJ2932" si="12944">IFERROR((AJ2931-AJ2930)/AJ2931*100%,"")</f>
        <v/>
      </c>
      <c r="AK2932" s="194" t="str">
        <f t="shared" ref="AK2932" si="12945">IFERROR((AK2931-AK2930)/AK2931*100%,"")</f>
        <v/>
      </c>
      <c r="AL2932" s="194" t="str">
        <f t="shared" ref="AL2932" si="12946">IFERROR((AL2931-AL2930)/AL2931*100%,"")</f>
        <v/>
      </c>
      <c r="AM2932" s="227" t="str">
        <f>IFERROR((AM2931-AM2929)/AM2931*100%,"")</f>
        <v/>
      </c>
    </row>
    <row r="2933" spans="1:39" customFormat="1" outlineLevel="1">
      <c r="A2933" t="str">
        <f>B2924&amp;C2933</f>
        <v>Surname, Forename6</v>
      </c>
      <c r="B2933" s="256"/>
      <c r="C2933" s="123">
        <v>6</v>
      </c>
      <c r="D2933" s="26" t="s">
        <v>22</v>
      </c>
      <c r="E2933" s="103"/>
      <c r="F2933" s="219"/>
      <c r="G2933" s="220"/>
      <c r="H2933" s="15"/>
      <c r="I2933" s="16"/>
      <c r="J2933" s="17"/>
      <c r="K2933" s="94"/>
      <c r="L2933" s="94"/>
      <c r="M2933" s="94"/>
      <c r="N2933" s="94"/>
      <c r="O2933" s="94"/>
      <c r="P2933" s="94"/>
      <c r="Q2933" s="17" t="str">
        <f>IF(SUM(K2933:P2933)=0,"",SUM(K2933:P2933))</f>
        <v/>
      </c>
      <c r="R2933" s="94"/>
      <c r="S2933" s="94"/>
      <c r="T2933" s="17" t="str">
        <f>IF(SUM(R2933:S2933)=0,"",SUM(R2933:S2933))</f>
        <v/>
      </c>
      <c r="U2933" s="17"/>
      <c r="V2933" s="94"/>
      <c r="W2933" s="17"/>
      <c r="X2933" s="94" t="str">
        <f>IFERROR(AVERAGE(V2933:W2933),"")</f>
        <v/>
      </c>
      <c r="Y2933" s="17"/>
      <c r="Z2933" s="17"/>
      <c r="AA2933" s="71"/>
      <c r="AB2933" s="17"/>
      <c r="AC2933" s="190" t="str">
        <f>IF(J2933="","",IF(J2933&lt;&gt;0,INT(25.4347*POWER((18-J2933),1.81)),0))</f>
        <v/>
      </c>
      <c r="AD2933" s="190" t="str">
        <f>IFERROR(IF(Q2933&lt;&gt;0,INT(0.14354*POWER(((10*Q2933)-220),1.4)),0),"")</f>
        <v/>
      </c>
      <c r="AE2933" s="190" t="str">
        <f>IFERROR(IF(T2933&lt;&gt;0,INT(51.39*POWER((T2933-1.5),1.05)),0),"")</f>
        <v/>
      </c>
      <c r="AF2933" s="190">
        <f>IF(U2933&lt;&gt;0,INT(0.8465*POWER(((100*U2933)-75),1.42)),0)</f>
        <v>0</v>
      </c>
      <c r="AG2933" s="190" t="str">
        <f>IFERROR(IF(X2933&lt;&gt;0,INT(1.53775*POWER((82-X2933),1.81)),0),"")</f>
        <v/>
      </c>
      <c r="AH2933" s="190" t="str">
        <f>IF(Y2933="","",IF(Y2933&lt;&gt;0,INT(5.74352*POWER((28.5-Y2933),1.92)),0))</f>
        <v/>
      </c>
      <c r="AI2933" s="190">
        <f>IF(Z2933&lt;&gt;0,INT(12.91*POWER((Z2933-4),1.1)),0)</f>
        <v>0</v>
      </c>
      <c r="AJ2933" s="190" t="str">
        <f>IF(AA2933="","",IF(AA2933&lt;&gt;0,INT(0.2797*POWER(((100*AA2933)),1.35)),0))</f>
        <v/>
      </c>
      <c r="AK2933" s="191" t="str">
        <f>IF(AB2933="","",IF(AB2933&lt;&gt;0,INT(100.14*POWER((AB2933-1),1.08)),0))</f>
        <v/>
      </c>
      <c r="AL2933" s="192">
        <f>COUNT(J2933,Q2933,T2933,X2933,Y2933,AA2933,AB2933)</f>
        <v>0</v>
      </c>
      <c r="AM2933" s="193" t="str">
        <f>IF(AL2933=0,"",SUM(AC2933:AK2933))</f>
        <v/>
      </c>
    </row>
    <row r="2934" spans="1:39" customFormat="1" outlineLevel="1">
      <c r="B2934" s="256"/>
      <c r="C2934" s="124" t="s">
        <v>65</v>
      </c>
      <c r="D2934" s="103"/>
      <c r="E2934" s="103"/>
      <c r="F2934" s="219"/>
      <c r="G2934" s="220"/>
      <c r="H2934" s="104"/>
      <c r="I2934" s="105"/>
      <c r="J2934" s="107" t="str">
        <f>IFERROR((J2931-J2933)/J2933*100%,"")</f>
        <v/>
      </c>
      <c r="K2934" s="107" t="str">
        <f t="shared" ref="K2934:T2934" si="12947">IFERROR((K2933-K2931)/K2933*100%,"")</f>
        <v/>
      </c>
      <c r="L2934" s="107" t="str">
        <f t="shared" si="12947"/>
        <v/>
      </c>
      <c r="M2934" s="107" t="str">
        <f t="shared" si="12947"/>
        <v/>
      </c>
      <c r="N2934" s="107" t="str">
        <f t="shared" si="12947"/>
        <v/>
      </c>
      <c r="O2934" s="107" t="str">
        <f t="shared" si="12947"/>
        <v/>
      </c>
      <c r="P2934" s="107" t="str">
        <f t="shared" si="12947"/>
        <v/>
      </c>
      <c r="Q2934" s="107" t="str">
        <f t="shared" si="12947"/>
        <v/>
      </c>
      <c r="R2934" s="107" t="str">
        <f t="shared" si="12947"/>
        <v/>
      </c>
      <c r="S2934" s="107" t="str">
        <f t="shared" si="12947"/>
        <v/>
      </c>
      <c r="T2934" s="107" t="str">
        <f t="shared" si="12947"/>
        <v/>
      </c>
      <c r="U2934" s="107" t="str">
        <f t="shared" ref="U2934" si="12948">IFERROR((U2933-U2932)/U2933*100%,"")</f>
        <v/>
      </c>
      <c r="V2934" s="107" t="str">
        <f>IFERROR((V2931-V2933)/V2933*100%,"")</f>
        <v/>
      </c>
      <c r="W2934" s="107" t="str">
        <f>IFERROR((W2931-W2933)/W2933*100%,"")</f>
        <v/>
      </c>
      <c r="X2934" s="107" t="str">
        <f>IFERROR((X2931-X2933)/X2933*100%,"")</f>
        <v/>
      </c>
      <c r="Y2934" s="107" t="str">
        <f>IFERROR((Y2931-Y2933)/Y2933*100%,"")</f>
        <v/>
      </c>
      <c r="Z2934" s="107" t="str">
        <f t="shared" ref="Z2934" si="12949">IFERROR((Z2933-Z2932)/Z2933*100%,"")</f>
        <v/>
      </c>
      <c r="AA2934" s="107" t="str">
        <f>IFERROR((AA2933-AA2931)/AA2933*100%,"")</f>
        <v/>
      </c>
      <c r="AB2934" s="107" t="str">
        <f>IFERROR((AB2933-AB2931)/AB2933*100%,"")</f>
        <v/>
      </c>
      <c r="AC2934" s="194" t="str">
        <f t="shared" ref="AC2934" si="12950">IFERROR((AC2933-AC2932)/AC2933*100%,"")</f>
        <v/>
      </c>
      <c r="AD2934" s="194" t="str">
        <f t="shared" ref="AD2934" si="12951">IFERROR((AD2933-AD2932)/AD2933*100%,"")</f>
        <v/>
      </c>
      <c r="AE2934" s="194" t="str">
        <f t="shared" ref="AE2934" si="12952">IFERROR((AE2933-AE2932)/AE2933*100%,"")</f>
        <v/>
      </c>
      <c r="AF2934" s="194" t="str">
        <f t="shared" ref="AF2934" si="12953">IFERROR((AF2933-AF2932)/AF2933*100%,"")</f>
        <v/>
      </c>
      <c r="AG2934" s="194" t="str">
        <f t="shared" ref="AG2934" si="12954">IFERROR((AG2933-AG2932)/AG2933*100%,"")</f>
        <v/>
      </c>
      <c r="AH2934" s="194" t="str">
        <f t="shared" ref="AH2934" si="12955">IFERROR((AH2933-AH2932)/AH2933*100%,"")</f>
        <v/>
      </c>
      <c r="AI2934" s="194" t="str">
        <f t="shared" ref="AI2934" si="12956">IFERROR((AI2933-AI2932)/AI2933*100%,"")</f>
        <v/>
      </c>
      <c r="AJ2934" s="194" t="str">
        <f t="shared" ref="AJ2934" si="12957">IFERROR((AJ2933-AJ2932)/AJ2933*100%,"")</f>
        <v/>
      </c>
      <c r="AK2934" s="194" t="str">
        <f t="shared" ref="AK2934" si="12958">IFERROR((AK2933-AK2932)/AK2933*100%,"")</f>
        <v/>
      </c>
      <c r="AL2934" s="194" t="str">
        <f t="shared" ref="AL2934" si="12959">IFERROR((AL2933-AL2932)/AL2933*100%,"")</f>
        <v/>
      </c>
      <c r="AM2934" s="227" t="str">
        <f>IFERROR((AM2933-AM2931)/AM2933*100%,"")</f>
        <v/>
      </c>
    </row>
    <row r="2935" spans="1:39" customFormat="1" outlineLevel="1">
      <c r="A2935" t="str">
        <f>B2924&amp;C2935</f>
        <v>Surname, Forename7</v>
      </c>
      <c r="B2935" s="256"/>
      <c r="C2935" s="123">
        <v>7</v>
      </c>
      <c r="D2935" s="26" t="s">
        <v>22</v>
      </c>
      <c r="E2935" s="103"/>
      <c r="F2935" s="219"/>
      <c r="G2935" s="220"/>
      <c r="H2935" s="15"/>
      <c r="I2935" s="16"/>
      <c r="J2935" s="17"/>
      <c r="K2935" s="94"/>
      <c r="L2935" s="94"/>
      <c r="M2935" s="94"/>
      <c r="N2935" s="94"/>
      <c r="O2935" s="94"/>
      <c r="P2935" s="94"/>
      <c r="Q2935" s="17" t="str">
        <f>IF(SUM(K2935:P2935)=0,"",SUM(K2935:P2935))</f>
        <v/>
      </c>
      <c r="R2935" s="94"/>
      <c r="S2935" s="94"/>
      <c r="T2935" s="17" t="str">
        <f>IF(SUM(R2935:S2935)=0,"",SUM(R2935:S2935))</f>
        <v/>
      </c>
      <c r="U2935" s="17"/>
      <c r="V2935" s="94"/>
      <c r="W2935" s="17"/>
      <c r="X2935" s="94" t="str">
        <f>IFERROR(AVERAGE(V2935:W2935),"")</f>
        <v/>
      </c>
      <c r="Y2935" s="17"/>
      <c r="Z2935" s="17"/>
      <c r="AA2935" s="71"/>
      <c r="AB2935" s="17"/>
      <c r="AC2935" s="190" t="str">
        <f>IF(J2935="","",IF(J2935&lt;&gt;0,INT(25.4347*POWER((18-J2935),1.81)),0))</f>
        <v/>
      </c>
      <c r="AD2935" s="190" t="str">
        <f>IFERROR(IF(Q2935&lt;&gt;0,INT(0.14354*POWER(((10*Q2935)-220),1.4)),0),"")</f>
        <v/>
      </c>
      <c r="AE2935" s="190" t="str">
        <f>IFERROR(IF(T2935&lt;&gt;0,INT(51.39*POWER((T2935-1.5),1.05)),0),"")</f>
        <v/>
      </c>
      <c r="AF2935" s="190">
        <f>IF(U2935&lt;&gt;0,INT(0.8465*POWER(((100*U2935)-75),1.42)),0)</f>
        <v>0</v>
      </c>
      <c r="AG2935" s="190" t="str">
        <f>IFERROR(IF(X2935&lt;&gt;0,INT(1.53775*POWER((82-X2935),1.81)),0),"")</f>
        <v/>
      </c>
      <c r="AH2935" s="190" t="str">
        <f>IF(Y2935="","",IF(Y2935&lt;&gt;0,INT(5.74352*POWER((28.5-Y2935),1.92)),0))</f>
        <v/>
      </c>
      <c r="AI2935" s="190">
        <f>IF(Z2935&lt;&gt;0,INT(12.91*POWER((Z2935-4),1.1)),0)</f>
        <v>0</v>
      </c>
      <c r="AJ2935" s="190" t="str">
        <f>IF(AA2935="","",IF(AA2935&lt;&gt;0,INT(0.2797*POWER(((100*AA2935)),1.35)),0))</f>
        <v/>
      </c>
      <c r="AK2935" s="191" t="str">
        <f>IF(AB2935="","",IF(AB2935&lt;&gt;0,INT(100.14*POWER((AB2935-1),1.08)),0))</f>
        <v/>
      </c>
      <c r="AL2935" s="192">
        <f>COUNT(J2935,Q2935,T2935,X2935,Y2935,AA2935,AB2935)</f>
        <v>0</v>
      </c>
      <c r="AM2935" s="193" t="str">
        <f>IF(AL2935=0,"",SUM(AC2935:AK2935))</f>
        <v/>
      </c>
    </row>
    <row r="2936" spans="1:39" customFormat="1" outlineLevel="1">
      <c r="B2936" s="256"/>
      <c r="C2936" s="124" t="s">
        <v>65</v>
      </c>
      <c r="D2936" s="103"/>
      <c r="E2936" s="103"/>
      <c r="F2936" s="219"/>
      <c r="G2936" s="220"/>
      <c r="H2936" s="104"/>
      <c r="I2936" s="105"/>
      <c r="J2936" s="107" t="str">
        <f>IFERROR((J2933-J2935)/J2935*100%,"")</f>
        <v/>
      </c>
      <c r="K2936" s="107" t="str">
        <f t="shared" ref="K2936:T2936" si="12960">IFERROR((K2935-K2933)/K2935*100%,"")</f>
        <v/>
      </c>
      <c r="L2936" s="107" t="str">
        <f t="shared" si="12960"/>
        <v/>
      </c>
      <c r="M2936" s="107" t="str">
        <f t="shared" si="12960"/>
        <v/>
      </c>
      <c r="N2936" s="107" t="str">
        <f t="shared" si="12960"/>
        <v/>
      </c>
      <c r="O2936" s="107" t="str">
        <f t="shared" si="12960"/>
        <v/>
      </c>
      <c r="P2936" s="107" t="str">
        <f t="shared" si="12960"/>
        <v/>
      </c>
      <c r="Q2936" s="107" t="str">
        <f t="shared" si="12960"/>
        <v/>
      </c>
      <c r="R2936" s="107" t="str">
        <f t="shared" si="12960"/>
        <v/>
      </c>
      <c r="S2936" s="107" t="str">
        <f t="shared" si="12960"/>
        <v/>
      </c>
      <c r="T2936" s="107" t="str">
        <f t="shared" si="12960"/>
        <v/>
      </c>
      <c r="U2936" s="107" t="str">
        <f t="shared" ref="U2936" si="12961">IFERROR((U2935-U2934)/U2935*100%,"")</f>
        <v/>
      </c>
      <c r="V2936" s="107" t="str">
        <f>IFERROR((V2933-V2935)/V2935*100%,"")</f>
        <v/>
      </c>
      <c r="W2936" s="107" t="str">
        <f>IFERROR((W2933-W2935)/W2935*100%,"")</f>
        <v/>
      </c>
      <c r="X2936" s="107" t="str">
        <f>IFERROR((X2933-X2935)/X2935*100%,"")</f>
        <v/>
      </c>
      <c r="Y2936" s="107" t="str">
        <f>IFERROR((Y2933-Y2935)/Y2935*100%,"")</f>
        <v/>
      </c>
      <c r="Z2936" s="107" t="str">
        <f t="shared" ref="Z2936" si="12962">IFERROR((Z2935-Z2934)/Z2935*100%,"")</f>
        <v/>
      </c>
      <c r="AA2936" s="107" t="str">
        <f>IFERROR((AA2935-AA2933)/AA2935*100%,"")</f>
        <v/>
      </c>
      <c r="AB2936" s="107" t="str">
        <f>IFERROR((AB2935-AB2933)/AB2935*100%,"")</f>
        <v/>
      </c>
      <c r="AC2936" s="194" t="str">
        <f t="shared" ref="AC2936" si="12963">IFERROR((AC2935-AC2934)/AC2935*100%,"")</f>
        <v/>
      </c>
      <c r="AD2936" s="194" t="str">
        <f t="shared" ref="AD2936" si="12964">IFERROR((AD2935-AD2934)/AD2935*100%,"")</f>
        <v/>
      </c>
      <c r="AE2936" s="194" t="str">
        <f t="shared" ref="AE2936" si="12965">IFERROR((AE2935-AE2934)/AE2935*100%,"")</f>
        <v/>
      </c>
      <c r="AF2936" s="194" t="str">
        <f t="shared" ref="AF2936" si="12966">IFERROR((AF2935-AF2934)/AF2935*100%,"")</f>
        <v/>
      </c>
      <c r="AG2936" s="194" t="str">
        <f t="shared" ref="AG2936" si="12967">IFERROR((AG2935-AG2934)/AG2935*100%,"")</f>
        <v/>
      </c>
      <c r="AH2936" s="194" t="str">
        <f t="shared" ref="AH2936" si="12968">IFERROR((AH2935-AH2934)/AH2935*100%,"")</f>
        <v/>
      </c>
      <c r="AI2936" s="194" t="str">
        <f t="shared" ref="AI2936" si="12969">IFERROR((AI2935-AI2934)/AI2935*100%,"")</f>
        <v/>
      </c>
      <c r="AJ2936" s="194" t="str">
        <f t="shared" ref="AJ2936" si="12970">IFERROR((AJ2935-AJ2934)/AJ2935*100%,"")</f>
        <v/>
      </c>
      <c r="AK2936" s="194" t="str">
        <f t="shared" ref="AK2936" si="12971">IFERROR((AK2935-AK2934)/AK2935*100%,"")</f>
        <v/>
      </c>
      <c r="AL2936" s="194" t="str">
        <f t="shared" ref="AL2936" si="12972">IFERROR((AL2935-AL2934)/AL2935*100%,"")</f>
        <v/>
      </c>
      <c r="AM2936" s="227" t="str">
        <f>IFERROR((AM2935-AM2933)/AM2935*100%,"")</f>
        <v/>
      </c>
    </row>
    <row r="2937" spans="1:39" customFormat="1" outlineLevel="1">
      <c r="A2937" t="str">
        <f>B2924&amp;C2937</f>
        <v>Surname, Forename8</v>
      </c>
      <c r="B2937" s="256"/>
      <c r="C2937" s="123">
        <v>8</v>
      </c>
      <c r="D2937" s="26" t="s">
        <v>22</v>
      </c>
      <c r="E2937" s="103"/>
      <c r="F2937" s="219"/>
      <c r="G2937" s="220"/>
      <c r="H2937" s="15"/>
      <c r="I2937" s="16"/>
      <c r="J2937" s="17"/>
      <c r="K2937" s="94"/>
      <c r="L2937" s="94"/>
      <c r="M2937" s="94"/>
      <c r="N2937" s="94"/>
      <c r="O2937" s="94"/>
      <c r="P2937" s="94"/>
      <c r="Q2937" s="17" t="str">
        <f>IF(SUM(K2937:P2937)=0,"",SUM(K2937:P2937))</f>
        <v/>
      </c>
      <c r="R2937" s="94"/>
      <c r="S2937" s="94"/>
      <c r="T2937" s="17" t="str">
        <f>IF(SUM(R2937:S2937)=0,"",SUM(R2937:S2937))</f>
        <v/>
      </c>
      <c r="U2937" s="17"/>
      <c r="V2937" s="94"/>
      <c r="W2937" s="17"/>
      <c r="X2937" s="94" t="str">
        <f>IFERROR(AVERAGE(V2937:W2937),"")</f>
        <v/>
      </c>
      <c r="Y2937" s="17"/>
      <c r="Z2937" s="17"/>
      <c r="AA2937" s="71"/>
      <c r="AB2937" s="17"/>
      <c r="AC2937" s="190" t="str">
        <f>IF(J2937="","",IF(J2937&lt;&gt;0,INT(25.4347*POWER((18-J2937),1.81)),0))</f>
        <v/>
      </c>
      <c r="AD2937" s="190" t="str">
        <f>IFERROR(IF(Q2937&lt;&gt;0,INT(0.14354*POWER(((10*Q2937)-220),1.4)),0),"")</f>
        <v/>
      </c>
      <c r="AE2937" s="190" t="str">
        <f>IFERROR(IF(T2937&lt;&gt;0,INT(51.39*POWER((T2937-1.5),1.05)),0),"")</f>
        <v/>
      </c>
      <c r="AF2937" s="190">
        <f>IF(U2937&lt;&gt;0,INT(0.8465*POWER(((100*U2937)-75),1.42)),0)</f>
        <v>0</v>
      </c>
      <c r="AG2937" s="190" t="str">
        <f>IFERROR(IF(X2937&lt;&gt;0,INT(1.53775*POWER((82-X2937),1.81)),0),"")</f>
        <v/>
      </c>
      <c r="AH2937" s="190" t="str">
        <f>IF(Y2937="","",IF(Y2937&lt;&gt;0,INT(5.74352*POWER((28.5-Y2937),1.92)),0))</f>
        <v/>
      </c>
      <c r="AI2937" s="190">
        <f>IF(Z2937&lt;&gt;0,INT(12.91*POWER((Z2937-4),1.1)),0)</f>
        <v>0</v>
      </c>
      <c r="AJ2937" s="190" t="str">
        <f>IF(AA2937="","",IF(AA2937&lt;&gt;0,INT(0.2797*POWER(((100*AA2937)),1.35)),0))</f>
        <v/>
      </c>
      <c r="AK2937" s="191" t="str">
        <f>IF(AB2937="","",IF(AB2937&lt;&gt;0,INT(100.14*POWER((AB2937-1),1.08)),0))</f>
        <v/>
      </c>
      <c r="AL2937" s="192">
        <f>COUNT(J2937,Q2937,T2937,X2937,Y2937,AA2937,AB2937)</f>
        <v>0</v>
      </c>
      <c r="AM2937" s="193" t="str">
        <f>IF(AL2937=0,"",SUM(AC2937:AK2937))</f>
        <v/>
      </c>
    </row>
    <row r="2938" spans="1:39" customFormat="1" outlineLevel="1">
      <c r="B2938" s="256"/>
      <c r="C2938" s="124" t="s">
        <v>65</v>
      </c>
      <c r="D2938" s="103"/>
      <c r="E2938" s="103"/>
      <c r="F2938" s="219"/>
      <c r="G2938" s="220"/>
      <c r="H2938" s="104"/>
      <c r="I2938" s="105"/>
      <c r="J2938" s="107" t="str">
        <f>IFERROR((J2935-J2937)/J2937*100%,"")</f>
        <v/>
      </c>
      <c r="K2938" s="107" t="str">
        <f t="shared" ref="K2938:T2938" si="12973">IFERROR((K2937-K2935)/K2937*100%,"")</f>
        <v/>
      </c>
      <c r="L2938" s="107" t="str">
        <f t="shared" si="12973"/>
        <v/>
      </c>
      <c r="M2938" s="107" t="str">
        <f t="shared" si="12973"/>
        <v/>
      </c>
      <c r="N2938" s="107" t="str">
        <f t="shared" si="12973"/>
        <v/>
      </c>
      <c r="O2938" s="107" t="str">
        <f t="shared" si="12973"/>
        <v/>
      </c>
      <c r="P2938" s="107" t="str">
        <f t="shared" si="12973"/>
        <v/>
      </c>
      <c r="Q2938" s="107" t="str">
        <f t="shared" si="12973"/>
        <v/>
      </c>
      <c r="R2938" s="107" t="str">
        <f t="shared" si="12973"/>
        <v/>
      </c>
      <c r="S2938" s="107" t="str">
        <f t="shared" si="12973"/>
        <v/>
      </c>
      <c r="T2938" s="107" t="str">
        <f t="shared" si="12973"/>
        <v/>
      </c>
      <c r="U2938" s="107" t="str">
        <f t="shared" ref="U2938" si="12974">IFERROR((U2937-U2936)/U2937*100%,"")</f>
        <v/>
      </c>
      <c r="V2938" s="107" t="str">
        <f>IFERROR((V2935-V2937)/V2937*100%,"")</f>
        <v/>
      </c>
      <c r="W2938" s="107" t="str">
        <f>IFERROR((W2935-W2937)/W2937*100%,"")</f>
        <v/>
      </c>
      <c r="X2938" s="107" t="str">
        <f>IFERROR((X2935-X2937)/X2937*100%,"")</f>
        <v/>
      </c>
      <c r="Y2938" s="107" t="str">
        <f>IFERROR((Y2935-Y2937)/Y2937*100%,"")</f>
        <v/>
      </c>
      <c r="Z2938" s="107" t="str">
        <f t="shared" ref="Z2938" si="12975">IFERROR((Z2937-Z2936)/Z2937*100%,"")</f>
        <v/>
      </c>
      <c r="AA2938" s="107" t="str">
        <f>IFERROR((AA2937-AA2935)/AA2937*100%,"")</f>
        <v/>
      </c>
      <c r="AB2938" s="107" t="str">
        <f>IFERROR((AB2937-AB2935)/AB2937*100%,"")</f>
        <v/>
      </c>
      <c r="AC2938" s="194" t="str">
        <f t="shared" ref="AC2938" si="12976">IFERROR((AC2937-AC2936)/AC2937*100%,"")</f>
        <v/>
      </c>
      <c r="AD2938" s="194" t="str">
        <f t="shared" ref="AD2938" si="12977">IFERROR((AD2937-AD2936)/AD2937*100%,"")</f>
        <v/>
      </c>
      <c r="AE2938" s="194" t="str">
        <f t="shared" ref="AE2938" si="12978">IFERROR((AE2937-AE2936)/AE2937*100%,"")</f>
        <v/>
      </c>
      <c r="AF2938" s="194" t="str">
        <f t="shared" ref="AF2938" si="12979">IFERROR((AF2937-AF2936)/AF2937*100%,"")</f>
        <v/>
      </c>
      <c r="AG2938" s="194" t="str">
        <f t="shared" ref="AG2938" si="12980">IFERROR((AG2937-AG2936)/AG2937*100%,"")</f>
        <v/>
      </c>
      <c r="AH2938" s="194" t="str">
        <f t="shared" ref="AH2938" si="12981">IFERROR((AH2937-AH2936)/AH2937*100%,"")</f>
        <v/>
      </c>
      <c r="AI2938" s="194" t="str">
        <f t="shared" ref="AI2938" si="12982">IFERROR((AI2937-AI2936)/AI2937*100%,"")</f>
        <v/>
      </c>
      <c r="AJ2938" s="194" t="str">
        <f t="shared" ref="AJ2938" si="12983">IFERROR((AJ2937-AJ2936)/AJ2937*100%,"")</f>
        <v/>
      </c>
      <c r="AK2938" s="194" t="str">
        <f t="shared" ref="AK2938" si="12984">IFERROR((AK2937-AK2936)/AK2937*100%,"")</f>
        <v/>
      </c>
      <c r="AL2938" s="194" t="str">
        <f t="shared" ref="AL2938" si="12985">IFERROR((AL2937-AL2936)/AL2937*100%,"")</f>
        <v/>
      </c>
      <c r="AM2938" s="227" t="str">
        <f>IFERROR((AM2937-AM2935)/AM2937*100%,"")</f>
        <v/>
      </c>
    </row>
    <row r="2939" spans="1:39" customFormat="1" outlineLevel="1">
      <c r="A2939" t="str">
        <f>B2924&amp;C2939</f>
        <v>Surname, Forename9</v>
      </c>
      <c r="B2939" s="256"/>
      <c r="C2939" s="123">
        <v>9</v>
      </c>
      <c r="D2939" s="26" t="s">
        <v>22</v>
      </c>
      <c r="E2939" s="103"/>
      <c r="F2939" s="219"/>
      <c r="G2939" s="220"/>
      <c r="H2939" s="15"/>
      <c r="I2939" s="16"/>
      <c r="J2939" s="17"/>
      <c r="K2939" s="94"/>
      <c r="L2939" s="94"/>
      <c r="M2939" s="94"/>
      <c r="N2939" s="94"/>
      <c r="O2939" s="94"/>
      <c r="P2939" s="94"/>
      <c r="Q2939" s="17" t="str">
        <f>IF(SUM(K2939:P2939)=0,"",SUM(K2939:P2939))</f>
        <v/>
      </c>
      <c r="R2939" s="94"/>
      <c r="S2939" s="94"/>
      <c r="T2939" s="17" t="str">
        <f>IF(SUM(R2939:S2939)=0,"",SUM(R2939:S2939))</f>
        <v/>
      </c>
      <c r="U2939" s="17"/>
      <c r="V2939" s="94"/>
      <c r="W2939" s="17"/>
      <c r="X2939" s="94" t="str">
        <f>IFERROR(AVERAGE(V2939:W2939),"")</f>
        <v/>
      </c>
      <c r="Y2939" s="17"/>
      <c r="Z2939" s="17"/>
      <c r="AA2939" s="71"/>
      <c r="AB2939" s="17"/>
      <c r="AC2939" s="190" t="str">
        <f>IF(J2939="","",IF(J2939&lt;&gt;0,INT(25.4347*POWER((18-J2939),1.81)),0))</f>
        <v/>
      </c>
      <c r="AD2939" s="190" t="str">
        <f>IFERROR(IF(Q2939&lt;&gt;0,INT(0.14354*POWER(((10*Q2939)-220),1.4)),0),"")</f>
        <v/>
      </c>
      <c r="AE2939" s="190" t="str">
        <f>IFERROR(IF(T2939&lt;&gt;0,INT(51.39*POWER((T2939-1.5),1.05)),0),"")</f>
        <v/>
      </c>
      <c r="AF2939" s="190">
        <f>IF(U2939&lt;&gt;0,INT(0.8465*POWER(((100*U2939)-75),1.42)),0)</f>
        <v>0</v>
      </c>
      <c r="AG2939" s="190" t="str">
        <f>IFERROR(IF(X2939&lt;&gt;0,INT(1.53775*POWER((82-X2939),1.81)),0),"")</f>
        <v/>
      </c>
      <c r="AH2939" s="190" t="str">
        <f>IF(Y2939="","",IF(Y2939&lt;&gt;0,INT(5.74352*POWER((28.5-Y2939),1.92)),0))</f>
        <v/>
      </c>
      <c r="AI2939" s="190">
        <f>IF(Z2939&lt;&gt;0,INT(12.91*POWER((Z2939-4),1.1)),0)</f>
        <v>0</v>
      </c>
      <c r="AJ2939" s="190" t="str">
        <f>IF(AA2939="","",IF(AA2939&lt;&gt;0,INT(0.2797*POWER(((100*AA2939)),1.35)),0))</f>
        <v/>
      </c>
      <c r="AK2939" s="191" t="str">
        <f>IF(AB2939="","",IF(AB2939&lt;&gt;0,INT(100.14*POWER((AB2939-1),1.08)),0))</f>
        <v/>
      </c>
      <c r="AL2939" s="192">
        <f>COUNT(J2939,Q2939,T2939,X2939,Y2939,AA2939,AB2939)</f>
        <v>0</v>
      </c>
      <c r="AM2939" s="193" t="str">
        <f>IF(AL2939=0,"",SUM(AC2939:AK2939))</f>
        <v/>
      </c>
    </row>
    <row r="2940" spans="1:39" customFormat="1" outlineLevel="1">
      <c r="B2940" s="256"/>
      <c r="C2940" s="124" t="s">
        <v>65</v>
      </c>
      <c r="D2940" s="33"/>
      <c r="E2940" s="33"/>
      <c r="F2940" s="221"/>
      <c r="G2940" s="222"/>
      <c r="H2940" s="18"/>
      <c r="I2940" s="44"/>
      <c r="J2940" s="107" t="str">
        <f>IFERROR((J2937-J2939)/J2939*100%,"")</f>
        <v/>
      </c>
      <c r="K2940" s="107" t="str">
        <f t="shared" ref="K2940:T2940" si="12986">IFERROR((K2939-K2937)/K2939*100%,"")</f>
        <v/>
      </c>
      <c r="L2940" s="107" t="str">
        <f t="shared" si="12986"/>
        <v/>
      </c>
      <c r="M2940" s="107" t="str">
        <f t="shared" si="12986"/>
        <v/>
      </c>
      <c r="N2940" s="107" t="str">
        <f t="shared" si="12986"/>
        <v/>
      </c>
      <c r="O2940" s="107" t="str">
        <f t="shared" si="12986"/>
        <v/>
      </c>
      <c r="P2940" s="107" t="str">
        <f t="shared" si="12986"/>
        <v/>
      </c>
      <c r="Q2940" s="107" t="str">
        <f t="shared" si="12986"/>
        <v/>
      </c>
      <c r="R2940" s="107" t="str">
        <f t="shared" si="12986"/>
        <v/>
      </c>
      <c r="S2940" s="107" t="str">
        <f t="shared" si="12986"/>
        <v/>
      </c>
      <c r="T2940" s="107" t="str">
        <f t="shared" si="12986"/>
        <v/>
      </c>
      <c r="U2940" s="107" t="str">
        <f t="shared" ref="U2940" si="12987">IFERROR((U2939-U2938)/U2939*100%,"")</f>
        <v/>
      </c>
      <c r="V2940" s="107" t="str">
        <f>IFERROR((V2937-V2939)/V2939*100%,"")</f>
        <v/>
      </c>
      <c r="W2940" s="107" t="str">
        <f>IFERROR((W2937-W2939)/W2939*100%,"")</f>
        <v/>
      </c>
      <c r="X2940" s="107" t="str">
        <f>IFERROR((X2937-X2939)/X2939*100%,"")</f>
        <v/>
      </c>
      <c r="Y2940" s="107" t="str">
        <f>IFERROR((Y2937-Y2939)/Y2939*100%,"")</f>
        <v/>
      </c>
      <c r="Z2940" s="107" t="str">
        <f t="shared" ref="Z2940" si="12988">IFERROR((Z2939-Z2938)/Z2939*100%,"")</f>
        <v/>
      </c>
      <c r="AA2940" s="107" t="str">
        <f>IFERROR((AA2939-AA2937)/AA2939*100%,"")</f>
        <v/>
      </c>
      <c r="AB2940" s="107" t="str">
        <f>IFERROR((AB2939-AB2937)/AB2939*100%,"")</f>
        <v/>
      </c>
      <c r="AC2940" s="194" t="str">
        <f t="shared" ref="AC2940" si="12989">IFERROR((AC2939-AC2938)/AC2939*100%,"")</f>
        <v/>
      </c>
      <c r="AD2940" s="194" t="str">
        <f t="shared" ref="AD2940" si="12990">IFERROR((AD2939-AD2938)/AD2939*100%,"")</f>
        <v/>
      </c>
      <c r="AE2940" s="194" t="str">
        <f t="shared" ref="AE2940" si="12991">IFERROR((AE2939-AE2938)/AE2939*100%,"")</f>
        <v/>
      </c>
      <c r="AF2940" s="194" t="str">
        <f t="shared" ref="AF2940" si="12992">IFERROR((AF2939-AF2938)/AF2939*100%,"")</f>
        <v/>
      </c>
      <c r="AG2940" s="194" t="str">
        <f t="shared" ref="AG2940" si="12993">IFERROR((AG2939-AG2938)/AG2939*100%,"")</f>
        <v/>
      </c>
      <c r="AH2940" s="194" t="str">
        <f t="shared" ref="AH2940" si="12994">IFERROR((AH2939-AH2938)/AH2939*100%,"")</f>
        <v/>
      </c>
      <c r="AI2940" s="194" t="str">
        <f t="shared" ref="AI2940" si="12995">IFERROR((AI2939-AI2938)/AI2939*100%,"")</f>
        <v/>
      </c>
      <c r="AJ2940" s="194" t="str">
        <f t="shared" ref="AJ2940" si="12996">IFERROR((AJ2939-AJ2938)/AJ2939*100%,"")</f>
        <v/>
      </c>
      <c r="AK2940" s="194" t="str">
        <f t="shared" ref="AK2940" si="12997">IFERROR((AK2939-AK2938)/AK2939*100%,"")</f>
        <v/>
      </c>
      <c r="AL2940" s="194" t="str">
        <f t="shared" ref="AL2940" si="12998">IFERROR((AL2939-AL2938)/AL2939*100%,"")</f>
        <v/>
      </c>
      <c r="AM2940" s="227" t="str">
        <f>IFERROR((AM2939-AM2937)/AM2939*100%,"")</f>
        <v/>
      </c>
    </row>
    <row r="2941" spans="1:39" s="6" customFormat="1" outlineLevel="1">
      <c r="A2941" t="str">
        <f>B2924&amp;C2941</f>
        <v>Surname, Forename10</v>
      </c>
      <c r="B2941" s="256"/>
      <c r="C2941" s="125">
        <v>10</v>
      </c>
      <c r="D2941" s="33" t="s">
        <v>22</v>
      </c>
      <c r="E2941" s="33"/>
      <c r="F2941" s="223"/>
      <c r="G2941" s="224"/>
      <c r="H2941" s="18"/>
      <c r="I2941" s="44"/>
      <c r="J2941" s="34"/>
      <c r="K2941" s="34"/>
      <c r="L2941" s="34"/>
      <c r="M2941" s="34"/>
      <c r="N2941" s="34"/>
      <c r="O2941" s="34"/>
      <c r="P2941" s="34"/>
      <c r="Q2941" s="17" t="str">
        <f>IF(SUM(K2941:P2941)=0,"",SUM(K2941:P2941))</f>
        <v/>
      </c>
      <c r="R2941" s="94"/>
      <c r="S2941" s="94"/>
      <c r="T2941" s="17" t="str">
        <f>IF(SUM(R2941:S2941)=0,"",SUM(R2941:S2941))</f>
        <v/>
      </c>
      <c r="U2941" s="17"/>
      <c r="V2941" s="94"/>
      <c r="W2941" s="17"/>
      <c r="X2941" s="94" t="str">
        <f>IFERROR(AVERAGE(V2941:W2941),"")</f>
        <v/>
      </c>
      <c r="Y2941" s="17"/>
      <c r="Z2941" s="17"/>
      <c r="AA2941" s="71"/>
      <c r="AB2941" s="17"/>
      <c r="AC2941" s="190" t="str">
        <f>IF(J2941="","",IF(J2941&lt;&gt;0,INT(25.4347*POWER((18-J2941),1.81)),0))</f>
        <v/>
      </c>
      <c r="AD2941" s="190" t="str">
        <f>IFERROR(IF(Q2941&lt;&gt;0,INT(0.14354*POWER(((10*Q2941)-220),1.4)),0),"")</f>
        <v/>
      </c>
      <c r="AE2941" s="190" t="str">
        <f>IFERROR(IF(T2941&lt;&gt;0,INT(51.39*POWER((T2941-1.5),1.05)),0),"")</f>
        <v/>
      </c>
      <c r="AF2941" s="190">
        <f>IF(U2941&lt;&gt;0,INT(0.8465*POWER(((100*U2941)-75),1.42)),0)</f>
        <v>0</v>
      </c>
      <c r="AG2941" s="190" t="str">
        <f>IFERROR(IF(X2941&lt;&gt;0,INT(1.53775*POWER((82-X2941),1.81)),0),"")</f>
        <v/>
      </c>
      <c r="AH2941" s="190" t="str">
        <f>IF(Y2941="","",IF(Y2941&lt;&gt;0,INT(5.74352*POWER((28.5-Y2941),1.92)),0))</f>
        <v/>
      </c>
      <c r="AI2941" s="190">
        <f>IF(Z2941&lt;&gt;0,INT(12.91*POWER((Z2941-4),1.1)),0)</f>
        <v>0</v>
      </c>
      <c r="AJ2941" s="190" t="str">
        <f>IF(AA2941="","",IF(AA2941&lt;&gt;0,INT(0.2797*POWER(((100*AA2941)),1.35)),0))</f>
        <v/>
      </c>
      <c r="AK2941" s="191" t="str">
        <f>IF(AB2941="","",IF(AB2941&lt;&gt;0,INT(100.14*POWER((AB2941-1),1.08)),0))</f>
        <v/>
      </c>
      <c r="AL2941" s="192">
        <f>COUNT(J2941,Q2941,T2941,X2941,Y2941,AA2941,AB2941)</f>
        <v>0</v>
      </c>
      <c r="AM2941" s="193" t="str">
        <f>IF(AL2941=0,"",SUM(AC2941:AK2941))</f>
        <v/>
      </c>
    </row>
    <row r="2942" spans="1:39" s="6" customFormat="1" outlineLevel="1">
      <c r="A2942"/>
      <c r="B2942" s="257"/>
      <c r="C2942" s="126" t="s">
        <v>65</v>
      </c>
      <c r="D2942" s="33"/>
      <c r="E2942" s="33"/>
      <c r="F2942" s="223"/>
      <c r="G2942" s="224"/>
      <c r="H2942" s="18"/>
      <c r="I2942" s="44"/>
      <c r="J2942" s="107" t="str">
        <f>IFERROR((J2939-J2941)/J2941*100%,"")</f>
        <v/>
      </c>
      <c r="K2942" s="107" t="str">
        <f t="shared" ref="K2942:T2942" si="12999">IFERROR((K2941-K2939)/K2941*100%,"")</f>
        <v/>
      </c>
      <c r="L2942" s="107" t="str">
        <f t="shared" si="12999"/>
        <v/>
      </c>
      <c r="M2942" s="107" t="str">
        <f t="shared" si="12999"/>
        <v/>
      </c>
      <c r="N2942" s="107" t="str">
        <f t="shared" si="12999"/>
        <v/>
      </c>
      <c r="O2942" s="107" t="str">
        <f t="shared" si="12999"/>
        <v/>
      </c>
      <c r="P2942" s="107" t="str">
        <f t="shared" si="12999"/>
        <v/>
      </c>
      <c r="Q2942" s="107" t="str">
        <f t="shared" si="12999"/>
        <v/>
      </c>
      <c r="R2942" s="107" t="str">
        <f t="shared" si="12999"/>
        <v/>
      </c>
      <c r="S2942" s="107" t="str">
        <f t="shared" si="12999"/>
        <v/>
      </c>
      <c r="T2942" s="107" t="str">
        <f t="shared" si="12999"/>
        <v/>
      </c>
      <c r="U2942" s="107" t="str">
        <f t="shared" ref="U2942" si="13000">IFERROR((U2941-U2940)/U2941*100%,"")</f>
        <v/>
      </c>
      <c r="V2942" s="107" t="str">
        <f>IFERROR((V2939-V2941)/V2941*100%,"")</f>
        <v/>
      </c>
      <c r="W2942" s="107" t="str">
        <f>IFERROR((W2939-W2941)/W2941*100%,"")</f>
        <v/>
      </c>
      <c r="X2942" s="107" t="str">
        <f>IFERROR((X2939-X2941)/X2941*100%,"")</f>
        <v/>
      </c>
      <c r="Y2942" s="107" t="str">
        <f>IFERROR((Y2939-Y2941)/Y2941*100%,"")</f>
        <v/>
      </c>
      <c r="Z2942" s="107" t="str">
        <f t="shared" ref="Z2942" si="13001">IFERROR((Z2941-Z2940)/Z2941*100%,"")</f>
        <v/>
      </c>
      <c r="AA2942" s="107" t="str">
        <f>IFERROR((AA2941-AA2939)/AA2941*100%,"")</f>
        <v/>
      </c>
      <c r="AB2942" s="107" t="str">
        <f>IFERROR((AB2941-AB2939)/AB2941*100%,"")</f>
        <v/>
      </c>
      <c r="AC2942" s="194" t="str">
        <f t="shared" ref="AC2942" si="13002">IFERROR((AC2941-AC2940)/AC2941*100%,"")</f>
        <v/>
      </c>
      <c r="AD2942" s="194" t="str">
        <f t="shared" ref="AD2942" si="13003">IFERROR((AD2941-AD2940)/AD2941*100%,"")</f>
        <v/>
      </c>
      <c r="AE2942" s="194" t="str">
        <f t="shared" ref="AE2942" si="13004">IFERROR((AE2941-AE2940)/AE2941*100%,"")</f>
        <v/>
      </c>
      <c r="AF2942" s="194" t="str">
        <f t="shared" ref="AF2942" si="13005">IFERROR((AF2941-AF2940)/AF2941*100%,"")</f>
        <v/>
      </c>
      <c r="AG2942" s="194" t="str">
        <f t="shared" ref="AG2942" si="13006">IFERROR((AG2941-AG2940)/AG2941*100%,"")</f>
        <v/>
      </c>
      <c r="AH2942" s="194" t="str">
        <f t="shared" ref="AH2942" si="13007">IFERROR((AH2941-AH2940)/AH2941*100%,"")</f>
        <v/>
      </c>
      <c r="AI2942" s="194" t="str">
        <f t="shared" ref="AI2942" si="13008">IFERROR((AI2941-AI2940)/AI2941*100%,"")</f>
        <v/>
      </c>
      <c r="AJ2942" s="194" t="str">
        <f t="shared" ref="AJ2942" si="13009">IFERROR((AJ2941-AJ2940)/AJ2941*100%,"")</f>
        <v/>
      </c>
      <c r="AK2942" s="194" t="str">
        <f t="shared" ref="AK2942" si="13010">IFERROR((AK2941-AK2940)/AK2941*100%,"")</f>
        <v/>
      </c>
      <c r="AL2942" s="194" t="str">
        <f t="shared" ref="AL2942" si="13011">IFERROR((AL2941-AL2940)/AL2941*100%,"")</f>
        <v/>
      </c>
      <c r="AM2942" s="227" t="str">
        <f>IFERROR((AM2941-AM2939)/AM2941*100%,"")</f>
        <v/>
      </c>
    </row>
    <row r="2943" spans="1:39" s="45" customFormat="1" outlineLevel="1">
      <c r="B2943" s="115"/>
      <c r="C2943" s="32"/>
      <c r="D2943" s="33"/>
      <c r="E2943" s="33"/>
      <c r="F2943" s="33"/>
      <c r="G2943" s="33"/>
      <c r="H2943" s="18"/>
      <c r="I2943" s="44"/>
      <c r="J2943" s="34"/>
      <c r="K2943" s="34"/>
      <c r="L2943" s="34"/>
      <c r="M2943" s="34"/>
      <c r="N2943" s="34"/>
      <c r="O2943" s="34"/>
      <c r="P2943" s="34"/>
      <c r="Q2943" s="34"/>
      <c r="R2943" s="34"/>
      <c r="S2943" s="34"/>
      <c r="T2943" s="34"/>
      <c r="U2943" s="34"/>
      <c r="V2943" s="34"/>
      <c r="W2943" s="34"/>
      <c r="X2943" s="34"/>
      <c r="Y2943" s="34"/>
      <c r="Z2943" s="34"/>
      <c r="AA2943" s="34"/>
      <c r="AB2943" s="34"/>
      <c r="AC2943" s="195"/>
      <c r="AD2943" s="196"/>
      <c r="AE2943" s="196"/>
      <c r="AF2943" s="196"/>
      <c r="AG2943" s="196"/>
      <c r="AH2943" s="196"/>
      <c r="AI2943" s="196"/>
      <c r="AJ2943" s="196"/>
      <c r="AK2943" s="197"/>
      <c r="AL2943" s="196"/>
      <c r="AM2943" s="198"/>
    </row>
    <row r="2944" spans="1:39" s="6" customFormat="1" outlineLevel="1">
      <c r="B2944" s="116"/>
      <c r="C2944" s="35"/>
      <c r="D2944" s="36"/>
      <c r="E2944" s="36"/>
      <c r="F2944" s="36"/>
      <c r="G2944" s="36"/>
      <c r="H2944" s="37"/>
      <c r="I2944" s="38" t="s">
        <v>24</v>
      </c>
      <c r="J2944" s="21" t="e">
        <f>AVERAGE(J2924:J2925,J2927,J2929,J2931,J2933,J2935,J2937,J2939,J2941)</f>
        <v>#DIV/0!</v>
      </c>
      <c r="K2944" s="21" t="e">
        <f t="shared" ref="K2944:AB2944" si="13012">AVERAGE(K2924:K2925,K2927,K2929,K2931,K2933,K2935,K2937,K2939,K2941)</f>
        <v>#DIV/0!</v>
      </c>
      <c r="L2944" s="21" t="e">
        <f t="shared" si="13012"/>
        <v>#DIV/0!</v>
      </c>
      <c r="M2944" s="21" t="e">
        <f t="shared" si="13012"/>
        <v>#DIV/0!</v>
      </c>
      <c r="N2944" s="21" t="e">
        <f t="shared" si="13012"/>
        <v>#DIV/0!</v>
      </c>
      <c r="O2944" s="21" t="e">
        <f t="shared" si="13012"/>
        <v>#DIV/0!</v>
      </c>
      <c r="P2944" s="21" t="e">
        <f t="shared" si="13012"/>
        <v>#DIV/0!</v>
      </c>
      <c r="Q2944" s="21">
        <f t="shared" si="13012"/>
        <v>0</v>
      </c>
      <c r="R2944" s="21" t="e">
        <f t="shared" si="13012"/>
        <v>#DIV/0!</v>
      </c>
      <c r="S2944" s="21" t="e">
        <f t="shared" si="13012"/>
        <v>#DIV/0!</v>
      </c>
      <c r="T2944" s="21">
        <f t="shared" si="13012"/>
        <v>0</v>
      </c>
      <c r="U2944" s="21" t="e">
        <f t="shared" si="13012"/>
        <v>#DIV/0!</v>
      </c>
      <c r="V2944" s="21" t="e">
        <f t="shared" si="13012"/>
        <v>#DIV/0!</v>
      </c>
      <c r="W2944" s="21" t="e">
        <f t="shared" si="13012"/>
        <v>#DIV/0!</v>
      </c>
      <c r="X2944" s="21" t="e">
        <f t="shared" si="13012"/>
        <v>#DIV/0!</v>
      </c>
      <c r="Y2944" s="21" t="e">
        <f t="shared" si="13012"/>
        <v>#DIV/0!</v>
      </c>
      <c r="Z2944" s="21" t="e">
        <f t="shared" si="13012"/>
        <v>#DIV/0!</v>
      </c>
      <c r="AA2944" s="21" t="e">
        <f t="shared" si="13012"/>
        <v>#DIV/0!</v>
      </c>
      <c r="AB2944" s="21" t="e">
        <f t="shared" si="13012"/>
        <v>#DIV/0!</v>
      </c>
      <c r="AC2944" s="199"/>
      <c r="AD2944" s="200"/>
      <c r="AE2944" s="200"/>
      <c r="AF2944" s="200"/>
      <c r="AG2944" s="200"/>
      <c r="AH2944" s="200"/>
      <c r="AI2944" s="200"/>
      <c r="AJ2944" s="200"/>
      <c r="AK2944" s="201"/>
      <c r="AL2944" s="200"/>
      <c r="AM2944" s="202"/>
    </row>
    <row r="2945" spans="1:39" s="6" customFormat="1" outlineLevel="1">
      <c r="B2945" s="116"/>
      <c r="C2945" s="35"/>
      <c r="D2945" s="36"/>
      <c r="E2945" s="36"/>
      <c r="F2945" s="36"/>
      <c r="G2945" s="36"/>
      <c r="H2945" s="37"/>
      <c r="I2945" s="38" t="s">
        <v>26</v>
      </c>
      <c r="J2945" s="21">
        <f>MIN(J2924:J2925,J2927,J2929,J2931,J2933,J2935,J2937,J2939,J2941)</f>
        <v>0</v>
      </c>
      <c r="K2945" s="21">
        <f t="shared" ref="K2945:AB2945" si="13013">MIN(K2924:K2925,K2927,K2929,K2931,K2933,K2935,K2937,K2939,K2941)</f>
        <v>0</v>
      </c>
      <c r="L2945" s="21">
        <f t="shared" si="13013"/>
        <v>0</v>
      </c>
      <c r="M2945" s="21">
        <f t="shared" si="13013"/>
        <v>0</v>
      </c>
      <c r="N2945" s="21">
        <f t="shared" si="13013"/>
        <v>0</v>
      </c>
      <c r="O2945" s="21">
        <f t="shared" si="13013"/>
        <v>0</v>
      </c>
      <c r="P2945" s="21">
        <f t="shared" si="13013"/>
        <v>0</v>
      </c>
      <c r="Q2945" s="21">
        <f t="shared" si="13013"/>
        <v>0</v>
      </c>
      <c r="R2945" s="21">
        <f t="shared" si="13013"/>
        <v>0</v>
      </c>
      <c r="S2945" s="21">
        <f t="shared" si="13013"/>
        <v>0</v>
      </c>
      <c r="T2945" s="21">
        <f t="shared" si="13013"/>
        <v>0</v>
      </c>
      <c r="U2945" s="21">
        <f t="shared" si="13013"/>
        <v>0</v>
      </c>
      <c r="V2945" s="21">
        <f t="shared" si="13013"/>
        <v>0</v>
      </c>
      <c r="W2945" s="21">
        <f t="shared" si="13013"/>
        <v>0</v>
      </c>
      <c r="X2945" s="21" t="e">
        <f t="shared" si="13013"/>
        <v>#DIV/0!</v>
      </c>
      <c r="Y2945" s="21">
        <f t="shared" si="13013"/>
        <v>0</v>
      </c>
      <c r="Z2945" s="21">
        <f t="shared" si="13013"/>
        <v>0</v>
      </c>
      <c r="AA2945" s="21">
        <f t="shared" si="13013"/>
        <v>0</v>
      </c>
      <c r="AB2945" s="21">
        <f t="shared" si="13013"/>
        <v>0</v>
      </c>
      <c r="AC2945" s="199"/>
      <c r="AD2945" s="200"/>
      <c r="AE2945" s="200"/>
      <c r="AF2945" s="200"/>
      <c r="AG2945" s="200"/>
      <c r="AH2945" s="200"/>
      <c r="AI2945" s="200"/>
      <c r="AJ2945" s="200"/>
      <c r="AK2945" s="201"/>
      <c r="AL2945" s="200"/>
      <c r="AM2945" s="202"/>
    </row>
    <row r="2946" spans="1:39" s="6" customFormat="1" outlineLevel="1">
      <c r="B2946" s="116"/>
      <c r="C2946" s="35"/>
      <c r="D2946" s="36"/>
      <c r="E2946" s="36"/>
      <c r="F2946" s="36"/>
      <c r="G2946" s="36"/>
      <c r="H2946" s="37"/>
      <c r="I2946" s="38" t="s">
        <v>25</v>
      </c>
      <c r="J2946" s="21">
        <f>MAX(J2924:J2925,J2927,J2929,J2931,J2933,J2935,J2937,J2939,J2941)</f>
        <v>0</v>
      </c>
      <c r="K2946" s="21">
        <f t="shared" ref="K2946:AB2946" si="13014">MAX(K2924:K2925,K2927,K2929,K2931,K2933,K2935,K2937,K2939,K2941)</f>
        <v>0</v>
      </c>
      <c r="L2946" s="21">
        <f t="shared" si="13014"/>
        <v>0</v>
      </c>
      <c r="M2946" s="21">
        <f t="shared" si="13014"/>
        <v>0</v>
      </c>
      <c r="N2946" s="21">
        <f t="shared" si="13014"/>
        <v>0</v>
      </c>
      <c r="O2946" s="21">
        <f t="shared" si="13014"/>
        <v>0</v>
      </c>
      <c r="P2946" s="21">
        <f t="shared" si="13014"/>
        <v>0</v>
      </c>
      <c r="Q2946" s="21">
        <f t="shared" si="13014"/>
        <v>0</v>
      </c>
      <c r="R2946" s="21">
        <f t="shared" si="13014"/>
        <v>0</v>
      </c>
      <c r="S2946" s="21">
        <f t="shared" si="13014"/>
        <v>0</v>
      </c>
      <c r="T2946" s="21">
        <f t="shared" si="13014"/>
        <v>0</v>
      </c>
      <c r="U2946" s="21">
        <f t="shared" si="13014"/>
        <v>0</v>
      </c>
      <c r="V2946" s="21">
        <f t="shared" si="13014"/>
        <v>0</v>
      </c>
      <c r="W2946" s="21">
        <f t="shared" si="13014"/>
        <v>0</v>
      </c>
      <c r="X2946" s="21" t="e">
        <f t="shared" si="13014"/>
        <v>#DIV/0!</v>
      </c>
      <c r="Y2946" s="21">
        <f t="shared" si="13014"/>
        <v>0</v>
      </c>
      <c r="Z2946" s="21">
        <f t="shared" si="13014"/>
        <v>0</v>
      </c>
      <c r="AA2946" s="21">
        <f t="shared" si="13014"/>
        <v>0</v>
      </c>
      <c r="AB2946" s="21">
        <f t="shared" si="13014"/>
        <v>0</v>
      </c>
      <c r="AC2946" s="199"/>
      <c r="AD2946" s="200"/>
      <c r="AE2946" s="200"/>
      <c r="AF2946" s="200"/>
      <c r="AG2946" s="200"/>
      <c r="AH2946" s="200"/>
      <c r="AI2946" s="200"/>
      <c r="AJ2946" s="200"/>
      <c r="AK2946" s="201"/>
      <c r="AL2946" s="200"/>
      <c r="AM2946" s="202"/>
    </row>
    <row r="2947" spans="1:39" s="6" customFormat="1" outlineLevel="1">
      <c r="B2947" s="116"/>
      <c r="C2947" s="35"/>
      <c r="D2947" s="36"/>
      <c r="E2947" s="36"/>
      <c r="F2947" s="36"/>
      <c r="G2947" s="36"/>
      <c r="H2947" s="37"/>
      <c r="I2947" s="38"/>
      <c r="J2947" s="21"/>
      <c r="K2947" s="21"/>
      <c r="L2947" s="21"/>
      <c r="M2947" s="21"/>
      <c r="N2947" s="21"/>
      <c r="O2947" s="21"/>
      <c r="P2947" s="21"/>
      <c r="Q2947" s="21"/>
      <c r="R2947" s="21"/>
      <c r="S2947" s="21"/>
      <c r="T2947" s="21"/>
      <c r="U2947" s="21"/>
      <c r="V2947" s="21"/>
      <c r="W2947" s="21"/>
      <c r="X2947" s="21"/>
      <c r="Y2947" s="21"/>
      <c r="Z2947" s="21"/>
      <c r="AA2947" s="21"/>
      <c r="AB2947" s="21"/>
      <c r="AC2947" s="200"/>
      <c r="AD2947" s="200"/>
      <c r="AE2947" s="200"/>
      <c r="AF2947" s="200"/>
      <c r="AG2947" s="200"/>
      <c r="AH2947" s="200"/>
      <c r="AI2947" s="200"/>
      <c r="AJ2947" s="200"/>
      <c r="AK2947" s="200"/>
      <c r="AL2947" s="200"/>
      <c r="AM2947" s="202"/>
    </row>
    <row r="2948" spans="1:39" s="31" customFormat="1" ht="16.5" outlineLevel="1" thickBot="1">
      <c r="B2948" s="117"/>
      <c r="C2948" s="39"/>
      <c r="D2948" s="40"/>
      <c r="E2948" s="40"/>
      <c r="F2948" s="40"/>
      <c r="G2948" s="40"/>
      <c r="H2948" s="41"/>
      <c r="I2948" s="42"/>
      <c r="J2948" s="43"/>
      <c r="K2948" s="43"/>
      <c r="L2948" s="43"/>
      <c r="M2948" s="43"/>
      <c r="N2948" s="43"/>
      <c r="O2948" s="43"/>
      <c r="P2948" s="43"/>
      <c r="Q2948" s="43"/>
      <c r="R2948" s="43"/>
      <c r="S2948" s="43"/>
      <c r="T2948" s="43"/>
      <c r="U2948" s="43"/>
      <c r="V2948" s="43"/>
      <c r="W2948" s="43"/>
      <c r="X2948" s="43"/>
      <c r="Y2948" s="43"/>
      <c r="Z2948" s="43"/>
      <c r="AA2948" s="43"/>
      <c r="AB2948" s="43"/>
      <c r="AC2948" s="204"/>
      <c r="AD2948" s="204"/>
      <c r="AE2948" s="204"/>
      <c r="AF2948" s="204"/>
      <c r="AG2948" s="204"/>
      <c r="AH2948" s="204"/>
      <c r="AI2948" s="204"/>
      <c r="AJ2948" s="204"/>
      <c r="AK2948" s="204"/>
      <c r="AL2948" s="204"/>
      <c r="AM2948" s="205"/>
    </row>
    <row r="2949" spans="1:39" customFormat="1">
      <c r="B2949" s="118"/>
      <c r="C2949" s="28"/>
      <c r="D2949" s="19"/>
      <c r="E2949" s="19"/>
      <c r="F2949" s="19"/>
      <c r="G2949" s="19"/>
      <c r="H2949" s="29"/>
      <c r="I2949" s="20"/>
      <c r="J2949" s="30"/>
      <c r="K2949" s="30"/>
      <c r="L2949" s="30"/>
      <c r="M2949" s="30"/>
      <c r="N2949" s="30"/>
      <c r="O2949" s="30"/>
      <c r="P2949" s="30"/>
      <c r="Q2949" s="30"/>
      <c r="R2949" s="30"/>
      <c r="S2949" s="30"/>
      <c r="T2949" s="30"/>
      <c r="U2949" s="30"/>
      <c r="V2949" s="30"/>
      <c r="W2949" s="30"/>
      <c r="X2949" s="30"/>
      <c r="Y2949" s="30"/>
      <c r="Z2949" s="30"/>
      <c r="AA2949" s="30"/>
      <c r="AB2949" s="30"/>
      <c r="AC2949" s="206"/>
      <c r="AD2949" s="206"/>
      <c r="AE2949" s="206"/>
      <c r="AF2949" s="206"/>
      <c r="AG2949" s="206"/>
      <c r="AH2949" s="206"/>
      <c r="AI2949" s="206"/>
      <c r="AJ2949" s="206"/>
      <c r="AK2949" s="206"/>
      <c r="AL2949" s="206"/>
      <c r="AM2949" s="207"/>
    </row>
    <row r="2950" spans="1:39" customFormat="1" outlineLevel="1">
      <c r="B2950" s="114" t="s">
        <v>41</v>
      </c>
      <c r="C2950" s="28"/>
      <c r="D2950" s="19"/>
      <c r="E2950" s="19"/>
      <c r="F2950" s="19"/>
      <c r="G2950" s="19"/>
      <c r="H2950" s="29"/>
      <c r="I2950" s="20"/>
      <c r="J2950" s="30"/>
      <c r="K2950" s="30"/>
      <c r="L2950" s="30"/>
      <c r="M2950" s="30"/>
      <c r="N2950" s="30"/>
      <c r="O2950" s="30"/>
      <c r="P2950" s="30"/>
      <c r="Q2950" s="30"/>
      <c r="R2950" s="30"/>
      <c r="S2950" s="30"/>
      <c r="T2950" s="30"/>
      <c r="U2950" s="30"/>
      <c r="V2950" s="30"/>
      <c r="W2950" s="30"/>
      <c r="X2950" s="30"/>
      <c r="Y2950" s="30"/>
      <c r="Z2950" s="30"/>
      <c r="AA2950" s="30"/>
      <c r="AB2950" s="30"/>
      <c r="AC2950" s="206"/>
      <c r="AD2950" s="206"/>
      <c r="AE2950" s="206"/>
      <c r="AF2950" s="206"/>
      <c r="AG2950" s="206"/>
      <c r="AH2950" s="206"/>
      <c r="AI2950" s="206"/>
      <c r="AJ2950" s="206"/>
      <c r="AK2950" s="206"/>
      <c r="AL2950" s="206"/>
      <c r="AM2950" s="207"/>
    </row>
    <row r="2951" spans="1:39" customFormat="1" outlineLevel="1">
      <c r="A2951" t="str">
        <f>B2951&amp;C2951</f>
        <v>Surname, Forename1</v>
      </c>
      <c r="B2951" s="255" t="s">
        <v>28</v>
      </c>
      <c r="C2951" s="122">
        <v>1</v>
      </c>
      <c r="D2951" s="26" t="s">
        <v>22</v>
      </c>
      <c r="E2951" s="103"/>
      <c r="F2951" s="217"/>
      <c r="G2951" s="218"/>
      <c r="H2951" s="16"/>
      <c r="I2951" s="16"/>
      <c r="J2951" s="17"/>
      <c r="K2951" s="94"/>
      <c r="L2951" s="94"/>
      <c r="M2951" s="94"/>
      <c r="N2951" s="94"/>
      <c r="O2951" s="94"/>
      <c r="P2951" s="94"/>
      <c r="Q2951" s="17">
        <f>SUM(K2951:P2951)</f>
        <v>0</v>
      </c>
      <c r="R2951" s="94"/>
      <c r="S2951" s="94"/>
      <c r="T2951" s="17">
        <f>SUM(R2951:S2951)</f>
        <v>0</v>
      </c>
      <c r="U2951" s="17"/>
      <c r="V2951" s="94"/>
      <c r="W2951" s="17"/>
      <c r="X2951" s="94" t="e">
        <f>AVERAGE(V2951:W2951)</f>
        <v>#DIV/0!</v>
      </c>
      <c r="Y2951" s="17"/>
      <c r="Z2951" s="17"/>
      <c r="AA2951" s="17"/>
      <c r="AB2951" s="17"/>
      <c r="AC2951" s="190">
        <f>IF(J2951&lt;&gt;0,INT(25.4347*POWER((18-J2951),1.81)),0)</f>
        <v>0</v>
      </c>
      <c r="AD2951" s="190">
        <f>IF(Q2951&lt;&gt;0,INT(0.14354*POWER(((10*Q2951)-220),1.4)),0)</f>
        <v>0</v>
      </c>
      <c r="AE2951" s="190">
        <f>IF(T2951&lt;&gt;0,INT(51.39*POWER((T2951-1.5),1.05)),0)</f>
        <v>0</v>
      </c>
      <c r="AF2951" s="190">
        <f>IF(U2951&lt;&gt;0,INT(0.8465*POWER(((100*U2951)-75),1.42)),0)</f>
        <v>0</v>
      </c>
      <c r="AG2951" s="190" t="e">
        <f>IF(X2951&lt;&gt;0,INT(1.53775*POWER((82-X2951),1.81)),0)</f>
        <v>#DIV/0!</v>
      </c>
      <c r="AH2951" s="190">
        <f>IF(Y2951&lt;&gt;0,INT(5.74352*POWER((28.5-Y2951),1.92)),0)</f>
        <v>0</v>
      </c>
      <c r="AI2951" s="190">
        <f>IF(Z2951&lt;&gt;0,INT(12.91*POWER((Z2951-4),1.1)),0)</f>
        <v>0</v>
      </c>
      <c r="AJ2951" s="190">
        <f>IF(AA2951&lt;&gt;0,INT(0.2797*POWER(((100*AA2951)),1.35)),0)</f>
        <v>0</v>
      </c>
      <c r="AK2951" s="191">
        <f>IF(AB2951&lt;&gt;0,INT(100.14*POWER((AB2951-1),1.08)),0)</f>
        <v>0</v>
      </c>
      <c r="AL2951" s="208">
        <v>7</v>
      </c>
      <c r="AM2951" s="193" t="e">
        <f>SUM(AC2951:AK2951)</f>
        <v>#DIV/0!</v>
      </c>
    </row>
    <row r="2952" spans="1:39" customFormat="1" outlineLevel="1">
      <c r="A2952" t="str">
        <f>B2951&amp;C2952</f>
        <v>Surname, Forename2</v>
      </c>
      <c r="B2952" s="256"/>
      <c r="C2952" s="123">
        <v>2</v>
      </c>
      <c r="D2952" s="26" t="s">
        <v>22</v>
      </c>
      <c r="E2952" s="103"/>
      <c r="F2952" s="219"/>
      <c r="G2952" s="220"/>
      <c r="H2952" s="15"/>
      <c r="I2952" s="16"/>
      <c r="J2952" s="17"/>
      <c r="K2952" s="94"/>
      <c r="L2952" s="94"/>
      <c r="M2952" s="94"/>
      <c r="N2952" s="94"/>
      <c r="O2952" s="94"/>
      <c r="P2952" s="94"/>
      <c r="Q2952" s="17" t="str">
        <f>IF(SUM(K2952:P2952)=0,"",SUM(K2952:P2952))</f>
        <v/>
      </c>
      <c r="R2952" s="94"/>
      <c r="S2952" s="94"/>
      <c r="T2952" s="17" t="str">
        <f>IF(SUM(R2952:S2952)=0,"",SUM(R2952:S2952))</f>
        <v/>
      </c>
      <c r="U2952" s="17"/>
      <c r="V2952" s="94"/>
      <c r="W2952" s="17"/>
      <c r="X2952" s="94" t="str">
        <f>IFERROR(AVERAGE(V2952:W2952),"")</f>
        <v/>
      </c>
      <c r="Y2952" s="17"/>
      <c r="Z2952" s="17"/>
      <c r="AA2952" s="71"/>
      <c r="AB2952" s="17"/>
      <c r="AC2952" s="190" t="str">
        <f>IF(J2952="","",IF(J2952&lt;&gt;0,INT(25.4347*POWER((18-J2952),1.81)),0))</f>
        <v/>
      </c>
      <c r="AD2952" s="190" t="str">
        <f>IFERROR(IF(Q2952&lt;&gt;0,INT(0.14354*POWER(((10*Q2952)-220),1.4)),0),"")</f>
        <v/>
      </c>
      <c r="AE2952" s="190" t="str">
        <f>IFERROR(IF(T2952&lt;&gt;0,INT(51.39*POWER((T2952-1.5),1.05)),0),"")</f>
        <v/>
      </c>
      <c r="AF2952" s="190">
        <f>IF(U2952&lt;&gt;0,INT(0.8465*POWER(((100*U2952)-75),1.42)),0)</f>
        <v>0</v>
      </c>
      <c r="AG2952" s="190" t="str">
        <f>IFERROR(IF(X2952&lt;&gt;0,INT(1.53775*POWER((82-X2952),1.81)),0),"")</f>
        <v/>
      </c>
      <c r="AH2952" s="190" t="str">
        <f>IF(Y2952="","",IF(Y2952&lt;&gt;0,INT(5.74352*POWER((28.5-Y2952),1.92)),0))</f>
        <v/>
      </c>
      <c r="AI2952" s="190">
        <f>IF(Z2952&lt;&gt;0,INT(12.91*POWER((Z2952-4),1.1)),0)</f>
        <v>0</v>
      </c>
      <c r="AJ2952" s="190" t="str">
        <f>IF(AA2952="","",IF(AA2952&lt;&gt;0,INT(0.2797*POWER(((100*AA2952)),1.35)),0))</f>
        <v/>
      </c>
      <c r="AK2952" s="191" t="str">
        <f>IF(AB2952="","",IF(AB2952&lt;&gt;0,INT(100.14*POWER((AB2952-1),1.08)),0))</f>
        <v/>
      </c>
      <c r="AL2952" s="192">
        <f>COUNT(J2952,Q2952,T2952,X2952,Y2952,AA2952,AB2952)</f>
        <v>0</v>
      </c>
      <c r="AM2952" s="193" t="str">
        <f>IF(AL2952=0,"",SUM(AC2952:AK2952))</f>
        <v/>
      </c>
    </row>
    <row r="2953" spans="1:39" customFormat="1" outlineLevel="1">
      <c r="B2953" s="256"/>
      <c r="C2953" s="124" t="s">
        <v>65</v>
      </c>
      <c r="D2953" s="103"/>
      <c r="E2953" s="103"/>
      <c r="F2953" s="219"/>
      <c r="G2953" s="220"/>
      <c r="H2953" s="104"/>
      <c r="I2953" s="105"/>
      <c r="J2953" s="107" t="str">
        <f>IFERROR((J2951-J2952)/J2952*100%,"")</f>
        <v/>
      </c>
      <c r="K2953" s="107" t="str">
        <f>IFERROR((K2952-K2951)/K2952*100%,"")</f>
        <v/>
      </c>
      <c r="L2953" s="107" t="str">
        <f t="shared" ref="L2953:S2953" si="13015">IFERROR((L2952-L2951)/L2952*100%,"")</f>
        <v/>
      </c>
      <c r="M2953" s="107" t="str">
        <f t="shared" si="13015"/>
        <v/>
      </c>
      <c r="N2953" s="107" t="str">
        <f t="shared" si="13015"/>
        <v/>
      </c>
      <c r="O2953" s="107" t="str">
        <f t="shared" si="13015"/>
        <v/>
      </c>
      <c r="P2953" s="107" t="str">
        <f t="shared" si="13015"/>
        <v/>
      </c>
      <c r="Q2953" s="107" t="str">
        <f t="shared" si="13015"/>
        <v/>
      </c>
      <c r="R2953" s="107" t="str">
        <f t="shared" si="13015"/>
        <v/>
      </c>
      <c r="S2953" s="107" t="str">
        <f t="shared" si="13015"/>
        <v/>
      </c>
      <c r="T2953" s="107" t="str">
        <f>IFERROR((T2952-T2951)/T2952*100%,"")</f>
        <v/>
      </c>
      <c r="U2953" s="107" t="str">
        <f t="shared" ref="U2953" si="13016">IFERROR((U2952-U2951)/U2952*100%,"")</f>
        <v/>
      </c>
      <c r="V2953" s="107" t="str">
        <f>IFERROR((V2951-V2952)/V2952*100%,"")</f>
        <v/>
      </c>
      <c r="W2953" s="107" t="str">
        <f>IFERROR((W2951-W2952)/W2952*100%,"")</f>
        <v/>
      </c>
      <c r="X2953" s="107" t="str">
        <f>IFERROR((X2951-X2952)/X2952*100%,"")</f>
        <v/>
      </c>
      <c r="Y2953" s="107" t="str">
        <f>IFERROR((Y2951-Y2952)/Y2952*100%,"")</f>
        <v/>
      </c>
      <c r="Z2953" s="107" t="str">
        <f t="shared" ref="Z2953:AB2953" si="13017">IFERROR((Z2952-Z2951)/Z2952*100%,"")</f>
        <v/>
      </c>
      <c r="AA2953" s="107" t="str">
        <f t="shared" si="13017"/>
        <v/>
      </c>
      <c r="AB2953" s="107" t="str">
        <f t="shared" si="13017"/>
        <v/>
      </c>
      <c r="AC2953" s="194" t="str">
        <f t="shared" ref="AC2953" si="13018">IFERROR((AC2952-AC2951)/AC2952*100%,"")</f>
        <v/>
      </c>
      <c r="AD2953" s="194" t="str">
        <f t="shared" ref="AD2953" si="13019">IFERROR((AD2952-AD2951)/AD2952*100%,"")</f>
        <v/>
      </c>
      <c r="AE2953" s="194" t="str">
        <f t="shared" ref="AE2953" si="13020">IFERROR((AE2952-AE2951)/AE2952*100%,"")</f>
        <v/>
      </c>
      <c r="AF2953" s="194" t="str">
        <f t="shared" ref="AF2953" si="13021">IFERROR((AF2952-AF2951)/AF2952*100%,"")</f>
        <v/>
      </c>
      <c r="AG2953" s="194" t="str">
        <f t="shared" ref="AG2953" si="13022">IFERROR((AG2952-AG2951)/AG2952*100%,"")</f>
        <v/>
      </c>
      <c r="AH2953" s="194" t="str">
        <f t="shared" ref="AH2953" si="13023">IFERROR((AH2952-AH2951)/AH2952*100%,"")</f>
        <v/>
      </c>
      <c r="AI2953" s="194" t="str">
        <f t="shared" ref="AI2953" si="13024">IFERROR((AI2952-AI2951)/AI2952*100%,"")</f>
        <v/>
      </c>
      <c r="AJ2953" s="194" t="str">
        <f t="shared" ref="AJ2953" si="13025">IFERROR((AJ2952-AJ2951)/AJ2952*100%,"")</f>
        <v/>
      </c>
      <c r="AK2953" s="194" t="str">
        <f t="shared" ref="AK2953" si="13026">IFERROR((AK2952-AK2951)/AK2952*100%,"")</f>
        <v/>
      </c>
      <c r="AL2953" s="194" t="str">
        <f t="shared" ref="AL2953:AM2953" si="13027">IFERROR((AL2952-AL2951)/AL2952*100%,"")</f>
        <v/>
      </c>
      <c r="AM2953" s="228" t="str">
        <f t="shared" si="13027"/>
        <v/>
      </c>
    </row>
    <row r="2954" spans="1:39" customFormat="1" outlineLevel="1">
      <c r="A2954" t="str">
        <f>B2951&amp;C2954</f>
        <v>Surname, Forename3</v>
      </c>
      <c r="B2954" s="256"/>
      <c r="C2954" s="123">
        <v>3</v>
      </c>
      <c r="D2954" s="26" t="s">
        <v>22</v>
      </c>
      <c r="E2954" s="103"/>
      <c r="F2954" s="219"/>
      <c r="G2954" s="220"/>
      <c r="H2954" s="15"/>
      <c r="I2954" s="16"/>
      <c r="J2954" s="17"/>
      <c r="K2954" s="94"/>
      <c r="L2954" s="94"/>
      <c r="M2954" s="94"/>
      <c r="N2954" s="94"/>
      <c r="O2954" s="94"/>
      <c r="P2954" s="94"/>
      <c r="Q2954" s="17" t="str">
        <f>IF(SUM(K2954:P2954)=0,"",SUM(K2954:P2954))</f>
        <v/>
      </c>
      <c r="R2954" s="94"/>
      <c r="S2954" s="94"/>
      <c r="T2954" s="17" t="str">
        <f>IF(SUM(R2954:S2954)=0,"",SUM(R2954:S2954))</f>
        <v/>
      </c>
      <c r="U2954" s="17"/>
      <c r="V2954" s="94"/>
      <c r="W2954" s="17"/>
      <c r="X2954" s="94" t="str">
        <f>IFERROR(AVERAGE(V2954:W2954),"")</f>
        <v/>
      </c>
      <c r="Y2954" s="17"/>
      <c r="Z2954" s="17"/>
      <c r="AA2954" s="71"/>
      <c r="AB2954" s="17"/>
      <c r="AC2954" s="190" t="str">
        <f>IF(J2954="","",IF(J2954&lt;&gt;0,INT(25.4347*POWER((18-J2954),1.81)),0))</f>
        <v/>
      </c>
      <c r="AD2954" s="190" t="str">
        <f>IFERROR(IF(Q2954&lt;&gt;0,INT(0.14354*POWER(((10*Q2954)-220),1.4)),0),"")</f>
        <v/>
      </c>
      <c r="AE2954" s="190" t="str">
        <f>IFERROR(IF(T2954&lt;&gt;0,INT(51.39*POWER((T2954-1.5),1.05)),0),"")</f>
        <v/>
      </c>
      <c r="AF2954" s="190">
        <f>IF(U2954&lt;&gt;0,INT(0.8465*POWER(((100*U2954)-75),1.42)),0)</f>
        <v>0</v>
      </c>
      <c r="AG2954" s="190" t="str">
        <f>IFERROR(IF(X2954&lt;&gt;0,INT(1.53775*POWER((82-X2954),1.81)),0),"")</f>
        <v/>
      </c>
      <c r="AH2954" s="190" t="str">
        <f>IF(Y2954="","",IF(Y2954&lt;&gt;0,INT(5.74352*POWER((28.5-Y2954),1.92)),0))</f>
        <v/>
      </c>
      <c r="AI2954" s="190">
        <f>IF(Z2954&lt;&gt;0,INT(12.91*POWER((Z2954-4),1.1)),0)</f>
        <v>0</v>
      </c>
      <c r="AJ2954" s="190" t="str">
        <f>IF(AA2954="","",IF(AA2954&lt;&gt;0,INT(0.2797*POWER(((100*AA2954)),1.35)),0))</f>
        <v/>
      </c>
      <c r="AK2954" s="191" t="str">
        <f>IF(AB2954="","",IF(AB2954&lt;&gt;0,INT(100.14*POWER((AB2954-1),1.08)),0))</f>
        <v/>
      </c>
      <c r="AL2954" s="192">
        <f>COUNT(J2954,Q2954,T2954,X2954,Y2954,AA2954,AB2954)</f>
        <v>0</v>
      </c>
      <c r="AM2954" s="193" t="str">
        <f>IF(AL2954=0,"",SUM(AC2954:AK2954))</f>
        <v/>
      </c>
    </row>
    <row r="2955" spans="1:39" customFormat="1" outlineLevel="1">
      <c r="B2955" s="256"/>
      <c r="C2955" s="124" t="s">
        <v>65</v>
      </c>
      <c r="D2955" s="103"/>
      <c r="E2955" s="103"/>
      <c r="F2955" s="219"/>
      <c r="G2955" s="220"/>
      <c r="H2955" s="104"/>
      <c r="I2955" s="105"/>
      <c r="J2955" s="107" t="str">
        <f>IFERROR((J2952-J2954)/J2954*100%,"")</f>
        <v/>
      </c>
      <c r="K2955" s="107" t="str">
        <f t="shared" ref="K2955:T2955" si="13028">IFERROR((K2954-K2952)/K2954*100%,"")</f>
        <v/>
      </c>
      <c r="L2955" s="107" t="str">
        <f t="shared" si="13028"/>
        <v/>
      </c>
      <c r="M2955" s="107" t="str">
        <f t="shared" si="13028"/>
        <v/>
      </c>
      <c r="N2955" s="107" t="str">
        <f t="shared" si="13028"/>
        <v/>
      </c>
      <c r="O2955" s="107" t="str">
        <f t="shared" si="13028"/>
        <v/>
      </c>
      <c r="P2955" s="107" t="str">
        <f t="shared" si="13028"/>
        <v/>
      </c>
      <c r="Q2955" s="107" t="str">
        <f t="shared" si="13028"/>
        <v/>
      </c>
      <c r="R2955" s="107" t="str">
        <f t="shared" si="13028"/>
        <v/>
      </c>
      <c r="S2955" s="107" t="str">
        <f t="shared" si="13028"/>
        <v/>
      </c>
      <c r="T2955" s="107" t="str">
        <f t="shared" si="13028"/>
        <v/>
      </c>
      <c r="U2955" s="107" t="str">
        <f t="shared" ref="U2955" si="13029">IFERROR((U2954-U2953)/U2954*100%,"")</f>
        <v/>
      </c>
      <c r="V2955" s="107" t="str">
        <f>IFERROR((V2952-V2954)/V2954*100%,"")</f>
        <v/>
      </c>
      <c r="W2955" s="107" t="str">
        <f>IFERROR((W2952-W2954)/W2954*100%,"")</f>
        <v/>
      </c>
      <c r="X2955" s="107" t="str">
        <f>IFERROR((X2952-X2954)/X2954*100%,"")</f>
        <v/>
      </c>
      <c r="Y2955" s="107" t="str">
        <f>IFERROR((Y2952-Y2954)/Y2954*100%,"")</f>
        <v/>
      </c>
      <c r="Z2955" s="107" t="str">
        <f t="shared" ref="Z2955" si="13030">IFERROR((Z2954-Z2953)/Z2954*100%,"")</f>
        <v/>
      </c>
      <c r="AA2955" s="107" t="str">
        <f>IFERROR((AA2954-AA2952)/AA2954*100%,"")</f>
        <v/>
      </c>
      <c r="AB2955" s="107" t="str">
        <f>IFERROR((AB2954-AB2952)/AB2954*100%,"")</f>
        <v/>
      </c>
      <c r="AC2955" s="194" t="str">
        <f t="shared" ref="AC2955" si="13031">IFERROR((AC2954-AC2953)/AC2954*100%,"")</f>
        <v/>
      </c>
      <c r="AD2955" s="194" t="str">
        <f t="shared" ref="AD2955" si="13032">IFERROR((AD2954-AD2953)/AD2954*100%,"")</f>
        <v/>
      </c>
      <c r="AE2955" s="194" t="str">
        <f t="shared" ref="AE2955" si="13033">IFERROR((AE2954-AE2953)/AE2954*100%,"")</f>
        <v/>
      </c>
      <c r="AF2955" s="194" t="str">
        <f t="shared" ref="AF2955" si="13034">IFERROR((AF2954-AF2953)/AF2954*100%,"")</f>
        <v/>
      </c>
      <c r="AG2955" s="194" t="str">
        <f t="shared" ref="AG2955" si="13035">IFERROR((AG2954-AG2953)/AG2954*100%,"")</f>
        <v/>
      </c>
      <c r="AH2955" s="194" t="str">
        <f t="shared" ref="AH2955" si="13036">IFERROR((AH2954-AH2953)/AH2954*100%,"")</f>
        <v/>
      </c>
      <c r="AI2955" s="194" t="str">
        <f t="shared" ref="AI2955" si="13037">IFERROR((AI2954-AI2953)/AI2954*100%,"")</f>
        <v/>
      </c>
      <c r="AJ2955" s="194" t="str">
        <f t="shared" ref="AJ2955" si="13038">IFERROR((AJ2954-AJ2953)/AJ2954*100%,"")</f>
        <v/>
      </c>
      <c r="AK2955" s="194" t="str">
        <f t="shared" ref="AK2955" si="13039">IFERROR((AK2954-AK2953)/AK2954*100%,"")</f>
        <v/>
      </c>
      <c r="AL2955" s="194" t="str">
        <f t="shared" ref="AL2955" si="13040">IFERROR((AL2954-AL2953)/AL2954*100%,"")</f>
        <v/>
      </c>
      <c r="AM2955" s="227" t="str">
        <f>IFERROR((AM2954-AM2952)/AM2954*100%,"")</f>
        <v/>
      </c>
    </row>
    <row r="2956" spans="1:39" customFormat="1" outlineLevel="1">
      <c r="A2956" t="str">
        <f>B2951&amp;C2956</f>
        <v>Surname, Forename4</v>
      </c>
      <c r="B2956" s="256"/>
      <c r="C2956" s="123">
        <v>4</v>
      </c>
      <c r="D2956" s="26" t="s">
        <v>22</v>
      </c>
      <c r="E2956" s="103"/>
      <c r="F2956" s="219"/>
      <c r="G2956" s="220"/>
      <c r="H2956" s="15"/>
      <c r="I2956" s="16"/>
      <c r="J2956" s="17"/>
      <c r="K2956" s="94"/>
      <c r="L2956" s="94"/>
      <c r="M2956" s="94"/>
      <c r="N2956" s="94"/>
      <c r="O2956" s="94"/>
      <c r="P2956" s="94"/>
      <c r="Q2956" s="17" t="str">
        <f>IF(SUM(K2956:P2956)=0,"",SUM(K2956:P2956))</f>
        <v/>
      </c>
      <c r="R2956" s="94"/>
      <c r="S2956" s="94"/>
      <c r="T2956" s="17" t="str">
        <f>IF(SUM(R2956:S2956)=0,"",SUM(R2956:S2956))</f>
        <v/>
      </c>
      <c r="U2956" s="17"/>
      <c r="V2956" s="94"/>
      <c r="W2956" s="17"/>
      <c r="X2956" s="94" t="str">
        <f>IFERROR(AVERAGE(V2956:W2956),"")</f>
        <v/>
      </c>
      <c r="Y2956" s="17"/>
      <c r="Z2956" s="17"/>
      <c r="AA2956" s="71"/>
      <c r="AB2956" s="17"/>
      <c r="AC2956" s="190" t="str">
        <f>IF(J2956="","",IF(J2956&lt;&gt;0,INT(25.4347*POWER((18-J2956),1.81)),0))</f>
        <v/>
      </c>
      <c r="AD2956" s="190" t="str">
        <f>IFERROR(IF(Q2956&lt;&gt;0,INT(0.14354*POWER(((10*Q2956)-220),1.4)),0),"")</f>
        <v/>
      </c>
      <c r="AE2956" s="190" t="str">
        <f>IFERROR(IF(T2956&lt;&gt;0,INT(51.39*POWER((T2956-1.5),1.05)),0),"")</f>
        <v/>
      </c>
      <c r="AF2956" s="190">
        <f>IF(U2956&lt;&gt;0,INT(0.8465*POWER(((100*U2956)-75),1.42)),0)</f>
        <v>0</v>
      </c>
      <c r="AG2956" s="190" t="str">
        <f>IFERROR(IF(X2956&lt;&gt;0,INT(1.53775*POWER((82-X2956),1.81)),0),"")</f>
        <v/>
      </c>
      <c r="AH2956" s="190" t="str">
        <f>IF(Y2956="","",IF(Y2956&lt;&gt;0,INT(5.74352*POWER((28.5-Y2956),1.92)),0))</f>
        <v/>
      </c>
      <c r="AI2956" s="190">
        <f>IF(Z2956&lt;&gt;0,INT(12.91*POWER((Z2956-4),1.1)),0)</f>
        <v>0</v>
      </c>
      <c r="AJ2956" s="190" t="str">
        <f>IF(AA2956="","",IF(AA2956&lt;&gt;0,INT(0.2797*POWER(((100*AA2956)),1.35)),0))</f>
        <v/>
      </c>
      <c r="AK2956" s="191" t="str">
        <f>IF(AB2956="","",IF(AB2956&lt;&gt;0,INT(100.14*POWER((AB2956-1),1.08)),0))</f>
        <v/>
      </c>
      <c r="AL2956" s="192">
        <f>COUNT(J2956,Q2956,T2956,X2956,Y2956,AA2956,AB2956)</f>
        <v>0</v>
      </c>
      <c r="AM2956" s="193" t="str">
        <f>IF(AL2956=0,"",SUM(AC2956:AK2956))</f>
        <v/>
      </c>
    </row>
    <row r="2957" spans="1:39" customFormat="1" outlineLevel="1">
      <c r="B2957" s="256"/>
      <c r="C2957" s="124" t="s">
        <v>65</v>
      </c>
      <c r="D2957" s="103"/>
      <c r="E2957" s="103"/>
      <c r="F2957" s="219"/>
      <c r="G2957" s="220"/>
      <c r="H2957" s="104"/>
      <c r="I2957" s="105"/>
      <c r="J2957" s="107" t="str">
        <f>IFERROR((J2954-J2956)/J2956*100%,"")</f>
        <v/>
      </c>
      <c r="K2957" s="107" t="str">
        <f t="shared" ref="K2957:T2957" si="13041">IFERROR((K2956-K2954)/K2956*100%,"")</f>
        <v/>
      </c>
      <c r="L2957" s="107" t="str">
        <f t="shared" si="13041"/>
        <v/>
      </c>
      <c r="M2957" s="107" t="str">
        <f t="shared" si="13041"/>
        <v/>
      </c>
      <c r="N2957" s="107" t="str">
        <f t="shared" si="13041"/>
        <v/>
      </c>
      <c r="O2957" s="107" t="str">
        <f t="shared" si="13041"/>
        <v/>
      </c>
      <c r="P2957" s="107" t="str">
        <f t="shared" si="13041"/>
        <v/>
      </c>
      <c r="Q2957" s="107" t="str">
        <f t="shared" si="13041"/>
        <v/>
      </c>
      <c r="R2957" s="107" t="str">
        <f t="shared" si="13041"/>
        <v/>
      </c>
      <c r="S2957" s="107" t="str">
        <f t="shared" si="13041"/>
        <v/>
      </c>
      <c r="T2957" s="107" t="str">
        <f t="shared" si="13041"/>
        <v/>
      </c>
      <c r="U2957" s="107" t="str">
        <f t="shared" ref="U2957" si="13042">IFERROR((U2956-U2955)/U2956*100%,"")</f>
        <v/>
      </c>
      <c r="V2957" s="107" t="str">
        <f>IFERROR((V2954-V2956)/V2956*100%,"")</f>
        <v/>
      </c>
      <c r="W2957" s="107" t="str">
        <f>IFERROR((W2954-W2956)/W2956*100%,"")</f>
        <v/>
      </c>
      <c r="X2957" s="107" t="str">
        <f>IFERROR((X2954-X2956)/X2956*100%,"")</f>
        <v/>
      </c>
      <c r="Y2957" s="107" t="str">
        <f>IFERROR((Y2954-Y2956)/Y2956*100%,"")</f>
        <v/>
      </c>
      <c r="Z2957" s="107" t="str">
        <f t="shared" ref="Z2957" si="13043">IFERROR((Z2956-Z2955)/Z2956*100%,"")</f>
        <v/>
      </c>
      <c r="AA2957" s="107" t="str">
        <f>IFERROR((AA2956-AA2954)/AA2956*100%,"")</f>
        <v/>
      </c>
      <c r="AB2957" s="107" t="str">
        <f>IFERROR((AB2956-AB2954)/AB2956*100%,"")</f>
        <v/>
      </c>
      <c r="AC2957" s="194" t="str">
        <f t="shared" ref="AC2957" si="13044">IFERROR((AC2956-AC2955)/AC2956*100%,"")</f>
        <v/>
      </c>
      <c r="AD2957" s="194" t="str">
        <f t="shared" ref="AD2957" si="13045">IFERROR((AD2956-AD2955)/AD2956*100%,"")</f>
        <v/>
      </c>
      <c r="AE2957" s="194" t="str">
        <f t="shared" ref="AE2957" si="13046">IFERROR((AE2956-AE2955)/AE2956*100%,"")</f>
        <v/>
      </c>
      <c r="AF2957" s="194" t="str">
        <f t="shared" ref="AF2957" si="13047">IFERROR((AF2956-AF2955)/AF2956*100%,"")</f>
        <v/>
      </c>
      <c r="AG2957" s="194" t="str">
        <f t="shared" ref="AG2957" si="13048">IFERROR((AG2956-AG2955)/AG2956*100%,"")</f>
        <v/>
      </c>
      <c r="AH2957" s="194" t="str">
        <f t="shared" ref="AH2957" si="13049">IFERROR((AH2956-AH2955)/AH2956*100%,"")</f>
        <v/>
      </c>
      <c r="AI2957" s="194" t="str">
        <f t="shared" ref="AI2957" si="13050">IFERROR((AI2956-AI2955)/AI2956*100%,"")</f>
        <v/>
      </c>
      <c r="AJ2957" s="194" t="str">
        <f t="shared" ref="AJ2957" si="13051">IFERROR((AJ2956-AJ2955)/AJ2956*100%,"")</f>
        <v/>
      </c>
      <c r="AK2957" s="194" t="str">
        <f t="shared" ref="AK2957" si="13052">IFERROR((AK2956-AK2955)/AK2956*100%,"")</f>
        <v/>
      </c>
      <c r="AL2957" s="194" t="str">
        <f t="shared" ref="AL2957" si="13053">IFERROR((AL2956-AL2955)/AL2956*100%,"")</f>
        <v/>
      </c>
      <c r="AM2957" s="227" t="str">
        <f>IFERROR((AM2956-AM2954)/AM2956*100%,"")</f>
        <v/>
      </c>
    </row>
    <row r="2958" spans="1:39" customFormat="1" outlineLevel="1">
      <c r="A2958" t="str">
        <f>B2951&amp;C2958</f>
        <v>Surname, Forename5</v>
      </c>
      <c r="B2958" s="256"/>
      <c r="C2958" s="123">
        <v>5</v>
      </c>
      <c r="D2958" s="26" t="s">
        <v>22</v>
      </c>
      <c r="E2958" s="103"/>
      <c r="F2958" s="219"/>
      <c r="G2958" s="220"/>
      <c r="H2958" s="15"/>
      <c r="I2958" s="16"/>
      <c r="J2958" s="17"/>
      <c r="K2958" s="94"/>
      <c r="L2958" s="94"/>
      <c r="M2958" s="94"/>
      <c r="N2958" s="94"/>
      <c r="O2958" s="94"/>
      <c r="P2958" s="94"/>
      <c r="Q2958" s="17" t="str">
        <f>IF(SUM(K2958:P2958)=0,"",SUM(K2958:P2958))</f>
        <v/>
      </c>
      <c r="R2958" s="94"/>
      <c r="S2958" s="94"/>
      <c r="T2958" s="17" t="str">
        <f>IF(SUM(R2958:S2958)=0,"",SUM(R2958:S2958))</f>
        <v/>
      </c>
      <c r="U2958" s="17"/>
      <c r="V2958" s="94"/>
      <c r="W2958" s="17"/>
      <c r="X2958" s="94" t="str">
        <f>IFERROR(AVERAGE(V2958:W2958),"")</f>
        <v/>
      </c>
      <c r="Y2958" s="17"/>
      <c r="Z2958" s="17"/>
      <c r="AA2958" s="71"/>
      <c r="AB2958" s="17"/>
      <c r="AC2958" s="190" t="str">
        <f>IF(J2958="","",IF(J2958&lt;&gt;0,INT(25.4347*POWER((18-J2958),1.81)),0))</f>
        <v/>
      </c>
      <c r="AD2958" s="190" t="str">
        <f>IFERROR(IF(Q2958&lt;&gt;0,INT(0.14354*POWER(((10*Q2958)-220),1.4)),0),"")</f>
        <v/>
      </c>
      <c r="AE2958" s="190" t="str">
        <f>IFERROR(IF(T2958&lt;&gt;0,INT(51.39*POWER((T2958-1.5),1.05)),0),"")</f>
        <v/>
      </c>
      <c r="AF2958" s="190">
        <f>IF(U2958&lt;&gt;0,INT(0.8465*POWER(((100*U2958)-75),1.42)),0)</f>
        <v>0</v>
      </c>
      <c r="AG2958" s="190" t="str">
        <f>IFERROR(IF(X2958&lt;&gt;0,INT(1.53775*POWER((82-X2958),1.81)),0),"")</f>
        <v/>
      </c>
      <c r="AH2958" s="190" t="str">
        <f>IF(Y2958="","",IF(Y2958&lt;&gt;0,INT(5.74352*POWER((28.5-Y2958),1.92)),0))</f>
        <v/>
      </c>
      <c r="AI2958" s="190">
        <f>IF(Z2958&lt;&gt;0,INT(12.91*POWER((Z2958-4),1.1)),0)</f>
        <v>0</v>
      </c>
      <c r="AJ2958" s="190" t="str">
        <f>IF(AA2958="","",IF(AA2958&lt;&gt;0,INT(0.2797*POWER(((100*AA2958)),1.35)),0))</f>
        <v/>
      </c>
      <c r="AK2958" s="191" t="str">
        <f>IF(AB2958="","",IF(AB2958&lt;&gt;0,INT(100.14*POWER((AB2958-1),1.08)),0))</f>
        <v/>
      </c>
      <c r="AL2958" s="192">
        <f>COUNT(J2958,Q2958,T2958,X2958,Y2958,AA2958,AB2958)</f>
        <v>0</v>
      </c>
      <c r="AM2958" s="193" t="str">
        <f>IF(AL2958=0,"",SUM(AC2958:AK2958))</f>
        <v/>
      </c>
    </row>
    <row r="2959" spans="1:39" customFormat="1" outlineLevel="1">
      <c r="B2959" s="256"/>
      <c r="C2959" s="124" t="s">
        <v>65</v>
      </c>
      <c r="D2959" s="103"/>
      <c r="E2959" s="103"/>
      <c r="F2959" s="219"/>
      <c r="G2959" s="220"/>
      <c r="H2959" s="104"/>
      <c r="I2959" s="105"/>
      <c r="J2959" s="107" t="str">
        <f>IFERROR((J2956-J2958)/J2958*100%,"")</f>
        <v/>
      </c>
      <c r="K2959" s="107" t="str">
        <f t="shared" ref="K2959:T2959" si="13054">IFERROR((K2958-K2956)/K2958*100%,"")</f>
        <v/>
      </c>
      <c r="L2959" s="107" t="str">
        <f t="shared" si="13054"/>
        <v/>
      </c>
      <c r="M2959" s="107" t="str">
        <f t="shared" si="13054"/>
        <v/>
      </c>
      <c r="N2959" s="107" t="str">
        <f t="shared" si="13054"/>
        <v/>
      </c>
      <c r="O2959" s="107" t="str">
        <f t="shared" si="13054"/>
        <v/>
      </c>
      <c r="P2959" s="107" t="str">
        <f t="shared" si="13054"/>
        <v/>
      </c>
      <c r="Q2959" s="107" t="str">
        <f t="shared" si="13054"/>
        <v/>
      </c>
      <c r="R2959" s="107" t="str">
        <f t="shared" si="13054"/>
        <v/>
      </c>
      <c r="S2959" s="107" t="str">
        <f t="shared" si="13054"/>
        <v/>
      </c>
      <c r="T2959" s="107" t="str">
        <f t="shared" si="13054"/>
        <v/>
      </c>
      <c r="U2959" s="107" t="str">
        <f t="shared" ref="U2959" si="13055">IFERROR((U2958-U2957)/U2958*100%,"")</f>
        <v/>
      </c>
      <c r="V2959" s="107" t="str">
        <f>IFERROR((V2956-V2958)/V2958*100%,"")</f>
        <v/>
      </c>
      <c r="W2959" s="107" t="str">
        <f>IFERROR((W2956-W2958)/W2958*100%,"")</f>
        <v/>
      </c>
      <c r="X2959" s="107" t="str">
        <f>IFERROR((X2956-X2958)/X2958*100%,"")</f>
        <v/>
      </c>
      <c r="Y2959" s="107" t="str">
        <f>IFERROR((Y2956-Y2958)/Y2958*100%,"")</f>
        <v/>
      </c>
      <c r="Z2959" s="107" t="str">
        <f t="shared" ref="Z2959" si="13056">IFERROR((Z2958-Z2957)/Z2958*100%,"")</f>
        <v/>
      </c>
      <c r="AA2959" s="107" t="str">
        <f>IFERROR((AA2958-AA2956)/AA2958*100%,"")</f>
        <v/>
      </c>
      <c r="AB2959" s="107" t="str">
        <f>IFERROR((AB2958-AB2956)/AB2958*100%,"")</f>
        <v/>
      </c>
      <c r="AC2959" s="194" t="str">
        <f t="shared" ref="AC2959" si="13057">IFERROR((AC2958-AC2957)/AC2958*100%,"")</f>
        <v/>
      </c>
      <c r="AD2959" s="194" t="str">
        <f t="shared" ref="AD2959" si="13058">IFERROR((AD2958-AD2957)/AD2958*100%,"")</f>
        <v/>
      </c>
      <c r="AE2959" s="194" t="str">
        <f t="shared" ref="AE2959" si="13059">IFERROR((AE2958-AE2957)/AE2958*100%,"")</f>
        <v/>
      </c>
      <c r="AF2959" s="194" t="str">
        <f t="shared" ref="AF2959" si="13060">IFERROR((AF2958-AF2957)/AF2958*100%,"")</f>
        <v/>
      </c>
      <c r="AG2959" s="194" t="str">
        <f t="shared" ref="AG2959" si="13061">IFERROR((AG2958-AG2957)/AG2958*100%,"")</f>
        <v/>
      </c>
      <c r="AH2959" s="194" t="str">
        <f t="shared" ref="AH2959" si="13062">IFERROR((AH2958-AH2957)/AH2958*100%,"")</f>
        <v/>
      </c>
      <c r="AI2959" s="194" t="str">
        <f t="shared" ref="AI2959" si="13063">IFERROR((AI2958-AI2957)/AI2958*100%,"")</f>
        <v/>
      </c>
      <c r="AJ2959" s="194" t="str">
        <f t="shared" ref="AJ2959" si="13064">IFERROR((AJ2958-AJ2957)/AJ2958*100%,"")</f>
        <v/>
      </c>
      <c r="AK2959" s="194" t="str">
        <f t="shared" ref="AK2959" si="13065">IFERROR((AK2958-AK2957)/AK2958*100%,"")</f>
        <v/>
      </c>
      <c r="AL2959" s="194" t="str">
        <f t="shared" ref="AL2959" si="13066">IFERROR((AL2958-AL2957)/AL2958*100%,"")</f>
        <v/>
      </c>
      <c r="AM2959" s="227" t="str">
        <f>IFERROR((AM2958-AM2956)/AM2958*100%,"")</f>
        <v/>
      </c>
    </row>
    <row r="2960" spans="1:39" customFormat="1" outlineLevel="1">
      <c r="A2960" t="str">
        <f>B2951&amp;C2960</f>
        <v>Surname, Forename6</v>
      </c>
      <c r="B2960" s="256"/>
      <c r="C2960" s="123">
        <v>6</v>
      </c>
      <c r="D2960" s="26" t="s">
        <v>22</v>
      </c>
      <c r="E2960" s="103"/>
      <c r="F2960" s="219"/>
      <c r="G2960" s="220"/>
      <c r="H2960" s="15"/>
      <c r="I2960" s="16"/>
      <c r="J2960" s="17"/>
      <c r="K2960" s="94"/>
      <c r="L2960" s="94"/>
      <c r="M2960" s="94"/>
      <c r="N2960" s="94"/>
      <c r="O2960" s="94"/>
      <c r="P2960" s="94"/>
      <c r="Q2960" s="17" t="str">
        <f>IF(SUM(K2960:P2960)=0,"",SUM(K2960:P2960))</f>
        <v/>
      </c>
      <c r="R2960" s="94"/>
      <c r="S2960" s="94"/>
      <c r="T2960" s="17" t="str">
        <f>IF(SUM(R2960:S2960)=0,"",SUM(R2960:S2960))</f>
        <v/>
      </c>
      <c r="U2960" s="17"/>
      <c r="V2960" s="94"/>
      <c r="W2960" s="17"/>
      <c r="X2960" s="94" t="str">
        <f>IFERROR(AVERAGE(V2960:W2960),"")</f>
        <v/>
      </c>
      <c r="Y2960" s="17"/>
      <c r="Z2960" s="17"/>
      <c r="AA2960" s="71"/>
      <c r="AB2960" s="17"/>
      <c r="AC2960" s="190" t="str">
        <f>IF(J2960="","",IF(J2960&lt;&gt;0,INT(25.4347*POWER((18-J2960),1.81)),0))</f>
        <v/>
      </c>
      <c r="AD2960" s="190" t="str">
        <f>IFERROR(IF(Q2960&lt;&gt;0,INT(0.14354*POWER(((10*Q2960)-220),1.4)),0),"")</f>
        <v/>
      </c>
      <c r="AE2960" s="190" t="str">
        <f>IFERROR(IF(T2960&lt;&gt;0,INT(51.39*POWER((T2960-1.5),1.05)),0),"")</f>
        <v/>
      </c>
      <c r="AF2960" s="190">
        <f>IF(U2960&lt;&gt;0,INT(0.8465*POWER(((100*U2960)-75),1.42)),0)</f>
        <v>0</v>
      </c>
      <c r="AG2960" s="190" t="str">
        <f>IFERROR(IF(X2960&lt;&gt;0,INT(1.53775*POWER((82-X2960),1.81)),0),"")</f>
        <v/>
      </c>
      <c r="AH2960" s="190" t="str">
        <f>IF(Y2960="","",IF(Y2960&lt;&gt;0,INT(5.74352*POWER((28.5-Y2960),1.92)),0))</f>
        <v/>
      </c>
      <c r="AI2960" s="190">
        <f>IF(Z2960&lt;&gt;0,INT(12.91*POWER((Z2960-4),1.1)),0)</f>
        <v>0</v>
      </c>
      <c r="AJ2960" s="190" t="str">
        <f>IF(AA2960="","",IF(AA2960&lt;&gt;0,INT(0.2797*POWER(((100*AA2960)),1.35)),0))</f>
        <v/>
      </c>
      <c r="AK2960" s="191" t="str">
        <f>IF(AB2960="","",IF(AB2960&lt;&gt;0,INT(100.14*POWER((AB2960-1),1.08)),0))</f>
        <v/>
      </c>
      <c r="AL2960" s="192">
        <f>COUNT(J2960,Q2960,T2960,X2960,Y2960,AA2960,AB2960)</f>
        <v>0</v>
      </c>
      <c r="AM2960" s="193" t="str">
        <f>IF(AL2960=0,"",SUM(AC2960:AK2960))</f>
        <v/>
      </c>
    </row>
    <row r="2961" spans="1:39" customFormat="1" outlineLevel="1">
      <c r="B2961" s="256"/>
      <c r="C2961" s="124" t="s">
        <v>65</v>
      </c>
      <c r="D2961" s="103"/>
      <c r="E2961" s="103"/>
      <c r="F2961" s="219"/>
      <c r="G2961" s="220"/>
      <c r="H2961" s="104"/>
      <c r="I2961" s="105"/>
      <c r="J2961" s="107" t="str">
        <f>IFERROR((J2958-J2960)/J2960*100%,"")</f>
        <v/>
      </c>
      <c r="K2961" s="107" t="str">
        <f t="shared" ref="K2961:T2961" si="13067">IFERROR((K2960-K2958)/K2960*100%,"")</f>
        <v/>
      </c>
      <c r="L2961" s="107" t="str">
        <f t="shared" si="13067"/>
        <v/>
      </c>
      <c r="M2961" s="107" t="str">
        <f t="shared" si="13067"/>
        <v/>
      </c>
      <c r="N2961" s="107" t="str">
        <f t="shared" si="13067"/>
        <v/>
      </c>
      <c r="O2961" s="107" t="str">
        <f t="shared" si="13067"/>
        <v/>
      </c>
      <c r="P2961" s="107" t="str">
        <f t="shared" si="13067"/>
        <v/>
      </c>
      <c r="Q2961" s="107" t="str">
        <f t="shared" si="13067"/>
        <v/>
      </c>
      <c r="R2961" s="107" t="str">
        <f t="shared" si="13067"/>
        <v/>
      </c>
      <c r="S2961" s="107" t="str">
        <f t="shared" si="13067"/>
        <v/>
      </c>
      <c r="T2961" s="107" t="str">
        <f t="shared" si="13067"/>
        <v/>
      </c>
      <c r="U2961" s="107" t="str">
        <f t="shared" ref="U2961" si="13068">IFERROR((U2960-U2959)/U2960*100%,"")</f>
        <v/>
      </c>
      <c r="V2961" s="107" t="str">
        <f>IFERROR((V2958-V2960)/V2960*100%,"")</f>
        <v/>
      </c>
      <c r="W2961" s="107" t="str">
        <f>IFERROR((W2958-W2960)/W2960*100%,"")</f>
        <v/>
      </c>
      <c r="X2961" s="107" t="str">
        <f>IFERROR((X2958-X2960)/X2960*100%,"")</f>
        <v/>
      </c>
      <c r="Y2961" s="107" t="str">
        <f>IFERROR((Y2958-Y2960)/Y2960*100%,"")</f>
        <v/>
      </c>
      <c r="Z2961" s="107" t="str">
        <f t="shared" ref="Z2961" si="13069">IFERROR((Z2960-Z2959)/Z2960*100%,"")</f>
        <v/>
      </c>
      <c r="AA2961" s="107" t="str">
        <f>IFERROR((AA2960-AA2958)/AA2960*100%,"")</f>
        <v/>
      </c>
      <c r="AB2961" s="107" t="str">
        <f>IFERROR((AB2960-AB2958)/AB2960*100%,"")</f>
        <v/>
      </c>
      <c r="AC2961" s="194" t="str">
        <f t="shared" ref="AC2961" si="13070">IFERROR((AC2960-AC2959)/AC2960*100%,"")</f>
        <v/>
      </c>
      <c r="AD2961" s="194" t="str">
        <f t="shared" ref="AD2961" si="13071">IFERROR((AD2960-AD2959)/AD2960*100%,"")</f>
        <v/>
      </c>
      <c r="AE2961" s="194" t="str">
        <f t="shared" ref="AE2961" si="13072">IFERROR((AE2960-AE2959)/AE2960*100%,"")</f>
        <v/>
      </c>
      <c r="AF2961" s="194" t="str">
        <f t="shared" ref="AF2961" si="13073">IFERROR((AF2960-AF2959)/AF2960*100%,"")</f>
        <v/>
      </c>
      <c r="AG2961" s="194" t="str">
        <f t="shared" ref="AG2961" si="13074">IFERROR((AG2960-AG2959)/AG2960*100%,"")</f>
        <v/>
      </c>
      <c r="AH2961" s="194" t="str">
        <f t="shared" ref="AH2961" si="13075">IFERROR((AH2960-AH2959)/AH2960*100%,"")</f>
        <v/>
      </c>
      <c r="AI2961" s="194" t="str">
        <f t="shared" ref="AI2961" si="13076">IFERROR((AI2960-AI2959)/AI2960*100%,"")</f>
        <v/>
      </c>
      <c r="AJ2961" s="194" t="str">
        <f t="shared" ref="AJ2961" si="13077">IFERROR((AJ2960-AJ2959)/AJ2960*100%,"")</f>
        <v/>
      </c>
      <c r="AK2961" s="194" t="str">
        <f t="shared" ref="AK2961" si="13078">IFERROR((AK2960-AK2959)/AK2960*100%,"")</f>
        <v/>
      </c>
      <c r="AL2961" s="194" t="str">
        <f t="shared" ref="AL2961" si="13079">IFERROR((AL2960-AL2959)/AL2960*100%,"")</f>
        <v/>
      </c>
      <c r="AM2961" s="227" t="str">
        <f>IFERROR((AM2960-AM2958)/AM2960*100%,"")</f>
        <v/>
      </c>
    </row>
    <row r="2962" spans="1:39" customFormat="1" outlineLevel="1">
      <c r="A2962" t="str">
        <f>B2951&amp;C2962</f>
        <v>Surname, Forename7</v>
      </c>
      <c r="B2962" s="256"/>
      <c r="C2962" s="123">
        <v>7</v>
      </c>
      <c r="D2962" s="26" t="s">
        <v>22</v>
      </c>
      <c r="E2962" s="103"/>
      <c r="F2962" s="219"/>
      <c r="G2962" s="220"/>
      <c r="H2962" s="15"/>
      <c r="I2962" s="16"/>
      <c r="J2962" s="17"/>
      <c r="K2962" s="94"/>
      <c r="L2962" s="94"/>
      <c r="M2962" s="94"/>
      <c r="N2962" s="94"/>
      <c r="O2962" s="94"/>
      <c r="P2962" s="94"/>
      <c r="Q2962" s="17" t="str">
        <f>IF(SUM(K2962:P2962)=0,"",SUM(K2962:P2962))</f>
        <v/>
      </c>
      <c r="R2962" s="94"/>
      <c r="S2962" s="94"/>
      <c r="T2962" s="17" t="str">
        <f>IF(SUM(R2962:S2962)=0,"",SUM(R2962:S2962))</f>
        <v/>
      </c>
      <c r="U2962" s="17"/>
      <c r="V2962" s="94"/>
      <c r="W2962" s="17"/>
      <c r="X2962" s="94" t="str">
        <f>IFERROR(AVERAGE(V2962:W2962),"")</f>
        <v/>
      </c>
      <c r="Y2962" s="17"/>
      <c r="Z2962" s="17"/>
      <c r="AA2962" s="71"/>
      <c r="AB2962" s="17"/>
      <c r="AC2962" s="190" t="str">
        <f>IF(J2962="","",IF(J2962&lt;&gt;0,INT(25.4347*POWER((18-J2962),1.81)),0))</f>
        <v/>
      </c>
      <c r="AD2962" s="190" t="str">
        <f>IFERROR(IF(Q2962&lt;&gt;0,INT(0.14354*POWER(((10*Q2962)-220),1.4)),0),"")</f>
        <v/>
      </c>
      <c r="AE2962" s="190" t="str">
        <f>IFERROR(IF(T2962&lt;&gt;0,INT(51.39*POWER((T2962-1.5),1.05)),0),"")</f>
        <v/>
      </c>
      <c r="AF2962" s="190">
        <f>IF(U2962&lt;&gt;0,INT(0.8465*POWER(((100*U2962)-75),1.42)),0)</f>
        <v>0</v>
      </c>
      <c r="AG2962" s="190" t="str">
        <f>IFERROR(IF(X2962&lt;&gt;0,INT(1.53775*POWER((82-X2962),1.81)),0),"")</f>
        <v/>
      </c>
      <c r="AH2962" s="190" t="str">
        <f>IF(Y2962="","",IF(Y2962&lt;&gt;0,INT(5.74352*POWER((28.5-Y2962),1.92)),0))</f>
        <v/>
      </c>
      <c r="AI2962" s="190">
        <f>IF(Z2962&lt;&gt;0,INT(12.91*POWER((Z2962-4),1.1)),0)</f>
        <v>0</v>
      </c>
      <c r="AJ2962" s="190" t="str">
        <f>IF(AA2962="","",IF(AA2962&lt;&gt;0,INT(0.2797*POWER(((100*AA2962)),1.35)),0))</f>
        <v/>
      </c>
      <c r="AK2962" s="191" t="str">
        <f>IF(AB2962="","",IF(AB2962&lt;&gt;0,INT(100.14*POWER((AB2962-1),1.08)),0))</f>
        <v/>
      </c>
      <c r="AL2962" s="192">
        <f>COUNT(J2962,Q2962,T2962,X2962,Y2962,AA2962,AB2962)</f>
        <v>0</v>
      </c>
      <c r="AM2962" s="193" t="str">
        <f>IF(AL2962=0,"",SUM(AC2962:AK2962))</f>
        <v/>
      </c>
    </row>
    <row r="2963" spans="1:39" customFormat="1" outlineLevel="1">
      <c r="B2963" s="256"/>
      <c r="C2963" s="124" t="s">
        <v>65</v>
      </c>
      <c r="D2963" s="103"/>
      <c r="E2963" s="103"/>
      <c r="F2963" s="219"/>
      <c r="G2963" s="220"/>
      <c r="H2963" s="104"/>
      <c r="I2963" s="105"/>
      <c r="J2963" s="107" t="str">
        <f>IFERROR((J2960-J2962)/J2962*100%,"")</f>
        <v/>
      </c>
      <c r="K2963" s="107" t="str">
        <f t="shared" ref="K2963:T2963" si="13080">IFERROR((K2962-K2960)/K2962*100%,"")</f>
        <v/>
      </c>
      <c r="L2963" s="107" t="str">
        <f t="shared" si="13080"/>
        <v/>
      </c>
      <c r="M2963" s="107" t="str">
        <f t="shared" si="13080"/>
        <v/>
      </c>
      <c r="N2963" s="107" t="str">
        <f t="shared" si="13080"/>
        <v/>
      </c>
      <c r="O2963" s="107" t="str">
        <f t="shared" si="13080"/>
        <v/>
      </c>
      <c r="P2963" s="107" t="str">
        <f t="shared" si="13080"/>
        <v/>
      </c>
      <c r="Q2963" s="107" t="str">
        <f t="shared" si="13080"/>
        <v/>
      </c>
      <c r="R2963" s="107" t="str">
        <f t="shared" si="13080"/>
        <v/>
      </c>
      <c r="S2963" s="107" t="str">
        <f t="shared" si="13080"/>
        <v/>
      </c>
      <c r="T2963" s="107" t="str">
        <f t="shared" si="13080"/>
        <v/>
      </c>
      <c r="U2963" s="107" t="str">
        <f t="shared" ref="U2963" si="13081">IFERROR((U2962-U2961)/U2962*100%,"")</f>
        <v/>
      </c>
      <c r="V2963" s="107" t="str">
        <f>IFERROR((V2960-V2962)/V2962*100%,"")</f>
        <v/>
      </c>
      <c r="W2963" s="107" t="str">
        <f>IFERROR((W2960-W2962)/W2962*100%,"")</f>
        <v/>
      </c>
      <c r="X2963" s="107" t="str">
        <f>IFERROR((X2960-X2962)/X2962*100%,"")</f>
        <v/>
      </c>
      <c r="Y2963" s="107" t="str">
        <f>IFERROR((Y2960-Y2962)/Y2962*100%,"")</f>
        <v/>
      </c>
      <c r="Z2963" s="107" t="str">
        <f t="shared" ref="Z2963" si="13082">IFERROR((Z2962-Z2961)/Z2962*100%,"")</f>
        <v/>
      </c>
      <c r="AA2963" s="107" t="str">
        <f>IFERROR((AA2962-AA2960)/AA2962*100%,"")</f>
        <v/>
      </c>
      <c r="AB2963" s="107" t="str">
        <f>IFERROR((AB2962-AB2960)/AB2962*100%,"")</f>
        <v/>
      </c>
      <c r="AC2963" s="194" t="str">
        <f t="shared" ref="AC2963" si="13083">IFERROR((AC2962-AC2961)/AC2962*100%,"")</f>
        <v/>
      </c>
      <c r="AD2963" s="194" t="str">
        <f t="shared" ref="AD2963" si="13084">IFERROR((AD2962-AD2961)/AD2962*100%,"")</f>
        <v/>
      </c>
      <c r="AE2963" s="194" t="str">
        <f t="shared" ref="AE2963" si="13085">IFERROR((AE2962-AE2961)/AE2962*100%,"")</f>
        <v/>
      </c>
      <c r="AF2963" s="194" t="str">
        <f t="shared" ref="AF2963" si="13086">IFERROR((AF2962-AF2961)/AF2962*100%,"")</f>
        <v/>
      </c>
      <c r="AG2963" s="194" t="str">
        <f t="shared" ref="AG2963" si="13087">IFERROR((AG2962-AG2961)/AG2962*100%,"")</f>
        <v/>
      </c>
      <c r="AH2963" s="194" t="str">
        <f t="shared" ref="AH2963" si="13088">IFERROR((AH2962-AH2961)/AH2962*100%,"")</f>
        <v/>
      </c>
      <c r="AI2963" s="194" t="str">
        <f t="shared" ref="AI2963" si="13089">IFERROR((AI2962-AI2961)/AI2962*100%,"")</f>
        <v/>
      </c>
      <c r="AJ2963" s="194" t="str">
        <f t="shared" ref="AJ2963" si="13090">IFERROR((AJ2962-AJ2961)/AJ2962*100%,"")</f>
        <v/>
      </c>
      <c r="AK2963" s="194" t="str">
        <f t="shared" ref="AK2963" si="13091">IFERROR((AK2962-AK2961)/AK2962*100%,"")</f>
        <v/>
      </c>
      <c r="AL2963" s="194" t="str">
        <f t="shared" ref="AL2963" si="13092">IFERROR((AL2962-AL2961)/AL2962*100%,"")</f>
        <v/>
      </c>
      <c r="AM2963" s="227" t="str">
        <f>IFERROR((AM2962-AM2960)/AM2962*100%,"")</f>
        <v/>
      </c>
    </row>
    <row r="2964" spans="1:39" customFormat="1" outlineLevel="1">
      <c r="A2964" t="str">
        <f>B2951&amp;C2964</f>
        <v>Surname, Forename8</v>
      </c>
      <c r="B2964" s="256"/>
      <c r="C2964" s="123">
        <v>8</v>
      </c>
      <c r="D2964" s="26" t="s">
        <v>22</v>
      </c>
      <c r="E2964" s="103"/>
      <c r="F2964" s="219"/>
      <c r="G2964" s="220"/>
      <c r="H2964" s="15"/>
      <c r="I2964" s="16"/>
      <c r="J2964" s="17"/>
      <c r="K2964" s="94"/>
      <c r="L2964" s="94"/>
      <c r="M2964" s="94"/>
      <c r="N2964" s="94"/>
      <c r="O2964" s="94"/>
      <c r="P2964" s="94"/>
      <c r="Q2964" s="17" t="str">
        <f>IF(SUM(K2964:P2964)=0,"",SUM(K2964:P2964))</f>
        <v/>
      </c>
      <c r="R2964" s="94"/>
      <c r="S2964" s="94"/>
      <c r="T2964" s="17" t="str">
        <f>IF(SUM(R2964:S2964)=0,"",SUM(R2964:S2964))</f>
        <v/>
      </c>
      <c r="U2964" s="17"/>
      <c r="V2964" s="94"/>
      <c r="W2964" s="17"/>
      <c r="X2964" s="94" t="str">
        <f>IFERROR(AVERAGE(V2964:W2964),"")</f>
        <v/>
      </c>
      <c r="Y2964" s="17"/>
      <c r="Z2964" s="17"/>
      <c r="AA2964" s="71"/>
      <c r="AB2964" s="17"/>
      <c r="AC2964" s="190" t="str">
        <f>IF(J2964="","",IF(J2964&lt;&gt;0,INT(25.4347*POWER((18-J2964),1.81)),0))</f>
        <v/>
      </c>
      <c r="AD2964" s="190" t="str">
        <f>IFERROR(IF(Q2964&lt;&gt;0,INT(0.14354*POWER(((10*Q2964)-220),1.4)),0),"")</f>
        <v/>
      </c>
      <c r="AE2964" s="190" t="str">
        <f>IFERROR(IF(T2964&lt;&gt;0,INT(51.39*POWER((T2964-1.5),1.05)),0),"")</f>
        <v/>
      </c>
      <c r="AF2964" s="190">
        <f>IF(U2964&lt;&gt;0,INT(0.8465*POWER(((100*U2964)-75),1.42)),0)</f>
        <v>0</v>
      </c>
      <c r="AG2964" s="190" t="str">
        <f>IFERROR(IF(X2964&lt;&gt;0,INT(1.53775*POWER((82-X2964),1.81)),0),"")</f>
        <v/>
      </c>
      <c r="AH2964" s="190" t="str">
        <f>IF(Y2964="","",IF(Y2964&lt;&gt;0,INT(5.74352*POWER((28.5-Y2964),1.92)),0))</f>
        <v/>
      </c>
      <c r="AI2964" s="190">
        <f>IF(Z2964&lt;&gt;0,INT(12.91*POWER((Z2964-4),1.1)),0)</f>
        <v>0</v>
      </c>
      <c r="AJ2964" s="190" t="str">
        <f>IF(AA2964="","",IF(AA2964&lt;&gt;0,INT(0.2797*POWER(((100*AA2964)),1.35)),0))</f>
        <v/>
      </c>
      <c r="AK2964" s="191" t="str">
        <f>IF(AB2964="","",IF(AB2964&lt;&gt;0,INT(100.14*POWER((AB2964-1),1.08)),0))</f>
        <v/>
      </c>
      <c r="AL2964" s="192">
        <f>COUNT(J2964,Q2964,T2964,X2964,Y2964,AA2964,AB2964)</f>
        <v>0</v>
      </c>
      <c r="AM2964" s="193" t="str">
        <f>IF(AL2964=0,"",SUM(AC2964:AK2964))</f>
        <v/>
      </c>
    </row>
    <row r="2965" spans="1:39" customFormat="1" outlineLevel="1">
      <c r="B2965" s="256"/>
      <c r="C2965" s="124" t="s">
        <v>65</v>
      </c>
      <c r="D2965" s="103"/>
      <c r="E2965" s="103"/>
      <c r="F2965" s="219"/>
      <c r="G2965" s="220"/>
      <c r="H2965" s="104"/>
      <c r="I2965" s="105"/>
      <c r="J2965" s="107" t="str">
        <f>IFERROR((J2962-J2964)/J2964*100%,"")</f>
        <v/>
      </c>
      <c r="K2965" s="107" t="str">
        <f t="shared" ref="K2965:T2965" si="13093">IFERROR((K2964-K2962)/K2964*100%,"")</f>
        <v/>
      </c>
      <c r="L2965" s="107" t="str">
        <f t="shared" si="13093"/>
        <v/>
      </c>
      <c r="M2965" s="107" t="str">
        <f t="shared" si="13093"/>
        <v/>
      </c>
      <c r="N2965" s="107" t="str">
        <f t="shared" si="13093"/>
        <v/>
      </c>
      <c r="O2965" s="107" t="str">
        <f t="shared" si="13093"/>
        <v/>
      </c>
      <c r="P2965" s="107" t="str">
        <f t="shared" si="13093"/>
        <v/>
      </c>
      <c r="Q2965" s="107" t="str">
        <f t="shared" si="13093"/>
        <v/>
      </c>
      <c r="R2965" s="107" t="str">
        <f t="shared" si="13093"/>
        <v/>
      </c>
      <c r="S2965" s="107" t="str">
        <f t="shared" si="13093"/>
        <v/>
      </c>
      <c r="T2965" s="107" t="str">
        <f t="shared" si="13093"/>
        <v/>
      </c>
      <c r="U2965" s="107" t="str">
        <f t="shared" ref="U2965" si="13094">IFERROR((U2964-U2963)/U2964*100%,"")</f>
        <v/>
      </c>
      <c r="V2965" s="107" t="str">
        <f>IFERROR((V2962-V2964)/V2964*100%,"")</f>
        <v/>
      </c>
      <c r="W2965" s="107" t="str">
        <f>IFERROR((W2962-W2964)/W2964*100%,"")</f>
        <v/>
      </c>
      <c r="X2965" s="107" t="str">
        <f>IFERROR((X2962-X2964)/X2964*100%,"")</f>
        <v/>
      </c>
      <c r="Y2965" s="107" t="str">
        <f>IFERROR((Y2962-Y2964)/Y2964*100%,"")</f>
        <v/>
      </c>
      <c r="Z2965" s="107" t="str">
        <f t="shared" ref="Z2965" si="13095">IFERROR((Z2964-Z2963)/Z2964*100%,"")</f>
        <v/>
      </c>
      <c r="AA2965" s="107" t="str">
        <f>IFERROR((AA2964-AA2962)/AA2964*100%,"")</f>
        <v/>
      </c>
      <c r="AB2965" s="107" t="str">
        <f>IFERROR((AB2964-AB2962)/AB2964*100%,"")</f>
        <v/>
      </c>
      <c r="AC2965" s="194" t="str">
        <f t="shared" ref="AC2965" si="13096">IFERROR((AC2964-AC2963)/AC2964*100%,"")</f>
        <v/>
      </c>
      <c r="AD2965" s="194" t="str">
        <f t="shared" ref="AD2965" si="13097">IFERROR((AD2964-AD2963)/AD2964*100%,"")</f>
        <v/>
      </c>
      <c r="AE2965" s="194" t="str">
        <f t="shared" ref="AE2965" si="13098">IFERROR((AE2964-AE2963)/AE2964*100%,"")</f>
        <v/>
      </c>
      <c r="AF2965" s="194" t="str">
        <f t="shared" ref="AF2965" si="13099">IFERROR((AF2964-AF2963)/AF2964*100%,"")</f>
        <v/>
      </c>
      <c r="AG2965" s="194" t="str">
        <f t="shared" ref="AG2965" si="13100">IFERROR((AG2964-AG2963)/AG2964*100%,"")</f>
        <v/>
      </c>
      <c r="AH2965" s="194" t="str">
        <f t="shared" ref="AH2965" si="13101">IFERROR((AH2964-AH2963)/AH2964*100%,"")</f>
        <v/>
      </c>
      <c r="AI2965" s="194" t="str">
        <f t="shared" ref="AI2965" si="13102">IFERROR((AI2964-AI2963)/AI2964*100%,"")</f>
        <v/>
      </c>
      <c r="AJ2965" s="194" t="str">
        <f t="shared" ref="AJ2965" si="13103">IFERROR((AJ2964-AJ2963)/AJ2964*100%,"")</f>
        <v/>
      </c>
      <c r="AK2965" s="194" t="str">
        <f t="shared" ref="AK2965" si="13104">IFERROR((AK2964-AK2963)/AK2964*100%,"")</f>
        <v/>
      </c>
      <c r="AL2965" s="194" t="str">
        <f t="shared" ref="AL2965" si="13105">IFERROR((AL2964-AL2963)/AL2964*100%,"")</f>
        <v/>
      </c>
      <c r="AM2965" s="227" t="str">
        <f>IFERROR((AM2964-AM2962)/AM2964*100%,"")</f>
        <v/>
      </c>
    </row>
    <row r="2966" spans="1:39" customFormat="1" outlineLevel="1">
      <c r="A2966" t="str">
        <f>B2951&amp;C2966</f>
        <v>Surname, Forename9</v>
      </c>
      <c r="B2966" s="256"/>
      <c r="C2966" s="123">
        <v>9</v>
      </c>
      <c r="D2966" s="26" t="s">
        <v>22</v>
      </c>
      <c r="E2966" s="103"/>
      <c r="F2966" s="219"/>
      <c r="G2966" s="220"/>
      <c r="H2966" s="15"/>
      <c r="I2966" s="16"/>
      <c r="J2966" s="17"/>
      <c r="K2966" s="94"/>
      <c r="L2966" s="94"/>
      <c r="M2966" s="94"/>
      <c r="N2966" s="94"/>
      <c r="O2966" s="94"/>
      <c r="P2966" s="94"/>
      <c r="Q2966" s="17" t="str">
        <f>IF(SUM(K2966:P2966)=0,"",SUM(K2966:P2966))</f>
        <v/>
      </c>
      <c r="R2966" s="94"/>
      <c r="S2966" s="94"/>
      <c r="T2966" s="17" t="str">
        <f>IF(SUM(R2966:S2966)=0,"",SUM(R2966:S2966))</f>
        <v/>
      </c>
      <c r="U2966" s="17"/>
      <c r="V2966" s="94"/>
      <c r="W2966" s="17"/>
      <c r="X2966" s="94" t="str">
        <f>IFERROR(AVERAGE(V2966:W2966),"")</f>
        <v/>
      </c>
      <c r="Y2966" s="17"/>
      <c r="Z2966" s="17"/>
      <c r="AA2966" s="71"/>
      <c r="AB2966" s="17"/>
      <c r="AC2966" s="190" t="str">
        <f>IF(J2966="","",IF(J2966&lt;&gt;0,INT(25.4347*POWER((18-J2966),1.81)),0))</f>
        <v/>
      </c>
      <c r="AD2966" s="190" t="str">
        <f>IFERROR(IF(Q2966&lt;&gt;0,INT(0.14354*POWER(((10*Q2966)-220),1.4)),0),"")</f>
        <v/>
      </c>
      <c r="AE2966" s="190" t="str">
        <f>IFERROR(IF(T2966&lt;&gt;0,INT(51.39*POWER((T2966-1.5),1.05)),0),"")</f>
        <v/>
      </c>
      <c r="AF2966" s="190">
        <f>IF(U2966&lt;&gt;0,INT(0.8465*POWER(((100*U2966)-75),1.42)),0)</f>
        <v>0</v>
      </c>
      <c r="AG2966" s="190" t="str">
        <f>IFERROR(IF(X2966&lt;&gt;0,INT(1.53775*POWER((82-X2966),1.81)),0),"")</f>
        <v/>
      </c>
      <c r="AH2966" s="190" t="str">
        <f>IF(Y2966="","",IF(Y2966&lt;&gt;0,INT(5.74352*POWER((28.5-Y2966),1.92)),0))</f>
        <v/>
      </c>
      <c r="AI2966" s="190">
        <f>IF(Z2966&lt;&gt;0,INT(12.91*POWER((Z2966-4),1.1)),0)</f>
        <v>0</v>
      </c>
      <c r="AJ2966" s="190" t="str">
        <f>IF(AA2966="","",IF(AA2966&lt;&gt;0,INT(0.2797*POWER(((100*AA2966)),1.35)),0))</f>
        <v/>
      </c>
      <c r="AK2966" s="191" t="str">
        <f>IF(AB2966="","",IF(AB2966&lt;&gt;0,INT(100.14*POWER((AB2966-1),1.08)),0))</f>
        <v/>
      </c>
      <c r="AL2966" s="192">
        <f>COUNT(J2966,Q2966,T2966,X2966,Y2966,AA2966,AB2966)</f>
        <v>0</v>
      </c>
      <c r="AM2966" s="193" t="str">
        <f>IF(AL2966=0,"",SUM(AC2966:AK2966))</f>
        <v/>
      </c>
    </row>
    <row r="2967" spans="1:39" customFormat="1" outlineLevel="1">
      <c r="B2967" s="256"/>
      <c r="C2967" s="124" t="s">
        <v>65</v>
      </c>
      <c r="D2967" s="33"/>
      <c r="E2967" s="33"/>
      <c r="F2967" s="221"/>
      <c r="G2967" s="222"/>
      <c r="H2967" s="18"/>
      <c r="I2967" s="44"/>
      <c r="J2967" s="107" t="str">
        <f>IFERROR((J2964-J2966)/J2966*100%,"")</f>
        <v/>
      </c>
      <c r="K2967" s="107" t="str">
        <f t="shared" ref="K2967:T2967" si="13106">IFERROR((K2966-K2964)/K2966*100%,"")</f>
        <v/>
      </c>
      <c r="L2967" s="107" t="str">
        <f t="shared" si="13106"/>
        <v/>
      </c>
      <c r="M2967" s="107" t="str">
        <f t="shared" si="13106"/>
        <v/>
      </c>
      <c r="N2967" s="107" t="str">
        <f t="shared" si="13106"/>
        <v/>
      </c>
      <c r="O2967" s="107" t="str">
        <f t="shared" si="13106"/>
        <v/>
      </c>
      <c r="P2967" s="107" t="str">
        <f t="shared" si="13106"/>
        <v/>
      </c>
      <c r="Q2967" s="107" t="str">
        <f t="shared" si="13106"/>
        <v/>
      </c>
      <c r="R2967" s="107" t="str">
        <f t="shared" si="13106"/>
        <v/>
      </c>
      <c r="S2967" s="107" t="str">
        <f t="shared" si="13106"/>
        <v/>
      </c>
      <c r="T2967" s="107" t="str">
        <f t="shared" si="13106"/>
        <v/>
      </c>
      <c r="U2967" s="107" t="str">
        <f t="shared" ref="U2967" si="13107">IFERROR((U2966-U2965)/U2966*100%,"")</f>
        <v/>
      </c>
      <c r="V2967" s="107" t="str">
        <f>IFERROR((V2964-V2966)/V2966*100%,"")</f>
        <v/>
      </c>
      <c r="W2967" s="107" t="str">
        <f>IFERROR((W2964-W2966)/W2966*100%,"")</f>
        <v/>
      </c>
      <c r="X2967" s="107" t="str">
        <f>IFERROR((X2964-X2966)/X2966*100%,"")</f>
        <v/>
      </c>
      <c r="Y2967" s="107" t="str">
        <f>IFERROR((Y2964-Y2966)/Y2966*100%,"")</f>
        <v/>
      </c>
      <c r="Z2967" s="107" t="str">
        <f t="shared" ref="Z2967" si="13108">IFERROR((Z2966-Z2965)/Z2966*100%,"")</f>
        <v/>
      </c>
      <c r="AA2967" s="107" t="str">
        <f>IFERROR((AA2966-AA2964)/AA2966*100%,"")</f>
        <v/>
      </c>
      <c r="AB2967" s="107" t="str">
        <f>IFERROR((AB2966-AB2964)/AB2966*100%,"")</f>
        <v/>
      </c>
      <c r="AC2967" s="194" t="str">
        <f t="shared" ref="AC2967" si="13109">IFERROR((AC2966-AC2965)/AC2966*100%,"")</f>
        <v/>
      </c>
      <c r="AD2967" s="194" t="str">
        <f t="shared" ref="AD2967" si="13110">IFERROR((AD2966-AD2965)/AD2966*100%,"")</f>
        <v/>
      </c>
      <c r="AE2967" s="194" t="str">
        <f t="shared" ref="AE2967" si="13111">IFERROR((AE2966-AE2965)/AE2966*100%,"")</f>
        <v/>
      </c>
      <c r="AF2967" s="194" t="str">
        <f t="shared" ref="AF2967" si="13112">IFERROR((AF2966-AF2965)/AF2966*100%,"")</f>
        <v/>
      </c>
      <c r="AG2967" s="194" t="str">
        <f t="shared" ref="AG2967" si="13113">IFERROR((AG2966-AG2965)/AG2966*100%,"")</f>
        <v/>
      </c>
      <c r="AH2967" s="194" t="str">
        <f t="shared" ref="AH2967" si="13114">IFERROR((AH2966-AH2965)/AH2966*100%,"")</f>
        <v/>
      </c>
      <c r="AI2967" s="194" t="str">
        <f t="shared" ref="AI2967" si="13115">IFERROR((AI2966-AI2965)/AI2966*100%,"")</f>
        <v/>
      </c>
      <c r="AJ2967" s="194" t="str">
        <f t="shared" ref="AJ2967" si="13116">IFERROR((AJ2966-AJ2965)/AJ2966*100%,"")</f>
        <v/>
      </c>
      <c r="AK2967" s="194" t="str">
        <f t="shared" ref="AK2967" si="13117">IFERROR((AK2966-AK2965)/AK2966*100%,"")</f>
        <v/>
      </c>
      <c r="AL2967" s="194" t="str">
        <f t="shared" ref="AL2967" si="13118">IFERROR((AL2966-AL2965)/AL2966*100%,"")</f>
        <v/>
      </c>
      <c r="AM2967" s="227" t="str">
        <f>IFERROR((AM2966-AM2964)/AM2966*100%,"")</f>
        <v/>
      </c>
    </row>
    <row r="2968" spans="1:39" s="6" customFormat="1" outlineLevel="1">
      <c r="A2968" t="str">
        <f>B2951&amp;C2968</f>
        <v>Surname, Forename10</v>
      </c>
      <c r="B2968" s="256"/>
      <c r="C2968" s="125">
        <v>10</v>
      </c>
      <c r="D2968" s="33" t="s">
        <v>22</v>
      </c>
      <c r="E2968" s="33"/>
      <c r="F2968" s="223"/>
      <c r="G2968" s="224"/>
      <c r="H2968" s="18"/>
      <c r="I2968" s="44"/>
      <c r="J2968" s="34"/>
      <c r="K2968" s="34"/>
      <c r="L2968" s="34"/>
      <c r="M2968" s="34"/>
      <c r="N2968" s="34"/>
      <c r="O2968" s="34"/>
      <c r="P2968" s="34"/>
      <c r="Q2968" s="17" t="str">
        <f>IF(SUM(K2968:P2968)=0,"",SUM(K2968:P2968))</f>
        <v/>
      </c>
      <c r="R2968" s="94"/>
      <c r="S2968" s="94"/>
      <c r="T2968" s="17" t="str">
        <f>IF(SUM(R2968:S2968)=0,"",SUM(R2968:S2968))</f>
        <v/>
      </c>
      <c r="U2968" s="17"/>
      <c r="V2968" s="94"/>
      <c r="W2968" s="17"/>
      <c r="X2968" s="94" t="str">
        <f>IFERROR(AVERAGE(V2968:W2968),"")</f>
        <v/>
      </c>
      <c r="Y2968" s="17"/>
      <c r="Z2968" s="17"/>
      <c r="AA2968" s="71"/>
      <c r="AB2968" s="17"/>
      <c r="AC2968" s="190" t="str">
        <f>IF(J2968="","",IF(J2968&lt;&gt;0,INT(25.4347*POWER((18-J2968),1.81)),0))</f>
        <v/>
      </c>
      <c r="AD2968" s="190" t="str">
        <f>IFERROR(IF(Q2968&lt;&gt;0,INT(0.14354*POWER(((10*Q2968)-220),1.4)),0),"")</f>
        <v/>
      </c>
      <c r="AE2968" s="190" t="str">
        <f>IFERROR(IF(T2968&lt;&gt;0,INT(51.39*POWER((T2968-1.5),1.05)),0),"")</f>
        <v/>
      </c>
      <c r="AF2968" s="190">
        <f>IF(U2968&lt;&gt;0,INT(0.8465*POWER(((100*U2968)-75),1.42)),0)</f>
        <v>0</v>
      </c>
      <c r="AG2968" s="190" t="str">
        <f>IFERROR(IF(X2968&lt;&gt;0,INT(1.53775*POWER((82-X2968),1.81)),0),"")</f>
        <v/>
      </c>
      <c r="AH2968" s="190" t="str">
        <f>IF(Y2968="","",IF(Y2968&lt;&gt;0,INT(5.74352*POWER((28.5-Y2968),1.92)),0))</f>
        <v/>
      </c>
      <c r="AI2968" s="190">
        <f>IF(Z2968&lt;&gt;0,INT(12.91*POWER((Z2968-4),1.1)),0)</f>
        <v>0</v>
      </c>
      <c r="AJ2968" s="190" t="str">
        <f>IF(AA2968="","",IF(AA2968&lt;&gt;0,INT(0.2797*POWER(((100*AA2968)),1.35)),0))</f>
        <v/>
      </c>
      <c r="AK2968" s="191" t="str">
        <f>IF(AB2968="","",IF(AB2968&lt;&gt;0,INT(100.14*POWER((AB2968-1),1.08)),0))</f>
        <v/>
      </c>
      <c r="AL2968" s="192">
        <f>COUNT(J2968,Q2968,T2968,X2968,Y2968,AA2968,AB2968)</f>
        <v>0</v>
      </c>
      <c r="AM2968" s="193" t="str">
        <f>IF(AL2968=0,"",SUM(AC2968:AK2968))</f>
        <v/>
      </c>
    </row>
    <row r="2969" spans="1:39" s="6" customFormat="1" outlineLevel="1">
      <c r="A2969"/>
      <c r="B2969" s="257"/>
      <c r="C2969" s="126" t="s">
        <v>65</v>
      </c>
      <c r="D2969" s="33"/>
      <c r="E2969" s="33"/>
      <c r="F2969" s="223"/>
      <c r="G2969" s="224"/>
      <c r="H2969" s="18"/>
      <c r="I2969" s="44"/>
      <c r="J2969" s="107" t="str">
        <f>IFERROR((J2966-J2968)/J2968*100%,"")</f>
        <v/>
      </c>
      <c r="K2969" s="107" t="str">
        <f t="shared" ref="K2969:T2969" si="13119">IFERROR((K2968-K2966)/K2968*100%,"")</f>
        <v/>
      </c>
      <c r="L2969" s="107" t="str">
        <f t="shared" si="13119"/>
        <v/>
      </c>
      <c r="M2969" s="107" t="str">
        <f t="shared" si="13119"/>
        <v/>
      </c>
      <c r="N2969" s="107" t="str">
        <f t="shared" si="13119"/>
        <v/>
      </c>
      <c r="O2969" s="107" t="str">
        <f t="shared" si="13119"/>
        <v/>
      </c>
      <c r="P2969" s="107" t="str">
        <f t="shared" si="13119"/>
        <v/>
      </c>
      <c r="Q2969" s="107" t="str">
        <f t="shared" si="13119"/>
        <v/>
      </c>
      <c r="R2969" s="107" t="str">
        <f t="shared" si="13119"/>
        <v/>
      </c>
      <c r="S2969" s="107" t="str">
        <f t="shared" si="13119"/>
        <v/>
      </c>
      <c r="T2969" s="107" t="str">
        <f t="shared" si="13119"/>
        <v/>
      </c>
      <c r="U2969" s="107" t="str">
        <f t="shared" ref="U2969" si="13120">IFERROR((U2968-U2967)/U2968*100%,"")</f>
        <v/>
      </c>
      <c r="V2969" s="107" t="str">
        <f>IFERROR((V2966-V2968)/V2968*100%,"")</f>
        <v/>
      </c>
      <c r="W2969" s="107" t="str">
        <f>IFERROR((W2966-W2968)/W2968*100%,"")</f>
        <v/>
      </c>
      <c r="X2969" s="107" t="str">
        <f>IFERROR((X2966-X2968)/X2968*100%,"")</f>
        <v/>
      </c>
      <c r="Y2969" s="107" t="str">
        <f>IFERROR((Y2966-Y2968)/Y2968*100%,"")</f>
        <v/>
      </c>
      <c r="Z2969" s="107" t="str">
        <f t="shared" ref="Z2969" si="13121">IFERROR((Z2968-Z2967)/Z2968*100%,"")</f>
        <v/>
      </c>
      <c r="AA2969" s="107" t="str">
        <f>IFERROR((AA2968-AA2966)/AA2968*100%,"")</f>
        <v/>
      </c>
      <c r="AB2969" s="107" t="str">
        <f>IFERROR((AB2968-AB2966)/AB2968*100%,"")</f>
        <v/>
      </c>
      <c r="AC2969" s="194" t="str">
        <f t="shared" ref="AC2969" si="13122">IFERROR((AC2968-AC2967)/AC2968*100%,"")</f>
        <v/>
      </c>
      <c r="AD2969" s="194" t="str">
        <f t="shared" ref="AD2969" si="13123">IFERROR((AD2968-AD2967)/AD2968*100%,"")</f>
        <v/>
      </c>
      <c r="AE2969" s="194" t="str">
        <f t="shared" ref="AE2969" si="13124">IFERROR((AE2968-AE2967)/AE2968*100%,"")</f>
        <v/>
      </c>
      <c r="AF2969" s="194" t="str">
        <f t="shared" ref="AF2969" si="13125">IFERROR((AF2968-AF2967)/AF2968*100%,"")</f>
        <v/>
      </c>
      <c r="AG2969" s="194" t="str">
        <f t="shared" ref="AG2969" si="13126">IFERROR((AG2968-AG2967)/AG2968*100%,"")</f>
        <v/>
      </c>
      <c r="AH2969" s="194" t="str">
        <f t="shared" ref="AH2969" si="13127">IFERROR((AH2968-AH2967)/AH2968*100%,"")</f>
        <v/>
      </c>
      <c r="AI2969" s="194" t="str">
        <f t="shared" ref="AI2969" si="13128">IFERROR((AI2968-AI2967)/AI2968*100%,"")</f>
        <v/>
      </c>
      <c r="AJ2969" s="194" t="str">
        <f t="shared" ref="AJ2969" si="13129">IFERROR((AJ2968-AJ2967)/AJ2968*100%,"")</f>
        <v/>
      </c>
      <c r="AK2969" s="194" t="str">
        <f t="shared" ref="AK2969" si="13130">IFERROR((AK2968-AK2967)/AK2968*100%,"")</f>
        <v/>
      </c>
      <c r="AL2969" s="194" t="str">
        <f t="shared" ref="AL2969" si="13131">IFERROR((AL2968-AL2967)/AL2968*100%,"")</f>
        <v/>
      </c>
      <c r="AM2969" s="227" t="str">
        <f>IFERROR((AM2968-AM2966)/AM2968*100%,"")</f>
        <v/>
      </c>
    </row>
    <row r="2970" spans="1:39" s="45" customFormat="1" outlineLevel="1">
      <c r="B2970" s="115"/>
      <c r="C2970" s="32"/>
      <c r="D2970" s="33"/>
      <c r="E2970" s="33"/>
      <c r="F2970" s="33"/>
      <c r="G2970" s="33"/>
      <c r="H2970" s="18"/>
      <c r="I2970" s="44"/>
      <c r="J2970" s="34"/>
      <c r="K2970" s="34"/>
      <c r="L2970" s="34"/>
      <c r="M2970" s="34"/>
      <c r="N2970" s="34"/>
      <c r="O2970" s="34"/>
      <c r="P2970" s="34"/>
      <c r="Q2970" s="34"/>
      <c r="R2970" s="34"/>
      <c r="S2970" s="34"/>
      <c r="T2970" s="34"/>
      <c r="U2970" s="34"/>
      <c r="V2970" s="34"/>
      <c r="W2970" s="34"/>
      <c r="X2970" s="34"/>
      <c r="Y2970" s="34"/>
      <c r="Z2970" s="34"/>
      <c r="AA2970" s="34"/>
      <c r="AB2970" s="34"/>
      <c r="AC2970" s="195"/>
      <c r="AD2970" s="196"/>
      <c r="AE2970" s="196"/>
      <c r="AF2970" s="196"/>
      <c r="AG2970" s="196"/>
      <c r="AH2970" s="196"/>
      <c r="AI2970" s="196"/>
      <c r="AJ2970" s="196"/>
      <c r="AK2970" s="197"/>
      <c r="AL2970" s="196"/>
      <c r="AM2970" s="198"/>
    </row>
    <row r="2971" spans="1:39" s="6" customFormat="1" outlineLevel="1">
      <c r="B2971" s="116"/>
      <c r="C2971" s="35"/>
      <c r="D2971" s="36"/>
      <c r="E2971" s="36"/>
      <c r="F2971" s="36"/>
      <c r="G2971" s="36"/>
      <c r="H2971" s="37"/>
      <c r="I2971" s="38" t="s">
        <v>24</v>
      </c>
      <c r="J2971" s="21" t="e">
        <f>AVERAGE(J2951:J2952,J2954,J2956,J2958,J2960,J2962,J2964,J2966,J2968)</f>
        <v>#DIV/0!</v>
      </c>
      <c r="K2971" s="21" t="e">
        <f t="shared" ref="K2971:AB2971" si="13132">AVERAGE(K2951:K2952,K2954,K2956,K2958,K2960,K2962,K2964,K2966,K2968)</f>
        <v>#DIV/0!</v>
      </c>
      <c r="L2971" s="21" t="e">
        <f t="shared" si="13132"/>
        <v>#DIV/0!</v>
      </c>
      <c r="M2971" s="21" t="e">
        <f t="shared" si="13132"/>
        <v>#DIV/0!</v>
      </c>
      <c r="N2971" s="21" t="e">
        <f t="shared" si="13132"/>
        <v>#DIV/0!</v>
      </c>
      <c r="O2971" s="21" t="e">
        <f t="shared" si="13132"/>
        <v>#DIV/0!</v>
      </c>
      <c r="P2971" s="21" t="e">
        <f t="shared" si="13132"/>
        <v>#DIV/0!</v>
      </c>
      <c r="Q2971" s="21">
        <f t="shared" si="13132"/>
        <v>0</v>
      </c>
      <c r="R2971" s="21" t="e">
        <f t="shared" si="13132"/>
        <v>#DIV/0!</v>
      </c>
      <c r="S2971" s="21" t="e">
        <f t="shared" si="13132"/>
        <v>#DIV/0!</v>
      </c>
      <c r="T2971" s="21">
        <f t="shared" si="13132"/>
        <v>0</v>
      </c>
      <c r="U2971" s="21" t="e">
        <f t="shared" si="13132"/>
        <v>#DIV/0!</v>
      </c>
      <c r="V2971" s="21" t="e">
        <f t="shared" si="13132"/>
        <v>#DIV/0!</v>
      </c>
      <c r="W2971" s="21" t="e">
        <f t="shared" si="13132"/>
        <v>#DIV/0!</v>
      </c>
      <c r="X2971" s="21" t="e">
        <f t="shared" si="13132"/>
        <v>#DIV/0!</v>
      </c>
      <c r="Y2971" s="21" t="e">
        <f t="shared" si="13132"/>
        <v>#DIV/0!</v>
      </c>
      <c r="Z2971" s="21" t="e">
        <f t="shared" si="13132"/>
        <v>#DIV/0!</v>
      </c>
      <c r="AA2971" s="21" t="e">
        <f t="shared" si="13132"/>
        <v>#DIV/0!</v>
      </c>
      <c r="AB2971" s="21" t="e">
        <f t="shared" si="13132"/>
        <v>#DIV/0!</v>
      </c>
      <c r="AC2971" s="199"/>
      <c r="AD2971" s="200"/>
      <c r="AE2971" s="200"/>
      <c r="AF2971" s="200"/>
      <c r="AG2971" s="200"/>
      <c r="AH2971" s="200"/>
      <c r="AI2971" s="200"/>
      <c r="AJ2971" s="200"/>
      <c r="AK2971" s="201"/>
      <c r="AL2971" s="200"/>
      <c r="AM2971" s="202"/>
    </row>
    <row r="2972" spans="1:39" s="6" customFormat="1" outlineLevel="1">
      <c r="B2972" s="116"/>
      <c r="C2972" s="35"/>
      <c r="D2972" s="36"/>
      <c r="E2972" s="36"/>
      <c r="F2972" s="36"/>
      <c r="G2972" s="36"/>
      <c r="H2972" s="37"/>
      <c r="I2972" s="38" t="s">
        <v>26</v>
      </c>
      <c r="J2972" s="21">
        <f>MIN(J2951:J2952,J2954,J2956,J2958,J2960,J2962,J2964,J2966,J2968)</f>
        <v>0</v>
      </c>
      <c r="K2972" s="21">
        <f t="shared" ref="K2972:AB2972" si="13133">MIN(K2951:K2952,K2954,K2956,K2958,K2960,K2962,K2964,K2966,K2968)</f>
        <v>0</v>
      </c>
      <c r="L2972" s="21">
        <f t="shared" si="13133"/>
        <v>0</v>
      </c>
      <c r="M2972" s="21">
        <f t="shared" si="13133"/>
        <v>0</v>
      </c>
      <c r="N2972" s="21">
        <f t="shared" si="13133"/>
        <v>0</v>
      </c>
      <c r="O2972" s="21">
        <f t="shared" si="13133"/>
        <v>0</v>
      </c>
      <c r="P2972" s="21">
        <f t="shared" si="13133"/>
        <v>0</v>
      </c>
      <c r="Q2972" s="21">
        <f t="shared" si="13133"/>
        <v>0</v>
      </c>
      <c r="R2972" s="21">
        <f t="shared" si="13133"/>
        <v>0</v>
      </c>
      <c r="S2972" s="21">
        <f t="shared" si="13133"/>
        <v>0</v>
      </c>
      <c r="T2972" s="21">
        <f t="shared" si="13133"/>
        <v>0</v>
      </c>
      <c r="U2972" s="21">
        <f t="shared" si="13133"/>
        <v>0</v>
      </c>
      <c r="V2972" s="21">
        <f t="shared" si="13133"/>
        <v>0</v>
      </c>
      <c r="W2972" s="21">
        <f t="shared" si="13133"/>
        <v>0</v>
      </c>
      <c r="X2972" s="21" t="e">
        <f t="shared" si="13133"/>
        <v>#DIV/0!</v>
      </c>
      <c r="Y2972" s="21">
        <f t="shared" si="13133"/>
        <v>0</v>
      </c>
      <c r="Z2972" s="21">
        <f t="shared" si="13133"/>
        <v>0</v>
      </c>
      <c r="AA2972" s="21">
        <f t="shared" si="13133"/>
        <v>0</v>
      </c>
      <c r="AB2972" s="21">
        <f t="shared" si="13133"/>
        <v>0</v>
      </c>
      <c r="AC2972" s="199"/>
      <c r="AD2972" s="200"/>
      <c r="AE2972" s="200"/>
      <c r="AF2972" s="200"/>
      <c r="AG2972" s="200"/>
      <c r="AH2972" s="200"/>
      <c r="AI2972" s="200"/>
      <c r="AJ2972" s="200"/>
      <c r="AK2972" s="201"/>
      <c r="AL2972" s="200"/>
      <c r="AM2972" s="202"/>
    </row>
    <row r="2973" spans="1:39" s="6" customFormat="1" outlineLevel="1">
      <c r="B2973" s="116"/>
      <c r="C2973" s="35"/>
      <c r="D2973" s="36"/>
      <c r="E2973" s="36"/>
      <c r="F2973" s="36"/>
      <c r="G2973" s="36"/>
      <c r="H2973" s="37"/>
      <c r="I2973" s="38" t="s">
        <v>25</v>
      </c>
      <c r="J2973" s="21">
        <f>MAX(J2951:J2952,J2954,J2956,J2958,J2960,J2962,J2964,J2966,J2968)</f>
        <v>0</v>
      </c>
      <c r="K2973" s="21">
        <f t="shared" ref="K2973:AB2973" si="13134">MAX(K2951:K2952,K2954,K2956,K2958,K2960,K2962,K2964,K2966,K2968)</f>
        <v>0</v>
      </c>
      <c r="L2973" s="21">
        <f t="shared" si="13134"/>
        <v>0</v>
      </c>
      <c r="M2973" s="21">
        <f t="shared" si="13134"/>
        <v>0</v>
      </c>
      <c r="N2973" s="21">
        <f t="shared" si="13134"/>
        <v>0</v>
      </c>
      <c r="O2973" s="21">
        <f t="shared" si="13134"/>
        <v>0</v>
      </c>
      <c r="P2973" s="21">
        <f t="shared" si="13134"/>
        <v>0</v>
      </c>
      <c r="Q2973" s="21">
        <f t="shared" si="13134"/>
        <v>0</v>
      </c>
      <c r="R2973" s="21">
        <f t="shared" si="13134"/>
        <v>0</v>
      </c>
      <c r="S2973" s="21">
        <f t="shared" si="13134"/>
        <v>0</v>
      </c>
      <c r="T2973" s="21">
        <f t="shared" si="13134"/>
        <v>0</v>
      </c>
      <c r="U2973" s="21">
        <f t="shared" si="13134"/>
        <v>0</v>
      </c>
      <c r="V2973" s="21">
        <f t="shared" si="13134"/>
        <v>0</v>
      </c>
      <c r="W2973" s="21">
        <f t="shared" si="13134"/>
        <v>0</v>
      </c>
      <c r="X2973" s="21" t="e">
        <f t="shared" si="13134"/>
        <v>#DIV/0!</v>
      </c>
      <c r="Y2973" s="21">
        <f t="shared" si="13134"/>
        <v>0</v>
      </c>
      <c r="Z2973" s="21">
        <f t="shared" si="13134"/>
        <v>0</v>
      </c>
      <c r="AA2973" s="21">
        <f t="shared" si="13134"/>
        <v>0</v>
      </c>
      <c r="AB2973" s="21">
        <f t="shared" si="13134"/>
        <v>0</v>
      </c>
      <c r="AC2973" s="199"/>
      <c r="AD2973" s="200"/>
      <c r="AE2973" s="200"/>
      <c r="AF2973" s="200"/>
      <c r="AG2973" s="200"/>
      <c r="AH2973" s="200"/>
      <c r="AI2973" s="200"/>
      <c r="AJ2973" s="200"/>
      <c r="AK2973" s="201"/>
      <c r="AL2973" s="200"/>
      <c r="AM2973" s="202"/>
    </row>
    <row r="2974" spans="1:39" s="6" customFormat="1" outlineLevel="1">
      <c r="B2974" s="116"/>
      <c r="C2974" s="35"/>
      <c r="D2974" s="36"/>
      <c r="E2974" s="36"/>
      <c r="F2974" s="36"/>
      <c r="G2974" s="36"/>
      <c r="H2974" s="37"/>
      <c r="I2974" s="38"/>
      <c r="J2974" s="21"/>
      <c r="K2974" s="21"/>
      <c r="L2974" s="21"/>
      <c r="M2974" s="21"/>
      <c r="N2974" s="21"/>
      <c r="O2974" s="21"/>
      <c r="P2974" s="21"/>
      <c r="Q2974" s="21"/>
      <c r="R2974" s="21"/>
      <c r="S2974" s="21"/>
      <c r="T2974" s="21"/>
      <c r="U2974" s="21"/>
      <c r="V2974" s="21"/>
      <c r="W2974" s="21"/>
      <c r="X2974" s="21"/>
      <c r="Y2974" s="21"/>
      <c r="Z2974" s="21"/>
      <c r="AA2974" s="21"/>
      <c r="AB2974" s="21"/>
      <c r="AC2974" s="200"/>
      <c r="AD2974" s="200"/>
      <c r="AE2974" s="200"/>
      <c r="AF2974" s="200"/>
      <c r="AG2974" s="200"/>
      <c r="AH2974" s="200"/>
      <c r="AI2974" s="200"/>
      <c r="AJ2974" s="200"/>
      <c r="AK2974" s="200"/>
      <c r="AL2974" s="200"/>
      <c r="AM2974" s="202"/>
    </row>
    <row r="2975" spans="1:39" s="31" customFormat="1" ht="16.5" outlineLevel="1" thickBot="1">
      <c r="B2975" s="117"/>
      <c r="C2975" s="39"/>
      <c r="D2975" s="40"/>
      <c r="E2975" s="40"/>
      <c r="F2975" s="40"/>
      <c r="G2975" s="40"/>
      <c r="H2975" s="41"/>
      <c r="I2975" s="42"/>
      <c r="J2975" s="43"/>
      <c r="K2975" s="43"/>
      <c r="L2975" s="43"/>
      <c r="M2975" s="43"/>
      <c r="N2975" s="43"/>
      <c r="O2975" s="43"/>
      <c r="P2975" s="43"/>
      <c r="Q2975" s="43"/>
      <c r="R2975" s="43"/>
      <c r="S2975" s="43"/>
      <c r="T2975" s="43"/>
      <c r="U2975" s="43"/>
      <c r="V2975" s="43"/>
      <c r="W2975" s="43"/>
      <c r="X2975" s="43"/>
      <c r="Y2975" s="43"/>
      <c r="Z2975" s="43"/>
      <c r="AA2975" s="43"/>
      <c r="AB2975" s="43"/>
      <c r="AC2975" s="204"/>
      <c r="AD2975" s="204"/>
      <c r="AE2975" s="204"/>
      <c r="AF2975" s="204"/>
      <c r="AG2975" s="204"/>
      <c r="AH2975" s="204"/>
      <c r="AI2975" s="204"/>
      <c r="AJ2975" s="204"/>
      <c r="AK2975" s="204"/>
      <c r="AL2975" s="204"/>
      <c r="AM2975" s="205"/>
    </row>
    <row r="2976" spans="1:39" customFormat="1">
      <c r="B2976" s="118"/>
      <c r="C2976" s="28"/>
      <c r="D2976" s="19"/>
      <c r="E2976" s="19"/>
      <c r="F2976" s="19"/>
      <c r="G2976" s="19"/>
      <c r="H2976" s="29"/>
      <c r="I2976" s="20"/>
      <c r="J2976" s="30"/>
      <c r="K2976" s="30"/>
      <c r="L2976" s="30"/>
      <c r="M2976" s="30"/>
      <c r="N2976" s="30"/>
      <c r="O2976" s="30"/>
      <c r="P2976" s="30"/>
      <c r="Q2976" s="30"/>
      <c r="R2976" s="30"/>
      <c r="S2976" s="30"/>
      <c r="T2976" s="30"/>
      <c r="U2976" s="30"/>
      <c r="V2976" s="30"/>
      <c r="W2976" s="30"/>
      <c r="X2976" s="30"/>
      <c r="Y2976" s="30"/>
      <c r="Z2976" s="30"/>
      <c r="AA2976" s="30"/>
      <c r="AB2976" s="30"/>
      <c r="AC2976" s="206"/>
      <c r="AD2976" s="206"/>
      <c r="AE2976" s="206"/>
      <c r="AF2976" s="206"/>
      <c r="AG2976" s="206"/>
      <c r="AH2976" s="206"/>
      <c r="AI2976" s="206"/>
      <c r="AJ2976" s="206"/>
      <c r="AK2976" s="206"/>
      <c r="AL2976" s="206"/>
      <c r="AM2976" s="207"/>
    </row>
    <row r="2977" spans="1:39" customFormat="1" outlineLevel="1">
      <c r="B2977" s="114" t="s">
        <v>41</v>
      </c>
      <c r="C2977" s="28"/>
      <c r="D2977" s="19"/>
      <c r="E2977" s="19"/>
      <c r="F2977" s="19"/>
      <c r="G2977" s="19"/>
      <c r="H2977" s="29"/>
      <c r="I2977" s="20"/>
      <c r="J2977" s="30"/>
      <c r="K2977" s="30"/>
      <c r="L2977" s="30"/>
      <c r="M2977" s="30"/>
      <c r="N2977" s="30"/>
      <c r="O2977" s="30"/>
      <c r="P2977" s="30"/>
      <c r="Q2977" s="30"/>
      <c r="R2977" s="30"/>
      <c r="S2977" s="30"/>
      <c r="T2977" s="30"/>
      <c r="U2977" s="30"/>
      <c r="V2977" s="30"/>
      <c r="W2977" s="30"/>
      <c r="X2977" s="30"/>
      <c r="Y2977" s="30"/>
      <c r="Z2977" s="30"/>
      <c r="AA2977" s="30"/>
      <c r="AB2977" s="30"/>
      <c r="AC2977" s="206"/>
      <c r="AD2977" s="206"/>
      <c r="AE2977" s="206"/>
      <c r="AF2977" s="206"/>
      <c r="AG2977" s="206"/>
      <c r="AH2977" s="206"/>
      <c r="AI2977" s="206"/>
      <c r="AJ2977" s="206"/>
      <c r="AK2977" s="206"/>
      <c r="AL2977" s="206"/>
      <c r="AM2977" s="207"/>
    </row>
    <row r="2978" spans="1:39" customFormat="1" outlineLevel="1">
      <c r="A2978" t="str">
        <f>B2978&amp;C2978</f>
        <v>Surname, Forename1</v>
      </c>
      <c r="B2978" s="255" t="s">
        <v>28</v>
      </c>
      <c r="C2978" s="122">
        <v>1</v>
      </c>
      <c r="D2978" s="26" t="s">
        <v>22</v>
      </c>
      <c r="E2978" s="103"/>
      <c r="F2978" s="217"/>
      <c r="G2978" s="218"/>
      <c r="H2978" s="16"/>
      <c r="I2978" s="16"/>
      <c r="J2978" s="17"/>
      <c r="K2978" s="94"/>
      <c r="L2978" s="94"/>
      <c r="M2978" s="94"/>
      <c r="N2978" s="94"/>
      <c r="O2978" s="94"/>
      <c r="P2978" s="94"/>
      <c r="Q2978" s="17">
        <f>SUM(K2978:P2978)</f>
        <v>0</v>
      </c>
      <c r="R2978" s="94"/>
      <c r="S2978" s="94"/>
      <c r="T2978" s="17">
        <f>SUM(R2978:S2978)</f>
        <v>0</v>
      </c>
      <c r="U2978" s="17"/>
      <c r="V2978" s="94"/>
      <c r="W2978" s="17"/>
      <c r="X2978" s="94" t="e">
        <f>AVERAGE(V2978:W2978)</f>
        <v>#DIV/0!</v>
      </c>
      <c r="Y2978" s="17"/>
      <c r="Z2978" s="17"/>
      <c r="AA2978" s="17"/>
      <c r="AB2978" s="17"/>
      <c r="AC2978" s="190">
        <f>IF(J2978&lt;&gt;0,INT(25.4347*POWER((18-J2978),1.81)),0)</f>
        <v>0</v>
      </c>
      <c r="AD2978" s="190">
        <f>IF(Q2978&lt;&gt;0,INT(0.14354*POWER(((10*Q2978)-220),1.4)),0)</f>
        <v>0</v>
      </c>
      <c r="AE2978" s="190">
        <f>IF(T2978&lt;&gt;0,INT(51.39*POWER((T2978-1.5),1.05)),0)</f>
        <v>0</v>
      </c>
      <c r="AF2978" s="190">
        <f>IF(U2978&lt;&gt;0,INT(0.8465*POWER(((100*U2978)-75),1.42)),0)</f>
        <v>0</v>
      </c>
      <c r="AG2978" s="190" t="e">
        <f>IF(X2978&lt;&gt;0,INT(1.53775*POWER((82-X2978),1.81)),0)</f>
        <v>#DIV/0!</v>
      </c>
      <c r="AH2978" s="190">
        <f>IF(Y2978&lt;&gt;0,INT(5.74352*POWER((28.5-Y2978),1.92)),0)</f>
        <v>0</v>
      </c>
      <c r="AI2978" s="190">
        <f>IF(Z2978&lt;&gt;0,INT(12.91*POWER((Z2978-4),1.1)),0)</f>
        <v>0</v>
      </c>
      <c r="AJ2978" s="190">
        <f>IF(AA2978&lt;&gt;0,INT(0.2797*POWER(((100*AA2978)),1.35)),0)</f>
        <v>0</v>
      </c>
      <c r="AK2978" s="191">
        <f>IF(AB2978&lt;&gt;0,INT(100.14*POWER((AB2978-1),1.08)),0)</f>
        <v>0</v>
      </c>
      <c r="AL2978" s="208">
        <v>7</v>
      </c>
      <c r="AM2978" s="193" t="e">
        <f>SUM(AC2978:AK2978)</f>
        <v>#DIV/0!</v>
      </c>
    </row>
    <row r="2979" spans="1:39" customFormat="1" outlineLevel="1">
      <c r="A2979" t="str">
        <f>B2978&amp;C2979</f>
        <v>Surname, Forename2</v>
      </c>
      <c r="B2979" s="256"/>
      <c r="C2979" s="123">
        <v>2</v>
      </c>
      <c r="D2979" s="26" t="s">
        <v>22</v>
      </c>
      <c r="E2979" s="103"/>
      <c r="F2979" s="219"/>
      <c r="G2979" s="220"/>
      <c r="H2979" s="15"/>
      <c r="I2979" s="16"/>
      <c r="J2979" s="17"/>
      <c r="K2979" s="94"/>
      <c r="L2979" s="94"/>
      <c r="M2979" s="94"/>
      <c r="N2979" s="94"/>
      <c r="O2979" s="94"/>
      <c r="P2979" s="94"/>
      <c r="Q2979" s="17" t="str">
        <f>IF(SUM(K2979:P2979)=0,"",SUM(K2979:P2979))</f>
        <v/>
      </c>
      <c r="R2979" s="94"/>
      <c r="S2979" s="94"/>
      <c r="T2979" s="17" t="str">
        <f>IF(SUM(R2979:S2979)=0,"",SUM(R2979:S2979))</f>
        <v/>
      </c>
      <c r="U2979" s="17"/>
      <c r="V2979" s="94"/>
      <c r="W2979" s="17"/>
      <c r="X2979" s="94" t="str">
        <f>IFERROR(AVERAGE(V2979:W2979),"")</f>
        <v/>
      </c>
      <c r="Y2979" s="17"/>
      <c r="Z2979" s="17"/>
      <c r="AA2979" s="71"/>
      <c r="AB2979" s="17"/>
      <c r="AC2979" s="190" t="str">
        <f>IF(J2979="","",IF(J2979&lt;&gt;0,INT(25.4347*POWER((18-J2979),1.81)),0))</f>
        <v/>
      </c>
      <c r="AD2979" s="190" t="str">
        <f>IFERROR(IF(Q2979&lt;&gt;0,INT(0.14354*POWER(((10*Q2979)-220),1.4)),0),"")</f>
        <v/>
      </c>
      <c r="AE2979" s="190" t="str">
        <f>IFERROR(IF(T2979&lt;&gt;0,INT(51.39*POWER((T2979-1.5),1.05)),0),"")</f>
        <v/>
      </c>
      <c r="AF2979" s="190">
        <f>IF(U2979&lt;&gt;0,INT(0.8465*POWER(((100*U2979)-75),1.42)),0)</f>
        <v>0</v>
      </c>
      <c r="AG2979" s="190" t="str">
        <f>IFERROR(IF(X2979&lt;&gt;0,INT(1.53775*POWER((82-X2979),1.81)),0),"")</f>
        <v/>
      </c>
      <c r="AH2979" s="190" t="str">
        <f>IF(Y2979="","",IF(Y2979&lt;&gt;0,INT(5.74352*POWER((28.5-Y2979),1.92)),0))</f>
        <v/>
      </c>
      <c r="AI2979" s="190">
        <f>IF(Z2979&lt;&gt;0,INT(12.91*POWER((Z2979-4),1.1)),0)</f>
        <v>0</v>
      </c>
      <c r="AJ2979" s="190" t="str">
        <f>IF(AA2979="","",IF(AA2979&lt;&gt;0,INT(0.2797*POWER(((100*AA2979)),1.35)),0))</f>
        <v/>
      </c>
      <c r="AK2979" s="191" t="str">
        <f>IF(AB2979="","",IF(AB2979&lt;&gt;0,INT(100.14*POWER((AB2979-1),1.08)),0))</f>
        <v/>
      </c>
      <c r="AL2979" s="192">
        <f>COUNT(J2979,Q2979,T2979,X2979,Y2979,AA2979,AB2979)</f>
        <v>0</v>
      </c>
      <c r="AM2979" s="193" t="str">
        <f>IF(AL2979=0,"",SUM(AC2979:AK2979))</f>
        <v/>
      </c>
    </row>
    <row r="2980" spans="1:39" customFormat="1" outlineLevel="1">
      <c r="B2980" s="256"/>
      <c r="C2980" s="124" t="s">
        <v>65</v>
      </c>
      <c r="D2980" s="103"/>
      <c r="E2980" s="103"/>
      <c r="F2980" s="219"/>
      <c r="G2980" s="220"/>
      <c r="H2980" s="104"/>
      <c r="I2980" s="105"/>
      <c r="J2980" s="107" t="str">
        <f>IFERROR((J2978-J2979)/J2979*100%,"")</f>
        <v/>
      </c>
      <c r="K2980" s="107" t="str">
        <f>IFERROR((K2979-K2978)/K2979*100%,"")</f>
        <v/>
      </c>
      <c r="L2980" s="107" t="str">
        <f t="shared" ref="L2980:S2980" si="13135">IFERROR((L2979-L2978)/L2979*100%,"")</f>
        <v/>
      </c>
      <c r="M2980" s="107" t="str">
        <f t="shared" si="13135"/>
        <v/>
      </c>
      <c r="N2980" s="107" t="str">
        <f t="shared" si="13135"/>
        <v/>
      </c>
      <c r="O2980" s="107" t="str">
        <f t="shared" si="13135"/>
        <v/>
      </c>
      <c r="P2980" s="107" t="str">
        <f t="shared" si="13135"/>
        <v/>
      </c>
      <c r="Q2980" s="107" t="str">
        <f t="shared" si="13135"/>
        <v/>
      </c>
      <c r="R2980" s="107" t="str">
        <f t="shared" si="13135"/>
        <v/>
      </c>
      <c r="S2980" s="107" t="str">
        <f t="shared" si="13135"/>
        <v/>
      </c>
      <c r="T2980" s="107" t="str">
        <f>IFERROR((T2979-T2978)/T2979*100%,"")</f>
        <v/>
      </c>
      <c r="U2980" s="107" t="str">
        <f t="shared" ref="U2980" si="13136">IFERROR((U2979-U2978)/U2979*100%,"")</f>
        <v/>
      </c>
      <c r="V2980" s="107" t="str">
        <f>IFERROR((V2978-V2979)/V2979*100%,"")</f>
        <v/>
      </c>
      <c r="W2980" s="107" t="str">
        <f>IFERROR((W2978-W2979)/W2979*100%,"")</f>
        <v/>
      </c>
      <c r="X2980" s="107" t="str">
        <f>IFERROR((X2978-X2979)/X2979*100%,"")</f>
        <v/>
      </c>
      <c r="Y2980" s="107" t="str">
        <f>IFERROR((Y2978-Y2979)/Y2979*100%,"")</f>
        <v/>
      </c>
      <c r="Z2980" s="107" t="str">
        <f t="shared" ref="Z2980:AB2980" si="13137">IFERROR((Z2979-Z2978)/Z2979*100%,"")</f>
        <v/>
      </c>
      <c r="AA2980" s="107" t="str">
        <f t="shared" si="13137"/>
        <v/>
      </c>
      <c r="AB2980" s="107" t="str">
        <f t="shared" si="13137"/>
        <v/>
      </c>
      <c r="AC2980" s="194" t="str">
        <f t="shared" ref="AC2980" si="13138">IFERROR((AC2979-AC2978)/AC2979*100%,"")</f>
        <v/>
      </c>
      <c r="AD2980" s="194" t="str">
        <f t="shared" ref="AD2980" si="13139">IFERROR((AD2979-AD2978)/AD2979*100%,"")</f>
        <v/>
      </c>
      <c r="AE2980" s="194" t="str">
        <f t="shared" ref="AE2980" si="13140">IFERROR((AE2979-AE2978)/AE2979*100%,"")</f>
        <v/>
      </c>
      <c r="AF2980" s="194" t="str">
        <f t="shared" ref="AF2980" si="13141">IFERROR((AF2979-AF2978)/AF2979*100%,"")</f>
        <v/>
      </c>
      <c r="AG2980" s="194" t="str">
        <f t="shared" ref="AG2980" si="13142">IFERROR((AG2979-AG2978)/AG2979*100%,"")</f>
        <v/>
      </c>
      <c r="AH2980" s="194" t="str">
        <f t="shared" ref="AH2980" si="13143">IFERROR((AH2979-AH2978)/AH2979*100%,"")</f>
        <v/>
      </c>
      <c r="AI2980" s="194" t="str">
        <f t="shared" ref="AI2980" si="13144">IFERROR((AI2979-AI2978)/AI2979*100%,"")</f>
        <v/>
      </c>
      <c r="AJ2980" s="194" t="str">
        <f t="shared" ref="AJ2980" si="13145">IFERROR((AJ2979-AJ2978)/AJ2979*100%,"")</f>
        <v/>
      </c>
      <c r="AK2980" s="194" t="str">
        <f t="shared" ref="AK2980" si="13146">IFERROR((AK2979-AK2978)/AK2979*100%,"")</f>
        <v/>
      </c>
      <c r="AL2980" s="194" t="str">
        <f t="shared" ref="AL2980:AM2980" si="13147">IFERROR((AL2979-AL2978)/AL2979*100%,"")</f>
        <v/>
      </c>
      <c r="AM2980" s="228" t="str">
        <f t="shared" si="13147"/>
        <v/>
      </c>
    </row>
    <row r="2981" spans="1:39" customFormat="1" outlineLevel="1">
      <c r="A2981" t="str">
        <f>B2978&amp;C2981</f>
        <v>Surname, Forename3</v>
      </c>
      <c r="B2981" s="256"/>
      <c r="C2981" s="123">
        <v>3</v>
      </c>
      <c r="D2981" s="26" t="s">
        <v>22</v>
      </c>
      <c r="E2981" s="103"/>
      <c r="F2981" s="219"/>
      <c r="G2981" s="220"/>
      <c r="H2981" s="15"/>
      <c r="I2981" s="16"/>
      <c r="J2981" s="17"/>
      <c r="K2981" s="94"/>
      <c r="L2981" s="94"/>
      <c r="M2981" s="94"/>
      <c r="N2981" s="94"/>
      <c r="O2981" s="94"/>
      <c r="P2981" s="94"/>
      <c r="Q2981" s="17" t="str">
        <f>IF(SUM(K2981:P2981)=0,"",SUM(K2981:P2981))</f>
        <v/>
      </c>
      <c r="R2981" s="94"/>
      <c r="S2981" s="94"/>
      <c r="T2981" s="17" t="str">
        <f>IF(SUM(R2981:S2981)=0,"",SUM(R2981:S2981))</f>
        <v/>
      </c>
      <c r="U2981" s="17"/>
      <c r="V2981" s="94"/>
      <c r="W2981" s="17"/>
      <c r="X2981" s="94" t="str">
        <f>IFERROR(AVERAGE(V2981:W2981),"")</f>
        <v/>
      </c>
      <c r="Y2981" s="17"/>
      <c r="Z2981" s="17"/>
      <c r="AA2981" s="71"/>
      <c r="AB2981" s="17"/>
      <c r="AC2981" s="190" t="str">
        <f>IF(J2981="","",IF(J2981&lt;&gt;0,INT(25.4347*POWER((18-J2981),1.81)),0))</f>
        <v/>
      </c>
      <c r="AD2981" s="190" t="str">
        <f>IFERROR(IF(Q2981&lt;&gt;0,INT(0.14354*POWER(((10*Q2981)-220),1.4)),0),"")</f>
        <v/>
      </c>
      <c r="AE2981" s="190" t="str">
        <f>IFERROR(IF(T2981&lt;&gt;0,INT(51.39*POWER((T2981-1.5),1.05)),0),"")</f>
        <v/>
      </c>
      <c r="AF2981" s="190">
        <f>IF(U2981&lt;&gt;0,INT(0.8465*POWER(((100*U2981)-75),1.42)),0)</f>
        <v>0</v>
      </c>
      <c r="AG2981" s="190" t="str">
        <f>IFERROR(IF(X2981&lt;&gt;0,INT(1.53775*POWER((82-X2981),1.81)),0),"")</f>
        <v/>
      </c>
      <c r="AH2981" s="190" t="str">
        <f>IF(Y2981="","",IF(Y2981&lt;&gt;0,INT(5.74352*POWER((28.5-Y2981),1.92)),0))</f>
        <v/>
      </c>
      <c r="AI2981" s="190">
        <f>IF(Z2981&lt;&gt;0,INT(12.91*POWER((Z2981-4),1.1)),0)</f>
        <v>0</v>
      </c>
      <c r="AJ2981" s="190" t="str">
        <f>IF(AA2981="","",IF(AA2981&lt;&gt;0,INT(0.2797*POWER(((100*AA2981)),1.35)),0))</f>
        <v/>
      </c>
      <c r="AK2981" s="191" t="str">
        <f>IF(AB2981="","",IF(AB2981&lt;&gt;0,INT(100.14*POWER((AB2981-1),1.08)),0))</f>
        <v/>
      </c>
      <c r="AL2981" s="192">
        <f>COUNT(J2981,Q2981,T2981,X2981,Y2981,AA2981,AB2981)</f>
        <v>0</v>
      </c>
      <c r="AM2981" s="193" t="str">
        <f>IF(AL2981=0,"",SUM(AC2981:AK2981))</f>
        <v/>
      </c>
    </row>
    <row r="2982" spans="1:39" customFormat="1" outlineLevel="1">
      <c r="B2982" s="256"/>
      <c r="C2982" s="124" t="s">
        <v>65</v>
      </c>
      <c r="D2982" s="103"/>
      <c r="E2982" s="103"/>
      <c r="F2982" s="219"/>
      <c r="G2982" s="220"/>
      <c r="H2982" s="104"/>
      <c r="I2982" s="105"/>
      <c r="J2982" s="107" t="str">
        <f>IFERROR((J2979-J2981)/J2981*100%,"")</f>
        <v/>
      </c>
      <c r="K2982" s="107" t="str">
        <f t="shared" ref="K2982:T2982" si="13148">IFERROR((K2981-K2979)/K2981*100%,"")</f>
        <v/>
      </c>
      <c r="L2982" s="107" t="str">
        <f t="shared" si="13148"/>
        <v/>
      </c>
      <c r="M2982" s="107" t="str">
        <f t="shared" si="13148"/>
        <v/>
      </c>
      <c r="N2982" s="107" t="str">
        <f t="shared" si="13148"/>
        <v/>
      </c>
      <c r="O2982" s="107" t="str">
        <f t="shared" si="13148"/>
        <v/>
      </c>
      <c r="P2982" s="107" t="str">
        <f t="shared" si="13148"/>
        <v/>
      </c>
      <c r="Q2982" s="107" t="str">
        <f t="shared" si="13148"/>
        <v/>
      </c>
      <c r="R2982" s="107" t="str">
        <f t="shared" si="13148"/>
        <v/>
      </c>
      <c r="S2982" s="107" t="str">
        <f t="shared" si="13148"/>
        <v/>
      </c>
      <c r="T2982" s="107" t="str">
        <f t="shared" si="13148"/>
        <v/>
      </c>
      <c r="U2982" s="107" t="str">
        <f t="shared" ref="U2982" si="13149">IFERROR((U2981-U2980)/U2981*100%,"")</f>
        <v/>
      </c>
      <c r="V2982" s="107" t="str">
        <f>IFERROR((V2979-V2981)/V2981*100%,"")</f>
        <v/>
      </c>
      <c r="W2982" s="107" t="str">
        <f>IFERROR((W2979-W2981)/W2981*100%,"")</f>
        <v/>
      </c>
      <c r="X2982" s="107" t="str">
        <f>IFERROR((X2979-X2981)/X2981*100%,"")</f>
        <v/>
      </c>
      <c r="Y2982" s="107" t="str">
        <f>IFERROR((Y2979-Y2981)/Y2981*100%,"")</f>
        <v/>
      </c>
      <c r="Z2982" s="107" t="str">
        <f t="shared" ref="Z2982" si="13150">IFERROR((Z2981-Z2980)/Z2981*100%,"")</f>
        <v/>
      </c>
      <c r="AA2982" s="107" t="str">
        <f>IFERROR((AA2981-AA2979)/AA2981*100%,"")</f>
        <v/>
      </c>
      <c r="AB2982" s="107" t="str">
        <f>IFERROR((AB2981-AB2979)/AB2981*100%,"")</f>
        <v/>
      </c>
      <c r="AC2982" s="194" t="str">
        <f t="shared" ref="AC2982" si="13151">IFERROR((AC2981-AC2980)/AC2981*100%,"")</f>
        <v/>
      </c>
      <c r="AD2982" s="194" t="str">
        <f t="shared" ref="AD2982" si="13152">IFERROR((AD2981-AD2980)/AD2981*100%,"")</f>
        <v/>
      </c>
      <c r="AE2982" s="194" t="str">
        <f t="shared" ref="AE2982" si="13153">IFERROR((AE2981-AE2980)/AE2981*100%,"")</f>
        <v/>
      </c>
      <c r="AF2982" s="194" t="str">
        <f t="shared" ref="AF2982" si="13154">IFERROR((AF2981-AF2980)/AF2981*100%,"")</f>
        <v/>
      </c>
      <c r="AG2982" s="194" t="str">
        <f t="shared" ref="AG2982" si="13155">IFERROR((AG2981-AG2980)/AG2981*100%,"")</f>
        <v/>
      </c>
      <c r="AH2982" s="194" t="str">
        <f t="shared" ref="AH2982" si="13156">IFERROR((AH2981-AH2980)/AH2981*100%,"")</f>
        <v/>
      </c>
      <c r="AI2982" s="194" t="str">
        <f t="shared" ref="AI2982" si="13157">IFERROR((AI2981-AI2980)/AI2981*100%,"")</f>
        <v/>
      </c>
      <c r="AJ2982" s="194" t="str">
        <f t="shared" ref="AJ2982" si="13158">IFERROR((AJ2981-AJ2980)/AJ2981*100%,"")</f>
        <v/>
      </c>
      <c r="AK2982" s="194" t="str">
        <f t="shared" ref="AK2982" si="13159">IFERROR((AK2981-AK2980)/AK2981*100%,"")</f>
        <v/>
      </c>
      <c r="AL2982" s="194" t="str">
        <f t="shared" ref="AL2982" si="13160">IFERROR((AL2981-AL2980)/AL2981*100%,"")</f>
        <v/>
      </c>
      <c r="AM2982" s="227" t="str">
        <f>IFERROR((AM2981-AM2979)/AM2981*100%,"")</f>
        <v/>
      </c>
    </row>
    <row r="2983" spans="1:39" customFormat="1" outlineLevel="1">
      <c r="A2983" t="str">
        <f>B2978&amp;C2983</f>
        <v>Surname, Forename4</v>
      </c>
      <c r="B2983" s="256"/>
      <c r="C2983" s="123">
        <v>4</v>
      </c>
      <c r="D2983" s="26" t="s">
        <v>22</v>
      </c>
      <c r="E2983" s="103"/>
      <c r="F2983" s="219"/>
      <c r="G2983" s="220"/>
      <c r="H2983" s="15"/>
      <c r="I2983" s="16"/>
      <c r="J2983" s="17"/>
      <c r="K2983" s="94"/>
      <c r="L2983" s="94"/>
      <c r="M2983" s="94"/>
      <c r="N2983" s="94"/>
      <c r="O2983" s="94"/>
      <c r="P2983" s="94"/>
      <c r="Q2983" s="17" t="str">
        <f>IF(SUM(K2983:P2983)=0,"",SUM(K2983:P2983))</f>
        <v/>
      </c>
      <c r="R2983" s="94"/>
      <c r="S2983" s="94"/>
      <c r="T2983" s="17" t="str">
        <f>IF(SUM(R2983:S2983)=0,"",SUM(R2983:S2983))</f>
        <v/>
      </c>
      <c r="U2983" s="17"/>
      <c r="V2983" s="94"/>
      <c r="W2983" s="17"/>
      <c r="X2983" s="94" t="str">
        <f>IFERROR(AVERAGE(V2983:W2983),"")</f>
        <v/>
      </c>
      <c r="Y2983" s="17"/>
      <c r="Z2983" s="17"/>
      <c r="AA2983" s="71"/>
      <c r="AB2983" s="17"/>
      <c r="AC2983" s="190" t="str">
        <f>IF(J2983="","",IF(J2983&lt;&gt;0,INT(25.4347*POWER((18-J2983),1.81)),0))</f>
        <v/>
      </c>
      <c r="AD2983" s="190" t="str">
        <f>IFERROR(IF(Q2983&lt;&gt;0,INT(0.14354*POWER(((10*Q2983)-220),1.4)),0),"")</f>
        <v/>
      </c>
      <c r="AE2983" s="190" t="str">
        <f>IFERROR(IF(T2983&lt;&gt;0,INT(51.39*POWER((T2983-1.5),1.05)),0),"")</f>
        <v/>
      </c>
      <c r="AF2983" s="190">
        <f>IF(U2983&lt;&gt;0,INT(0.8465*POWER(((100*U2983)-75),1.42)),0)</f>
        <v>0</v>
      </c>
      <c r="AG2983" s="190" t="str">
        <f>IFERROR(IF(X2983&lt;&gt;0,INT(1.53775*POWER((82-X2983),1.81)),0),"")</f>
        <v/>
      </c>
      <c r="AH2983" s="190" t="str">
        <f>IF(Y2983="","",IF(Y2983&lt;&gt;0,INT(5.74352*POWER((28.5-Y2983),1.92)),0))</f>
        <v/>
      </c>
      <c r="AI2983" s="190">
        <f>IF(Z2983&lt;&gt;0,INT(12.91*POWER((Z2983-4),1.1)),0)</f>
        <v>0</v>
      </c>
      <c r="AJ2983" s="190" t="str">
        <f>IF(AA2983="","",IF(AA2983&lt;&gt;0,INT(0.2797*POWER(((100*AA2983)),1.35)),0))</f>
        <v/>
      </c>
      <c r="AK2983" s="191" t="str">
        <f>IF(AB2983="","",IF(AB2983&lt;&gt;0,INT(100.14*POWER((AB2983-1),1.08)),0))</f>
        <v/>
      </c>
      <c r="AL2983" s="192">
        <f>COUNT(J2983,Q2983,T2983,X2983,Y2983,AA2983,AB2983)</f>
        <v>0</v>
      </c>
      <c r="AM2983" s="193" t="str">
        <f>IF(AL2983=0,"",SUM(AC2983:AK2983))</f>
        <v/>
      </c>
    </row>
    <row r="2984" spans="1:39" customFormat="1" outlineLevel="1">
      <c r="B2984" s="256"/>
      <c r="C2984" s="124" t="s">
        <v>65</v>
      </c>
      <c r="D2984" s="103"/>
      <c r="E2984" s="103"/>
      <c r="F2984" s="219"/>
      <c r="G2984" s="220"/>
      <c r="H2984" s="104"/>
      <c r="I2984" s="105"/>
      <c r="J2984" s="107" t="str">
        <f>IFERROR((J2981-J2983)/J2983*100%,"")</f>
        <v/>
      </c>
      <c r="K2984" s="107" t="str">
        <f t="shared" ref="K2984:T2984" si="13161">IFERROR((K2983-K2981)/K2983*100%,"")</f>
        <v/>
      </c>
      <c r="L2984" s="107" t="str">
        <f t="shared" si="13161"/>
        <v/>
      </c>
      <c r="M2984" s="107" t="str">
        <f t="shared" si="13161"/>
        <v/>
      </c>
      <c r="N2984" s="107" t="str">
        <f t="shared" si="13161"/>
        <v/>
      </c>
      <c r="O2984" s="107" t="str">
        <f t="shared" si="13161"/>
        <v/>
      </c>
      <c r="P2984" s="107" t="str">
        <f t="shared" si="13161"/>
        <v/>
      </c>
      <c r="Q2984" s="107" t="str">
        <f t="shared" si="13161"/>
        <v/>
      </c>
      <c r="R2984" s="107" t="str">
        <f t="shared" si="13161"/>
        <v/>
      </c>
      <c r="S2984" s="107" t="str">
        <f t="shared" si="13161"/>
        <v/>
      </c>
      <c r="T2984" s="107" t="str">
        <f t="shared" si="13161"/>
        <v/>
      </c>
      <c r="U2984" s="107" t="str">
        <f t="shared" ref="U2984" si="13162">IFERROR((U2983-U2982)/U2983*100%,"")</f>
        <v/>
      </c>
      <c r="V2984" s="107" t="str">
        <f>IFERROR((V2981-V2983)/V2983*100%,"")</f>
        <v/>
      </c>
      <c r="W2984" s="107" t="str">
        <f>IFERROR((W2981-W2983)/W2983*100%,"")</f>
        <v/>
      </c>
      <c r="X2984" s="107" t="str">
        <f>IFERROR((X2981-X2983)/X2983*100%,"")</f>
        <v/>
      </c>
      <c r="Y2984" s="107" t="str">
        <f>IFERROR((Y2981-Y2983)/Y2983*100%,"")</f>
        <v/>
      </c>
      <c r="Z2984" s="107" t="str">
        <f t="shared" ref="Z2984" si="13163">IFERROR((Z2983-Z2982)/Z2983*100%,"")</f>
        <v/>
      </c>
      <c r="AA2984" s="107" t="str">
        <f>IFERROR((AA2983-AA2981)/AA2983*100%,"")</f>
        <v/>
      </c>
      <c r="AB2984" s="107" t="str">
        <f>IFERROR((AB2983-AB2981)/AB2983*100%,"")</f>
        <v/>
      </c>
      <c r="AC2984" s="194" t="str">
        <f t="shared" ref="AC2984" si="13164">IFERROR((AC2983-AC2982)/AC2983*100%,"")</f>
        <v/>
      </c>
      <c r="AD2984" s="194" t="str">
        <f t="shared" ref="AD2984" si="13165">IFERROR((AD2983-AD2982)/AD2983*100%,"")</f>
        <v/>
      </c>
      <c r="AE2984" s="194" t="str">
        <f t="shared" ref="AE2984" si="13166">IFERROR((AE2983-AE2982)/AE2983*100%,"")</f>
        <v/>
      </c>
      <c r="AF2984" s="194" t="str">
        <f t="shared" ref="AF2984" si="13167">IFERROR((AF2983-AF2982)/AF2983*100%,"")</f>
        <v/>
      </c>
      <c r="AG2984" s="194" t="str">
        <f t="shared" ref="AG2984" si="13168">IFERROR((AG2983-AG2982)/AG2983*100%,"")</f>
        <v/>
      </c>
      <c r="AH2984" s="194" t="str">
        <f t="shared" ref="AH2984" si="13169">IFERROR((AH2983-AH2982)/AH2983*100%,"")</f>
        <v/>
      </c>
      <c r="AI2984" s="194" t="str">
        <f t="shared" ref="AI2984" si="13170">IFERROR((AI2983-AI2982)/AI2983*100%,"")</f>
        <v/>
      </c>
      <c r="AJ2984" s="194" t="str">
        <f t="shared" ref="AJ2984" si="13171">IFERROR((AJ2983-AJ2982)/AJ2983*100%,"")</f>
        <v/>
      </c>
      <c r="AK2984" s="194" t="str">
        <f t="shared" ref="AK2984" si="13172">IFERROR((AK2983-AK2982)/AK2983*100%,"")</f>
        <v/>
      </c>
      <c r="AL2984" s="194" t="str">
        <f t="shared" ref="AL2984" si="13173">IFERROR((AL2983-AL2982)/AL2983*100%,"")</f>
        <v/>
      </c>
      <c r="AM2984" s="227" t="str">
        <f>IFERROR((AM2983-AM2981)/AM2983*100%,"")</f>
        <v/>
      </c>
    </row>
    <row r="2985" spans="1:39" customFormat="1" outlineLevel="1">
      <c r="A2985" t="str">
        <f>B2978&amp;C2985</f>
        <v>Surname, Forename5</v>
      </c>
      <c r="B2985" s="256"/>
      <c r="C2985" s="123">
        <v>5</v>
      </c>
      <c r="D2985" s="26" t="s">
        <v>22</v>
      </c>
      <c r="E2985" s="103"/>
      <c r="F2985" s="219"/>
      <c r="G2985" s="220"/>
      <c r="H2985" s="15"/>
      <c r="I2985" s="16"/>
      <c r="J2985" s="17"/>
      <c r="K2985" s="94"/>
      <c r="L2985" s="94"/>
      <c r="M2985" s="94"/>
      <c r="N2985" s="94"/>
      <c r="O2985" s="94"/>
      <c r="P2985" s="94"/>
      <c r="Q2985" s="17" t="str">
        <f>IF(SUM(K2985:P2985)=0,"",SUM(K2985:P2985))</f>
        <v/>
      </c>
      <c r="R2985" s="94"/>
      <c r="S2985" s="94"/>
      <c r="T2985" s="17" t="str">
        <f>IF(SUM(R2985:S2985)=0,"",SUM(R2985:S2985))</f>
        <v/>
      </c>
      <c r="U2985" s="17"/>
      <c r="V2985" s="94"/>
      <c r="W2985" s="17"/>
      <c r="X2985" s="94" t="str">
        <f>IFERROR(AVERAGE(V2985:W2985),"")</f>
        <v/>
      </c>
      <c r="Y2985" s="17"/>
      <c r="Z2985" s="17"/>
      <c r="AA2985" s="71"/>
      <c r="AB2985" s="17"/>
      <c r="AC2985" s="190" t="str">
        <f>IF(J2985="","",IF(J2985&lt;&gt;0,INT(25.4347*POWER((18-J2985),1.81)),0))</f>
        <v/>
      </c>
      <c r="AD2985" s="190" t="str">
        <f>IFERROR(IF(Q2985&lt;&gt;0,INT(0.14354*POWER(((10*Q2985)-220),1.4)),0),"")</f>
        <v/>
      </c>
      <c r="AE2985" s="190" t="str">
        <f>IFERROR(IF(T2985&lt;&gt;0,INT(51.39*POWER((T2985-1.5),1.05)),0),"")</f>
        <v/>
      </c>
      <c r="AF2985" s="190">
        <f>IF(U2985&lt;&gt;0,INT(0.8465*POWER(((100*U2985)-75),1.42)),0)</f>
        <v>0</v>
      </c>
      <c r="AG2985" s="190" t="str">
        <f>IFERROR(IF(X2985&lt;&gt;0,INT(1.53775*POWER((82-X2985),1.81)),0),"")</f>
        <v/>
      </c>
      <c r="AH2985" s="190" t="str">
        <f>IF(Y2985="","",IF(Y2985&lt;&gt;0,INT(5.74352*POWER((28.5-Y2985),1.92)),0))</f>
        <v/>
      </c>
      <c r="AI2985" s="190">
        <f>IF(Z2985&lt;&gt;0,INT(12.91*POWER((Z2985-4),1.1)),0)</f>
        <v>0</v>
      </c>
      <c r="AJ2985" s="190" t="str">
        <f>IF(AA2985="","",IF(AA2985&lt;&gt;0,INT(0.2797*POWER(((100*AA2985)),1.35)),0))</f>
        <v/>
      </c>
      <c r="AK2985" s="191" t="str">
        <f>IF(AB2985="","",IF(AB2985&lt;&gt;0,INT(100.14*POWER((AB2985-1),1.08)),0))</f>
        <v/>
      </c>
      <c r="AL2985" s="192">
        <f>COUNT(J2985,Q2985,T2985,X2985,Y2985,AA2985,AB2985)</f>
        <v>0</v>
      </c>
      <c r="AM2985" s="193" t="str">
        <f>IF(AL2985=0,"",SUM(AC2985:AK2985))</f>
        <v/>
      </c>
    </row>
    <row r="2986" spans="1:39" customFormat="1" outlineLevel="1">
      <c r="B2986" s="256"/>
      <c r="C2986" s="124" t="s">
        <v>65</v>
      </c>
      <c r="D2986" s="103"/>
      <c r="E2986" s="103"/>
      <c r="F2986" s="219"/>
      <c r="G2986" s="220"/>
      <c r="H2986" s="104"/>
      <c r="I2986" s="105"/>
      <c r="J2986" s="107" t="str">
        <f>IFERROR((J2983-J2985)/J2985*100%,"")</f>
        <v/>
      </c>
      <c r="K2986" s="107" t="str">
        <f t="shared" ref="K2986:T2986" si="13174">IFERROR((K2985-K2983)/K2985*100%,"")</f>
        <v/>
      </c>
      <c r="L2986" s="107" t="str">
        <f t="shared" si="13174"/>
        <v/>
      </c>
      <c r="M2986" s="107" t="str">
        <f t="shared" si="13174"/>
        <v/>
      </c>
      <c r="N2986" s="107" t="str">
        <f t="shared" si="13174"/>
        <v/>
      </c>
      <c r="O2986" s="107" t="str">
        <f t="shared" si="13174"/>
        <v/>
      </c>
      <c r="P2986" s="107" t="str">
        <f t="shared" si="13174"/>
        <v/>
      </c>
      <c r="Q2986" s="107" t="str">
        <f t="shared" si="13174"/>
        <v/>
      </c>
      <c r="R2986" s="107" t="str">
        <f t="shared" si="13174"/>
        <v/>
      </c>
      <c r="S2986" s="107" t="str">
        <f t="shared" si="13174"/>
        <v/>
      </c>
      <c r="T2986" s="107" t="str">
        <f t="shared" si="13174"/>
        <v/>
      </c>
      <c r="U2986" s="107" t="str">
        <f t="shared" ref="U2986" si="13175">IFERROR((U2985-U2984)/U2985*100%,"")</f>
        <v/>
      </c>
      <c r="V2986" s="107" t="str">
        <f>IFERROR((V2983-V2985)/V2985*100%,"")</f>
        <v/>
      </c>
      <c r="W2986" s="107" t="str">
        <f>IFERROR((W2983-W2985)/W2985*100%,"")</f>
        <v/>
      </c>
      <c r="X2986" s="107" t="str">
        <f>IFERROR((X2983-X2985)/X2985*100%,"")</f>
        <v/>
      </c>
      <c r="Y2986" s="107" t="str">
        <f>IFERROR((Y2983-Y2985)/Y2985*100%,"")</f>
        <v/>
      </c>
      <c r="Z2986" s="107" t="str">
        <f t="shared" ref="Z2986" si="13176">IFERROR((Z2985-Z2984)/Z2985*100%,"")</f>
        <v/>
      </c>
      <c r="AA2986" s="107" t="str">
        <f>IFERROR((AA2985-AA2983)/AA2985*100%,"")</f>
        <v/>
      </c>
      <c r="AB2986" s="107" t="str">
        <f>IFERROR((AB2985-AB2983)/AB2985*100%,"")</f>
        <v/>
      </c>
      <c r="AC2986" s="194" t="str">
        <f t="shared" ref="AC2986" si="13177">IFERROR((AC2985-AC2984)/AC2985*100%,"")</f>
        <v/>
      </c>
      <c r="AD2986" s="194" t="str">
        <f t="shared" ref="AD2986" si="13178">IFERROR((AD2985-AD2984)/AD2985*100%,"")</f>
        <v/>
      </c>
      <c r="AE2986" s="194" t="str">
        <f t="shared" ref="AE2986" si="13179">IFERROR((AE2985-AE2984)/AE2985*100%,"")</f>
        <v/>
      </c>
      <c r="AF2986" s="194" t="str">
        <f t="shared" ref="AF2986" si="13180">IFERROR((AF2985-AF2984)/AF2985*100%,"")</f>
        <v/>
      </c>
      <c r="AG2986" s="194" t="str">
        <f t="shared" ref="AG2986" si="13181">IFERROR((AG2985-AG2984)/AG2985*100%,"")</f>
        <v/>
      </c>
      <c r="AH2986" s="194" t="str">
        <f t="shared" ref="AH2986" si="13182">IFERROR((AH2985-AH2984)/AH2985*100%,"")</f>
        <v/>
      </c>
      <c r="AI2986" s="194" t="str">
        <f t="shared" ref="AI2986" si="13183">IFERROR((AI2985-AI2984)/AI2985*100%,"")</f>
        <v/>
      </c>
      <c r="AJ2986" s="194" t="str">
        <f t="shared" ref="AJ2986" si="13184">IFERROR((AJ2985-AJ2984)/AJ2985*100%,"")</f>
        <v/>
      </c>
      <c r="AK2986" s="194" t="str">
        <f t="shared" ref="AK2986" si="13185">IFERROR((AK2985-AK2984)/AK2985*100%,"")</f>
        <v/>
      </c>
      <c r="AL2986" s="194" t="str">
        <f t="shared" ref="AL2986" si="13186">IFERROR((AL2985-AL2984)/AL2985*100%,"")</f>
        <v/>
      </c>
      <c r="AM2986" s="227" t="str">
        <f>IFERROR((AM2985-AM2983)/AM2985*100%,"")</f>
        <v/>
      </c>
    </row>
    <row r="2987" spans="1:39" customFormat="1" outlineLevel="1">
      <c r="A2987" t="str">
        <f>B2978&amp;C2987</f>
        <v>Surname, Forename6</v>
      </c>
      <c r="B2987" s="256"/>
      <c r="C2987" s="123">
        <v>6</v>
      </c>
      <c r="D2987" s="26" t="s">
        <v>22</v>
      </c>
      <c r="E2987" s="103"/>
      <c r="F2987" s="219"/>
      <c r="G2987" s="220"/>
      <c r="H2987" s="15"/>
      <c r="I2987" s="16"/>
      <c r="J2987" s="17"/>
      <c r="K2987" s="94"/>
      <c r="L2987" s="94"/>
      <c r="M2987" s="94"/>
      <c r="N2987" s="94"/>
      <c r="O2987" s="94"/>
      <c r="P2987" s="94"/>
      <c r="Q2987" s="17" t="str">
        <f>IF(SUM(K2987:P2987)=0,"",SUM(K2987:P2987))</f>
        <v/>
      </c>
      <c r="R2987" s="94"/>
      <c r="S2987" s="94"/>
      <c r="T2987" s="17" t="str">
        <f>IF(SUM(R2987:S2987)=0,"",SUM(R2987:S2987))</f>
        <v/>
      </c>
      <c r="U2987" s="17"/>
      <c r="V2987" s="94"/>
      <c r="W2987" s="17"/>
      <c r="X2987" s="94" t="str">
        <f>IFERROR(AVERAGE(V2987:W2987),"")</f>
        <v/>
      </c>
      <c r="Y2987" s="17"/>
      <c r="Z2987" s="17"/>
      <c r="AA2987" s="71"/>
      <c r="AB2987" s="17"/>
      <c r="AC2987" s="190" t="str">
        <f>IF(J2987="","",IF(J2987&lt;&gt;0,INT(25.4347*POWER((18-J2987),1.81)),0))</f>
        <v/>
      </c>
      <c r="AD2987" s="190" t="str">
        <f>IFERROR(IF(Q2987&lt;&gt;0,INT(0.14354*POWER(((10*Q2987)-220),1.4)),0),"")</f>
        <v/>
      </c>
      <c r="AE2987" s="190" t="str">
        <f>IFERROR(IF(T2987&lt;&gt;0,INT(51.39*POWER((T2987-1.5),1.05)),0),"")</f>
        <v/>
      </c>
      <c r="AF2987" s="190">
        <f>IF(U2987&lt;&gt;0,INT(0.8465*POWER(((100*U2987)-75),1.42)),0)</f>
        <v>0</v>
      </c>
      <c r="AG2987" s="190" t="str">
        <f>IFERROR(IF(X2987&lt;&gt;0,INT(1.53775*POWER((82-X2987),1.81)),0),"")</f>
        <v/>
      </c>
      <c r="AH2987" s="190" t="str">
        <f>IF(Y2987="","",IF(Y2987&lt;&gt;0,INT(5.74352*POWER((28.5-Y2987),1.92)),0))</f>
        <v/>
      </c>
      <c r="AI2987" s="190">
        <f>IF(Z2987&lt;&gt;0,INT(12.91*POWER((Z2987-4),1.1)),0)</f>
        <v>0</v>
      </c>
      <c r="AJ2987" s="190" t="str">
        <f>IF(AA2987="","",IF(AA2987&lt;&gt;0,INT(0.2797*POWER(((100*AA2987)),1.35)),0))</f>
        <v/>
      </c>
      <c r="AK2987" s="191" t="str">
        <f>IF(AB2987="","",IF(AB2987&lt;&gt;0,INT(100.14*POWER((AB2987-1),1.08)),0))</f>
        <v/>
      </c>
      <c r="AL2987" s="192">
        <f>COUNT(J2987,Q2987,T2987,X2987,Y2987,AA2987,AB2987)</f>
        <v>0</v>
      </c>
      <c r="AM2987" s="193" t="str">
        <f>IF(AL2987=0,"",SUM(AC2987:AK2987))</f>
        <v/>
      </c>
    </row>
    <row r="2988" spans="1:39" customFormat="1" outlineLevel="1">
      <c r="B2988" s="256"/>
      <c r="C2988" s="124" t="s">
        <v>65</v>
      </c>
      <c r="D2988" s="103"/>
      <c r="E2988" s="103"/>
      <c r="F2988" s="219"/>
      <c r="G2988" s="220"/>
      <c r="H2988" s="104"/>
      <c r="I2988" s="105"/>
      <c r="J2988" s="107" t="str">
        <f>IFERROR((J2985-J2987)/J2987*100%,"")</f>
        <v/>
      </c>
      <c r="K2988" s="107" t="str">
        <f t="shared" ref="K2988:T2988" si="13187">IFERROR((K2987-K2985)/K2987*100%,"")</f>
        <v/>
      </c>
      <c r="L2988" s="107" t="str">
        <f t="shared" si="13187"/>
        <v/>
      </c>
      <c r="M2988" s="107" t="str">
        <f t="shared" si="13187"/>
        <v/>
      </c>
      <c r="N2988" s="107" t="str">
        <f t="shared" si="13187"/>
        <v/>
      </c>
      <c r="O2988" s="107" t="str">
        <f t="shared" si="13187"/>
        <v/>
      </c>
      <c r="P2988" s="107" t="str">
        <f t="shared" si="13187"/>
        <v/>
      </c>
      <c r="Q2988" s="107" t="str">
        <f t="shared" si="13187"/>
        <v/>
      </c>
      <c r="R2988" s="107" t="str">
        <f t="shared" si="13187"/>
        <v/>
      </c>
      <c r="S2988" s="107" t="str">
        <f t="shared" si="13187"/>
        <v/>
      </c>
      <c r="T2988" s="107" t="str">
        <f t="shared" si="13187"/>
        <v/>
      </c>
      <c r="U2988" s="107" t="str">
        <f t="shared" ref="U2988" si="13188">IFERROR((U2987-U2986)/U2987*100%,"")</f>
        <v/>
      </c>
      <c r="V2988" s="107" t="str">
        <f>IFERROR((V2985-V2987)/V2987*100%,"")</f>
        <v/>
      </c>
      <c r="W2988" s="107" t="str">
        <f>IFERROR((W2985-W2987)/W2987*100%,"")</f>
        <v/>
      </c>
      <c r="X2988" s="107" t="str">
        <f>IFERROR((X2985-X2987)/X2987*100%,"")</f>
        <v/>
      </c>
      <c r="Y2988" s="107" t="str">
        <f>IFERROR((Y2985-Y2987)/Y2987*100%,"")</f>
        <v/>
      </c>
      <c r="Z2988" s="107" t="str">
        <f t="shared" ref="Z2988" si="13189">IFERROR((Z2987-Z2986)/Z2987*100%,"")</f>
        <v/>
      </c>
      <c r="AA2988" s="107" t="str">
        <f>IFERROR((AA2987-AA2985)/AA2987*100%,"")</f>
        <v/>
      </c>
      <c r="AB2988" s="107" t="str">
        <f>IFERROR((AB2987-AB2985)/AB2987*100%,"")</f>
        <v/>
      </c>
      <c r="AC2988" s="194" t="str">
        <f t="shared" ref="AC2988" si="13190">IFERROR((AC2987-AC2986)/AC2987*100%,"")</f>
        <v/>
      </c>
      <c r="AD2988" s="194" t="str">
        <f t="shared" ref="AD2988" si="13191">IFERROR((AD2987-AD2986)/AD2987*100%,"")</f>
        <v/>
      </c>
      <c r="AE2988" s="194" t="str">
        <f t="shared" ref="AE2988" si="13192">IFERROR((AE2987-AE2986)/AE2987*100%,"")</f>
        <v/>
      </c>
      <c r="AF2988" s="194" t="str">
        <f t="shared" ref="AF2988" si="13193">IFERROR((AF2987-AF2986)/AF2987*100%,"")</f>
        <v/>
      </c>
      <c r="AG2988" s="194" t="str">
        <f t="shared" ref="AG2988" si="13194">IFERROR((AG2987-AG2986)/AG2987*100%,"")</f>
        <v/>
      </c>
      <c r="AH2988" s="194" t="str">
        <f t="shared" ref="AH2988" si="13195">IFERROR((AH2987-AH2986)/AH2987*100%,"")</f>
        <v/>
      </c>
      <c r="AI2988" s="194" t="str">
        <f t="shared" ref="AI2988" si="13196">IFERROR((AI2987-AI2986)/AI2987*100%,"")</f>
        <v/>
      </c>
      <c r="AJ2988" s="194" t="str">
        <f t="shared" ref="AJ2988" si="13197">IFERROR((AJ2987-AJ2986)/AJ2987*100%,"")</f>
        <v/>
      </c>
      <c r="AK2988" s="194" t="str">
        <f t="shared" ref="AK2988" si="13198">IFERROR((AK2987-AK2986)/AK2987*100%,"")</f>
        <v/>
      </c>
      <c r="AL2988" s="194" t="str">
        <f t="shared" ref="AL2988" si="13199">IFERROR((AL2987-AL2986)/AL2987*100%,"")</f>
        <v/>
      </c>
      <c r="AM2988" s="227" t="str">
        <f>IFERROR((AM2987-AM2985)/AM2987*100%,"")</f>
        <v/>
      </c>
    </row>
    <row r="2989" spans="1:39" customFormat="1" outlineLevel="1">
      <c r="A2989" t="str">
        <f>B2978&amp;C2989</f>
        <v>Surname, Forename7</v>
      </c>
      <c r="B2989" s="256"/>
      <c r="C2989" s="123">
        <v>7</v>
      </c>
      <c r="D2989" s="26" t="s">
        <v>22</v>
      </c>
      <c r="E2989" s="103"/>
      <c r="F2989" s="219"/>
      <c r="G2989" s="220"/>
      <c r="H2989" s="15"/>
      <c r="I2989" s="16"/>
      <c r="J2989" s="17"/>
      <c r="K2989" s="94"/>
      <c r="L2989" s="94"/>
      <c r="M2989" s="94"/>
      <c r="N2989" s="94"/>
      <c r="O2989" s="94"/>
      <c r="P2989" s="94"/>
      <c r="Q2989" s="17" t="str">
        <f>IF(SUM(K2989:P2989)=0,"",SUM(K2989:P2989))</f>
        <v/>
      </c>
      <c r="R2989" s="94"/>
      <c r="S2989" s="94"/>
      <c r="T2989" s="17" t="str">
        <f>IF(SUM(R2989:S2989)=0,"",SUM(R2989:S2989))</f>
        <v/>
      </c>
      <c r="U2989" s="17"/>
      <c r="V2989" s="94"/>
      <c r="W2989" s="17"/>
      <c r="X2989" s="94" t="str">
        <f>IFERROR(AVERAGE(V2989:W2989),"")</f>
        <v/>
      </c>
      <c r="Y2989" s="17"/>
      <c r="Z2989" s="17"/>
      <c r="AA2989" s="71"/>
      <c r="AB2989" s="17"/>
      <c r="AC2989" s="190" t="str">
        <f>IF(J2989="","",IF(J2989&lt;&gt;0,INT(25.4347*POWER((18-J2989),1.81)),0))</f>
        <v/>
      </c>
      <c r="AD2989" s="190" t="str">
        <f>IFERROR(IF(Q2989&lt;&gt;0,INT(0.14354*POWER(((10*Q2989)-220),1.4)),0),"")</f>
        <v/>
      </c>
      <c r="AE2989" s="190" t="str">
        <f>IFERROR(IF(T2989&lt;&gt;0,INT(51.39*POWER((T2989-1.5),1.05)),0),"")</f>
        <v/>
      </c>
      <c r="AF2989" s="190">
        <f>IF(U2989&lt;&gt;0,INT(0.8465*POWER(((100*U2989)-75),1.42)),0)</f>
        <v>0</v>
      </c>
      <c r="AG2989" s="190" t="str">
        <f>IFERROR(IF(X2989&lt;&gt;0,INT(1.53775*POWER((82-X2989),1.81)),0),"")</f>
        <v/>
      </c>
      <c r="AH2989" s="190" t="str">
        <f>IF(Y2989="","",IF(Y2989&lt;&gt;0,INT(5.74352*POWER((28.5-Y2989),1.92)),0))</f>
        <v/>
      </c>
      <c r="AI2989" s="190">
        <f>IF(Z2989&lt;&gt;0,INT(12.91*POWER((Z2989-4),1.1)),0)</f>
        <v>0</v>
      </c>
      <c r="AJ2989" s="190" t="str">
        <f>IF(AA2989="","",IF(AA2989&lt;&gt;0,INT(0.2797*POWER(((100*AA2989)),1.35)),0))</f>
        <v/>
      </c>
      <c r="AK2989" s="191" t="str">
        <f>IF(AB2989="","",IF(AB2989&lt;&gt;0,INT(100.14*POWER((AB2989-1),1.08)),0))</f>
        <v/>
      </c>
      <c r="AL2989" s="192">
        <f>COUNT(J2989,Q2989,T2989,X2989,Y2989,AA2989,AB2989)</f>
        <v>0</v>
      </c>
      <c r="AM2989" s="193" t="str">
        <f>IF(AL2989=0,"",SUM(AC2989:AK2989))</f>
        <v/>
      </c>
    </row>
    <row r="2990" spans="1:39" customFormat="1" outlineLevel="1">
      <c r="B2990" s="256"/>
      <c r="C2990" s="124" t="s">
        <v>65</v>
      </c>
      <c r="D2990" s="103"/>
      <c r="E2990" s="103"/>
      <c r="F2990" s="219"/>
      <c r="G2990" s="220"/>
      <c r="H2990" s="104"/>
      <c r="I2990" s="105"/>
      <c r="J2990" s="107" t="str">
        <f>IFERROR((J2987-J2989)/J2989*100%,"")</f>
        <v/>
      </c>
      <c r="K2990" s="107" t="str">
        <f t="shared" ref="K2990:T2990" si="13200">IFERROR((K2989-K2987)/K2989*100%,"")</f>
        <v/>
      </c>
      <c r="L2990" s="107" t="str">
        <f t="shared" si="13200"/>
        <v/>
      </c>
      <c r="M2990" s="107" t="str">
        <f t="shared" si="13200"/>
        <v/>
      </c>
      <c r="N2990" s="107" t="str">
        <f t="shared" si="13200"/>
        <v/>
      </c>
      <c r="O2990" s="107" t="str">
        <f t="shared" si="13200"/>
        <v/>
      </c>
      <c r="P2990" s="107" t="str">
        <f t="shared" si="13200"/>
        <v/>
      </c>
      <c r="Q2990" s="107" t="str">
        <f t="shared" si="13200"/>
        <v/>
      </c>
      <c r="R2990" s="107" t="str">
        <f t="shared" si="13200"/>
        <v/>
      </c>
      <c r="S2990" s="107" t="str">
        <f t="shared" si="13200"/>
        <v/>
      </c>
      <c r="T2990" s="107" t="str">
        <f t="shared" si="13200"/>
        <v/>
      </c>
      <c r="U2990" s="107" t="str">
        <f t="shared" ref="U2990" si="13201">IFERROR((U2989-U2988)/U2989*100%,"")</f>
        <v/>
      </c>
      <c r="V2990" s="107" t="str">
        <f>IFERROR((V2987-V2989)/V2989*100%,"")</f>
        <v/>
      </c>
      <c r="W2990" s="107" t="str">
        <f>IFERROR((W2987-W2989)/W2989*100%,"")</f>
        <v/>
      </c>
      <c r="X2990" s="107" t="str">
        <f>IFERROR((X2987-X2989)/X2989*100%,"")</f>
        <v/>
      </c>
      <c r="Y2990" s="107" t="str">
        <f>IFERROR((Y2987-Y2989)/Y2989*100%,"")</f>
        <v/>
      </c>
      <c r="Z2990" s="107" t="str">
        <f t="shared" ref="Z2990" si="13202">IFERROR((Z2989-Z2988)/Z2989*100%,"")</f>
        <v/>
      </c>
      <c r="AA2990" s="107" t="str">
        <f>IFERROR((AA2989-AA2987)/AA2989*100%,"")</f>
        <v/>
      </c>
      <c r="AB2990" s="107" t="str">
        <f>IFERROR((AB2989-AB2987)/AB2989*100%,"")</f>
        <v/>
      </c>
      <c r="AC2990" s="194" t="str">
        <f t="shared" ref="AC2990" si="13203">IFERROR((AC2989-AC2988)/AC2989*100%,"")</f>
        <v/>
      </c>
      <c r="AD2990" s="194" t="str">
        <f t="shared" ref="AD2990" si="13204">IFERROR((AD2989-AD2988)/AD2989*100%,"")</f>
        <v/>
      </c>
      <c r="AE2990" s="194" t="str">
        <f t="shared" ref="AE2990" si="13205">IFERROR((AE2989-AE2988)/AE2989*100%,"")</f>
        <v/>
      </c>
      <c r="AF2990" s="194" t="str">
        <f t="shared" ref="AF2990" si="13206">IFERROR((AF2989-AF2988)/AF2989*100%,"")</f>
        <v/>
      </c>
      <c r="AG2990" s="194" t="str">
        <f t="shared" ref="AG2990" si="13207">IFERROR((AG2989-AG2988)/AG2989*100%,"")</f>
        <v/>
      </c>
      <c r="AH2990" s="194" t="str">
        <f t="shared" ref="AH2990" si="13208">IFERROR((AH2989-AH2988)/AH2989*100%,"")</f>
        <v/>
      </c>
      <c r="AI2990" s="194" t="str">
        <f t="shared" ref="AI2990" si="13209">IFERROR((AI2989-AI2988)/AI2989*100%,"")</f>
        <v/>
      </c>
      <c r="AJ2990" s="194" t="str">
        <f t="shared" ref="AJ2990" si="13210">IFERROR((AJ2989-AJ2988)/AJ2989*100%,"")</f>
        <v/>
      </c>
      <c r="AK2990" s="194" t="str">
        <f t="shared" ref="AK2990" si="13211">IFERROR((AK2989-AK2988)/AK2989*100%,"")</f>
        <v/>
      </c>
      <c r="AL2990" s="194" t="str">
        <f t="shared" ref="AL2990" si="13212">IFERROR((AL2989-AL2988)/AL2989*100%,"")</f>
        <v/>
      </c>
      <c r="AM2990" s="227" t="str">
        <f>IFERROR((AM2989-AM2987)/AM2989*100%,"")</f>
        <v/>
      </c>
    </row>
    <row r="2991" spans="1:39" customFormat="1" outlineLevel="1">
      <c r="A2991" t="str">
        <f>B2978&amp;C2991</f>
        <v>Surname, Forename8</v>
      </c>
      <c r="B2991" s="256"/>
      <c r="C2991" s="123">
        <v>8</v>
      </c>
      <c r="D2991" s="26" t="s">
        <v>22</v>
      </c>
      <c r="E2991" s="103"/>
      <c r="F2991" s="219"/>
      <c r="G2991" s="220"/>
      <c r="H2991" s="15"/>
      <c r="I2991" s="16"/>
      <c r="J2991" s="17"/>
      <c r="K2991" s="94"/>
      <c r="L2991" s="94"/>
      <c r="M2991" s="94"/>
      <c r="N2991" s="94"/>
      <c r="O2991" s="94"/>
      <c r="P2991" s="94"/>
      <c r="Q2991" s="17" t="str">
        <f>IF(SUM(K2991:P2991)=0,"",SUM(K2991:P2991))</f>
        <v/>
      </c>
      <c r="R2991" s="94"/>
      <c r="S2991" s="94"/>
      <c r="T2991" s="17" t="str">
        <f>IF(SUM(R2991:S2991)=0,"",SUM(R2991:S2991))</f>
        <v/>
      </c>
      <c r="U2991" s="17"/>
      <c r="V2991" s="94"/>
      <c r="W2991" s="17"/>
      <c r="X2991" s="94" t="str">
        <f>IFERROR(AVERAGE(V2991:W2991),"")</f>
        <v/>
      </c>
      <c r="Y2991" s="17"/>
      <c r="Z2991" s="17"/>
      <c r="AA2991" s="71"/>
      <c r="AB2991" s="17"/>
      <c r="AC2991" s="190" t="str">
        <f>IF(J2991="","",IF(J2991&lt;&gt;0,INT(25.4347*POWER((18-J2991),1.81)),0))</f>
        <v/>
      </c>
      <c r="AD2991" s="190" t="str">
        <f>IFERROR(IF(Q2991&lt;&gt;0,INT(0.14354*POWER(((10*Q2991)-220),1.4)),0),"")</f>
        <v/>
      </c>
      <c r="AE2991" s="190" t="str">
        <f>IFERROR(IF(T2991&lt;&gt;0,INT(51.39*POWER((T2991-1.5),1.05)),0),"")</f>
        <v/>
      </c>
      <c r="AF2991" s="190">
        <f>IF(U2991&lt;&gt;0,INT(0.8465*POWER(((100*U2991)-75),1.42)),0)</f>
        <v>0</v>
      </c>
      <c r="AG2991" s="190" t="str">
        <f>IFERROR(IF(X2991&lt;&gt;0,INT(1.53775*POWER((82-X2991),1.81)),0),"")</f>
        <v/>
      </c>
      <c r="AH2991" s="190" t="str">
        <f>IF(Y2991="","",IF(Y2991&lt;&gt;0,INT(5.74352*POWER((28.5-Y2991),1.92)),0))</f>
        <v/>
      </c>
      <c r="AI2991" s="190">
        <f>IF(Z2991&lt;&gt;0,INT(12.91*POWER((Z2991-4),1.1)),0)</f>
        <v>0</v>
      </c>
      <c r="AJ2991" s="190" t="str">
        <f>IF(AA2991="","",IF(AA2991&lt;&gt;0,INT(0.2797*POWER(((100*AA2991)),1.35)),0))</f>
        <v/>
      </c>
      <c r="AK2991" s="191" t="str">
        <f>IF(AB2991="","",IF(AB2991&lt;&gt;0,INT(100.14*POWER((AB2991-1),1.08)),0))</f>
        <v/>
      </c>
      <c r="AL2991" s="192">
        <f>COUNT(J2991,Q2991,T2991,X2991,Y2991,AA2991,AB2991)</f>
        <v>0</v>
      </c>
      <c r="AM2991" s="193" t="str">
        <f>IF(AL2991=0,"",SUM(AC2991:AK2991))</f>
        <v/>
      </c>
    </row>
    <row r="2992" spans="1:39" customFormat="1" outlineLevel="1">
      <c r="B2992" s="256"/>
      <c r="C2992" s="124" t="s">
        <v>65</v>
      </c>
      <c r="D2992" s="103"/>
      <c r="E2992" s="103"/>
      <c r="F2992" s="219"/>
      <c r="G2992" s="220"/>
      <c r="H2992" s="104"/>
      <c r="I2992" s="105"/>
      <c r="J2992" s="107" t="str">
        <f>IFERROR((J2989-J2991)/J2991*100%,"")</f>
        <v/>
      </c>
      <c r="K2992" s="107" t="str">
        <f t="shared" ref="K2992:T2992" si="13213">IFERROR((K2991-K2989)/K2991*100%,"")</f>
        <v/>
      </c>
      <c r="L2992" s="107" t="str">
        <f t="shared" si="13213"/>
        <v/>
      </c>
      <c r="M2992" s="107" t="str">
        <f t="shared" si="13213"/>
        <v/>
      </c>
      <c r="N2992" s="107" t="str">
        <f t="shared" si="13213"/>
        <v/>
      </c>
      <c r="O2992" s="107" t="str">
        <f t="shared" si="13213"/>
        <v/>
      </c>
      <c r="P2992" s="107" t="str">
        <f t="shared" si="13213"/>
        <v/>
      </c>
      <c r="Q2992" s="107" t="str">
        <f t="shared" si="13213"/>
        <v/>
      </c>
      <c r="R2992" s="107" t="str">
        <f t="shared" si="13213"/>
        <v/>
      </c>
      <c r="S2992" s="107" t="str">
        <f t="shared" si="13213"/>
        <v/>
      </c>
      <c r="T2992" s="107" t="str">
        <f t="shared" si="13213"/>
        <v/>
      </c>
      <c r="U2992" s="107" t="str">
        <f t="shared" ref="U2992" si="13214">IFERROR((U2991-U2990)/U2991*100%,"")</f>
        <v/>
      </c>
      <c r="V2992" s="107" t="str">
        <f>IFERROR((V2989-V2991)/V2991*100%,"")</f>
        <v/>
      </c>
      <c r="W2992" s="107" t="str">
        <f>IFERROR((W2989-W2991)/W2991*100%,"")</f>
        <v/>
      </c>
      <c r="X2992" s="107" t="str">
        <f>IFERROR((X2989-X2991)/X2991*100%,"")</f>
        <v/>
      </c>
      <c r="Y2992" s="107" t="str">
        <f>IFERROR((Y2989-Y2991)/Y2991*100%,"")</f>
        <v/>
      </c>
      <c r="Z2992" s="107" t="str">
        <f t="shared" ref="Z2992" si="13215">IFERROR((Z2991-Z2990)/Z2991*100%,"")</f>
        <v/>
      </c>
      <c r="AA2992" s="107" t="str">
        <f>IFERROR((AA2991-AA2989)/AA2991*100%,"")</f>
        <v/>
      </c>
      <c r="AB2992" s="107" t="str">
        <f>IFERROR((AB2991-AB2989)/AB2991*100%,"")</f>
        <v/>
      </c>
      <c r="AC2992" s="194" t="str">
        <f t="shared" ref="AC2992" si="13216">IFERROR((AC2991-AC2990)/AC2991*100%,"")</f>
        <v/>
      </c>
      <c r="AD2992" s="194" t="str">
        <f t="shared" ref="AD2992" si="13217">IFERROR((AD2991-AD2990)/AD2991*100%,"")</f>
        <v/>
      </c>
      <c r="AE2992" s="194" t="str">
        <f t="shared" ref="AE2992" si="13218">IFERROR((AE2991-AE2990)/AE2991*100%,"")</f>
        <v/>
      </c>
      <c r="AF2992" s="194" t="str">
        <f t="shared" ref="AF2992" si="13219">IFERROR((AF2991-AF2990)/AF2991*100%,"")</f>
        <v/>
      </c>
      <c r="AG2992" s="194" t="str">
        <f t="shared" ref="AG2992" si="13220">IFERROR((AG2991-AG2990)/AG2991*100%,"")</f>
        <v/>
      </c>
      <c r="AH2992" s="194" t="str">
        <f t="shared" ref="AH2992" si="13221">IFERROR((AH2991-AH2990)/AH2991*100%,"")</f>
        <v/>
      </c>
      <c r="AI2992" s="194" t="str">
        <f t="shared" ref="AI2992" si="13222">IFERROR((AI2991-AI2990)/AI2991*100%,"")</f>
        <v/>
      </c>
      <c r="AJ2992" s="194" t="str">
        <f t="shared" ref="AJ2992" si="13223">IFERROR((AJ2991-AJ2990)/AJ2991*100%,"")</f>
        <v/>
      </c>
      <c r="AK2992" s="194" t="str">
        <f t="shared" ref="AK2992" si="13224">IFERROR((AK2991-AK2990)/AK2991*100%,"")</f>
        <v/>
      </c>
      <c r="AL2992" s="194" t="str">
        <f t="shared" ref="AL2992" si="13225">IFERROR((AL2991-AL2990)/AL2991*100%,"")</f>
        <v/>
      </c>
      <c r="AM2992" s="227" t="str">
        <f>IFERROR((AM2991-AM2989)/AM2991*100%,"")</f>
        <v/>
      </c>
    </row>
    <row r="2993" spans="1:39" customFormat="1" outlineLevel="1">
      <c r="A2993" t="str">
        <f>B2978&amp;C2993</f>
        <v>Surname, Forename9</v>
      </c>
      <c r="B2993" s="256"/>
      <c r="C2993" s="123">
        <v>9</v>
      </c>
      <c r="D2993" s="26" t="s">
        <v>22</v>
      </c>
      <c r="E2993" s="103"/>
      <c r="F2993" s="219"/>
      <c r="G2993" s="220"/>
      <c r="H2993" s="15"/>
      <c r="I2993" s="16"/>
      <c r="J2993" s="17"/>
      <c r="K2993" s="94"/>
      <c r="L2993" s="94"/>
      <c r="M2993" s="94"/>
      <c r="N2993" s="94"/>
      <c r="O2993" s="94"/>
      <c r="P2993" s="94"/>
      <c r="Q2993" s="17" t="str">
        <f>IF(SUM(K2993:P2993)=0,"",SUM(K2993:P2993))</f>
        <v/>
      </c>
      <c r="R2993" s="94"/>
      <c r="S2993" s="94"/>
      <c r="T2993" s="17" t="str">
        <f>IF(SUM(R2993:S2993)=0,"",SUM(R2993:S2993))</f>
        <v/>
      </c>
      <c r="U2993" s="17"/>
      <c r="V2993" s="94"/>
      <c r="W2993" s="17"/>
      <c r="X2993" s="94" t="str">
        <f>IFERROR(AVERAGE(V2993:W2993),"")</f>
        <v/>
      </c>
      <c r="Y2993" s="17"/>
      <c r="Z2993" s="17"/>
      <c r="AA2993" s="71"/>
      <c r="AB2993" s="17"/>
      <c r="AC2993" s="190" t="str">
        <f>IF(J2993="","",IF(J2993&lt;&gt;0,INT(25.4347*POWER((18-J2993),1.81)),0))</f>
        <v/>
      </c>
      <c r="AD2993" s="190" t="str">
        <f>IFERROR(IF(Q2993&lt;&gt;0,INT(0.14354*POWER(((10*Q2993)-220),1.4)),0),"")</f>
        <v/>
      </c>
      <c r="AE2993" s="190" t="str">
        <f>IFERROR(IF(T2993&lt;&gt;0,INT(51.39*POWER((T2993-1.5),1.05)),0),"")</f>
        <v/>
      </c>
      <c r="AF2993" s="190">
        <f>IF(U2993&lt;&gt;0,INT(0.8465*POWER(((100*U2993)-75),1.42)),0)</f>
        <v>0</v>
      </c>
      <c r="AG2993" s="190" t="str">
        <f>IFERROR(IF(X2993&lt;&gt;0,INT(1.53775*POWER((82-X2993),1.81)),0),"")</f>
        <v/>
      </c>
      <c r="AH2993" s="190" t="str">
        <f>IF(Y2993="","",IF(Y2993&lt;&gt;0,INT(5.74352*POWER((28.5-Y2993),1.92)),0))</f>
        <v/>
      </c>
      <c r="AI2993" s="190">
        <f>IF(Z2993&lt;&gt;0,INT(12.91*POWER((Z2993-4),1.1)),0)</f>
        <v>0</v>
      </c>
      <c r="AJ2993" s="190" t="str">
        <f>IF(AA2993="","",IF(AA2993&lt;&gt;0,INT(0.2797*POWER(((100*AA2993)),1.35)),0))</f>
        <v/>
      </c>
      <c r="AK2993" s="191" t="str">
        <f>IF(AB2993="","",IF(AB2993&lt;&gt;0,INT(100.14*POWER((AB2993-1),1.08)),0))</f>
        <v/>
      </c>
      <c r="AL2993" s="192">
        <f>COUNT(J2993,Q2993,T2993,X2993,Y2993,AA2993,AB2993)</f>
        <v>0</v>
      </c>
      <c r="AM2993" s="193" t="str">
        <f>IF(AL2993=0,"",SUM(AC2993:AK2993))</f>
        <v/>
      </c>
    </row>
    <row r="2994" spans="1:39" customFormat="1" outlineLevel="1">
      <c r="B2994" s="256"/>
      <c r="C2994" s="124" t="s">
        <v>65</v>
      </c>
      <c r="D2994" s="33"/>
      <c r="E2994" s="33"/>
      <c r="F2994" s="221"/>
      <c r="G2994" s="222"/>
      <c r="H2994" s="18"/>
      <c r="I2994" s="44"/>
      <c r="J2994" s="107" t="str">
        <f>IFERROR((J2991-J2993)/J2993*100%,"")</f>
        <v/>
      </c>
      <c r="K2994" s="107" t="str">
        <f t="shared" ref="K2994:T2994" si="13226">IFERROR((K2993-K2991)/K2993*100%,"")</f>
        <v/>
      </c>
      <c r="L2994" s="107" t="str">
        <f t="shared" si="13226"/>
        <v/>
      </c>
      <c r="M2994" s="107" t="str">
        <f t="shared" si="13226"/>
        <v/>
      </c>
      <c r="N2994" s="107" t="str">
        <f t="shared" si="13226"/>
        <v/>
      </c>
      <c r="O2994" s="107" t="str">
        <f t="shared" si="13226"/>
        <v/>
      </c>
      <c r="P2994" s="107" t="str">
        <f t="shared" si="13226"/>
        <v/>
      </c>
      <c r="Q2994" s="107" t="str">
        <f t="shared" si="13226"/>
        <v/>
      </c>
      <c r="R2994" s="107" t="str">
        <f t="shared" si="13226"/>
        <v/>
      </c>
      <c r="S2994" s="107" t="str">
        <f t="shared" si="13226"/>
        <v/>
      </c>
      <c r="T2994" s="107" t="str">
        <f t="shared" si="13226"/>
        <v/>
      </c>
      <c r="U2994" s="107" t="str">
        <f t="shared" ref="U2994" si="13227">IFERROR((U2993-U2992)/U2993*100%,"")</f>
        <v/>
      </c>
      <c r="V2994" s="107" t="str">
        <f>IFERROR((V2991-V2993)/V2993*100%,"")</f>
        <v/>
      </c>
      <c r="W2994" s="107" t="str">
        <f>IFERROR((W2991-W2993)/W2993*100%,"")</f>
        <v/>
      </c>
      <c r="X2994" s="107" t="str">
        <f>IFERROR((X2991-X2993)/X2993*100%,"")</f>
        <v/>
      </c>
      <c r="Y2994" s="107" t="str">
        <f>IFERROR((Y2991-Y2993)/Y2993*100%,"")</f>
        <v/>
      </c>
      <c r="Z2994" s="107" t="str">
        <f t="shared" ref="Z2994" si="13228">IFERROR((Z2993-Z2992)/Z2993*100%,"")</f>
        <v/>
      </c>
      <c r="AA2994" s="107" t="str">
        <f>IFERROR((AA2993-AA2991)/AA2993*100%,"")</f>
        <v/>
      </c>
      <c r="AB2994" s="107" t="str">
        <f>IFERROR((AB2993-AB2991)/AB2993*100%,"")</f>
        <v/>
      </c>
      <c r="AC2994" s="194" t="str">
        <f t="shared" ref="AC2994" si="13229">IFERROR((AC2993-AC2992)/AC2993*100%,"")</f>
        <v/>
      </c>
      <c r="AD2994" s="194" t="str">
        <f t="shared" ref="AD2994" si="13230">IFERROR((AD2993-AD2992)/AD2993*100%,"")</f>
        <v/>
      </c>
      <c r="AE2994" s="194" t="str">
        <f t="shared" ref="AE2994" si="13231">IFERROR((AE2993-AE2992)/AE2993*100%,"")</f>
        <v/>
      </c>
      <c r="AF2994" s="194" t="str">
        <f t="shared" ref="AF2994" si="13232">IFERROR((AF2993-AF2992)/AF2993*100%,"")</f>
        <v/>
      </c>
      <c r="AG2994" s="194" t="str">
        <f t="shared" ref="AG2994" si="13233">IFERROR((AG2993-AG2992)/AG2993*100%,"")</f>
        <v/>
      </c>
      <c r="AH2994" s="194" t="str">
        <f t="shared" ref="AH2994" si="13234">IFERROR((AH2993-AH2992)/AH2993*100%,"")</f>
        <v/>
      </c>
      <c r="AI2994" s="194" t="str">
        <f t="shared" ref="AI2994" si="13235">IFERROR((AI2993-AI2992)/AI2993*100%,"")</f>
        <v/>
      </c>
      <c r="AJ2994" s="194" t="str">
        <f t="shared" ref="AJ2994" si="13236">IFERROR((AJ2993-AJ2992)/AJ2993*100%,"")</f>
        <v/>
      </c>
      <c r="AK2994" s="194" t="str">
        <f t="shared" ref="AK2994" si="13237">IFERROR((AK2993-AK2992)/AK2993*100%,"")</f>
        <v/>
      </c>
      <c r="AL2994" s="194" t="str">
        <f t="shared" ref="AL2994" si="13238">IFERROR((AL2993-AL2992)/AL2993*100%,"")</f>
        <v/>
      </c>
      <c r="AM2994" s="227" t="str">
        <f>IFERROR((AM2993-AM2991)/AM2993*100%,"")</f>
        <v/>
      </c>
    </row>
    <row r="2995" spans="1:39" s="6" customFormat="1" outlineLevel="1">
      <c r="A2995" t="str">
        <f>B2978&amp;C2995</f>
        <v>Surname, Forename10</v>
      </c>
      <c r="B2995" s="256"/>
      <c r="C2995" s="125">
        <v>10</v>
      </c>
      <c r="D2995" s="33" t="s">
        <v>22</v>
      </c>
      <c r="E2995" s="33"/>
      <c r="F2995" s="223"/>
      <c r="G2995" s="224"/>
      <c r="H2995" s="18"/>
      <c r="I2995" s="44"/>
      <c r="J2995" s="34"/>
      <c r="K2995" s="34"/>
      <c r="L2995" s="34"/>
      <c r="M2995" s="34"/>
      <c r="N2995" s="34"/>
      <c r="O2995" s="34"/>
      <c r="P2995" s="34"/>
      <c r="Q2995" s="17" t="str">
        <f>IF(SUM(K2995:P2995)=0,"",SUM(K2995:P2995))</f>
        <v/>
      </c>
      <c r="R2995" s="94"/>
      <c r="S2995" s="94"/>
      <c r="T2995" s="17" t="str">
        <f>IF(SUM(R2995:S2995)=0,"",SUM(R2995:S2995))</f>
        <v/>
      </c>
      <c r="U2995" s="17"/>
      <c r="V2995" s="94"/>
      <c r="W2995" s="17"/>
      <c r="X2995" s="94" t="str">
        <f>IFERROR(AVERAGE(V2995:W2995),"")</f>
        <v/>
      </c>
      <c r="Y2995" s="17"/>
      <c r="Z2995" s="17"/>
      <c r="AA2995" s="71"/>
      <c r="AB2995" s="17"/>
      <c r="AC2995" s="190" t="str">
        <f>IF(J2995="","",IF(J2995&lt;&gt;0,INT(25.4347*POWER((18-J2995),1.81)),0))</f>
        <v/>
      </c>
      <c r="AD2995" s="190" t="str">
        <f>IFERROR(IF(Q2995&lt;&gt;0,INT(0.14354*POWER(((10*Q2995)-220),1.4)),0),"")</f>
        <v/>
      </c>
      <c r="AE2995" s="190" t="str">
        <f>IFERROR(IF(T2995&lt;&gt;0,INT(51.39*POWER((T2995-1.5),1.05)),0),"")</f>
        <v/>
      </c>
      <c r="AF2995" s="190">
        <f>IF(U2995&lt;&gt;0,INT(0.8465*POWER(((100*U2995)-75),1.42)),0)</f>
        <v>0</v>
      </c>
      <c r="AG2995" s="190" t="str">
        <f>IFERROR(IF(X2995&lt;&gt;0,INT(1.53775*POWER((82-X2995),1.81)),0),"")</f>
        <v/>
      </c>
      <c r="AH2995" s="190" t="str">
        <f>IF(Y2995="","",IF(Y2995&lt;&gt;0,INT(5.74352*POWER((28.5-Y2995),1.92)),0))</f>
        <v/>
      </c>
      <c r="AI2995" s="190">
        <f>IF(Z2995&lt;&gt;0,INT(12.91*POWER((Z2995-4),1.1)),0)</f>
        <v>0</v>
      </c>
      <c r="AJ2995" s="190" t="str">
        <f>IF(AA2995="","",IF(AA2995&lt;&gt;0,INT(0.2797*POWER(((100*AA2995)),1.35)),0))</f>
        <v/>
      </c>
      <c r="AK2995" s="191" t="str">
        <f>IF(AB2995="","",IF(AB2995&lt;&gt;0,INT(100.14*POWER((AB2995-1),1.08)),0))</f>
        <v/>
      </c>
      <c r="AL2995" s="192">
        <f>COUNT(J2995,Q2995,T2995,X2995,Y2995,AA2995,AB2995)</f>
        <v>0</v>
      </c>
      <c r="AM2995" s="193" t="str">
        <f>IF(AL2995=0,"",SUM(AC2995:AK2995))</f>
        <v/>
      </c>
    </row>
    <row r="2996" spans="1:39" s="6" customFormat="1" outlineLevel="1">
      <c r="A2996"/>
      <c r="B2996" s="257"/>
      <c r="C2996" s="126" t="s">
        <v>65</v>
      </c>
      <c r="D2996" s="33"/>
      <c r="E2996" s="33"/>
      <c r="F2996" s="223"/>
      <c r="G2996" s="224"/>
      <c r="H2996" s="18"/>
      <c r="I2996" s="44"/>
      <c r="J2996" s="107" t="str">
        <f>IFERROR((J2993-J2995)/J2995*100%,"")</f>
        <v/>
      </c>
      <c r="K2996" s="107" t="str">
        <f t="shared" ref="K2996:T2996" si="13239">IFERROR((K2995-K2993)/K2995*100%,"")</f>
        <v/>
      </c>
      <c r="L2996" s="107" t="str">
        <f t="shared" si="13239"/>
        <v/>
      </c>
      <c r="M2996" s="107" t="str">
        <f t="shared" si="13239"/>
        <v/>
      </c>
      <c r="N2996" s="107" t="str">
        <f t="shared" si="13239"/>
        <v/>
      </c>
      <c r="O2996" s="107" t="str">
        <f t="shared" si="13239"/>
        <v/>
      </c>
      <c r="P2996" s="107" t="str">
        <f t="shared" si="13239"/>
        <v/>
      </c>
      <c r="Q2996" s="107" t="str">
        <f t="shared" si="13239"/>
        <v/>
      </c>
      <c r="R2996" s="107" t="str">
        <f t="shared" si="13239"/>
        <v/>
      </c>
      <c r="S2996" s="107" t="str">
        <f t="shared" si="13239"/>
        <v/>
      </c>
      <c r="T2996" s="107" t="str">
        <f t="shared" si="13239"/>
        <v/>
      </c>
      <c r="U2996" s="107" t="str">
        <f t="shared" ref="U2996" si="13240">IFERROR((U2995-U2994)/U2995*100%,"")</f>
        <v/>
      </c>
      <c r="V2996" s="107" t="str">
        <f>IFERROR((V2993-V2995)/V2995*100%,"")</f>
        <v/>
      </c>
      <c r="W2996" s="107" t="str">
        <f>IFERROR((W2993-W2995)/W2995*100%,"")</f>
        <v/>
      </c>
      <c r="X2996" s="107" t="str">
        <f>IFERROR((X2993-X2995)/X2995*100%,"")</f>
        <v/>
      </c>
      <c r="Y2996" s="107" t="str">
        <f>IFERROR((Y2993-Y2995)/Y2995*100%,"")</f>
        <v/>
      </c>
      <c r="Z2996" s="107" t="str">
        <f t="shared" ref="Z2996" si="13241">IFERROR((Z2995-Z2994)/Z2995*100%,"")</f>
        <v/>
      </c>
      <c r="AA2996" s="107" t="str">
        <f>IFERROR((AA2995-AA2993)/AA2995*100%,"")</f>
        <v/>
      </c>
      <c r="AB2996" s="107" t="str">
        <f>IFERROR((AB2995-AB2993)/AB2995*100%,"")</f>
        <v/>
      </c>
      <c r="AC2996" s="194" t="str">
        <f t="shared" ref="AC2996" si="13242">IFERROR((AC2995-AC2994)/AC2995*100%,"")</f>
        <v/>
      </c>
      <c r="AD2996" s="194" t="str">
        <f t="shared" ref="AD2996" si="13243">IFERROR((AD2995-AD2994)/AD2995*100%,"")</f>
        <v/>
      </c>
      <c r="AE2996" s="194" t="str">
        <f t="shared" ref="AE2996" si="13244">IFERROR((AE2995-AE2994)/AE2995*100%,"")</f>
        <v/>
      </c>
      <c r="AF2996" s="194" t="str">
        <f t="shared" ref="AF2996" si="13245">IFERROR((AF2995-AF2994)/AF2995*100%,"")</f>
        <v/>
      </c>
      <c r="AG2996" s="194" t="str">
        <f t="shared" ref="AG2996" si="13246">IFERROR((AG2995-AG2994)/AG2995*100%,"")</f>
        <v/>
      </c>
      <c r="AH2996" s="194" t="str">
        <f t="shared" ref="AH2996" si="13247">IFERROR((AH2995-AH2994)/AH2995*100%,"")</f>
        <v/>
      </c>
      <c r="AI2996" s="194" t="str">
        <f t="shared" ref="AI2996" si="13248">IFERROR((AI2995-AI2994)/AI2995*100%,"")</f>
        <v/>
      </c>
      <c r="AJ2996" s="194" t="str">
        <f t="shared" ref="AJ2996" si="13249">IFERROR((AJ2995-AJ2994)/AJ2995*100%,"")</f>
        <v/>
      </c>
      <c r="AK2996" s="194" t="str">
        <f t="shared" ref="AK2996" si="13250">IFERROR((AK2995-AK2994)/AK2995*100%,"")</f>
        <v/>
      </c>
      <c r="AL2996" s="194" t="str">
        <f t="shared" ref="AL2996" si="13251">IFERROR((AL2995-AL2994)/AL2995*100%,"")</f>
        <v/>
      </c>
      <c r="AM2996" s="227" t="str">
        <f>IFERROR((AM2995-AM2993)/AM2995*100%,"")</f>
        <v/>
      </c>
    </row>
    <row r="2997" spans="1:39" s="45" customFormat="1" outlineLevel="1">
      <c r="B2997" s="115"/>
      <c r="C2997" s="32"/>
      <c r="D2997" s="33"/>
      <c r="E2997" s="33"/>
      <c r="F2997" s="33"/>
      <c r="G2997" s="33"/>
      <c r="H2997" s="18"/>
      <c r="I2997" s="44"/>
      <c r="J2997" s="34"/>
      <c r="K2997" s="34"/>
      <c r="L2997" s="34"/>
      <c r="M2997" s="34"/>
      <c r="N2997" s="34"/>
      <c r="O2997" s="34"/>
      <c r="P2997" s="34"/>
      <c r="Q2997" s="34"/>
      <c r="R2997" s="34"/>
      <c r="S2997" s="34"/>
      <c r="T2997" s="34"/>
      <c r="U2997" s="34"/>
      <c r="V2997" s="34"/>
      <c r="W2997" s="34"/>
      <c r="X2997" s="34"/>
      <c r="Y2997" s="34"/>
      <c r="Z2997" s="34"/>
      <c r="AA2997" s="34"/>
      <c r="AB2997" s="34"/>
      <c r="AC2997" s="195"/>
      <c r="AD2997" s="196"/>
      <c r="AE2997" s="196"/>
      <c r="AF2997" s="196"/>
      <c r="AG2997" s="196"/>
      <c r="AH2997" s="196"/>
      <c r="AI2997" s="196"/>
      <c r="AJ2997" s="196"/>
      <c r="AK2997" s="197"/>
      <c r="AL2997" s="196"/>
      <c r="AM2997" s="198"/>
    </row>
    <row r="2998" spans="1:39" s="6" customFormat="1" outlineLevel="1">
      <c r="B2998" s="116"/>
      <c r="C2998" s="35"/>
      <c r="D2998" s="36"/>
      <c r="E2998" s="36"/>
      <c r="F2998" s="36"/>
      <c r="G2998" s="36"/>
      <c r="H2998" s="37"/>
      <c r="I2998" s="38" t="s">
        <v>24</v>
      </c>
      <c r="J2998" s="21" t="e">
        <f>AVERAGE(J2978:J2979,J2981,J2983,J2985,J2987,J2989,J2991,J2993,J2995)</f>
        <v>#DIV/0!</v>
      </c>
      <c r="K2998" s="21" t="e">
        <f t="shared" ref="K2998:AB2998" si="13252">AVERAGE(K2978:K2979,K2981,K2983,K2985,K2987,K2989,K2991,K2993,K2995)</f>
        <v>#DIV/0!</v>
      </c>
      <c r="L2998" s="21" t="e">
        <f t="shared" si="13252"/>
        <v>#DIV/0!</v>
      </c>
      <c r="M2998" s="21" t="e">
        <f t="shared" si="13252"/>
        <v>#DIV/0!</v>
      </c>
      <c r="N2998" s="21" t="e">
        <f t="shared" si="13252"/>
        <v>#DIV/0!</v>
      </c>
      <c r="O2998" s="21" t="e">
        <f t="shared" si="13252"/>
        <v>#DIV/0!</v>
      </c>
      <c r="P2998" s="21" t="e">
        <f t="shared" si="13252"/>
        <v>#DIV/0!</v>
      </c>
      <c r="Q2998" s="21">
        <f t="shared" si="13252"/>
        <v>0</v>
      </c>
      <c r="R2998" s="21" t="e">
        <f t="shared" si="13252"/>
        <v>#DIV/0!</v>
      </c>
      <c r="S2998" s="21" t="e">
        <f t="shared" si="13252"/>
        <v>#DIV/0!</v>
      </c>
      <c r="T2998" s="21">
        <f t="shared" si="13252"/>
        <v>0</v>
      </c>
      <c r="U2998" s="21" t="e">
        <f t="shared" si="13252"/>
        <v>#DIV/0!</v>
      </c>
      <c r="V2998" s="21" t="e">
        <f t="shared" si="13252"/>
        <v>#DIV/0!</v>
      </c>
      <c r="W2998" s="21" t="e">
        <f t="shared" si="13252"/>
        <v>#DIV/0!</v>
      </c>
      <c r="X2998" s="21" t="e">
        <f t="shared" si="13252"/>
        <v>#DIV/0!</v>
      </c>
      <c r="Y2998" s="21" t="e">
        <f t="shared" si="13252"/>
        <v>#DIV/0!</v>
      </c>
      <c r="Z2998" s="21" t="e">
        <f t="shared" si="13252"/>
        <v>#DIV/0!</v>
      </c>
      <c r="AA2998" s="21" t="e">
        <f t="shared" si="13252"/>
        <v>#DIV/0!</v>
      </c>
      <c r="AB2998" s="21" t="e">
        <f t="shared" si="13252"/>
        <v>#DIV/0!</v>
      </c>
      <c r="AC2998" s="199"/>
      <c r="AD2998" s="200"/>
      <c r="AE2998" s="200"/>
      <c r="AF2998" s="200"/>
      <c r="AG2998" s="200"/>
      <c r="AH2998" s="200"/>
      <c r="AI2998" s="200"/>
      <c r="AJ2998" s="200"/>
      <c r="AK2998" s="201"/>
      <c r="AL2998" s="200"/>
      <c r="AM2998" s="202"/>
    </row>
    <row r="2999" spans="1:39" s="6" customFormat="1" outlineLevel="1">
      <c r="B2999" s="116"/>
      <c r="C2999" s="35"/>
      <c r="D2999" s="36"/>
      <c r="E2999" s="36"/>
      <c r="F2999" s="36"/>
      <c r="G2999" s="36"/>
      <c r="H2999" s="37"/>
      <c r="I2999" s="38" t="s">
        <v>26</v>
      </c>
      <c r="J2999" s="21">
        <f>MIN(J2978:J2979,J2981,J2983,J2985,J2987,J2989,J2991,J2993,J2995)</f>
        <v>0</v>
      </c>
      <c r="K2999" s="21">
        <f t="shared" ref="K2999:AB2999" si="13253">MIN(K2978:K2979,K2981,K2983,K2985,K2987,K2989,K2991,K2993,K2995)</f>
        <v>0</v>
      </c>
      <c r="L2999" s="21">
        <f t="shared" si="13253"/>
        <v>0</v>
      </c>
      <c r="M2999" s="21">
        <f t="shared" si="13253"/>
        <v>0</v>
      </c>
      <c r="N2999" s="21">
        <f t="shared" si="13253"/>
        <v>0</v>
      </c>
      <c r="O2999" s="21">
        <f t="shared" si="13253"/>
        <v>0</v>
      </c>
      <c r="P2999" s="21">
        <f t="shared" si="13253"/>
        <v>0</v>
      </c>
      <c r="Q2999" s="21">
        <f t="shared" si="13253"/>
        <v>0</v>
      </c>
      <c r="R2999" s="21">
        <f t="shared" si="13253"/>
        <v>0</v>
      </c>
      <c r="S2999" s="21">
        <f t="shared" si="13253"/>
        <v>0</v>
      </c>
      <c r="T2999" s="21">
        <f t="shared" si="13253"/>
        <v>0</v>
      </c>
      <c r="U2999" s="21">
        <f t="shared" si="13253"/>
        <v>0</v>
      </c>
      <c r="V2999" s="21">
        <f t="shared" si="13253"/>
        <v>0</v>
      </c>
      <c r="W2999" s="21">
        <f t="shared" si="13253"/>
        <v>0</v>
      </c>
      <c r="X2999" s="21" t="e">
        <f t="shared" si="13253"/>
        <v>#DIV/0!</v>
      </c>
      <c r="Y2999" s="21">
        <f t="shared" si="13253"/>
        <v>0</v>
      </c>
      <c r="Z2999" s="21">
        <f t="shared" si="13253"/>
        <v>0</v>
      </c>
      <c r="AA2999" s="21">
        <f t="shared" si="13253"/>
        <v>0</v>
      </c>
      <c r="AB2999" s="21">
        <f t="shared" si="13253"/>
        <v>0</v>
      </c>
      <c r="AC2999" s="199"/>
      <c r="AD2999" s="200"/>
      <c r="AE2999" s="200"/>
      <c r="AF2999" s="200"/>
      <c r="AG2999" s="200"/>
      <c r="AH2999" s="200"/>
      <c r="AI2999" s="200"/>
      <c r="AJ2999" s="200"/>
      <c r="AK2999" s="201"/>
      <c r="AL2999" s="200"/>
      <c r="AM2999" s="202"/>
    </row>
    <row r="3000" spans="1:39" s="6" customFormat="1" outlineLevel="1">
      <c r="B3000" s="116"/>
      <c r="C3000" s="35"/>
      <c r="D3000" s="36"/>
      <c r="E3000" s="36"/>
      <c r="F3000" s="36"/>
      <c r="G3000" s="36"/>
      <c r="H3000" s="37"/>
      <c r="I3000" s="38" t="s">
        <v>25</v>
      </c>
      <c r="J3000" s="21">
        <f>MAX(J2978:J2979,J2981,J2983,J2985,J2987,J2989,J2991,J2993,J2995)</f>
        <v>0</v>
      </c>
      <c r="K3000" s="21">
        <f t="shared" ref="K3000:AB3000" si="13254">MAX(K2978:K2979,K2981,K2983,K2985,K2987,K2989,K2991,K2993,K2995)</f>
        <v>0</v>
      </c>
      <c r="L3000" s="21">
        <f t="shared" si="13254"/>
        <v>0</v>
      </c>
      <c r="M3000" s="21">
        <f t="shared" si="13254"/>
        <v>0</v>
      </c>
      <c r="N3000" s="21">
        <f t="shared" si="13254"/>
        <v>0</v>
      </c>
      <c r="O3000" s="21">
        <f t="shared" si="13254"/>
        <v>0</v>
      </c>
      <c r="P3000" s="21">
        <f t="shared" si="13254"/>
        <v>0</v>
      </c>
      <c r="Q3000" s="21">
        <f t="shared" si="13254"/>
        <v>0</v>
      </c>
      <c r="R3000" s="21">
        <f t="shared" si="13254"/>
        <v>0</v>
      </c>
      <c r="S3000" s="21">
        <f t="shared" si="13254"/>
        <v>0</v>
      </c>
      <c r="T3000" s="21">
        <f t="shared" si="13254"/>
        <v>0</v>
      </c>
      <c r="U3000" s="21">
        <f t="shared" si="13254"/>
        <v>0</v>
      </c>
      <c r="V3000" s="21">
        <f t="shared" si="13254"/>
        <v>0</v>
      </c>
      <c r="W3000" s="21">
        <f t="shared" si="13254"/>
        <v>0</v>
      </c>
      <c r="X3000" s="21" t="e">
        <f t="shared" si="13254"/>
        <v>#DIV/0!</v>
      </c>
      <c r="Y3000" s="21">
        <f t="shared" si="13254"/>
        <v>0</v>
      </c>
      <c r="Z3000" s="21">
        <f t="shared" si="13254"/>
        <v>0</v>
      </c>
      <c r="AA3000" s="21">
        <f t="shared" si="13254"/>
        <v>0</v>
      </c>
      <c r="AB3000" s="21">
        <f t="shared" si="13254"/>
        <v>0</v>
      </c>
      <c r="AC3000" s="199"/>
      <c r="AD3000" s="200"/>
      <c r="AE3000" s="200"/>
      <c r="AF3000" s="200"/>
      <c r="AG3000" s="200"/>
      <c r="AH3000" s="200"/>
      <c r="AI3000" s="200"/>
      <c r="AJ3000" s="200"/>
      <c r="AK3000" s="201"/>
      <c r="AL3000" s="200"/>
      <c r="AM3000" s="202"/>
    </row>
    <row r="3001" spans="1:39" s="6" customFormat="1" outlineLevel="1">
      <c r="B3001" s="116"/>
      <c r="C3001" s="35"/>
      <c r="D3001" s="36"/>
      <c r="E3001" s="36"/>
      <c r="F3001" s="36"/>
      <c r="G3001" s="36"/>
      <c r="H3001" s="37"/>
      <c r="I3001" s="38"/>
      <c r="J3001" s="21"/>
      <c r="K3001" s="21"/>
      <c r="L3001" s="21"/>
      <c r="M3001" s="21"/>
      <c r="N3001" s="21"/>
      <c r="O3001" s="21"/>
      <c r="P3001" s="21"/>
      <c r="Q3001" s="21"/>
      <c r="R3001" s="21"/>
      <c r="S3001" s="21"/>
      <c r="T3001" s="21"/>
      <c r="U3001" s="21"/>
      <c r="V3001" s="21"/>
      <c r="W3001" s="21"/>
      <c r="X3001" s="21"/>
      <c r="Y3001" s="21"/>
      <c r="Z3001" s="21"/>
      <c r="AA3001" s="21"/>
      <c r="AB3001" s="21"/>
      <c r="AC3001" s="200"/>
      <c r="AD3001" s="200"/>
      <c r="AE3001" s="200"/>
      <c r="AF3001" s="200"/>
      <c r="AG3001" s="200"/>
      <c r="AH3001" s="200"/>
      <c r="AI3001" s="200"/>
      <c r="AJ3001" s="200"/>
      <c r="AK3001" s="200"/>
      <c r="AL3001" s="200"/>
      <c r="AM3001" s="202"/>
    </row>
    <row r="3002" spans="1:39" s="31" customFormat="1" ht="16.5" outlineLevel="1" thickBot="1">
      <c r="B3002" s="117"/>
      <c r="C3002" s="39"/>
      <c r="D3002" s="40"/>
      <c r="E3002" s="40"/>
      <c r="F3002" s="40"/>
      <c r="G3002" s="40"/>
      <c r="H3002" s="41"/>
      <c r="I3002" s="42"/>
      <c r="J3002" s="43"/>
      <c r="K3002" s="43"/>
      <c r="L3002" s="43"/>
      <c r="M3002" s="43"/>
      <c r="N3002" s="43"/>
      <c r="O3002" s="43"/>
      <c r="P3002" s="43"/>
      <c r="Q3002" s="43"/>
      <c r="R3002" s="43"/>
      <c r="S3002" s="43"/>
      <c r="T3002" s="43"/>
      <c r="U3002" s="43"/>
      <c r="V3002" s="43"/>
      <c r="W3002" s="43"/>
      <c r="X3002" s="43"/>
      <c r="Y3002" s="43"/>
      <c r="Z3002" s="43"/>
      <c r="AA3002" s="43"/>
      <c r="AB3002" s="43"/>
      <c r="AC3002" s="204"/>
      <c r="AD3002" s="204"/>
      <c r="AE3002" s="204"/>
      <c r="AF3002" s="204"/>
      <c r="AG3002" s="204"/>
      <c r="AH3002" s="204"/>
      <c r="AI3002" s="204"/>
      <c r="AJ3002" s="204"/>
      <c r="AK3002" s="204"/>
      <c r="AL3002" s="204"/>
      <c r="AM3002" s="205"/>
    </row>
    <row r="3003" spans="1:39" customFormat="1">
      <c r="B3003" s="118"/>
      <c r="C3003" s="28"/>
      <c r="D3003" s="19"/>
      <c r="E3003" s="19"/>
      <c r="F3003" s="19"/>
      <c r="G3003" s="19"/>
      <c r="H3003" s="29"/>
      <c r="I3003" s="20"/>
      <c r="J3003" s="30"/>
      <c r="K3003" s="30"/>
      <c r="L3003" s="30"/>
      <c r="M3003" s="30"/>
      <c r="N3003" s="30"/>
      <c r="O3003" s="30"/>
      <c r="P3003" s="30"/>
      <c r="Q3003" s="30"/>
      <c r="R3003" s="30"/>
      <c r="S3003" s="30"/>
      <c r="T3003" s="30"/>
      <c r="U3003" s="30"/>
      <c r="V3003" s="30"/>
      <c r="W3003" s="30"/>
      <c r="X3003" s="30"/>
      <c r="Y3003" s="30"/>
      <c r="Z3003" s="30"/>
      <c r="AA3003" s="30"/>
      <c r="AB3003" s="30"/>
      <c r="AC3003" s="206"/>
      <c r="AD3003" s="206"/>
      <c r="AE3003" s="206"/>
      <c r="AF3003" s="206"/>
      <c r="AG3003" s="206"/>
      <c r="AH3003" s="206"/>
      <c r="AI3003" s="206"/>
      <c r="AJ3003" s="206"/>
      <c r="AK3003" s="206"/>
      <c r="AL3003" s="206"/>
      <c r="AM3003" s="207"/>
    </row>
    <row r="3004" spans="1:39" customFormat="1" outlineLevel="1">
      <c r="B3004" s="114" t="s">
        <v>41</v>
      </c>
      <c r="C3004" s="28"/>
      <c r="D3004" s="19"/>
      <c r="E3004" s="19"/>
      <c r="F3004" s="19"/>
      <c r="G3004" s="19"/>
      <c r="H3004" s="29"/>
      <c r="I3004" s="20"/>
      <c r="J3004" s="30"/>
      <c r="K3004" s="30"/>
      <c r="L3004" s="30"/>
      <c r="M3004" s="30"/>
      <c r="N3004" s="30"/>
      <c r="O3004" s="30"/>
      <c r="P3004" s="30"/>
      <c r="Q3004" s="30"/>
      <c r="R3004" s="30"/>
      <c r="S3004" s="30"/>
      <c r="T3004" s="30"/>
      <c r="U3004" s="30"/>
      <c r="V3004" s="30"/>
      <c r="W3004" s="30"/>
      <c r="X3004" s="30"/>
      <c r="Y3004" s="30"/>
      <c r="Z3004" s="30"/>
      <c r="AA3004" s="30"/>
      <c r="AB3004" s="30"/>
      <c r="AC3004" s="206"/>
      <c r="AD3004" s="206"/>
      <c r="AE3004" s="206"/>
      <c r="AF3004" s="206"/>
      <c r="AG3004" s="206"/>
      <c r="AH3004" s="206"/>
      <c r="AI3004" s="206"/>
      <c r="AJ3004" s="206"/>
      <c r="AK3004" s="206"/>
      <c r="AL3004" s="206"/>
      <c r="AM3004" s="207"/>
    </row>
    <row r="3005" spans="1:39" customFormat="1" outlineLevel="1">
      <c r="A3005" t="str">
        <f>B3005&amp;C3005</f>
        <v>Surname, Forename1</v>
      </c>
      <c r="B3005" s="255" t="s">
        <v>28</v>
      </c>
      <c r="C3005" s="122">
        <v>1</v>
      </c>
      <c r="D3005" s="26" t="s">
        <v>22</v>
      </c>
      <c r="E3005" s="103"/>
      <c r="F3005" s="217"/>
      <c r="G3005" s="218"/>
      <c r="H3005" s="16"/>
      <c r="I3005" s="16"/>
      <c r="J3005" s="17"/>
      <c r="K3005" s="94"/>
      <c r="L3005" s="94"/>
      <c r="M3005" s="94"/>
      <c r="N3005" s="94"/>
      <c r="O3005" s="94"/>
      <c r="P3005" s="94"/>
      <c r="Q3005" s="17">
        <f>SUM(K3005:P3005)</f>
        <v>0</v>
      </c>
      <c r="R3005" s="94"/>
      <c r="S3005" s="94"/>
      <c r="T3005" s="17">
        <f>SUM(R3005:S3005)</f>
        <v>0</v>
      </c>
      <c r="U3005" s="17"/>
      <c r="V3005" s="94"/>
      <c r="W3005" s="17"/>
      <c r="X3005" s="94" t="e">
        <f>AVERAGE(V3005:W3005)</f>
        <v>#DIV/0!</v>
      </c>
      <c r="Y3005" s="17"/>
      <c r="Z3005" s="17"/>
      <c r="AA3005" s="17"/>
      <c r="AB3005" s="17"/>
      <c r="AC3005" s="190">
        <f>IF(J3005&lt;&gt;0,INT(25.4347*POWER((18-J3005),1.81)),0)</f>
        <v>0</v>
      </c>
      <c r="AD3005" s="190">
        <f>IF(Q3005&lt;&gt;0,INT(0.14354*POWER(((10*Q3005)-220),1.4)),0)</f>
        <v>0</v>
      </c>
      <c r="AE3005" s="190">
        <f>IF(T3005&lt;&gt;0,INT(51.39*POWER((T3005-1.5),1.05)),0)</f>
        <v>0</v>
      </c>
      <c r="AF3005" s="190">
        <f>IF(U3005&lt;&gt;0,INT(0.8465*POWER(((100*U3005)-75),1.42)),0)</f>
        <v>0</v>
      </c>
      <c r="AG3005" s="190" t="e">
        <f>IF(X3005&lt;&gt;0,INT(1.53775*POWER((82-X3005),1.81)),0)</f>
        <v>#DIV/0!</v>
      </c>
      <c r="AH3005" s="190">
        <f>IF(Y3005&lt;&gt;0,INT(5.74352*POWER((28.5-Y3005),1.92)),0)</f>
        <v>0</v>
      </c>
      <c r="AI3005" s="190">
        <f>IF(Z3005&lt;&gt;0,INT(12.91*POWER((Z3005-4),1.1)),0)</f>
        <v>0</v>
      </c>
      <c r="AJ3005" s="190">
        <f>IF(AA3005&lt;&gt;0,INT(0.2797*POWER(((100*AA3005)),1.35)),0)</f>
        <v>0</v>
      </c>
      <c r="AK3005" s="191">
        <f>IF(AB3005&lt;&gt;0,INT(100.14*POWER((AB3005-1),1.08)),0)</f>
        <v>0</v>
      </c>
      <c r="AL3005" s="208">
        <v>7</v>
      </c>
      <c r="AM3005" s="193" t="e">
        <f>SUM(AC3005:AK3005)</f>
        <v>#DIV/0!</v>
      </c>
    </row>
    <row r="3006" spans="1:39" customFormat="1" outlineLevel="1">
      <c r="A3006" t="str">
        <f>B3005&amp;C3006</f>
        <v>Surname, Forename2</v>
      </c>
      <c r="B3006" s="256"/>
      <c r="C3006" s="123">
        <v>2</v>
      </c>
      <c r="D3006" s="26" t="s">
        <v>22</v>
      </c>
      <c r="E3006" s="103"/>
      <c r="F3006" s="219"/>
      <c r="G3006" s="220"/>
      <c r="H3006" s="15"/>
      <c r="I3006" s="16"/>
      <c r="J3006" s="17"/>
      <c r="K3006" s="94"/>
      <c r="L3006" s="94"/>
      <c r="M3006" s="94"/>
      <c r="N3006" s="94"/>
      <c r="O3006" s="94"/>
      <c r="P3006" s="94"/>
      <c r="Q3006" s="17" t="str">
        <f>IF(SUM(K3006:P3006)=0,"",SUM(K3006:P3006))</f>
        <v/>
      </c>
      <c r="R3006" s="94"/>
      <c r="S3006" s="94"/>
      <c r="T3006" s="17" t="str">
        <f>IF(SUM(R3006:S3006)=0,"",SUM(R3006:S3006))</f>
        <v/>
      </c>
      <c r="U3006" s="17"/>
      <c r="V3006" s="94"/>
      <c r="W3006" s="17"/>
      <c r="X3006" s="94" t="str">
        <f>IFERROR(AVERAGE(V3006:W3006),"")</f>
        <v/>
      </c>
      <c r="Y3006" s="17"/>
      <c r="Z3006" s="17"/>
      <c r="AA3006" s="71"/>
      <c r="AB3006" s="17"/>
      <c r="AC3006" s="190" t="str">
        <f>IF(J3006="","",IF(J3006&lt;&gt;0,INT(25.4347*POWER((18-J3006),1.81)),0))</f>
        <v/>
      </c>
      <c r="AD3006" s="190" t="str">
        <f>IFERROR(IF(Q3006&lt;&gt;0,INT(0.14354*POWER(((10*Q3006)-220),1.4)),0),"")</f>
        <v/>
      </c>
      <c r="AE3006" s="190" t="str">
        <f>IFERROR(IF(T3006&lt;&gt;0,INT(51.39*POWER((T3006-1.5),1.05)),0),"")</f>
        <v/>
      </c>
      <c r="AF3006" s="190">
        <f>IF(U3006&lt;&gt;0,INT(0.8465*POWER(((100*U3006)-75),1.42)),0)</f>
        <v>0</v>
      </c>
      <c r="AG3006" s="190" t="str">
        <f>IFERROR(IF(X3006&lt;&gt;0,INT(1.53775*POWER((82-X3006),1.81)),0),"")</f>
        <v/>
      </c>
      <c r="AH3006" s="190" t="str">
        <f>IF(Y3006="","",IF(Y3006&lt;&gt;0,INT(5.74352*POWER((28.5-Y3006),1.92)),0))</f>
        <v/>
      </c>
      <c r="AI3006" s="190">
        <f>IF(Z3006&lt;&gt;0,INT(12.91*POWER((Z3006-4),1.1)),0)</f>
        <v>0</v>
      </c>
      <c r="AJ3006" s="190" t="str">
        <f>IF(AA3006="","",IF(AA3006&lt;&gt;0,INT(0.2797*POWER(((100*AA3006)),1.35)),0))</f>
        <v/>
      </c>
      <c r="AK3006" s="191" t="str">
        <f>IF(AB3006="","",IF(AB3006&lt;&gt;0,INT(100.14*POWER((AB3006-1),1.08)),0))</f>
        <v/>
      </c>
      <c r="AL3006" s="192">
        <f>COUNT(J3006,Q3006,T3006,X3006,Y3006,AA3006,AB3006)</f>
        <v>0</v>
      </c>
      <c r="AM3006" s="193" t="str">
        <f>IF(AL3006=0,"",SUM(AC3006:AK3006))</f>
        <v/>
      </c>
    </row>
    <row r="3007" spans="1:39" customFormat="1" outlineLevel="1">
      <c r="B3007" s="256"/>
      <c r="C3007" s="124" t="s">
        <v>65</v>
      </c>
      <c r="D3007" s="103"/>
      <c r="E3007" s="103"/>
      <c r="F3007" s="219"/>
      <c r="G3007" s="220"/>
      <c r="H3007" s="104"/>
      <c r="I3007" s="105"/>
      <c r="J3007" s="107" t="str">
        <f>IFERROR((J3005-J3006)/J3006*100%,"")</f>
        <v/>
      </c>
      <c r="K3007" s="107" t="str">
        <f>IFERROR((K3006-K3005)/K3006*100%,"")</f>
        <v/>
      </c>
      <c r="L3007" s="107" t="str">
        <f t="shared" ref="L3007:S3007" si="13255">IFERROR((L3006-L3005)/L3006*100%,"")</f>
        <v/>
      </c>
      <c r="M3007" s="107" t="str">
        <f t="shared" si="13255"/>
        <v/>
      </c>
      <c r="N3007" s="107" t="str">
        <f t="shared" si="13255"/>
        <v/>
      </c>
      <c r="O3007" s="107" t="str">
        <f t="shared" si="13255"/>
        <v/>
      </c>
      <c r="P3007" s="107" t="str">
        <f t="shared" si="13255"/>
        <v/>
      </c>
      <c r="Q3007" s="107" t="str">
        <f t="shared" si="13255"/>
        <v/>
      </c>
      <c r="R3007" s="107" t="str">
        <f t="shared" si="13255"/>
        <v/>
      </c>
      <c r="S3007" s="107" t="str">
        <f t="shared" si="13255"/>
        <v/>
      </c>
      <c r="T3007" s="107" t="str">
        <f>IFERROR((T3006-T3005)/T3006*100%,"")</f>
        <v/>
      </c>
      <c r="U3007" s="107" t="str">
        <f t="shared" ref="U3007" si="13256">IFERROR((U3006-U3005)/U3006*100%,"")</f>
        <v/>
      </c>
      <c r="V3007" s="107" t="str">
        <f>IFERROR((V3005-V3006)/V3006*100%,"")</f>
        <v/>
      </c>
      <c r="W3007" s="107" t="str">
        <f>IFERROR((W3005-W3006)/W3006*100%,"")</f>
        <v/>
      </c>
      <c r="X3007" s="107" t="str">
        <f>IFERROR((X3005-X3006)/X3006*100%,"")</f>
        <v/>
      </c>
      <c r="Y3007" s="107" t="str">
        <f>IFERROR((Y3005-Y3006)/Y3006*100%,"")</f>
        <v/>
      </c>
      <c r="Z3007" s="107" t="str">
        <f t="shared" ref="Z3007:AB3007" si="13257">IFERROR((Z3006-Z3005)/Z3006*100%,"")</f>
        <v/>
      </c>
      <c r="AA3007" s="107" t="str">
        <f t="shared" si="13257"/>
        <v/>
      </c>
      <c r="AB3007" s="107" t="str">
        <f t="shared" si="13257"/>
        <v/>
      </c>
      <c r="AC3007" s="194" t="str">
        <f t="shared" ref="AC3007" si="13258">IFERROR((AC3006-AC3005)/AC3006*100%,"")</f>
        <v/>
      </c>
      <c r="AD3007" s="194" t="str">
        <f t="shared" ref="AD3007" si="13259">IFERROR((AD3006-AD3005)/AD3006*100%,"")</f>
        <v/>
      </c>
      <c r="AE3007" s="194" t="str">
        <f t="shared" ref="AE3007" si="13260">IFERROR((AE3006-AE3005)/AE3006*100%,"")</f>
        <v/>
      </c>
      <c r="AF3007" s="194" t="str">
        <f t="shared" ref="AF3007" si="13261">IFERROR((AF3006-AF3005)/AF3006*100%,"")</f>
        <v/>
      </c>
      <c r="AG3007" s="194" t="str">
        <f t="shared" ref="AG3007" si="13262">IFERROR((AG3006-AG3005)/AG3006*100%,"")</f>
        <v/>
      </c>
      <c r="AH3007" s="194" t="str">
        <f t="shared" ref="AH3007" si="13263">IFERROR((AH3006-AH3005)/AH3006*100%,"")</f>
        <v/>
      </c>
      <c r="AI3007" s="194" t="str">
        <f t="shared" ref="AI3007" si="13264">IFERROR((AI3006-AI3005)/AI3006*100%,"")</f>
        <v/>
      </c>
      <c r="AJ3007" s="194" t="str">
        <f t="shared" ref="AJ3007" si="13265">IFERROR((AJ3006-AJ3005)/AJ3006*100%,"")</f>
        <v/>
      </c>
      <c r="AK3007" s="194" t="str">
        <f t="shared" ref="AK3007" si="13266">IFERROR((AK3006-AK3005)/AK3006*100%,"")</f>
        <v/>
      </c>
      <c r="AL3007" s="194" t="str">
        <f t="shared" ref="AL3007:AM3007" si="13267">IFERROR((AL3006-AL3005)/AL3006*100%,"")</f>
        <v/>
      </c>
      <c r="AM3007" s="228" t="str">
        <f t="shared" si="13267"/>
        <v/>
      </c>
    </row>
    <row r="3008" spans="1:39" customFormat="1" outlineLevel="1">
      <c r="A3008" t="str">
        <f>B3005&amp;C3008</f>
        <v>Surname, Forename3</v>
      </c>
      <c r="B3008" s="256"/>
      <c r="C3008" s="123">
        <v>3</v>
      </c>
      <c r="D3008" s="26" t="s">
        <v>22</v>
      </c>
      <c r="E3008" s="103"/>
      <c r="F3008" s="219"/>
      <c r="G3008" s="220"/>
      <c r="H3008" s="15"/>
      <c r="I3008" s="16"/>
      <c r="J3008" s="17"/>
      <c r="K3008" s="94"/>
      <c r="L3008" s="94"/>
      <c r="M3008" s="94"/>
      <c r="N3008" s="94"/>
      <c r="O3008" s="94"/>
      <c r="P3008" s="94"/>
      <c r="Q3008" s="17" t="str">
        <f>IF(SUM(K3008:P3008)=0,"",SUM(K3008:P3008))</f>
        <v/>
      </c>
      <c r="R3008" s="94"/>
      <c r="S3008" s="94"/>
      <c r="T3008" s="17" t="str">
        <f>IF(SUM(R3008:S3008)=0,"",SUM(R3008:S3008))</f>
        <v/>
      </c>
      <c r="U3008" s="17"/>
      <c r="V3008" s="94"/>
      <c r="W3008" s="17"/>
      <c r="X3008" s="94" t="str">
        <f>IFERROR(AVERAGE(V3008:W3008),"")</f>
        <v/>
      </c>
      <c r="Y3008" s="17"/>
      <c r="Z3008" s="17"/>
      <c r="AA3008" s="71"/>
      <c r="AB3008" s="17"/>
      <c r="AC3008" s="190" t="str">
        <f>IF(J3008="","",IF(J3008&lt;&gt;0,INT(25.4347*POWER((18-J3008),1.81)),0))</f>
        <v/>
      </c>
      <c r="AD3008" s="190" t="str">
        <f>IFERROR(IF(Q3008&lt;&gt;0,INT(0.14354*POWER(((10*Q3008)-220),1.4)),0),"")</f>
        <v/>
      </c>
      <c r="AE3008" s="190" t="str">
        <f>IFERROR(IF(T3008&lt;&gt;0,INT(51.39*POWER((T3008-1.5),1.05)),0),"")</f>
        <v/>
      </c>
      <c r="AF3008" s="190">
        <f>IF(U3008&lt;&gt;0,INT(0.8465*POWER(((100*U3008)-75),1.42)),0)</f>
        <v>0</v>
      </c>
      <c r="AG3008" s="190" t="str">
        <f>IFERROR(IF(X3008&lt;&gt;0,INT(1.53775*POWER((82-X3008),1.81)),0),"")</f>
        <v/>
      </c>
      <c r="AH3008" s="190" t="str">
        <f>IF(Y3008="","",IF(Y3008&lt;&gt;0,INT(5.74352*POWER((28.5-Y3008),1.92)),0))</f>
        <v/>
      </c>
      <c r="AI3008" s="190">
        <f>IF(Z3008&lt;&gt;0,INT(12.91*POWER((Z3008-4),1.1)),0)</f>
        <v>0</v>
      </c>
      <c r="AJ3008" s="190" t="str">
        <f>IF(AA3008="","",IF(AA3008&lt;&gt;0,INT(0.2797*POWER(((100*AA3008)),1.35)),0))</f>
        <v/>
      </c>
      <c r="AK3008" s="191" t="str">
        <f>IF(AB3008="","",IF(AB3008&lt;&gt;0,INT(100.14*POWER((AB3008-1),1.08)),0))</f>
        <v/>
      </c>
      <c r="AL3008" s="192">
        <f>COUNT(J3008,Q3008,T3008,X3008,Y3008,AA3008,AB3008)</f>
        <v>0</v>
      </c>
      <c r="AM3008" s="193" t="str">
        <f>IF(AL3008=0,"",SUM(AC3008:AK3008))</f>
        <v/>
      </c>
    </row>
    <row r="3009" spans="1:39" customFormat="1" outlineLevel="1">
      <c r="B3009" s="256"/>
      <c r="C3009" s="124" t="s">
        <v>65</v>
      </c>
      <c r="D3009" s="103"/>
      <c r="E3009" s="103"/>
      <c r="F3009" s="219"/>
      <c r="G3009" s="220"/>
      <c r="H3009" s="104"/>
      <c r="I3009" s="105"/>
      <c r="J3009" s="107" t="str">
        <f>IFERROR((J3006-J3008)/J3008*100%,"")</f>
        <v/>
      </c>
      <c r="K3009" s="107" t="str">
        <f t="shared" ref="K3009:T3009" si="13268">IFERROR((K3008-K3006)/K3008*100%,"")</f>
        <v/>
      </c>
      <c r="L3009" s="107" t="str">
        <f t="shared" si="13268"/>
        <v/>
      </c>
      <c r="M3009" s="107" t="str">
        <f t="shared" si="13268"/>
        <v/>
      </c>
      <c r="N3009" s="107" t="str">
        <f t="shared" si="13268"/>
        <v/>
      </c>
      <c r="O3009" s="107" t="str">
        <f t="shared" si="13268"/>
        <v/>
      </c>
      <c r="P3009" s="107" t="str">
        <f t="shared" si="13268"/>
        <v/>
      </c>
      <c r="Q3009" s="107" t="str">
        <f t="shared" si="13268"/>
        <v/>
      </c>
      <c r="R3009" s="107" t="str">
        <f t="shared" si="13268"/>
        <v/>
      </c>
      <c r="S3009" s="107" t="str">
        <f t="shared" si="13268"/>
        <v/>
      </c>
      <c r="T3009" s="107" t="str">
        <f t="shared" si="13268"/>
        <v/>
      </c>
      <c r="U3009" s="107" t="str">
        <f t="shared" ref="U3009" si="13269">IFERROR((U3008-U3007)/U3008*100%,"")</f>
        <v/>
      </c>
      <c r="V3009" s="107" t="str">
        <f>IFERROR((V3006-V3008)/V3008*100%,"")</f>
        <v/>
      </c>
      <c r="W3009" s="107" t="str">
        <f>IFERROR((W3006-W3008)/W3008*100%,"")</f>
        <v/>
      </c>
      <c r="X3009" s="107" t="str">
        <f>IFERROR((X3006-X3008)/X3008*100%,"")</f>
        <v/>
      </c>
      <c r="Y3009" s="107" t="str">
        <f>IFERROR((Y3006-Y3008)/Y3008*100%,"")</f>
        <v/>
      </c>
      <c r="Z3009" s="107" t="str">
        <f t="shared" ref="Z3009" si="13270">IFERROR((Z3008-Z3007)/Z3008*100%,"")</f>
        <v/>
      </c>
      <c r="AA3009" s="107" t="str">
        <f>IFERROR((AA3008-AA3006)/AA3008*100%,"")</f>
        <v/>
      </c>
      <c r="AB3009" s="107" t="str">
        <f>IFERROR((AB3008-AB3006)/AB3008*100%,"")</f>
        <v/>
      </c>
      <c r="AC3009" s="194" t="str">
        <f t="shared" ref="AC3009" si="13271">IFERROR((AC3008-AC3007)/AC3008*100%,"")</f>
        <v/>
      </c>
      <c r="AD3009" s="194" t="str">
        <f t="shared" ref="AD3009" si="13272">IFERROR((AD3008-AD3007)/AD3008*100%,"")</f>
        <v/>
      </c>
      <c r="AE3009" s="194" t="str">
        <f t="shared" ref="AE3009" si="13273">IFERROR((AE3008-AE3007)/AE3008*100%,"")</f>
        <v/>
      </c>
      <c r="AF3009" s="194" t="str">
        <f t="shared" ref="AF3009" si="13274">IFERROR((AF3008-AF3007)/AF3008*100%,"")</f>
        <v/>
      </c>
      <c r="AG3009" s="194" t="str">
        <f t="shared" ref="AG3009" si="13275">IFERROR((AG3008-AG3007)/AG3008*100%,"")</f>
        <v/>
      </c>
      <c r="AH3009" s="194" t="str">
        <f t="shared" ref="AH3009" si="13276">IFERROR((AH3008-AH3007)/AH3008*100%,"")</f>
        <v/>
      </c>
      <c r="AI3009" s="194" t="str">
        <f t="shared" ref="AI3009" si="13277">IFERROR((AI3008-AI3007)/AI3008*100%,"")</f>
        <v/>
      </c>
      <c r="AJ3009" s="194" t="str">
        <f t="shared" ref="AJ3009" si="13278">IFERROR((AJ3008-AJ3007)/AJ3008*100%,"")</f>
        <v/>
      </c>
      <c r="AK3009" s="194" t="str">
        <f t="shared" ref="AK3009" si="13279">IFERROR((AK3008-AK3007)/AK3008*100%,"")</f>
        <v/>
      </c>
      <c r="AL3009" s="194" t="str">
        <f t="shared" ref="AL3009" si="13280">IFERROR((AL3008-AL3007)/AL3008*100%,"")</f>
        <v/>
      </c>
      <c r="AM3009" s="227" t="str">
        <f>IFERROR((AM3008-AM3006)/AM3008*100%,"")</f>
        <v/>
      </c>
    </row>
    <row r="3010" spans="1:39" customFormat="1" outlineLevel="1">
      <c r="A3010" t="str">
        <f>B3005&amp;C3010</f>
        <v>Surname, Forename4</v>
      </c>
      <c r="B3010" s="256"/>
      <c r="C3010" s="123">
        <v>4</v>
      </c>
      <c r="D3010" s="26" t="s">
        <v>22</v>
      </c>
      <c r="E3010" s="103"/>
      <c r="F3010" s="219"/>
      <c r="G3010" s="220"/>
      <c r="H3010" s="15"/>
      <c r="I3010" s="16"/>
      <c r="J3010" s="17"/>
      <c r="K3010" s="94"/>
      <c r="L3010" s="94"/>
      <c r="M3010" s="94"/>
      <c r="N3010" s="94"/>
      <c r="O3010" s="94"/>
      <c r="P3010" s="94"/>
      <c r="Q3010" s="17" t="str">
        <f>IF(SUM(K3010:P3010)=0,"",SUM(K3010:P3010))</f>
        <v/>
      </c>
      <c r="R3010" s="94"/>
      <c r="S3010" s="94"/>
      <c r="T3010" s="17" t="str">
        <f>IF(SUM(R3010:S3010)=0,"",SUM(R3010:S3010))</f>
        <v/>
      </c>
      <c r="U3010" s="17"/>
      <c r="V3010" s="94"/>
      <c r="W3010" s="17"/>
      <c r="X3010" s="94" t="str">
        <f>IFERROR(AVERAGE(V3010:W3010),"")</f>
        <v/>
      </c>
      <c r="Y3010" s="17"/>
      <c r="Z3010" s="17"/>
      <c r="AA3010" s="71"/>
      <c r="AB3010" s="17"/>
      <c r="AC3010" s="190" t="str">
        <f>IF(J3010="","",IF(J3010&lt;&gt;0,INT(25.4347*POWER((18-J3010),1.81)),0))</f>
        <v/>
      </c>
      <c r="AD3010" s="190" t="str">
        <f>IFERROR(IF(Q3010&lt;&gt;0,INT(0.14354*POWER(((10*Q3010)-220),1.4)),0),"")</f>
        <v/>
      </c>
      <c r="AE3010" s="190" t="str">
        <f>IFERROR(IF(T3010&lt;&gt;0,INT(51.39*POWER((T3010-1.5),1.05)),0),"")</f>
        <v/>
      </c>
      <c r="AF3010" s="190">
        <f>IF(U3010&lt;&gt;0,INT(0.8465*POWER(((100*U3010)-75),1.42)),0)</f>
        <v>0</v>
      </c>
      <c r="AG3010" s="190" t="str">
        <f>IFERROR(IF(X3010&lt;&gt;0,INT(1.53775*POWER((82-X3010),1.81)),0),"")</f>
        <v/>
      </c>
      <c r="AH3010" s="190" t="str">
        <f>IF(Y3010="","",IF(Y3010&lt;&gt;0,INT(5.74352*POWER((28.5-Y3010),1.92)),0))</f>
        <v/>
      </c>
      <c r="AI3010" s="190">
        <f>IF(Z3010&lt;&gt;0,INT(12.91*POWER((Z3010-4),1.1)),0)</f>
        <v>0</v>
      </c>
      <c r="AJ3010" s="190" t="str">
        <f>IF(AA3010="","",IF(AA3010&lt;&gt;0,INT(0.2797*POWER(((100*AA3010)),1.35)),0))</f>
        <v/>
      </c>
      <c r="AK3010" s="191" t="str">
        <f>IF(AB3010="","",IF(AB3010&lt;&gt;0,INT(100.14*POWER((AB3010-1),1.08)),0))</f>
        <v/>
      </c>
      <c r="AL3010" s="192">
        <f>COUNT(J3010,Q3010,T3010,X3010,Y3010,AA3010,AB3010)</f>
        <v>0</v>
      </c>
      <c r="AM3010" s="193" t="str">
        <f>IF(AL3010=0,"",SUM(AC3010:AK3010))</f>
        <v/>
      </c>
    </row>
    <row r="3011" spans="1:39" customFormat="1" outlineLevel="1">
      <c r="B3011" s="256"/>
      <c r="C3011" s="124" t="s">
        <v>65</v>
      </c>
      <c r="D3011" s="103"/>
      <c r="E3011" s="103"/>
      <c r="F3011" s="219"/>
      <c r="G3011" s="220"/>
      <c r="H3011" s="104"/>
      <c r="I3011" s="105"/>
      <c r="J3011" s="107" t="str">
        <f>IFERROR((J3008-J3010)/J3010*100%,"")</f>
        <v/>
      </c>
      <c r="K3011" s="107" t="str">
        <f t="shared" ref="K3011:T3011" si="13281">IFERROR((K3010-K3008)/K3010*100%,"")</f>
        <v/>
      </c>
      <c r="L3011" s="107" t="str">
        <f t="shared" si="13281"/>
        <v/>
      </c>
      <c r="M3011" s="107" t="str">
        <f t="shared" si="13281"/>
        <v/>
      </c>
      <c r="N3011" s="107" t="str">
        <f t="shared" si="13281"/>
        <v/>
      </c>
      <c r="O3011" s="107" t="str">
        <f t="shared" si="13281"/>
        <v/>
      </c>
      <c r="P3011" s="107" t="str">
        <f t="shared" si="13281"/>
        <v/>
      </c>
      <c r="Q3011" s="107" t="str">
        <f t="shared" si="13281"/>
        <v/>
      </c>
      <c r="R3011" s="107" t="str">
        <f t="shared" si="13281"/>
        <v/>
      </c>
      <c r="S3011" s="107" t="str">
        <f t="shared" si="13281"/>
        <v/>
      </c>
      <c r="T3011" s="107" t="str">
        <f t="shared" si="13281"/>
        <v/>
      </c>
      <c r="U3011" s="107" t="str">
        <f t="shared" ref="U3011" si="13282">IFERROR((U3010-U3009)/U3010*100%,"")</f>
        <v/>
      </c>
      <c r="V3011" s="107" t="str">
        <f>IFERROR((V3008-V3010)/V3010*100%,"")</f>
        <v/>
      </c>
      <c r="W3011" s="107" t="str">
        <f>IFERROR((W3008-W3010)/W3010*100%,"")</f>
        <v/>
      </c>
      <c r="X3011" s="107" t="str">
        <f>IFERROR((X3008-X3010)/X3010*100%,"")</f>
        <v/>
      </c>
      <c r="Y3011" s="107" t="str">
        <f>IFERROR((Y3008-Y3010)/Y3010*100%,"")</f>
        <v/>
      </c>
      <c r="Z3011" s="107" t="str">
        <f t="shared" ref="Z3011" si="13283">IFERROR((Z3010-Z3009)/Z3010*100%,"")</f>
        <v/>
      </c>
      <c r="AA3011" s="107" t="str">
        <f>IFERROR((AA3010-AA3008)/AA3010*100%,"")</f>
        <v/>
      </c>
      <c r="AB3011" s="107" t="str">
        <f>IFERROR((AB3010-AB3008)/AB3010*100%,"")</f>
        <v/>
      </c>
      <c r="AC3011" s="194" t="str">
        <f t="shared" ref="AC3011" si="13284">IFERROR((AC3010-AC3009)/AC3010*100%,"")</f>
        <v/>
      </c>
      <c r="AD3011" s="194" t="str">
        <f t="shared" ref="AD3011" si="13285">IFERROR((AD3010-AD3009)/AD3010*100%,"")</f>
        <v/>
      </c>
      <c r="AE3011" s="194" t="str">
        <f t="shared" ref="AE3011" si="13286">IFERROR((AE3010-AE3009)/AE3010*100%,"")</f>
        <v/>
      </c>
      <c r="AF3011" s="194" t="str">
        <f t="shared" ref="AF3011" si="13287">IFERROR((AF3010-AF3009)/AF3010*100%,"")</f>
        <v/>
      </c>
      <c r="AG3011" s="194" t="str">
        <f t="shared" ref="AG3011" si="13288">IFERROR((AG3010-AG3009)/AG3010*100%,"")</f>
        <v/>
      </c>
      <c r="AH3011" s="194" t="str">
        <f t="shared" ref="AH3011" si="13289">IFERROR((AH3010-AH3009)/AH3010*100%,"")</f>
        <v/>
      </c>
      <c r="AI3011" s="194" t="str">
        <f t="shared" ref="AI3011" si="13290">IFERROR((AI3010-AI3009)/AI3010*100%,"")</f>
        <v/>
      </c>
      <c r="AJ3011" s="194" t="str">
        <f t="shared" ref="AJ3011" si="13291">IFERROR((AJ3010-AJ3009)/AJ3010*100%,"")</f>
        <v/>
      </c>
      <c r="AK3011" s="194" t="str">
        <f t="shared" ref="AK3011" si="13292">IFERROR((AK3010-AK3009)/AK3010*100%,"")</f>
        <v/>
      </c>
      <c r="AL3011" s="194" t="str">
        <f t="shared" ref="AL3011" si="13293">IFERROR((AL3010-AL3009)/AL3010*100%,"")</f>
        <v/>
      </c>
      <c r="AM3011" s="227" t="str">
        <f>IFERROR((AM3010-AM3008)/AM3010*100%,"")</f>
        <v/>
      </c>
    </row>
    <row r="3012" spans="1:39" customFormat="1" outlineLevel="1">
      <c r="A3012" t="str">
        <f>B3005&amp;C3012</f>
        <v>Surname, Forename5</v>
      </c>
      <c r="B3012" s="256"/>
      <c r="C3012" s="123">
        <v>5</v>
      </c>
      <c r="D3012" s="26" t="s">
        <v>22</v>
      </c>
      <c r="E3012" s="103"/>
      <c r="F3012" s="219"/>
      <c r="G3012" s="220"/>
      <c r="H3012" s="15"/>
      <c r="I3012" s="16"/>
      <c r="J3012" s="17"/>
      <c r="K3012" s="94"/>
      <c r="L3012" s="94"/>
      <c r="M3012" s="94"/>
      <c r="N3012" s="94"/>
      <c r="O3012" s="94"/>
      <c r="P3012" s="94"/>
      <c r="Q3012" s="17" t="str">
        <f>IF(SUM(K3012:P3012)=0,"",SUM(K3012:P3012))</f>
        <v/>
      </c>
      <c r="R3012" s="94"/>
      <c r="S3012" s="94"/>
      <c r="T3012" s="17" t="str">
        <f>IF(SUM(R3012:S3012)=0,"",SUM(R3012:S3012))</f>
        <v/>
      </c>
      <c r="U3012" s="17"/>
      <c r="V3012" s="94"/>
      <c r="W3012" s="17"/>
      <c r="X3012" s="94" t="str">
        <f>IFERROR(AVERAGE(V3012:W3012),"")</f>
        <v/>
      </c>
      <c r="Y3012" s="17"/>
      <c r="Z3012" s="17"/>
      <c r="AA3012" s="71"/>
      <c r="AB3012" s="17"/>
      <c r="AC3012" s="190" t="str">
        <f>IF(J3012="","",IF(J3012&lt;&gt;0,INT(25.4347*POWER((18-J3012),1.81)),0))</f>
        <v/>
      </c>
      <c r="AD3012" s="190" t="str">
        <f>IFERROR(IF(Q3012&lt;&gt;0,INT(0.14354*POWER(((10*Q3012)-220),1.4)),0),"")</f>
        <v/>
      </c>
      <c r="AE3012" s="190" t="str">
        <f>IFERROR(IF(T3012&lt;&gt;0,INT(51.39*POWER((T3012-1.5),1.05)),0),"")</f>
        <v/>
      </c>
      <c r="AF3012" s="190">
        <f>IF(U3012&lt;&gt;0,INT(0.8465*POWER(((100*U3012)-75),1.42)),0)</f>
        <v>0</v>
      </c>
      <c r="AG3012" s="190" t="str">
        <f>IFERROR(IF(X3012&lt;&gt;0,INT(1.53775*POWER((82-X3012),1.81)),0),"")</f>
        <v/>
      </c>
      <c r="AH3012" s="190" t="str">
        <f>IF(Y3012="","",IF(Y3012&lt;&gt;0,INT(5.74352*POWER((28.5-Y3012),1.92)),0))</f>
        <v/>
      </c>
      <c r="AI3012" s="190">
        <f>IF(Z3012&lt;&gt;0,INT(12.91*POWER((Z3012-4),1.1)),0)</f>
        <v>0</v>
      </c>
      <c r="AJ3012" s="190" t="str">
        <f>IF(AA3012="","",IF(AA3012&lt;&gt;0,INT(0.2797*POWER(((100*AA3012)),1.35)),0))</f>
        <v/>
      </c>
      <c r="AK3012" s="191" t="str">
        <f>IF(AB3012="","",IF(AB3012&lt;&gt;0,INT(100.14*POWER((AB3012-1),1.08)),0))</f>
        <v/>
      </c>
      <c r="AL3012" s="192">
        <f>COUNT(J3012,Q3012,T3012,X3012,Y3012,AA3012,AB3012)</f>
        <v>0</v>
      </c>
      <c r="AM3012" s="193" t="str">
        <f>IF(AL3012=0,"",SUM(AC3012:AK3012))</f>
        <v/>
      </c>
    </row>
    <row r="3013" spans="1:39" customFormat="1" outlineLevel="1">
      <c r="B3013" s="256"/>
      <c r="C3013" s="124" t="s">
        <v>65</v>
      </c>
      <c r="D3013" s="103"/>
      <c r="E3013" s="103"/>
      <c r="F3013" s="219"/>
      <c r="G3013" s="220"/>
      <c r="H3013" s="104"/>
      <c r="I3013" s="105"/>
      <c r="J3013" s="107" t="str">
        <f>IFERROR((J3010-J3012)/J3012*100%,"")</f>
        <v/>
      </c>
      <c r="K3013" s="107" t="str">
        <f t="shared" ref="K3013:T3013" si="13294">IFERROR((K3012-K3010)/K3012*100%,"")</f>
        <v/>
      </c>
      <c r="L3013" s="107" t="str">
        <f t="shared" si="13294"/>
        <v/>
      </c>
      <c r="M3013" s="107" t="str">
        <f t="shared" si="13294"/>
        <v/>
      </c>
      <c r="N3013" s="107" t="str">
        <f t="shared" si="13294"/>
        <v/>
      </c>
      <c r="O3013" s="107" t="str">
        <f t="shared" si="13294"/>
        <v/>
      </c>
      <c r="P3013" s="107" t="str">
        <f t="shared" si="13294"/>
        <v/>
      </c>
      <c r="Q3013" s="107" t="str">
        <f t="shared" si="13294"/>
        <v/>
      </c>
      <c r="R3013" s="107" t="str">
        <f t="shared" si="13294"/>
        <v/>
      </c>
      <c r="S3013" s="107" t="str">
        <f t="shared" si="13294"/>
        <v/>
      </c>
      <c r="T3013" s="107" t="str">
        <f t="shared" si="13294"/>
        <v/>
      </c>
      <c r="U3013" s="107" t="str">
        <f t="shared" ref="U3013" si="13295">IFERROR((U3012-U3011)/U3012*100%,"")</f>
        <v/>
      </c>
      <c r="V3013" s="107" t="str">
        <f>IFERROR((V3010-V3012)/V3012*100%,"")</f>
        <v/>
      </c>
      <c r="W3013" s="107" t="str">
        <f>IFERROR((W3010-W3012)/W3012*100%,"")</f>
        <v/>
      </c>
      <c r="X3013" s="107" t="str">
        <f>IFERROR((X3010-X3012)/X3012*100%,"")</f>
        <v/>
      </c>
      <c r="Y3013" s="107" t="str">
        <f>IFERROR((Y3010-Y3012)/Y3012*100%,"")</f>
        <v/>
      </c>
      <c r="Z3013" s="107" t="str">
        <f t="shared" ref="Z3013" si="13296">IFERROR((Z3012-Z3011)/Z3012*100%,"")</f>
        <v/>
      </c>
      <c r="AA3013" s="107" t="str">
        <f>IFERROR((AA3012-AA3010)/AA3012*100%,"")</f>
        <v/>
      </c>
      <c r="AB3013" s="107" t="str">
        <f>IFERROR((AB3012-AB3010)/AB3012*100%,"")</f>
        <v/>
      </c>
      <c r="AC3013" s="194" t="str">
        <f t="shared" ref="AC3013" si="13297">IFERROR((AC3012-AC3011)/AC3012*100%,"")</f>
        <v/>
      </c>
      <c r="AD3013" s="194" t="str">
        <f t="shared" ref="AD3013" si="13298">IFERROR((AD3012-AD3011)/AD3012*100%,"")</f>
        <v/>
      </c>
      <c r="AE3013" s="194" t="str">
        <f t="shared" ref="AE3013" si="13299">IFERROR((AE3012-AE3011)/AE3012*100%,"")</f>
        <v/>
      </c>
      <c r="AF3013" s="194" t="str">
        <f t="shared" ref="AF3013" si="13300">IFERROR((AF3012-AF3011)/AF3012*100%,"")</f>
        <v/>
      </c>
      <c r="AG3013" s="194" t="str">
        <f t="shared" ref="AG3013" si="13301">IFERROR((AG3012-AG3011)/AG3012*100%,"")</f>
        <v/>
      </c>
      <c r="AH3013" s="194" t="str">
        <f t="shared" ref="AH3013" si="13302">IFERROR((AH3012-AH3011)/AH3012*100%,"")</f>
        <v/>
      </c>
      <c r="AI3013" s="194" t="str">
        <f t="shared" ref="AI3013" si="13303">IFERROR((AI3012-AI3011)/AI3012*100%,"")</f>
        <v/>
      </c>
      <c r="AJ3013" s="194" t="str">
        <f t="shared" ref="AJ3013" si="13304">IFERROR((AJ3012-AJ3011)/AJ3012*100%,"")</f>
        <v/>
      </c>
      <c r="AK3013" s="194" t="str">
        <f t="shared" ref="AK3013" si="13305">IFERROR((AK3012-AK3011)/AK3012*100%,"")</f>
        <v/>
      </c>
      <c r="AL3013" s="194" t="str">
        <f t="shared" ref="AL3013" si="13306">IFERROR((AL3012-AL3011)/AL3012*100%,"")</f>
        <v/>
      </c>
      <c r="AM3013" s="227" t="str">
        <f>IFERROR((AM3012-AM3010)/AM3012*100%,"")</f>
        <v/>
      </c>
    </row>
    <row r="3014" spans="1:39" customFormat="1" outlineLevel="1">
      <c r="A3014" t="str">
        <f>B3005&amp;C3014</f>
        <v>Surname, Forename6</v>
      </c>
      <c r="B3014" s="256"/>
      <c r="C3014" s="123">
        <v>6</v>
      </c>
      <c r="D3014" s="26" t="s">
        <v>22</v>
      </c>
      <c r="E3014" s="103"/>
      <c r="F3014" s="219"/>
      <c r="G3014" s="220"/>
      <c r="H3014" s="15"/>
      <c r="I3014" s="16"/>
      <c r="J3014" s="17"/>
      <c r="K3014" s="94"/>
      <c r="L3014" s="94"/>
      <c r="M3014" s="94"/>
      <c r="N3014" s="94"/>
      <c r="O3014" s="94"/>
      <c r="P3014" s="94"/>
      <c r="Q3014" s="17" t="str">
        <f>IF(SUM(K3014:P3014)=0,"",SUM(K3014:P3014))</f>
        <v/>
      </c>
      <c r="R3014" s="94"/>
      <c r="S3014" s="94"/>
      <c r="T3014" s="17" t="str">
        <f>IF(SUM(R3014:S3014)=0,"",SUM(R3014:S3014))</f>
        <v/>
      </c>
      <c r="U3014" s="17"/>
      <c r="V3014" s="94"/>
      <c r="W3014" s="17"/>
      <c r="X3014" s="94" t="str">
        <f>IFERROR(AVERAGE(V3014:W3014),"")</f>
        <v/>
      </c>
      <c r="Y3014" s="17"/>
      <c r="Z3014" s="17"/>
      <c r="AA3014" s="71"/>
      <c r="AB3014" s="17"/>
      <c r="AC3014" s="190" t="str">
        <f>IF(J3014="","",IF(J3014&lt;&gt;0,INT(25.4347*POWER((18-J3014),1.81)),0))</f>
        <v/>
      </c>
      <c r="AD3014" s="190" t="str">
        <f>IFERROR(IF(Q3014&lt;&gt;0,INT(0.14354*POWER(((10*Q3014)-220),1.4)),0),"")</f>
        <v/>
      </c>
      <c r="AE3014" s="190" t="str">
        <f>IFERROR(IF(T3014&lt;&gt;0,INT(51.39*POWER((T3014-1.5),1.05)),0),"")</f>
        <v/>
      </c>
      <c r="AF3014" s="190">
        <f>IF(U3014&lt;&gt;0,INT(0.8465*POWER(((100*U3014)-75),1.42)),0)</f>
        <v>0</v>
      </c>
      <c r="AG3014" s="190" t="str">
        <f>IFERROR(IF(X3014&lt;&gt;0,INT(1.53775*POWER((82-X3014),1.81)),0),"")</f>
        <v/>
      </c>
      <c r="AH3014" s="190" t="str">
        <f>IF(Y3014="","",IF(Y3014&lt;&gt;0,INT(5.74352*POWER((28.5-Y3014),1.92)),0))</f>
        <v/>
      </c>
      <c r="AI3014" s="190">
        <f>IF(Z3014&lt;&gt;0,INT(12.91*POWER((Z3014-4),1.1)),0)</f>
        <v>0</v>
      </c>
      <c r="AJ3014" s="190" t="str">
        <f>IF(AA3014="","",IF(AA3014&lt;&gt;0,INT(0.2797*POWER(((100*AA3014)),1.35)),0))</f>
        <v/>
      </c>
      <c r="AK3014" s="191" t="str">
        <f>IF(AB3014="","",IF(AB3014&lt;&gt;0,INT(100.14*POWER((AB3014-1),1.08)),0))</f>
        <v/>
      </c>
      <c r="AL3014" s="192">
        <f>COUNT(J3014,Q3014,T3014,X3014,Y3014,AA3014,AB3014)</f>
        <v>0</v>
      </c>
      <c r="AM3014" s="193" t="str">
        <f>IF(AL3014=0,"",SUM(AC3014:AK3014))</f>
        <v/>
      </c>
    </row>
    <row r="3015" spans="1:39" customFormat="1" outlineLevel="1">
      <c r="B3015" s="256"/>
      <c r="C3015" s="124" t="s">
        <v>65</v>
      </c>
      <c r="D3015" s="103"/>
      <c r="E3015" s="103"/>
      <c r="F3015" s="219"/>
      <c r="G3015" s="220"/>
      <c r="H3015" s="104"/>
      <c r="I3015" s="105"/>
      <c r="J3015" s="107" t="str">
        <f>IFERROR((J3012-J3014)/J3014*100%,"")</f>
        <v/>
      </c>
      <c r="K3015" s="107" t="str">
        <f t="shared" ref="K3015:T3015" si="13307">IFERROR((K3014-K3012)/K3014*100%,"")</f>
        <v/>
      </c>
      <c r="L3015" s="107" t="str">
        <f t="shared" si="13307"/>
        <v/>
      </c>
      <c r="M3015" s="107" t="str">
        <f t="shared" si="13307"/>
        <v/>
      </c>
      <c r="N3015" s="107" t="str">
        <f t="shared" si="13307"/>
        <v/>
      </c>
      <c r="O3015" s="107" t="str">
        <f t="shared" si="13307"/>
        <v/>
      </c>
      <c r="P3015" s="107" t="str">
        <f t="shared" si="13307"/>
        <v/>
      </c>
      <c r="Q3015" s="107" t="str">
        <f t="shared" si="13307"/>
        <v/>
      </c>
      <c r="R3015" s="107" t="str">
        <f t="shared" si="13307"/>
        <v/>
      </c>
      <c r="S3015" s="107" t="str">
        <f t="shared" si="13307"/>
        <v/>
      </c>
      <c r="T3015" s="107" t="str">
        <f t="shared" si="13307"/>
        <v/>
      </c>
      <c r="U3015" s="107" t="str">
        <f t="shared" ref="U3015" si="13308">IFERROR((U3014-U3013)/U3014*100%,"")</f>
        <v/>
      </c>
      <c r="V3015" s="107" t="str">
        <f>IFERROR((V3012-V3014)/V3014*100%,"")</f>
        <v/>
      </c>
      <c r="W3015" s="107" t="str">
        <f>IFERROR((W3012-W3014)/W3014*100%,"")</f>
        <v/>
      </c>
      <c r="X3015" s="107" t="str">
        <f>IFERROR((X3012-X3014)/X3014*100%,"")</f>
        <v/>
      </c>
      <c r="Y3015" s="107" t="str">
        <f>IFERROR((Y3012-Y3014)/Y3014*100%,"")</f>
        <v/>
      </c>
      <c r="Z3015" s="107" t="str">
        <f t="shared" ref="Z3015" si="13309">IFERROR((Z3014-Z3013)/Z3014*100%,"")</f>
        <v/>
      </c>
      <c r="AA3015" s="107" t="str">
        <f>IFERROR((AA3014-AA3012)/AA3014*100%,"")</f>
        <v/>
      </c>
      <c r="AB3015" s="107" t="str">
        <f>IFERROR((AB3014-AB3012)/AB3014*100%,"")</f>
        <v/>
      </c>
      <c r="AC3015" s="194" t="str">
        <f t="shared" ref="AC3015" si="13310">IFERROR((AC3014-AC3013)/AC3014*100%,"")</f>
        <v/>
      </c>
      <c r="AD3015" s="194" t="str">
        <f t="shared" ref="AD3015" si="13311">IFERROR((AD3014-AD3013)/AD3014*100%,"")</f>
        <v/>
      </c>
      <c r="AE3015" s="194" t="str">
        <f t="shared" ref="AE3015" si="13312">IFERROR((AE3014-AE3013)/AE3014*100%,"")</f>
        <v/>
      </c>
      <c r="AF3015" s="194" t="str">
        <f t="shared" ref="AF3015" si="13313">IFERROR((AF3014-AF3013)/AF3014*100%,"")</f>
        <v/>
      </c>
      <c r="AG3015" s="194" t="str">
        <f t="shared" ref="AG3015" si="13314">IFERROR((AG3014-AG3013)/AG3014*100%,"")</f>
        <v/>
      </c>
      <c r="AH3015" s="194" t="str">
        <f t="shared" ref="AH3015" si="13315">IFERROR((AH3014-AH3013)/AH3014*100%,"")</f>
        <v/>
      </c>
      <c r="AI3015" s="194" t="str">
        <f t="shared" ref="AI3015" si="13316">IFERROR((AI3014-AI3013)/AI3014*100%,"")</f>
        <v/>
      </c>
      <c r="AJ3015" s="194" t="str">
        <f t="shared" ref="AJ3015" si="13317">IFERROR((AJ3014-AJ3013)/AJ3014*100%,"")</f>
        <v/>
      </c>
      <c r="AK3015" s="194" t="str">
        <f t="shared" ref="AK3015" si="13318">IFERROR((AK3014-AK3013)/AK3014*100%,"")</f>
        <v/>
      </c>
      <c r="AL3015" s="194" t="str">
        <f t="shared" ref="AL3015" si="13319">IFERROR((AL3014-AL3013)/AL3014*100%,"")</f>
        <v/>
      </c>
      <c r="AM3015" s="227" t="str">
        <f>IFERROR((AM3014-AM3012)/AM3014*100%,"")</f>
        <v/>
      </c>
    </row>
    <row r="3016" spans="1:39" customFormat="1" outlineLevel="1">
      <c r="A3016" t="str">
        <f>B3005&amp;C3016</f>
        <v>Surname, Forename7</v>
      </c>
      <c r="B3016" s="256"/>
      <c r="C3016" s="123">
        <v>7</v>
      </c>
      <c r="D3016" s="26" t="s">
        <v>22</v>
      </c>
      <c r="E3016" s="103"/>
      <c r="F3016" s="219"/>
      <c r="G3016" s="220"/>
      <c r="H3016" s="15"/>
      <c r="I3016" s="16"/>
      <c r="J3016" s="17"/>
      <c r="K3016" s="94"/>
      <c r="L3016" s="94"/>
      <c r="M3016" s="94"/>
      <c r="N3016" s="94"/>
      <c r="O3016" s="94"/>
      <c r="P3016" s="94"/>
      <c r="Q3016" s="17" t="str">
        <f>IF(SUM(K3016:P3016)=0,"",SUM(K3016:P3016))</f>
        <v/>
      </c>
      <c r="R3016" s="94"/>
      <c r="S3016" s="94"/>
      <c r="T3016" s="17" t="str">
        <f>IF(SUM(R3016:S3016)=0,"",SUM(R3016:S3016))</f>
        <v/>
      </c>
      <c r="U3016" s="17"/>
      <c r="V3016" s="94"/>
      <c r="W3016" s="17"/>
      <c r="X3016" s="94" t="str">
        <f>IFERROR(AVERAGE(V3016:W3016),"")</f>
        <v/>
      </c>
      <c r="Y3016" s="17"/>
      <c r="Z3016" s="17"/>
      <c r="AA3016" s="71"/>
      <c r="AB3016" s="17"/>
      <c r="AC3016" s="190" t="str">
        <f>IF(J3016="","",IF(J3016&lt;&gt;0,INT(25.4347*POWER((18-J3016),1.81)),0))</f>
        <v/>
      </c>
      <c r="AD3016" s="190" t="str">
        <f>IFERROR(IF(Q3016&lt;&gt;0,INT(0.14354*POWER(((10*Q3016)-220),1.4)),0),"")</f>
        <v/>
      </c>
      <c r="AE3016" s="190" t="str">
        <f>IFERROR(IF(T3016&lt;&gt;0,INT(51.39*POWER((T3016-1.5),1.05)),0),"")</f>
        <v/>
      </c>
      <c r="AF3016" s="190">
        <f>IF(U3016&lt;&gt;0,INT(0.8465*POWER(((100*U3016)-75),1.42)),0)</f>
        <v>0</v>
      </c>
      <c r="AG3016" s="190" t="str">
        <f>IFERROR(IF(X3016&lt;&gt;0,INT(1.53775*POWER((82-X3016),1.81)),0),"")</f>
        <v/>
      </c>
      <c r="AH3016" s="190" t="str">
        <f>IF(Y3016="","",IF(Y3016&lt;&gt;0,INT(5.74352*POWER((28.5-Y3016),1.92)),0))</f>
        <v/>
      </c>
      <c r="AI3016" s="190">
        <f>IF(Z3016&lt;&gt;0,INT(12.91*POWER((Z3016-4),1.1)),0)</f>
        <v>0</v>
      </c>
      <c r="AJ3016" s="190" t="str">
        <f>IF(AA3016="","",IF(AA3016&lt;&gt;0,INT(0.2797*POWER(((100*AA3016)),1.35)),0))</f>
        <v/>
      </c>
      <c r="AK3016" s="191" t="str">
        <f>IF(AB3016="","",IF(AB3016&lt;&gt;0,INT(100.14*POWER((AB3016-1),1.08)),0))</f>
        <v/>
      </c>
      <c r="AL3016" s="192">
        <f>COUNT(J3016,Q3016,T3016,X3016,Y3016,AA3016,AB3016)</f>
        <v>0</v>
      </c>
      <c r="AM3016" s="193" t="str">
        <f>IF(AL3016=0,"",SUM(AC3016:AK3016))</f>
        <v/>
      </c>
    </row>
    <row r="3017" spans="1:39" customFormat="1" outlineLevel="1">
      <c r="B3017" s="256"/>
      <c r="C3017" s="124" t="s">
        <v>65</v>
      </c>
      <c r="D3017" s="103"/>
      <c r="E3017" s="103"/>
      <c r="F3017" s="219"/>
      <c r="G3017" s="220"/>
      <c r="H3017" s="104"/>
      <c r="I3017" s="105"/>
      <c r="J3017" s="107" t="str">
        <f>IFERROR((J3014-J3016)/J3016*100%,"")</f>
        <v/>
      </c>
      <c r="K3017" s="107" t="str">
        <f t="shared" ref="K3017:T3017" si="13320">IFERROR((K3016-K3014)/K3016*100%,"")</f>
        <v/>
      </c>
      <c r="L3017" s="107" t="str">
        <f t="shared" si="13320"/>
        <v/>
      </c>
      <c r="M3017" s="107" t="str">
        <f t="shared" si="13320"/>
        <v/>
      </c>
      <c r="N3017" s="107" t="str">
        <f t="shared" si="13320"/>
        <v/>
      </c>
      <c r="O3017" s="107" t="str">
        <f t="shared" si="13320"/>
        <v/>
      </c>
      <c r="P3017" s="107" t="str">
        <f t="shared" si="13320"/>
        <v/>
      </c>
      <c r="Q3017" s="107" t="str">
        <f t="shared" si="13320"/>
        <v/>
      </c>
      <c r="R3017" s="107" t="str">
        <f t="shared" si="13320"/>
        <v/>
      </c>
      <c r="S3017" s="107" t="str">
        <f t="shared" si="13320"/>
        <v/>
      </c>
      <c r="T3017" s="107" t="str">
        <f t="shared" si="13320"/>
        <v/>
      </c>
      <c r="U3017" s="107" t="str">
        <f t="shared" ref="U3017" si="13321">IFERROR((U3016-U3015)/U3016*100%,"")</f>
        <v/>
      </c>
      <c r="V3017" s="107" t="str">
        <f>IFERROR((V3014-V3016)/V3016*100%,"")</f>
        <v/>
      </c>
      <c r="W3017" s="107" t="str">
        <f>IFERROR((W3014-W3016)/W3016*100%,"")</f>
        <v/>
      </c>
      <c r="X3017" s="107" t="str">
        <f>IFERROR((X3014-X3016)/X3016*100%,"")</f>
        <v/>
      </c>
      <c r="Y3017" s="107" t="str">
        <f>IFERROR((Y3014-Y3016)/Y3016*100%,"")</f>
        <v/>
      </c>
      <c r="Z3017" s="107" t="str">
        <f t="shared" ref="Z3017" si="13322">IFERROR((Z3016-Z3015)/Z3016*100%,"")</f>
        <v/>
      </c>
      <c r="AA3017" s="107" t="str">
        <f>IFERROR((AA3016-AA3014)/AA3016*100%,"")</f>
        <v/>
      </c>
      <c r="AB3017" s="107" t="str">
        <f>IFERROR((AB3016-AB3014)/AB3016*100%,"")</f>
        <v/>
      </c>
      <c r="AC3017" s="194" t="str">
        <f t="shared" ref="AC3017" si="13323">IFERROR((AC3016-AC3015)/AC3016*100%,"")</f>
        <v/>
      </c>
      <c r="AD3017" s="194" t="str">
        <f t="shared" ref="AD3017" si="13324">IFERROR((AD3016-AD3015)/AD3016*100%,"")</f>
        <v/>
      </c>
      <c r="AE3017" s="194" t="str">
        <f t="shared" ref="AE3017" si="13325">IFERROR((AE3016-AE3015)/AE3016*100%,"")</f>
        <v/>
      </c>
      <c r="AF3017" s="194" t="str">
        <f t="shared" ref="AF3017" si="13326">IFERROR((AF3016-AF3015)/AF3016*100%,"")</f>
        <v/>
      </c>
      <c r="AG3017" s="194" t="str">
        <f t="shared" ref="AG3017" si="13327">IFERROR((AG3016-AG3015)/AG3016*100%,"")</f>
        <v/>
      </c>
      <c r="AH3017" s="194" t="str">
        <f t="shared" ref="AH3017" si="13328">IFERROR((AH3016-AH3015)/AH3016*100%,"")</f>
        <v/>
      </c>
      <c r="AI3017" s="194" t="str">
        <f t="shared" ref="AI3017" si="13329">IFERROR((AI3016-AI3015)/AI3016*100%,"")</f>
        <v/>
      </c>
      <c r="AJ3017" s="194" t="str">
        <f t="shared" ref="AJ3017" si="13330">IFERROR((AJ3016-AJ3015)/AJ3016*100%,"")</f>
        <v/>
      </c>
      <c r="AK3017" s="194" t="str">
        <f t="shared" ref="AK3017" si="13331">IFERROR((AK3016-AK3015)/AK3016*100%,"")</f>
        <v/>
      </c>
      <c r="AL3017" s="194" t="str">
        <f t="shared" ref="AL3017" si="13332">IFERROR((AL3016-AL3015)/AL3016*100%,"")</f>
        <v/>
      </c>
      <c r="AM3017" s="227" t="str">
        <f>IFERROR((AM3016-AM3014)/AM3016*100%,"")</f>
        <v/>
      </c>
    </row>
    <row r="3018" spans="1:39" customFormat="1" outlineLevel="1">
      <c r="A3018" t="str">
        <f>B3005&amp;C3018</f>
        <v>Surname, Forename8</v>
      </c>
      <c r="B3018" s="256"/>
      <c r="C3018" s="123">
        <v>8</v>
      </c>
      <c r="D3018" s="26" t="s">
        <v>22</v>
      </c>
      <c r="E3018" s="103"/>
      <c r="F3018" s="219"/>
      <c r="G3018" s="220"/>
      <c r="H3018" s="15"/>
      <c r="I3018" s="16"/>
      <c r="J3018" s="17"/>
      <c r="K3018" s="94"/>
      <c r="L3018" s="94"/>
      <c r="M3018" s="94"/>
      <c r="N3018" s="94"/>
      <c r="O3018" s="94"/>
      <c r="P3018" s="94"/>
      <c r="Q3018" s="17" t="str">
        <f>IF(SUM(K3018:P3018)=0,"",SUM(K3018:P3018))</f>
        <v/>
      </c>
      <c r="R3018" s="94"/>
      <c r="S3018" s="94"/>
      <c r="T3018" s="17" t="str">
        <f>IF(SUM(R3018:S3018)=0,"",SUM(R3018:S3018))</f>
        <v/>
      </c>
      <c r="U3018" s="17"/>
      <c r="V3018" s="94"/>
      <c r="W3018" s="17"/>
      <c r="X3018" s="94" t="str">
        <f>IFERROR(AVERAGE(V3018:W3018),"")</f>
        <v/>
      </c>
      <c r="Y3018" s="17"/>
      <c r="Z3018" s="17"/>
      <c r="AA3018" s="71"/>
      <c r="AB3018" s="17"/>
      <c r="AC3018" s="190" t="str">
        <f>IF(J3018="","",IF(J3018&lt;&gt;0,INT(25.4347*POWER((18-J3018),1.81)),0))</f>
        <v/>
      </c>
      <c r="AD3018" s="190" t="str">
        <f>IFERROR(IF(Q3018&lt;&gt;0,INT(0.14354*POWER(((10*Q3018)-220),1.4)),0),"")</f>
        <v/>
      </c>
      <c r="AE3018" s="190" t="str">
        <f>IFERROR(IF(T3018&lt;&gt;0,INT(51.39*POWER((T3018-1.5),1.05)),0),"")</f>
        <v/>
      </c>
      <c r="AF3018" s="190">
        <f>IF(U3018&lt;&gt;0,INT(0.8465*POWER(((100*U3018)-75),1.42)),0)</f>
        <v>0</v>
      </c>
      <c r="AG3018" s="190" t="str">
        <f>IFERROR(IF(X3018&lt;&gt;0,INT(1.53775*POWER((82-X3018),1.81)),0),"")</f>
        <v/>
      </c>
      <c r="AH3018" s="190" t="str">
        <f>IF(Y3018="","",IF(Y3018&lt;&gt;0,INT(5.74352*POWER((28.5-Y3018),1.92)),0))</f>
        <v/>
      </c>
      <c r="AI3018" s="190">
        <f>IF(Z3018&lt;&gt;0,INT(12.91*POWER((Z3018-4),1.1)),0)</f>
        <v>0</v>
      </c>
      <c r="AJ3018" s="190" t="str">
        <f>IF(AA3018="","",IF(AA3018&lt;&gt;0,INT(0.2797*POWER(((100*AA3018)),1.35)),0))</f>
        <v/>
      </c>
      <c r="AK3018" s="191" t="str">
        <f>IF(AB3018="","",IF(AB3018&lt;&gt;0,INT(100.14*POWER((AB3018-1),1.08)),0))</f>
        <v/>
      </c>
      <c r="AL3018" s="192">
        <f>COUNT(J3018,Q3018,T3018,X3018,Y3018,AA3018,AB3018)</f>
        <v>0</v>
      </c>
      <c r="AM3018" s="193" t="str">
        <f>IF(AL3018=0,"",SUM(AC3018:AK3018))</f>
        <v/>
      </c>
    </row>
    <row r="3019" spans="1:39" customFormat="1" outlineLevel="1">
      <c r="B3019" s="256"/>
      <c r="C3019" s="124" t="s">
        <v>65</v>
      </c>
      <c r="D3019" s="103"/>
      <c r="E3019" s="103"/>
      <c r="F3019" s="219"/>
      <c r="G3019" s="220"/>
      <c r="H3019" s="104"/>
      <c r="I3019" s="105"/>
      <c r="J3019" s="107" t="str">
        <f>IFERROR((J3016-J3018)/J3018*100%,"")</f>
        <v/>
      </c>
      <c r="K3019" s="107" t="str">
        <f t="shared" ref="K3019:T3019" si="13333">IFERROR((K3018-K3016)/K3018*100%,"")</f>
        <v/>
      </c>
      <c r="L3019" s="107" t="str">
        <f t="shared" si="13333"/>
        <v/>
      </c>
      <c r="M3019" s="107" t="str">
        <f t="shared" si="13333"/>
        <v/>
      </c>
      <c r="N3019" s="107" t="str">
        <f t="shared" si="13333"/>
        <v/>
      </c>
      <c r="O3019" s="107" t="str">
        <f t="shared" si="13333"/>
        <v/>
      </c>
      <c r="P3019" s="107" t="str">
        <f t="shared" si="13333"/>
        <v/>
      </c>
      <c r="Q3019" s="107" t="str">
        <f t="shared" si="13333"/>
        <v/>
      </c>
      <c r="R3019" s="107" t="str">
        <f t="shared" si="13333"/>
        <v/>
      </c>
      <c r="S3019" s="107" t="str">
        <f t="shared" si="13333"/>
        <v/>
      </c>
      <c r="T3019" s="107" t="str">
        <f t="shared" si="13333"/>
        <v/>
      </c>
      <c r="U3019" s="107" t="str">
        <f t="shared" ref="U3019" si="13334">IFERROR((U3018-U3017)/U3018*100%,"")</f>
        <v/>
      </c>
      <c r="V3019" s="107" t="str">
        <f>IFERROR((V3016-V3018)/V3018*100%,"")</f>
        <v/>
      </c>
      <c r="W3019" s="107" t="str">
        <f>IFERROR((W3016-W3018)/W3018*100%,"")</f>
        <v/>
      </c>
      <c r="X3019" s="107" t="str">
        <f>IFERROR((X3016-X3018)/X3018*100%,"")</f>
        <v/>
      </c>
      <c r="Y3019" s="107" t="str">
        <f>IFERROR((Y3016-Y3018)/Y3018*100%,"")</f>
        <v/>
      </c>
      <c r="Z3019" s="107" t="str">
        <f t="shared" ref="Z3019" si="13335">IFERROR((Z3018-Z3017)/Z3018*100%,"")</f>
        <v/>
      </c>
      <c r="AA3019" s="107" t="str">
        <f>IFERROR((AA3018-AA3016)/AA3018*100%,"")</f>
        <v/>
      </c>
      <c r="AB3019" s="107" t="str">
        <f>IFERROR((AB3018-AB3016)/AB3018*100%,"")</f>
        <v/>
      </c>
      <c r="AC3019" s="194" t="str">
        <f t="shared" ref="AC3019" si="13336">IFERROR((AC3018-AC3017)/AC3018*100%,"")</f>
        <v/>
      </c>
      <c r="AD3019" s="194" t="str">
        <f t="shared" ref="AD3019" si="13337">IFERROR((AD3018-AD3017)/AD3018*100%,"")</f>
        <v/>
      </c>
      <c r="AE3019" s="194" t="str">
        <f t="shared" ref="AE3019" si="13338">IFERROR((AE3018-AE3017)/AE3018*100%,"")</f>
        <v/>
      </c>
      <c r="AF3019" s="194" t="str">
        <f t="shared" ref="AF3019" si="13339">IFERROR((AF3018-AF3017)/AF3018*100%,"")</f>
        <v/>
      </c>
      <c r="AG3019" s="194" t="str">
        <f t="shared" ref="AG3019" si="13340">IFERROR((AG3018-AG3017)/AG3018*100%,"")</f>
        <v/>
      </c>
      <c r="AH3019" s="194" t="str">
        <f t="shared" ref="AH3019" si="13341">IFERROR((AH3018-AH3017)/AH3018*100%,"")</f>
        <v/>
      </c>
      <c r="AI3019" s="194" t="str">
        <f t="shared" ref="AI3019" si="13342">IFERROR((AI3018-AI3017)/AI3018*100%,"")</f>
        <v/>
      </c>
      <c r="AJ3019" s="194" t="str">
        <f t="shared" ref="AJ3019" si="13343">IFERROR((AJ3018-AJ3017)/AJ3018*100%,"")</f>
        <v/>
      </c>
      <c r="AK3019" s="194" t="str">
        <f t="shared" ref="AK3019" si="13344">IFERROR((AK3018-AK3017)/AK3018*100%,"")</f>
        <v/>
      </c>
      <c r="AL3019" s="194" t="str">
        <f t="shared" ref="AL3019" si="13345">IFERROR((AL3018-AL3017)/AL3018*100%,"")</f>
        <v/>
      </c>
      <c r="AM3019" s="227" t="str">
        <f>IFERROR((AM3018-AM3016)/AM3018*100%,"")</f>
        <v/>
      </c>
    </row>
    <row r="3020" spans="1:39" customFormat="1" outlineLevel="1">
      <c r="A3020" t="str">
        <f>B3005&amp;C3020</f>
        <v>Surname, Forename9</v>
      </c>
      <c r="B3020" s="256"/>
      <c r="C3020" s="123">
        <v>9</v>
      </c>
      <c r="D3020" s="26" t="s">
        <v>22</v>
      </c>
      <c r="E3020" s="103"/>
      <c r="F3020" s="219"/>
      <c r="G3020" s="220"/>
      <c r="H3020" s="15"/>
      <c r="I3020" s="16"/>
      <c r="J3020" s="17"/>
      <c r="K3020" s="94"/>
      <c r="L3020" s="94"/>
      <c r="M3020" s="94"/>
      <c r="N3020" s="94"/>
      <c r="O3020" s="94"/>
      <c r="P3020" s="94"/>
      <c r="Q3020" s="17" t="str">
        <f>IF(SUM(K3020:P3020)=0,"",SUM(K3020:P3020))</f>
        <v/>
      </c>
      <c r="R3020" s="94"/>
      <c r="S3020" s="94"/>
      <c r="T3020" s="17" t="str">
        <f>IF(SUM(R3020:S3020)=0,"",SUM(R3020:S3020))</f>
        <v/>
      </c>
      <c r="U3020" s="17"/>
      <c r="V3020" s="94"/>
      <c r="W3020" s="17"/>
      <c r="X3020" s="94" t="str">
        <f>IFERROR(AVERAGE(V3020:W3020),"")</f>
        <v/>
      </c>
      <c r="Y3020" s="17"/>
      <c r="Z3020" s="17"/>
      <c r="AA3020" s="71"/>
      <c r="AB3020" s="17"/>
      <c r="AC3020" s="190" t="str">
        <f>IF(J3020="","",IF(J3020&lt;&gt;0,INT(25.4347*POWER((18-J3020),1.81)),0))</f>
        <v/>
      </c>
      <c r="AD3020" s="190" t="str">
        <f>IFERROR(IF(Q3020&lt;&gt;0,INT(0.14354*POWER(((10*Q3020)-220),1.4)),0),"")</f>
        <v/>
      </c>
      <c r="AE3020" s="190" t="str">
        <f>IFERROR(IF(T3020&lt;&gt;0,INT(51.39*POWER((T3020-1.5),1.05)),0),"")</f>
        <v/>
      </c>
      <c r="AF3020" s="190">
        <f>IF(U3020&lt;&gt;0,INT(0.8465*POWER(((100*U3020)-75),1.42)),0)</f>
        <v>0</v>
      </c>
      <c r="AG3020" s="190" t="str">
        <f>IFERROR(IF(X3020&lt;&gt;0,INT(1.53775*POWER((82-X3020),1.81)),0),"")</f>
        <v/>
      </c>
      <c r="AH3020" s="190" t="str">
        <f>IF(Y3020="","",IF(Y3020&lt;&gt;0,INT(5.74352*POWER((28.5-Y3020),1.92)),0))</f>
        <v/>
      </c>
      <c r="AI3020" s="190">
        <f>IF(Z3020&lt;&gt;0,INT(12.91*POWER((Z3020-4),1.1)),0)</f>
        <v>0</v>
      </c>
      <c r="AJ3020" s="190" t="str">
        <f>IF(AA3020="","",IF(AA3020&lt;&gt;0,INT(0.2797*POWER(((100*AA3020)),1.35)),0))</f>
        <v/>
      </c>
      <c r="AK3020" s="191" t="str">
        <f>IF(AB3020="","",IF(AB3020&lt;&gt;0,INT(100.14*POWER((AB3020-1),1.08)),0))</f>
        <v/>
      </c>
      <c r="AL3020" s="192">
        <f>COUNT(J3020,Q3020,T3020,X3020,Y3020,AA3020,AB3020)</f>
        <v>0</v>
      </c>
      <c r="AM3020" s="193" t="str">
        <f>IF(AL3020=0,"",SUM(AC3020:AK3020))</f>
        <v/>
      </c>
    </row>
    <row r="3021" spans="1:39" customFormat="1" outlineLevel="1">
      <c r="B3021" s="256"/>
      <c r="C3021" s="124" t="s">
        <v>65</v>
      </c>
      <c r="D3021" s="33"/>
      <c r="E3021" s="33"/>
      <c r="F3021" s="221"/>
      <c r="G3021" s="222"/>
      <c r="H3021" s="18"/>
      <c r="I3021" s="44"/>
      <c r="J3021" s="107" t="str">
        <f>IFERROR((J3018-J3020)/J3020*100%,"")</f>
        <v/>
      </c>
      <c r="K3021" s="107" t="str">
        <f t="shared" ref="K3021:T3021" si="13346">IFERROR((K3020-K3018)/K3020*100%,"")</f>
        <v/>
      </c>
      <c r="L3021" s="107" t="str">
        <f t="shared" si="13346"/>
        <v/>
      </c>
      <c r="M3021" s="107" t="str">
        <f t="shared" si="13346"/>
        <v/>
      </c>
      <c r="N3021" s="107" t="str">
        <f t="shared" si="13346"/>
        <v/>
      </c>
      <c r="O3021" s="107" t="str">
        <f t="shared" si="13346"/>
        <v/>
      </c>
      <c r="P3021" s="107" t="str">
        <f t="shared" si="13346"/>
        <v/>
      </c>
      <c r="Q3021" s="107" t="str">
        <f t="shared" si="13346"/>
        <v/>
      </c>
      <c r="R3021" s="107" t="str">
        <f t="shared" si="13346"/>
        <v/>
      </c>
      <c r="S3021" s="107" t="str">
        <f t="shared" si="13346"/>
        <v/>
      </c>
      <c r="T3021" s="107" t="str">
        <f t="shared" si="13346"/>
        <v/>
      </c>
      <c r="U3021" s="107" t="str">
        <f t="shared" ref="U3021" si="13347">IFERROR((U3020-U3019)/U3020*100%,"")</f>
        <v/>
      </c>
      <c r="V3021" s="107" t="str">
        <f>IFERROR((V3018-V3020)/V3020*100%,"")</f>
        <v/>
      </c>
      <c r="W3021" s="107" t="str">
        <f>IFERROR((W3018-W3020)/W3020*100%,"")</f>
        <v/>
      </c>
      <c r="X3021" s="107" t="str">
        <f>IFERROR((X3018-X3020)/X3020*100%,"")</f>
        <v/>
      </c>
      <c r="Y3021" s="107" t="str">
        <f>IFERROR((Y3018-Y3020)/Y3020*100%,"")</f>
        <v/>
      </c>
      <c r="Z3021" s="107" t="str">
        <f t="shared" ref="Z3021" si="13348">IFERROR((Z3020-Z3019)/Z3020*100%,"")</f>
        <v/>
      </c>
      <c r="AA3021" s="107" t="str">
        <f>IFERROR((AA3020-AA3018)/AA3020*100%,"")</f>
        <v/>
      </c>
      <c r="AB3021" s="107" t="str">
        <f>IFERROR((AB3020-AB3018)/AB3020*100%,"")</f>
        <v/>
      </c>
      <c r="AC3021" s="194" t="str">
        <f t="shared" ref="AC3021" si="13349">IFERROR((AC3020-AC3019)/AC3020*100%,"")</f>
        <v/>
      </c>
      <c r="AD3021" s="194" t="str">
        <f t="shared" ref="AD3021" si="13350">IFERROR((AD3020-AD3019)/AD3020*100%,"")</f>
        <v/>
      </c>
      <c r="AE3021" s="194" t="str">
        <f t="shared" ref="AE3021" si="13351">IFERROR((AE3020-AE3019)/AE3020*100%,"")</f>
        <v/>
      </c>
      <c r="AF3021" s="194" t="str">
        <f t="shared" ref="AF3021" si="13352">IFERROR((AF3020-AF3019)/AF3020*100%,"")</f>
        <v/>
      </c>
      <c r="AG3021" s="194" t="str">
        <f t="shared" ref="AG3021" si="13353">IFERROR((AG3020-AG3019)/AG3020*100%,"")</f>
        <v/>
      </c>
      <c r="AH3021" s="194" t="str">
        <f t="shared" ref="AH3021" si="13354">IFERROR((AH3020-AH3019)/AH3020*100%,"")</f>
        <v/>
      </c>
      <c r="AI3021" s="194" t="str">
        <f t="shared" ref="AI3021" si="13355">IFERROR((AI3020-AI3019)/AI3020*100%,"")</f>
        <v/>
      </c>
      <c r="AJ3021" s="194" t="str">
        <f t="shared" ref="AJ3021" si="13356">IFERROR((AJ3020-AJ3019)/AJ3020*100%,"")</f>
        <v/>
      </c>
      <c r="AK3021" s="194" t="str">
        <f t="shared" ref="AK3021" si="13357">IFERROR((AK3020-AK3019)/AK3020*100%,"")</f>
        <v/>
      </c>
      <c r="AL3021" s="194" t="str">
        <f t="shared" ref="AL3021" si="13358">IFERROR((AL3020-AL3019)/AL3020*100%,"")</f>
        <v/>
      </c>
      <c r="AM3021" s="227" t="str">
        <f>IFERROR((AM3020-AM3018)/AM3020*100%,"")</f>
        <v/>
      </c>
    </row>
    <row r="3022" spans="1:39" s="6" customFormat="1" outlineLevel="1">
      <c r="A3022" t="str">
        <f>B3005&amp;C3022</f>
        <v>Surname, Forename10</v>
      </c>
      <c r="B3022" s="256"/>
      <c r="C3022" s="125">
        <v>10</v>
      </c>
      <c r="D3022" s="33" t="s">
        <v>22</v>
      </c>
      <c r="E3022" s="33"/>
      <c r="F3022" s="223"/>
      <c r="G3022" s="224"/>
      <c r="H3022" s="18"/>
      <c r="I3022" s="44"/>
      <c r="J3022" s="34"/>
      <c r="K3022" s="34"/>
      <c r="L3022" s="34"/>
      <c r="M3022" s="34"/>
      <c r="N3022" s="34"/>
      <c r="O3022" s="34"/>
      <c r="P3022" s="34"/>
      <c r="Q3022" s="17" t="str">
        <f>IF(SUM(K3022:P3022)=0,"",SUM(K3022:P3022))</f>
        <v/>
      </c>
      <c r="R3022" s="94"/>
      <c r="S3022" s="94"/>
      <c r="T3022" s="17" t="str">
        <f>IF(SUM(R3022:S3022)=0,"",SUM(R3022:S3022))</f>
        <v/>
      </c>
      <c r="U3022" s="17"/>
      <c r="V3022" s="94"/>
      <c r="W3022" s="17"/>
      <c r="X3022" s="94" t="str">
        <f>IFERROR(AVERAGE(V3022:W3022),"")</f>
        <v/>
      </c>
      <c r="Y3022" s="17"/>
      <c r="Z3022" s="17"/>
      <c r="AA3022" s="71"/>
      <c r="AB3022" s="17"/>
      <c r="AC3022" s="190" t="str">
        <f>IF(J3022="","",IF(J3022&lt;&gt;0,INT(25.4347*POWER((18-J3022),1.81)),0))</f>
        <v/>
      </c>
      <c r="AD3022" s="190" t="str">
        <f>IFERROR(IF(Q3022&lt;&gt;0,INT(0.14354*POWER(((10*Q3022)-220),1.4)),0),"")</f>
        <v/>
      </c>
      <c r="AE3022" s="190" t="str">
        <f>IFERROR(IF(T3022&lt;&gt;0,INT(51.39*POWER((T3022-1.5),1.05)),0),"")</f>
        <v/>
      </c>
      <c r="AF3022" s="190">
        <f>IF(U3022&lt;&gt;0,INT(0.8465*POWER(((100*U3022)-75),1.42)),0)</f>
        <v>0</v>
      </c>
      <c r="AG3022" s="190" t="str">
        <f>IFERROR(IF(X3022&lt;&gt;0,INT(1.53775*POWER((82-X3022),1.81)),0),"")</f>
        <v/>
      </c>
      <c r="AH3022" s="190" t="str">
        <f>IF(Y3022="","",IF(Y3022&lt;&gt;0,INT(5.74352*POWER((28.5-Y3022),1.92)),0))</f>
        <v/>
      </c>
      <c r="AI3022" s="190">
        <f>IF(Z3022&lt;&gt;0,INT(12.91*POWER((Z3022-4),1.1)),0)</f>
        <v>0</v>
      </c>
      <c r="AJ3022" s="190" t="str">
        <f>IF(AA3022="","",IF(AA3022&lt;&gt;0,INT(0.2797*POWER(((100*AA3022)),1.35)),0))</f>
        <v/>
      </c>
      <c r="AK3022" s="191" t="str">
        <f>IF(AB3022="","",IF(AB3022&lt;&gt;0,INT(100.14*POWER((AB3022-1),1.08)),0))</f>
        <v/>
      </c>
      <c r="AL3022" s="192">
        <f>COUNT(J3022,Q3022,T3022,X3022,Y3022,AA3022,AB3022)</f>
        <v>0</v>
      </c>
      <c r="AM3022" s="193" t="str">
        <f>IF(AL3022=0,"",SUM(AC3022:AK3022))</f>
        <v/>
      </c>
    </row>
    <row r="3023" spans="1:39" s="6" customFormat="1" outlineLevel="1">
      <c r="A3023"/>
      <c r="B3023" s="257"/>
      <c r="C3023" s="126" t="s">
        <v>65</v>
      </c>
      <c r="D3023" s="33"/>
      <c r="E3023" s="33"/>
      <c r="F3023" s="223"/>
      <c r="G3023" s="224"/>
      <c r="H3023" s="18"/>
      <c r="I3023" s="44"/>
      <c r="J3023" s="107" t="str">
        <f>IFERROR((J3020-J3022)/J3022*100%,"")</f>
        <v/>
      </c>
      <c r="K3023" s="107" t="str">
        <f t="shared" ref="K3023:T3023" si="13359">IFERROR((K3022-K3020)/K3022*100%,"")</f>
        <v/>
      </c>
      <c r="L3023" s="107" t="str">
        <f t="shared" si="13359"/>
        <v/>
      </c>
      <c r="M3023" s="107" t="str">
        <f t="shared" si="13359"/>
        <v/>
      </c>
      <c r="N3023" s="107" t="str">
        <f t="shared" si="13359"/>
        <v/>
      </c>
      <c r="O3023" s="107" t="str">
        <f t="shared" si="13359"/>
        <v/>
      </c>
      <c r="P3023" s="107" t="str">
        <f t="shared" si="13359"/>
        <v/>
      </c>
      <c r="Q3023" s="107" t="str">
        <f t="shared" si="13359"/>
        <v/>
      </c>
      <c r="R3023" s="107" t="str">
        <f t="shared" si="13359"/>
        <v/>
      </c>
      <c r="S3023" s="107" t="str">
        <f t="shared" si="13359"/>
        <v/>
      </c>
      <c r="T3023" s="107" t="str">
        <f t="shared" si="13359"/>
        <v/>
      </c>
      <c r="U3023" s="107" t="str">
        <f t="shared" ref="U3023" si="13360">IFERROR((U3022-U3021)/U3022*100%,"")</f>
        <v/>
      </c>
      <c r="V3023" s="107" t="str">
        <f>IFERROR((V3020-V3022)/V3022*100%,"")</f>
        <v/>
      </c>
      <c r="W3023" s="107" t="str">
        <f>IFERROR((W3020-W3022)/W3022*100%,"")</f>
        <v/>
      </c>
      <c r="X3023" s="107" t="str">
        <f>IFERROR((X3020-X3022)/X3022*100%,"")</f>
        <v/>
      </c>
      <c r="Y3023" s="107" t="str">
        <f>IFERROR((Y3020-Y3022)/Y3022*100%,"")</f>
        <v/>
      </c>
      <c r="Z3023" s="107" t="str">
        <f t="shared" ref="Z3023" si="13361">IFERROR((Z3022-Z3021)/Z3022*100%,"")</f>
        <v/>
      </c>
      <c r="AA3023" s="107" t="str">
        <f>IFERROR((AA3022-AA3020)/AA3022*100%,"")</f>
        <v/>
      </c>
      <c r="AB3023" s="107" t="str">
        <f>IFERROR((AB3022-AB3020)/AB3022*100%,"")</f>
        <v/>
      </c>
      <c r="AC3023" s="194" t="str">
        <f t="shared" ref="AC3023" si="13362">IFERROR((AC3022-AC3021)/AC3022*100%,"")</f>
        <v/>
      </c>
      <c r="AD3023" s="194" t="str">
        <f t="shared" ref="AD3023" si="13363">IFERROR((AD3022-AD3021)/AD3022*100%,"")</f>
        <v/>
      </c>
      <c r="AE3023" s="194" t="str">
        <f t="shared" ref="AE3023" si="13364">IFERROR((AE3022-AE3021)/AE3022*100%,"")</f>
        <v/>
      </c>
      <c r="AF3023" s="194" t="str">
        <f t="shared" ref="AF3023" si="13365">IFERROR((AF3022-AF3021)/AF3022*100%,"")</f>
        <v/>
      </c>
      <c r="AG3023" s="194" t="str">
        <f t="shared" ref="AG3023" si="13366">IFERROR((AG3022-AG3021)/AG3022*100%,"")</f>
        <v/>
      </c>
      <c r="AH3023" s="194" t="str">
        <f t="shared" ref="AH3023" si="13367">IFERROR((AH3022-AH3021)/AH3022*100%,"")</f>
        <v/>
      </c>
      <c r="AI3023" s="194" t="str">
        <f t="shared" ref="AI3023" si="13368">IFERROR((AI3022-AI3021)/AI3022*100%,"")</f>
        <v/>
      </c>
      <c r="AJ3023" s="194" t="str">
        <f t="shared" ref="AJ3023" si="13369">IFERROR((AJ3022-AJ3021)/AJ3022*100%,"")</f>
        <v/>
      </c>
      <c r="AK3023" s="194" t="str">
        <f t="shared" ref="AK3023" si="13370">IFERROR((AK3022-AK3021)/AK3022*100%,"")</f>
        <v/>
      </c>
      <c r="AL3023" s="194" t="str">
        <f t="shared" ref="AL3023" si="13371">IFERROR((AL3022-AL3021)/AL3022*100%,"")</f>
        <v/>
      </c>
      <c r="AM3023" s="227" t="str">
        <f>IFERROR((AM3022-AM3020)/AM3022*100%,"")</f>
        <v/>
      </c>
    </row>
    <row r="3024" spans="1:39" s="45" customFormat="1" outlineLevel="1">
      <c r="B3024" s="115"/>
      <c r="C3024" s="32"/>
      <c r="D3024" s="33"/>
      <c r="E3024" s="33"/>
      <c r="F3024" s="33"/>
      <c r="G3024" s="33"/>
      <c r="H3024" s="18"/>
      <c r="I3024" s="44"/>
      <c r="J3024" s="34"/>
      <c r="K3024" s="34"/>
      <c r="L3024" s="34"/>
      <c r="M3024" s="34"/>
      <c r="N3024" s="34"/>
      <c r="O3024" s="34"/>
      <c r="P3024" s="34"/>
      <c r="Q3024" s="34"/>
      <c r="R3024" s="34"/>
      <c r="S3024" s="34"/>
      <c r="T3024" s="34"/>
      <c r="U3024" s="34"/>
      <c r="V3024" s="34"/>
      <c r="W3024" s="34"/>
      <c r="X3024" s="34"/>
      <c r="Y3024" s="34"/>
      <c r="Z3024" s="34"/>
      <c r="AA3024" s="34"/>
      <c r="AB3024" s="34"/>
      <c r="AC3024" s="195"/>
      <c r="AD3024" s="196"/>
      <c r="AE3024" s="196"/>
      <c r="AF3024" s="196"/>
      <c r="AG3024" s="196"/>
      <c r="AH3024" s="196"/>
      <c r="AI3024" s="196"/>
      <c r="AJ3024" s="196"/>
      <c r="AK3024" s="197"/>
      <c r="AL3024" s="196"/>
      <c r="AM3024" s="198"/>
    </row>
    <row r="3025" spans="1:39" s="6" customFormat="1" outlineLevel="1">
      <c r="B3025" s="116"/>
      <c r="C3025" s="35"/>
      <c r="D3025" s="36"/>
      <c r="E3025" s="36"/>
      <c r="F3025" s="36"/>
      <c r="G3025" s="36"/>
      <c r="H3025" s="37"/>
      <c r="I3025" s="38" t="s">
        <v>24</v>
      </c>
      <c r="J3025" s="21" t="e">
        <f>AVERAGE(J3005:J3006,J3008,J3010,J3012,J3014,J3016,J3018,J3020,J3022)</f>
        <v>#DIV/0!</v>
      </c>
      <c r="K3025" s="21" t="e">
        <f t="shared" ref="K3025:AB3025" si="13372">AVERAGE(K3005:K3006,K3008,K3010,K3012,K3014,K3016,K3018,K3020,K3022)</f>
        <v>#DIV/0!</v>
      </c>
      <c r="L3025" s="21" t="e">
        <f t="shared" si="13372"/>
        <v>#DIV/0!</v>
      </c>
      <c r="M3025" s="21" t="e">
        <f t="shared" si="13372"/>
        <v>#DIV/0!</v>
      </c>
      <c r="N3025" s="21" t="e">
        <f t="shared" si="13372"/>
        <v>#DIV/0!</v>
      </c>
      <c r="O3025" s="21" t="e">
        <f t="shared" si="13372"/>
        <v>#DIV/0!</v>
      </c>
      <c r="P3025" s="21" t="e">
        <f t="shared" si="13372"/>
        <v>#DIV/0!</v>
      </c>
      <c r="Q3025" s="21">
        <f t="shared" si="13372"/>
        <v>0</v>
      </c>
      <c r="R3025" s="21" t="e">
        <f t="shared" si="13372"/>
        <v>#DIV/0!</v>
      </c>
      <c r="S3025" s="21" t="e">
        <f t="shared" si="13372"/>
        <v>#DIV/0!</v>
      </c>
      <c r="T3025" s="21">
        <f t="shared" si="13372"/>
        <v>0</v>
      </c>
      <c r="U3025" s="21" t="e">
        <f t="shared" si="13372"/>
        <v>#DIV/0!</v>
      </c>
      <c r="V3025" s="21" t="e">
        <f t="shared" si="13372"/>
        <v>#DIV/0!</v>
      </c>
      <c r="W3025" s="21" t="e">
        <f t="shared" si="13372"/>
        <v>#DIV/0!</v>
      </c>
      <c r="X3025" s="21" t="e">
        <f t="shared" si="13372"/>
        <v>#DIV/0!</v>
      </c>
      <c r="Y3025" s="21" t="e">
        <f t="shared" si="13372"/>
        <v>#DIV/0!</v>
      </c>
      <c r="Z3025" s="21" t="e">
        <f t="shared" si="13372"/>
        <v>#DIV/0!</v>
      </c>
      <c r="AA3025" s="21" t="e">
        <f t="shared" si="13372"/>
        <v>#DIV/0!</v>
      </c>
      <c r="AB3025" s="21" t="e">
        <f t="shared" si="13372"/>
        <v>#DIV/0!</v>
      </c>
      <c r="AC3025" s="199"/>
      <c r="AD3025" s="200"/>
      <c r="AE3025" s="200"/>
      <c r="AF3025" s="200"/>
      <c r="AG3025" s="200"/>
      <c r="AH3025" s="200"/>
      <c r="AI3025" s="200"/>
      <c r="AJ3025" s="200"/>
      <c r="AK3025" s="201"/>
      <c r="AL3025" s="200"/>
      <c r="AM3025" s="202"/>
    </row>
    <row r="3026" spans="1:39" s="6" customFormat="1" outlineLevel="1">
      <c r="B3026" s="116"/>
      <c r="C3026" s="35"/>
      <c r="D3026" s="36"/>
      <c r="E3026" s="36"/>
      <c r="F3026" s="36"/>
      <c r="G3026" s="36"/>
      <c r="H3026" s="37"/>
      <c r="I3026" s="38" t="s">
        <v>26</v>
      </c>
      <c r="J3026" s="21">
        <f>MIN(J3005:J3006,J3008,J3010,J3012,J3014,J3016,J3018,J3020,J3022)</f>
        <v>0</v>
      </c>
      <c r="K3026" s="21">
        <f t="shared" ref="K3026:AB3026" si="13373">MIN(K3005:K3006,K3008,K3010,K3012,K3014,K3016,K3018,K3020,K3022)</f>
        <v>0</v>
      </c>
      <c r="L3026" s="21">
        <f t="shared" si="13373"/>
        <v>0</v>
      </c>
      <c r="M3026" s="21">
        <f t="shared" si="13373"/>
        <v>0</v>
      </c>
      <c r="N3026" s="21">
        <f t="shared" si="13373"/>
        <v>0</v>
      </c>
      <c r="O3026" s="21">
        <f t="shared" si="13373"/>
        <v>0</v>
      </c>
      <c r="P3026" s="21">
        <f t="shared" si="13373"/>
        <v>0</v>
      </c>
      <c r="Q3026" s="21">
        <f t="shared" si="13373"/>
        <v>0</v>
      </c>
      <c r="R3026" s="21">
        <f t="shared" si="13373"/>
        <v>0</v>
      </c>
      <c r="S3026" s="21">
        <f t="shared" si="13373"/>
        <v>0</v>
      </c>
      <c r="T3026" s="21">
        <f t="shared" si="13373"/>
        <v>0</v>
      </c>
      <c r="U3026" s="21">
        <f t="shared" si="13373"/>
        <v>0</v>
      </c>
      <c r="V3026" s="21">
        <f t="shared" si="13373"/>
        <v>0</v>
      </c>
      <c r="W3026" s="21">
        <f t="shared" si="13373"/>
        <v>0</v>
      </c>
      <c r="X3026" s="21" t="e">
        <f t="shared" si="13373"/>
        <v>#DIV/0!</v>
      </c>
      <c r="Y3026" s="21">
        <f t="shared" si="13373"/>
        <v>0</v>
      </c>
      <c r="Z3026" s="21">
        <f t="shared" si="13373"/>
        <v>0</v>
      </c>
      <c r="AA3026" s="21">
        <f t="shared" si="13373"/>
        <v>0</v>
      </c>
      <c r="AB3026" s="21">
        <f t="shared" si="13373"/>
        <v>0</v>
      </c>
      <c r="AC3026" s="199"/>
      <c r="AD3026" s="200"/>
      <c r="AE3026" s="200"/>
      <c r="AF3026" s="200"/>
      <c r="AG3026" s="200"/>
      <c r="AH3026" s="200"/>
      <c r="AI3026" s="200"/>
      <c r="AJ3026" s="200"/>
      <c r="AK3026" s="201"/>
      <c r="AL3026" s="200"/>
      <c r="AM3026" s="202"/>
    </row>
    <row r="3027" spans="1:39" s="6" customFormat="1" outlineLevel="1">
      <c r="B3027" s="116"/>
      <c r="C3027" s="35"/>
      <c r="D3027" s="36"/>
      <c r="E3027" s="36"/>
      <c r="F3027" s="36"/>
      <c r="G3027" s="36"/>
      <c r="H3027" s="37"/>
      <c r="I3027" s="38" t="s">
        <v>25</v>
      </c>
      <c r="J3027" s="21">
        <f>MAX(J3005:J3006,J3008,J3010,J3012,J3014,J3016,J3018,J3020,J3022)</f>
        <v>0</v>
      </c>
      <c r="K3027" s="21">
        <f t="shared" ref="K3027:AB3027" si="13374">MAX(K3005:K3006,K3008,K3010,K3012,K3014,K3016,K3018,K3020,K3022)</f>
        <v>0</v>
      </c>
      <c r="L3027" s="21">
        <f t="shared" si="13374"/>
        <v>0</v>
      </c>
      <c r="M3027" s="21">
        <f t="shared" si="13374"/>
        <v>0</v>
      </c>
      <c r="N3027" s="21">
        <f t="shared" si="13374"/>
        <v>0</v>
      </c>
      <c r="O3027" s="21">
        <f t="shared" si="13374"/>
        <v>0</v>
      </c>
      <c r="P3027" s="21">
        <f t="shared" si="13374"/>
        <v>0</v>
      </c>
      <c r="Q3027" s="21">
        <f t="shared" si="13374"/>
        <v>0</v>
      </c>
      <c r="R3027" s="21">
        <f t="shared" si="13374"/>
        <v>0</v>
      </c>
      <c r="S3027" s="21">
        <f t="shared" si="13374"/>
        <v>0</v>
      </c>
      <c r="T3027" s="21">
        <f t="shared" si="13374"/>
        <v>0</v>
      </c>
      <c r="U3027" s="21">
        <f t="shared" si="13374"/>
        <v>0</v>
      </c>
      <c r="V3027" s="21">
        <f t="shared" si="13374"/>
        <v>0</v>
      </c>
      <c r="W3027" s="21">
        <f t="shared" si="13374"/>
        <v>0</v>
      </c>
      <c r="X3027" s="21" t="e">
        <f t="shared" si="13374"/>
        <v>#DIV/0!</v>
      </c>
      <c r="Y3027" s="21">
        <f t="shared" si="13374"/>
        <v>0</v>
      </c>
      <c r="Z3027" s="21">
        <f t="shared" si="13374"/>
        <v>0</v>
      </c>
      <c r="AA3027" s="21">
        <f t="shared" si="13374"/>
        <v>0</v>
      </c>
      <c r="AB3027" s="21">
        <f t="shared" si="13374"/>
        <v>0</v>
      </c>
      <c r="AC3027" s="199"/>
      <c r="AD3027" s="200"/>
      <c r="AE3027" s="200"/>
      <c r="AF3027" s="200"/>
      <c r="AG3027" s="200"/>
      <c r="AH3027" s="200"/>
      <c r="AI3027" s="200"/>
      <c r="AJ3027" s="200"/>
      <c r="AK3027" s="201"/>
      <c r="AL3027" s="200"/>
      <c r="AM3027" s="202"/>
    </row>
    <row r="3028" spans="1:39" s="6" customFormat="1" outlineLevel="1">
      <c r="B3028" s="116"/>
      <c r="C3028" s="35"/>
      <c r="D3028" s="36"/>
      <c r="E3028" s="36"/>
      <c r="F3028" s="36"/>
      <c r="G3028" s="36"/>
      <c r="H3028" s="37"/>
      <c r="I3028" s="38"/>
      <c r="J3028" s="21"/>
      <c r="K3028" s="21"/>
      <c r="L3028" s="21"/>
      <c r="M3028" s="21"/>
      <c r="N3028" s="21"/>
      <c r="O3028" s="21"/>
      <c r="P3028" s="21"/>
      <c r="Q3028" s="21"/>
      <c r="R3028" s="21"/>
      <c r="S3028" s="21"/>
      <c r="T3028" s="21"/>
      <c r="U3028" s="21"/>
      <c r="V3028" s="21"/>
      <c r="W3028" s="21"/>
      <c r="X3028" s="21"/>
      <c r="Y3028" s="21"/>
      <c r="Z3028" s="21"/>
      <c r="AA3028" s="21"/>
      <c r="AB3028" s="21"/>
      <c r="AC3028" s="200"/>
      <c r="AD3028" s="200"/>
      <c r="AE3028" s="200"/>
      <c r="AF3028" s="200"/>
      <c r="AG3028" s="200"/>
      <c r="AH3028" s="200"/>
      <c r="AI3028" s="200"/>
      <c r="AJ3028" s="200"/>
      <c r="AK3028" s="200"/>
      <c r="AL3028" s="200"/>
      <c r="AM3028" s="202"/>
    </row>
    <row r="3029" spans="1:39" s="31" customFormat="1" ht="16.5" outlineLevel="1" thickBot="1">
      <c r="B3029" s="117"/>
      <c r="C3029" s="39"/>
      <c r="D3029" s="40"/>
      <c r="E3029" s="40"/>
      <c r="F3029" s="40"/>
      <c r="G3029" s="40"/>
      <c r="H3029" s="41"/>
      <c r="I3029" s="42"/>
      <c r="J3029" s="43"/>
      <c r="K3029" s="43"/>
      <c r="L3029" s="43"/>
      <c r="M3029" s="43"/>
      <c r="N3029" s="43"/>
      <c r="O3029" s="43"/>
      <c r="P3029" s="43"/>
      <c r="Q3029" s="43"/>
      <c r="R3029" s="43"/>
      <c r="S3029" s="43"/>
      <c r="T3029" s="43"/>
      <c r="U3029" s="43"/>
      <c r="V3029" s="43"/>
      <c r="W3029" s="43"/>
      <c r="X3029" s="43"/>
      <c r="Y3029" s="43"/>
      <c r="Z3029" s="43"/>
      <c r="AA3029" s="43"/>
      <c r="AB3029" s="43"/>
      <c r="AC3029" s="204"/>
      <c r="AD3029" s="204"/>
      <c r="AE3029" s="204"/>
      <c r="AF3029" s="204"/>
      <c r="AG3029" s="204"/>
      <c r="AH3029" s="204"/>
      <c r="AI3029" s="204"/>
      <c r="AJ3029" s="204"/>
      <c r="AK3029" s="204"/>
      <c r="AL3029" s="204"/>
      <c r="AM3029" s="205"/>
    </row>
    <row r="3030" spans="1:39" customFormat="1">
      <c r="B3030" s="118"/>
      <c r="C3030" s="28"/>
      <c r="D3030" s="19"/>
      <c r="E3030" s="19"/>
      <c r="F3030" s="19"/>
      <c r="G3030" s="19"/>
      <c r="H3030" s="29"/>
      <c r="I3030" s="20"/>
      <c r="J3030" s="30"/>
      <c r="K3030" s="30"/>
      <c r="L3030" s="30"/>
      <c r="M3030" s="30"/>
      <c r="N3030" s="30"/>
      <c r="O3030" s="30"/>
      <c r="P3030" s="30"/>
      <c r="Q3030" s="30"/>
      <c r="R3030" s="30"/>
      <c r="S3030" s="30"/>
      <c r="T3030" s="30"/>
      <c r="U3030" s="30"/>
      <c r="V3030" s="30"/>
      <c r="W3030" s="30"/>
      <c r="X3030" s="30"/>
      <c r="Y3030" s="30"/>
      <c r="Z3030" s="30"/>
      <c r="AA3030" s="30"/>
      <c r="AB3030" s="30"/>
      <c r="AC3030" s="206"/>
      <c r="AD3030" s="206"/>
      <c r="AE3030" s="206"/>
      <c r="AF3030" s="206"/>
      <c r="AG3030" s="206"/>
      <c r="AH3030" s="206"/>
      <c r="AI3030" s="206"/>
      <c r="AJ3030" s="206"/>
      <c r="AK3030" s="206"/>
      <c r="AL3030" s="206"/>
      <c r="AM3030" s="207"/>
    </row>
    <row r="3031" spans="1:39" customFormat="1" outlineLevel="1">
      <c r="B3031" s="114" t="s">
        <v>41</v>
      </c>
      <c r="C3031" s="28"/>
      <c r="D3031" s="19"/>
      <c r="E3031" s="19"/>
      <c r="F3031" s="19"/>
      <c r="G3031" s="19"/>
      <c r="H3031" s="29"/>
      <c r="I3031" s="20"/>
      <c r="J3031" s="30"/>
      <c r="K3031" s="30"/>
      <c r="L3031" s="30"/>
      <c r="M3031" s="30"/>
      <c r="N3031" s="30"/>
      <c r="O3031" s="30"/>
      <c r="P3031" s="30"/>
      <c r="Q3031" s="30"/>
      <c r="R3031" s="30"/>
      <c r="S3031" s="30"/>
      <c r="T3031" s="30"/>
      <c r="U3031" s="30"/>
      <c r="V3031" s="30"/>
      <c r="W3031" s="30"/>
      <c r="X3031" s="30"/>
      <c r="Y3031" s="30"/>
      <c r="Z3031" s="30"/>
      <c r="AA3031" s="30"/>
      <c r="AB3031" s="30"/>
      <c r="AC3031" s="206"/>
      <c r="AD3031" s="206"/>
      <c r="AE3031" s="206"/>
      <c r="AF3031" s="206"/>
      <c r="AG3031" s="206"/>
      <c r="AH3031" s="206"/>
      <c r="AI3031" s="206"/>
      <c r="AJ3031" s="206"/>
      <c r="AK3031" s="206"/>
      <c r="AL3031" s="206"/>
      <c r="AM3031" s="207"/>
    </row>
    <row r="3032" spans="1:39" customFormat="1" outlineLevel="1">
      <c r="A3032" t="str">
        <f>B3032&amp;C3032</f>
        <v>Surname, Forename1</v>
      </c>
      <c r="B3032" s="255" t="s">
        <v>28</v>
      </c>
      <c r="C3032" s="122">
        <v>1</v>
      </c>
      <c r="D3032" s="26" t="s">
        <v>22</v>
      </c>
      <c r="E3032" s="103"/>
      <c r="F3032" s="217"/>
      <c r="G3032" s="218"/>
      <c r="H3032" s="16"/>
      <c r="I3032" s="16"/>
      <c r="J3032" s="17"/>
      <c r="K3032" s="94"/>
      <c r="L3032" s="94"/>
      <c r="M3032" s="94"/>
      <c r="N3032" s="94"/>
      <c r="O3032" s="94"/>
      <c r="P3032" s="94"/>
      <c r="Q3032" s="17">
        <f>SUM(K3032:P3032)</f>
        <v>0</v>
      </c>
      <c r="R3032" s="94"/>
      <c r="S3032" s="94"/>
      <c r="T3032" s="17">
        <f>SUM(R3032:S3032)</f>
        <v>0</v>
      </c>
      <c r="U3032" s="17"/>
      <c r="V3032" s="94"/>
      <c r="W3032" s="17"/>
      <c r="X3032" s="94" t="e">
        <f>AVERAGE(V3032:W3032)</f>
        <v>#DIV/0!</v>
      </c>
      <c r="Y3032" s="17"/>
      <c r="Z3032" s="17"/>
      <c r="AA3032" s="17"/>
      <c r="AB3032" s="17"/>
      <c r="AC3032" s="190">
        <f>IF(J3032&lt;&gt;0,INT(25.4347*POWER((18-J3032),1.81)),0)</f>
        <v>0</v>
      </c>
      <c r="AD3032" s="190">
        <f>IF(Q3032&lt;&gt;0,INT(0.14354*POWER(((10*Q3032)-220),1.4)),0)</f>
        <v>0</v>
      </c>
      <c r="AE3032" s="190">
        <f>IF(T3032&lt;&gt;0,INT(51.39*POWER((T3032-1.5),1.05)),0)</f>
        <v>0</v>
      </c>
      <c r="AF3032" s="190">
        <f>IF(U3032&lt;&gt;0,INT(0.8465*POWER(((100*U3032)-75),1.42)),0)</f>
        <v>0</v>
      </c>
      <c r="AG3032" s="190" t="e">
        <f>IF(X3032&lt;&gt;0,INT(1.53775*POWER((82-X3032),1.81)),0)</f>
        <v>#DIV/0!</v>
      </c>
      <c r="AH3032" s="190">
        <f>IF(Y3032&lt;&gt;0,INT(5.74352*POWER((28.5-Y3032),1.92)),0)</f>
        <v>0</v>
      </c>
      <c r="AI3032" s="190">
        <f>IF(Z3032&lt;&gt;0,INT(12.91*POWER((Z3032-4),1.1)),0)</f>
        <v>0</v>
      </c>
      <c r="AJ3032" s="190">
        <f>IF(AA3032&lt;&gt;0,INT(0.2797*POWER(((100*AA3032)),1.35)),0)</f>
        <v>0</v>
      </c>
      <c r="AK3032" s="191">
        <f>IF(AB3032&lt;&gt;0,INT(100.14*POWER((AB3032-1),1.08)),0)</f>
        <v>0</v>
      </c>
      <c r="AL3032" s="208">
        <v>7</v>
      </c>
      <c r="AM3032" s="193" t="e">
        <f>SUM(AC3032:AK3032)</f>
        <v>#DIV/0!</v>
      </c>
    </row>
    <row r="3033" spans="1:39" customFormat="1" outlineLevel="1">
      <c r="A3033" t="str">
        <f>B3032&amp;C3033</f>
        <v>Surname, Forename2</v>
      </c>
      <c r="B3033" s="256"/>
      <c r="C3033" s="123">
        <v>2</v>
      </c>
      <c r="D3033" s="26" t="s">
        <v>22</v>
      </c>
      <c r="E3033" s="103"/>
      <c r="F3033" s="219"/>
      <c r="G3033" s="220"/>
      <c r="H3033" s="15"/>
      <c r="I3033" s="16"/>
      <c r="J3033" s="17"/>
      <c r="K3033" s="94"/>
      <c r="L3033" s="94"/>
      <c r="M3033" s="94"/>
      <c r="N3033" s="94"/>
      <c r="O3033" s="94"/>
      <c r="P3033" s="94"/>
      <c r="Q3033" s="17" t="str">
        <f>IF(SUM(K3033:P3033)=0,"",SUM(K3033:P3033))</f>
        <v/>
      </c>
      <c r="R3033" s="94"/>
      <c r="S3033" s="94"/>
      <c r="T3033" s="17" t="str">
        <f>IF(SUM(R3033:S3033)=0,"",SUM(R3033:S3033))</f>
        <v/>
      </c>
      <c r="U3033" s="17"/>
      <c r="V3033" s="94"/>
      <c r="W3033" s="17"/>
      <c r="X3033" s="94" t="str">
        <f>IFERROR(AVERAGE(V3033:W3033),"")</f>
        <v/>
      </c>
      <c r="Y3033" s="17"/>
      <c r="Z3033" s="17"/>
      <c r="AA3033" s="71"/>
      <c r="AB3033" s="17"/>
      <c r="AC3033" s="190" t="str">
        <f>IF(J3033="","",IF(J3033&lt;&gt;0,INT(25.4347*POWER((18-J3033),1.81)),0))</f>
        <v/>
      </c>
      <c r="AD3033" s="190" t="str">
        <f>IFERROR(IF(Q3033&lt;&gt;0,INT(0.14354*POWER(((10*Q3033)-220),1.4)),0),"")</f>
        <v/>
      </c>
      <c r="AE3033" s="190" t="str">
        <f>IFERROR(IF(T3033&lt;&gt;0,INT(51.39*POWER((T3033-1.5),1.05)),0),"")</f>
        <v/>
      </c>
      <c r="AF3033" s="190">
        <f>IF(U3033&lt;&gt;0,INT(0.8465*POWER(((100*U3033)-75),1.42)),0)</f>
        <v>0</v>
      </c>
      <c r="AG3033" s="190" t="str">
        <f>IFERROR(IF(X3033&lt;&gt;0,INT(1.53775*POWER((82-X3033),1.81)),0),"")</f>
        <v/>
      </c>
      <c r="AH3033" s="190" t="str">
        <f>IF(Y3033="","",IF(Y3033&lt;&gt;0,INT(5.74352*POWER((28.5-Y3033),1.92)),0))</f>
        <v/>
      </c>
      <c r="AI3033" s="190">
        <f>IF(Z3033&lt;&gt;0,INT(12.91*POWER((Z3033-4),1.1)),0)</f>
        <v>0</v>
      </c>
      <c r="AJ3033" s="190" t="str">
        <f>IF(AA3033="","",IF(AA3033&lt;&gt;0,INT(0.2797*POWER(((100*AA3033)),1.35)),0))</f>
        <v/>
      </c>
      <c r="AK3033" s="191" t="str">
        <f>IF(AB3033="","",IF(AB3033&lt;&gt;0,INT(100.14*POWER((AB3033-1),1.08)),0))</f>
        <v/>
      </c>
      <c r="AL3033" s="192">
        <f>COUNT(J3033,Q3033,T3033,X3033,Y3033,AA3033,AB3033)</f>
        <v>0</v>
      </c>
      <c r="AM3033" s="193" t="str">
        <f>IF(AL3033=0,"",SUM(AC3033:AK3033))</f>
        <v/>
      </c>
    </row>
    <row r="3034" spans="1:39" customFormat="1" outlineLevel="1">
      <c r="B3034" s="256"/>
      <c r="C3034" s="124" t="s">
        <v>65</v>
      </c>
      <c r="D3034" s="103"/>
      <c r="E3034" s="103"/>
      <c r="F3034" s="219"/>
      <c r="G3034" s="220"/>
      <c r="H3034" s="104"/>
      <c r="I3034" s="105"/>
      <c r="J3034" s="107" t="str">
        <f>IFERROR((J3032-J3033)/J3033*100%,"")</f>
        <v/>
      </c>
      <c r="K3034" s="107" t="str">
        <f>IFERROR((K3033-K3032)/K3033*100%,"")</f>
        <v/>
      </c>
      <c r="L3034" s="107" t="str">
        <f t="shared" ref="L3034:S3034" si="13375">IFERROR((L3033-L3032)/L3033*100%,"")</f>
        <v/>
      </c>
      <c r="M3034" s="107" t="str">
        <f t="shared" si="13375"/>
        <v/>
      </c>
      <c r="N3034" s="107" t="str">
        <f t="shared" si="13375"/>
        <v/>
      </c>
      <c r="O3034" s="107" t="str">
        <f t="shared" si="13375"/>
        <v/>
      </c>
      <c r="P3034" s="107" t="str">
        <f t="shared" si="13375"/>
        <v/>
      </c>
      <c r="Q3034" s="107" t="str">
        <f t="shared" si="13375"/>
        <v/>
      </c>
      <c r="R3034" s="107" t="str">
        <f t="shared" si="13375"/>
        <v/>
      </c>
      <c r="S3034" s="107" t="str">
        <f t="shared" si="13375"/>
        <v/>
      </c>
      <c r="T3034" s="107" t="str">
        <f>IFERROR((T3033-T3032)/T3033*100%,"")</f>
        <v/>
      </c>
      <c r="U3034" s="107" t="str">
        <f t="shared" ref="U3034" si="13376">IFERROR((U3033-U3032)/U3033*100%,"")</f>
        <v/>
      </c>
      <c r="V3034" s="107" t="str">
        <f>IFERROR((V3032-V3033)/V3033*100%,"")</f>
        <v/>
      </c>
      <c r="W3034" s="107" t="str">
        <f>IFERROR((W3032-W3033)/W3033*100%,"")</f>
        <v/>
      </c>
      <c r="X3034" s="107" t="str">
        <f>IFERROR((X3032-X3033)/X3033*100%,"")</f>
        <v/>
      </c>
      <c r="Y3034" s="107" t="str">
        <f>IFERROR((Y3032-Y3033)/Y3033*100%,"")</f>
        <v/>
      </c>
      <c r="Z3034" s="107" t="str">
        <f t="shared" ref="Z3034:AB3034" si="13377">IFERROR((Z3033-Z3032)/Z3033*100%,"")</f>
        <v/>
      </c>
      <c r="AA3034" s="107" t="str">
        <f t="shared" si="13377"/>
        <v/>
      </c>
      <c r="AB3034" s="107" t="str">
        <f t="shared" si="13377"/>
        <v/>
      </c>
      <c r="AC3034" s="194" t="str">
        <f t="shared" ref="AC3034" si="13378">IFERROR((AC3033-AC3032)/AC3033*100%,"")</f>
        <v/>
      </c>
      <c r="AD3034" s="194" t="str">
        <f t="shared" ref="AD3034" si="13379">IFERROR((AD3033-AD3032)/AD3033*100%,"")</f>
        <v/>
      </c>
      <c r="AE3034" s="194" t="str">
        <f t="shared" ref="AE3034" si="13380">IFERROR((AE3033-AE3032)/AE3033*100%,"")</f>
        <v/>
      </c>
      <c r="AF3034" s="194" t="str">
        <f t="shared" ref="AF3034" si="13381">IFERROR((AF3033-AF3032)/AF3033*100%,"")</f>
        <v/>
      </c>
      <c r="AG3034" s="194" t="str">
        <f t="shared" ref="AG3034" si="13382">IFERROR((AG3033-AG3032)/AG3033*100%,"")</f>
        <v/>
      </c>
      <c r="AH3034" s="194" t="str">
        <f t="shared" ref="AH3034" si="13383">IFERROR((AH3033-AH3032)/AH3033*100%,"")</f>
        <v/>
      </c>
      <c r="AI3034" s="194" t="str">
        <f t="shared" ref="AI3034" si="13384">IFERROR((AI3033-AI3032)/AI3033*100%,"")</f>
        <v/>
      </c>
      <c r="AJ3034" s="194" t="str">
        <f t="shared" ref="AJ3034" si="13385">IFERROR((AJ3033-AJ3032)/AJ3033*100%,"")</f>
        <v/>
      </c>
      <c r="AK3034" s="194" t="str">
        <f t="shared" ref="AK3034" si="13386">IFERROR((AK3033-AK3032)/AK3033*100%,"")</f>
        <v/>
      </c>
      <c r="AL3034" s="194" t="str">
        <f t="shared" ref="AL3034:AM3034" si="13387">IFERROR((AL3033-AL3032)/AL3033*100%,"")</f>
        <v/>
      </c>
      <c r="AM3034" s="228" t="str">
        <f t="shared" si="13387"/>
        <v/>
      </c>
    </row>
    <row r="3035" spans="1:39" customFormat="1" outlineLevel="1">
      <c r="A3035" t="str">
        <f>B3032&amp;C3035</f>
        <v>Surname, Forename3</v>
      </c>
      <c r="B3035" s="256"/>
      <c r="C3035" s="123">
        <v>3</v>
      </c>
      <c r="D3035" s="26" t="s">
        <v>22</v>
      </c>
      <c r="E3035" s="103"/>
      <c r="F3035" s="219"/>
      <c r="G3035" s="220"/>
      <c r="H3035" s="15"/>
      <c r="I3035" s="16"/>
      <c r="J3035" s="17"/>
      <c r="K3035" s="94"/>
      <c r="L3035" s="94"/>
      <c r="M3035" s="94"/>
      <c r="N3035" s="94"/>
      <c r="O3035" s="94"/>
      <c r="P3035" s="94"/>
      <c r="Q3035" s="17" t="str">
        <f>IF(SUM(K3035:P3035)=0,"",SUM(K3035:P3035))</f>
        <v/>
      </c>
      <c r="R3035" s="94"/>
      <c r="S3035" s="94"/>
      <c r="T3035" s="17" t="str">
        <f>IF(SUM(R3035:S3035)=0,"",SUM(R3035:S3035))</f>
        <v/>
      </c>
      <c r="U3035" s="17"/>
      <c r="V3035" s="94"/>
      <c r="W3035" s="17"/>
      <c r="X3035" s="94" t="str">
        <f>IFERROR(AVERAGE(V3035:W3035),"")</f>
        <v/>
      </c>
      <c r="Y3035" s="17"/>
      <c r="Z3035" s="17"/>
      <c r="AA3035" s="71"/>
      <c r="AB3035" s="17"/>
      <c r="AC3035" s="190" t="str">
        <f>IF(J3035="","",IF(J3035&lt;&gt;0,INT(25.4347*POWER((18-J3035),1.81)),0))</f>
        <v/>
      </c>
      <c r="AD3035" s="190" t="str">
        <f>IFERROR(IF(Q3035&lt;&gt;0,INT(0.14354*POWER(((10*Q3035)-220),1.4)),0),"")</f>
        <v/>
      </c>
      <c r="AE3035" s="190" t="str">
        <f>IFERROR(IF(T3035&lt;&gt;0,INT(51.39*POWER((T3035-1.5),1.05)),0),"")</f>
        <v/>
      </c>
      <c r="AF3035" s="190">
        <f>IF(U3035&lt;&gt;0,INT(0.8465*POWER(((100*U3035)-75),1.42)),0)</f>
        <v>0</v>
      </c>
      <c r="AG3035" s="190" t="str">
        <f>IFERROR(IF(X3035&lt;&gt;0,INT(1.53775*POWER((82-X3035),1.81)),0),"")</f>
        <v/>
      </c>
      <c r="AH3035" s="190" t="str">
        <f>IF(Y3035="","",IF(Y3035&lt;&gt;0,INT(5.74352*POWER((28.5-Y3035),1.92)),0))</f>
        <v/>
      </c>
      <c r="AI3035" s="190">
        <f>IF(Z3035&lt;&gt;0,INT(12.91*POWER((Z3035-4),1.1)),0)</f>
        <v>0</v>
      </c>
      <c r="AJ3035" s="190" t="str">
        <f>IF(AA3035="","",IF(AA3035&lt;&gt;0,INT(0.2797*POWER(((100*AA3035)),1.35)),0))</f>
        <v/>
      </c>
      <c r="AK3035" s="191" t="str">
        <f>IF(AB3035="","",IF(AB3035&lt;&gt;0,INT(100.14*POWER((AB3035-1),1.08)),0))</f>
        <v/>
      </c>
      <c r="AL3035" s="192">
        <f>COUNT(J3035,Q3035,T3035,X3035,Y3035,AA3035,AB3035)</f>
        <v>0</v>
      </c>
      <c r="AM3035" s="193" t="str">
        <f>IF(AL3035=0,"",SUM(AC3035:AK3035))</f>
        <v/>
      </c>
    </row>
    <row r="3036" spans="1:39" customFormat="1" outlineLevel="1">
      <c r="B3036" s="256"/>
      <c r="C3036" s="124" t="s">
        <v>65</v>
      </c>
      <c r="D3036" s="103"/>
      <c r="E3036" s="103"/>
      <c r="F3036" s="219"/>
      <c r="G3036" s="220"/>
      <c r="H3036" s="104"/>
      <c r="I3036" s="105"/>
      <c r="J3036" s="107" t="str">
        <f>IFERROR((J3033-J3035)/J3035*100%,"")</f>
        <v/>
      </c>
      <c r="K3036" s="107" t="str">
        <f t="shared" ref="K3036:T3036" si="13388">IFERROR((K3035-K3033)/K3035*100%,"")</f>
        <v/>
      </c>
      <c r="L3036" s="107" t="str">
        <f t="shared" si="13388"/>
        <v/>
      </c>
      <c r="M3036" s="107" t="str">
        <f t="shared" si="13388"/>
        <v/>
      </c>
      <c r="N3036" s="107" t="str">
        <f t="shared" si="13388"/>
        <v/>
      </c>
      <c r="O3036" s="107" t="str">
        <f t="shared" si="13388"/>
        <v/>
      </c>
      <c r="P3036" s="107" t="str">
        <f t="shared" si="13388"/>
        <v/>
      </c>
      <c r="Q3036" s="107" t="str">
        <f t="shared" si="13388"/>
        <v/>
      </c>
      <c r="R3036" s="107" t="str">
        <f t="shared" si="13388"/>
        <v/>
      </c>
      <c r="S3036" s="107" t="str">
        <f t="shared" si="13388"/>
        <v/>
      </c>
      <c r="T3036" s="107" t="str">
        <f t="shared" si="13388"/>
        <v/>
      </c>
      <c r="U3036" s="107" t="str">
        <f t="shared" ref="U3036" si="13389">IFERROR((U3035-U3034)/U3035*100%,"")</f>
        <v/>
      </c>
      <c r="V3036" s="107" t="str">
        <f>IFERROR((V3033-V3035)/V3035*100%,"")</f>
        <v/>
      </c>
      <c r="W3036" s="107" t="str">
        <f>IFERROR((W3033-W3035)/W3035*100%,"")</f>
        <v/>
      </c>
      <c r="X3036" s="107" t="str">
        <f>IFERROR((X3033-X3035)/X3035*100%,"")</f>
        <v/>
      </c>
      <c r="Y3036" s="107" t="str">
        <f>IFERROR((Y3033-Y3035)/Y3035*100%,"")</f>
        <v/>
      </c>
      <c r="Z3036" s="107" t="str">
        <f t="shared" ref="Z3036" si="13390">IFERROR((Z3035-Z3034)/Z3035*100%,"")</f>
        <v/>
      </c>
      <c r="AA3036" s="107" t="str">
        <f>IFERROR((AA3035-AA3033)/AA3035*100%,"")</f>
        <v/>
      </c>
      <c r="AB3036" s="107" t="str">
        <f>IFERROR((AB3035-AB3033)/AB3035*100%,"")</f>
        <v/>
      </c>
      <c r="AC3036" s="194" t="str">
        <f t="shared" ref="AC3036" si="13391">IFERROR((AC3035-AC3034)/AC3035*100%,"")</f>
        <v/>
      </c>
      <c r="AD3036" s="194" t="str">
        <f t="shared" ref="AD3036" si="13392">IFERROR((AD3035-AD3034)/AD3035*100%,"")</f>
        <v/>
      </c>
      <c r="AE3036" s="194" t="str">
        <f t="shared" ref="AE3036" si="13393">IFERROR((AE3035-AE3034)/AE3035*100%,"")</f>
        <v/>
      </c>
      <c r="AF3036" s="194" t="str">
        <f t="shared" ref="AF3036" si="13394">IFERROR((AF3035-AF3034)/AF3035*100%,"")</f>
        <v/>
      </c>
      <c r="AG3036" s="194" t="str">
        <f t="shared" ref="AG3036" si="13395">IFERROR((AG3035-AG3034)/AG3035*100%,"")</f>
        <v/>
      </c>
      <c r="AH3036" s="194" t="str">
        <f t="shared" ref="AH3036" si="13396">IFERROR((AH3035-AH3034)/AH3035*100%,"")</f>
        <v/>
      </c>
      <c r="AI3036" s="194" t="str">
        <f t="shared" ref="AI3036" si="13397">IFERROR((AI3035-AI3034)/AI3035*100%,"")</f>
        <v/>
      </c>
      <c r="AJ3036" s="194" t="str">
        <f t="shared" ref="AJ3036" si="13398">IFERROR((AJ3035-AJ3034)/AJ3035*100%,"")</f>
        <v/>
      </c>
      <c r="AK3036" s="194" t="str">
        <f t="shared" ref="AK3036" si="13399">IFERROR((AK3035-AK3034)/AK3035*100%,"")</f>
        <v/>
      </c>
      <c r="AL3036" s="194" t="str">
        <f t="shared" ref="AL3036" si="13400">IFERROR((AL3035-AL3034)/AL3035*100%,"")</f>
        <v/>
      </c>
      <c r="AM3036" s="227" t="str">
        <f>IFERROR((AM3035-AM3033)/AM3035*100%,"")</f>
        <v/>
      </c>
    </row>
    <row r="3037" spans="1:39" customFormat="1" outlineLevel="1">
      <c r="A3037" t="str">
        <f>B3032&amp;C3037</f>
        <v>Surname, Forename4</v>
      </c>
      <c r="B3037" s="256"/>
      <c r="C3037" s="123">
        <v>4</v>
      </c>
      <c r="D3037" s="26" t="s">
        <v>22</v>
      </c>
      <c r="E3037" s="103"/>
      <c r="F3037" s="219"/>
      <c r="G3037" s="220"/>
      <c r="H3037" s="15"/>
      <c r="I3037" s="16"/>
      <c r="J3037" s="17"/>
      <c r="K3037" s="94"/>
      <c r="L3037" s="94"/>
      <c r="M3037" s="94"/>
      <c r="N3037" s="94"/>
      <c r="O3037" s="94"/>
      <c r="P3037" s="94"/>
      <c r="Q3037" s="17" t="str">
        <f>IF(SUM(K3037:P3037)=0,"",SUM(K3037:P3037))</f>
        <v/>
      </c>
      <c r="R3037" s="94"/>
      <c r="S3037" s="94"/>
      <c r="T3037" s="17" t="str">
        <f>IF(SUM(R3037:S3037)=0,"",SUM(R3037:S3037))</f>
        <v/>
      </c>
      <c r="U3037" s="17"/>
      <c r="V3037" s="94"/>
      <c r="W3037" s="17"/>
      <c r="X3037" s="94" t="str">
        <f>IFERROR(AVERAGE(V3037:W3037),"")</f>
        <v/>
      </c>
      <c r="Y3037" s="17"/>
      <c r="Z3037" s="17"/>
      <c r="AA3037" s="71"/>
      <c r="AB3037" s="17"/>
      <c r="AC3037" s="190" t="str">
        <f>IF(J3037="","",IF(J3037&lt;&gt;0,INT(25.4347*POWER((18-J3037),1.81)),0))</f>
        <v/>
      </c>
      <c r="AD3037" s="190" t="str">
        <f>IFERROR(IF(Q3037&lt;&gt;0,INT(0.14354*POWER(((10*Q3037)-220),1.4)),0),"")</f>
        <v/>
      </c>
      <c r="AE3037" s="190" t="str">
        <f>IFERROR(IF(T3037&lt;&gt;0,INT(51.39*POWER((T3037-1.5),1.05)),0),"")</f>
        <v/>
      </c>
      <c r="AF3037" s="190">
        <f>IF(U3037&lt;&gt;0,INT(0.8465*POWER(((100*U3037)-75),1.42)),0)</f>
        <v>0</v>
      </c>
      <c r="AG3037" s="190" t="str">
        <f>IFERROR(IF(X3037&lt;&gt;0,INT(1.53775*POWER((82-X3037),1.81)),0),"")</f>
        <v/>
      </c>
      <c r="AH3037" s="190" t="str">
        <f>IF(Y3037="","",IF(Y3037&lt;&gt;0,INT(5.74352*POWER((28.5-Y3037),1.92)),0))</f>
        <v/>
      </c>
      <c r="AI3037" s="190">
        <f>IF(Z3037&lt;&gt;0,INT(12.91*POWER((Z3037-4),1.1)),0)</f>
        <v>0</v>
      </c>
      <c r="AJ3037" s="190" t="str">
        <f>IF(AA3037="","",IF(AA3037&lt;&gt;0,INT(0.2797*POWER(((100*AA3037)),1.35)),0))</f>
        <v/>
      </c>
      <c r="AK3037" s="191" t="str">
        <f>IF(AB3037="","",IF(AB3037&lt;&gt;0,INT(100.14*POWER((AB3037-1),1.08)),0))</f>
        <v/>
      </c>
      <c r="AL3037" s="192">
        <f>COUNT(J3037,Q3037,T3037,X3037,Y3037,AA3037,AB3037)</f>
        <v>0</v>
      </c>
      <c r="AM3037" s="193" t="str">
        <f>IF(AL3037=0,"",SUM(AC3037:AK3037))</f>
        <v/>
      </c>
    </row>
    <row r="3038" spans="1:39" customFormat="1" outlineLevel="1">
      <c r="B3038" s="256"/>
      <c r="C3038" s="124" t="s">
        <v>65</v>
      </c>
      <c r="D3038" s="103"/>
      <c r="E3038" s="103"/>
      <c r="F3038" s="219"/>
      <c r="G3038" s="220"/>
      <c r="H3038" s="104"/>
      <c r="I3038" s="105"/>
      <c r="J3038" s="107" t="str">
        <f>IFERROR((J3035-J3037)/J3037*100%,"")</f>
        <v/>
      </c>
      <c r="K3038" s="107" t="str">
        <f t="shared" ref="K3038:T3038" si="13401">IFERROR((K3037-K3035)/K3037*100%,"")</f>
        <v/>
      </c>
      <c r="L3038" s="107" t="str">
        <f t="shared" si="13401"/>
        <v/>
      </c>
      <c r="M3038" s="107" t="str">
        <f t="shared" si="13401"/>
        <v/>
      </c>
      <c r="N3038" s="107" t="str">
        <f t="shared" si="13401"/>
        <v/>
      </c>
      <c r="O3038" s="107" t="str">
        <f t="shared" si="13401"/>
        <v/>
      </c>
      <c r="P3038" s="107" t="str">
        <f t="shared" si="13401"/>
        <v/>
      </c>
      <c r="Q3038" s="107" t="str">
        <f t="shared" si="13401"/>
        <v/>
      </c>
      <c r="R3038" s="107" t="str">
        <f t="shared" si="13401"/>
        <v/>
      </c>
      <c r="S3038" s="107" t="str">
        <f t="shared" si="13401"/>
        <v/>
      </c>
      <c r="T3038" s="107" t="str">
        <f t="shared" si="13401"/>
        <v/>
      </c>
      <c r="U3038" s="107" t="str">
        <f t="shared" ref="U3038" si="13402">IFERROR((U3037-U3036)/U3037*100%,"")</f>
        <v/>
      </c>
      <c r="V3038" s="107" t="str">
        <f>IFERROR((V3035-V3037)/V3037*100%,"")</f>
        <v/>
      </c>
      <c r="W3038" s="107" t="str">
        <f>IFERROR((W3035-W3037)/W3037*100%,"")</f>
        <v/>
      </c>
      <c r="X3038" s="107" t="str">
        <f>IFERROR((X3035-X3037)/X3037*100%,"")</f>
        <v/>
      </c>
      <c r="Y3038" s="107" t="str">
        <f>IFERROR((Y3035-Y3037)/Y3037*100%,"")</f>
        <v/>
      </c>
      <c r="Z3038" s="107" t="str">
        <f t="shared" ref="Z3038" si="13403">IFERROR((Z3037-Z3036)/Z3037*100%,"")</f>
        <v/>
      </c>
      <c r="AA3038" s="107" t="str">
        <f>IFERROR((AA3037-AA3035)/AA3037*100%,"")</f>
        <v/>
      </c>
      <c r="AB3038" s="107" t="str">
        <f>IFERROR((AB3037-AB3035)/AB3037*100%,"")</f>
        <v/>
      </c>
      <c r="AC3038" s="194" t="str">
        <f t="shared" ref="AC3038" si="13404">IFERROR((AC3037-AC3036)/AC3037*100%,"")</f>
        <v/>
      </c>
      <c r="AD3038" s="194" t="str">
        <f t="shared" ref="AD3038" si="13405">IFERROR((AD3037-AD3036)/AD3037*100%,"")</f>
        <v/>
      </c>
      <c r="AE3038" s="194" t="str">
        <f t="shared" ref="AE3038" si="13406">IFERROR((AE3037-AE3036)/AE3037*100%,"")</f>
        <v/>
      </c>
      <c r="AF3038" s="194" t="str">
        <f t="shared" ref="AF3038" si="13407">IFERROR((AF3037-AF3036)/AF3037*100%,"")</f>
        <v/>
      </c>
      <c r="AG3038" s="194" t="str">
        <f t="shared" ref="AG3038" si="13408">IFERROR((AG3037-AG3036)/AG3037*100%,"")</f>
        <v/>
      </c>
      <c r="AH3038" s="194" t="str">
        <f t="shared" ref="AH3038" si="13409">IFERROR((AH3037-AH3036)/AH3037*100%,"")</f>
        <v/>
      </c>
      <c r="AI3038" s="194" t="str">
        <f t="shared" ref="AI3038" si="13410">IFERROR((AI3037-AI3036)/AI3037*100%,"")</f>
        <v/>
      </c>
      <c r="AJ3038" s="194" t="str">
        <f t="shared" ref="AJ3038" si="13411">IFERROR((AJ3037-AJ3036)/AJ3037*100%,"")</f>
        <v/>
      </c>
      <c r="AK3038" s="194" t="str">
        <f t="shared" ref="AK3038" si="13412">IFERROR((AK3037-AK3036)/AK3037*100%,"")</f>
        <v/>
      </c>
      <c r="AL3038" s="194" t="str">
        <f t="shared" ref="AL3038" si="13413">IFERROR((AL3037-AL3036)/AL3037*100%,"")</f>
        <v/>
      </c>
      <c r="AM3038" s="227" t="str">
        <f>IFERROR((AM3037-AM3035)/AM3037*100%,"")</f>
        <v/>
      </c>
    </row>
    <row r="3039" spans="1:39" customFormat="1" outlineLevel="1">
      <c r="A3039" t="str">
        <f>B3032&amp;C3039</f>
        <v>Surname, Forename5</v>
      </c>
      <c r="B3039" s="256"/>
      <c r="C3039" s="123">
        <v>5</v>
      </c>
      <c r="D3039" s="26" t="s">
        <v>22</v>
      </c>
      <c r="E3039" s="103"/>
      <c r="F3039" s="219"/>
      <c r="G3039" s="220"/>
      <c r="H3039" s="15"/>
      <c r="I3039" s="16"/>
      <c r="J3039" s="17"/>
      <c r="K3039" s="94"/>
      <c r="L3039" s="94"/>
      <c r="M3039" s="94"/>
      <c r="N3039" s="94"/>
      <c r="O3039" s="94"/>
      <c r="P3039" s="94"/>
      <c r="Q3039" s="17" t="str">
        <f>IF(SUM(K3039:P3039)=0,"",SUM(K3039:P3039))</f>
        <v/>
      </c>
      <c r="R3039" s="94"/>
      <c r="S3039" s="94"/>
      <c r="T3039" s="17" t="str">
        <f>IF(SUM(R3039:S3039)=0,"",SUM(R3039:S3039))</f>
        <v/>
      </c>
      <c r="U3039" s="17"/>
      <c r="V3039" s="94"/>
      <c r="W3039" s="17"/>
      <c r="X3039" s="94" t="str">
        <f>IFERROR(AVERAGE(V3039:W3039),"")</f>
        <v/>
      </c>
      <c r="Y3039" s="17"/>
      <c r="Z3039" s="17"/>
      <c r="AA3039" s="71"/>
      <c r="AB3039" s="17"/>
      <c r="AC3039" s="190" t="str">
        <f>IF(J3039="","",IF(J3039&lt;&gt;0,INT(25.4347*POWER((18-J3039),1.81)),0))</f>
        <v/>
      </c>
      <c r="AD3039" s="190" t="str">
        <f>IFERROR(IF(Q3039&lt;&gt;0,INT(0.14354*POWER(((10*Q3039)-220),1.4)),0),"")</f>
        <v/>
      </c>
      <c r="AE3039" s="190" t="str">
        <f>IFERROR(IF(T3039&lt;&gt;0,INT(51.39*POWER((T3039-1.5),1.05)),0),"")</f>
        <v/>
      </c>
      <c r="AF3039" s="190">
        <f>IF(U3039&lt;&gt;0,INT(0.8465*POWER(((100*U3039)-75),1.42)),0)</f>
        <v>0</v>
      </c>
      <c r="AG3039" s="190" t="str">
        <f>IFERROR(IF(X3039&lt;&gt;0,INT(1.53775*POWER((82-X3039),1.81)),0),"")</f>
        <v/>
      </c>
      <c r="AH3039" s="190" t="str">
        <f>IF(Y3039="","",IF(Y3039&lt;&gt;0,INT(5.74352*POWER((28.5-Y3039),1.92)),0))</f>
        <v/>
      </c>
      <c r="AI3039" s="190">
        <f>IF(Z3039&lt;&gt;0,INT(12.91*POWER((Z3039-4),1.1)),0)</f>
        <v>0</v>
      </c>
      <c r="AJ3039" s="190" t="str">
        <f>IF(AA3039="","",IF(AA3039&lt;&gt;0,INT(0.2797*POWER(((100*AA3039)),1.35)),0))</f>
        <v/>
      </c>
      <c r="AK3039" s="191" t="str">
        <f>IF(AB3039="","",IF(AB3039&lt;&gt;0,INT(100.14*POWER((AB3039-1),1.08)),0))</f>
        <v/>
      </c>
      <c r="AL3039" s="192">
        <f>COUNT(J3039,Q3039,T3039,X3039,Y3039,AA3039,AB3039)</f>
        <v>0</v>
      </c>
      <c r="AM3039" s="193" t="str">
        <f>IF(AL3039=0,"",SUM(AC3039:AK3039))</f>
        <v/>
      </c>
    </row>
    <row r="3040" spans="1:39" customFormat="1" outlineLevel="1">
      <c r="B3040" s="256"/>
      <c r="C3040" s="124" t="s">
        <v>65</v>
      </c>
      <c r="D3040" s="103"/>
      <c r="E3040" s="103"/>
      <c r="F3040" s="219"/>
      <c r="G3040" s="220"/>
      <c r="H3040" s="104"/>
      <c r="I3040" s="105"/>
      <c r="J3040" s="107" t="str">
        <f>IFERROR((J3037-J3039)/J3039*100%,"")</f>
        <v/>
      </c>
      <c r="K3040" s="107" t="str">
        <f t="shared" ref="K3040:T3040" si="13414">IFERROR((K3039-K3037)/K3039*100%,"")</f>
        <v/>
      </c>
      <c r="L3040" s="107" t="str">
        <f t="shared" si="13414"/>
        <v/>
      </c>
      <c r="M3040" s="107" t="str">
        <f t="shared" si="13414"/>
        <v/>
      </c>
      <c r="N3040" s="107" t="str">
        <f t="shared" si="13414"/>
        <v/>
      </c>
      <c r="O3040" s="107" t="str">
        <f t="shared" si="13414"/>
        <v/>
      </c>
      <c r="P3040" s="107" t="str">
        <f t="shared" si="13414"/>
        <v/>
      </c>
      <c r="Q3040" s="107" t="str">
        <f t="shared" si="13414"/>
        <v/>
      </c>
      <c r="R3040" s="107" t="str">
        <f t="shared" si="13414"/>
        <v/>
      </c>
      <c r="S3040" s="107" t="str">
        <f t="shared" si="13414"/>
        <v/>
      </c>
      <c r="T3040" s="107" t="str">
        <f t="shared" si="13414"/>
        <v/>
      </c>
      <c r="U3040" s="107" t="str">
        <f t="shared" ref="U3040" si="13415">IFERROR((U3039-U3038)/U3039*100%,"")</f>
        <v/>
      </c>
      <c r="V3040" s="107" t="str">
        <f>IFERROR((V3037-V3039)/V3039*100%,"")</f>
        <v/>
      </c>
      <c r="W3040" s="107" t="str">
        <f>IFERROR((W3037-W3039)/W3039*100%,"")</f>
        <v/>
      </c>
      <c r="X3040" s="107" t="str">
        <f>IFERROR((X3037-X3039)/X3039*100%,"")</f>
        <v/>
      </c>
      <c r="Y3040" s="107" t="str">
        <f>IFERROR((Y3037-Y3039)/Y3039*100%,"")</f>
        <v/>
      </c>
      <c r="Z3040" s="107" t="str">
        <f t="shared" ref="Z3040" si="13416">IFERROR((Z3039-Z3038)/Z3039*100%,"")</f>
        <v/>
      </c>
      <c r="AA3040" s="107" t="str">
        <f>IFERROR((AA3039-AA3037)/AA3039*100%,"")</f>
        <v/>
      </c>
      <c r="AB3040" s="107" t="str">
        <f>IFERROR((AB3039-AB3037)/AB3039*100%,"")</f>
        <v/>
      </c>
      <c r="AC3040" s="194" t="str">
        <f t="shared" ref="AC3040" si="13417">IFERROR((AC3039-AC3038)/AC3039*100%,"")</f>
        <v/>
      </c>
      <c r="AD3040" s="194" t="str">
        <f t="shared" ref="AD3040" si="13418">IFERROR((AD3039-AD3038)/AD3039*100%,"")</f>
        <v/>
      </c>
      <c r="AE3040" s="194" t="str">
        <f t="shared" ref="AE3040" si="13419">IFERROR((AE3039-AE3038)/AE3039*100%,"")</f>
        <v/>
      </c>
      <c r="AF3040" s="194" t="str">
        <f t="shared" ref="AF3040" si="13420">IFERROR((AF3039-AF3038)/AF3039*100%,"")</f>
        <v/>
      </c>
      <c r="AG3040" s="194" t="str">
        <f t="shared" ref="AG3040" si="13421">IFERROR((AG3039-AG3038)/AG3039*100%,"")</f>
        <v/>
      </c>
      <c r="AH3040" s="194" t="str">
        <f t="shared" ref="AH3040" si="13422">IFERROR((AH3039-AH3038)/AH3039*100%,"")</f>
        <v/>
      </c>
      <c r="AI3040" s="194" t="str">
        <f t="shared" ref="AI3040" si="13423">IFERROR((AI3039-AI3038)/AI3039*100%,"")</f>
        <v/>
      </c>
      <c r="AJ3040" s="194" t="str">
        <f t="shared" ref="AJ3040" si="13424">IFERROR((AJ3039-AJ3038)/AJ3039*100%,"")</f>
        <v/>
      </c>
      <c r="AK3040" s="194" t="str">
        <f t="shared" ref="AK3040" si="13425">IFERROR((AK3039-AK3038)/AK3039*100%,"")</f>
        <v/>
      </c>
      <c r="AL3040" s="194" t="str">
        <f t="shared" ref="AL3040" si="13426">IFERROR((AL3039-AL3038)/AL3039*100%,"")</f>
        <v/>
      </c>
      <c r="AM3040" s="227" t="str">
        <f>IFERROR((AM3039-AM3037)/AM3039*100%,"")</f>
        <v/>
      </c>
    </row>
    <row r="3041" spans="1:39" customFormat="1" outlineLevel="1">
      <c r="A3041" t="str">
        <f>B3032&amp;C3041</f>
        <v>Surname, Forename6</v>
      </c>
      <c r="B3041" s="256"/>
      <c r="C3041" s="123">
        <v>6</v>
      </c>
      <c r="D3041" s="26" t="s">
        <v>22</v>
      </c>
      <c r="E3041" s="103"/>
      <c r="F3041" s="219"/>
      <c r="G3041" s="220"/>
      <c r="H3041" s="15"/>
      <c r="I3041" s="16"/>
      <c r="J3041" s="17"/>
      <c r="K3041" s="94"/>
      <c r="L3041" s="94"/>
      <c r="M3041" s="94"/>
      <c r="N3041" s="94"/>
      <c r="O3041" s="94"/>
      <c r="P3041" s="94"/>
      <c r="Q3041" s="17" t="str">
        <f>IF(SUM(K3041:P3041)=0,"",SUM(K3041:P3041))</f>
        <v/>
      </c>
      <c r="R3041" s="94"/>
      <c r="S3041" s="94"/>
      <c r="T3041" s="17" t="str">
        <f>IF(SUM(R3041:S3041)=0,"",SUM(R3041:S3041))</f>
        <v/>
      </c>
      <c r="U3041" s="17"/>
      <c r="V3041" s="94"/>
      <c r="W3041" s="17"/>
      <c r="X3041" s="94" t="str">
        <f>IFERROR(AVERAGE(V3041:W3041),"")</f>
        <v/>
      </c>
      <c r="Y3041" s="17"/>
      <c r="Z3041" s="17"/>
      <c r="AA3041" s="71"/>
      <c r="AB3041" s="17"/>
      <c r="AC3041" s="190" t="str">
        <f>IF(J3041="","",IF(J3041&lt;&gt;0,INT(25.4347*POWER((18-J3041),1.81)),0))</f>
        <v/>
      </c>
      <c r="AD3041" s="190" t="str">
        <f>IFERROR(IF(Q3041&lt;&gt;0,INT(0.14354*POWER(((10*Q3041)-220),1.4)),0),"")</f>
        <v/>
      </c>
      <c r="AE3041" s="190" t="str">
        <f>IFERROR(IF(T3041&lt;&gt;0,INT(51.39*POWER((T3041-1.5),1.05)),0),"")</f>
        <v/>
      </c>
      <c r="AF3041" s="190">
        <f>IF(U3041&lt;&gt;0,INT(0.8465*POWER(((100*U3041)-75),1.42)),0)</f>
        <v>0</v>
      </c>
      <c r="AG3041" s="190" t="str">
        <f>IFERROR(IF(X3041&lt;&gt;0,INT(1.53775*POWER((82-X3041),1.81)),0),"")</f>
        <v/>
      </c>
      <c r="AH3041" s="190" t="str">
        <f>IF(Y3041="","",IF(Y3041&lt;&gt;0,INT(5.74352*POWER((28.5-Y3041),1.92)),0))</f>
        <v/>
      </c>
      <c r="AI3041" s="190">
        <f>IF(Z3041&lt;&gt;0,INT(12.91*POWER((Z3041-4),1.1)),0)</f>
        <v>0</v>
      </c>
      <c r="AJ3041" s="190" t="str">
        <f>IF(AA3041="","",IF(AA3041&lt;&gt;0,INT(0.2797*POWER(((100*AA3041)),1.35)),0))</f>
        <v/>
      </c>
      <c r="AK3041" s="191" t="str">
        <f>IF(AB3041="","",IF(AB3041&lt;&gt;0,INT(100.14*POWER((AB3041-1),1.08)),0))</f>
        <v/>
      </c>
      <c r="AL3041" s="192">
        <f>COUNT(J3041,Q3041,T3041,X3041,Y3041,AA3041,AB3041)</f>
        <v>0</v>
      </c>
      <c r="AM3041" s="193" t="str">
        <f>IF(AL3041=0,"",SUM(AC3041:AK3041))</f>
        <v/>
      </c>
    </row>
    <row r="3042" spans="1:39" customFormat="1" outlineLevel="1">
      <c r="B3042" s="256"/>
      <c r="C3042" s="124" t="s">
        <v>65</v>
      </c>
      <c r="D3042" s="103"/>
      <c r="E3042" s="103"/>
      <c r="F3042" s="219"/>
      <c r="G3042" s="220"/>
      <c r="H3042" s="104"/>
      <c r="I3042" s="105"/>
      <c r="J3042" s="107" t="str">
        <f>IFERROR((J3039-J3041)/J3041*100%,"")</f>
        <v/>
      </c>
      <c r="K3042" s="107" t="str">
        <f t="shared" ref="K3042:T3042" si="13427">IFERROR((K3041-K3039)/K3041*100%,"")</f>
        <v/>
      </c>
      <c r="L3042" s="107" t="str">
        <f t="shared" si="13427"/>
        <v/>
      </c>
      <c r="M3042" s="107" t="str">
        <f t="shared" si="13427"/>
        <v/>
      </c>
      <c r="N3042" s="107" t="str">
        <f t="shared" si="13427"/>
        <v/>
      </c>
      <c r="O3042" s="107" t="str">
        <f t="shared" si="13427"/>
        <v/>
      </c>
      <c r="P3042" s="107" t="str">
        <f t="shared" si="13427"/>
        <v/>
      </c>
      <c r="Q3042" s="107" t="str">
        <f t="shared" si="13427"/>
        <v/>
      </c>
      <c r="R3042" s="107" t="str">
        <f t="shared" si="13427"/>
        <v/>
      </c>
      <c r="S3042" s="107" t="str">
        <f t="shared" si="13427"/>
        <v/>
      </c>
      <c r="T3042" s="107" t="str">
        <f t="shared" si="13427"/>
        <v/>
      </c>
      <c r="U3042" s="107" t="str">
        <f t="shared" ref="U3042" si="13428">IFERROR((U3041-U3040)/U3041*100%,"")</f>
        <v/>
      </c>
      <c r="V3042" s="107" t="str">
        <f>IFERROR((V3039-V3041)/V3041*100%,"")</f>
        <v/>
      </c>
      <c r="W3042" s="107" t="str">
        <f>IFERROR((W3039-W3041)/W3041*100%,"")</f>
        <v/>
      </c>
      <c r="X3042" s="107" t="str">
        <f>IFERROR((X3039-X3041)/X3041*100%,"")</f>
        <v/>
      </c>
      <c r="Y3042" s="107" t="str">
        <f>IFERROR((Y3039-Y3041)/Y3041*100%,"")</f>
        <v/>
      </c>
      <c r="Z3042" s="107" t="str">
        <f t="shared" ref="Z3042" si="13429">IFERROR((Z3041-Z3040)/Z3041*100%,"")</f>
        <v/>
      </c>
      <c r="AA3042" s="107" t="str">
        <f>IFERROR((AA3041-AA3039)/AA3041*100%,"")</f>
        <v/>
      </c>
      <c r="AB3042" s="107" t="str">
        <f>IFERROR((AB3041-AB3039)/AB3041*100%,"")</f>
        <v/>
      </c>
      <c r="AC3042" s="194" t="str">
        <f t="shared" ref="AC3042" si="13430">IFERROR((AC3041-AC3040)/AC3041*100%,"")</f>
        <v/>
      </c>
      <c r="AD3042" s="194" t="str">
        <f t="shared" ref="AD3042" si="13431">IFERROR((AD3041-AD3040)/AD3041*100%,"")</f>
        <v/>
      </c>
      <c r="AE3042" s="194" t="str">
        <f t="shared" ref="AE3042" si="13432">IFERROR((AE3041-AE3040)/AE3041*100%,"")</f>
        <v/>
      </c>
      <c r="AF3042" s="194" t="str">
        <f t="shared" ref="AF3042" si="13433">IFERROR((AF3041-AF3040)/AF3041*100%,"")</f>
        <v/>
      </c>
      <c r="AG3042" s="194" t="str">
        <f t="shared" ref="AG3042" si="13434">IFERROR((AG3041-AG3040)/AG3041*100%,"")</f>
        <v/>
      </c>
      <c r="AH3042" s="194" t="str">
        <f t="shared" ref="AH3042" si="13435">IFERROR((AH3041-AH3040)/AH3041*100%,"")</f>
        <v/>
      </c>
      <c r="AI3042" s="194" t="str">
        <f t="shared" ref="AI3042" si="13436">IFERROR((AI3041-AI3040)/AI3041*100%,"")</f>
        <v/>
      </c>
      <c r="AJ3042" s="194" t="str">
        <f t="shared" ref="AJ3042" si="13437">IFERROR((AJ3041-AJ3040)/AJ3041*100%,"")</f>
        <v/>
      </c>
      <c r="AK3042" s="194" t="str">
        <f t="shared" ref="AK3042" si="13438">IFERROR((AK3041-AK3040)/AK3041*100%,"")</f>
        <v/>
      </c>
      <c r="AL3042" s="194" t="str">
        <f t="shared" ref="AL3042" si="13439">IFERROR((AL3041-AL3040)/AL3041*100%,"")</f>
        <v/>
      </c>
      <c r="AM3042" s="227" t="str">
        <f>IFERROR((AM3041-AM3039)/AM3041*100%,"")</f>
        <v/>
      </c>
    </row>
    <row r="3043" spans="1:39" customFormat="1" outlineLevel="1">
      <c r="A3043" t="str">
        <f>B3032&amp;C3043</f>
        <v>Surname, Forename7</v>
      </c>
      <c r="B3043" s="256"/>
      <c r="C3043" s="123">
        <v>7</v>
      </c>
      <c r="D3043" s="26" t="s">
        <v>22</v>
      </c>
      <c r="E3043" s="103"/>
      <c r="F3043" s="219"/>
      <c r="G3043" s="220"/>
      <c r="H3043" s="15"/>
      <c r="I3043" s="16"/>
      <c r="J3043" s="17"/>
      <c r="K3043" s="94"/>
      <c r="L3043" s="94"/>
      <c r="M3043" s="94"/>
      <c r="N3043" s="94"/>
      <c r="O3043" s="94"/>
      <c r="P3043" s="94"/>
      <c r="Q3043" s="17" t="str">
        <f>IF(SUM(K3043:P3043)=0,"",SUM(K3043:P3043))</f>
        <v/>
      </c>
      <c r="R3043" s="94"/>
      <c r="S3043" s="94"/>
      <c r="T3043" s="17" t="str">
        <f>IF(SUM(R3043:S3043)=0,"",SUM(R3043:S3043))</f>
        <v/>
      </c>
      <c r="U3043" s="17"/>
      <c r="V3043" s="94"/>
      <c r="W3043" s="17"/>
      <c r="X3043" s="94" t="str">
        <f>IFERROR(AVERAGE(V3043:W3043),"")</f>
        <v/>
      </c>
      <c r="Y3043" s="17"/>
      <c r="Z3043" s="17"/>
      <c r="AA3043" s="71"/>
      <c r="AB3043" s="17"/>
      <c r="AC3043" s="190" t="str">
        <f>IF(J3043="","",IF(J3043&lt;&gt;0,INT(25.4347*POWER((18-J3043),1.81)),0))</f>
        <v/>
      </c>
      <c r="AD3043" s="190" t="str">
        <f>IFERROR(IF(Q3043&lt;&gt;0,INT(0.14354*POWER(((10*Q3043)-220),1.4)),0),"")</f>
        <v/>
      </c>
      <c r="AE3043" s="190" t="str">
        <f>IFERROR(IF(T3043&lt;&gt;0,INT(51.39*POWER((T3043-1.5),1.05)),0),"")</f>
        <v/>
      </c>
      <c r="AF3043" s="190">
        <f>IF(U3043&lt;&gt;0,INT(0.8465*POWER(((100*U3043)-75),1.42)),0)</f>
        <v>0</v>
      </c>
      <c r="AG3043" s="190" t="str">
        <f>IFERROR(IF(X3043&lt;&gt;0,INT(1.53775*POWER((82-X3043),1.81)),0),"")</f>
        <v/>
      </c>
      <c r="AH3043" s="190" t="str">
        <f>IF(Y3043="","",IF(Y3043&lt;&gt;0,INT(5.74352*POWER((28.5-Y3043),1.92)),0))</f>
        <v/>
      </c>
      <c r="AI3043" s="190">
        <f>IF(Z3043&lt;&gt;0,INT(12.91*POWER((Z3043-4),1.1)),0)</f>
        <v>0</v>
      </c>
      <c r="AJ3043" s="190" t="str">
        <f>IF(AA3043="","",IF(AA3043&lt;&gt;0,INT(0.2797*POWER(((100*AA3043)),1.35)),0))</f>
        <v/>
      </c>
      <c r="AK3043" s="191" t="str">
        <f>IF(AB3043="","",IF(AB3043&lt;&gt;0,INT(100.14*POWER((AB3043-1),1.08)),0))</f>
        <v/>
      </c>
      <c r="AL3043" s="192">
        <f>COUNT(J3043,Q3043,T3043,X3043,Y3043,AA3043,AB3043)</f>
        <v>0</v>
      </c>
      <c r="AM3043" s="193" t="str">
        <f>IF(AL3043=0,"",SUM(AC3043:AK3043))</f>
        <v/>
      </c>
    </row>
    <row r="3044" spans="1:39" customFormat="1" outlineLevel="1">
      <c r="B3044" s="256"/>
      <c r="C3044" s="124" t="s">
        <v>65</v>
      </c>
      <c r="D3044" s="103"/>
      <c r="E3044" s="103"/>
      <c r="F3044" s="219"/>
      <c r="G3044" s="220"/>
      <c r="H3044" s="104"/>
      <c r="I3044" s="105"/>
      <c r="J3044" s="107" t="str">
        <f>IFERROR((J3041-J3043)/J3043*100%,"")</f>
        <v/>
      </c>
      <c r="K3044" s="107" t="str">
        <f t="shared" ref="K3044:T3044" si="13440">IFERROR((K3043-K3041)/K3043*100%,"")</f>
        <v/>
      </c>
      <c r="L3044" s="107" t="str">
        <f t="shared" si="13440"/>
        <v/>
      </c>
      <c r="M3044" s="107" t="str">
        <f t="shared" si="13440"/>
        <v/>
      </c>
      <c r="N3044" s="107" t="str">
        <f t="shared" si="13440"/>
        <v/>
      </c>
      <c r="O3044" s="107" t="str">
        <f t="shared" si="13440"/>
        <v/>
      </c>
      <c r="P3044" s="107" t="str">
        <f t="shared" si="13440"/>
        <v/>
      </c>
      <c r="Q3044" s="107" t="str">
        <f t="shared" si="13440"/>
        <v/>
      </c>
      <c r="R3044" s="107" t="str">
        <f t="shared" si="13440"/>
        <v/>
      </c>
      <c r="S3044" s="107" t="str">
        <f t="shared" si="13440"/>
        <v/>
      </c>
      <c r="T3044" s="107" t="str">
        <f t="shared" si="13440"/>
        <v/>
      </c>
      <c r="U3044" s="107" t="str">
        <f t="shared" ref="U3044" si="13441">IFERROR((U3043-U3042)/U3043*100%,"")</f>
        <v/>
      </c>
      <c r="V3044" s="107" t="str">
        <f>IFERROR((V3041-V3043)/V3043*100%,"")</f>
        <v/>
      </c>
      <c r="W3044" s="107" t="str">
        <f>IFERROR((W3041-W3043)/W3043*100%,"")</f>
        <v/>
      </c>
      <c r="X3044" s="107" t="str">
        <f>IFERROR((X3041-X3043)/X3043*100%,"")</f>
        <v/>
      </c>
      <c r="Y3044" s="107" t="str">
        <f>IFERROR((Y3041-Y3043)/Y3043*100%,"")</f>
        <v/>
      </c>
      <c r="Z3044" s="107" t="str">
        <f t="shared" ref="Z3044" si="13442">IFERROR((Z3043-Z3042)/Z3043*100%,"")</f>
        <v/>
      </c>
      <c r="AA3044" s="107" t="str">
        <f>IFERROR((AA3043-AA3041)/AA3043*100%,"")</f>
        <v/>
      </c>
      <c r="AB3044" s="107" t="str">
        <f>IFERROR((AB3043-AB3041)/AB3043*100%,"")</f>
        <v/>
      </c>
      <c r="AC3044" s="194" t="str">
        <f t="shared" ref="AC3044" si="13443">IFERROR((AC3043-AC3042)/AC3043*100%,"")</f>
        <v/>
      </c>
      <c r="AD3044" s="194" t="str">
        <f t="shared" ref="AD3044" si="13444">IFERROR((AD3043-AD3042)/AD3043*100%,"")</f>
        <v/>
      </c>
      <c r="AE3044" s="194" t="str">
        <f t="shared" ref="AE3044" si="13445">IFERROR((AE3043-AE3042)/AE3043*100%,"")</f>
        <v/>
      </c>
      <c r="AF3044" s="194" t="str">
        <f t="shared" ref="AF3044" si="13446">IFERROR((AF3043-AF3042)/AF3043*100%,"")</f>
        <v/>
      </c>
      <c r="AG3044" s="194" t="str">
        <f t="shared" ref="AG3044" si="13447">IFERROR((AG3043-AG3042)/AG3043*100%,"")</f>
        <v/>
      </c>
      <c r="AH3044" s="194" t="str">
        <f t="shared" ref="AH3044" si="13448">IFERROR((AH3043-AH3042)/AH3043*100%,"")</f>
        <v/>
      </c>
      <c r="AI3044" s="194" t="str">
        <f t="shared" ref="AI3044" si="13449">IFERROR((AI3043-AI3042)/AI3043*100%,"")</f>
        <v/>
      </c>
      <c r="AJ3044" s="194" t="str">
        <f t="shared" ref="AJ3044" si="13450">IFERROR((AJ3043-AJ3042)/AJ3043*100%,"")</f>
        <v/>
      </c>
      <c r="AK3044" s="194" t="str">
        <f t="shared" ref="AK3044" si="13451">IFERROR((AK3043-AK3042)/AK3043*100%,"")</f>
        <v/>
      </c>
      <c r="AL3044" s="194" t="str">
        <f t="shared" ref="AL3044" si="13452">IFERROR((AL3043-AL3042)/AL3043*100%,"")</f>
        <v/>
      </c>
      <c r="AM3044" s="227" t="str">
        <f>IFERROR((AM3043-AM3041)/AM3043*100%,"")</f>
        <v/>
      </c>
    </row>
    <row r="3045" spans="1:39" customFormat="1" outlineLevel="1">
      <c r="A3045" t="str">
        <f>B3032&amp;C3045</f>
        <v>Surname, Forename8</v>
      </c>
      <c r="B3045" s="256"/>
      <c r="C3045" s="123">
        <v>8</v>
      </c>
      <c r="D3045" s="26" t="s">
        <v>22</v>
      </c>
      <c r="E3045" s="103"/>
      <c r="F3045" s="219"/>
      <c r="G3045" s="220"/>
      <c r="H3045" s="15"/>
      <c r="I3045" s="16"/>
      <c r="J3045" s="17"/>
      <c r="K3045" s="94"/>
      <c r="L3045" s="94"/>
      <c r="M3045" s="94"/>
      <c r="N3045" s="94"/>
      <c r="O3045" s="94"/>
      <c r="P3045" s="94"/>
      <c r="Q3045" s="17" t="str">
        <f>IF(SUM(K3045:P3045)=0,"",SUM(K3045:P3045))</f>
        <v/>
      </c>
      <c r="R3045" s="94"/>
      <c r="S3045" s="94"/>
      <c r="T3045" s="17" t="str">
        <f>IF(SUM(R3045:S3045)=0,"",SUM(R3045:S3045))</f>
        <v/>
      </c>
      <c r="U3045" s="17"/>
      <c r="V3045" s="94"/>
      <c r="W3045" s="17"/>
      <c r="X3045" s="94" t="str">
        <f>IFERROR(AVERAGE(V3045:W3045),"")</f>
        <v/>
      </c>
      <c r="Y3045" s="17"/>
      <c r="Z3045" s="17"/>
      <c r="AA3045" s="71"/>
      <c r="AB3045" s="17"/>
      <c r="AC3045" s="190" t="str">
        <f>IF(J3045="","",IF(J3045&lt;&gt;0,INT(25.4347*POWER((18-J3045),1.81)),0))</f>
        <v/>
      </c>
      <c r="AD3045" s="190" t="str">
        <f>IFERROR(IF(Q3045&lt;&gt;0,INT(0.14354*POWER(((10*Q3045)-220),1.4)),0),"")</f>
        <v/>
      </c>
      <c r="AE3045" s="190" t="str">
        <f>IFERROR(IF(T3045&lt;&gt;0,INT(51.39*POWER((T3045-1.5),1.05)),0),"")</f>
        <v/>
      </c>
      <c r="AF3045" s="190">
        <f>IF(U3045&lt;&gt;0,INT(0.8465*POWER(((100*U3045)-75),1.42)),0)</f>
        <v>0</v>
      </c>
      <c r="AG3045" s="190" t="str">
        <f>IFERROR(IF(X3045&lt;&gt;0,INT(1.53775*POWER((82-X3045),1.81)),0),"")</f>
        <v/>
      </c>
      <c r="AH3045" s="190" t="str">
        <f>IF(Y3045="","",IF(Y3045&lt;&gt;0,INT(5.74352*POWER((28.5-Y3045),1.92)),0))</f>
        <v/>
      </c>
      <c r="AI3045" s="190">
        <f>IF(Z3045&lt;&gt;0,INT(12.91*POWER((Z3045-4),1.1)),0)</f>
        <v>0</v>
      </c>
      <c r="AJ3045" s="190" t="str">
        <f>IF(AA3045="","",IF(AA3045&lt;&gt;0,INT(0.2797*POWER(((100*AA3045)),1.35)),0))</f>
        <v/>
      </c>
      <c r="AK3045" s="191" t="str">
        <f>IF(AB3045="","",IF(AB3045&lt;&gt;0,INT(100.14*POWER((AB3045-1),1.08)),0))</f>
        <v/>
      </c>
      <c r="AL3045" s="192">
        <f>COUNT(J3045,Q3045,T3045,X3045,Y3045,AA3045,AB3045)</f>
        <v>0</v>
      </c>
      <c r="AM3045" s="193" t="str">
        <f>IF(AL3045=0,"",SUM(AC3045:AK3045))</f>
        <v/>
      </c>
    </row>
    <row r="3046" spans="1:39" customFormat="1" outlineLevel="1">
      <c r="B3046" s="256"/>
      <c r="C3046" s="124" t="s">
        <v>65</v>
      </c>
      <c r="D3046" s="103"/>
      <c r="E3046" s="103"/>
      <c r="F3046" s="219"/>
      <c r="G3046" s="220"/>
      <c r="H3046" s="104"/>
      <c r="I3046" s="105"/>
      <c r="J3046" s="107" t="str">
        <f>IFERROR((J3043-J3045)/J3045*100%,"")</f>
        <v/>
      </c>
      <c r="K3046" s="107" t="str">
        <f t="shared" ref="K3046:T3046" si="13453">IFERROR((K3045-K3043)/K3045*100%,"")</f>
        <v/>
      </c>
      <c r="L3046" s="107" t="str">
        <f t="shared" si="13453"/>
        <v/>
      </c>
      <c r="M3046" s="107" t="str">
        <f t="shared" si="13453"/>
        <v/>
      </c>
      <c r="N3046" s="107" t="str">
        <f t="shared" si="13453"/>
        <v/>
      </c>
      <c r="O3046" s="107" t="str">
        <f t="shared" si="13453"/>
        <v/>
      </c>
      <c r="P3046" s="107" t="str">
        <f t="shared" si="13453"/>
        <v/>
      </c>
      <c r="Q3046" s="107" t="str">
        <f t="shared" si="13453"/>
        <v/>
      </c>
      <c r="R3046" s="107" t="str">
        <f t="shared" si="13453"/>
        <v/>
      </c>
      <c r="S3046" s="107" t="str">
        <f t="shared" si="13453"/>
        <v/>
      </c>
      <c r="T3046" s="107" t="str">
        <f t="shared" si="13453"/>
        <v/>
      </c>
      <c r="U3046" s="107" t="str">
        <f t="shared" ref="U3046" si="13454">IFERROR((U3045-U3044)/U3045*100%,"")</f>
        <v/>
      </c>
      <c r="V3046" s="107" t="str">
        <f>IFERROR((V3043-V3045)/V3045*100%,"")</f>
        <v/>
      </c>
      <c r="W3046" s="107" t="str">
        <f>IFERROR((W3043-W3045)/W3045*100%,"")</f>
        <v/>
      </c>
      <c r="X3046" s="107" t="str">
        <f>IFERROR((X3043-X3045)/X3045*100%,"")</f>
        <v/>
      </c>
      <c r="Y3046" s="107" t="str">
        <f>IFERROR((Y3043-Y3045)/Y3045*100%,"")</f>
        <v/>
      </c>
      <c r="Z3046" s="107" t="str">
        <f t="shared" ref="Z3046" si="13455">IFERROR((Z3045-Z3044)/Z3045*100%,"")</f>
        <v/>
      </c>
      <c r="AA3046" s="107" t="str">
        <f>IFERROR((AA3045-AA3043)/AA3045*100%,"")</f>
        <v/>
      </c>
      <c r="AB3046" s="107" t="str">
        <f>IFERROR((AB3045-AB3043)/AB3045*100%,"")</f>
        <v/>
      </c>
      <c r="AC3046" s="194" t="str">
        <f t="shared" ref="AC3046" si="13456">IFERROR((AC3045-AC3044)/AC3045*100%,"")</f>
        <v/>
      </c>
      <c r="AD3046" s="194" t="str">
        <f t="shared" ref="AD3046" si="13457">IFERROR((AD3045-AD3044)/AD3045*100%,"")</f>
        <v/>
      </c>
      <c r="AE3046" s="194" t="str">
        <f t="shared" ref="AE3046" si="13458">IFERROR((AE3045-AE3044)/AE3045*100%,"")</f>
        <v/>
      </c>
      <c r="AF3046" s="194" t="str">
        <f t="shared" ref="AF3046" si="13459">IFERROR((AF3045-AF3044)/AF3045*100%,"")</f>
        <v/>
      </c>
      <c r="AG3046" s="194" t="str">
        <f t="shared" ref="AG3046" si="13460">IFERROR((AG3045-AG3044)/AG3045*100%,"")</f>
        <v/>
      </c>
      <c r="AH3046" s="194" t="str">
        <f t="shared" ref="AH3046" si="13461">IFERROR((AH3045-AH3044)/AH3045*100%,"")</f>
        <v/>
      </c>
      <c r="AI3046" s="194" t="str">
        <f t="shared" ref="AI3046" si="13462">IFERROR((AI3045-AI3044)/AI3045*100%,"")</f>
        <v/>
      </c>
      <c r="AJ3046" s="194" t="str">
        <f t="shared" ref="AJ3046" si="13463">IFERROR((AJ3045-AJ3044)/AJ3045*100%,"")</f>
        <v/>
      </c>
      <c r="AK3046" s="194" t="str">
        <f t="shared" ref="AK3046" si="13464">IFERROR((AK3045-AK3044)/AK3045*100%,"")</f>
        <v/>
      </c>
      <c r="AL3046" s="194" t="str">
        <f t="shared" ref="AL3046" si="13465">IFERROR((AL3045-AL3044)/AL3045*100%,"")</f>
        <v/>
      </c>
      <c r="AM3046" s="227" t="str">
        <f>IFERROR((AM3045-AM3043)/AM3045*100%,"")</f>
        <v/>
      </c>
    </row>
    <row r="3047" spans="1:39" customFormat="1" outlineLevel="1">
      <c r="A3047" t="str">
        <f>B3032&amp;C3047</f>
        <v>Surname, Forename9</v>
      </c>
      <c r="B3047" s="256"/>
      <c r="C3047" s="123">
        <v>9</v>
      </c>
      <c r="D3047" s="26" t="s">
        <v>22</v>
      </c>
      <c r="E3047" s="103"/>
      <c r="F3047" s="219"/>
      <c r="G3047" s="220"/>
      <c r="H3047" s="15"/>
      <c r="I3047" s="16"/>
      <c r="J3047" s="17"/>
      <c r="K3047" s="94"/>
      <c r="L3047" s="94"/>
      <c r="M3047" s="94"/>
      <c r="N3047" s="94"/>
      <c r="O3047" s="94"/>
      <c r="P3047" s="94"/>
      <c r="Q3047" s="17" t="str">
        <f>IF(SUM(K3047:P3047)=0,"",SUM(K3047:P3047))</f>
        <v/>
      </c>
      <c r="R3047" s="94"/>
      <c r="S3047" s="94"/>
      <c r="T3047" s="17" t="str">
        <f>IF(SUM(R3047:S3047)=0,"",SUM(R3047:S3047))</f>
        <v/>
      </c>
      <c r="U3047" s="17"/>
      <c r="V3047" s="94"/>
      <c r="W3047" s="17"/>
      <c r="X3047" s="94" t="str">
        <f>IFERROR(AVERAGE(V3047:W3047),"")</f>
        <v/>
      </c>
      <c r="Y3047" s="17"/>
      <c r="Z3047" s="17"/>
      <c r="AA3047" s="71"/>
      <c r="AB3047" s="17"/>
      <c r="AC3047" s="190" t="str">
        <f>IF(J3047="","",IF(J3047&lt;&gt;0,INT(25.4347*POWER((18-J3047),1.81)),0))</f>
        <v/>
      </c>
      <c r="AD3047" s="190" t="str">
        <f>IFERROR(IF(Q3047&lt;&gt;0,INT(0.14354*POWER(((10*Q3047)-220),1.4)),0),"")</f>
        <v/>
      </c>
      <c r="AE3047" s="190" t="str">
        <f>IFERROR(IF(T3047&lt;&gt;0,INT(51.39*POWER((T3047-1.5),1.05)),0),"")</f>
        <v/>
      </c>
      <c r="AF3047" s="190">
        <f>IF(U3047&lt;&gt;0,INT(0.8465*POWER(((100*U3047)-75),1.42)),0)</f>
        <v>0</v>
      </c>
      <c r="AG3047" s="190" t="str">
        <f>IFERROR(IF(X3047&lt;&gt;0,INT(1.53775*POWER((82-X3047),1.81)),0),"")</f>
        <v/>
      </c>
      <c r="AH3047" s="190" t="str">
        <f>IF(Y3047="","",IF(Y3047&lt;&gt;0,INT(5.74352*POWER((28.5-Y3047),1.92)),0))</f>
        <v/>
      </c>
      <c r="AI3047" s="190">
        <f>IF(Z3047&lt;&gt;0,INT(12.91*POWER((Z3047-4),1.1)),0)</f>
        <v>0</v>
      </c>
      <c r="AJ3047" s="190" t="str">
        <f>IF(AA3047="","",IF(AA3047&lt;&gt;0,INT(0.2797*POWER(((100*AA3047)),1.35)),0))</f>
        <v/>
      </c>
      <c r="AK3047" s="191" t="str">
        <f>IF(AB3047="","",IF(AB3047&lt;&gt;0,INT(100.14*POWER((AB3047-1),1.08)),0))</f>
        <v/>
      </c>
      <c r="AL3047" s="192">
        <f>COUNT(J3047,Q3047,T3047,X3047,Y3047,AA3047,AB3047)</f>
        <v>0</v>
      </c>
      <c r="AM3047" s="193" t="str">
        <f>IF(AL3047=0,"",SUM(AC3047:AK3047))</f>
        <v/>
      </c>
    </row>
    <row r="3048" spans="1:39" customFormat="1" outlineLevel="1">
      <c r="B3048" s="256"/>
      <c r="C3048" s="124" t="s">
        <v>65</v>
      </c>
      <c r="D3048" s="33"/>
      <c r="E3048" s="33"/>
      <c r="F3048" s="221"/>
      <c r="G3048" s="222"/>
      <c r="H3048" s="18"/>
      <c r="I3048" s="44"/>
      <c r="J3048" s="107" t="str">
        <f>IFERROR((J3045-J3047)/J3047*100%,"")</f>
        <v/>
      </c>
      <c r="K3048" s="107" t="str">
        <f t="shared" ref="K3048:T3048" si="13466">IFERROR((K3047-K3045)/K3047*100%,"")</f>
        <v/>
      </c>
      <c r="L3048" s="107" t="str">
        <f t="shared" si="13466"/>
        <v/>
      </c>
      <c r="M3048" s="107" t="str">
        <f t="shared" si="13466"/>
        <v/>
      </c>
      <c r="N3048" s="107" t="str">
        <f t="shared" si="13466"/>
        <v/>
      </c>
      <c r="O3048" s="107" t="str">
        <f t="shared" si="13466"/>
        <v/>
      </c>
      <c r="P3048" s="107" t="str">
        <f t="shared" si="13466"/>
        <v/>
      </c>
      <c r="Q3048" s="107" t="str">
        <f t="shared" si="13466"/>
        <v/>
      </c>
      <c r="R3048" s="107" t="str">
        <f t="shared" si="13466"/>
        <v/>
      </c>
      <c r="S3048" s="107" t="str">
        <f t="shared" si="13466"/>
        <v/>
      </c>
      <c r="T3048" s="107" t="str">
        <f t="shared" si="13466"/>
        <v/>
      </c>
      <c r="U3048" s="107" t="str">
        <f t="shared" ref="U3048" si="13467">IFERROR((U3047-U3046)/U3047*100%,"")</f>
        <v/>
      </c>
      <c r="V3048" s="107" t="str">
        <f>IFERROR((V3045-V3047)/V3047*100%,"")</f>
        <v/>
      </c>
      <c r="W3048" s="107" t="str">
        <f>IFERROR((W3045-W3047)/W3047*100%,"")</f>
        <v/>
      </c>
      <c r="X3048" s="107" t="str">
        <f>IFERROR((X3045-X3047)/X3047*100%,"")</f>
        <v/>
      </c>
      <c r="Y3048" s="107" t="str">
        <f>IFERROR((Y3045-Y3047)/Y3047*100%,"")</f>
        <v/>
      </c>
      <c r="Z3048" s="107" t="str">
        <f t="shared" ref="Z3048" si="13468">IFERROR((Z3047-Z3046)/Z3047*100%,"")</f>
        <v/>
      </c>
      <c r="AA3048" s="107" t="str">
        <f>IFERROR((AA3047-AA3045)/AA3047*100%,"")</f>
        <v/>
      </c>
      <c r="AB3048" s="107" t="str">
        <f>IFERROR((AB3047-AB3045)/AB3047*100%,"")</f>
        <v/>
      </c>
      <c r="AC3048" s="194" t="str">
        <f t="shared" ref="AC3048" si="13469">IFERROR((AC3047-AC3046)/AC3047*100%,"")</f>
        <v/>
      </c>
      <c r="AD3048" s="194" t="str">
        <f t="shared" ref="AD3048" si="13470">IFERROR((AD3047-AD3046)/AD3047*100%,"")</f>
        <v/>
      </c>
      <c r="AE3048" s="194" t="str">
        <f t="shared" ref="AE3048" si="13471">IFERROR((AE3047-AE3046)/AE3047*100%,"")</f>
        <v/>
      </c>
      <c r="AF3048" s="194" t="str">
        <f t="shared" ref="AF3048" si="13472">IFERROR((AF3047-AF3046)/AF3047*100%,"")</f>
        <v/>
      </c>
      <c r="AG3048" s="194" t="str">
        <f t="shared" ref="AG3048" si="13473">IFERROR((AG3047-AG3046)/AG3047*100%,"")</f>
        <v/>
      </c>
      <c r="AH3048" s="194" t="str">
        <f t="shared" ref="AH3048" si="13474">IFERROR((AH3047-AH3046)/AH3047*100%,"")</f>
        <v/>
      </c>
      <c r="AI3048" s="194" t="str">
        <f t="shared" ref="AI3048" si="13475">IFERROR((AI3047-AI3046)/AI3047*100%,"")</f>
        <v/>
      </c>
      <c r="AJ3048" s="194" t="str">
        <f t="shared" ref="AJ3048" si="13476">IFERROR((AJ3047-AJ3046)/AJ3047*100%,"")</f>
        <v/>
      </c>
      <c r="AK3048" s="194" t="str">
        <f t="shared" ref="AK3048" si="13477">IFERROR((AK3047-AK3046)/AK3047*100%,"")</f>
        <v/>
      </c>
      <c r="AL3048" s="194" t="str">
        <f t="shared" ref="AL3048" si="13478">IFERROR((AL3047-AL3046)/AL3047*100%,"")</f>
        <v/>
      </c>
      <c r="AM3048" s="227" t="str">
        <f>IFERROR((AM3047-AM3045)/AM3047*100%,"")</f>
        <v/>
      </c>
    </row>
    <row r="3049" spans="1:39" s="6" customFormat="1" outlineLevel="1">
      <c r="A3049" t="str">
        <f>B3032&amp;C3049</f>
        <v>Surname, Forename10</v>
      </c>
      <c r="B3049" s="256"/>
      <c r="C3049" s="125">
        <v>10</v>
      </c>
      <c r="D3049" s="33" t="s">
        <v>22</v>
      </c>
      <c r="E3049" s="33"/>
      <c r="F3049" s="223"/>
      <c r="G3049" s="224"/>
      <c r="H3049" s="18"/>
      <c r="I3049" s="44"/>
      <c r="J3049" s="34"/>
      <c r="K3049" s="34"/>
      <c r="L3049" s="34"/>
      <c r="M3049" s="34"/>
      <c r="N3049" s="34"/>
      <c r="O3049" s="34"/>
      <c r="P3049" s="34"/>
      <c r="Q3049" s="17" t="str">
        <f>IF(SUM(K3049:P3049)=0,"",SUM(K3049:P3049))</f>
        <v/>
      </c>
      <c r="R3049" s="94"/>
      <c r="S3049" s="94"/>
      <c r="T3049" s="17" t="str">
        <f>IF(SUM(R3049:S3049)=0,"",SUM(R3049:S3049))</f>
        <v/>
      </c>
      <c r="U3049" s="17"/>
      <c r="V3049" s="94"/>
      <c r="W3049" s="17"/>
      <c r="X3049" s="94" t="str">
        <f>IFERROR(AVERAGE(V3049:W3049),"")</f>
        <v/>
      </c>
      <c r="Y3049" s="17"/>
      <c r="Z3049" s="17"/>
      <c r="AA3049" s="71"/>
      <c r="AB3049" s="17"/>
      <c r="AC3049" s="190" t="str">
        <f>IF(J3049="","",IF(J3049&lt;&gt;0,INT(25.4347*POWER((18-J3049),1.81)),0))</f>
        <v/>
      </c>
      <c r="AD3049" s="190" t="str">
        <f>IFERROR(IF(Q3049&lt;&gt;0,INT(0.14354*POWER(((10*Q3049)-220),1.4)),0),"")</f>
        <v/>
      </c>
      <c r="AE3049" s="190" t="str">
        <f>IFERROR(IF(T3049&lt;&gt;0,INT(51.39*POWER((T3049-1.5),1.05)),0),"")</f>
        <v/>
      </c>
      <c r="AF3049" s="190">
        <f>IF(U3049&lt;&gt;0,INT(0.8465*POWER(((100*U3049)-75),1.42)),0)</f>
        <v>0</v>
      </c>
      <c r="AG3049" s="190" t="str">
        <f>IFERROR(IF(X3049&lt;&gt;0,INT(1.53775*POWER((82-X3049),1.81)),0),"")</f>
        <v/>
      </c>
      <c r="AH3049" s="190" t="str">
        <f>IF(Y3049="","",IF(Y3049&lt;&gt;0,INT(5.74352*POWER((28.5-Y3049),1.92)),0))</f>
        <v/>
      </c>
      <c r="AI3049" s="190">
        <f>IF(Z3049&lt;&gt;0,INT(12.91*POWER((Z3049-4),1.1)),0)</f>
        <v>0</v>
      </c>
      <c r="AJ3049" s="190" t="str">
        <f>IF(AA3049="","",IF(AA3049&lt;&gt;0,INT(0.2797*POWER(((100*AA3049)),1.35)),0))</f>
        <v/>
      </c>
      <c r="AK3049" s="191" t="str">
        <f>IF(AB3049="","",IF(AB3049&lt;&gt;0,INT(100.14*POWER((AB3049-1),1.08)),0))</f>
        <v/>
      </c>
      <c r="AL3049" s="192">
        <f>COUNT(J3049,Q3049,T3049,X3049,Y3049,AA3049,AB3049)</f>
        <v>0</v>
      </c>
      <c r="AM3049" s="193" t="str">
        <f>IF(AL3049=0,"",SUM(AC3049:AK3049))</f>
        <v/>
      </c>
    </row>
    <row r="3050" spans="1:39" s="6" customFormat="1" outlineLevel="1">
      <c r="A3050"/>
      <c r="B3050" s="257"/>
      <c r="C3050" s="126" t="s">
        <v>65</v>
      </c>
      <c r="D3050" s="33"/>
      <c r="E3050" s="33"/>
      <c r="F3050" s="223"/>
      <c r="G3050" s="224"/>
      <c r="H3050" s="18"/>
      <c r="I3050" s="44"/>
      <c r="J3050" s="107" t="str">
        <f>IFERROR((J3047-J3049)/J3049*100%,"")</f>
        <v/>
      </c>
      <c r="K3050" s="107" t="str">
        <f t="shared" ref="K3050:T3050" si="13479">IFERROR((K3049-K3047)/K3049*100%,"")</f>
        <v/>
      </c>
      <c r="L3050" s="107" t="str">
        <f t="shared" si="13479"/>
        <v/>
      </c>
      <c r="M3050" s="107" t="str">
        <f t="shared" si="13479"/>
        <v/>
      </c>
      <c r="N3050" s="107" t="str">
        <f t="shared" si="13479"/>
        <v/>
      </c>
      <c r="O3050" s="107" t="str">
        <f t="shared" si="13479"/>
        <v/>
      </c>
      <c r="P3050" s="107" t="str">
        <f t="shared" si="13479"/>
        <v/>
      </c>
      <c r="Q3050" s="107" t="str">
        <f t="shared" si="13479"/>
        <v/>
      </c>
      <c r="R3050" s="107" t="str">
        <f t="shared" si="13479"/>
        <v/>
      </c>
      <c r="S3050" s="107" t="str">
        <f t="shared" si="13479"/>
        <v/>
      </c>
      <c r="T3050" s="107" t="str">
        <f t="shared" si="13479"/>
        <v/>
      </c>
      <c r="U3050" s="107" t="str">
        <f t="shared" ref="U3050" si="13480">IFERROR((U3049-U3048)/U3049*100%,"")</f>
        <v/>
      </c>
      <c r="V3050" s="107" t="str">
        <f>IFERROR((V3047-V3049)/V3049*100%,"")</f>
        <v/>
      </c>
      <c r="W3050" s="107" t="str">
        <f>IFERROR((W3047-W3049)/W3049*100%,"")</f>
        <v/>
      </c>
      <c r="X3050" s="107" t="str">
        <f>IFERROR((X3047-X3049)/X3049*100%,"")</f>
        <v/>
      </c>
      <c r="Y3050" s="107" t="str">
        <f>IFERROR((Y3047-Y3049)/Y3049*100%,"")</f>
        <v/>
      </c>
      <c r="Z3050" s="107" t="str">
        <f t="shared" ref="Z3050" si="13481">IFERROR((Z3049-Z3048)/Z3049*100%,"")</f>
        <v/>
      </c>
      <c r="AA3050" s="107" t="str">
        <f>IFERROR((AA3049-AA3047)/AA3049*100%,"")</f>
        <v/>
      </c>
      <c r="AB3050" s="107" t="str">
        <f>IFERROR((AB3049-AB3047)/AB3049*100%,"")</f>
        <v/>
      </c>
      <c r="AC3050" s="194" t="str">
        <f t="shared" ref="AC3050" si="13482">IFERROR((AC3049-AC3048)/AC3049*100%,"")</f>
        <v/>
      </c>
      <c r="AD3050" s="194" t="str">
        <f t="shared" ref="AD3050" si="13483">IFERROR((AD3049-AD3048)/AD3049*100%,"")</f>
        <v/>
      </c>
      <c r="AE3050" s="194" t="str">
        <f t="shared" ref="AE3050" si="13484">IFERROR((AE3049-AE3048)/AE3049*100%,"")</f>
        <v/>
      </c>
      <c r="AF3050" s="194" t="str">
        <f t="shared" ref="AF3050" si="13485">IFERROR((AF3049-AF3048)/AF3049*100%,"")</f>
        <v/>
      </c>
      <c r="AG3050" s="194" t="str">
        <f t="shared" ref="AG3050" si="13486">IFERROR((AG3049-AG3048)/AG3049*100%,"")</f>
        <v/>
      </c>
      <c r="AH3050" s="194" t="str">
        <f t="shared" ref="AH3050" si="13487">IFERROR((AH3049-AH3048)/AH3049*100%,"")</f>
        <v/>
      </c>
      <c r="AI3050" s="194" t="str">
        <f t="shared" ref="AI3050" si="13488">IFERROR((AI3049-AI3048)/AI3049*100%,"")</f>
        <v/>
      </c>
      <c r="AJ3050" s="194" t="str">
        <f t="shared" ref="AJ3050" si="13489">IFERROR((AJ3049-AJ3048)/AJ3049*100%,"")</f>
        <v/>
      </c>
      <c r="AK3050" s="194" t="str">
        <f t="shared" ref="AK3050" si="13490">IFERROR((AK3049-AK3048)/AK3049*100%,"")</f>
        <v/>
      </c>
      <c r="AL3050" s="194" t="str">
        <f t="shared" ref="AL3050" si="13491">IFERROR((AL3049-AL3048)/AL3049*100%,"")</f>
        <v/>
      </c>
      <c r="AM3050" s="227" t="str">
        <f>IFERROR((AM3049-AM3047)/AM3049*100%,"")</f>
        <v/>
      </c>
    </row>
    <row r="3051" spans="1:39" s="45" customFormat="1" outlineLevel="1">
      <c r="B3051" s="115"/>
      <c r="C3051" s="32"/>
      <c r="D3051" s="33"/>
      <c r="E3051" s="33"/>
      <c r="F3051" s="33"/>
      <c r="G3051" s="33"/>
      <c r="H3051" s="18"/>
      <c r="I3051" s="44"/>
      <c r="J3051" s="34"/>
      <c r="K3051" s="34"/>
      <c r="L3051" s="34"/>
      <c r="M3051" s="34"/>
      <c r="N3051" s="34"/>
      <c r="O3051" s="34"/>
      <c r="P3051" s="34"/>
      <c r="Q3051" s="34"/>
      <c r="R3051" s="34"/>
      <c r="S3051" s="34"/>
      <c r="T3051" s="34"/>
      <c r="U3051" s="34"/>
      <c r="V3051" s="34"/>
      <c r="W3051" s="34"/>
      <c r="X3051" s="34"/>
      <c r="Y3051" s="34"/>
      <c r="Z3051" s="34"/>
      <c r="AA3051" s="34"/>
      <c r="AB3051" s="34"/>
      <c r="AC3051" s="195"/>
      <c r="AD3051" s="196"/>
      <c r="AE3051" s="196"/>
      <c r="AF3051" s="196"/>
      <c r="AG3051" s="196"/>
      <c r="AH3051" s="196"/>
      <c r="AI3051" s="196"/>
      <c r="AJ3051" s="196"/>
      <c r="AK3051" s="197"/>
      <c r="AL3051" s="196"/>
      <c r="AM3051" s="198"/>
    </row>
    <row r="3052" spans="1:39" s="6" customFormat="1" outlineLevel="1">
      <c r="B3052" s="116"/>
      <c r="C3052" s="35"/>
      <c r="D3052" s="36"/>
      <c r="E3052" s="36"/>
      <c r="F3052" s="36"/>
      <c r="G3052" s="36"/>
      <c r="H3052" s="37"/>
      <c r="I3052" s="38" t="s">
        <v>24</v>
      </c>
      <c r="J3052" s="21" t="e">
        <f>AVERAGE(J3032:J3033,J3035,J3037,J3039,J3041,J3043,J3045,J3047,J3049)</f>
        <v>#DIV/0!</v>
      </c>
      <c r="K3052" s="21" t="e">
        <f t="shared" ref="K3052:AB3052" si="13492">AVERAGE(K3032:K3033,K3035,K3037,K3039,K3041,K3043,K3045,K3047,K3049)</f>
        <v>#DIV/0!</v>
      </c>
      <c r="L3052" s="21" t="e">
        <f t="shared" si="13492"/>
        <v>#DIV/0!</v>
      </c>
      <c r="M3052" s="21" t="e">
        <f t="shared" si="13492"/>
        <v>#DIV/0!</v>
      </c>
      <c r="N3052" s="21" t="e">
        <f t="shared" si="13492"/>
        <v>#DIV/0!</v>
      </c>
      <c r="O3052" s="21" t="e">
        <f t="shared" si="13492"/>
        <v>#DIV/0!</v>
      </c>
      <c r="P3052" s="21" t="e">
        <f t="shared" si="13492"/>
        <v>#DIV/0!</v>
      </c>
      <c r="Q3052" s="21">
        <f t="shared" si="13492"/>
        <v>0</v>
      </c>
      <c r="R3052" s="21" t="e">
        <f t="shared" si="13492"/>
        <v>#DIV/0!</v>
      </c>
      <c r="S3052" s="21" t="e">
        <f t="shared" si="13492"/>
        <v>#DIV/0!</v>
      </c>
      <c r="T3052" s="21">
        <f t="shared" si="13492"/>
        <v>0</v>
      </c>
      <c r="U3052" s="21" t="e">
        <f t="shared" si="13492"/>
        <v>#DIV/0!</v>
      </c>
      <c r="V3052" s="21" t="e">
        <f t="shared" si="13492"/>
        <v>#DIV/0!</v>
      </c>
      <c r="W3052" s="21" t="e">
        <f t="shared" si="13492"/>
        <v>#DIV/0!</v>
      </c>
      <c r="X3052" s="21" t="e">
        <f t="shared" si="13492"/>
        <v>#DIV/0!</v>
      </c>
      <c r="Y3052" s="21" t="e">
        <f t="shared" si="13492"/>
        <v>#DIV/0!</v>
      </c>
      <c r="Z3052" s="21" t="e">
        <f t="shared" si="13492"/>
        <v>#DIV/0!</v>
      </c>
      <c r="AA3052" s="21" t="e">
        <f t="shared" si="13492"/>
        <v>#DIV/0!</v>
      </c>
      <c r="AB3052" s="21" t="e">
        <f t="shared" si="13492"/>
        <v>#DIV/0!</v>
      </c>
      <c r="AC3052" s="199"/>
      <c r="AD3052" s="200"/>
      <c r="AE3052" s="200"/>
      <c r="AF3052" s="200"/>
      <c r="AG3052" s="200"/>
      <c r="AH3052" s="200"/>
      <c r="AI3052" s="200"/>
      <c r="AJ3052" s="200"/>
      <c r="AK3052" s="201"/>
      <c r="AL3052" s="200"/>
      <c r="AM3052" s="202"/>
    </row>
    <row r="3053" spans="1:39" s="6" customFormat="1" outlineLevel="1">
      <c r="B3053" s="116"/>
      <c r="C3053" s="35"/>
      <c r="D3053" s="36"/>
      <c r="E3053" s="36"/>
      <c r="F3053" s="36"/>
      <c r="G3053" s="36"/>
      <c r="H3053" s="37"/>
      <c r="I3053" s="38" t="s">
        <v>26</v>
      </c>
      <c r="J3053" s="21">
        <f>MIN(J3032:J3033,J3035,J3037,J3039,J3041,J3043,J3045,J3047,J3049)</f>
        <v>0</v>
      </c>
      <c r="K3053" s="21">
        <f t="shared" ref="K3053:AB3053" si="13493">MIN(K3032:K3033,K3035,K3037,K3039,K3041,K3043,K3045,K3047,K3049)</f>
        <v>0</v>
      </c>
      <c r="L3053" s="21">
        <f t="shared" si="13493"/>
        <v>0</v>
      </c>
      <c r="M3053" s="21">
        <f t="shared" si="13493"/>
        <v>0</v>
      </c>
      <c r="N3053" s="21">
        <f t="shared" si="13493"/>
        <v>0</v>
      </c>
      <c r="O3053" s="21">
        <f t="shared" si="13493"/>
        <v>0</v>
      </c>
      <c r="P3053" s="21">
        <f t="shared" si="13493"/>
        <v>0</v>
      </c>
      <c r="Q3053" s="21">
        <f t="shared" si="13493"/>
        <v>0</v>
      </c>
      <c r="R3053" s="21">
        <f t="shared" si="13493"/>
        <v>0</v>
      </c>
      <c r="S3053" s="21">
        <f t="shared" si="13493"/>
        <v>0</v>
      </c>
      <c r="T3053" s="21">
        <f t="shared" si="13493"/>
        <v>0</v>
      </c>
      <c r="U3053" s="21">
        <f t="shared" si="13493"/>
        <v>0</v>
      </c>
      <c r="V3053" s="21">
        <f t="shared" si="13493"/>
        <v>0</v>
      </c>
      <c r="W3053" s="21">
        <f t="shared" si="13493"/>
        <v>0</v>
      </c>
      <c r="X3053" s="21" t="e">
        <f t="shared" si="13493"/>
        <v>#DIV/0!</v>
      </c>
      <c r="Y3053" s="21">
        <f t="shared" si="13493"/>
        <v>0</v>
      </c>
      <c r="Z3053" s="21">
        <f t="shared" si="13493"/>
        <v>0</v>
      </c>
      <c r="AA3053" s="21">
        <f t="shared" si="13493"/>
        <v>0</v>
      </c>
      <c r="AB3053" s="21">
        <f t="shared" si="13493"/>
        <v>0</v>
      </c>
      <c r="AC3053" s="199"/>
      <c r="AD3053" s="200"/>
      <c r="AE3053" s="200"/>
      <c r="AF3053" s="200"/>
      <c r="AG3053" s="200"/>
      <c r="AH3053" s="200"/>
      <c r="AI3053" s="200"/>
      <c r="AJ3053" s="200"/>
      <c r="AK3053" s="201"/>
      <c r="AL3053" s="200"/>
      <c r="AM3053" s="202"/>
    </row>
    <row r="3054" spans="1:39" s="6" customFormat="1" outlineLevel="1">
      <c r="B3054" s="116"/>
      <c r="C3054" s="35"/>
      <c r="D3054" s="36"/>
      <c r="E3054" s="36"/>
      <c r="F3054" s="36"/>
      <c r="G3054" s="36"/>
      <c r="H3054" s="37"/>
      <c r="I3054" s="38" t="s">
        <v>25</v>
      </c>
      <c r="J3054" s="21">
        <f>MAX(J3032:J3033,J3035,J3037,J3039,J3041,J3043,J3045,J3047,J3049)</f>
        <v>0</v>
      </c>
      <c r="K3054" s="21">
        <f t="shared" ref="K3054:AB3054" si="13494">MAX(K3032:K3033,K3035,K3037,K3039,K3041,K3043,K3045,K3047,K3049)</f>
        <v>0</v>
      </c>
      <c r="L3054" s="21">
        <f t="shared" si="13494"/>
        <v>0</v>
      </c>
      <c r="M3054" s="21">
        <f t="shared" si="13494"/>
        <v>0</v>
      </c>
      <c r="N3054" s="21">
        <f t="shared" si="13494"/>
        <v>0</v>
      </c>
      <c r="O3054" s="21">
        <f t="shared" si="13494"/>
        <v>0</v>
      </c>
      <c r="P3054" s="21">
        <f t="shared" si="13494"/>
        <v>0</v>
      </c>
      <c r="Q3054" s="21">
        <f t="shared" si="13494"/>
        <v>0</v>
      </c>
      <c r="R3054" s="21">
        <f t="shared" si="13494"/>
        <v>0</v>
      </c>
      <c r="S3054" s="21">
        <f t="shared" si="13494"/>
        <v>0</v>
      </c>
      <c r="T3054" s="21">
        <f t="shared" si="13494"/>
        <v>0</v>
      </c>
      <c r="U3054" s="21">
        <f t="shared" si="13494"/>
        <v>0</v>
      </c>
      <c r="V3054" s="21">
        <f t="shared" si="13494"/>
        <v>0</v>
      </c>
      <c r="W3054" s="21">
        <f t="shared" si="13494"/>
        <v>0</v>
      </c>
      <c r="X3054" s="21" t="e">
        <f t="shared" si="13494"/>
        <v>#DIV/0!</v>
      </c>
      <c r="Y3054" s="21">
        <f t="shared" si="13494"/>
        <v>0</v>
      </c>
      <c r="Z3054" s="21">
        <f t="shared" si="13494"/>
        <v>0</v>
      </c>
      <c r="AA3054" s="21">
        <f t="shared" si="13494"/>
        <v>0</v>
      </c>
      <c r="AB3054" s="21">
        <f t="shared" si="13494"/>
        <v>0</v>
      </c>
      <c r="AC3054" s="199"/>
      <c r="AD3054" s="200"/>
      <c r="AE3054" s="200"/>
      <c r="AF3054" s="200"/>
      <c r="AG3054" s="200"/>
      <c r="AH3054" s="200"/>
      <c r="AI3054" s="200"/>
      <c r="AJ3054" s="200"/>
      <c r="AK3054" s="201"/>
      <c r="AL3054" s="200"/>
      <c r="AM3054" s="202"/>
    </row>
    <row r="3055" spans="1:39" s="6" customFormat="1" outlineLevel="1">
      <c r="B3055" s="116"/>
      <c r="C3055" s="35"/>
      <c r="D3055" s="36"/>
      <c r="E3055" s="36"/>
      <c r="F3055" s="36"/>
      <c r="G3055" s="36"/>
      <c r="H3055" s="37"/>
      <c r="I3055" s="38"/>
      <c r="J3055" s="21"/>
      <c r="K3055" s="21"/>
      <c r="L3055" s="21"/>
      <c r="M3055" s="21"/>
      <c r="N3055" s="21"/>
      <c r="O3055" s="21"/>
      <c r="P3055" s="21"/>
      <c r="Q3055" s="21"/>
      <c r="R3055" s="21"/>
      <c r="S3055" s="21"/>
      <c r="T3055" s="21"/>
      <c r="U3055" s="21"/>
      <c r="V3055" s="21"/>
      <c r="W3055" s="21"/>
      <c r="X3055" s="21"/>
      <c r="Y3055" s="21"/>
      <c r="Z3055" s="21"/>
      <c r="AA3055" s="21"/>
      <c r="AB3055" s="21"/>
      <c r="AC3055" s="200"/>
      <c r="AD3055" s="200"/>
      <c r="AE3055" s="200"/>
      <c r="AF3055" s="200"/>
      <c r="AG3055" s="200"/>
      <c r="AH3055" s="200"/>
      <c r="AI3055" s="200"/>
      <c r="AJ3055" s="200"/>
      <c r="AK3055" s="200"/>
      <c r="AL3055" s="200"/>
      <c r="AM3055" s="202"/>
    </row>
    <row r="3056" spans="1:39" s="31" customFormat="1" ht="16.5" outlineLevel="1" thickBot="1">
      <c r="B3056" s="117"/>
      <c r="C3056" s="39"/>
      <c r="D3056" s="40"/>
      <c r="E3056" s="40"/>
      <c r="F3056" s="40"/>
      <c r="G3056" s="40"/>
      <c r="H3056" s="41"/>
      <c r="I3056" s="42"/>
      <c r="J3056" s="43"/>
      <c r="K3056" s="43"/>
      <c r="L3056" s="43"/>
      <c r="M3056" s="43"/>
      <c r="N3056" s="43"/>
      <c r="O3056" s="43"/>
      <c r="P3056" s="43"/>
      <c r="Q3056" s="43"/>
      <c r="R3056" s="43"/>
      <c r="S3056" s="43"/>
      <c r="T3056" s="43"/>
      <c r="U3056" s="43"/>
      <c r="V3056" s="43"/>
      <c r="W3056" s="43"/>
      <c r="X3056" s="43"/>
      <c r="Y3056" s="43"/>
      <c r="Z3056" s="43"/>
      <c r="AA3056" s="43"/>
      <c r="AB3056" s="43"/>
      <c r="AC3056" s="204"/>
      <c r="AD3056" s="204"/>
      <c r="AE3056" s="204"/>
      <c r="AF3056" s="204"/>
      <c r="AG3056" s="204"/>
      <c r="AH3056" s="204"/>
      <c r="AI3056" s="204"/>
      <c r="AJ3056" s="204"/>
      <c r="AK3056" s="204"/>
      <c r="AL3056" s="204"/>
      <c r="AM3056" s="205"/>
    </row>
    <row r="3057" spans="1:39" customFormat="1">
      <c r="B3057" s="118"/>
      <c r="C3057" s="28"/>
      <c r="D3057" s="19"/>
      <c r="E3057" s="19"/>
      <c r="F3057" s="19"/>
      <c r="G3057" s="19"/>
      <c r="H3057" s="29"/>
      <c r="I3057" s="20"/>
      <c r="J3057" s="30"/>
      <c r="K3057" s="30"/>
      <c r="L3057" s="30"/>
      <c r="M3057" s="30"/>
      <c r="N3057" s="30"/>
      <c r="O3057" s="30"/>
      <c r="P3057" s="30"/>
      <c r="Q3057" s="30"/>
      <c r="R3057" s="30"/>
      <c r="S3057" s="30"/>
      <c r="T3057" s="30"/>
      <c r="U3057" s="30"/>
      <c r="V3057" s="30"/>
      <c r="W3057" s="30"/>
      <c r="X3057" s="30"/>
      <c r="Y3057" s="30"/>
      <c r="Z3057" s="30"/>
      <c r="AA3057" s="30"/>
      <c r="AB3057" s="30"/>
      <c r="AC3057" s="206"/>
      <c r="AD3057" s="206"/>
      <c r="AE3057" s="206"/>
      <c r="AF3057" s="206"/>
      <c r="AG3057" s="206"/>
      <c r="AH3057" s="206"/>
      <c r="AI3057" s="206"/>
      <c r="AJ3057" s="206"/>
      <c r="AK3057" s="206"/>
      <c r="AL3057" s="206"/>
      <c r="AM3057" s="207"/>
    </row>
    <row r="3058" spans="1:39" customFormat="1" outlineLevel="1">
      <c r="B3058" s="114" t="s">
        <v>41</v>
      </c>
      <c r="C3058" s="28"/>
      <c r="D3058" s="19"/>
      <c r="E3058" s="19"/>
      <c r="F3058" s="19"/>
      <c r="G3058" s="19"/>
      <c r="H3058" s="29"/>
      <c r="I3058" s="20"/>
      <c r="J3058" s="30"/>
      <c r="K3058" s="30"/>
      <c r="L3058" s="30"/>
      <c r="M3058" s="30"/>
      <c r="N3058" s="30"/>
      <c r="O3058" s="30"/>
      <c r="P3058" s="30"/>
      <c r="Q3058" s="30"/>
      <c r="R3058" s="30"/>
      <c r="S3058" s="30"/>
      <c r="T3058" s="30"/>
      <c r="U3058" s="30"/>
      <c r="V3058" s="30"/>
      <c r="W3058" s="30"/>
      <c r="X3058" s="30"/>
      <c r="Y3058" s="30"/>
      <c r="Z3058" s="30"/>
      <c r="AA3058" s="30"/>
      <c r="AB3058" s="30"/>
      <c r="AC3058" s="206"/>
      <c r="AD3058" s="206"/>
      <c r="AE3058" s="206"/>
      <c r="AF3058" s="206"/>
      <c r="AG3058" s="206"/>
      <c r="AH3058" s="206"/>
      <c r="AI3058" s="206"/>
      <c r="AJ3058" s="206"/>
      <c r="AK3058" s="206"/>
      <c r="AL3058" s="206"/>
      <c r="AM3058" s="207"/>
    </row>
    <row r="3059" spans="1:39" customFormat="1" outlineLevel="1">
      <c r="A3059" t="str">
        <f>B3059&amp;C3059</f>
        <v>Surname, Forename1</v>
      </c>
      <c r="B3059" s="255" t="s">
        <v>28</v>
      </c>
      <c r="C3059" s="122">
        <v>1</v>
      </c>
      <c r="D3059" s="26" t="s">
        <v>22</v>
      </c>
      <c r="E3059" s="103"/>
      <c r="F3059" s="217"/>
      <c r="G3059" s="218"/>
      <c r="H3059" s="16"/>
      <c r="I3059" s="16"/>
      <c r="J3059" s="17"/>
      <c r="K3059" s="94"/>
      <c r="L3059" s="94"/>
      <c r="M3059" s="94"/>
      <c r="N3059" s="94"/>
      <c r="O3059" s="94"/>
      <c r="P3059" s="94"/>
      <c r="Q3059" s="17">
        <f>SUM(K3059:P3059)</f>
        <v>0</v>
      </c>
      <c r="R3059" s="94"/>
      <c r="S3059" s="94"/>
      <c r="T3059" s="17">
        <f>SUM(R3059:S3059)</f>
        <v>0</v>
      </c>
      <c r="U3059" s="17"/>
      <c r="V3059" s="94"/>
      <c r="W3059" s="17"/>
      <c r="X3059" s="94" t="e">
        <f>AVERAGE(V3059:W3059)</f>
        <v>#DIV/0!</v>
      </c>
      <c r="Y3059" s="17"/>
      <c r="Z3059" s="17"/>
      <c r="AA3059" s="17"/>
      <c r="AB3059" s="17"/>
      <c r="AC3059" s="190">
        <f>IF(J3059&lt;&gt;0,INT(25.4347*POWER((18-J3059),1.81)),0)</f>
        <v>0</v>
      </c>
      <c r="AD3059" s="190">
        <f>IF(Q3059&lt;&gt;0,INT(0.14354*POWER(((10*Q3059)-220),1.4)),0)</f>
        <v>0</v>
      </c>
      <c r="AE3059" s="190">
        <f>IF(T3059&lt;&gt;0,INT(51.39*POWER((T3059-1.5),1.05)),0)</f>
        <v>0</v>
      </c>
      <c r="AF3059" s="190">
        <f>IF(U3059&lt;&gt;0,INT(0.8465*POWER(((100*U3059)-75),1.42)),0)</f>
        <v>0</v>
      </c>
      <c r="AG3059" s="190" t="e">
        <f>IF(X3059&lt;&gt;0,INT(1.53775*POWER((82-X3059),1.81)),0)</f>
        <v>#DIV/0!</v>
      </c>
      <c r="AH3059" s="190">
        <f>IF(Y3059&lt;&gt;0,INT(5.74352*POWER((28.5-Y3059),1.92)),0)</f>
        <v>0</v>
      </c>
      <c r="AI3059" s="190">
        <f>IF(Z3059&lt;&gt;0,INT(12.91*POWER((Z3059-4),1.1)),0)</f>
        <v>0</v>
      </c>
      <c r="AJ3059" s="190">
        <f>IF(AA3059&lt;&gt;0,INT(0.2797*POWER(((100*AA3059)),1.35)),0)</f>
        <v>0</v>
      </c>
      <c r="AK3059" s="191">
        <f>IF(AB3059&lt;&gt;0,INT(100.14*POWER((AB3059-1),1.08)),0)</f>
        <v>0</v>
      </c>
      <c r="AL3059" s="208">
        <v>7</v>
      </c>
      <c r="AM3059" s="193" t="e">
        <f>SUM(AC3059:AK3059)</f>
        <v>#DIV/0!</v>
      </c>
    </row>
    <row r="3060" spans="1:39" customFormat="1" outlineLevel="1">
      <c r="A3060" t="str">
        <f>B3059&amp;C3060</f>
        <v>Surname, Forename2</v>
      </c>
      <c r="B3060" s="256"/>
      <c r="C3060" s="123">
        <v>2</v>
      </c>
      <c r="D3060" s="26" t="s">
        <v>22</v>
      </c>
      <c r="E3060" s="103"/>
      <c r="F3060" s="219"/>
      <c r="G3060" s="220"/>
      <c r="H3060" s="15"/>
      <c r="I3060" s="16"/>
      <c r="J3060" s="17"/>
      <c r="K3060" s="94"/>
      <c r="L3060" s="94"/>
      <c r="M3060" s="94"/>
      <c r="N3060" s="94"/>
      <c r="O3060" s="94"/>
      <c r="P3060" s="94"/>
      <c r="Q3060" s="17" t="str">
        <f>IF(SUM(K3060:P3060)=0,"",SUM(K3060:P3060))</f>
        <v/>
      </c>
      <c r="R3060" s="94"/>
      <c r="S3060" s="94"/>
      <c r="T3060" s="17" t="str">
        <f>IF(SUM(R3060:S3060)=0,"",SUM(R3060:S3060))</f>
        <v/>
      </c>
      <c r="U3060" s="17"/>
      <c r="V3060" s="94"/>
      <c r="W3060" s="17"/>
      <c r="X3060" s="94" t="str">
        <f>IFERROR(AVERAGE(V3060:W3060),"")</f>
        <v/>
      </c>
      <c r="Y3060" s="17"/>
      <c r="Z3060" s="17"/>
      <c r="AA3060" s="71"/>
      <c r="AB3060" s="17"/>
      <c r="AC3060" s="190" t="str">
        <f>IF(J3060="","",IF(J3060&lt;&gt;0,INT(25.4347*POWER((18-J3060),1.81)),0))</f>
        <v/>
      </c>
      <c r="AD3060" s="190" t="str">
        <f>IFERROR(IF(Q3060&lt;&gt;0,INT(0.14354*POWER(((10*Q3060)-220),1.4)),0),"")</f>
        <v/>
      </c>
      <c r="AE3060" s="190" t="str">
        <f>IFERROR(IF(T3060&lt;&gt;0,INT(51.39*POWER((T3060-1.5),1.05)),0),"")</f>
        <v/>
      </c>
      <c r="AF3060" s="190">
        <f>IF(U3060&lt;&gt;0,INT(0.8465*POWER(((100*U3060)-75),1.42)),0)</f>
        <v>0</v>
      </c>
      <c r="AG3060" s="190" t="str">
        <f>IFERROR(IF(X3060&lt;&gt;0,INT(1.53775*POWER((82-X3060),1.81)),0),"")</f>
        <v/>
      </c>
      <c r="AH3060" s="190" t="str">
        <f>IF(Y3060="","",IF(Y3060&lt;&gt;0,INT(5.74352*POWER((28.5-Y3060),1.92)),0))</f>
        <v/>
      </c>
      <c r="AI3060" s="190">
        <f>IF(Z3060&lt;&gt;0,INT(12.91*POWER((Z3060-4),1.1)),0)</f>
        <v>0</v>
      </c>
      <c r="AJ3060" s="190" t="str">
        <f>IF(AA3060="","",IF(AA3060&lt;&gt;0,INT(0.2797*POWER(((100*AA3060)),1.35)),0))</f>
        <v/>
      </c>
      <c r="AK3060" s="191" t="str">
        <f>IF(AB3060="","",IF(AB3060&lt;&gt;0,INT(100.14*POWER((AB3060-1),1.08)),0))</f>
        <v/>
      </c>
      <c r="AL3060" s="192">
        <f>COUNT(J3060,Q3060,T3060,X3060,Y3060,AA3060,AB3060)</f>
        <v>0</v>
      </c>
      <c r="AM3060" s="193" t="str">
        <f>IF(AL3060=0,"",SUM(AC3060:AK3060))</f>
        <v/>
      </c>
    </row>
    <row r="3061" spans="1:39" customFormat="1" outlineLevel="1">
      <c r="B3061" s="256"/>
      <c r="C3061" s="124" t="s">
        <v>65</v>
      </c>
      <c r="D3061" s="103"/>
      <c r="E3061" s="103"/>
      <c r="F3061" s="219"/>
      <c r="G3061" s="220"/>
      <c r="H3061" s="104"/>
      <c r="I3061" s="105"/>
      <c r="J3061" s="107" t="str">
        <f>IFERROR((J3059-J3060)/J3060*100%,"")</f>
        <v/>
      </c>
      <c r="K3061" s="107" t="str">
        <f>IFERROR((K3060-K3059)/K3060*100%,"")</f>
        <v/>
      </c>
      <c r="L3061" s="107" t="str">
        <f t="shared" ref="L3061:S3061" si="13495">IFERROR((L3060-L3059)/L3060*100%,"")</f>
        <v/>
      </c>
      <c r="M3061" s="107" t="str">
        <f t="shared" si="13495"/>
        <v/>
      </c>
      <c r="N3061" s="107" t="str">
        <f t="shared" si="13495"/>
        <v/>
      </c>
      <c r="O3061" s="107" t="str">
        <f t="shared" si="13495"/>
        <v/>
      </c>
      <c r="P3061" s="107" t="str">
        <f t="shared" si="13495"/>
        <v/>
      </c>
      <c r="Q3061" s="107" t="str">
        <f t="shared" si="13495"/>
        <v/>
      </c>
      <c r="R3061" s="107" t="str">
        <f t="shared" si="13495"/>
        <v/>
      </c>
      <c r="S3061" s="107" t="str">
        <f t="shared" si="13495"/>
        <v/>
      </c>
      <c r="T3061" s="107" t="str">
        <f>IFERROR((T3060-T3059)/T3060*100%,"")</f>
        <v/>
      </c>
      <c r="U3061" s="107" t="str">
        <f t="shared" ref="U3061" si="13496">IFERROR((U3060-U3059)/U3060*100%,"")</f>
        <v/>
      </c>
      <c r="V3061" s="107" t="str">
        <f>IFERROR((V3059-V3060)/V3060*100%,"")</f>
        <v/>
      </c>
      <c r="W3061" s="107" t="str">
        <f>IFERROR((W3059-W3060)/W3060*100%,"")</f>
        <v/>
      </c>
      <c r="X3061" s="107" t="str">
        <f>IFERROR((X3059-X3060)/X3060*100%,"")</f>
        <v/>
      </c>
      <c r="Y3061" s="107" t="str">
        <f>IFERROR((Y3059-Y3060)/Y3060*100%,"")</f>
        <v/>
      </c>
      <c r="Z3061" s="107" t="str">
        <f t="shared" ref="Z3061:AB3061" si="13497">IFERROR((Z3060-Z3059)/Z3060*100%,"")</f>
        <v/>
      </c>
      <c r="AA3061" s="107" t="str">
        <f t="shared" si="13497"/>
        <v/>
      </c>
      <c r="AB3061" s="107" t="str">
        <f t="shared" si="13497"/>
        <v/>
      </c>
      <c r="AC3061" s="194" t="str">
        <f t="shared" ref="AC3061" si="13498">IFERROR((AC3060-AC3059)/AC3060*100%,"")</f>
        <v/>
      </c>
      <c r="AD3061" s="194" t="str">
        <f t="shared" ref="AD3061" si="13499">IFERROR((AD3060-AD3059)/AD3060*100%,"")</f>
        <v/>
      </c>
      <c r="AE3061" s="194" t="str">
        <f t="shared" ref="AE3061" si="13500">IFERROR((AE3060-AE3059)/AE3060*100%,"")</f>
        <v/>
      </c>
      <c r="AF3061" s="194" t="str">
        <f t="shared" ref="AF3061" si="13501">IFERROR((AF3060-AF3059)/AF3060*100%,"")</f>
        <v/>
      </c>
      <c r="AG3061" s="194" t="str">
        <f t="shared" ref="AG3061" si="13502">IFERROR((AG3060-AG3059)/AG3060*100%,"")</f>
        <v/>
      </c>
      <c r="AH3061" s="194" t="str">
        <f t="shared" ref="AH3061" si="13503">IFERROR((AH3060-AH3059)/AH3060*100%,"")</f>
        <v/>
      </c>
      <c r="AI3061" s="194" t="str">
        <f t="shared" ref="AI3061" si="13504">IFERROR((AI3060-AI3059)/AI3060*100%,"")</f>
        <v/>
      </c>
      <c r="AJ3061" s="194" t="str">
        <f t="shared" ref="AJ3061" si="13505">IFERROR((AJ3060-AJ3059)/AJ3060*100%,"")</f>
        <v/>
      </c>
      <c r="AK3061" s="194" t="str">
        <f t="shared" ref="AK3061" si="13506">IFERROR((AK3060-AK3059)/AK3060*100%,"")</f>
        <v/>
      </c>
      <c r="AL3061" s="194" t="str">
        <f t="shared" ref="AL3061:AM3061" si="13507">IFERROR((AL3060-AL3059)/AL3060*100%,"")</f>
        <v/>
      </c>
      <c r="AM3061" s="228" t="str">
        <f t="shared" si="13507"/>
        <v/>
      </c>
    </row>
    <row r="3062" spans="1:39" customFormat="1" outlineLevel="1">
      <c r="A3062" t="str">
        <f>B3059&amp;C3062</f>
        <v>Surname, Forename3</v>
      </c>
      <c r="B3062" s="256"/>
      <c r="C3062" s="123">
        <v>3</v>
      </c>
      <c r="D3062" s="26" t="s">
        <v>22</v>
      </c>
      <c r="E3062" s="103"/>
      <c r="F3062" s="219"/>
      <c r="G3062" s="220"/>
      <c r="H3062" s="15"/>
      <c r="I3062" s="16"/>
      <c r="J3062" s="17"/>
      <c r="K3062" s="94"/>
      <c r="L3062" s="94"/>
      <c r="M3062" s="94"/>
      <c r="N3062" s="94"/>
      <c r="O3062" s="94"/>
      <c r="P3062" s="94"/>
      <c r="Q3062" s="17" t="str">
        <f>IF(SUM(K3062:P3062)=0,"",SUM(K3062:P3062))</f>
        <v/>
      </c>
      <c r="R3062" s="94"/>
      <c r="S3062" s="94"/>
      <c r="T3062" s="17" t="str">
        <f>IF(SUM(R3062:S3062)=0,"",SUM(R3062:S3062))</f>
        <v/>
      </c>
      <c r="U3062" s="17"/>
      <c r="V3062" s="94"/>
      <c r="W3062" s="17"/>
      <c r="X3062" s="94" t="str">
        <f>IFERROR(AVERAGE(V3062:W3062),"")</f>
        <v/>
      </c>
      <c r="Y3062" s="17"/>
      <c r="Z3062" s="17"/>
      <c r="AA3062" s="71"/>
      <c r="AB3062" s="17"/>
      <c r="AC3062" s="190" t="str">
        <f>IF(J3062="","",IF(J3062&lt;&gt;0,INT(25.4347*POWER((18-J3062),1.81)),0))</f>
        <v/>
      </c>
      <c r="AD3062" s="190" t="str">
        <f>IFERROR(IF(Q3062&lt;&gt;0,INT(0.14354*POWER(((10*Q3062)-220),1.4)),0),"")</f>
        <v/>
      </c>
      <c r="AE3062" s="190" t="str">
        <f>IFERROR(IF(T3062&lt;&gt;0,INT(51.39*POWER((T3062-1.5),1.05)),0),"")</f>
        <v/>
      </c>
      <c r="AF3062" s="190">
        <f>IF(U3062&lt;&gt;0,INT(0.8465*POWER(((100*U3062)-75),1.42)),0)</f>
        <v>0</v>
      </c>
      <c r="AG3062" s="190" t="str">
        <f>IFERROR(IF(X3062&lt;&gt;0,INT(1.53775*POWER((82-X3062),1.81)),0),"")</f>
        <v/>
      </c>
      <c r="AH3062" s="190" t="str">
        <f>IF(Y3062="","",IF(Y3062&lt;&gt;0,INT(5.74352*POWER((28.5-Y3062),1.92)),0))</f>
        <v/>
      </c>
      <c r="AI3062" s="190">
        <f>IF(Z3062&lt;&gt;0,INT(12.91*POWER((Z3062-4),1.1)),0)</f>
        <v>0</v>
      </c>
      <c r="AJ3062" s="190" t="str">
        <f>IF(AA3062="","",IF(AA3062&lt;&gt;0,INT(0.2797*POWER(((100*AA3062)),1.35)),0))</f>
        <v/>
      </c>
      <c r="AK3062" s="191" t="str">
        <f>IF(AB3062="","",IF(AB3062&lt;&gt;0,INT(100.14*POWER((AB3062-1),1.08)),0))</f>
        <v/>
      </c>
      <c r="AL3062" s="192">
        <f>COUNT(J3062,Q3062,T3062,X3062,Y3062,AA3062,AB3062)</f>
        <v>0</v>
      </c>
      <c r="AM3062" s="193" t="str">
        <f>IF(AL3062=0,"",SUM(AC3062:AK3062))</f>
        <v/>
      </c>
    </row>
    <row r="3063" spans="1:39" customFormat="1" outlineLevel="1">
      <c r="B3063" s="256"/>
      <c r="C3063" s="124" t="s">
        <v>65</v>
      </c>
      <c r="D3063" s="103"/>
      <c r="E3063" s="103"/>
      <c r="F3063" s="219"/>
      <c r="G3063" s="220"/>
      <c r="H3063" s="104"/>
      <c r="I3063" s="105"/>
      <c r="J3063" s="107" t="str">
        <f>IFERROR((J3060-J3062)/J3062*100%,"")</f>
        <v/>
      </c>
      <c r="K3063" s="107" t="str">
        <f t="shared" ref="K3063:T3063" si="13508">IFERROR((K3062-K3060)/K3062*100%,"")</f>
        <v/>
      </c>
      <c r="L3063" s="107" t="str">
        <f t="shared" si="13508"/>
        <v/>
      </c>
      <c r="M3063" s="107" t="str">
        <f t="shared" si="13508"/>
        <v/>
      </c>
      <c r="N3063" s="107" t="str">
        <f t="shared" si="13508"/>
        <v/>
      </c>
      <c r="O3063" s="107" t="str">
        <f t="shared" si="13508"/>
        <v/>
      </c>
      <c r="P3063" s="107" t="str">
        <f t="shared" si="13508"/>
        <v/>
      </c>
      <c r="Q3063" s="107" t="str">
        <f t="shared" si="13508"/>
        <v/>
      </c>
      <c r="R3063" s="107" t="str">
        <f t="shared" si="13508"/>
        <v/>
      </c>
      <c r="S3063" s="107" t="str">
        <f t="shared" si="13508"/>
        <v/>
      </c>
      <c r="T3063" s="107" t="str">
        <f t="shared" si="13508"/>
        <v/>
      </c>
      <c r="U3063" s="107" t="str">
        <f t="shared" ref="U3063" si="13509">IFERROR((U3062-U3061)/U3062*100%,"")</f>
        <v/>
      </c>
      <c r="V3063" s="107" t="str">
        <f>IFERROR((V3060-V3062)/V3062*100%,"")</f>
        <v/>
      </c>
      <c r="W3063" s="107" t="str">
        <f>IFERROR((W3060-W3062)/W3062*100%,"")</f>
        <v/>
      </c>
      <c r="X3063" s="107" t="str">
        <f>IFERROR((X3060-X3062)/X3062*100%,"")</f>
        <v/>
      </c>
      <c r="Y3063" s="107" t="str">
        <f>IFERROR((Y3060-Y3062)/Y3062*100%,"")</f>
        <v/>
      </c>
      <c r="Z3063" s="107" t="str">
        <f t="shared" ref="Z3063" si="13510">IFERROR((Z3062-Z3061)/Z3062*100%,"")</f>
        <v/>
      </c>
      <c r="AA3063" s="107" t="str">
        <f>IFERROR((AA3062-AA3060)/AA3062*100%,"")</f>
        <v/>
      </c>
      <c r="AB3063" s="107" t="str">
        <f>IFERROR((AB3062-AB3060)/AB3062*100%,"")</f>
        <v/>
      </c>
      <c r="AC3063" s="194" t="str">
        <f t="shared" ref="AC3063" si="13511">IFERROR((AC3062-AC3061)/AC3062*100%,"")</f>
        <v/>
      </c>
      <c r="AD3063" s="194" t="str">
        <f t="shared" ref="AD3063" si="13512">IFERROR((AD3062-AD3061)/AD3062*100%,"")</f>
        <v/>
      </c>
      <c r="AE3063" s="194" t="str">
        <f t="shared" ref="AE3063" si="13513">IFERROR((AE3062-AE3061)/AE3062*100%,"")</f>
        <v/>
      </c>
      <c r="AF3063" s="194" t="str">
        <f t="shared" ref="AF3063" si="13514">IFERROR((AF3062-AF3061)/AF3062*100%,"")</f>
        <v/>
      </c>
      <c r="AG3063" s="194" t="str">
        <f t="shared" ref="AG3063" si="13515">IFERROR((AG3062-AG3061)/AG3062*100%,"")</f>
        <v/>
      </c>
      <c r="AH3063" s="194" t="str">
        <f t="shared" ref="AH3063" si="13516">IFERROR((AH3062-AH3061)/AH3062*100%,"")</f>
        <v/>
      </c>
      <c r="AI3063" s="194" t="str">
        <f t="shared" ref="AI3063" si="13517">IFERROR((AI3062-AI3061)/AI3062*100%,"")</f>
        <v/>
      </c>
      <c r="AJ3063" s="194" t="str">
        <f t="shared" ref="AJ3063" si="13518">IFERROR((AJ3062-AJ3061)/AJ3062*100%,"")</f>
        <v/>
      </c>
      <c r="AK3063" s="194" t="str">
        <f t="shared" ref="AK3063" si="13519">IFERROR((AK3062-AK3061)/AK3062*100%,"")</f>
        <v/>
      </c>
      <c r="AL3063" s="194" t="str">
        <f t="shared" ref="AL3063" si="13520">IFERROR((AL3062-AL3061)/AL3062*100%,"")</f>
        <v/>
      </c>
      <c r="AM3063" s="227" t="str">
        <f>IFERROR((AM3062-AM3060)/AM3062*100%,"")</f>
        <v/>
      </c>
    </row>
    <row r="3064" spans="1:39" customFormat="1" outlineLevel="1">
      <c r="A3064" t="str">
        <f>B3059&amp;C3064</f>
        <v>Surname, Forename4</v>
      </c>
      <c r="B3064" s="256"/>
      <c r="C3064" s="123">
        <v>4</v>
      </c>
      <c r="D3064" s="26" t="s">
        <v>22</v>
      </c>
      <c r="E3064" s="103"/>
      <c r="F3064" s="219"/>
      <c r="G3064" s="220"/>
      <c r="H3064" s="15"/>
      <c r="I3064" s="16"/>
      <c r="J3064" s="17"/>
      <c r="K3064" s="94"/>
      <c r="L3064" s="94"/>
      <c r="M3064" s="94"/>
      <c r="N3064" s="94"/>
      <c r="O3064" s="94"/>
      <c r="P3064" s="94"/>
      <c r="Q3064" s="17" t="str">
        <f>IF(SUM(K3064:P3064)=0,"",SUM(K3064:P3064))</f>
        <v/>
      </c>
      <c r="R3064" s="94"/>
      <c r="S3064" s="94"/>
      <c r="T3064" s="17" t="str">
        <f>IF(SUM(R3064:S3064)=0,"",SUM(R3064:S3064))</f>
        <v/>
      </c>
      <c r="U3064" s="17"/>
      <c r="V3064" s="94"/>
      <c r="W3064" s="17"/>
      <c r="X3064" s="94" t="str">
        <f>IFERROR(AVERAGE(V3064:W3064),"")</f>
        <v/>
      </c>
      <c r="Y3064" s="17"/>
      <c r="Z3064" s="17"/>
      <c r="AA3064" s="71"/>
      <c r="AB3064" s="17"/>
      <c r="AC3064" s="190" t="str">
        <f>IF(J3064="","",IF(J3064&lt;&gt;0,INT(25.4347*POWER((18-J3064),1.81)),0))</f>
        <v/>
      </c>
      <c r="AD3064" s="190" t="str">
        <f>IFERROR(IF(Q3064&lt;&gt;0,INT(0.14354*POWER(((10*Q3064)-220),1.4)),0),"")</f>
        <v/>
      </c>
      <c r="AE3064" s="190" t="str">
        <f>IFERROR(IF(T3064&lt;&gt;0,INT(51.39*POWER((T3064-1.5),1.05)),0),"")</f>
        <v/>
      </c>
      <c r="AF3064" s="190">
        <f>IF(U3064&lt;&gt;0,INT(0.8465*POWER(((100*U3064)-75),1.42)),0)</f>
        <v>0</v>
      </c>
      <c r="AG3064" s="190" t="str">
        <f>IFERROR(IF(X3064&lt;&gt;0,INT(1.53775*POWER((82-X3064),1.81)),0),"")</f>
        <v/>
      </c>
      <c r="AH3064" s="190" t="str">
        <f>IF(Y3064="","",IF(Y3064&lt;&gt;0,INT(5.74352*POWER((28.5-Y3064),1.92)),0))</f>
        <v/>
      </c>
      <c r="AI3064" s="190">
        <f>IF(Z3064&lt;&gt;0,INT(12.91*POWER((Z3064-4),1.1)),0)</f>
        <v>0</v>
      </c>
      <c r="AJ3064" s="190" t="str">
        <f>IF(AA3064="","",IF(AA3064&lt;&gt;0,INT(0.2797*POWER(((100*AA3064)),1.35)),0))</f>
        <v/>
      </c>
      <c r="AK3064" s="191" t="str">
        <f>IF(AB3064="","",IF(AB3064&lt;&gt;0,INT(100.14*POWER((AB3064-1),1.08)),0))</f>
        <v/>
      </c>
      <c r="AL3064" s="192">
        <f>COUNT(J3064,Q3064,T3064,X3064,Y3064,AA3064,AB3064)</f>
        <v>0</v>
      </c>
      <c r="AM3064" s="193" t="str">
        <f>IF(AL3064=0,"",SUM(AC3064:AK3064))</f>
        <v/>
      </c>
    </row>
    <row r="3065" spans="1:39" customFormat="1" outlineLevel="1">
      <c r="B3065" s="256"/>
      <c r="C3065" s="124" t="s">
        <v>65</v>
      </c>
      <c r="D3065" s="103"/>
      <c r="E3065" s="103"/>
      <c r="F3065" s="219"/>
      <c r="G3065" s="220"/>
      <c r="H3065" s="104"/>
      <c r="I3065" s="105"/>
      <c r="J3065" s="107" t="str">
        <f>IFERROR((J3062-J3064)/J3064*100%,"")</f>
        <v/>
      </c>
      <c r="K3065" s="107" t="str">
        <f t="shared" ref="K3065:T3065" si="13521">IFERROR((K3064-K3062)/K3064*100%,"")</f>
        <v/>
      </c>
      <c r="L3065" s="107" t="str">
        <f t="shared" si="13521"/>
        <v/>
      </c>
      <c r="M3065" s="107" t="str">
        <f t="shared" si="13521"/>
        <v/>
      </c>
      <c r="N3065" s="107" t="str">
        <f t="shared" si="13521"/>
        <v/>
      </c>
      <c r="O3065" s="107" t="str">
        <f t="shared" si="13521"/>
        <v/>
      </c>
      <c r="P3065" s="107" t="str">
        <f t="shared" si="13521"/>
        <v/>
      </c>
      <c r="Q3065" s="107" t="str">
        <f t="shared" si="13521"/>
        <v/>
      </c>
      <c r="R3065" s="107" t="str">
        <f t="shared" si="13521"/>
        <v/>
      </c>
      <c r="S3065" s="107" t="str">
        <f t="shared" si="13521"/>
        <v/>
      </c>
      <c r="T3065" s="107" t="str">
        <f t="shared" si="13521"/>
        <v/>
      </c>
      <c r="U3065" s="107" t="str">
        <f t="shared" ref="U3065" si="13522">IFERROR((U3064-U3063)/U3064*100%,"")</f>
        <v/>
      </c>
      <c r="V3065" s="107" t="str">
        <f>IFERROR((V3062-V3064)/V3064*100%,"")</f>
        <v/>
      </c>
      <c r="W3065" s="107" t="str">
        <f>IFERROR((W3062-W3064)/W3064*100%,"")</f>
        <v/>
      </c>
      <c r="X3065" s="107" t="str">
        <f>IFERROR((X3062-X3064)/X3064*100%,"")</f>
        <v/>
      </c>
      <c r="Y3065" s="107" t="str">
        <f>IFERROR((Y3062-Y3064)/Y3064*100%,"")</f>
        <v/>
      </c>
      <c r="Z3065" s="107" t="str">
        <f t="shared" ref="Z3065" si="13523">IFERROR((Z3064-Z3063)/Z3064*100%,"")</f>
        <v/>
      </c>
      <c r="AA3065" s="107" t="str">
        <f>IFERROR((AA3064-AA3062)/AA3064*100%,"")</f>
        <v/>
      </c>
      <c r="AB3065" s="107" t="str">
        <f>IFERROR((AB3064-AB3062)/AB3064*100%,"")</f>
        <v/>
      </c>
      <c r="AC3065" s="194" t="str">
        <f t="shared" ref="AC3065" si="13524">IFERROR((AC3064-AC3063)/AC3064*100%,"")</f>
        <v/>
      </c>
      <c r="AD3065" s="194" t="str">
        <f t="shared" ref="AD3065" si="13525">IFERROR((AD3064-AD3063)/AD3064*100%,"")</f>
        <v/>
      </c>
      <c r="AE3065" s="194" t="str">
        <f t="shared" ref="AE3065" si="13526">IFERROR((AE3064-AE3063)/AE3064*100%,"")</f>
        <v/>
      </c>
      <c r="AF3065" s="194" t="str">
        <f t="shared" ref="AF3065" si="13527">IFERROR((AF3064-AF3063)/AF3064*100%,"")</f>
        <v/>
      </c>
      <c r="AG3065" s="194" t="str">
        <f t="shared" ref="AG3065" si="13528">IFERROR((AG3064-AG3063)/AG3064*100%,"")</f>
        <v/>
      </c>
      <c r="AH3065" s="194" t="str">
        <f t="shared" ref="AH3065" si="13529">IFERROR((AH3064-AH3063)/AH3064*100%,"")</f>
        <v/>
      </c>
      <c r="AI3065" s="194" t="str">
        <f t="shared" ref="AI3065" si="13530">IFERROR((AI3064-AI3063)/AI3064*100%,"")</f>
        <v/>
      </c>
      <c r="AJ3065" s="194" t="str">
        <f t="shared" ref="AJ3065" si="13531">IFERROR((AJ3064-AJ3063)/AJ3064*100%,"")</f>
        <v/>
      </c>
      <c r="AK3065" s="194" t="str">
        <f t="shared" ref="AK3065" si="13532">IFERROR((AK3064-AK3063)/AK3064*100%,"")</f>
        <v/>
      </c>
      <c r="AL3065" s="194" t="str">
        <f t="shared" ref="AL3065" si="13533">IFERROR((AL3064-AL3063)/AL3064*100%,"")</f>
        <v/>
      </c>
      <c r="AM3065" s="227" t="str">
        <f>IFERROR((AM3064-AM3062)/AM3064*100%,"")</f>
        <v/>
      </c>
    </row>
    <row r="3066" spans="1:39" customFormat="1" outlineLevel="1">
      <c r="A3066" t="str">
        <f>B3059&amp;C3066</f>
        <v>Surname, Forename5</v>
      </c>
      <c r="B3066" s="256"/>
      <c r="C3066" s="123">
        <v>5</v>
      </c>
      <c r="D3066" s="26" t="s">
        <v>22</v>
      </c>
      <c r="E3066" s="103"/>
      <c r="F3066" s="219"/>
      <c r="G3066" s="220"/>
      <c r="H3066" s="15"/>
      <c r="I3066" s="16"/>
      <c r="J3066" s="17"/>
      <c r="K3066" s="94"/>
      <c r="L3066" s="94"/>
      <c r="M3066" s="94"/>
      <c r="N3066" s="94"/>
      <c r="O3066" s="94"/>
      <c r="P3066" s="94"/>
      <c r="Q3066" s="17" t="str">
        <f>IF(SUM(K3066:P3066)=0,"",SUM(K3066:P3066))</f>
        <v/>
      </c>
      <c r="R3066" s="94"/>
      <c r="S3066" s="94"/>
      <c r="T3066" s="17" t="str">
        <f>IF(SUM(R3066:S3066)=0,"",SUM(R3066:S3066))</f>
        <v/>
      </c>
      <c r="U3066" s="17"/>
      <c r="V3066" s="94"/>
      <c r="W3066" s="17"/>
      <c r="X3066" s="94" t="str">
        <f>IFERROR(AVERAGE(V3066:W3066),"")</f>
        <v/>
      </c>
      <c r="Y3066" s="17"/>
      <c r="Z3066" s="17"/>
      <c r="AA3066" s="71"/>
      <c r="AB3066" s="17"/>
      <c r="AC3066" s="190" t="str">
        <f>IF(J3066="","",IF(J3066&lt;&gt;0,INT(25.4347*POWER((18-J3066),1.81)),0))</f>
        <v/>
      </c>
      <c r="AD3066" s="190" t="str">
        <f>IFERROR(IF(Q3066&lt;&gt;0,INT(0.14354*POWER(((10*Q3066)-220),1.4)),0),"")</f>
        <v/>
      </c>
      <c r="AE3066" s="190" t="str">
        <f>IFERROR(IF(T3066&lt;&gt;0,INT(51.39*POWER((T3066-1.5),1.05)),0),"")</f>
        <v/>
      </c>
      <c r="AF3066" s="190">
        <f>IF(U3066&lt;&gt;0,INT(0.8465*POWER(((100*U3066)-75),1.42)),0)</f>
        <v>0</v>
      </c>
      <c r="AG3066" s="190" t="str">
        <f>IFERROR(IF(X3066&lt;&gt;0,INT(1.53775*POWER((82-X3066),1.81)),0),"")</f>
        <v/>
      </c>
      <c r="AH3066" s="190" t="str">
        <f>IF(Y3066="","",IF(Y3066&lt;&gt;0,INT(5.74352*POWER((28.5-Y3066),1.92)),0))</f>
        <v/>
      </c>
      <c r="AI3066" s="190">
        <f>IF(Z3066&lt;&gt;0,INT(12.91*POWER((Z3066-4),1.1)),0)</f>
        <v>0</v>
      </c>
      <c r="AJ3066" s="190" t="str">
        <f>IF(AA3066="","",IF(AA3066&lt;&gt;0,INT(0.2797*POWER(((100*AA3066)),1.35)),0))</f>
        <v/>
      </c>
      <c r="AK3066" s="191" t="str">
        <f>IF(AB3066="","",IF(AB3066&lt;&gt;0,INT(100.14*POWER((AB3066-1),1.08)),0))</f>
        <v/>
      </c>
      <c r="AL3066" s="192">
        <f>COUNT(J3066,Q3066,T3066,X3066,Y3066,AA3066,AB3066)</f>
        <v>0</v>
      </c>
      <c r="AM3066" s="193" t="str">
        <f>IF(AL3066=0,"",SUM(AC3066:AK3066))</f>
        <v/>
      </c>
    </row>
    <row r="3067" spans="1:39" customFormat="1" outlineLevel="1">
      <c r="B3067" s="256"/>
      <c r="C3067" s="124" t="s">
        <v>65</v>
      </c>
      <c r="D3067" s="103"/>
      <c r="E3067" s="103"/>
      <c r="F3067" s="219"/>
      <c r="G3067" s="220"/>
      <c r="H3067" s="104"/>
      <c r="I3067" s="105"/>
      <c r="J3067" s="107" t="str">
        <f>IFERROR((J3064-J3066)/J3066*100%,"")</f>
        <v/>
      </c>
      <c r="K3067" s="107" t="str">
        <f t="shared" ref="K3067:T3067" si="13534">IFERROR((K3066-K3064)/K3066*100%,"")</f>
        <v/>
      </c>
      <c r="L3067" s="107" t="str">
        <f t="shared" si="13534"/>
        <v/>
      </c>
      <c r="M3067" s="107" t="str">
        <f t="shared" si="13534"/>
        <v/>
      </c>
      <c r="N3067" s="107" t="str">
        <f t="shared" si="13534"/>
        <v/>
      </c>
      <c r="O3067" s="107" t="str">
        <f t="shared" si="13534"/>
        <v/>
      </c>
      <c r="P3067" s="107" t="str">
        <f t="shared" si="13534"/>
        <v/>
      </c>
      <c r="Q3067" s="107" t="str">
        <f t="shared" si="13534"/>
        <v/>
      </c>
      <c r="R3067" s="107" t="str">
        <f t="shared" si="13534"/>
        <v/>
      </c>
      <c r="S3067" s="107" t="str">
        <f t="shared" si="13534"/>
        <v/>
      </c>
      <c r="T3067" s="107" t="str">
        <f t="shared" si="13534"/>
        <v/>
      </c>
      <c r="U3067" s="107" t="str">
        <f t="shared" ref="U3067" si="13535">IFERROR((U3066-U3065)/U3066*100%,"")</f>
        <v/>
      </c>
      <c r="V3067" s="107" t="str">
        <f>IFERROR((V3064-V3066)/V3066*100%,"")</f>
        <v/>
      </c>
      <c r="W3067" s="107" t="str">
        <f>IFERROR((W3064-W3066)/W3066*100%,"")</f>
        <v/>
      </c>
      <c r="X3067" s="107" t="str">
        <f>IFERROR((X3064-X3066)/X3066*100%,"")</f>
        <v/>
      </c>
      <c r="Y3067" s="107" t="str">
        <f>IFERROR((Y3064-Y3066)/Y3066*100%,"")</f>
        <v/>
      </c>
      <c r="Z3067" s="107" t="str">
        <f t="shared" ref="Z3067" si="13536">IFERROR((Z3066-Z3065)/Z3066*100%,"")</f>
        <v/>
      </c>
      <c r="AA3067" s="107" t="str">
        <f>IFERROR((AA3066-AA3064)/AA3066*100%,"")</f>
        <v/>
      </c>
      <c r="AB3067" s="107" t="str">
        <f>IFERROR((AB3066-AB3064)/AB3066*100%,"")</f>
        <v/>
      </c>
      <c r="AC3067" s="194" t="str">
        <f t="shared" ref="AC3067" si="13537">IFERROR((AC3066-AC3065)/AC3066*100%,"")</f>
        <v/>
      </c>
      <c r="AD3067" s="194" t="str">
        <f t="shared" ref="AD3067" si="13538">IFERROR((AD3066-AD3065)/AD3066*100%,"")</f>
        <v/>
      </c>
      <c r="AE3067" s="194" t="str">
        <f t="shared" ref="AE3067" si="13539">IFERROR((AE3066-AE3065)/AE3066*100%,"")</f>
        <v/>
      </c>
      <c r="AF3067" s="194" t="str">
        <f t="shared" ref="AF3067" si="13540">IFERROR((AF3066-AF3065)/AF3066*100%,"")</f>
        <v/>
      </c>
      <c r="AG3067" s="194" t="str">
        <f t="shared" ref="AG3067" si="13541">IFERROR((AG3066-AG3065)/AG3066*100%,"")</f>
        <v/>
      </c>
      <c r="AH3067" s="194" t="str">
        <f t="shared" ref="AH3067" si="13542">IFERROR((AH3066-AH3065)/AH3066*100%,"")</f>
        <v/>
      </c>
      <c r="AI3067" s="194" t="str">
        <f t="shared" ref="AI3067" si="13543">IFERROR((AI3066-AI3065)/AI3066*100%,"")</f>
        <v/>
      </c>
      <c r="AJ3067" s="194" t="str">
        <f t="shared" ref="AJ3067" si="13544">IFERROR((AJ3066-AJ3065)/AJ3066*100%,"")</f>
        <v/>
      </c>
      <c r="AK3067" s="194" t="str">
        <f t="shared" ref="AK3067" si="13545">IFERROR((AK3066-AK3065)/AK3066*100%,"")</f>
        <v/>
      </c>
      <c r="AL3067" s="194" t="str">
        <f t="shared" ref="AL3067" si="13546">IFERROR((AL3066-AL3065)/AL3066*100%,"")</f>
        <v/>
      </c>
      <c r="AM3067" s="227" t="str">
        <f>IFERROR((AM3066-AM3064)/AM3066*100%,"")</f>
        <v/>
      </c>
    </row>
    <row r="3068" spans="1:39" customFormat="1" outlineLevel="1">
      <c r="A3068" t="str">
        <f>B3059&amp;C3068</f>
        <v>Surname, Forename6</v>
      </c>
      <c r="B3068" s="256"/>
      <c r="C3068" s="123">
        <v>6</v>
      </c>
      <c r="D3068" s="26" t="s">
        <v>22</v>
      </c>
      <c r="E3068" s="103"/>
      <c r="F3068" s="219"/>
      <c r="G3068" s="220"/>
      <c r="H3068" s="15"/>
      <c r="I3068" s="16"/>
      <c r="J3068" s="17"/>
      <c r="K3068" s="94"/>
      <c r="L3068" s="94"/>
      <c r="M3068" s="94"/>
      <c r="N3068" s="94"/>
      <c r="O3068" s="94"/>
      <c r="P3068" s="94"/>
      <c r="Q3068" s="17" t="str">
        <f>IF(SUM(K3068:P3068)=0,"",SUM(K3068:P3068))</f>
        <v/>
      </c>
      <c r="R3068" s="94"/>
      <c r="S3068" s="94"/>
      <c r="T3068" s="17" t="str">
        <f>IF(SUM(R3068:S3068)=0,"",SUM(R3068:S3068))</f>
        <v/>
      </c>
      <c r="U3068" s="17"/>
      <c r="V3068" s="94"/>
      <c r="W3068" s="17"/>
      <c r="X3068" s="94" t="str">
        <f>IFERROR(AVERAGE(V3068:W3068),"")</f>
        <v/>
      </c>
      <c r="Y3068" s="17"/>
      <c r="Z3068" s="17"/>
      <c r="AA3068" s="71"/>
      <c r="AB3068" s="17"/>
      <c r="AC3068" s="190" t="str">
        <f>IF(J3068="","",IF(J3068&lt;&gt;0,INT(25.4347*POWER((18-J3068),1.81)),0))</f>
        <v/>
      </c>
      <c r="AD3068" s="190" t="str">
        <f>IFERROR(IF(Q3068&lt;&gt;0,INT(0.14354*POWER(((10*Q3068)-220),1.4)),0),"")</f>
        <v/>
      </c>
      <c r="AE3068" s="190" t="str">
        <f>IFERROR(IF(T3068&lt;&gt;0,INT(51.39*POWER((T3068-1.5),1.05)),0),"")</f>
        <v/>
      </c>
      <c r="AF3068" s="190">
        <f>IF(U3068&lt;&gt;0,INT(0.8465*POWER(((100*U3068)-75),1.42)),0)</f>
        <v>0</v>
      </c>
      <c r="AG3068" s="190" t="str">
        <f>IFERROR(IF(X3068&lt;&gt;0,INT(1.53775*POWER((82-X3068),1.81)),0),"")</f>
        <v/>
      </c>
      <c r="AH3068" s="190" t="str">
        <f>IF(Y3068="","",IF(Y3068&lt;&gt;0,INT(5.74352*POWER((28.5-Y3068),1.92)),0))</f>
        <v/>
      </c>
      <c r="AI3068" s="190">
        <f>IF(Z3068&lt;&gt;0,INT(12.91*POWER((Z3068-4),1.1)),0)</f>
        <v>0</v>
      </c>
      <c r="AJ3068" s="190" t="str">
        <f>IF(AA3068="","",IF(AA3068&lt;&gt;0,INT(0.2797*POWER(((100*AA3068)),1.35)),0))</f>
        <v/>
      </c>
      <c r="AK3068" s="191" t="str">
        <f>IF(AB3068="","",IF(AB3068&lt;&gt;0,INT(100.14*POWER((AB3068-1),1.08)),0))</f>
        <v/>
      </c>
      <c r="AL3068" s="192">
        <f>COUNT(J3068,Q3068,T3068,X3068,Y3068,AA3068,AB3068)</f>
        <v>0</v>
      </c>
      <c r="AM3068" s="193" t="str">
        <f>IF(AL3068=0,"",SUM(AC3068:AK3068))</f>
        <v/>
      </c>
    </row>
    <row r="3069" spans="1:39" customFormat="1" outlineLevel="1">
      <c r="B3069" s="256"/>
      <c r="C3069" s="124" t="s">
        <v>65</v>
      </c>
      <c r="D3069" s="103"/>
      <c r="E3069" s="103"/>
      <c r="F3069" s="219"/>
      <c r="G3069" s="220"/>
      <c r="H3069" s="104"/>
      <c r="I3069" s="105"/>
      <c r="J3069" s="107" t="str">
        <f>IFERROR((J3066-J3068)/J3068*100%,"")</f>
        <v/>
      </c>
      <c r="K3069" s="107" t="str">
        <f t="shared" ref="K3069:T3069" si="13547">IFERROR((K3068-K3066)/K3068*100%,"")</f>
        <v/>
      </c>
      <c r="L3069" s="107" t="str">
        <f t="shared" si="13547"/>
        <v/>
      </c>
      <c r="M3069" s="107" t="str">
        <f t="shared" si="13547"/>
        <v/>
      </c>
      <c r="N3069" s="107" t="str">
        <f t="shared" si="13547"/>
        <v/>
      </c>
      <c r="O3069" s="107" t="str">
        <f t="shared" si="13547"/>
        <v/>
      </c>
      <c r="P3069" s="107" t="str">
        <f t="shared" si="13547"/>
        <v/>
      </c>
      <c r="Q3069" s="107" t="str">
        <f t="shared" si="13547"/>
        <v/>
      </c>
      <c r="R3069" s="107" t="str">
        <f t="shared" si="13547"/>
        <v/>
      </c>
      <c r="S3069" s="107" t="str">
        <f t="shared" si="13547"/>
        <v/>
      </c>
      <c r="T3069" s="107" t="str">
        <f t="shared" si="13547"/>
        <v/>
      </c>
      <c r="U3069" s="107" t="str">
        <f t="shared" ref="U3069" si="13548">IFERROR((U3068-U3067)/U3068*100%,"")</f>
        <v/>
      </c>
      <c r="V3069" s="107" t="str">
        <f>IFERROR((V3066-V3068)/V3068*100%,"")</f>
        <v/>
      </c>
      <c r="W3069" s="107" t="str">
        <f>IFERROR((W3066-W3068)/W3068*100%,"")</f>
        <v/>
      </c>
      <c r="X3069" s="107" t="str">
        <f>IFERROR((X3066-X3068)/X3068*100%,"")</f>
        <v/>
      </c>
      <c r="Y3069" s="107" t="str">
        <f>IFERROR((Y3066-Y3068)/Y3068*100%,"")</f>
        <v/>
      </c>
      <c r="Z3069" s="107" t="str">
        <f t="shared" ref="Z3069" si="13549">IFERROR((Z3068-Z3067)/Z3068*100%,"")</f>
        <v/>
      </c>
      <c r="AA3069" s="107" t="str">
        <f>IFERROR((AA3068-AA3066)/AA3068*100%,"")</f>
        <v/>
      </c>
      <c r="AB3069" s="107" t="str">
        <f>IFERROR((AB3068-AB3066)/AB3068*100%,"")</f>
        <v/>
      </c>
      <c r="AC3069" s="194" t="str">
        <f t="shared" ref="AC3069" si="13550">IFERROR((AC3068-AC3067)/AC3068*100%,"")</f>
        <v/>
      </c>
      <c r="AD3069" s="194" t="str">
        <f t="shared" ref="AD3069" si="13551">IFERROR((AD3068-AD3067)/AD3068*100%,"")</f>
        <v/>
      </c>
      <c r="AE3069" s="194" t="str">
        <f t="shared" ref="AE3069" si="13552">IFERROR((AE3068-AE3067)/AE3068*100%,"")</f>
        <v/>
      </c>
      <c r="AF3069" s="194" t="str">
        <f t="shared" ref="AF3069" si="13553">IFERROR((AF3068-AF3067)/AF3068*100%,"")</f>
        <v/>
      </c>
      <c r="AG3069" s="194" t="str">
        <f t="shared" ref="AG3069" si="13554">IFERROR((AG3068-AG3067)/AG3068*100%,"")</f>
        <v/>
      </c>
      <c r="AH3069" s="194" t="str">
        <f t="shared" ref="AH3069" si="13555">IFERROR((AH3068-AH3067)/AH3068*100%,"")</f>
        <v/>
      </c>
      <c r="AI3069" s="194" t="str">
        <f t="shared" ref="AI3069" si="13556">IFERROR((AI3068-AI3067)/AI3068*100%,"")</f>
        <v/>
      </c>
      <c r="AJ3069" s="194" t="str">
        <f t="shared" ref="AJ3069" si="13557">IFERROR((AJ3068-AJ3067)/AJ3068*100%,"")</f>
        <v/>
      </c>
      <c r="AK3069" s="194" t="str">
        <f t="shared" ref="AK3069" si="13558">IFERROR((AK3068-AK3067)/AK3068*100%,"")</f>
        <v/>
      </c>
      <c r="AL3069" s="194" t="str">
        <f t="shared" ref="AL3069" si="13559">IFERROR((AL3068-AL3067)/AL3068*100%,"")</f>
        <v/>
      </c>
      <c r="AM3069" s="227" t="str">
        <f>IFERROR((AM3068-AM3066)/AM3068*100%,"")</f>
        <v/>
      </c>
    </row>
    <row r="3070" spans="1:39" customFormat="1" outlineLevel="1">
      <c r="A3070" t="str">
        <f>B3059&amp;C3070</f>
        <v>Surname, Forename7</v>
      </c>
      <c r="B3070" s="256"/>
      <c r="C3070" s="123">
        <v>7</v>
      </c>
      <c r="D3070" s="26" t="s">
        <v>22</v>
      </c>
      <c r="E3070" s="103"/>
      <c r="F3070" s="219"/>
      <c r="G3070" s="220"/>
      <c r="H3070" s="15"/>
      <c r="I3070" s="16"/>
      <c r="J3070" s="17"/>
      <c r="K3070" s="94"/>
      <c r="L3070" s="94"/>
      <c r="M3070" s="94"/>
      <c r="N3070" s="94"/>
      <c r="O3070" s="94"/>
      <c r="P3070" s="94"/>
      <c r="Q3070" s="17" t="str">
        <f>IF(SUM(K3070:P3070)=0,"",SUM(K3070:P3070))</f>
        <v/>
      </c>
      <c r="R3070" s="94"/>
      <c r="S3070" s="94"/>
      <c r="T3070" s="17" t="str">
        <f>IF(SUM(R3070:S3070)=0,"",SUM(R3070:S3070))</f>
        <v/>
      </c>
      <c r="U3070" s="17"/>
      <c r="V3070" s="94"/>
      <c r="W3070" s="17"/>
      <c r="X3070" s="94" t="str">
        <f>IFERROR(AVERAGE(V3070:W3070),"")</f>
        <v/>
      </c>
      <c r="Y3070" s="17"/>
      <c r="Z3070" s="17"/>
      <c r="AA3070" s="71"/>
      <c r="AB3070" s="17"/>
      <c r="AC3070" s="190" t="str">
        <f>IF(J3070="","",IF(J3070&lt;&gt;0,INT(25.4347*POWER((18-J3070),1.81)),0))</f>
        <v/>
      </c>
      <c r="AD3070" s="190" t="str">
        <f>IFERROR(IF(Q3070&lt;&gt;0,INT(0.14354*POWER(((10*Q3070)-220),1.4)),0),"")</f>
        <v/>
      </c>
      <c r="AE3070" s="190" t="str">
        <f>IFERROR(IF(T3070&lt;&gt;0,INT(51.39*POWER((T3070-1.5),1.05)),0),"")</f>
        <v/>
      </c>
      <c r="AF3070" s="190">
        <f>IF(U3070&lt;&gt;0,INT(0.8465*POWER(((100*U3070)-75),1.42)),0)</f>
        <v>0</v>
      </c>
      <c r="AG3070" s="190" t="str">
        <f>IFERROR(IF(X3070&lt;&gt;0,INT(1.53775*POWER((82-X3070),1.81)),0),"")</f>
        <v/>
      </c>
      <c r="AH3070" s="190" t="str">
        <f>IF(Y3070="","",IF(Y3070&lt;&gt;0,INT(5.74352*POWER((28.5-Y3070),1.92)),0))</f>
        <v/>
      </c>
      <c r="AI3070" s="190">
        <f>IF(Z3070&lt;&gt;0,INT(12.91*POWER((Z3070-4),1.1)),0)</f>
        <v>0</v>
      </c>
      <c r="AJ3070" s="190" t="str">
        <f>IF(AA3070="","",IF(AA3070&lt;&gt;0,INT(0.2797*POWER(((100*AA3070)),1.35)),0))</f>
        <v/>
      </c>
      <c r="AK3070" s="191" t="str">
        <f>IF(AB3070="","",IF(AB3070&lt;&gt;0,INT(100.14*POWER((AB3070-1),1.08)),0))</f>
        <v/>
      </c>
      <c r="AL3070" s="192">
        <f>COUNT(J3070,Q3070,T3070,X3070,Y3070,AA3070,AB3070)</f>
        <v>0</v>
      </c>
      <c r="AM3070" s="193" t="str">
        <f>IF(AL3070=0,"",SUM(AC3070:AK3070))</f>
        <v/>
      </c>
    </row>
    <row r="3071" spans="1:39" customFormat="1" outlineLevel="1">
      <c r="B3071" s="256"/>
      <c r="C3071" s="124" t="s">
        <v>65</v>
      </c>
      <c r="D3071" s="103"/>
      <c r="E3071" s="103"/>
      <c r="F3071" s="219"/>
      <c r="G3071" s="220"/>
      <c r="H3071" s="104"/>
      <c r="I3071" s="105"/>
      <c r="J3071" s="107" t="str">
        <f>IFERROR((J3068-J3070)/J3070*100%,"")</f>
        <v/>
      </c>
      <c r="K3071" s="107" t="str">
        <f t="shared" ref="K3071:T3071" si="13560">IFERROR((K3070-K3068)/K3070*100%,"")</f>
        <v/>
      </c>
      <c r="L3071" s="107" t="str">
        <f t="shared" si="13560"/>
        <v/>
      </c>
      <c r="M3071" s="107" t="str">
        <f t="shared" si="13560"/>
        <v/>
      </c>
      <c r="N3071" s="107" t="str">
        <f t="shared" si="13560"/>
        <v/>
      </c>
      <c r="O3071" s="107" t="str">
        <f t="shared" si="13560"/>
        <v/>
      </c>
      <c r="P3071" s="107" t="str">
        <f t="shared" si="13560"/>
        <v/>
      </c>
      <c r="Q3071" s="107" t="str">
        <f t="shared" si="13560"/>
        <v/>
      </c>
      <c r="R3071" s="107" t="str">
        <f t="shared" si="13560"/>
        <v/>
      </c>
      <c r="S3071" s="107" t="str">
        <f t="shared" si="13560"/>
        <v/>
      </c>
      <c r="T3071" s="107" t="str">
        <f t="shared" si="13560"/>
        <v/>
      </c>
      <c r="U3071" s="107" t="str">
        <f t="shared" ref="U3071" si="13561">IFERROR((U3070-U3069)/U3070*100%,"")</f>
        <v/>
      </c>
      <c r="V3071" s="107" t="str">
        <f>IFERROR((V3068-V3070)/V3070*100%,"")</f>
        <v/>
      </c>
      <c r="W3071" s="107" t="str">
        <f>IFERROR((W3068-W3070)/W3070*100%,"")</f>
        <v/>
      </c>
      <c r="X3071" s="107" t="str">
        <f>IFERROR((X3068-X3070)/X3070*100%,"")</f>
        <v/>
      </c>
      <c r="Y3071" s="107" t="str">
        <f>IFERROR((Y3068-Y3070)/Y3070*100%,"")</f>
        <v/>
      </c>
      <c r="Z3071" s="107" t="str">
        <f t="shared" ref="Z3071" si="13562">IFERROR((Z3070-Z3069)/Z3070*100%,"")</f>
        <v/>
      </c>
      <c r="AA3071" s="107" t="str">
        <f>IFERROR((AA3070-AA3068)/AA3070*100%,"")</f>
        <v/>
      </c>
      <c r="AB3071" s="107" t="str">
        <f>IFERROR((AB3070-AB3068)/AB3070*100%,"")</f>
        <v/>
      </c>
      <c r="AC3071" s="194" t="str">
        <f t="shared" ref="AC3071" si="13563">IFERROR((AC3070-AC3069)/AC3070*100%,"")</f>
        <v/>
      </c>
      <c r="AD3071" s="194" t="str">
        <f t="shared" ref="AD3071" si="13564">IFERROR((AD3070-AD3069)/AD3070*100%,"")</f>
        <v/>
      </c>
      <c r="AE3071" s="194" t="str">
        <f t="shared" ref="AE3071" si="13565">IFERROR((AE3070-AE3069)/AE3070*100%,"")</f>
        <v/>
      </c>
      <c r="AF3071" s="194" t="str">
        <f t="shared" ref="AF3071" si="13566">IFERROR((AF3070-AF3069)/AF3070*100%,"")</f>
        <v/>
      </c>
      <c r="AG3071" s="194" t="str">
        <f t="shared" ref="AG3071" si="13567">IFERROR((AG3070-AG3069)/AG3070*100%,"")</f>
        <v/>
      </c>
      <c r="AH3071" s="194" t="str">
        <f t="shared" ref="AH3071" si="13568">IFERROR((AH3070-AH3069)/AH3070*100%,"")</f>
        <v/>
      </c>
      <c r="AI3071" s="194" t="str">
        <f t="shared" ref="AI3071" si="13569">IFERROR((AI3070-AI3069)/AI3070*100%,"")</f>
        <v/>
      </c>
      <c r="AJ3071" s="194" t="str">
        <f t="shared" ref="AJ3071" si="13570">IFERROR((AJ3070-AJ3069)/AJ3070*100%,"")</f>
        <v/>
      </c>
      <c r="AK3071" s="194" t="str">
        <f t="shared" ref="AK3071" si="13571">IFERROR((AK3070-AK3069)/AK3070*100%,"")</f>
        <v/>
      </c>
      <c r="AL3071" s="194" t="str">
        <f t="shared" ref="AL3071" si="13572">IFERROR((AL3070-AL3069)/AL3070*100%,"")</f>
        <v/>
      </c>
      <c r="AM3071" s="227" t="str">
        <f>IFERROR((AM3070-AM3068)/AM3070*100%,"")</f>
        <v/>
      </c>
    </row>
    <row r="3072" spans="1:39" customFormat="1" outlineLevel="1">
      <c r="A3072" t="str">
        <f>B3059&amp;C3072</f>
        <v>Surname, Forename8</v>
      </c>
      <c r="B3072" s="256"/>
      <c r="C3072" s="123">
        <v>8</v>
      </c>
      <c r="D3072" s="26" t="s">
        <v>22</v>
      </c>
      <c r="E3072" s="103"/>
      <c r="F3072" s="219"/>
      <c r="G3072" s="220"/>
      <c r="H3072" s="15"/>
      <c r="I3072" s="16"/>
      <c r="J3072" s="17"/>
      <c r="K3072" s="94"/>
      <c r="L3072" s="94"/>
      <c r="M3072" s="94"/>
      <c r="N3072" s="94"/>
      <c r="O3072" s="94"/>
      <c r="P3072" s="94"/>
      <c r="Q3072" s="17" t="str">
        <f>IF(SUM(K3072:P3072)=0,"",SUM(K3072:P3072))</f>
        <v/>
      </c>
      <c r="R3072" s="94"/>
      <c r="S3072" s="94"/>
      <c r="T3072" s="17" t="str">
        <f>IF(SUM(R3072:S3072)=0,"",SUM(R3072:S3072))</f>
        <v/>
      </c>
      <c r="U3072" s="17"/>
      <c r="V3072" s="94"/>
      <c r="W3072" s="17"/>
      <c r="X3072" s="94" t="str">
        <f>IFERROR(AVERAGE(V3072:W3072),"")</f>
        <v/>
      </c>
      <c r="Y3072" s="17"/>
      <c r="Z3072" s="17"/>
      <c r="AA3072" s="71"/>
      <c r="AB3072" s="17"/>
      <c r="AC3072" s="190" t="str">
        <f>IF(J3072="","",IF(J3072&lt;&gt;0,INT(25.4347*POWER((18-J3072),1.81)),0))</f>
        <v/>
      </c>
      <c r="AD3072" s="190" t="str">
        <f>IFERROR(IF(Q3072&lt;&gt;0,INT(0.14354*POWER(((10*Q3072)-220),1.4)),0),"")</f>
        <v/>
      </c>
      <c r="AE3072" s="190" t="str">
        <f>IFERROR(IF(T3072&lt;&gt;0,INT(51.39*POWER((T3072-1.5),1.05)),0),"")</f>
        <v/>
      </c>
      <c r="AF3072" s="190">
        <f>IF(U3072&lt;&gt;0,INT(0.8465*POWER(((100*U3072)-75),1.42)),0)</f>
        <v>0</v>
      </c>
      <c r="AG3072" s="190" t="str">
        <f>IFERROR(IF(X3072&lt;&gt;0,INT(1.53775*POWER((82-X3072),1.81)),0),"")</f>
        <v/>
      </c>
      <c r="AH3072" s="190" t="str">
        <f>IF(Y3072="","",IF(Y3072&lt;&gt;0,INT(5.74352*POWER((28.5-Y3072),1.92)),0))</f>
        <v/>
      </c>
      <c r="AI3072" s="190">
        <f>IF(Z3072&lt;&gt;0,INT(12.91*POWER((Z3072-4),1.1)),0)</f>
        <v>0</v>
      </c>
      <c r="AJ3072" s="190" t="str">
        <f>IF(AA3072="","",IF(AA3072&lt;&gt;0,INT(0.2797*POWER(((100*AA3072)),1.35)),0))</f>
        <v/>
      </c>
      <c r="AK3072" s="191" t="str">
        <f>IF(AB3072="","",IF(AB3072&lt;&gt;0,INT(100.14*POWER((AB3072-1),1.08)),0))</f>
        <v/>
      </c>
      <c r="AL3072" s="192">
        <f>COUNT(J3072,Q3072,T3072,X3072,Y3072,AA3072,AB3072)</f>
        <v>0</v>
      </c>
      <c r="AM3072" s="193" t="str">
        <f>IF(AL3072=0,"",SUM(AC3072:AK3072))</f>
        <v/>
      </c>
    </row>
    <row r="3073" spans="1:39" customFormat="1" outlineLevel="1">
      <c r="B3073" s="256"/>
      <c r="C3073" s="124" t="s">
        <v>65</v>
      </c>
      <c r="D3073" s="103"/>
      <c r="E3073" s="103"/>
      <c r="F3073" s="219"/>
      <c r="G3073" s="220"/>
      <c r="H3073" s="104"/>
      <c r="I3073" s="105"/>
      <c r="J3073" s="107" t="str">
        <f>IFERROR((J3070-J3072)/J3072*100%,"")</f>
        <v/>
      </c>
      <c r="K3073" s="107" t="str">
        <f t="shared" ref="K3073:T3073" si="13573">IFERROR((K3072-K3070)/K3072*100%,"")</f>
        <v/>
      </c>
      <c r="L3073" s="107" t="str">
        <f t="shared" si="13573"/>
        <v/>
      </c>
      <c r="M3073" s="107" t="str">
        <f t="shared" si="13573"/>
        <v/>
      </c>
      <c r="N3073" s="107" t="str">
        <f t="shared" si="13573"/>
        <v/>
      </c>
      <c r="O3073" s="107" t="str">
        <f t="shared" si="13573"/>
        <v/>
      </c>
      <c r="P3073" s="107" t="str">
        <f t="shared" si="13573"/>
        <v/>
      </c>
      <c r="Q3073" s="107" t="str">
        <f t="shared" si="13573"/>
        <v/>
      </c>
      <c r="R3073" s="107" t="str">
        <f t="shared" si="13573"/>
        <v/>
      </c>
      <c r="S3073" s="107" t="str">
        <f t="shared" si="13573"/>
        <v/>
      </c>
      <c r="T3073" s="107" t="str">
        <f t="shared" si="13573"/>
        <v/>
      </c>
      <c r="U3073" s="107" t="str">
        <f t="shared" ref="U3073" si="13574">IFERROR((U3072-U3071)/U3072*100%,"")</f>
        <v/>
      </c>
      <c r="V3073" s="107" t="str">
        <f>IFERROR((V3070-V3072)/V3072*100%,"")</f>
        <v/>
      </c>
      <c r="W3073" s="107" t="str">
        <f>IFERROR((W3070-W3072)/W3072*100%,"")</f>
        <v/>
      </c>
      <c r="X3073" s="107" t="str">
        <f>IFERROR((X3070-X3072)/X3072*100%,"")</f>
        <v/>
      </c>
      <c r="Y3073" s="107" t="str">
        <f>IFERROR((Y3070-Y3072)/Y3072*100%,"")</f>
        <v/>
      </c>
      <c r="Z3073" s="107" t="str">
        <f t="shared" ref="Z3073" si="13575">IFERROR((Z3072-Z3071)/Z3072*100%,"")</f>
        <v/>
      </c>
      <c r="AA3073" s="107" t="str">
        <f>IFERROR((AA3072-AA3070)/AA3072*100%,"")</f>
        <v/>
      </c>
      <c r="AB3073" s="107" t="str">
        <f>IFERROR((AB3072-AB3070)/AB3072*100%,"")</f>
        <v/>
      </c>
      <c r="AC3073" s="194" t="str">
        <f t="shared" ref="AC3073" si="13576">IFERROR((AC3072-AC3071)/AC3072*100%,"")</f>
        <v/>
      </c>
      <c r="AD3073" s="194" t="str">
        <f t="shared" ref="AD3073" si="13577">IFERROR((AD3072-AD3071)/AD3072*100%,"")</f>
        <v/>
      </c>
      <c r="AE3073" s="194" t="str">
        <f t="shared" ref="AE3073" si="13578">IFERROR((AE3072-AE3071)/AE3072*100%,"")</f>
        <v/>
      </c>
      <c r="AF3073" s="194" t="str">
        <f t="shared" ref="AF3073" si="13579">IFERROR((AF3072-AF3071)/AF3072*100%,"")</f>
        <v/>
      </c>
      <c r="AG3073" s="194" t="str">
        <f t="shared" ref="AG3073" si="13580">IFERROR((AG3072-AG3071)/AG3072*100%,"")</f>
        <v/>
      </c>
      <c r="AH3073" s="194" t="str">
        <f t="shared" ref="AH3073" si="13581">IFERROR((AH3072-AH3071)/AH3072*100%,"")</f>
        <v/>
      </c>
      <c r="AI3073" s="194" t="str">
        <f t="shared" ref="AI3073" si="13582">IFERROR((AI3072-AI3071)/AI3072*100%,"")</f>
        <v/>
      </c>
      <c r="AJ3073" s="194" t="str">
        <f t="shared" ref="AJ3073" si="13583">IFERROR((AJ3072-AJ3071)/AJ3072*100%,"")</f>
        <v/>
      </c>
      <c r="AK3073" s="194" t="str">
        <f t="shared" ref="AK3073" si="13584">IFERROR((AK3072-AK3071)/AK3072*100%,"")</f>
        <v/>
      </c>
      <c r="AL3073" s="194" t="str">
        <f t="shared" ref="AL3073" si="13585">IFERROR((AL3072-AL3071)/AL3072*100%,"")</f>
        <v/>
      </c>
      <c r="AM3073" s="227" t="str">
        <f>IFERROR((AM3072-AM3070)/AM3072*100%,"")</f>
        <v/>
      </c>
    </row>
    <row r="3074" spans="1:39" customFormat="1" outlineLevel="1">
      <c r="A3074" t="str">
        <f>B3059&amp;C3074</f>
        <v>Surname, Forename9</v>
      </c>
      <c r="B3074" s="256"/>
      <c r="C3074" s="123">
        <v>9</v>
      </c>
      <c r="D3074" s="26" t="s">
        <v>22</v>
      </c>
      <c r="E3074" s="103"/>
      <c r="F3074" s="219"/>
      <c r="G3074" s="220"/>
      <c r="H3074" s="15"/>
      <c r="I3074" s="16"/>
      <c r="J3074" s="17"/>
      <c r="K3074" s="94"/>
      <c r="L3074" s="94"/>
      <c r="M3074" s="94"/>
      <c r="N3074" s="94"/>
      <c r="O3074" s="94"/>
      <c r="P3074" s="94"/>
      <c r="Q3074" s="17" t="str">
        <f>IF(SUM(K3074:P3074)=0,"",SUM(K3074:P3074))</f>
        <v/>
      </c>
      <c r="R3074" s="94"/>
      <c r="S3074" s="94"/>
      <c r="T3074" s="17" t="str">
        <f>IF(SUM(R3074:S3074)=0,"",SUM(R3074:S3074))</f>
        <v/>
      </c>
      <c r="U3074" s="17"/>
      <c r="V3074" s="94"/>
      <c r="W3074" s="17"/>
      <c r="X3074" s="94" t="str">
        <f>IFERROR(AVERAGE(V3074:W3074),"")</f>
        <v/>
      </c>
      <c r="Y3074" s="17"/>
      <c r="Z3074" s="17"/>
      <c r="AA3074" s="71"/>
      <c r="AB3074" s="17"/>
      <c r="AC3074" s="190" t="str">
        <f>IF(J3074="","",IF(J3074&lt;&gt;0,INT(25.4347*POWER((18-J3074),1.81)),0))</f>
        <v/>
      </c>
      <c r="AD3074" s="190" t="str">
        <f>IFERROR(IF(Q3074&lt;&gt;0,INT(0.14354*POWER(((10*Q3074)-220),1.4)),0),"")</f>
        <v/>
      </c>
      <c r="AE3074" s="190" t="str">
        <f>IFERROR(IF(T3074&lt;&gt;0,INT(51.39*POWER((T3074-1.5),1.05)),0),"")</f>
        <v/>
      </c>
      <c r="AF3074" s="190">
        <f>IF(U3074&lt;&gt;0,INT(0.8465*POWER(((100*U3074)-75),1.42)),0)</f>
        <v>0</v>
      </c>
      <c r="AG3074" s="190" t="str">
        <f>IFERROR(IF(X3074&lt;&gt;0,INT(1.53775*POWER((82-X3074),1.81)),0),"")</f>
        <v/>
      </c>
      <c r="AH3074" s="190" t="str">
        <f>IF(Y3074="","",IF(Y3074&lt;&gt;0,INT(5.74352*POWER((28.5-Y3074),1.92)),0))</f>
        <v/>
      </c>
      <c r="AI3074" s="190">
        <f>IF(Z3074&lt;&gt;0,INT(12.91*POWER((Z3074-4),1.1)),0)</f>
        <v>0</v>
      </c>
      <c r="AJ3074" s="190" t="str">
        <f>IF(AA3074="","",IF(AA3074&lt;&gt;0,INT(0.2797*POWER(((100*AA3074)),1.35)),0))</f>
        <v/>
      </c>
      <c r="AK3074" s="191" t="str">
        <f>IF(AB3074="","",IF(AB3074&lt;&gt;0,INT(100.14*POWER((AB3074-1),1.08)),0))</f>
        <v/>
      </c>
      <c r="AL3074" s="192">
        <f>COUNT(J3074,Q3074,T3074,X3074,Y3074,AA3074,AB3074)</f>
        <v>0</v>
      </c>
      <c r="AM3074" s="193" t="str">
        <f>IF(AL3074=0,"",SUM(AC3074:AK3074))</f>
        <v/>
      </c>
    </row>
    <row r="3075" spans="1:39" customFormat="1" outlineLevel="1">
      <c r="B3075" s="256"/>
      <c r="C3075" s="124" t="s">
        <v>65</v>
      </c>
      <c r="D3075" s="33"/>
      <c r="E3075" s="33"/>
      <c r="F3075" s="221"/>
      <c r="G3075" s="222"/>
      <c r="H3075" s="18"/>
      <c r="I3075" s="44"/>
      <c r="J3075" s="107" t="str">
        <f>IFERROR((J3072-J3074)/J3074*100%,"")</f>
        <v/>
      </c>
      <c r="K3075" s="107" t="str">
        <f t="shared" ref="K3075:T3075" si="13586">IFERROR((K3074-K3072)/K3074*100%,"")</f>
        <v/>
      </c>
      <c r="L3075" s="107" t="str">
        <f t="shared" si="13586"/>
        <v/>
      </c>
      <c r="M3075" s="107" t="str">
        <f t="shared" si="13586"/>
        <v/>
      </c>
      <c r="N3075" s="107" t="str">
        <f t="shared" si="13586"/>
        <v/>
      </c>
      <c r="O3075" s="107" t="str">
        <f t="shared" si="13586"/>
        <v/>
      </c>
      <c r="P3075" s="107" t="str">
        <f t="shared" si="13586"/>
        <v/>
      </c>
      <c r="Q3075" s="107" t="str">
        <f t="shared" si="13586"/>
        <v/>
      </c>
      <c r="R3075" s="107" t="str">
        <f t="shared" si="13586"/>
        <v/>
      </c>
      <c r="S3075" s="107" t="str">
        <f t="shared" si="13586"/>
        <v/>
      </c>
      <c r="T3075" s="107" t="str">
        <f t="shared" si="13586"/>
        <v/>
      </c>
      <c r="U3075" s="107" t="str">
        <f t="shared" ref="U3075" si="13587">IFERROR((U3074-U3073)/U3074*100%,"")</f>
        <v/>
      </c>
      <c r="V3075" s="107" t="str">
        <f>IFERROR((V3072-V3074)/V3074*100%,"")</f>
        <v/>
      </c>
      <c r="W3075" s="107" t="str">
        <f>IFERROR((W3072-W3074)/W3074*100%,"")</f>
        <v/>
      </c>
      <c r="X3075" s="107" t="str">
        <f>IFERROR((X3072-X3074)/X3074*100%,"")</f>
        <v/>
      </c>
      <c r="Y3075" s="107" t="str">
        <f>IFERROR((Y3072-Y3074)/Y3074*100%,"")</f>
        <v/>
      </c>
      <c r="Z3075" s="107" t="str">
        <f t="shared" ref="Z3075" si="13588">IFERROR((Z3074-Z3073)/Z3074*100%,"")</f>
        <v/>
      </c>
      <c r="AA3075" s="107" t="str">
        <f>IFERROR((AA3074-AA3072)/AA3074*100%,"")</f>
        <v/>
      </c>
      <c r="AB3075" s="107" t="str">
        <f>IFERROR((AB3074-AB3072)/AB3074*100%,"")</f>
        <v/>
      </c>
      <c r="AC3075" s="194" t="str">
        <f t="shared" ref="AC3075" si="13589">IFERROR((AC3074-AC3073)/AC3074*100%,"")</f>
        <v/>
      </c>
      <c r="AD3075" s="194" t="str">
        <f t="shared" ref="AD3075" si="13590">IFERROR((AD3074-AD3073)/AD3074*100%,"")</f>
        <v/>
      </c>
      <c r="AE3075" s="194" t="str">
        <f t="shared" ref="AE3075" si="13591">IFERROR((AE3074-AE3073)/AE3074*100%,"")</f>
        <v/>
      </c>
      <c r="AF3075" s="194" t="str">
        <f t="shared" ref="AF3075" si="13592">IFERROR((AF3074-AF3073)/AF3074*100%,"")</f>
        <v/>
      </c>
      <c r="AG3075" s="194" t="str">
        <f t="shared" ref="AG3075" si="13593">IFERROR((AG3074-AG3073)/AG3074*100%,"")</f>
        <v/>
      </c>
      <c r="AH3075" s="194" t="str">
        <f t="shared" ref="AH3075" si="13594">IFERROR((AH3074-AH3073)/AH3074*100%,"")</f>
        <v/>
      </c>
      <c r="AI3075" s="194" t="str">
        <f t="shared" ref="AI3075" si="13595">IFERROR((AI3074-AI3073)/AI3074*100%,"")</f>
        <v/>
      </c>
      <c r="AJ3075" s="194" t="str">
        <f t="shared" ref="AJ3075" si="13596">IFERROR((AJ3074-AJ3073)/AJ3074*100%,"")</f>
        <v/>
      </c>
      <c r="AK3075" s="194" t="str">
        <f t="shared" ref="AK3075" si="13597">IFERROR((AK3074-AK3073)/AK3074*100%,"")</f>
        <v/>
      </c>
      <c r="AL3075" s="194" t="str">
        <f t="shared" ref="AL3075" si="13598">IFERROR((AL3074-AL3073)/AL3074*100%,"")</f>
        <v/>
      </c>
      <c r="AM3075" s="227" t="str">
        <f>IFERROR((AM3074-AM3072)/AM3074*100%,"")</f>
        <v/>
      </c>
    </row>
    <row r="3076" spans="1:39" s="6" customFormat="1" outlineLevel="1">
      <c r="A3076" t="str">
        <f>B3059&amp;C3076</f>
        <v>Surname, Forename10</v>
      </c>
      <c r="B3076" s="256"/>
      <c r="C3076" s="125">
        <v>10</v>
      </c>
      <c r="D3076" s="33" t="s">
        <v>22</v>
      </c>
      <c r="E3076" s="33"/>
      <c r="F3076" s="223"/>
      <c r="G3076" s="224"/>
      <c r="H3076" s="18"/>
      <c r="I3076" s="44"/>
      <c r="J3076" s="34"/>
      <c r="K3076" s="34"/>
      <c r="L3076" s="34"/>
      <c r="M3076" s="34"/>
      <c r="N3076" s="34"/>
      <c r="O3076" s="34"/>
      <c r="P3076" s="34"/>
      <c r="Q3076" s="17" t="str">
        <f>IF(SUM(K3076:P3076)=0,"",SUM(K3076:P3076))</f>
        <v/>
      </c>
      <c r="R3076" s="94"/>
      <c r="S3076" s="94"/>
      <c r="T3076" s="17" t="str">
        <f>IF(SUM(R3076:S3076)=0,"",SUM(R3076:S3076))</f>
        <v/>
      </c>
      <c r="U3076" s="17"/>
      <c r="V3076" s="94"/>
      <c r="W3076" s="17"/>
      <c r="X3076" s="94" t="str">
        <f>IFERROR(AVERAGE(V3076:W3076),"")</f>
        <v/>
      </c>
      <c r="Y3076" s="17"/>
      <c r="Z3076" s="17"/>
      <c r="AA3076" s="71"/>
      <c r="AB3076" s="17"/>
      <c r="AC3076" s="190" t="str">
        <f>IF(J3076="","",IF(J3076&lt;&gt;0,INT(25.4347*POWER((18-J3076),1.81)),0))</f>
        <v/>
      </c>
      <c r="AD3076" s="190" t="str">
        <f>IFERROR(IF(Q3076&lt;&gt;0,INT(0.14354*POWER(((10*Q3076)-220),1.4)),0),"")</f>
        <v/>
      </c>
      <c r="AE3076" s="190" t="str">
        <f>IFERROR(IF(T3076&lt;&gt;0,INT(51.39*POWER((T3076-1.5),1.05)),0),"")</f>
        <v/>
      </c>
      <c r="AF3076" s="190">
        <f>IF(U3076&lt;&gt;0,INT(0.8465*POWER(((100*U3076)-75),1.42)),0)</f>
        <v>0</v>
      </c>
      <c r="AG3076" s="190" t="str">
        <f>IFERROR(IF(X3076&lt;&gt;0,INT(1.53775*POWER((82-X3076),1.81)),0),"")</f>
        <v/>
      </c>
      <c r="AH3076" s="190" t="str">
        <f>IF(Y3076="","",IF(Y3076&lt;&gt;0,INT(5.74352*POWER((28.5-Y3076),1.92)),0))</f>
        <v/>
      </c>
      <c r="AI3076" s="190">
        <f>IF(Z3076&lt;&gt;0,INT(12.91*POWER((Z3076-4),1.1)),0)</f>
        <v>0</v>
      </c>
      <c r="AJ3076" s="190" t="str">
        <f>IF(AA3076="","",IF(AA3076&lt;&gt;0,INT(0.2797*POWER(((100*AA3076)),1.35)),0))</f>
        <v/>
      </c>
      <c r="AK3076" s="191" t="str">
        <f>IF(AB3076="","",IF(AB3076&lt;&gt;0,INT(100.14*POWER((AB3076-1),1.08)),0))</f>
        <v/>
      </c>
      <c r="AL3076" s="192">
        <f>COUNT(J3076,Q3076,T3076,X3076,Y3076,AA3076,AB3076)</f>
        <v>0</v>
      </c>
      <c r="AM3076" s="193" t="str">
        <f>IF(AL3076=0,"",SUM(AC3076:AK3076))</f>
        <v/>
      </c>
    </row>
    <row r="3077" spans="1:39" s="6" customFormat="1" outlineLevel="1">
      <c r="A3077"/>
      <c r="B3077" s="257"/>
      <c r="C3077" s="126" t="s">
        <v>65</v>
      </c>
      <c r="D3077" s="33"/>
      <c r="E3077" s="33"/>
      <c r="F3077" s="223"/>
      <c r="G3077" s="224"/>
      <c r="H3077" s="18"/>
      <c r="I3077" s="44"/>
      <c r="J3077" s="107" t="str">
        <f>IFERROR((J3074-J3076)/J3076*100%,"")</f>
        <v/>
      </c>
      <c r="K3077" s="107" t="str">
        <f t="shared" ref="K3077:T3077" si="13599">IFERROR((K3076-K3074)/K3076*100%,"")</f>
        <v/>
      </c>
      <c r="L3077" s="107" t="str">
        <f t="shared" si="13599"/>
        <v/>
      </c>
      <c r="M3077" s="107" t="str">
        <f t="shared" si="13599"/>
        <v/>
      </c>
      <c r="N3077" s="107" t="str">
        <f t="shared" si="13599"/>
        <v/>
      </c>
      <c r="O3077" s="107" t="str">
        <f t="shared" si="13599"/>
        <v/>
      </c>
      <c r="P3077" s="107" t="str">
        <f t="shared" si="13599"/>
        <v/>
      </c>
      <c r="Q3077" s="107" t="str">
        <f t="shared" si="13599"/>
        <v/>
      </c>
      <c r="R3077" s="107" t="str">
        <f t="shared" si="13599"/>
        <v/>
      </c>
      <c r="S3077" s="107" t="str">
        <f t="shared" si="13599"/>
        <v/>
      </c>
      <c r="T3077" s="107" t="str">
        <f t="shared" si="13599"/>
        <v/>
      </c>
      <c r="U3077" s="107" t="str">
        <f t="shared" ref="U3077" si="13600">IFERROR((U3076-U3075)/U3076*100%,"")</f>
        <v/>
      </c>
      <c r="V3077" s="107" t="str">
        <f>IFERROR((V3074-V3076)/V3076*100%,"")</f>
        <v/>
      </c>
      <c r="W3077" s="107" t="str">
        <f>IFERROR((W3074-W3076)/W3076*100%,"")</f>
        <v/>
      </c>
      <c r="X3077" s="107" t="str">
        <f>IFERROR((X3074-X3076)/X3076*100%,"")</f>
        <v/>
      </c>
      <c r="Y3077" s="107" t="str">
        <f>IFERROR((Y3074-Y3076)/Y3076*100%,"")</f>
        <v/>
      </c>
      <c r="Z3077" s="107" t="str">
        <f t="shared" ref="Z3077" si="13601">IFERROR((Z3076-Z3075)/Z3076*100%,"")</f>
        <v/>
      </c>
      <c r="AA3077" s="107" t="str">
        <f>IFERROR((AA3076-AA3074)/AA3076*100%,"")</f>
        <v/>
      </c>
      <c r="AB3077" s="107" t="str">
        <f>IFERROR((AB3076-AB3074)/AB3076*100%,"")</f>
        <v/>
      </c>
      <c r="AC3077" s="194" t="str">
        <f t="shared" ref="AC3077" si="13602">IFERROR((AC3076-AC3075)/AC3076*100%,"")</f>
        <v/>
      </c>
      <c r="AD3077" s="194" t="str">
        <f t="shared" ref="AD3077" si="13603">IFERROR((AD3076-AD3075)/AD3076*100%,"")</f>
        <v/>
      </c>
      <c r="AE3077" s="194" t="str">
        <f t="shared" ref="AE3077" si="13604">IFERROR((AE3076-AE3075)/AE3076*100%,"")</f>
        <v/>
      </c>
      <c r="AF3077" s="194" t="str">
        <f t="shared" ref="AF3077" si="13605">IFERROR((AF3076-AF3075)/AF3076*100%,"")</f>
        <v/>
      </c>
      <c r="AG3077" s="194" t="str">
        <f t="shared" ref="AG3077" si="13606">IFERROR((AG3076-AG3075)/AG3076*100%,"")</f>
        <v/>
      </c>
      <c r="AH3077" s="194" t="str">
        <f t="shared" ref="AH3077" si="13607">IFERROR((AH3076-AH3075)/AH3076*100%,"")</f>
        <v/>
      </c>
      <c r="AI3077" s="194" t="str">
        <f t="shared" ref="AI3077" si="13608">IFERROR((AI3076-AI3075)/AI3076*100%,"")</f>
        <v/>
      </c>
      <c r="AJ3077" s="194" t="str">
        <f t="shared" ref="AJ3077" si="13609">IFERROR((AJ3076-AJ3075)/AJ3076*100%,"")</f>
        <v/>
      </c>
      <c r="AK3077" s="194" t="str">
        <f t="shared" ref="AK3077" si="13610">IFERROR((AK3076-AK3075)/AK3076*100%,"")</f>
        <v/>
      </c>
      <c r="AL3077" s="194" t="str">
        <f t="shared" ref="AL3077" si="13611">IFERROR((AL3076-AL3075)/AL3076*100%,"")</f>
        <v/>
      </c>
      <c r="AM3077" s="227" t="str">
        <f>IFERROR((AM3076-AM3074)/AM3076*100%,"")</f>
        <v/>
      </c>
    </row>
    <row r="3078" spans="1:39" s="45" customFormat="1" outlineLevel="1">
      <c r="B3078" s="115"/>
      <c r="C3078" s="32"/>
      <c r="D3078" s="33"/>
      <c r="E3078" s="33"/>
      <c r="F3078" s="33"/>
      <c r="G3078" s="33"/>
      <c r="H3078" s="18"/>
      <c r="I3078" s="44"/>
      <c r="J3078" s="34"/>
      <c r="K3078" s="34"/>
      <c r="L3078" s="34"/>
      <c r="M3078" s="34"/>
      <c r="N3078" s="34"/>
      <c r="O3078" s="34"/>
      <c r="P3078" s="34"/>
      <c r="Q3078" s="34"/>
      <c r="R3078" s="34"/>
      <c r="S3078" s="34"/>
      <c r="T3078" s="34"/>
      <c r="U3078" s="34"/>
      <c r="V3078" s="34"/>
      <c r="W3078" s="34"/>
      <c r="X3078" s="34"/>
      <c r="Y3078" s="34"/>
      <c r="Z3078" s="34"/>
      <c r="AA3078" s="34"/>
      <c r="AB3078" s="34"/>
      <c r="AC3078" s="195"/>
      <c r="AD3078" s="196"/>
      <c r="AE3078" s="196"/>
      <c r="AF3078" s="196"/>
      <c r="AG3078" s="196"/>
      <c r="AH3078" s="196"/>
      <c r="AI3078" s="196"/>
      <c r="AJ3078" s="196"/>
      <c r="AK3078" s="197"/>
      <c r="AL3078" s="196"/>
      <c r="AM3078" s="198"/>
    </row>
    <row r="3079" spans="1:39" s="6" customFormat="1" outlineLevel="1">
      <c r="B3079" s="116"/>
      <c r="C3079" s="35"/>
      <c r="D3079" s="36"/>
      <c r="E3079" s="36"/>
      <c r="F3079" s="36"/>
      <c r="G3079" s="36"/>
      <c r="H3079" s="37"/>
      <c r="I3079" s="38" t="s">
        <v>24</v>
      </c>
      <c r="J3079" s="21" t="e">
        <f>AVERAGE(J3059:J3060,J3062,J3064,J3066,J3068,J3070,J3072,J3074,J3076)</f>
        <v>#DIV/0!</v>
      </c>
      <c r="K3079" s="21" t="e">
        <f t="shared" ref="K3079:AB3079" si="13612">AVERAGE(K3059:K3060,K3062,K3064,K3066,K3068,K3070,K3072,K3074,K3076)</f>
        <v>#DIV/0!</v>
      </c>
      <c r="L3079" s="21" t="e">
        <f t="shared" si="13612"/>
        <v>#DIV/0!</v>
      </c>
      <c r="M3079" s="21" t="e">
        <f t="shared" si="13612"/>
        <v>#DIV/0!</v>
      </c>
      <c r="N3079" s="21" t="e">
        <f t="shared" si="13612"/>
        <v>#DIV/0!</v>
      </c>
      <c r="O3079" s="21" t="e">
        <f t="shared" si="13612"/>
        <v>#DIV/0!</v>
      </c>
      <c r="P3079" s="21" t="e">
        <f t="shared" si="13612"/>
        <v>#DIV/0!</v>
      </c>
      <c r="Q3079" s="21">
        <f t="shared" si="13612"/>
        <v>0</v>
      </c>
      <c r="R3079" s="21" t="e">
        <f t="shared" si="13612"/>
        <v>#DIV/0!</v>
      </c>
      <c r="S3079" s="21" t="e">
        <f t="shared" si="13612"/>
        <v>#DIV/0!</v>
      </c>
      <c r="T3079" s="21">
        <f t="shared" si="13612"/>
        <v>0</v>
      </c>
      <c r="U3079" s="21" t="e">
        <f t="shared" si="13612"/>
        <v>#DIV/0!</v>
      </c>
      <c r="V3079" s="21" t="e">
        <f t="shared" si="13612"/>
        <v>#DIV/0!</v>
      </c>
      <c r="W3079" s="21" t="e">
        <f t="shared" si="13612"/>
        <v>#DIV/0!</v>
      </c>
      <c r="X3079" s="21" t="e">
        <f t="shared" si="13612"/>
        <v>#DIV/0!</v>
      </c>
      <c r="Y3079" s="21" t="e">
        <f t="shared" si="13612"/>
        <v>#DIV/0!</v>
      </c>
      <c r="Z3079" s="21" t="e">
        <f t="shared" si="13612"/>
        <v>#DIV/0!</v>
      </c>
      <c r="AA3079" s="21" t="e">
        <f t="shared" si="13612"/>
        <v>#DIV/0!</v>
      </c>
      <c r="AB3079" s="21" t="e">
        <f t="shared" si="13612"/>
        <v>#DIV/0!</v>
      </c>
      <c r="AC3079" s="199"/>
      <c r="AD3079" s="200"/>
      <c r="AE3079" s="200"/>
      <c r="AF3079" s="200"/>
      <c r="AG3079" s="200"/>
      <c r="AH3079" s="200"/>
      <c r="AI3079" s="200"/>
      <c r="AJ3079" s="200"/>
      <c r="AK3079" s="201"/>
      <c r="AL3079" s="200"/>
      <c r="AM3079" s="202"/>
    </row>
    <row r="3080" spans="1:39" s="6" customFormat="1" outlineLevel="1">
      <c r="B3080" s="116"/>
      <c r="C3080" s="35"/>
      <c r="D3080" s="36"/>
      <c r="E3080" s="36"/>
      <c r="F3080" s="36"/>
      <c r="G3080" s="36"/>
      <c r="H3080" s="37"/>
      <c r="I3080" s="38" t="s">
        <v>26</v>
      </c>
      <c r="J3080" s="21">
        <f>MIN(J3059:J3060,J3062,J3064,J3066,J3068,J3070,J3072,J3074,J3076)</f>
        <v>0</v>
      </c>
      <c r="K3080" s="21">
        <f t="shared" ref="K3080:AB3080" si="13613">MIN(K3059:K3060,K3062,K3064,K3066,K3068,K3070,K3072,K3074,K3076)</f>
        <v>0</v>
      </c>
      <c r="L3080" s="21">
        <f t="shared" si="13613"/>
        <v>0</v>
      </c>
      <c r="M3080" s="21">
        <f t="shared" si="13613"/>
        <v>0</v>
      </c>
      <c r="N3080" s="21">
        <f t="shared" si="13613"/>
        <v>0</v>
      </c>
      <c r="O3080" s="21">
        <f t="shared" si="13613"/>
        <v>0</v>
      </c>
      <c r="P3080" s="21">
        <f t="shared" si="13613"/>
        <v>0</v>
      </c>
      <c r="Q3080" s="21">
        <f t="shared" si="13613"/>
        <v>0</v>
      </c>
      <c r="R3080" s="21">
        <f t="shared" si="13613"/>
        <v>0</v>
      </c>
      <c r="S3080" s="21">
        <f t="shared" si="13613"/>
        <v>0</v>
      </c>
      <c r="T3080" s="21">
        <f t="shared" si="13613"/>
        <v>0</v>
      </c>
      <c r="U3080" s="21">
        <f t="shared" si="13613"/>
        <v>0</v>
      </c>
      <c r="V3080" s="21">
        <f t="shared" si="13613"/>
        <v>0</v>
      </c>
      <c r="W3080" s="21">
        <f t="shared" si="13613"/>
        <v>0</v>
      </c>
      <c r="X3080" s="21" t="e">
        <f t="shared" si="13613"/>
        <v>#DIV/0!</v>
      </c>
      <c r="Y3080" s="21">
        <f t="shared" si="13613"/>
        <v>0</v>
      </c>
      <c r="Z3080" s="21">
        <f t="shared" si="13613"/>
        <v>0</v>
      </c>
      <c r="AA3080" s="21">
        <f t="shared" si="13613"/>
        <v>0</v>
      </c>
      <c r="AB3080" s="21">
        <f t="shared" si="13613"/>
        <v>0</v>
      </c>
      <c r="AC3080" s="199"/>
      <c r="AD3080" s="200"/>
      <c r="AE3080" s="200"/>
      <c r="AF3080" s="200"/>
      <c r="AG3080" s="200"/>
      <c r="AH3080" s="200"/>
      <c r="AI3080" s="200"/>
      <c r="AJ3080" s="200"/>
      <c r="AK3080" s="201"/>
      <c r="AL3080" s="200"/>
      <c r="AM3080" s="202"/>
    </row>
    <row r="3081" spans="1:39" s="6" customFormat="1" outlineLevel="1">
      <c r="B3081" s="116"/>
      <c r="C3081" s="35"/>
      <c r="D3081" s="36"/>
      <c r="E3081" s="36"/>
      <c r="F3081" s="36"/>
      <c r="G3081" s="36"/>
      <c r="H3081" s="37"/>
      <c r="I3081" s="38" t="s">
        <v>25</v>
      </c>
      <c r="J3081" s="21">
        <f>MAX(J3059:J3060,J3062,J3064,J3066,J3068,J3070,J3072,J3074,J3076)</f>
        <v>0</v>
      </c>
      <c r="K3081" s="21">
        <f t="shared" ref="K3081:AB3081" si="13614">MAX(K3059:K3060,K3062,K3064,K3066,K3068,K3070,K3072,K3074,K3076)</f>
        <v>0</v>
      </c>
      <c r="L3081" s="21">
        <f t="shared" si="13614"/>
        <v>0</v>
      </c>
      <c r="M3081" s="21">
        <f t="shared" si="13614"/>
        <v>0</v>
      </c>
      <c r="N3081" s="21">
        <f t="shared" si="13614"/>
        <v>0</v>
      </c>
      <c r="O3081" s="21">
        <f t="shared" si="13614"/>
        <v>0</v>
      </c>
      <c r="P3081" s="21">
        <f t="shared" si="13614"/>
        <v>0</v>
      </c>
      <c r="Q3081" s="21">
        <f t="shared" si="13614"/>
        <v>0</v>
      </c>
      <c r="R3081" s="21">
        <f t="shared" si="13614"/>
        <v>0</v>
      </c>
      <c r="S3081" s="21">
        <f t="shared" si="13614"/>
        <v>0</v>
      </c>
      <c r="T3081" s="21">
        <f t="shared" si="13614"/>
        <v>0</v>
      </c>
      <c r="U3081" s="21">
        <f t="shared" si="13614"/>
        <v>0</v>
      </c>
      <c r="V3081" s="21">
        <f t="shared" si="13614"/>
        <v>0</v>
      </c>
      <c r="W3081" s="21">
        <f t="shared" si="13614"/>
        <v>0</v>
      </c>
      <c r="X3081" s="21" t="e">
        <f t="shared" si="13614"/>
        <v>#DIV/0!</v>
      </c>
      <c r="Y3081" s="21">
        <f t="shared" si="13614"/>
        <v>0</v>
      </c>
      <c r="Z3081" s="21">
        <f t="shared" si="13614"/>
        <v>0</v>
      </c>
      <c r="AA3081" s="21">
        <f t="shared" si="13614"/>
        <v>0</v>
      </c>
      <c r="AB3081" s="21">
        <f t="shared" si="13614"/>
        <v>0</v>
      </c>
      <c r="AC3081" s="199"/>
      <c r="AD3081" s="200"/>
      <c r="AE3081" s="200"/>
      <c r="AF3081" s="200"/>
      <c r="AG3081" s="200"/>
      <c r="AH3081" s="200"/>
      <c r="AI3081" s="200"/>
      <c r="AJ3081" s="200"/>
      <c r="AK3081" s="201"/>
      <c r="AL3081" s="200"/>
      <c r="AM3081" s="202"/>
    </row>
    <row r="3082" spans="1:39" s="6" customFormat="1" outlineLevel="1">
      <c r="B3082" s="116"/>
      <c r="C3082" s="35"/>
      <c r="D3082" s="36"/>
      <c r="E3082" s="36"/>
      <c r="F3082" s="36"/>
      <c r="G3082" s="36"/>
      <c r="H3082" s="37"/>
      <c r="I3082" s="38"/>
      <c r="J3082" s="21"/>
      <c r="K3082" s="21"/>
      <c r="L3082" s="21"/>
      <c r="M3082" s="21"/>
      <c r="N3082" s="21"/>
      <c r="O3082" s="21"/>
      <c r="P3082" s="21"/>
      <c r="Q3082" s="21"/>
      <c r="R3082" s="21"/>
      <c r="S3082" s="21"/>
      <c r="T3082" s="21"/>
      <c r="U3082" s="21"/>
      <c r="V3082" s="21"/>
      <c r="W3082" s="21"/>
      <c r="X3082" s="21"/>
      <c r="Y3082" s="21"/>
      <c r="Z3082" s="21"/>
      <c r="AA3082" s="21"/>
      <c r="AB3082" s="21"/>
      <c r="AC3082" s="200"/>
      <c r="AD3082" s="200"/>
      <c r="AE3082" s="200"/>
      <c r="AF3082" s="200"/>
      <c r="AG3082" s="200"/>
      <c r="AH3082" s="200"/>
      <c r="AI3082" s="200"/>
      <c r="AJ3082" s="200"/>
      <c r="AK3082" s="200"/>
      <c r="AL3082" s="200"/>
      <c r="AM3082" s="202"/>
    </row>
    <row r="3083" spans="1:39" s="31" customFormat="1" ht="16.5" outlineLevel="1" thickBot="1">
      <c r="B3083" s="117"/>
      <c r="C3083" s="39"/>
      <c r="D3083" s="40"/>
      <c r="E3083" s="40"/>
      <c r="F3083" s="40"/>
      <c r="G3083" s="40"/>
      <c r="H3083" s="41"/>
      <c r="I3083" s="42"/>
      <c r="J3083" s="43"/>
      <c r="K3083" s="43"/>
      <c r="L3083" s="43"/>
      <c r="M3083" s="43"/>
      <c r="N3083" s="43"/>
      <c r="O3083" s="43"/>
      <c r="P3083" s="43"/>
      <c r="Q3083" s="43"/>
      <c r="R3083" s="43"/>
      <c r="S3083" s="43"/>
      <c r="T3083" s="43"/>
      <c r="U3083" s="43"/>
      <c r="V3083" s="43"/>
      <c r="W3083" s="43"/>
      <c r="X3083" s="43"/>
      <c r="Y3083" s="43"/>
      <c r="Z3083" s="43"/>
      <c r="AA3083" s="43"/>
      <c r="AB3083" s="43"/>
      <c r="AC3083" s="204"/>
      <c r="AD3083" s="204"/>
      <c r="AE3083" s="204"/>
      <c r="AF3083" s="204"/>
      <c r="AG3083" s="204"/>
      <c r="AH3083" s="204"/>
      <c r="AI3083" s="204"/>
      <c r="AJ3083" s="204"/>
      <c r="AK3083" s="204"/>
      <c r="AL3083" s="204"/>
      <c r="AM3083" s="205"/>
    </row>
    <row r="3084" spans="1:39" customFormat="1">
      <c r="B3084" s="118"/>
      <c r="C3084" s="28"/>
      <c r="D3084" s="19"/>
      <c r="E3084" s="19"/>
      <c r="F3084" s="19"/>
      <c r="G3084" s="19"/>
      <c r="H3084" s="29"/>
      <c r="I3084" s="20"/>
      <c r="J3084" s="30"/>
      <c r="K3084" s="30"/>
      <c r="L3084" s="30"/>
      <c r="M3084" s="30"/>
      <c r="N3084" s="30"/>
      <c r="O3084" s="30"/>
      <c r="P3084" s="30"/>
      <c r="Q3084" s="30"/>
      <c r="R3084" s="30"/>
      <c r="S3084" s="30"/>
      <c r="T3084" s="30"/>
      <c r="U3084" s="30"/>
      <c r="V3084" s="30"/>
      <c r="W3084" s="30"/>
      <c r="X3084" s="30"/>
      <c r="Y3084" s="30"/>
      <c r="Z3084" s="30"/>
      <c r="AA3084" s="30"/>
      <c r="AB3084" s="30"/>
      <c r="AC3084" s="206"/>
      <c r="AD3084" s="206"/>
      <c r="AE3084" s="206"/>
      <c r="AF3084" s="206"/>
      <c r="AG3084" s="206"/>
      <c r="AH3084" s="206"/>
      <c r="AI3084" s="206"/>
      <c r="AJ3084" s="206"/>
      <c r="AK3084" s="206"/>
      <c r="AL3084" s="206"/>
      <c r="AM3084" s="207"/>
    </row>
    <row r="3085" spans="1:39" customFormat="1" outlineLevel="1">
      <c r="B3085" s="114" t="s">
        <v>41</v>
      </c>
      <c r="C3085" s="28"/>
      <c r="D3085" s="19"/>
      <c r="E3085" s="19"/>
      <c r="F3085" s="19"/>
      <c r="G3085" s="19"/>
      <c r="H3085" s="29"/>
      <c r="I3085" s="20"/>
      <c r="J3085" s="30"/>
      <c r="K3085" s="30"/>
      <c r="L3085" s="30"/>
      <c r="M3085" s="30"/>
      <c r="N3085" s="30"/>
      <c r="O3085" s="30"/>
      <c r="P3085" s="30"/>
      <c r="Q3085" s="30"/>
      <c r="R3085" s="30"/>
      <c r="S3085" s="30"/>
      <c r="T3085" s="30"/>
      <c r="U3085" s="30"/>
      <c r="V3085" s="30"/>
      <c r="W3085" s="30"/>
      <c r="X3085" s="30"/>
      <c r="Y3085" s="30"/>
      <c r="Z3085" s="30"/>
      <c r="AA3085" s="30"/>
      <c r="AB3085" s="30"/>
      <c r="AC3085" s="206"/>
      <c r="AD3085" s="206"/>
      <c r="AE3085" s="206"/>
      <c r="AF3085" s="206"/>
      <c r="AG3085" s="206"/>
      <c r="AH3085" s="206"/>
      <c r="AI3085" s="206"/>
      <c r="AJ3085" s="206"/>
      <c r="AK3085" s="206"/>
      <c r="AL3085" s="206"/>
      <c r="AM3085" s="207"/>
    </row>
    <row r="3086" spans="1:39" customFormat="1" outlineLevel="1">
      <c r="A3086" t="str">
        <f>B3086&amp;C3086</f>
        <v>Surname, Forename1</v>
      </c>
      <c r="B3086" s="255" t="s">
        <v>28</v>
      </c>
      <c r="C3086" s="122">
        <v>1</v>
      </c>
      <c r="D3086" s="26" t="s">
        <v>22</v>
      </c>
      <c r="E3086" s="103"/>
      <c r="F3086" s="217"/>
      <c r="G3086" s="218"/>
      <c r="H3086" s="16"/>
      <c r="I3086" s="16"/>
      <c r="J3086" s="17"/>
      <c r="K3086" s="94"/>
      <c r="L3086" s="94"/>
      <c r="M3086" s="94"/>
      <c r="N3086" s="94"/>
      <c r="O3086" s="94"/>
      <c r="P3086" s="94"/>
      <c r="Q3086" s="17">
        <f>SUM(K3086:P3086)</f>
        <v>0</v>
      </c>
      <c r="R3086" s="94"/>
      <c r="S3086" s="94"/>
      <c r="T3086" s="17">
        <f>SUM(R3086:S3086)</f>
        <v>0</v>
      </c>
      <c r="U3086" s="17"/>
      <c r="V3086" s="94"/>
      <c r="W3086" s="17"/>
      <c r="X3086" s="94" t="e">
        <f>AVERAGE(V3086:W3086)</f>
        <v>#DIV/0!</v>
      </c>
      <c r="Y3086" s="17"/>
      <c r="Z3086" s="17"/>
      <c r="AA3086" s="17"/>
      <c r="AB3086" s="17"/>
      <c r="AC3086" s="190">
        <f>IF(J3086&lt;&gt;0,INT(25.4347*POWER((18-J3086),1.81)),0)</f>
        <v>0</v>
      </c>
      <c r="AD3086" s="190">
        <f>IF(Q3086&lt;&gt;0,INT(0.14354*POWER(((10*Q3086)-220),1.4)),0)</f>
        <v>0</v>
      </c>
      <c r="AE3086" s="190">
        <f>IF(T3086&lt;&gt;0,INT(51.39*POWER((T3086-1.5),1.05)),0)</f>
        <v>0</v>
      </c>
      <c r="AF3086" s="190">
        <f>IF(U3086&lt;&gt;0,INT(0.8465*POWER(((100*U3086)-75),1.42)),0)</f>
        <v>0</v>
      </c>
      <c r="AG3086" s="190" t="e">
        <f>IF(X3086&lt;&gt;0,INT(1.53775*POWER((82-X3086),1.81)),0)</f>
        <v>#DIV/0!</v>
      </c>
      <c r="AH3086" s="190">
        <f>IF(Y3086&lt;&gt;0,INT(5.74352*POWER((28.5-Y3086),1.92)),0)</f>
        <v>0</v>
      </c>
      <c r="AI3086" s="190">
        <f>IF(Z3086&lt;&gt;0,INT(12.91*POWER((Z3086-4),1.1)),0)</f>
        <v>0</v>
      </c>
      <c r="AJ3086" s="190">
        <f>IF(AA3086&lt;&gt;0,INT(0.2797*POWER(((100*AA3086)),1.35)),0)</f>
        <v>0</v>
      </c>
      <c r="AK3086" s="191">
        <f>IF(AB3086&lt;&gt;0,INT(100.14*POWER((AB3086-1),1.08)),0)</f>
        <v>0</v>
      </c>
      <c r="AL3086" s="208">
        <v>7</v>
      </c>
      <c r="AM3086" s="193" t="e">
        <f>SUM(AC3086:AK3086)</f>
        <v>#DIV/0!</v>
      </c>
    </row>
    <row r="3087" spans="1:39" customFormat="1" outlineLevel="1">
      <c r="A3087" t="str">
        <f>B3086&amp;C3087</f>
        <v>Surname, Forename2</v>
      </c>
      <c r="B3087" s="256"/>
      <c r="C3087" s="123">
        <v>2</v>
      </c>
      <c r="D3087" s="26" t="s">
        <v>22</v>
      </c>
      <c r="E3087" s="103"/>
      <c r="F3087" s="219"/>
      <c r="G3087" s="220"/>
      <c r="H3087" s="15"/>
      <c r="I3087" s="16"/>
      <c r="J3087" s="17"/>
      <c r="K3087" s="94"/>
      <c r="L3087" s="94"/>
      <c r="M3087" s="94"/>
      <c r="N3087" s="94"/>
      <c r="O3087" s="94"/>
      <c r="P3087" s="94"/>
      <c r="Q3087" s="17" t="str">
        <f>IF(SUM(K3087:P3087)=0,"",SUM(K3087:P3087))</f>
        <v/>
      </c>
      <c r="R3087" s="94"/>
      <c r="S3087" s="94"/>
      <c r="T3087" s="17" t="str">
        <f>IF(SUM(R3087:S3087)=0,"",SUM(R3087:S3087))</f>
        <v/>
      </c>
      <c r="U3087" s="17"/>
      <c r="V3087" s="94"/>
      <c r="W3087" s="17"/>
      <c r="X3087" s="94" t="str">
        <f>IFERROR(AVERAGE(V3087:W3087),"")</f>
        <v/>
      </c>
      <c r="Y3087" s="17"/>
      <c r="Z3087" s="17"/>
      <c r="AA3087" s="71"/>
      <c r="AB3087" s="17"/>
      <c r="AC3087" s="190" t="str">
        <f>IF(J3087="","",IF(J3087&lt;&gt;0,INT(25.4347*POWER((18-J3087),1.81)),0))</f>
        <v/>
      </c>
      <c r="AD3087" s="190" t="str">
        <f>IFERROR(IF(Q3087&lt;&gt;0,INT(0.14354*POWER(((10*Q3087)-220),1.4)),0),"")</f>
        <v/>
      </c>
      <c r="AE3087" s="190" t="str">
        <f>IFERROR(IF(T3087&lt;&gt;0,INT(51.39*POWER((T3087-1.5),1.05)),0),"")</f>
        <v/>
      </c>
      <c r="AF3087" s="190">
        <f>IF(U3087&lt;&gt;0,INT(0.8465*POWER(((100*U3087)-75),1.42)),0)</f>
        <v>0</v>
      </c>
      <c r="AG3087" s="190" t="str">
        <f>IFERROR(IF(X3087&lt;&gt;0,INT(1.53775*POWER((82-X3087),1.81)),0),"")</f>
        <v/>
      </c>
      <c r="AH3087" s="190" t="str">
        <f>IF(Y3087="","",IF(Y3087&lt;&gt;0,INT(5.74352*POWER((28.5-Y3087),1.92)),0))</f>
        <v/>
      </c>
      <c r="AI3087" s="190">
        <f>IF(Z3087&lt;&gt;0,INT(12.91*POWER((Z3087-4),1.1)),0)</f>
        <v>0</v>
      </c>
      <c r="AJ3087" s="190" t="str">
        <f>IF(AA3087="","",IF(AA3087&lt;&gt;0,INT(0.2797*POWER(((100*AA3087)),1.35)),0))</f>
        <v/>
      </c>
      <c r="AK3087" s="191" t="str">
        <f>IF(AB3087="","",IF(AB3087&lt;&gt;0,INT(100.14*POWER((AB3087-1),1.08)),0))</f>
        <v/>
      </c>
      <c r="AL3087" s="192">
        <f>COUNT(J3087,Q3087,T3087,X3087,Y3087,AA3087,AB3087)</f>
        <v>0</v>
      </c>
      <c r="AM3087" s="193" t="str">
        <f>IF(AL3087=0,"",SUM(AC3087:AK3087))</f>
        <v/>
      </c>
    </row>
    <row r="3088" spans="1:39" customFormat="1" outlineLevel="1">
      <c r="B3088" s="256"/>
      <c r="C3088" s="124" t="s">
        <v>65</v>
      </c>
      <c r="D3088" s="103"/>
      <c r="E3088" s="103"/>
      <c r="F3088" s="219"/>
      <c r="G3088" s="220"/>
      <c r="H3088" s="104"/>
      <c r="I3088" s="105"/>
      <c r="J3088" s="107" t="str">
        <f>IFERROR((J3086-J3087)/J3087*100%,"")</f>
        <v/>
      </c>
      <c r="K3088" s="107" t="str">
        <f>IFERROR((K3087-K3086)/K3087*100%,"")</f>
        <v/>
      </c>
      <c r="L3088" s="107" t="str">
        <f t="shared" ref="L3088:S3088" si="13615">IFERROR((L3087-L3086)/L3087*100%,"")</f>
        <v/>
      </c>
      <c r="M3088" s="107" t="str">
        <f t="shared" si="13615"/>
        <v/>
      </c>
      <c r="N3088" s="107" t="str">
        <f t="shared" si="13615"/>
        <v/>
      </c>
      <c r="O3088" s="107" t="str">
        <f t="shared" si="13615"/>
        <v/>
      </c>
      <c r="P3088" s="107" t="str">
        <f t="shared" si="13615"/>
        <v/>
      </c>
      <c r="Q3088" s="107" t="str">
        <f t="shared" si="13615"/>
        <v/>
      </c>
      <c r="R3088" s="107" t="str">
        <f t="shared" si="13615"/>
        <v/>
      </c>
      <c r="S3088" s="107" t="str">
        <f t="shared" si="13615"/>
        <v/>
      </c>
      <c r="T3088" s="107" t="str">
        <f>IFERROR((T3087-T3086)/T3087*100%,"")</f>
        <v/>
      </c>
      <c r="U3088" s="107" t="str">
        <f t="shared" ref="U3088" si="13616">IFERROR((U3087-U3086)/U3087*100%,"")</f>
        <v/>
      </c>
      <c r="V3088" s="107" t="str">
        <f>IFERROR((V3086-V3087)/V3087*100%,"")</f>
        <v/>
      </c>
      <c r="W3088" s="107" t="str">
        <f>IFERROR((W3086-W3087)/W3087*100%,"")</f>
        <v/>
      </c>
      <c r="X3088" s="107" t="str">
        <f>IFERROR((X3086-X3087)/X3087*100%,"")</f>
        <v/>
      </c>
      <c r="Y3088" s="107" t="str">
        <f>IFERROR((Y3086-Y3087)/Y3087*100%,"")</f>
        <v/>
      </c>
      <c r="Z3088" s="107" t="str">
        <f t="shared" ref="Z3088:AB3088" si="13617">IFERROR((Z3087-Z3086)/Z3087*100%,"")</f>
        <v/>
      </c>
      <c r="AA3088" s="107" t="str">
        <f t="shared" si="13617"/>
        <v/>
      </c>
      <c r="AB3088" s="107" t="str">
        <f t="shared" si="13617"/>
        <v/>
      </c>
      <c r="AC3088" s="194" t="str">
        <f t="shared" ref="AC3088" si="13618">IFERROR((AC3087-AC3086)/AC3087*100%,"")</f>
        <v/>
      </c>
      <c r="AD3088" s="194" t="str">
        <f t="shared" ref="AD3088" si="13619">IFERROR((AD3087-AD3086)/AD3087*100%,"")</f>
        <v/>
      </c>
      <c r="AE3088" s="194" t="str">
        <f t="shared" ref="AE3088" si="13620">IFERROR((AE3087-AE3086)/AE3087*100%,"")</f>
        <v/>
      </c>
      <c r="AF3088" s="194" t="str">
        <f t="shared" ref="AF3088" si="13621">IFERROR((AF3087-AF3086)/AF3087*100%,"")</f>
        <v/>
      </c>
      <c r="AG3088" s="194" t="str">
        <f t="shared" ref="AG3088" si="13622">IFERROR((AG3087-AG3086)/AG3087*100%,"")</f>
        <v/>
      </c>
      <c r="AH3088" s="194" t="str">
        <f t="shared" ref="AH3088" si="13623">IFERROR((AH3087-AH3086)/AH3087*100%,"")</f>
        <v/>
      </c>
      <c r="AI3088" s="194" t="str">
        <f t="shared" ref="AI3088" si="13624">IFERROR((AI3087-AI3086)/AI3087*100%,"")</f>
        <v/>
      </c>
      <c r="AJ3088" s="194" t="str">
        <f t="shared" ref="AJ3088" si="13625">IFERROR((AJ3087-AJ3086)/AJ3087*100%,"")</f>
        <v/>
      </c>
      <c r="AK3088" s="194" t="str">
        <f t="shared" ref="AK3088" si="13626">IFERROR((AK3087-AK3086)/AK3087*100%,"")</f>
        <v/>
      </c>
      <c r="AL3088" s="194" t="str">
        <f t="shared" ref="AL3088:AM3088" si="13627">IFERROR((AL3087-AL3086)/AL3087*100%,"")</f>
        <v/>
      </c>
      <c r="AM3088" s="228" t="str">
        <f t="shared" si="13627"/>
        <v/>
      </c>
    </row>
    <row r="3089" spans="1:39" customFormat="1" outlineLevel="1">
      <c r="A3089" t="str">
        <f>B3086&amp;C3089</f>
        <v>Surname, Forename3</v>
      </c>
      <c r="B3089" s="256"/>
      <c r="C3089" s="123">
        <v>3</v>
      </c>
      <c r="D3089" s="26" t="s">
        <v>22</v>
      </c>
      <c r="E3089" s="103"/>
      <c r="F3089" s="219"/>
      <c r="G3089" s="220"/>
      <c r="H3089" s="15"/>
      <c r="I3089" s="16"/>
      <c r="J3089" s="17"/>
      <c r="K3089" s="94"/>
      <c r="L3089" s="94"/>
      <c r="M3089" s="94"/>
      <c r="N3089" s="94"/>
      <c r="O3089" s="94"/>
      <c r="P3089" s="94"/>
      <c r="Q3089" s="17" t="str">
        <f>IF(SUM(K3089:P3089)=0,"",SUM(K3089:P3089))</f>
        <v/>
      </c>
      <c r="R3089" s="94"/>
      <c r="S3089" s="94"/>
      <c r="T3089" s="17" t="str">
        <f>IF(SUM(R3089:S3089)=0,"",SUM(R3089:S3089))</f>
        <v/>
      </c>
      <c r="U3089" s="17"/>
      <c r="V3089" s="94"/>
      <c r="W3089" s="17"/>
      <c r="X3089" s="94" t="str">
        <f>IFERROR(AVERAGE(V3089:W3089),"")</f>
        <v/>
      </c>
      <c r="Y3089" s="17"/>
      <c r="Z3089" s="17"/>
      <c r="AA3089" s="71"/>
      <c r="AB3089" s="17"/>
      <c r="AC3089" s="190" t="str">
        <f>IF(J3089="","",IF(J3089&lt;&gt;0,INT(25.4347*POWER((18-J3089),1.81)),0))</f>
        <v/>
      </c>
      <c r="AD3089" s="190" t="str">
        <f>IFERROR(IF(Q3089&lt;&gt;0,INT(0.14354*POWER(((10*Q3089)-220),1.4)),0),"")</f>
        <v/>
      </c>
      <c r="AE3089" s="190" t="str">
        <f>IFERROR(IF(T3089&lt;&gt;0,INT(51.39*POWER((T3089-1.5),1.05)),0),"")</f>
        <v/>
      </c>
      <c r="AF3089" s="190">
        <f>IF(U3089&lt;&gt;0,INT(0.8465*POWER(((100*U3089)-75),1.42)),0)</f>
        <v>0</v>
      </c>
      <c r="AG3089" s="190" t="str">
        <f>IFERROR(IF(X3089&lt;&gt;0,INT(1.53775*POWER((82-X3089),1.81)),0),"")</f>
        <v/>
      </c>
      <c r="AH3089" s="190" t="str">
        <f>IF(Y3089="","",IF(Y3089&lt;&gt;0,INT(5.74352*POWER((28.5-Y3089),1.92)),0))</f>
        <v/>
      </c>
      <c r="AI3089" s="190">
        <f>IF(Z3089&lt;&gt;0,INT(12.91*POWER((Z3089-4),1.1)),0)</f>
        <v>0</v>
      </c>
      <c r="AJ3089" s="190" t="str">
        <f>IF(AA3089="","",IF(AA3089&lt;&gt;0,INT(0.2797*POWER(((100*AA3089)),1.35)),0))</f>
        <v/>
      </c>
      <c r="AK3089" s="191" t="str">
        <f>IF(AB3089="","",IF(AB3089&lt;&gt;0,INT(100.14*POWER((AB3089-1),1.08)),0))</f>
        <v/>
      </c>
      <c r="AL3089" s="192">
        <f>COUNT(J3089,Q3089,T3089,X3089,Y3089,AA3089,AB3089)</f>
        <v>0</v>
      </c>
      <c r="AM3089" s="193" t="str">
        <f>IF(AL3089=0,"",SUM(AC3089:AK3089))</f>
        <v/>
      </c>
    </row>
    <row r="3090" spans="1:39" customFormat="1" outlineLevel="1">
      <c r="B3090" s="256"/>
      <c r="C3090" s="124" t="s">
        <v>65</v>
      </c>
      <c r="D3090" s="103"/>
      <c r="E3090" s="103"/>
      <c r="F3090" s="219"/>
      <c r="G3090" s="220"/>
      <c r="H3090" s="104"/>
      <c r="I3090" s="105"/>
      <c r="J3090" s="107" t="str">
        <f>IFERROR((J3087-J3089)/J3089*100%,"")</f>
        <v/>
      </c>
      <c r="K3090" s="107" t="str">
        <f t="shared" ref="K3090:T3090" si="13628">IFERROR((K3089-K3087)/K3089*100%,"")</f>
        <v/>
      </c>
      <c r="L3090" s="107" t="str">
        <f t="shared" si="13628"/>
        <v/>
      </c>
      <c r="M3090" s="107" t="str">
        <f t="shared" si="13628"/>
        <v/>
      </c>
      <c r="N3090" s="107" t="str">
        <f t="shared" si="13628"/>
        <v/>
      </c>
      <c r="O3090" s="107" t="str">
        <f t="shared" si="13628"/>
        <v/>
      </c>
      <c r="P3090" s="107" t="str">
        <f t="shared" si="13628"/>
        <v/>
      </c>
      <c r="Q3090" s="107" t="str">
        <f t="shared" si="13628"/>
        <v/>
      </c>
      <c r="R3090" s="107" t="str">
        <f t="shared" si="13628"/>
        <v/>
      </c>
      <c r="S3090" s="107" t="str">
        <f t="shared" si="13628"/>
        <v/>
      </c>
      <c r="T3090" s="107" t="str">
        <f t="shared" si="13628"/>
        <v/>
      </c>
      <c r="U3090" s="107" t="str">
        <f t="shared" ref="U3090" si="13629">IFERROR((U3089-U3088)/U3089*100%,"")</f>
        <v/>
      </c>
      <c r="V3090" s="107" t="str">
        <f>IFERROR((V3087-V3089)/V3089*100%,"")</f>
        <v/>
      </c>
      <c r="W3090" s="107" t="str">
        <f>IFERROR((W3087-W3089)/W3089*100%,"")</f>
        <v/>
      </c>
      <c r="X3090" s="107" t="str">
        <f>IFERROR((X3087-X3089)/X3089*100%,"")</f>
        <v/>
      </c>
      <c r="Y3090" s="107" t="str">
        <f>IFERROR((Y3087-Y3089)/Y3089*100%,"")</f>
        <v/>
      </c>
      <c r="Z3090" s="107" t="str">
        <f t="shared" ref="Z3090" si="13630">IFERROR((Z3089-Z3088)/Z3089*100%,"")</f>
        <v/>
      </c>
      <c r="AA3090" s="107" t="str">
        <f>IFERROR((AA3089-AA3087)/AA3089*100%,"")</f>
        <v/>
      </c>
      <c r="AB3090" s="107" t="str">
        <f>IFERROR((AB3089-AB3087)/AB3089*100%,"")</f>
        <v/>
      </c>
      <c r="AC3090" s="194" t="str">
        <f t="shared" ref="AC3090" si="13631">IFERROR((AC3089-AC3088)/AC3089*100%,"")</f>
        <v/>
      </c>
      <c r="AD3090" s="194" t="str">
        <f t="shared" ref="AD3090" si="13632">IFERROR((AD3089-AD3088)/AD3089*100%,"")</f>
        <v/>
      </c>
      <c r="AE3090" s="194" t="str">
        <f t="shared" ref="AE3090" si="13633">IFERROR((AE3089-AE3088)/AE3089*100%,"")</f>
        <v/>
      </c>
      <c r="AF3090" s="194" t="str">
        <f t="shared" ref="AF3090" si="13634">IFERROR((AF3089-AF3088)/AF3089*100%,"")</f>
        <v/>
      </c>
      <c r="AG3090" s="194" t="str">
        <f t="shared" ref="AG3090" si="13635">IFERROR((AG3089-AG3088)/AG3089*100%,"")</f>
        <v/>
      </c>
      <c r="AH3090" s="194" t="str">
        <f t="shared" ref="AH3090" si="13636">IFERROR((AH3089-AH3088)/AH3089*100%,"")</f>
        <v/>
      </c>
      <c r="AI3090" s="194" t="str">
        <f t="shared" ref="AI3090" si="13637">IFERROR((AI3089-AI3088)/AI3089*100%,"")</f>
        <v/>
      </c>
      <c r="AJ3090" s="194" t="str">
        <f t="shared" ref="AJ3090" si="13638">IFERROR((AJ3089-AJ3088)/AJ3089*100%,"")</f>
        <v/>
      </c>
      <c r="AK3090" s="194" t="str">
        <f t="shared" ref="AK3090" si="13639">IFERROR((AK3089-AK3088)/AK3089*100%,"")</f>
        <v/>
      </c>
      <c r="AL3090" s="194" t="str">
        <f t="shared" ref="AL3090" si="13640">IFERROR((AL3089-AL3088)/AL3089*100%,"")</f>
        <v/>
      </c>
      <c r="AM3090" s="227" t="str">
        <f>IFERROR((AM3089-AM3087)/AM3089*100%,"")</f>
        <v/>
      </c>
    </row>
    <row r="3091" spans="1:39" customFormat="1" outlineLevel="1">
      <c r="A3091" t="str">
        <f>B3086&amp;C3091</f>
        <v>Surname, Forename4</v>
      </c>
      <c r="B3091" s="256"/>
      <c r="C3091" s="123">
        <v>4</v>
      </c>
      <c r="D3091" s="26" t="s">
        <v>22</v>
      </c>
      <c r="E3091" s="103"/>
      <c r="F3091" s="219"/>
      <c r="G3091" s="220"/>
      <c r="H3091" s="15"/>
      <c r="I3091" s="16"/>
      <c r="J3091" s="17"/>
      <c r="K3091" s="94"/>
      <c r="L3091" s="94"/>
      <c r="M3091" s="94"/>
      <c r="N3091" s="94"/>
      <c r="O3091" s="94"/>
      <c r="P3091" s="94"/>
      <c r="Q3091" s="17" t="str">
        <f>IF(SUM(K3091:P3091)=0,"",SUM(K3091:P3091))</f>
        <v/>
      </c>
      <c r="R3091" s="94"/>
      <c r="S3091" s="94"/>
      <c r="T3091" s="17" t="str">
        <f>IF(SUM(R3091:S3091)=0,"",SUM(R3091:S3091))</f>
        <v/>
      </c>
      <c r="U3091" s="17"/>
      <c r="V3091" s="94"/>
      <c r="W3091" s="17"/>
      <c r="X3091" s="94" t="str">
        <f>IFERROR(AVERAGE(V3091:W3091),"")</f>
        <v/>
      </c>
      <c r="Y3091" s="17"/>
      <c r="Z3091" s="17"/>
      <c r="AA3091" s="71"/>
      <c r="AB3091" s="17"/>
      <c r="AC3091" s="190" t="str">
        <f>IF(J3091="","",IF(J3091&lt;&gt;0,INT(25.4347*POWER((18-J3091),1.81)),0))</f>
        <v/>
      </c>
      <c r="AD3091" s="190" t="str">
        <f>IFERROR(IF(Q3091&lt;&gt;0,INT(0.14354*POWER(((10*Q3091)-220),1.4)),0),"")</f>
        <v/>
      </c>
      <c r="AE3091" s="190" t="str">
        <f>IFERROR(IF(T3091&lt;&gt;0,INT(51.39*POWER((T3091-1.5),1.05)),0),"")</f>
        <v/>
      </c>
      <c r="AF3091" s="190">
        <f>IF(U3091&lt;&gt;0,INT(0.8465*POWER(((100*U3091)-75),1.42)),0)</f>
        <v>0</v>
      </c>
      <c r="AG3091" s="190" t="str">
        <f>IFERROR(IF(X3091&lt;&gt;0,INT(1.53775*POWER((82-X3091),1.81)),0),"")</f>
        <v/>
      </c>
      <c r="AH3091" s="190" t="str">
        <f>IF(Y3091="","",IF(Y3091&lt;&gt;0,INT(5.74352*POWER((28.5-Y3091),1.92)),0))</f>
        <v/>
      </c>
      <c r="AI3091" s="190">
        <f>IF(Z3091&lt;&gt;0,INT(12.91*POWER((Z3091-4),1.1)),0)</f>
        <v>0</v>
      </c>
      <c r="AJ3091" s="190" t="str">
        <f>IF(AA3091="","",IF(AA3091&lt;&gt;0,INT(0.2797*POWER(((100*AA3091)),1.35)),0))</f>
        <v/>
      </c>
      <c r="AK3091" s="191" t="str">
        <f>IF(AB3091="","",IF(AB3091&lt;&gt;0,INT(100.14*POWER((AB3091-1),1.08)),0))</f>
        <v/>
      </c>
      <c r="AL3091" s="192">
        <f>COUNT(J3091,Q3091,T3091,X3091,Y3091,AA3091,AB3091)</f>
        <v>0</v>
      </c>
      <c r="AM3091" s="193" t="str">
        <f>IF(AL3091=0,"",SUM(AC3091:AK3091))</f>
        <v/>
      </c>
    </row>
    <row r="3092" spans="1:39" customFormat="1" outlineLevel="1">
      <c r="B3092" s="256"/>
      <c r="C3092" s="124" t="s">
        <v>65</v>
      </c>
      <c r="D3092" s="103"/>
      <c r="E3092" s="103"/>
      <c r="F3092" s="219"/>
      <c r="G3092" s="220"/>
      <c r="H3092" s="104"/>
      <c r="I3092" s="105"/>
      <c r="J3092" s="107" t="str">
        <f>IFERROR((J3089-J3091)/J3091*100%,"")</f>
        <v/>
      </c>
      <c r="K3092" s="107" t="str">
        <f t="shared" ref="K3092:T3092" si="13641">IFERROR((K3091-K3089)/K3091*100%,"")</f>
        <v/>
      </c>
      <c r="L3092" s="107" t="str">
        <f t="shared" si="13641"/>
        <v/>
      </c>
      <c r="M3092" s="107" t="str">
        <f t="shared" si="13641"/>
        <v/>
      </c>
      <c r="N3092" s="107" t="str">
        <f t="shared" si="13641"/>
        <v/>
      </c>
      <c r="O3092" s="107" t="str">
        <f t="shared" si="13641"/>
        <v/>
      </c>
      <c r="P3092" s="107" t="str">
        <f t="shared" si="13641"/>
        <v/>
      </c>
      <c r="Q3092" s="107" t="str">
        <f t="shared" si="13641"/>
        <v/>
      </c>
      <c r="R3092" s="107" t="str">
        <f t="shared" si="13641"/>
        <v/>
      </c>
      <c r="S3092" s="107" t="str">
        <f t="shared" si="13641"/>
        <v/>
      </c>
      <c r="T3092" s="107" t="str">
        <f t="shared" si="13641"/>
        <v/>
      </c>
      <c r="U3092" s="107" t="str">
        <f t="shared" ref="U3092" si="13642">IFERROR((U3091-U3090)/U3091*100%,"")</f>
        <v/>
      </c>
      <c r="V3092" s="107" t="str">
        <f>IFERROR((V3089-V3091)/V3091*100%,"")</f>
        <v/>
      </c>
      <c r="W3092" s="107" t="str">
        <f>IFERROR((W3089-W3091)/W3091*100%,"")</f>
        <v/>
      </c>
      <c r="X3092" s="107" t="str">
        <f>IFERROR((X3089-X3091)/X3091*100%,"")</f>
        <v/>
      </c>
      <c r="Y3092" s="107" t="str">
        <f>IFERROR((Y3089-Y3091)/Y3091*100%,"")</f>
        <v/>
      </c>
      <c r="Z3092" s="107" t="str">
        <f t="shared" ref="Z3092" si="13643">IFERROR((Z3091-Z3090)/Z3091*100%,"")</f>
        <v/>
      </c>
      <c r="AA3092" s="107" t="str">
        <f>IFERROR((AA3091-AA3089)/AA3091*100%,"")</f>
        <v/>
      </c>
      <c r="AB3092" s="107" t="str">
        <f>IFERROR((AB3091-AB3089)/AB3091*100%,"")</f>
        <v/>
      </c>
      <c r="AC3092" s="194" t="str">
        <f t="shared" ref="AC3092" si="13644">IFERROR((AC3091-AC3090)/AC3091*100%,"")</f>
        <v/>
      </c>
      <c r="AD3092" s="194" t="str">
        <f t="shared" ref="AD3092" si="13645">IFERROR((AD3091-AD3090)/AD3091*100%,"")</f>
        <v/>
      </c>
      <c r="AE3092" s="194" t="str">
        <f t="shared" ref="AE3092" si="13646">IFERROR((AE3091-AE3090)/AE3091*100%,"")</f>
        <v/>
      </c>
      <c r="AF3092" s="194" t="str">
        <f t="shared" ref="AF3092" si="13647">IFERROR((AF3091-AF3090)/AF3091*100%,"")</f>
        <v/>
      </c>
      <c r="AG3092" s="194" t="str">
        <f t="shared" ref="AG3092" si="13648">IFERROR((AG3091-AG3090)/AG3091*100%,"")</f>
        <v/>
      </c>
      <c r="AH3092" s="194" t="str">
        <f t="shared" ref="AH3092" si="13649">IFERROR((AH3091-AH3090)/AH3091*100%,"")</f>
        <v/>
      </c>
      <c r="AI3092" s="194" t="str">
        <f t="shared" ref="AI3092" si="13650">IFERROR((AI3091-AI3090)/AI3091*100%,"")</f>
        <v/>
      </c>
      <c r="AJ3092" s="194" t="str">
        <f t="shared" ref="AJ3092" si="13651">IFERROR((AJ3091-AJ3090)/AJ3091*100%,"")</f>
        <v/>
      </c>
      <c r="AK3092" s="194" t="str">
        <f t="shared" ref="AK3092" si="13652">IFERROR((AK3091-AK3090)/AK3091*100%,"")</f>
        <v/>
      </c>
      <c r="AL3092" s="194" t="str">
        <f t="shared" ref="AL3092" si="13653">IFERROR((AL3091-AL3090)/AL3091*100%,"")</f>
        <v/>
      </c>
      <c r="AM3092" s="227" t="str">
        <f>IFERROR((AM3091-AM3089)/AM3091*100%,"")</f>
        <v/>
      </c>
    </row>
    <row r="3093" spans="1:39" customFormat="1" outlineLevel="1">
      <c r="A3093" t="str">
        <f>B3086&amp;C3093</f>
        <v>Surname, Forename5</v>
      </c>
      <c r="B3093" s="256"/>
      <c r="C3093" s="123">
        <v>5</v>
      </c>
      <c r="D3093" s="26" t="s">
        <v>22</v>
      </c>
      <c r="E3093" s="103"/>
      <c r="F3093" s="219"/>
      <c r="G3093" s="220"/>
      <c r="H3093" s="15"/>
      <c r="I3093" s="16"/>
      <c r="J3093" s="17"/>
      <c r="K3093" s="94"/>
      <c r="L3093" s="94"/>
      <c r="M3093" s="94"/>
      <c r="N3093" s="94"/>
      <c r="O3093" s="94"/>
      <c r="P3093" s="94"/>
      <c r="Q3093" s="17" t="str">
        <f>IF(SUM(K3093:P3093)=0,"",SUM(K3093:P3093))</f>
        <v/>
      </c>
      <c r="R3093" s="94"/>
      <c r="S3093" s="94"/>
      <c r="T3093" s="17" t="str">
        <f>IF(SUM(R3093:S3093)=0,"",SUM(R3093:S3093))</f>
        <v/>
      </c>
      <c r="U3093" s="17"/>
      <c r="V3093" s="94"/>
      <c r="W3093" s="17"/>
      <c r="X3093" s="94" t="str">
        <f>IFERROR(AVERAGE(V3093:W3093),"")</f>
        <v/>
      </c>
      <c r="Y3093" s="17"/>
      <c r="Z3093" s="17"/>
      <c r="AA3093" s="71"/>
      <c r="AB3093" s="17"/>
      <c r="AC3093" s="190" t="str">
        <f>IF(J3093="","",IF(J3093&lt;&gt;0,INT(25.4347*POWER((18-J3093),1.81)),0))</f>
        <v/>
      </c>
      <c r="AD3093" s="190" t="str">
        <f>IFERROR(IF(Q3093&lt;&gt;0,INT(0.14354*POWER(((10*Q3093)-220),1.4)),0),"")</f>
        <v/>
      </c>
      <c r="AE3093" s="190" t="str">
        <f>IFERROR(IF(T3093&lt;&gt;0,INT(51.39*POWER((T3093-1.5),1.05)),0),"")</f>
        <v/>
      </c>
      <c r="AF3093" s="190">
        <f>IF(U3093&lt;&gt;0,INT(0.8465*POWER(((100*U3093)-75),1.42)),0)</f>
        <v>0</v>
      </c>
      <c r="AG3093" s="190" t="str">
        <f>IFERROR(IF(X3093&lt;&gt;0,INT(1.53775*POWER((82-X3093),1.81)),0),"")</f>
        <v/>
      </c>
      <c r="AH3093" s="190" t="str">
        <f>IF(Y3093="","",IF(Y3093&lt;&gt;0,INT(5.74352*POWER((28.5-Y3093),1.92)),0))</f>
        <v/>
      </c>
      <c r="AI3093" s="190">
        <f>IF(Z3093&lt;&gt;0,INT(12.91*POWER((Z3093-4),1.1)),0)</f>
        <v>0</v>
      </c>
      <c r="AJ3093" s="190" t="str">
        <f>IF(AA3093="","",IF(AA3093&lt;&gt;0,INT(0.2797*POWER(((100*AA3093)),1.35)),0))</f>
        <v/>
      </c>
      <c r="AK3093" s="191" t="str">
        <f>IF(AB3093="","",IF(AB3093&lt;&gt;0,INT(100.14*POWER((AB3093-1),1.08)),0))</f>
        <v/>
      </c>
      <c r="AL3093" s="192">
        <f>COUNT(J3093,Q3093,T3093,X3093,Y3093,AA3093,AB3093)</f>
        <v>0</v>
      </c>
      <c r="AM3093" s="193" t="str">
        <f>IF(AL3093=0,"",SUM(AC3093:AK3093))</f>
        <v/>
      </c>
    </row>
    <row r="3094" spans="1:39" customFormat="1" outlineLevel="1">
      <c r="B3094" s="256"/>
      <c r="C3094" s="124" t="s">
        <v>65</v>
      </c>
      <c r="D3094" s="103"/>
      <c r="E3094" s="103"/>
      <c r="F3094" s="219"/>
      <c r="G3094" s="220"/>
      <c r="H3094" s="104"/>
      <c r="I3094" s="105"/>
      <c r="J3094" s="107" t="str">
        <f>IFERROR((J3091-J3093)/J3093*100%,"")</f>
        <v/>
      </c>
      <c r="K3094" s="107" t="str">
        <f t="shared" ref="K3094:T3094" si="13654">IFERROR((K3093-K3091)/K3093*100%,"")</f>
        <v/>
      </c>
      <c r="L3094" s="107" t="str">
        <f t="shared" si="13654"/>
        <v/>
      </c>
      <c r="M3094" s="107" t="str">
        <f t="shared" si="13654"/>
        <v/>
      </c>
      <c r="N3094" s="107" t="str">
        <f t="shared" si="13654"/>
        <v/>
      </c>
      <c r="O3094" s="107" t="str">
        <f t="shared" si="13654"/>
        <v/>
      </c>
      <c r="P3094" s="107" t="str">
        <f t="shared" si="13654"/>
        <v/>
      </c>
      <c r="Q3094" s="107" t="str">
        <f t="shared" si="13654"/>
        <v/>
      </c>
      <c r="R3094" s="107" t="str">
        <f t="shared" si="13654"/>
        <v/>
      </c>
      <c r="S3094" s="107" t="str">
        <f t="shared" si="13654"/>
        <v/>
      </c>
      <c r="T3094" s="107" t="str">
        <f t="shared" si="13654"/>
        <v/>
      </c>
      <c r="U3094" s="107" t="str">
        <f t="shared" ref="U3094" si="13655">IFERROR((U3093-U3092)/U3093*100%,"")</f>
        <v/>
      </c>
      <c r="V3094" s="107" t="str">
        <f>IFERROR((V3091-V3093)/V3093*100%,"")</f>
        <v/>
      </c>
      <c r="W3094" s="107" t="str">
        <f>IFERROR((W3091-W3093)/W3093*100%,"")</f>
        <v/>
      </c>
      <c r="X3094" s="107" t="str">
        <f>IFERROR((X3091-X3093)/X3093*100%,"")</f>
        <v/>
      </c>
      <c r="Y3094" s="107" t="str">
        <f>IFERROR((Y3091-Y3093)/Y3093*100%,"")</f>
        <v/>
      </c>
      <c r="Z3094" s="107" t="str">
        <f t="shared" ref="Z3094" si="13656">IFERROR((Z3093-Z3092)/Z3093*100%,"")</f>
        <v/>
      </c>
      <c r="AA3094" s="107" t="str">
        <f>IFERROR((AA3093-AA3091)/AA3093*100%,"")</f>
        <v/>
      </c>
      <c r="AB3094" s="107" t="str">
        <f>IFERROR((AB3093-AB3091)/AB3093*100%,"")</f>
        <v/>
      </c>
      <c r="AC3094" s="194" t="str">
        <f t="shared" ref="AC3094" si="13657">IFERROR((AC3093-AC3092)/AC3093*100%,"")</f>
        <v/>
      </c>
      <c r="AD3094" s="194" t="str">
        <f t="shared" ref="AD3094" si="13658">IFERROR((AD3093-AD3092)/AD3093*100%,"")</f>
        <v/>
      </c>
      <c r="AE3094" s="194" t="str">
        <f t="shared" ref="AE3094" si="13659">IFERROR((AE3093-AE3092)/AE3093*100%,"")</f>
        <v/>
      </c>
      <c r="AF3094" s="194" t="str">
        <f t="shared" ref="AF3094" si="13660">IFERROR((AF3093-AF3092)/AF3093*100%,"")</f>
        <v/>
      </c>
      <c r="AG3094" s="194" t="str">
        <f t="shared" ref="AG3094" si="13661">IFERROR((AG3093-AG3092)/AG3093*100%,"")</f>
        <v/>
      </c>
      <c r="AH3094" s="194" t="str">
        <f t="shared" ref="AH3094" si="13662">IFERROR((AH3093-AH3092)/AH3093*100%,"")</f>
        <v/>
      </c>
      <c r="AI3094" s="194" t="str">
        <f t="shared" ref="AI3094" si="13663">IFERROR((AI3093-AI3092)/AI3093*100%,"")</f>
        <v/>
      </c>
      <c r="AJ3094" s="194" t="str">
        <f t="shared" ref="AJ3094" si="13664">IFERROR((AJ3093-AJ3092)/AJ3093*100%,"")</f>
        <v/>
      </c>
      <c r="AK3094" s="194" t="str">
        <f t="shared" ref="AK3094" si="13665">IFERROR((AK3093-AK3092)/AK3093*100%,"")</f>
        <v/>
      </c>
      <c r="AL3094" s="194" t="str">
        <f t="shared" ref="AL3094" si="13666">IFERROR((AL3093-AL3092)/AL3093*100%,"")</f>
        <v/>
      </c>
      <c r="AM3094" s="227" t="str">
        <f>IFERROR((AM3093-AM3091)/AM3093*100%,"")</f>
        <v/>
      </c>
    </row>
    <row r="3095" spans="1:39" customFormat="1" outlineLevel="1">
      <c r="A3095" t="str">
        <f>B3086&amp;C3095</f>
        <v>Surname, Forename6</v>
      </c>
      <c r="B3095" s="256"/>
      <c r="C3095" s="123">
        <v>6</v>
      </c>
      <c r="D3095" s="26" t="s">
        <v>22</v>
      </c>
      <c r="E3095" s="103"/>
      <c r="F3095" s="219"/>
      <c r="G3095" s="220"/>
      <c r="H3095" s="15"/>
      <c r="I3095" s="16"/>
      <c r="J3095" s="17"/>
      <c r="K3095" s="94"/>
      <c r="L3095" s="94"/>
      <c r="M3095" s="94"/>
      <c r="N3095" s="94"/>
      <c r="O3095" s="94"/>
      <c r="P3095" s="94"/>
      <c r="Q3095" s="17" t="str">
        <f>IF(SUM(K3095:P3095)=0,"",SUM(K3095:P3095))</f>
        <v/>
      </c>
      <c r="R3095" s="94"/>
      <c r="S3095" s="94"/>
      <c r="T3095" s="17" t="str">
        <f>IF(SUM(R3095:S3095)=0,"",SUM(R3095:S3095))</f>
        <v/>
      </c>
      <c r="U3095" s="17"/>
      <c r="V3095" s="94"/>
      <c r="W3095" s="17"/>
      <c r="X3095" s="94" t="str">
        <f>IFERROR(AVERAGE(V3095:W3095),"")</f>
        <v/>
      </c>
      <c r="Y3095" s="17"/>
      <c r="Z3095" s="17"/>
      <c r="AA3095" s="71"/>
      <c r="AB3095" s="17"/>
      <c r="AC3095" s="190" t="str">
        <f>IF(J3095="","",IF(J3095&lt;&gt;0,INT(25.4347*POWER((18-J3095),1.81)),0))</f>
        <v/>
      </c>
      <c r="AD3095" s="190" t="str">
        <f>IFERROR(IF(Q3095&lt;&gt;0,INT(0.14354*POWER(((10*Q3095)-220),1.4)),0),"")</f>
        <v/>
      </c>
      <c r="AE3095" s="190" t="str">
        <f>IFERROR(IF(T3095&lt;&gt;0,INT(51.39*POWER((T3095-1.5),1.05)),0),"")</f>
        <v/>
      </c>
      <c r="AF3095" s="190">
        <f>IF(U3095&lt;&gt;0,INT(0.8465*POWER(((100*U3095)-75),1.42)),0)</f>
        <v>0</v>
      </c>
      <c r="AG3095" s="190" t="str">
        <f>IFERROR(IF(X3095&lt;&gt;0,INT(1.53775*POWER((82-X3095),1.81)),0),"")</f>
        <v/>
      </c>
      <c r="AH3095" s="190" t="str">
        <f>IF(Y3095="","",IF(Y3095&lt;&gt;0,INT(5.74352*POWER((28.5-Y3095),1.92)),0))</f>
        <v/>
      </c>
      <c r="AI3095" s="190">
        <f>IF(Z3095&lt;&gt;0,INT(12.91*POWER((Z3095-4),1.1)),0)</f>
        <v>0</v>
      </c>
      <c r="AJ3095" s="190" t="str">
        <f>IF(AA3095="","",IF(AA3095&lt;&gt;0,INT(0.2797*POWER(((100*AA3095)),1.35)),0))</f>
        <v/>
      </c>
      <c r="AK3095" s="191" t="str">
        <f>IF(AB3095="","",IF(AB3095&lt;&gt;0,INT(100.14*POWER((AB3095-1),1.08)),0))</f>
        <v/>
      </c>
      <c r="AL3095" s="192">
        <f>COUNT(J3095,Q3095,T3095,X3095,Y3095,AA3095,AB3095)</f>
        <v>0</v>
      </c>
      <c r="AM3095" s="193" t="str">
        <f>IF(AL3095=0,"",SUM(AC3095:AK3095))</f>
        <v/>
      </c>
    </row>
    <row r="3096" spans="1:39" customFormat="1" outlineLevel="1">
      <c r="B3096" s="256"/>
      <c r="C3096" s="124" t="s">
        <v>65</v>
      </c>
      <c r="D3096" s="103"/>
      <c r="E3096" s="103"/>
      <c r="F3096" s="219"/>
      <c r="G3096" s="220"/>
      <c r="H3096" s="104"/>
      <c r="I3096" s="105"/>
      <c r="J3096" s="107" t="str">
        <f>IFERROR((J3093-J3095)/J3095*100%,"")</f>
        <v/>
      </c>
      <c r="K3096" s="107" t="str">
        <f t="shared" ref="K3096:T3096" si="13667">IFERROR((K3095-K3093)/K3095*100%,"")</f>
        <v/>
      </c>
      <c r="L3096" s="107" t="str">
        <f t="shared" si="13667"/>
        <v/>
      </c>
      <c r="M3096" s="107" t="str">
        <f t="shared" si="13667"/>
        <v/>
      </c>
      <c r="N3096" s="107" t="str">
        <f t="shared" si="13667"/>
        <v/>
      </c>
      <c r="O3096" s="107" t="str">
        <f t="shared" si="13667"/>
        <v/>
      </c>
      <c r="P3096" s="107" t="str">
        <f t="shared" si="13667"/>
        <v/>
      </c>
      <c r="Q3096" s="107" t="str">
        <f t="shared" si="13667"/>
        <v/>
      </c>
      <c r="R3096" s="107" t="str">
        <f t="shared" si="13667"/>
        <v/>
      </c>
      <c r="S3096" s="107" t="str">
        <f t="shared" si="13667"/>
        <v/>
      </c>
      <c r="T3096" s="107" t="str">
        <f t="shared" si="13667"/>
        <v/>
      </c>
      <c r="U3096" s="107" t="str">
        <f t="shared" ref="U3096" si="13668">IFERROR((U3095-U3094)/U3095*100%,"")</f>
        <v/>
      </c>
      <c r="V3096" s="107" t="str">
        <f>IFERROR((V3093-V3095)/V3095*100%,"")</f>
        <v/>
      </c>
      <c r="W3096" s="107" t="str">
        <f>IFERROR((W3093-W3095)/W3095*100%,"")</f>
        <v/>
      </c>
      <c r="X3096" s="107" t="str">
        <f>IFERROR((X3093-X3095)/X3095*100%,"")</f>
        <v/>
      </c>
      <c r="Y3096" s="107" t="str">
        <f>IFERROR((Y3093-Y3095)/Y3095*100%,"")</f>
        <v/>
      </c>
      <c r="Z3096" s="107" t="str">
        <f t="shared" ref="Z3096" si="13669">IFERROR((Z3095-Z3094)/Z3095*100%,"")</f>
        <v/>
      </c>
      <c r="AA3096" s="107" t="str">
        <f>IFERROR((AA3095-AA3093)/AA3095*100%,"")</f>
        <v/>
      </c>
      <c r="AB3096" s="107" t="str">
        <f>IFERROR((AB3095-AB3093)/AB3095*100%,"")</f>
        <v/>
      </c>
      <c r="AC3096" s="194" t="str">
        <f t="shared" ref="AC3096" si="13670">IFERROR((AC3095-AC3094)/AC3095*100%,"")</f>
        <v/>
      </c>
      <c r="AD3096" s="194" t="str">
        <f t="shared" ref="AD3096" si="13671">IFERROR((AD3095-AD3094)/AD3095*100%,"")</f>
        <v/>
      </c>
      <c r="AE3096" s="194" t="str">
        <f t="shared" ref="AE3096" si="13672">IFERROR((AE3095-AE3094)/AE3095*100%,"")</f>
        <v/>
      </c>
      <c r="AF3096" s="194" t="str">
        <f t="shared" ref="AF3096" si="13673">IFERROR((AF3095-AF3094)/AF3095*100%,"")</f>
        <v/>
      </c>
      <c r="AG3096" s="194" t="str">
        <f t="shared" ref="AG3096" si="13674">IFERROR((AG3095-AG3094)/AG3095*100%,"")</f>
        <v/>
      </c>
      <c r="AH3096" s="194" t="str">
        <f t="shared" ref="AH3096" si="13675">IFERROR((AH3095-AH3094)/AH3095*100%,"")</f>
        <v/>
      </c>
      <c r="AI3096" s="194" t="str">
        <f t="shared" ref="AI3096" si="13676">IFERROR((AI3095-AI3094)/AI3095*100%,"")</f>
        <v/>
      </c>
      <c r="AJ3096" s="194" t="str">
        <f t="shared" ref="AJ3096" si="13677">IFERROR((AJ3095-AJ3094)/AJ3095*100%,"")</f>
        <v/>
      </c>
      <c r="AK3096" s="194" t="str">
        <f t="shared" ref="AK3096" si="13678">IFERROR((AK3095-AK3094)/AK3095*100%,"")</f>
        <v/>
      </c>
      <c r="AL3096" s="194" t="str">
        <f t="shared" ref="AL3096" si="13679">IFERROR((AL3095-AL3094)/AL3095*100%,"")</f>
        <v/>
      </c>
      <c r="AM3096" s="227" t="str">
        <f>IFERROR((AM3095-AM3093)/AM3095*100%,"")</f>
        <v/>
      </c>
    </row>
    <row r="3097" spans="1:39" customFormat="1" outlineLevel="1">
      <c r="A3097" t="str">
        <f>B3086&amp;C3097</f>
        <v>Surname, Forename7</v>
      </c>
      <c r="B3097" s="256"/>
      <c r="C3097" s="123">
        <v>7</v>
      </c>
      <c r="D3097" s="26" t="s">
        <v>22</v>
      </c>
      <c r="E3097" s="103"/>
      <c r="F3097" s="219"/>
      <c r="G3097" s="220"/>
      <c r="H3097" s="15"/>
      <c r="I3097" s="16"/>
      <c r="J3097" s="17"/>
      <c r="K3097" s="94"/>
      <c r="L3097" s="94"/>
      <c r="M3097" s="94"/>
      <c r="N3097" s="94"/>
      <c r="O3097" s="94"/>
      <c r="P3097" s="94"/>
      <c r="Q3097" s="17" t="str">
        <f>IF(SUM(K3097:P3097)=0,"",SUM(K3097:P3097))</f>
        <v/>
      </c>
      <c r="R3097" s="94"/>
      <c r="S3097" s="94"/>
      <c r="T3097" s="17" t="str">
        <f>IF(SUM(R3097:S3097)=0,"",SUM(R3097:S3097))</f>
        <v/>
      </c>
      <c r="U3097" s="17"/>
      <c r="V3097" s="94"/>
      <c r="W3097" s="17"/>
      <c r="X3097" s="94" t="str">
        <f>IFERROR(AVERAGE(V3097:W3097),"")</f>
        <v/>
      </c>
      <c r="Y3097" s="17"/>
      <c r="Z3097" s="17"/>
      <c r="AA3097" s="71"/>
      <c r="AB3097" s="17"/>
      <c r="AC3097" s="190" t="str">
        <f>IF(J3097="","",IF(J3097&lt;&gt;0,INT(25.4347*POWER((18-J3097),1.81)),0))</f>
        <v/>
      </c>
      <c r="AD3097" s="190" t="str">
        <f>IFERROR(IF(Q3097&lt;&gt;0,INT(0.14354*POWER(((10*Q3097)-220),1.4)),0),"")</f>
        <v/>
      </c>
      <c r="AE3097" s="190" t="str">
        <f>IFERROR(IF(T3097&lt;&gt;0,INT(51.39*POWER((T3097-1.5),1.05)),0),"")</f>
        <v/>
      </c>
      <c r="AF3097" s="190">
        <f>IF(U3097&lt;&gt;0,INT(0.8465*POWER(((100*U3097)-75),1.42)),0)</f>
        <v>0</v>
      </c>
      <c r="AG3097" s="190" t="str">
        <f>IFERROR(IF(X3097&lt;&gt;0,INT(1.53775*POWER((82-X3097),1.81)),0),"")</f>
        <v/>
      </c>
      <c r="AH3097" s="190" t="str">
        <f>IF(Y3097="","",IF(Y3097&lt;&gt;0,INT(5.74352*POWER((28.5-Y3097),1.92)),0))</f>
        <v/>
      </c>
      <c r="AI3097" s="190">
        <f>IF(Z3097&lt;&gt;0,INT(12.91*POWER((Z3097-4),1.1)),0)</f>
        <v>0</v>
      </c>
      <c r="AJ3097" s="190" t="str">
        <f>IF(AA3097="","",IF(AA3097&lt;&gt;0,INT(0.2797*POWER(((100*AA3097)),1.35)),0))</f>
        <v/>
      </c>
      <c r="AK3097" s="191" t="str">
        <f>IF(AB3097="","",IF(AB3097&lt;&gt;0,INT(100.14*POWER((AB3097-1),1.08)),0))</f>
        <v/>
      </c>
      <c r="AL3097" s="192">
        <f>COUNT(J3097,Q3097,T3097,X3097,Y3097,AA3097,AB3097)</f>
        <v>0</v>
      </c>
      <c r="AM3097" s="193" t="str">
        <f>IF(AL3097=0,"",SUM(AC3097:AK3097))</f>
        <v/>
      </c>
    </row>
    <row r="3098" spans="1:39" customFormat="1" outlineLevel="1">
      <c r="B3098" s="256"/>
      <c r="C3098" s="124" t="s">
        <v>65</v>
      </c>
      <c r="D3098" s="103"/>
      <c r="E3098" s="103"/>
      <c r="F3098" s="219"/>
      <c r="G3098" s="220"/>
      <c r="H3098" s="104"/>
      <c r="I3098" s="105"/>
      <c r="J3098" s="107" t="str">
        <f>IFERROR((J3095-J3097)/J3097*100%,"")</f>
        <v/>
      </c>
      <c r="K3098" s="107" t="str">
        <f t="shared" ref="K3098:T3098" si="13680">IFERROR((K3097-K3095)/K3097*100%,"")</f>
        <v/>
      </c>
      <c r="L3098" s="107" t="str">
        <f t="shared" si="13680"/>
        <v/>
      </c>
      <c r="M3098" s="107" t="str">
        <f t="shared" si="13680"/>
        <v/>
      </c>
      <c r="N3098" s="107" t="str">
        <f t="shared" si="13680"/>
        <v/>
      </c>
      <c r="O3098" s="107" t="str">
        <f t="shared" si="13680"/>
        <v/>
      </c>
      <c r="P3098" s="107" t="str">
        <f t="shared" si="13680"/>
        <v/>
      </c>
      <c r="Q3098" s="107" t="str">
        <f t="shared" si="13680"/>
        <v/>
      </c>
      <c r="R3098" s="107" t="str">
        <f t="shared" si="13680"/>
        <v/>
      </c>
      <c r="S3098" s="107" t="str">
        <f t="shared" si="13680"/>
        <v/>
      </c>
      <c r="T3098" s="107" t="str">
        <f t="shared" si="13680"/>
        <v/>
      </c>
      <c r="U3098" s="107" t="str">
        <f t="shared" ref="U3098" si="13681">IFERROR((U3097-U3096)/U3097*100%,"")</f>
        <v/>
      </c>
      <c r="V3098" s="107" t="str">
        <f>IFERROR((V3095-V3097)/V3097*100%,"")</f>
        <v/>
      </c>
      <c r="W3098" s="107" t="str">
        <f>IFERROR((W3095-W3097)/W3097*100%,"")</f>
        <v/>
      </c>
      <c r="X3098" s="107" t="str">
        <f>IFERROR((X3095-X3097)/X3097*100%,"")</f>
        <v/>
      </c>
      <c r="Y3098" s="107" t="str">
        <f>IFERROR((Y3095-Y3097)/Y3097*100%,"")</f>
        <v/>
      </c>
      <c r="Z3098" s="107" t="str">
        <f t="shared" ref="Z3098" si="13682">IFERROR((Z3097-Z3096)/Z3097*100%,"")</f>
        <v/>
      </c>
      <c r="AA3098" s="107" t="str">
        <f>IFERROR((AA3097-AA3095)/AA3097*100%,"")</f>
        <v/>
      </c>
      <c r="AB3098" s="107" t="str">
        <f>IFERROR((AB3097-AB3095)/AB3097*100%,"")</f>
        <v/>
      </c>
      <c r="AC3098" s="194" t="str">
        <f t="shared" ref="AC3098" si="13683">IFERROR((AC3097-AC3096)/AC3097*100%,"")</f>
        <v/>
      </c>
      <c r="AD3098" s="194" t="str">
        <f t="shared" ref="AD3098" si="13684">IFERROR((AD3097-AD3096)/AD3097*100%,"")</f>
        <v/>
      </c>
      <c r="AE3098" s="194" t="str">
        <f t="shared" ref="AE3098" si="13685">IFERROR((AE3097-AE3096)/AE3097*100%,"")</f>
        <v/>
      </c>
      <c r="AF3098" s="194" t="str">
        <f t="shared" ref="AF3098" si="13686">IFERROR((AF3097-AF3096)/AF3097*100%,"")</f>
        <v/>
      </c>
      <c r="AG3098" s="194" t="str">
        <f t="shared" ref="AG3098" si="13687">IFERROR((AG3097-AG3096)/AG3097*100%,"")</f>
        <v/>
      </c>
      <c r="AH3098" s="194" t="str">
        <f t="shared" ref="AH3098" si="13688">IFERROR((AH3097-AH3096)/AH3097*100%,"")</f>
        <v/>
      </c>
      <c r="AI3098" s="194" t="str">
        <f t="shared" ref="AI3098" si="13689">IFERROR((AI3097-AI3096)/AI3097*100%,"")</f>
        <v/>
      </c>
      <c r="AJ3098" s="194" t="str">
        <f t="shared" ref="AJ3098" si="13690">IFERROR((AJ3097-AJ3096)/AJ3097*100%,"")</f>
        <v/>
      </c>
      <c r="AK3098" s="194" t="str">
        <f t="shared" ref="AK3098" si="13691">IFERROR((AK3097-AK3096)/AK3097*100%,"")</f>
        <v/>
      </c>
      <c r="AL3098" s="194" t="str">
        <f t="shared" ref="AL3098" si="13692">IFERROR((AL3097-AL3096)/AL3097*100%,"")</f>
        <v/>
      </c>
      <c r="AM3098" s="227" t="str">
        <f>IFERROR((AM3097-AM3095)/AM3097*100%,"")</f>
        <v/>
      </c>
    </row>
    <row r="3099" spans="1:39" customFormat="1" outlineLevel="1">
      <c r="A3099" t="str">
        <f>B3086&amp;C3099</f>
        <v>Surname, Forename8</v>
      </c>
      <c r="B3099" s="256"/>
      <c r="C3099" s="123">
        <v>8</v>
      </c>
      <c r="D3099" s="26" t="s">
        <v>22</v>
      </c>
      <c r="E3099" s="103"/>
      <c r="F3099" s="219"/>
      <c r="G3099" s="220"/>
      <c r="H3099" s="15"/>
      <c r="I3099" s="16"/>
      <c r="J3099" s="17"/>
      <c r="K3099" s="94"/>
      <c r="L3099" s="94"/>
      <c r="M3099" s="94"/>
      <c r="N3099" s="94"/>
      <c r="O3099" s="94"/>
      <c r="P3099" s="94"/>
      <c r="Q3099" s="17" t="str">
        <f>IF(SUM(K3099:P3099)=0,"",SUM(K3099:P3099))</f>
        <v/>
      </c>
      <c r="R3099" s="94"/>
      <c r="S3099" s="94"/>
      <c r="T3099" s="17" t="str">
        <f>IF(SUM(R3099:S3099)=0,"",SUM(R3099:S3099))</f>
        <v/>
      </c>
      <c r="U3099" s="17"/>
      <c r="V3099" s="94"/>
      <c r="W3099" s="17"/>
      <c r="X3099" s="94" t="str">
        <f>IFERROR(AVERAGE(V3099:W3099),"")</f>
        <v/>
      </c>
      <c r="Y3099" s="17"/>
      <c r="Z3099" s="17"/>
      <c r="AA3099" s="71"/>
      <c r="AB3099" s="17"/>
      <c r="AC3099" s="190" t="str">
        <f>IF(J3099="","",IF(J3099&lt;&gt;0,INT(25.4347*POWER((18-J3099),1.81)),0))</f>
        <v/>
      </c>
      <c r="AD3099" s="190" t="str">
        <f>IFERROR(IF(Q3099&lt;&gt;0,INT(0.14354*POWER(((10*Q3099)-220),1.4)),0),"")</f>
        <v/>
      </c>
      <c r="AE3099" s="190" t="str">
        <f>IFERROR(IF(T3099&lt;&gt;0,INT(51.39*POWER((T3099-1.5),1.05)),0),"")</f>
        <v/>
      </c>
      <c r="AF3099" s="190">
        <f>IF(U3099&lt;&gt;0,INT(0.8465*POWER(((100*U3099)-75),1.42)),0)</f>
        <v>0</v>
      </c>
      <c r="AG3099" s="190" t="str">
        <f>IFERROR(IF(X3099&lt;&gt;0,INT(1.53775*POWER((82-X3099),1.81)),0),"")</f>
        <v/>
      </c>
      <c r="AH3099" s="190" t="str">
        <f>IF(Y3099="","",IF(Y3099&lt;&gt;0,INT(5.74352*POWER((28.5-Y3099),1.92)),0))</f>
        <v/>
      </c>
      <c r="AI3099" s="190">
        <f>IF(Z3099&lt;&gt;0,INT(12.91*POWER((Z3099-4),1.1)),0)</f>
        <v>0</v>
      </c>
      <c r="AJ3099" s="190" t="str">
        <f>IF(AA3099="","",IF(AA3099&lt;&gt;0,INT(0.2797*POWER(((100*AA3099)),1.35)),0))</f>
        <v/>
      </c>
      <c r="AK3099" s="191" t="str">
        <f>IF(AB3099="","",IF(AB3099&lt;&gt;0,INT(100.14*POWER((AB3099-1),1.08)),0))</f>
        <v/>
      </c>
      <c r="AL3099" s="192">
        <f>COUNT(J3099,Q3099,T3099,X3099,Y3099,AA3099,AB3099)</f>
        <v>0</v>
      </c>
      <c r="AM3099" s="193" t="str">
        <f>IF(AL3099=0,"",SUM(AC3099:AK3099))</f>
        <v/>
      </c>
    </row>
    <row r="3100" spans="1:39" customFormat="1" outlineLevel="1">
      <c r="B3100" s="256"/>
      <c r="C3100" s="124" t="s">
        <v>65</v>
      </c>
      <c r="D3100" s="103"/>
      <c r="E3100" s="103"/>
      <c r="F3100" s="219"/>
      <c r="G3100" s="220"/>
      <c r="H3100" s="104"/>
      <c r="I3100" s="105"/>
      <c r="J3100" s="107" t="str">
        <f>IFERROR((J3097-J3099)/J3099*100%,"")</f>
        <v/>
      </c>
      <c r="K3100" s="107" t="str">
        <f t="shared" ref="K3100:T3100" si="13693">IFERROR((K3099-K3097)/K3099*100%,"")</f>
        <v/>
      </c>
      <c r="L3100" s="107" t="str">
        <f t="shared" si="13693"/>
        <v/>
      </c>
      <c r="M3100" s="107" t="str">
        <f t="shared" si="13693"/>
        <v/>
      </c>
      <c r="N3100" s="107" t="str">
        <f t="shared" si="13693"/>
        <v/>
      </c>
      <c r="O3100" s="107" t="str">
        <f t="shared" si="13693"/>
        <v/>
      </c>
      <c r="P3100" s="107" t="str">
        <f t="shared" si="13693"/>
        <v/>
      </c>
      <c r="Q3100" s="107" t="str">
        <f t="shared" si="13693"/>
        <v/>
      </c>
      <c r="R3100" s="107" t="str">
        <f t="shared" si="13693"/>
        <v/>
      </c>
      <c r="S3100" s="107" t="str">
        <f t="shared" si="13693"/>
        <v/>
      </c>
      <c r="T3100" s="107" t="str">
        <f t="shared" si="13693"/>
        <v/>
      </c>
      <c r="U3100" s="107" t="str">
        <f t="shared" ref="U3100" si="13694">IFERROR((U3099-U3098)/U3099*100%,"")</f>
        <v/>
      </c>
      <c r="V3100" s="107" t="str">
        <f>IFERROR((V3097-V3099)/V3099*100%,"")</f>
        <v/>
      </c>
      <c r="W3100" s="107" t="str">
        <f>IFERROR((W3097-W3099)/W3099*100%,"")</f>
        <v/>
      </c>
      <c r="X3100" s="107" t="str">
        <f>IFERROR((X3097-X3099)/X3099*100%,"")</f>
        <v/>
      </c>
      <c r="Y3100" s="107" t="str">
        <f>IFERROR((Y3097-Y3099)/Y3099*100%,"")</f>
        <v/>
      </c>
      <c r="Z3100" s="107" t="str">
        <f t="shared" ref="Z3100" si="13695">IFERROR((Z3099-Z3098)/Z3099*100%,"")</f>
        <v/>
      </c>
      <c r="AA3100" s="107" t="str">
        <f>IFERROR((AA3099-AA3097)/AA3099*100%,"")</f>
        <v/>
      </c>
      <c r="AB3100" s="107" t="str">
        <f>IFERROR((AB3099-AB3097)/AB3099*100%,"")</f>
        <v/>
      </c>
      <c r="AC3100" s="194" t="str">
        <f t="shared" ref="AC3100" si="13696">IFERROR((AC3099-AC3098)/AC3099*100%,"")</f>
        <v/>
      </c>
      <c r="AD3100" s="194" t="str">
        <f t="shared" ref="AD3100" si="13697">IFERROR((AD3099-AD3098)/AD3099*100%,"")</f>
        <v/>
      </c>
      <c r="AE3100" s="194" t="str">
        <f t="shared" ref="AE3100" si="13698">IFERROR((AE3099-AE3098)/AE3099*100%,"")</f>
        <v/>
      </c>
      <c r="AF3100" s="194" t="str">
        <f t="shared" ref="AF3100" si="13699">IFERROR((AF3099-AF3098)/AF3099*100%,"")</f>
        <v/>
      </c>
      <c r="AG3100" s="194" t="str">
        <f t="shared" ref="AG3100" si="13700">IFERROR((AG3099-AG3098)/AG3099*100%,"")</f>
        <v/>
      </c>
      <c r="AH3100" s="194" t="str">
        <f t="shared" ref="AH3100" si="13701">IFERROR((AH3099-AH3098)/AH3099*100%,"")</f>
        <v/>
      </c>
      <c r="AI3100" s="194" t="str">
        <f t="shared" ref="AI3100" si="13702">IFERROR((AI3099-AI3098)/AI3099*100%,"")</f>
        <v/>
      </c>
      <c r="AJ3100" s="194" t="str">
        <f t="shared" ref="AJ3100" si="13703">IFERROR((AJ3099-AJ3098)/AJ3099*100%,"")</f>
        <v/>
      </c>
      <c r="AK3100" s="194" t="str">
        <f t="shared" ref="AK3100" si="13704">IFERROR((AK3099-AK3098)/AK3099*100%,"")</f>
        <v/>
      </c>
      <c r="AL3100" s="194" t="str">
        <f t="shared" ref="AL3100" si="13705">IFERROR((AL3099-AL3098)/AL3099*100%,"")</f>
        <v/>
      </c>
      <c r="AM3100" s="227" t="str">
        <f>IFERROR((AM3099-AM3097)/AM3099*100%,"")</f>
        <v/>
      </c>
    </row>
    <row r="3101" spans="1:39" customFormat="1" outlineLevel="1">
      <c r="A3101" t="str">
        <f>B3086&amp;C3101</f>
        <v>Surname, Forename9</v>
      </c>
      <c r="B3101" s="256"/>
      <c r="C3101" s="123">
        <v>9</v>
      </c>
      <c r="D3101" s="26" t="s">
        <v>22</v>
      </c>
      <c r="E3101" s="103"/>
      <c r="F3101" s="219"/>
      <c r="G3101" s="220"/>
      <c r="H3101" s="15"/>
      <c r="I3101" s="16"/>
      <c r="J3101" s="17"/>
      <c r="K3101" s="94"/>
      <c r="L3101" s="94"/>
      <c r="M3101" s="94"/>
      <c r="N3101" s="94"/>
      <c r="O3101" s="94"/>
      <c r="P3101" s="94"/>
      <c r="Q3101" s="17" t="str">
        <f>IF(SUM(K3101:P3101)=0,"",SUM(K3101:P3101))</f>
        <v/>
      </c>
      <c r="R3101" s="94"/>
      <c r="S3101" s="94"/>
      <c r="T3101" s="17" t="str">
        <f>IF(SUM(R3101:S3101)=0,"",SUM(R3101:S3101))</f>
        <v/>
      </c>
      <c r="U3101" s="17"/>
      <c r="V3101" s="94"/>
      <c r="W3101" s="17"/>
      <c r="X3101" s="94" t="str">
        <f>IFERROR(AVERAGE(V3101:W3101),"")</f>
        <v/>
      </c>
      <c r="Y3101" s="17"/>
      <c r="Z3101" s="17"/>
      <c r="AA3101" s="71"/>
      <c r="AB3101" s="17"/>
      <c r="AC3101" s="190" t="str">
        <f>IF(J3101="","",IF(J3101&lt;&gt;0,INT(25.4347*POWER((18-J3101),1.81)),0))</f>
        <v/>
      </c>
      <c r="AD3101" s="190" t="str">
        <f>IFERROR(IF(Q3101&lt;&gt;0,INT(0.14354*POWER(((10*Q3101)-220),1.4)),0),"")</f>
        <v/>
      </c>
      <c r="AE3101" s="190" t="str">
        <f>IFERROR(IF(T3101&lt;&gt;0,INT(51.39*POWER((T3101-1.5),1.05)),0),"")</f>
        <v/>
      </c>
      <c r="AF3101" s="190">
        <f>IF(U3101&lt;&gt;0,INT(0.8465*POWER(((100*U3101)-75),1.42)),0)</f>
        <v>0</v>
      </c>
      <c r="AG3101" s="190" t="str">
        <f>IFERROR(IF(X3101&lt;&gt;0,INT(1.53775*POWER((82-X3101),1.81)),0),"")</f>
        <v/>
      </c>
      <c r="AH3101" s="190" t="str">
        <f>IF(Y3101="","",IF(Y3101&lt;&gt;0,INT(5.74352*POWER((28.5-Y3101),1.92)),0))</f>
        <v/>
      </c>
      <c r="AI3101" s="190">
        <f>IF(Z3101&lt;&gt;0,INT(12.91*POWER((Z3101-4),1.1)),0)</f>
        <v>0</v>
      </c>
      <c r="AJ3101" s="190" t="str">
        <f>IF(AA3101="","",IF(AA3101&lt;&gt;0,INT(0.2797*POWER(((100*AA3101)),1.35)),0))</f>
        <v/>
      </c>
      <c r="AK3101" s="191" t="str">
        <f>IF(AB3101="","",IF(AB3101&lt;&gt;0,INT(100.14*POWER((AB3101-1),1.08)),0))</f>
        <v/>
      </c>
      <c r="AL3101" s="192">
        <f>COUNT(J3101,Q3101,T3101,X3101,Y3101,AA3101,AB3101)</f>
        <v>0</v>
      </c>
      <c r="AM3101" s="193" t="str">
        <f>IF(AL3101=0,"",SUM(AC3101:AK3101))</f>
        <v/>
      </c>
    </row>
    <row r="3102" spans="1:39" customFormat="1" outlineLevel="1">
      <c r="B3102" s="256"/>
      <c r="C3102" s="124" t="s">
        <v>65</v>
      </c>
      <c r="D3102" s="33"/>
      <c r="E3102" s="33"/>
      <c r="F3102" s="221"/>
      <c r="G3102" s="222"/>
      <c r="H3102" s="18"/>
      <c r="I3102" s="44"/>
      <c r="J3102" s="107" t="str">
        <f>IFERROR((J3099-J3101)/J3101*100%,"")</f>
        <v/>
      </c>
      <c r="K3102" s="107" t="str">
        <f t="shared" ref="K3102:T3102" si="13706">IFERROR((K3101-K3099)/K3101*100%,"")</f>
        <v/>
      </c>
      <c r="L3102" s="107" t="str">
        <f t="shared" si="13706"/>
        <v/>
      </c>
      <c r="M3102" s="107" t="str">
        <f t="shared" si="13706"/>
        <v/>
      </c>
      <c r="N3102" s="107" t="str">
        <f t="shared" si="13706"/>
        <v/>
      </c>
      <c r="O3102" s="107" t="str">
        <f t="shared" si="13706"/>
        <v/>
      </c>
      <c r="P3102" s="107" t="str">
        <f t="shared" si="13706"/>
        <v/>
      </c>
      <c r="Q3102" s="107" t="str">
        <f t="shared" si="13706"/>
        <v/>
      </c>
      <c r="R3102" s="107" t="str">
        <f t="shared" si="13706"/>
        <v/>
      </c>
      <c r="S3102" s="107" t="str">
        <f t="shared" si="13706"/>
        <v/>
      </c>
      <c r="T3102" s="107" t="str">
        <f t="shared" si="13706"/>
        <v/>
      </c>
      <c r="U3102" s="107" t="str">
        <f t="shared" ref="U3102" si="13707">IFERROR((U3101-U3100)/U3101*100%,"")</f>
        <v/>
      </c>
      <c r="V3102" s="107" t="str">
        <f>IFERROR((V3099-V3101)/V3101*100%,"")</f>
        <v/>
      </c>
      <c r="W3102" s="107" t="str">
        <f>IFERROR((W3099-W3101)/W3101*100%,"")</f>
        <v/>
      </c>
      <c r="X3102" s="107" t="str">
        <f>IFERROR((X3099-X3101)/X3101*100%,"")</f>
        <v/>
      </c>
      <c r="Y3102" s="107" t="str">
        <f>IFERROR((Y3099-Y3101)/Y3101*100%,"")</f>
        <v/>
      </c>
      <c r="Z3102" s="107" t="str">
        <f t="shared" ref="Z3102" si="13708">IFERROR((Z3101-Z3100)/Z3101*100%,"")</f>
        <v/>
      </c>
      <c r="AA3102" s="107" t="str">
        <f>IFERROR((AA3101-AA3099)/AA3101*100%,"")</f>
        <v/>
      </c>
      <c r="AB3102" s="107" t="str">
        <f>IFERROR((AB3101-AB3099)/AB3101*100%,"")</f>
        <v/>
      </c>
      <c r="AC3102" s="194" t="str">
        <f t="shared" ref="AC3102" si="13709">IFERROR((AC3101-AC3100)/AC3101*100%,"")</f>
        <v/>
      </c>
      <c r="AD3102" s="194" t="str">
        <f t="shared" ref="AD3102" si="13710">IFERROR((AD3101-AD3100)/AD3101*100%,"")</f>
        <v/>
      </c>
      <c r="AE3102" s="194" t="str">
        <f t="shared" ref="AE3102" si="13711">IFERROR((AE3101-AE3100)/AE3101*100%,"")</f>
        <v/>
      </c>
      <c r="AF3102" s="194" t="str">
        <f t="shared" ref="AF3102" si="13712">IFERROR((AF3101-AF3100)/AF3101*100%,"")</f>
        <v/>
      </c>
      <c r="AG3102" s="194" t="str">
        <f t="shared" ref="AG3102" si="13713">IFERROR((AG3101-AG3100)/AG3101*100%,"")</f>
        <v/>
      </c>
      <c r="AH3102" s="194" t="str">
        <f t="shared" ref="AH3102" si="13714">IFERROR((AH3101-AH3100)/AH3101*100%,"")</f>
        <v/>
      </c>
      <c r="AI3102" s="194" t="str">
        <f t="shared" ref="AI3102" si="13715">IFERROR((AI3101-AI3100)/AI3101*100%,"")</f>
        <v/>
      </c>
      <c r="AJ3102" s="194" t="str">
        <f t="shared" ref="AJ3102" si="13716">IFERROR((AJ3101-AJ3100)/AJ3101*100%,"")</f>
        <v/>
      </c>
      <c r="AK3102" s="194" t="str">
        <f t="shared" ref="AK3102" si="13717">IFERROR((AK3101-AK3100)/AK3101*100%,"")</f>
        <v/>
      </c>
      <c r="AL3102" s="194" t="str">
        <f t="shared" ref="AL3102" si="13718">IFERROR((AL3101-AL3100)/AL3101*100%,"")</f>
        <v/>
      </c>
      <c r="AM3102" s="227" t="str">
        <f>IFERROR((AM3101-AM3099)/AM3101*100%,"")</f>
        <v/>
      </c>
    </row>
    <row r="3103" spans="1:39" s="6" customFormat="1" outlineLevel="1">
      <c r="A3103" t="str">
        <f>B3086&amp;C3103</f>
        <v>Surname, Forename10</v>
      </c>
      <c r="B3103" s="256"/>
      <c r="C3103" s="125">
        <v>10</v>
      </c>
      <c r="D3103" s="33" t="s">
        <v>22</v>
      </c>
      <c r="E3103" s="33"/>
      <c r="F3103" s="223"/>
      <c r="G3103" s="224"/>
      <c r="H3103" s="18"/>
      <c r="I3103" s="44"/>
      <c r="J3103" s="34"/>
      <c r="K3103" s="34"/>
      <c r="L3103" s="34"/>
      <c r="M3103" s="34"/>
      <c r="N3103" s="34"/>
      <c r="O3103" s="34"/>
      <c r="P3103" s="34"/>
      <c r="Q3103" s="17" t="str">
        <f>IF(SUM(K3103:P3103)=0,"",SUM(K3103:P3103))</f>
        <v/>
      </c>
      <c r="R3103" s="94"/>
      <c r="S3103" s="94"/>
      <c r="T3103" s="17" t="str">
        <f>IF(SUM(R3103:S3103)=0,"",SUM(R3103:S3103))</f>
        <v/>
      </c>
      <c r="U3103" s="17"/>
      <c r="V3103" s="94"/>
      <c r="W3103" s="17"/>
      <c r="X3103" s="94" t="str">
        <f>IFERROR(AVERAGE(V3103:W3103),"")</f>
        <v/>
      </c>
      <c r="Y3103" s="17"/>
      <c r="Z3103" s="17"/>
      <c r="AA3103" s="71"/>
      <c r="AB3103" s="17"/>
      <c r="AC3103" s="190" t="str">
        <f>IF(J3103="","",IF(J3103&lt;&gt;0,INT(25.4347*POWER((18-J3103),1.81)),0))</f>
        <v/>
      </c>
      <c r="AD3103" s="190" t="str">
        <f>IFERROR(IF(Q3103&lt;&gt;0,INT(0.14354*POWER(((10*Q3103)-220),1.4)),0),"")</f>
        <v/>
      </c>
      <c r="AE3103" s="190" t="str">
        <f>IFERROR(IF(T3103&lt;&gt;0,INT(51.39*POWER((T3103-1.5),1.05)),0),"")</f>
        <v/>
      </c>
      <c r="AF3103" s="190">
        <f>IF(U3103&lt;&gt;0,INT(0.8465*POWER(((100*U3103)-75),1.42)),0)</f>
        <v>0</v>
      </c>
      <c r="AG3103" s="190" t="str">
        <f>IFERROR(IF(X3103&lt;&gt;0,INT(1.53775*POWER((82-X3103),1.81)),0),"")</f>
        <v/>
      </c>
      <c r="AH3103" s="190" t="str">
        <f>IF(Y3103="","",IF(Y3103&lt;&gt;0,INT(5.74352*POWER((28.5-Y3103),1.92)),0))</f>
        <v/>
      </c>
      <c r="AI3103" s="190">
        <f>IF(Z3103&lt;&gt;0,INT(12.91*POWER((Z3103-4),1.1)),0)</f>
        <v>0</v>
      </c>
      <c r="AJ3103" s="190" t="str">
        <f>IF(AA3103="","",IF(AA3103&lt;&gt;0,INT(0.2797*POWER(((100*AA3103)),1.35)),0))</f>
        <v/>
      </c>
      <c r="AK3103" s="191" t="str">
        <f>IF(AB3103="","",IF(AB3103&lt;&gt;0,INT(100.14*POWER((AB3103-1),1.08)),0))</f>
        <v/>
      </c>
      <c r="AL3103" s="192">
        <f>COUNT(J3103,Q3103,T3103,X3103,Y3103,AA3103,AB3103)</f>
        <v>0</v>
      </c>
      <c r="AM3103" s="193" t="str">
        <f>IF(AL3103=0,"",SUM(AC3103:AK3103))</f>
        <v/>
      </c>
    </row>
    <row r="3104" spans="1:39" s="6" customFormat="1" outlineLevel="1">
      <c r="A3104"/>
      <c r="B3104" s="257"/>
      <c r="C3104" s="126" t="s">
        <v>65</v>
      </c>
      <c r="D3104" s="33"/>
      <c r="E3104" s="33"/>
      <c r="F3104" s="223"/>
      <c r="G3104" s="224"/>
      <c r="H3104" s="18"/>
      <c r="I3104" s="44"/>
      <c r="J3104" s="107" t="str">
        <f>IFERROR((J3101-J3103)/J3103*100%,"")</f>
        <v/>
      </c>
      <c r="K3104" s="107" t="str">
        <f t="shared" ref="K3104:T3104" si="13719">IFERROR((K3103-K3101)/K3103*100%,"")</f>
        <v/>
      </c>
      <c r="L3104" s="107" t="str">
        <f t="shared" si="13719"/>
        <v/>
      </c>
      <c r="M3104" s="107" t="str">
        <f t="shared" si="13719"/>
        <v/>
      </c>
      <c r="N3104" s="107" t="str">
        <f t="shared" si="13719"/>
        <v/>
      </c>
      <c r="O3104" s="107" t="str">
        <f t="shared" si="13719"/>
        <v/>
      </c>
      <c r="P3104" s="107" t="str">
        <f t="shared" si="13719"/>
        <v/>
      </c>
      <c r="Q3104" s="107" t="str">
        <f t="shared" si="13719"/>
        <v/>
      </c>
      <c r="R3104" s="107" t="str">
        <f t="shared" si="13719"/>
        <v/>
      </c>
      <c r="S3104" s="107" t="str">
        <f t="shared" si="13719"/>
        <v/>
      </c>
      <c r="T3104" s="107" t="str">
        <f t="shared" si="13719"/>
        <v/>
      </c>
      <c r="U3104" s="107" t="str">
        <f t="shared" ref="U3104" si="13720">IFERROR((U3103-U3102)/U3103*100%,"")</f>
        <v/>
      </c>
      <c r="V3104" s="107" t="str">
        <f>IFERROR((V3101-V3103)/V3103*100%,"")</f>
        <v/>
      </c>
      <c r="W3104" s="107" t="str">
        <f>IFERROR((W3101-W3103)/W3103*100%,"")</f>
        <v/>
      </c>
      <c r="X3104" s="107" t="str">
        <f>IFERROR((X3101-X3103)/X3103*100%,"")</f>
        <v/>
      </c>
      <c r="Y3104" s="107" t="str">
        <f>IFERROR((Y3101-Y3103)/Y3103*100%,"")</f>
        <v/>
      </c>
      <c r="Z3104" s="107" t="str">
        <f t="shared" ref="Z3104" si="13721">IFERROR((Z3103-Z3102)/Z3103*100%,"")</f>
        <v/>
      </c>
      <c r="AA3104" s="107" t="str">
        <f>IFERROR((AA3103-AA3101)/AA3103*100%,"")</f>
        <v/>
      </c>
      <c r="AB3104" s="107" t="str">
        <f>IFERROR((AB3103-AB3101)/AB3103*100%,"")</f>
        <v/>
      </c>
      <c r="AC3104" s="194" t="str">
        <f t="shared" ref="AC3104" si="13722">IFERROR((AC3103-AC3102)/AC3103*100%,"")</f>
        <v/>
      </c>
      <c r="AD3104" s="194" t="str">
        <f t="shared" ref="AD3104" si="13723">IFERROR((AD3103-AD3102)/AD3103*100%,"")</f>
        <v/>
      </c>
      <c r="AE3104" s="194" t="str">
        <f t="shared" ref="AE3104" si="13724">IFERROR((AE3103-AE3102)/AE3103*100%,"")</f>
        <v/>
      </c>
      <c r="AF3104" s="194" t="str">
        <f t="shared" ref="AF3104" si="13725">IFERROR((AF3103-AF3102)/AF3103*100%,"")</f>
        <v/>
      </c>
      <c r="AG3104" s="194" t="str">
        <f t="shared" ref="AG3104" si="13726">IFERROR((AG3103-AG3102)/AG3103*100%,"")</f>
        <v/>
      </c>
      <c r="AH3104" s="194" t="str">
        <f t="shared" ref="AH3104" si="13727">IFERROR((AH3103-AH3102)/AH3103*100%,"")</f>
        <v/>
      </c>
      <c r="AI3104" s="194" t="str">
        <f t="shared" ref="AI3104" si="13728">IFERROR((AI3103-AI3102)/AI3103*100%,"")</f>
        <v/>
      </c>
      <c r="AJ3104" s="194" t="str">
        <f t="shared" ref="AJ3104" si="13729">IFERROR((AJ3103-AJ3102)/AJ3103*100%,"")</f>
        <v/>
      </c>
      <c r="AK3104" s="194" t="str">
        <f t="shared" ref="AK3104" si="13730">IFERROR((AK3103-AK3102)/AK3103*100%,"")</f>
        <v/>
      </c>
      <c r="AL3104" s="194" t="str">
        <f t="shared" ref="AL3104" si="13731">IFERROR((AL3103-AL3102)/AL3103*100%,"")</f>
        <v/>
      </c>
      <c r="AM3104" s="227" t="str">
        <f>IFERROR((AM3103-AM3101)/AM3103*100%,"")</f>
        <v/>
      </c>
    </row>
    <row r="3105" spans="1:39" s="45" customFormat="1" outlineLevel="1">
      <c r="B3105" s="115"/>
      <c r="C3105" s="32"/>
      <c r="D3105" s="33"/>
      <c r="E3105" s="33"/>
      <c r="F3105" s="33"/>
      <c r="G3105" s="33"/>
      <c r="H3105" s="18"/>
      <c r="I3105" s="44"/>
      <c r="J3105" s="34"/>
      <c r="K3105" s="34"/>
      <c r="L3105" s="34"/>
      <c r="M3105" s="34"/>
      <c r="N3105" s="34"/>
      <c r="O3105" s="34"/>
      <c r="P3105" s="34"/>
      <c r="Q3105" s="34"/>
      <c r="R3105" s="34"/>
      <c r="S3105" s="34"/>
      <c r="T3105" s="34"/>
      <c r="U3105" s="34"/>
      <c r="V3105" s="34"/>
      <c r="W3105" s="34"/>
      <c r="X3105" s="34"/>
      <c r="Y3105" s="34"/>
      <c r="Z3105" s="34"/>
      <c r="AA3105" s="34"/>
      <c r="AB3105" s="34"/>
      <c r="AC3105" s="195"/>
      <c r="AD3105" s="196"/>
      <c r="AE3105" s="196"/>
      <c r="AF3105" s="196"/>
      <c r="AG3105" s="196"/>
      <c r="AH3105" s="196"/>
      <c r="AI3105" s="196"/>
      <c r="AJ3105" s="196"/>
      <c r="AK3105" s="197"/>
      <c r="AL3105" s="196"/>
      <c r="AM3105" s="198"/>
    </row>
    <row r="3106" spans="1:39" s="6" customFormat="1" outlineLevel="1">
      <c r="B3106" s="116"/>
      <c r="C3106" s="35"/>
      <c r="D3106" s="36"/>
      <c r="E3106" s="36"/>
      <c r="F3106" s="36"/>
      <c r="G3106" s="36"/>
      <c r="H3106" s="37"/>
      <c r="I3106" s="38" t="s">
        <v>24</v>
      </c>
      <c r="J3106" s="21" t="e">
        <f>AVERAGE(J3086:J3087,J3089,J3091,J3093,J3095,J3097,J3099,J3101,J3103)</f>
        <v>#DIV/0!</v>
      </c>
      <c r="K3106" s="21" t="e">
        <f t="shared" ref="K3106:AB3106" si="13732">AVERAGE(K3086:K3087,K3089,K3091,K3093,K3095,K3097,K3099,K3101,K3103)</f>
        <v>#DIV/0!</v>
      </c>
      <c r="L3106" s="21" t="e">
        <f t="shared" si="13732"/>
        <v>#DIV/0!</v>
      </c>
      <c r="M3106" s="21" t="e">
        <f t="shared" si="13732"/>
        <v>#DIV/0!</v>
      </c>
      <c r="N3106" s="21" t="e">
        <f t="shared" si="13732"/>
        <v>#DIV/0!</v>
      </c>
      <c r="O3106" s="21" t="e">
        <f t="shared" si="13732"/>
        <v>#DIV/0!</v>
      </c>
      <c r="P3106" s="21" t="e">
        <f t="shared" si="13732"/>
        <v>#DIV/0!</v>
      </c>
      <c r="Q3106" s="21">
        <f t="shared" si="13732"/>
        <v>0</v>
      </c>
      <c r="R3106" s="21" t="e">
        <f t="shared" si="13732"/>
        <v>#DIV/0!</v>
      </c>
      <c r="S3106" s="21" t="e">
        <f t="shared" si="13732"/>
        <v>#DIV/0!</v>
      </c>
      <c r="T3106" s="21">
        <f t="shared" si="13732"/>
        <v>0</v>
      </c>
      <c r="U3106" s="21" t="e">
        <f t="shared" si="13732"/>
        <v>#DIV/0!</v>
      </c>
      <c r="V3106" s="21" t="e">
        <f t="shared" si="13732"/>
        <v>#DIV/0!</v>
      </c>
      <c r="W3106" s="21" t="e">
        <f t="shared" si="13732"/>
        <v>#DIV/0!</v>
      </c>
      <c r="X3106" s="21" t="e">
        <f t="shared" si="13732"/>
        <v>#DIV/0!</v>
      </c>
      <c r="Y3106" s="21" t="e">
        <f t="shared" si="13732"/>
        <v>#DIV/0!</v>
      </c>
      <c r="Z3106" s="21" t="e">
        <f t="shared" si="13732"/>
        <v>#DIV/0!</v>
      </c>
      <c r="AA3106" s="21" t="e">
        <f t="shared" si="13732"/>
        <v>#DIV/0!</v>
      </c>
      <c r="AB3106" s="21" t="e">
        <f t="shared" si="13732"/>
        <v>#DIV/0!</v>
      </c>
      <c r="AC3106" s="199"/>
      <c r="AD3106" s="200"/>
      <c r="AE3106" s="200"/>
      <c r="AF3106" s="200"/>
      <c r="AG3106" s="200"/>
      <c r="AH3106" s="200"/>
      <c r="AI3106" s="200"/>
      <c r="AJ3106" s="200"/>
      <c r="AK3106" s="201"/>
      <c r="AL3106" s="200"/>
      <c r="AM3106" s="202"/>
    </row>
    <row r="3107" spans="1:39" s="6" customFormat="1" outlineLevel="1">
      <c r="B3107" s="116"/>
      <c r="C3107" s="35"/>
      <c r="D3107" s="36"/>
      <c r="E3107" s="36"/>
      <c r="F3107" s="36"/>
      <c r="G3107" s="36"/>
      <c r="H3107" s="37"/>
      <c r="I3107" s="38" t="s">
        <v>26</v>
      </c>
      <c r="J3107" s="21">
        <f>MIN(J3086:J3087,J3089,J3091,J3093,J3095,J3097,J3099,J3101,J3103)</f>
        <v>0</v>
      </c>
      <c r="K3107" s="21">
        <f t="shared" ref="K3107:AB3107" si="13733">MIN(K3086:K3087,K3089,K3091,K3093,K3095,K3097,K3099,K3101,K3103)</f>
        <v>0</v>
      </c>
      <c r="L3107" s="21">
        <f t="shared" si="13733"/>
        <v>0</v>
      </c>
      <c r="M3107" s="21">
        <f t="shared" si="13733"/>
        <v>0</v>
      </c>
      <c r="N3107" s="21">
        <f t="shared" si="13733"/>
        <v>0</v>
      </c>
      <c r="O3107" s="21">
        <f t="shared" si="13733"/>
        <v>0</v>
      </c>
      <c r="P3107" s="21">
        <f t="shared" si="13733"/>
        <v>0</v>
      </c>
      <c r="Q3107" s="21">
        <f t="shared" si="13733"/>
        <v>0</v>
      </c>
      <c r="R3107" s="21">
        <f t="shared" si="13733"/>
        <v>0</v>
      </c>
      <c r="S3107" s="21">
        <f t="shared" si="13733"/>
        <v>0</v>
      </c>
      <c r="T3107" s="21">
        <f t="shared" si="13733"/>
        <v>0</v>
      </c>
      <c r="U3107" s="21">
        <f t="shared" si="13733"/>
        <v>0</v>
      </c>
      <c r="V3107" s="21">
        <f t="shared" si="13733"/>
        <v>0</v>
      </c>
      <c r="W3107" s="21">
        <f t="shared" si="13733"/>
        <v>0</v>
      </c>
      <c r="X3107" s="21" t="e">
        <f t="shared" si="13733"/>
        <v>#DIV/0!</v>
      </c>
      <c r="Y3107" s="21">
        <f t="shared" si="13733"/>
        <v>0</v>
      </c>
      <c r="Z3107" s="21">
        <f t="shared" si="13733"/>
        <v>0</v>
      </c>
      <c r="AA3107" s="21">
        <f t="shared" si="13733"/>
        <v>0</v>
      </c>
      <c r="AB3107" s="21">
        <f t="shared" si="13733"/>
        <v>0</v>
      </c>
      <c r="AC3107" s="199"/>
      <c r="AD3107" s="200"/>
      <c r="AE3107" s="200"/>
      <c r="AF3107" s="200"/>
      <c r="AG3107" s="200"/>
      <c r="AH3107" s="200"/>
      <c r="AI3107" s="200"/>
      <c r="AJ3107" s="200"/>
      <c r="AK3107" s="201"/>
      <c r="AL3107" s="200"/>
      <c r="AM3107" s="202"/>
    </row>
    <row r="3108" spans="1:39" s="6" customFormat="1" outlineLevel="1">
      <c r="B3108" s="116"/>
      <c r="C3108" s="35"/>
      <c r="D3108" s="36"/>
      <c r="E3108" s="36"/>
      <c r="F3108" s="36"/>
      <c r="G3108" s="36"/>
      <c r="H3108" s="37"/>
      <c r="I3108" s="38" t="s">
        <v>25</v>
      </c>
      <c r="J3108" s="21">
        <f>MAX(J3086:J3087,J3089,J3091,J3093,J3095,J3097,J3099,J3101,J3103)</f>
        <v>0</v>
      </c>
      <c r="K3108" s="21">
        <f t="shared" ref="K3108:AB3108" si="13734">MAX(K3086:K3087,K3089,K3091,K3093,K3095,K3097,K3099,K3101,K3103)</f>
        <v>0</v>
      </c>
      <c r="L3108" s="21">
        <f t="shared" si="13734"/>
        <v>0</v>
      </c>
      <c r="M3108" s="21">
        <f t="shared" si="13734"/>
        <v>0</v>
      </c>
      <c r="N3108" s="21">
        <f t="shared" si="13734"/>
        <v>0</v>
      </c>
      <c r="O3108" s="21">
        <f t="shared" si="13734"/>
        <v>0</v>
      </c>
      <c r="P3108" s="21">
        <f t="shared" si="13734"/>
        <v>0</v>
      </c>
      <c r="Q3108" s="21">
        <f t="shared" si="13734"/>
        <v>0</v>
      </c>
      <c r="R3108" s="21">
        <f t="shared" si="13734"/>
        <v>0</v>
      </c>
      <c r="S3108" s="21">
        <f t="shared" si="13734"/>
        <v>0</v>
      </c>
      <c r="T3108" s="21">
        <f t="shared" si="13734"/>
        <v>0</v>
      </c>
      <c r="U3108" s="21">
        <f t="shared" si="13734"/>
        <v>0</v>
      </c>
      <c r="V3108" s="21">
        <f t="shared" si="13734"/>
        <v>0</v>
      </c>
      <c r="W3108" s="21">
        <f t="shared" si="13734"/>
        <v>0</v>
      </c>
      <c r="X3108" s="21" t="e">
        <f t="shared" si="13734"/>
        <v>#DIV/0!</v>
      </c>
      <c r="Y3108" s="21">
        <f t="shared" si="13734"/>
        <v>0</v>
      </c>
      <c r="Z3108" s="21">
        <f t="shared" si="13734"/>
        <v>0</v>
      </c>
      <c r="AA3108" s="21">
        <f t="shared" si="13734"/>
        <v>0</v>
      </c>
      <c r="AB3108" s="21">
        <f t="shared" si="13734"/>
        <v>0</v>
      </c>
      <c r="AC3108" s="199"/>
      <c r="AD3108" s="200"/>
      <c r="AE3108" s="200"/>
      <c r="AF3108" s="200"/>
      <c r="AG3108" s="200"/>
      <c r="AH3108" s="200"/>
      <c r="AI3108" s="200"/>
      <c r="AJ3108" s="200"/>
      <c r="AK3108" s="201"/>
      <c r="AL3108" s="200"/>
      <c r="AM3108" s="202"/>
    </row>
    <row r="3109" spans="1:39" s="6" customFormat="1" outlineLevel="1">
      <c r="B3109" s="116"/>
      <c r="C3109" s="35"/>
      <c r="D3109" s="36"/>
      <c r="E3109" s="36"/>
      <c r="F3109" s="36"/>
      <c r="G3109" s="36"/>
      <c r="H3109" s="37"/>
      <c r="I3109" s="38"/>
      <c r="J3109" s="21"/>
      <c r="K3109" s="21"/>
      <c r="L3109" s="21"/>
      <c r="M3109" s="21"/>
      <c r="N3109" s="21"/>
      <c r="O3109" s="21"/>
      <c r="P3109" s="21"/>
      <c r="Q3109" s="21"/>
      <c r="R3109" s="21"/>
      <c r="S3109" s="21"/>
      <c r="T3109" s="21"/>
      <c r="U3109" s="21"/>
      <c r="V3109" s="21"/>
      <c r="W3109" s="21"/>
      <c r="X3109" s="21"/>
      <c r="Y3109" s="21"/>
      <c r="Z3109" s="21"/>
      <c r="AA3109" s="21"/>
      <c r="AB3109" s="21"/>
      <c r="AC3109" s="200"/>
      <c r="AD3109" s="200"/>
      <c r="AE3109" s="200"/>
      <c r="AF3109" s="200"/>
      <c r="AG3109" s="200"/>
      <c r="AH3109" s="200"/>
      <c r="AI3109" s="200"/>
      <c r="AJ3109" s="200"/>
      <c r="AK3109" s="200"/>
      <c r="AL3109" s="200"/>
      <c r="AM3109" s="202"/>
    </row>
    <row r="3110" spans="1:39" s="31" customFormat="1" ht="16.5" outlineLevel="1" thickBot="1">
      <c r="B3110" s="117"/>
      <c r="C3110" s="39"/>
      <c r="D3110" s="40"/>
      <c r="E3110" s="40"/>
      <c r="F3110" s="40"/>
      <c r="G3110" s="40"/>
      <c r="H3110" s="41"/>
      <c r="I3110" s="42"/>
      <c r="J3110" s="43"/>
      <c r="K3110" s="43"/>
      <c r="L3110" s="43"/>
      <c r="M3110" s="43"/>
      <c r="N3110" s="43"/>
      <c r="O3110" s="43"/>
      <c r="P3110" s="43"/>
      <c r="Q3110" s="43"/>
      <c r="R3110" s="43"/>
      <c r="S3110" s="43"/>
      <c r="T3110" s="43"/>
      <c r="U3110" s="43"/>
      <c r="V3110" s="43"/>
      <c r="W3110" s="43"/>
      <c r="X3110" s="43"/>
      <c r="Y3110" s="43"/>
      <c r="Z3110" s="43"/>
      <c r="AA3110" s="43"/>
      <c r="AB3110" s="43"/>
      <c r="AC3110" s="204"/>
      <c r="AD3110" s="204"/>
      <c r="AE3110" s="204"/>
      <c r="AF3110" s="204"/>
      <c r="AG3110" s="204"/>
      <c r="AH3110" s="204"/>
      <c r="AI3110" s="204"/>
      <c r="AJ3110" s="204"/>
      <c r="AK3110" s="204"/>
      <c r="AL3110" s="204"/>
      <c r="AM3110" s="205"/>
    </row>
    <row r="3111" spans="1:39" customFormat="1">
      <c r="B3111" s="118"/>
      <c r="C3111" s="28"/>
      <c r="D3111" s="19"/>
      <c r="E3111" s="19"/>
      <c r="F3111" s="19"/>
      <c r="G3111" s="19"/>
      <c r="H3111" s="29"/>
      <c r="I3111" s="20"/>
      <c r="J3111" s="30"/>
      <c r="K3111" s="30"/>
      <c r="L3111" s="30"/>
      <c r="M3111" s="30"/>
      <c r="N3111" s="30"/>
      <c r="O3111" s="30"/>
      <c r="P3111" s="30"/>
      <c r="Q3111" s="30"/>
      <c r="R3111" s="30"/>
      <c r="S3111" s="30"/>
      <c r="T3111" s="30"/>
      <c r="U3111" s="30"/>
      <c r="V3111" s="30"/>
      <c r="W3111" s="30"/>
      <c r="X3111" s="30"/>
      <c r="Y3111" s="30"/>
      <c r="Z3111" s="30"/>
      <c r="AA3111" s="30"/>
      <c r="AB3111" s="30"/>
      <c r="AC3111" s="206"/>
      <c r="AD3111" s="206"/>
      <c r="AE3111" s="206"/>
      <c r="AF3111" s="206"/>
      <c r="AG3111" s="206"/>
      <c r="AH3111" s="206"/>
      <c r="AI3111" s="206"/>
      <c r="AJ3111" s="206"/>
      <c r="AK3111" s="206"/>
      <c r="AL3111" s="206"/>
      <c r="AM3111" s="207"/>
    </row>
    <row r="3112" spans="1:39" customFormat="1" outlineLevel="1">
      <c r="B3112" s="114" t="s">
        <v>41</v>
      </c>
      <c r="C3112" s="28"/>
      <c r="D3112" s="19"/>
      <c r="E3112" s="19"/>
      <c r="F3112" s="19"/>
      <c r="G3112" s="19"/>
      <c r="H3112" s="29"/>
      <c r="I3112" s="20"/>
      <c r="J3112" s="30"/>
      <c r="K3112" s="30"/>
      <c r="L3112" s="30"/>
      <c r="M3112" s="30"/>
      <c r="N3112" s="30"/>
      <c r="O3112" s="30"/>
      <c r="P3112" s="30"/>
      <c r="Q3112" s="30"/>
      <c r="R3112" s="30"/>
      <c r="S3112" s="30"/>
      <c r="T3112" s="30"/>
      <c r="U3112" s="30"/>
      <c r="V3112" s="30"/>
      <c r="W3112" s="30"/>
      <c r="X3112" s="30"/>
      <c r="Y3112" s="30"/>
      <c r="Z3112" s="30"/>
      <c r="AA3112" s="30"/>
      <c r="AB3112" s="30"/>
      <c r="AC3112" s="206"/>
      <c r="AD3112" s="206"/>
      <c r="AE3112" s="206"/>
      <c r="AF3112" s="206"/>
      <c r="AG3112" s="206"/>
      <c r="AH3112" s="206"/>
      <c r="AI3112" s="206"/>
      <c r="AJ3112" s="206"/>
      <c r="AK3112" s="206"/>
      <c r="AL3112" s="206"/>
      <c r="AM3112" s="207"/>
    </row>
    <row r="3113" spans="1:39" customFormat="1" outlineLevel="1">
      <c r="A3113" t="str">
        <f>B3113&amp;C3113</f>
        <v>Surname, Forename1</v>
      </c>
      <c r="B3113" s="255" t="s">
        <v>28</v>
      </c>
      <c r="C3113" s="122">
        <v>1</v>
      </c>
      <c r="D3113" s="26" t="s">
        <v>22</v>
      </c>
      <c r="E3113" s="103"/>
      <c r="F3113" s="217"/>
      <c r="G3113" s="218"/>
      <c r="H3113" s="16"/>
      <c r="I3113" s="16"/>
      <c r="J3113" s="17"/>
      <c r="K3113" s="94"/>
      <c r="L3113" s="94"/>
      <c r="M3113" s="94"/>
      <c r="N3113" s="94"/>
      <c r="O3113" s="94"/>
      <c r="P3113" s="94"/>
      <c r="Q3113" s="17">
        <f>SUM(K3113:P3113)</f>
        <v>0</v>
      </c>
      <c r="R3113" s="94"/>
      <c r="S3113" s="94"/>
      <c r="T3113" s="17">
        <f>SUM(R3113:S3113)</f>
        <v>0</v>
      </c>
      <c r="U3113" s="17"/>
      <c r="V3113" s="94"/>
      <c r="W3113" s="17"/>
      <c r="X3113" s="94" t="e">
        <f>AVERAGE(V3113:W3113)</f>
        <v>#DIV/0!</v>
      </c>
      <c r="Y3113" s="17"/>
      <c r="Z3113" s="17"/>
      <c r="AA3113" s="17"/>
      <c r="AB3113" s="17"/>
      <c r="AC3113" s="190">
        <f>IF(J3113&lt;&gt;0,INT(25.4347*POWER((18-J3113),1.81)),0)</f>
        <v>0</v>
      </c>
      <c r="AD3113" s="190">
        <f>IF(Q3113&lt;&gt;0,INT(0.14354*POWER(((10*Q3113)-220),1.4)),0)</f>
        <v>0</v>
      </c>
      <c r="AE3113" s="190">
        <f>IF(T3113&lt;&gt;0,INT(51.39*POWER((T3113-1.5),1.05)),0)</f>
        <v>0</v>
      </c>
      <c r="AF3113" s="190">
        <f>IF(U3113&lt;&gt;0,INT(0.8465*POWER(((100*U3113)-75),1.42)),0)</f>
        <v>0</v>
      </c>
      <c r="AG3113" s="190" t="e">
        <f>IF(X3113&lt;&gt;0,INT(1.53775*POWER((82-X3113),1.81)),0)</f>
        <v>#DIV/0!</v>
      </c>
      <c r="AH3113" s="190">
        <f>IF(Y3113&lt;&gt;0,INT(5.74352*POWER((28.5-Y3113),1.92)),0)</f>
        <v>0</v>
      </c>
      <c r="AI3113" s="190">
        <f>IF(Z3113&lt;&gt;0,INT(12.91*POWER((Z3113-4),1.1)),0)</f>
        <v>0</v>
      </c>
      <c r="AJ3113" s="190">
        <f>IF(AA3113&lt;&gt;0,INT(0.2797*POWER(((100*AA3113)),1.35)),0)</f>
        <v>0</v>
      </c>
      <c r="AK3113" s="191">
        <f>IF(AB3113&lt;&gt;0,INT(100.14*POWER((AB3113-1),1.08)),0)</f>
        <v>0</v>
      </c>
      <c r="AL3113" s="208">
        <v>7</v>
      </c>
      <c r="AM3113" s="193" t="e">
        <f>SUM(AC3113:AK3113)</f>
        <v>#DIV/0!</v>
      </c>
    </row>
    <row r="3114" spans="1:39" customFormat="1" outlineLevel="1">
      <c r="A3114" t="str">
        <f>B3113&amp;C3114</f>
        <v>Surname, Forename2</v>
      </c>
      <c r="B3114" s="256"/>
      <c r="C3114" s="123">
        <v>2</v>
      </c>
      <c r="D3114" s="26" t="s">
        <v>22</v>
      </c>
      <c r="E3114" s="103"/>
      <c r="F3114" s="219"/>
      <c r="G3114" s="220"/>
      <c r="H3114" s="15"/>
      <c r="I3114" s="16"/>
      <c r="J3114" s="17"/>
      <c r="K3114" s="94"/>
      <c r="L3114" s="94"/>
      <c r="M3114" s="94"/>
      <c r="N3114" s="94"/>
      <c r="O3114" s="94"/>
      <c r="P3114" s="94"/>
      <c r="Q3114" s="17" t="str">
        <f>IF(SUM(K3114:P3114)=0,"",SUM(K3114:P3114))</f>
        <v/>
      </c>
      <c r="R3114" s="94"/>
      <c r="S3114" s="94"/>
      <c r="T3114" s="17" t="str">
        <f>IF(SUM(R3114:S3114)=0,"",SUM(R3114:S3114))</f>
        <v/>
      </c>
      <c r="U3114" s="17"/>
      <c r="V3114" s="94"/>
      <c r="W3114" s="17"/>
      <c r="X3114" s="94" t="str">
        <f>IFERROR(AVERAGE(V3114:W3114),"")</f>
        <v/>
      </c>
      <c r="Y3114" s="17"/>
      <c r="Z3114" s="17"/>
      <c r="AA3114" s="71"/>
      <c r="AB3114" s="17"/>
      <c r="AC3114" s="190" t="str">
        <f>IF(J3114="","",IF(J3114&lt;&gt;0,INT(25.4347*POWER((18-J3114),1.81)),0))</f>
        <v/>
      </c>
      <c r="AD3114" s="190" t="str">
        <f>IFERROR(IF(Q3114&lt;&gt;0,INT(0.14354*POWER(((10*Q3114)-220),1.4)),0),"")</f>
        <v/>
      </c>
      <c r="AE3114" s="190" t="str">
        <f>IFERROR(IF(T3114&lt;&gt;0,INT(51.39*POWER((T3114-1.5),1.05)),0),"")</f>
        <v/>
      </c>
      <c r="AF3114" s="190">
        <f>IF(U3114&lt;&gt;0,INT(0.8465*POWER(((100*U3114)-75),1.42)),0)</f>
        <v>0</v>
      </c>
      <c r="AG3114" s="190" t="str">
        <f>IFERROR(IF(X3114&lt;&gt;0,INT(1.53775*POWER((82-X3114),1.81)),0),"")</f>
        <v/>
      </c>
      <c r="AH3114" s="190" t="str">
        <f>IF(Y3114="","",IF(Y3114&lt;&gt;0,INT(5.74352*POWER((28.5-Y3114),1.92)),0))</f>
        <v/>
      </c>
      <c r="AI3114" s="190">
        <f>IF(Z3114&lt;&gt;0,INT(12.91*POWER((Z3114-4),1.1)),0)</f>
        <v>0</v>
      </c>
      <c r="AJ3114" s="190" t="str">
        <f>IF(AA3114="","",IF(AA3114&lt;&gt;0,INT(0.2797*POWER(((100*AA3114)),1.35)),0))</f>
        <v/>
      </c>
      <c r="AK3114" s="191" t="str">
        <f>IF(AB3114="","",IF(AB3114&lt;&gt;0,INT(100.14*POWER((AB3114-1),1.08)),0))</f>
        <v/>
      </c>
      <c r="AL3114" s="192">
        <f>COUNT(J3114,Q3114,T3114,X3114,Y3114,AA3114,AB3114)</f>
        <v>0</v>
      </c>
      <c r="AM3114" s="193" t="str">
        <f>IF(AL3114=0,"",SUM(AC3114:AK3114))</f>
        <v/>
      </c>
    </row>
    <row r="3115" spans="1:39" customFormat="1" outlineLevel="1">
      <c r="B3115" s="256"/>
      <c r="C3115" s="124" t="s">
        <v>65</v>
      </c>
      <c r="D3115" s="103"/>
      <c r="E3115" s="103"/>
      <c r="F3115" s="219"/>
      <c r="G3115" s="220"/>
      <c r="H3115" s="104"/>
      <c r="I3115" s="105"/>
      <c r="J3115" s="107" t="str">
        <f>IFERROR((J3113-J3114)/J3114*100%,"")</f>
        <v/>
      </c>
      <c r="K3115" s="107" t="str">
        <f>IFERROR((K3114-K3113)/K3114*100%,"")</f>
        <v/>
      </c>
      <c r="L3115" s="107" t="str">
        <f t="shared" ref="L3115:S3115" si="13735">IFERROR((L3114-L3113)/L3114*100%,"")</f>
        <v/>
      </c>
      <c r="M3115" s="107" t="str">
        <f t="shared" si="13735"/>
        <v/>
      </c>
      <c r="N3115" s="107" t="str">
        <f t="shared" si="13735"/>
        <v/>
      </c>
      <c r="O3115" s="107" t="str">
        <f t="shared" si="13735"/>
        <v/>
      </c>
      <c r="P3115" s="107" t="str">
        <f t="shared" si="13735"/>
        <v/>
      </c>
      <c r="Q3115" s="107" t="str">
        <f t="shared" si="13735"/>
        <v/>
      </c>
      <c r="R3115" s="107" t="str">
        <f t="shared" si="13735"/>
        <v/>
      </c>
      <c r="S3115" s="107" t="str">
        <f t="shared" si="13735"/>
        <v/>
      </c>
      <c r="T3115" s="107" t="str">
        <f>IFERROR((T3114-T3113)/T3114*100%,"")</f>
        <v/>
      </c>
      <c r="U3115" s="107" t="str">
        <f t="shared" ref="U3115" si="13736">IFERROR((U3114-U3113)/U3114*100%,"")</f>
        <v/>
      </c>
      <c r="V3115" s="107" t="str">
        <f>IFERROR((V3113-V3114)/V3114*100%,"")</f>
        <v/>
      </c>
      <c r="W3115" s="107" t="str">
        <f>IFERROR((W3113-W3114)/W3114*100%,"")</f>
        <v/>
      </c>
      <c r="X3115" s="107" t="str">
        <f>IFERROR((X3113-X3114)/X3114*100%,"")</f>
        <v/>
      </c>
      <c r="Y3115" s="107" t="str">
        <f>IFERROR((Y3113-Y3114)/Y3114*100%,"")</f>
        <v/>
      </c>
      <c r="Z3115" s="107" t="str">
        <f t="shared" ref="Z3115:AB3115" si="13737">IFERROR((Z3114-Z3113)/Z3114*100%,"")</f>
        <v/>
      </c>
      <c r="AA3115" s="107" t="str">
        <f t="shared" si="13737"/>
        <v/>
      </c>
      <c r="AB3115" s="107" t="str">
        <f t="shared" si="13737"/>
        <v/>
      </c>
      <c r="AC3115" s="194" t="str">
        <f t="shared" ref="AC3115" si="13738">IFERROR((AC3114-AC3113)/AC3114*100%,"")</f>
        <v/>
      </c>
      <c r="AD3115" s="194" t="str">
        <f t="shared" ref="AD3115" si="13739">IFERROR((AD3114-AD3113)/AD3114*100%,"")</f>
        <v/>
      </c>
      <c r="AE3115" s="194" t="str">
        <f t="shared" ref="AE3115" si="13740">IFERROR((AE3114-AE3113)/AE3114*100%,"")</f>
        <v/>
      </c>
      <c r="AF3115" s="194" t="str">
        <f t="shared" ref="AF3115" si="13741">IFERROR((AF3114-AF3113)/AF3114*100%,"")</f>
        <v/>
      </c>
      <c r="AG3115" s="194" t="str">
        <f t="shared" ref="AG3115" si="13742">IFERROR((AG3114-AG3113)/AG3114*100%,"")</f>
        <v/>
      </c>
      <c r="AH3115" s="194" t="str">
        <f t="shared" ref="AH3115" si="13743">IFERROR((AH3114-AH3113)/AH3114*100%,"")</f>
        <v/>
      </c>
      <c r="AI3115" s="194" t="str">
        <f t="shared" ref="AI3115" si="13744">IFERROR((AI3114-AI3113)/AI3114*100%,"")</f>
        <v/>
      </c>
      <c r="AJ3115" s="194" t="str">
        <f t="shared" ref="AJ3115" si="13745">IFERROR((AJ3114-AJ3113)/AJ3114*100%,"")</f>
        <v/>
      </c>
      <c r="AK3115" s="194" t="str">
        <f t="shared" ref="AK3115" si="13746">IFERROR((AK3114-AK3113)/AK3114*100%,"")</f>
        <v/>
      </c>
      <c r="AL3115" s="194" t="str">
        <f t="shared" ref="AL3115:AM3115" si="13747">IFERROR((AL3114-AL3113)/AL3114*100%,"")</f>
        <v/>
      </c>
      <c r="AM3115" s="228" t="str">
        <f t="shared" si="13747"/>
        <v/>
      </c>
    </row>
    <row r="3116" spans="1:39" customFormat="1" outlineLevel="1">
      <c r="A3116" t="str">
        <f>B3113&amp;C3116</f>
        <v>Surname, Forename3</v>
      </c>
      <c r="B3116" s="256"/>
      <c r="C3116" s="123">
        <v>3</v>
      </c>
      <c r="D3116" s="26" t="s">
        <v>22</v>
      </c>
      <c r="E3116" s="103"/>
      <c r="F3116" s="219"/>
      <c r="G3116" s="220"/>
      <c r="H3116" s="15"/>
      <c r="I3116" s="16"/>
      <c r="J3116" s="17"/>
      <c r="K3116" s="94"/>
      <c r="L3116" s="94"/>
      <c r="M3116" s="94"/>
      <c r="N3116" s="94"/>
      <c r="O3116" s="94"/>
      <c r="P3116" s="94"/>
      <c r="Q3116" s="17" t="str">
        <f>IF(SUM(K3116:P3116)=0,"",SUM(K3116:P3116))</f>
        <v/>
      </c>
      <c r="R3116" s="94"/>
      <c r="S3116" s="94"/>
      <c r="T3116" s="17" t="str">
        <f>IF(SUM(R3116:S3116)=0,"",SUM(R3116:S3116))</f>
        <v/>
      </c>
      <c r="U3116" s="17"/>
      <c r="V3116" s="94"/>
      <c r="W3116" s="17"/>
      <c r="X3116" s="94" t="str">
        <f>IFERROR(AVERAGE(V3116:W3116),"")</f>
        <v/>
      </c>
      <c r="Y3116" s="17"/>
      <c r="Z3116" s="17"/>
      <c r="AA3116" s="71"/>
      <c r="AB3116" s="17"/>
      <c r="AC3116" s="190" t="str">
        <f>IF(J3116="","",IF(J3116&lt;&gt;0,INT(25.4347*POWER((18-J3116),1.81)),0))</f>
        <v/>
      </c>
      <c r="AD3116" s="190" t="str">
        <f>IFERROR(IF(Q3116&lt;&gt;0,INT(0.14354*POWER(((10*Q3116)-220),1.4)),0),"")</f>
        <v/>
      </c>
      <c r="AE3116" s="190" t="str">
        <f>IFERROR(IF(T3116&lt;&gt;0,INT(51.39*POWER((T3116-1.5),1.05)),0),"")</f>
        <v/>
      </c>
      <c r="AF3116" s="190">
        <f>IF(U3116&lt;&gt;0,INT(0.8465*POWER(((100*U3116)-75),1.42)),0)</f>
        <v>0</v>
      </c>
      <c r="AG3116" s="190" t="str">
        <f>IFERROR(IF(X3116&lt;&gt;0,INT(1.53775*POWER((82-X3116),1.81)),0),"")</f>
        <v/>
      </c>
      <c r="AH3116" s="190" t="str">
        <f>IF(Y3116="","",IF(Y3116&lt;&gt;0,INT(5.74352*POWER((28.5-Y3116),1.92)),0))</f>
        <v/>
      </c>
      <c r="AI3116" s="190">
        <f>IF(Z3116&lt;&gt;0,INT(12.91*POWER((Z3116-4),1.1)),0)</f>
        <v>0</v>
      </c>
      <c r="AJ3116" s="190" t="str">
        <f>IF(AA3116="","",IF(AA3116&lt;&gt;0,INT(0.2797*POWER(((100*AA3116)),1.35)),0))</f>
        <v/>
      </c>
      <c r="AK3116" s="191" t="str">
        <f>IF(AB3116="","",IF(AB3116&lt;&gt;0,INT(100.14*POWER((AB3116-1),1.08)),0))</f>
        <v/>
      </c>
      <c r="AL3116" s="192">
        <f>COUNT(J3116,Q3116,T3116,X3116,Y3116,AA3116,AB3116)</f>
        <v>0</v>
      </c>
      <c r="AM3116" s="193" t="str">
        <f>IF(AL3116=0,"",SUM(AC3116:AK3116))</f>
        <v/>
      </c>
    </row>
    <row r="3117" spans="1:39" customFormat="1" outlineLevel="1">
      <c r="B3117" s="256"/>
      <c r="C3117" s="124" t="s">
        <v>65</v>
      </c>
      <c r="D3117" s="103"/>
      <c r="E3117" s="103"/>
      <c r="F3117" s="219"/>
      <c r="G3117" s="220"/>
      <c r="H3117" s="104"/>
      <c r="I3117" s="105"/>
      <c r="J3117" s="107" t="str">
        <f>IFERROR((J3114-J3116)/J3116*100%,"")</f>
        <v/>
      </c>
      <c r="K3117" s="107" t="str">
        <f t="shared" ref="K3117:T3117" si="13748">IFERROR((K3116-K3114)/K3116*100%,"")</f>
        <v/>
      </c>
      <c r="L3117" s="107" t="str">
        <f t="shared" si="13748"/>
        <v/>
      </c>
      <c r="M3117" s="107" t="str">
        <f t="shared" si="13748"/>
        <v/>
      </c>
      <c r="N3117" s="107" t="str">
        <f t="shared" si="13748"/>
        <v/>
      </c>
      <c r="O3117" s="107" t="str">
        <f t="shared" si="13748"/>
        <v/>
      </c>
      <c r="P3117" s="107" t="str">
        <f t="shared" si="13748"/>
        <v/>
      </c>
      <c r="Q3117" s="107" t="str">
        <f t="shared" si="13748"/>
        <v/>
      </c>
      <c r="R3117" s="107" t="str">
        <f t="shared" si="13748"/>
        <v/>
      </c>
      <c r="S3117" s="107" t="str">
        <f t="shared" si="13748"/>
        <v/>
      </c>
      <c r="T3117" s="107" t="str">
        <f t="shared" si="13748"/>
        <v/>
      </c>
      <c r="U3117" s="107" t="str">
        <f t="shared" ref="U3117" si="13749">IFERROR((U3116-U3115)/U3116*100%,"")</f>
        <v/>
      </c>
      <c r="V3117" s="107" t="str">
        <f>IFERROR((V3114-V3116)/V3116*100%,"")</f>
        <v/>
      </c>
      <c r="W3117" s="107" t="str">
        <f>IFERROR((W3114-W3116)/W3116*100%,"")</f>
        <v/>
      </c>
      <c r="X3117" s="107" t="str">
        <f>IFERROR((X3114-X3116)/X3116*100%,"")</f>
        <v/>
      </c>
      <c r="Y3117" s="107" t="str">
        <f>IFERROR((Y3114-Y3116)/Y3116*100%,"")</f>
        <v/>
      </c>
      <c r="Z3117" s="107" t="str">
        <f t="shared" ref="Z3117" si="13750">IFERROR((Z3116-Z3115)/Z3116*100%,"")</f>
        <v/>
      </c>
      <c r="AA3117" s="107" t="str">
        <f>IFERROR((AA3116-AA3114)/AA3116*100%,"")</f>
        <v/>
      </c>
      <c r="AB3117" s="107" t="str">
        <f>IFERROR((AB3116-AB3114)/AB3116*100%,"")</f>
        <v/>
      </c>
      <c r="AC3117" s="194" t="str">
        <f t="shared" ref="AC3117" si="13751">IFERROR((AC3116-AC3115)/AC3116*100%,"")</f>
        <v/>
      </c>
      <c r="AD3117" s="194" t="str">
        <f t="shared" ref="AD3117" si="13752">IFERROR((AD3116-AD3115)/AD3116*100%,"")</f>
        <v/>
      </c>
      <c r="AE3117" s="194" t="str">
        <f t="shared" ref="AE3117" si="13753">IFERROR((AE3116-AE3115)/AE3116*100%,"")</f>
        <v/>
      </c>
      <c r="AF3117" s="194" t="str">
        <f t="shared" ref="AF3117" si="13754">IFERROR((AF3116-AF3115)/AF3116*100%,"")</f>
        <v/>
      </c>
      <c r="AG3117" s="194" t="str">
        <f t="shared" ref="AG3117" si="13755">IFERROR((AG3116-AG3115)/AG3116*100%,"")</f>
        <v/>
      </c>
      <c r="AH3117" s="194" t="str">
        <f t="shared" ref="AH3117" si="13756">IFERROR((AH3116-AH3115)/AH3116*100%,"")</f>
        <v/>
      </c>
      <c r="AI3117" s="194" t="str">
        <f t="shared" ref="AI3117" si="13757">IFERROR((AI3116-AI3115)/AI3116*100%,"")</f>
        <v/>
      </c>
      <c r="AJ3117" s="194" t="str">
        <f t="shared" ref="AJ3117" si="13758">IFERROR((AJ3116-AJ3115)/AJ3116*100%,"")</f>
        <v/>
      </c>
      <c r="AK3117" s="194" t="str">
        <f t="shared" ref="AK3117" si="13759">IFERROR((AK3116-AK3115)/AK3116*100%,"")</f>
        <v/>
      </c>
      <c r="AL3117" s="194" t="str">
        <f t="shared" ref="AL3117" si="13760">IFERROR((AL3116-AL3115)/AL3116*100%,"")</f>
        <v/>
      </c>
      <c r="AM3117" s="227" t="str">
        <f>IFERROR((AM3116-AM3114)/AM3116*100%,"")</f>
        <v/>
      </c>
    </row>
    <row r="3118" spans="1:39" customFormat="1" outlineLevel="1">
      <c r="A3118" t="str">
        <f>B3113&amp;C3118</f>
        <v>Surname, Forename4</v>
      </c>
      <c r="B3118" s="256"/>
      <c r="C3118" s="123">
        <v>4</v>
      </c>
      <c r="D3118" s="26" t="s">
        <v>22</v>
      </c>
      <c r="E3118" s="103"/>
      <c r="F3118" s="219"/>
      <c r="G3118" s="220"/>
      <c r="H3118" s="15"/>
      <c r="I3118" s="16"/>
      <c r="J3118" s="17"/>
      <c r="K3118" s="94"/>
      <c r="L3118" s="94"/>
      <c r="M3118" s="94"/>
      <c r="N3118" s="94"/>
      <c r="O3118" s="94"/>
      <c r="P3118" s="94"/>
      <c r="Q3118" s="17" t="str">
        <f>IF(SUM(K3118:P3118)=0,"",SUM(K3118:P3118))</f>
        <v/>
      </c>
      <c r="R3118" s="94"/>
      <c r="S3118" s="94"/>
      <c r="T3118" s="17" t="str">
        <f>IF(SUM(R3118:S3118)=0,"",SUM(R3118:S3118))</f>
        <v/>
      </c>
      <c r="U3118" s="17"/>
      <c r="V3118" s="94"/>
      <c r="W3118" s="17"/>
      <c r="X3118" s="94" t="str">
        <f>IFERROR(AVERAGE(V3118:W3118),"")</f>
        <v/>
      </c>
      <c r="Y3118" s="17"/>
      <c r="Z3118" s="17"/>
      <c r="AA3118" s="71"/>
      <c r="AB3118" s="17"/>
      <c r="AC3118" s="190" t="str">
        <f>IF(J3118="","",IF(J3118&lt;&gt;0,INT(25.4347*POWER((18-J3118),1.81)),0))</f>
        <v/>
      </c>
      <c r="AD3118" s="190" t="str">
        <f>IFERROR(IF(Q3118&lt;&gt;0,INT(0.14354*POWER(((10*Q3118)-220),1.4)),0),"")</f>
        <v/>
      </c>
      <c r="AE3118" s="190" t="str">
        <f>IFERROR(IF(T3118&lt;&gt;0,INT(51.39*POWER((T3118-1.5),1.05)),0),"")</f>
        <v/>
      </c>
      <c r="AF3118" s="190">
        <f>IF(U3118&lt;&gt;0,INT(0.8465*POWER(((100*U3118)-75),1.42)),0)</f>
        <v>0</v>
      </c>
      <c r="AG3118" s="190" t="str">
        <f>IFERROR(IF(X3118&lt;&gt;0,INT(1.53775*POWER((82-X3118),1.81)),0),"")</f>
        <v/>
      </c>
      <c r="AH3118" s="190" t="str">
        <f>IF(Y3118="","",IF(Y3118&lt;&gt;0,INT(5.74352*POWER((28.5-Y3118),1.92)),0))</f>
        <v/>
      </c>
      <c r="AI3118" s="190">
        <f>IF(Z3118&lt;&gt;0,INT(12.91*POWER((Z3118-4),1.1)),0)</f>
        <v>0</v>
      </c>
      <c r="AJ3118" s="190" t="str">
        <f>IF(AA3118="","",IF(AA3118&lt;&gt;0,INT(0.2797*POWER(((100*AA3118)),1.35)),0))</f>
        <v/>
      </c>
      <c r="AK3118" s="191" t="str">
        <f>IF(AB3118="","",IF(AB3118&lt;&gt;0,INT(100.14*POWER((AB3118-1),1.08)),0))</f>
        <v/>
      </c>
      <c r="AL3118" s="192">
        <f>COUNT(J3118,Q3118,T3118,X3118,Y3118,AA3118,AB3118)</f>
        <v>0</v>
      </c>
      <c r="AM3118" s="193" t="str">
        <f>IF(AL3118=0,"",SUM(AC3118:AK3118))</f>
        <v/>
      </c>
    </row>
    <row r="3119" spans="1:39" customFormat="1" outlineLevel="1">
      <c r="B3119" s="256"/>
      <c r="C3119" s="124" t="s">
        <v>65</v>
      </c>
      <c r="D3119" s="103"/>
      <c r="E3119" s="103"/>
      <c r="F3119" s="219"/>
      <c r="G3119" s="220"/>
      <c r="H3119" s="104"/>
      <c r="I3119" s="105"/>
      <c r="J3119" s="107" t="str">
        <f>IFERROR((J3116-J3118)/J3118*100%,"")</f>
        <v/>
      </c>
      <c r="K3119" s="107" t="str">
        <f t="shared" ref="K3119:T3119" si="13761">IFERROR((K3118-K3116)/K3118*100%,"")</f>
        <v/>
      </c>
      <c r="L3119" s="107" t="str">
        <f t="shared" si="13761"/>
        <v/>
      </c>
      <c r="M3119" s="107" t="str">
        <f t="shared" si="13761"/>
        <v/>
      </c>
      <c r="N3119" s="107" t="str">
        <f t="shared" si="13761"/>
        <v/>
      </c>
      <c r="O3119" s="107" t="str">
        <f t="shared" si="13761"/>
        <v/>
      </c>
      <c r="P3119" s="107" t="str">
        <f t="shared" si="13761"/>
        <v/>
      </c>
      <c r="Q3119" s="107" t="str">
        <f t="shared" si="13761"/>
        <v/>
      </c>
      <c r="R3119" s="107" t="str">
        <f t="shared" si="13761"/>
        <v/>
      </c>
      <c r="S3119" s="107" t="str">
        <f t="shared" si="13761"/>
        <v/>
      </c>
      <c r="T3119" s="107" t="str">
        <f t="shared" si="13761"/>
        <v/>
      </c>
      <c r="U3119" s="107" t="str">
        <f t="shared" ref="U3119" si="13762">IFERROR((U3118-U3117)/U3118*100%,"")</f>
        <v/>
      </c>
      <c r="V3119" s="107" t="str">
        <f>IFERROR((V3116-V3118)/V3118*100%,"")</f>
        <v/>
      </c>
      <c r="W3119" s="107" t="str">
        <f>IFERROR((W3116-W3118)/W3118*100%,"")</f>
        <v/>
      </c>
      <c r="X3119" s="107" t="str">
        <f>IFERROR((X3116-X3118)/X3118*100%,"")</f>
        <v/>
      </c>
      <c r="Y3119" s="107" t="str">
        <f>IFERROR((Y3116-Y3118)/Y3118*100%,"")</f>
        <v/>
      </c>
      <c r="Z3119" s="107" t="str">
        <f t="shared" ref="Z3119" si="13763">IFERROR((Z3118-Z3117)/Z3118*100%,"")</f>
        <v/>
      </c>
      <c r="AA3119" s="107" t="str">
        <f>IFERROR((AA3118-AA3116)/AA3118*100%,"")</f>
        <v/>
      </c>
      <c r="AB3119" s="107" t="str">
        <f>IFERROR((AB3118-AB3116)/AB3118*100%,"")</f>
        <v/>
      </c>
      <c r="AC3119" s="194" t="str">
        <f t="shared" ref="AC3119" si="13764">IFERROR((AC3118-AC3117)/AC3118*100%,"")</f>
        <v/>
      </c>
      <c r="AD3119" s="194" t="str">
        <f t="shared" ref="AD3119" si="13765">IFERROR((AD3118-AD3117)/AD3118*100%,"")</f>
        <v/>
      </c>
      <c r="AE3119" s="194" t="str">
        <f t="shared" ref="AE3119" si="13766">IFERROR((AE3118-AE3117)/AE3118*100%,"")</f>
        <v/>
      </c>
      <c r="AF3119" s="194" t="str">
        <f t="shared" ref="AF3119" si="13767">IFERROR((AF3118-AF3117)/AF3118*100%,"")</f>
        <v/>
      </c>
      <c r="AG3119" s="194" t="str">
        <f t="shared" ref="AG3119" si="13768">IFERROR((AG3118-AG3117)/AG3118*100%,"")</f>
        <v/>
      </c>
      <c r="AH3119" s="194" t="str">
        <f t="shared" ref="AH3119" si="13769">IFERROR((AH3118-AH3117)/AH3118*100%,"")</f>
        <v/>
      </c>
      <c r="AI3119" s="194" t="str">
        <f t="shared" ref="AI3119" si="13770">IFERROR((AI3118-AI3117)/AI3118*100%,"")</f>
        <v/>
      </c>
      <c r="AJ3119" s="194" t="str">
        <f t="shared" ref="AJ3119" si="13771">IFERROR((AJ3118-AJ3117)/AJ3118*100%,"")</f>
        <v/>
      </c>
      <c r="AK3119" s="194" t="str">
        <f t="shared" ref="AK3119" si="13772">IFERROR((AK3118-AK3117)/AK3118*100%,"")</f>
        <v/>
      </c>
      <c r="AL3119" s="194" t="str">
        <f t="shared" ref="AL3119" si="13773">IFERROR((AL3118-AL3117)/AL3118*100%,"")</f>
        <v/>
      </c>
      <c r="AM3119" s="227" t="str">
        <f>IFERROR((AM3118-AM3116)/AM3118*100%,"")</f>
        <v/>
      </c>
    </row>
    <row r="3120" spans="1:39" customFormat="1" outlineLevel="1">
      <c r="A3120" t="str">
        <f>B3113&amp;C3120</f>
        <v>Surname, Forename5</v>
      </c>
      <c r="B3120" s="256"/>
      <c r="C3120" s="123">
        <v>5</v>
      </c>
      <c r="D3120" s="26" t="s">
        <v>22</v>
      </c>
      <c r="E3120" s="103"/>
      <c r="F3120" s="219"/>
      <c r="G3120" s="220"/>
      <c r="H3120" s="15"/>
      <c r="I3120" s="16"/>
      <c r="J3120" s="17"/>
      <c r="K3120" s="94"/>
      <c r="L3120" s="94"/>
      <c r="M3120" s="94"/>
      <c r="N3120" s="94"/>
      <c r="O3120" s="94"/>
      <c r="P3120" s="94"/>
      <c r="Q3120" s="17" t="str">
        <f>IF(SUM(K3120:P3120)=0,"",SUM(K3120:P3120))</f>
        <v/>
      </c>
      <c r="R3120" s="94"/>
      <c r="S3120" s="94"/>
      <c r="T3120" s="17" t="str">
        <f>IF(SUM(R3120:S3120)=0,"",SUM(R3120:S3120))</f>
        <v/>
      </c>
      <c r="U3120" s="17"/>
      <c r="V3120" s="94"/>
      <c r="W3120" s="17"/>
      <c r="X3120" s="94" t="str">
        <f>IFERROR(AVERAGE(V3120:W3120),"")</f>
        <v/>
      </c>
      <c r="Y3120" s="17"/>
      <c r="Z3120" s="17"/>
      <c r="AA3120" s="71"/>
      <c r="AB3120" s="17"/>
      <c r="AC3120" s="190" t="str">
        <f>IF(J3120="","",IF(J3120&lt;&gt;0,INT(25.4347*POWER((18-J3120),1.81)),0))</f>
        <v/>
      </c>
      <c r="AD3120" s="190" t="str">
        <f>IFERROR(IF(Q3120&lt;&gt;0,INT(0.14354*POWER(((10*Q3120)-220),1.4)),0),"")</f>
        <v/>
      </c>
      <c r="AE3120" s="190" t="str">
        <f>IFERROR(IF(T3120&lt;&gt;0,INT(51.39*POWER((T3120-1.5),1.05)),0),"")</f>
        <v/>
      </c>
      <c r="AF3120" s="190">
        <f>IF(U3120&lt;&gt;0,INT(0.8465*POWER(((100*U3120)-75),1.42)),0)</f>
        <v>0</v>
      </c>
      <c r="AG3120" s="190" t="str">
        <f>IFERROR(IF(X3120&lt;&gt;0,INT(1.53775*POWER((82-X3120),1.81)),0),"")</f>
        <v/>
      </c>
      <c r="AH3120" s="190" t="str">
        <f>IF(Y3120="","",IF(Y3120&lt;&gt;0,INT(5.74352*POWER((28.5-Y3120),1.92)),0))</f>
        <v/>
      </c>
      <c r="AI3120" s="190">
        <f>IF(Z3120&lt;&gt;0,INT(12.91*POWER((Z3120-4),1.1)),0)</f>
        <v>0</v>
      </c>
      <c r="AJ3120" s="190" t="str">
        <f>IF(AA3120="","",IF(AA3120&lt;&gt;0,INT(0.2797*POWER(((100*AA3120)),1.35)),0))</f>
        <v/>
      </c>
      <c r="AK3120" s="191" t="str">
        <f>IF(AB3120="","",IF(AB3120&lt;&gt;0,INT(100.14*POWER((AB3120-1),1.08)),0))</f>
        <v/>
      </c>
      <c r="AL3120" s="192">
        <f>COUNT(J3120,Q3120,T3120,X3120,Y3120,AA3120,AB3120)</f>
        <v>0</v>
      </c>
      <c r="AM3120" s="193" t="str">
        <f>IF(AL3120=0,"",SUM(AC3120:AK3120))</f>
        <v/>
      </c>
    </row>
    <row r="3121" spans="1:39" customFormat="1" outlineLevel="1">
      <c r="B3121" s="256"/>
      <c r="C3121" s="124" t="s">
        <v>65</v>
      </c>
      <c r="D3121" s="103"/>
      <c r="E3121" s="103"/>
      <c r="F3121" s="219"/>
      <c r="G3121" s="220"/>
      <c r="H3121" s="104"/>
      <c r="I3121" s="105"/>
      <c r="J3121" s="107" t="str">
        <f>IFERROR((J3118-J3120)/J3120*100%,"")</f>
        <v/>
      </c>
      <c r="K3121" s="107" t="str">
        <f t="shared" ref="K3121:T3121" si="13774">IFERROR((K3120-K3118)/K3120*100%,"")</f>
        <v/>
      </c>
      <c r="L3121" s="107" t="str">
        <f t="shared" si="13774"/>
        <v/>
      </c>
      <c r="M3121" s="107" t="str">
        <f t="shared" si="13774"/>
        <v/>
      </c>
      <c r="N3121" s="107" t="str">
        <f t="shared" si="13774"/>
        <v/>
      </c>
      <c r="O3121" s="107" t="str">
        <f t="shared" si="13774"/>
        <v/>
      </c>
      <c r="P3121" s="107" t="str">
        <f t="shared" si="13774"/>
        <v/>
      </c>
      <c r="Q3121" s="107" t="str">
        <f t="shared" si="13774"/>
        <v/>
      </c>
      <c r="R3121" s="107" t="str">
        <f t="shared" si="13774"/>
        <v/>
      </c>
      <c r="S3121" s="107" t="str">
        <f t="shared" si="13774"/>
        <v/>
      </c>
      <c r="T3121" s="107" t="str">
        <f t="shared" si="13774"/>
        <v/>
      </c>
      <c r="U3121" s="107" t="str">
        <f t="shared" ref="U3121" si="13775">IFERROR((U3120-U3119)/U3120*100%,"")</f>
        <v/>
      </c>
      <c r="V3121" s="107" t="str">
        <f>IFERROR((V3118-V3120)/V3120*100%,"")</f>
        <v/>
      </c>
      <c r="W3121" s="107" t="str">
        <f>IFERROR((W3118-W3120)/W3120*100%,"")</f>
        <v/>
      </c>
      <c r="X3121" s="107" t="str">
        <f>IFERROR((X3118-X3120)/X3120*100%,"")</f>
        <v/>
      </c>
      <c r="Y3121" s="107" t="str">
        <f>IFERROR((Y3118-Y3120)/Y3120*100%,"")</f>
        <v/>
      </c>
      <c r="Z3121" s="107" t="str">
        <f t="shared" ref="Z3121" si="13776">IFERROR((Z3120-Z3119)/Z3120*100%,"")</f>
        <v/>
      </c>
      <c r="AA3121" s="107" t="str">
        <f>IFERROR((AA3120-AA3118)/AA3120*100%,"")</f>
        <v/>
      </c>
      <c r="AB3121" s="107" t="str">
        <f>IFERROR((AB3120-AB3118)/AB3120*100%,"")</f>
        <v/>
      </c>
      <c r="AC3121" s="194" t="str">
        <f t="shared" ref="AC3121" si="13777">IFERROR((AC3120-AC3119)/AC3120*100%,"")</f>
        <v/>
      </c>
      <c r="AD3121" s="194" t="str">
        <f t="shared" ref="AD3121" si="13778">IFERROR((AD3120-AD3119)/AD3120*100%,"")</f>
        <v/>
      </c>
      <c r="AE3121" s="194" t="str">
        <f t="shared" ref="AE3121" si="13779">IFERROR((AE3120-AE3119)/AE3120*100%,"")</f>
        <v/>
      </c>
      <c r="AF3121" s="194" t="str">
        <f t="shared" ref="AF3121" si="13780">IFERROR((AF3120-AF3119)/AF3120*100%,"")</f>
        <v/>
      </c>
      <c r="AG3121" s="194" t="str">
        <f t="shared" ref="AG3121" si="13781">IFERROR((AG3120-AG3119)/AG3120*100%,"")</f>
        <v/>
      </c>
      <c r="AH3121" s="194" t="str">
        <f t="shared" ref="AH3121" si="13782">IFERROR((AH3120-AH3119)/AH3120*100%,"")</f>
        <v/>
      </c>
      <c r="AI3121" s="194" t="str">
        <f t="shared" ref="AI3121" si="13783">IFERROR((AI3120-AI3119)/AI3120*100%,"")</f>
        <v/>
      </c>
      <c r="AJ3121" s="194" t="str">
        <f t="shared" ref="AJ3121" si="13784">IFERROR((AJ3120-AJ3119)/AJ3120*100%,"")</f>
        <v/>
      </c>
      <c r="AK3121" s="194" t="str">
        <f t="shared" ref="AK3121" si="13785">IFERROR((AK3120-AK3119)/AK3120*100%,"")</f>
        <v/>
      </c>
      <c r="AL3121" s="194" t="str">
        <f t="shared" ref="AL3121" si="13786">IFERROR((AL3120-AL3119)/AL3120*100%,"")</f>
        <v/>
      </c>
      <c r="AM3121" s="227" t="str">
        <f>IFERROR((AM3120-AM3118)/AM3120*100%,"")</f>
        <v/>
      </c>
    </row>
    <row r="3122" spans="1:39" customFormat="1" outlineLevel="1">
      <c r="A3122" t="str">
        <f>B3113&amp;C3122</f>
        <v>Surname, Forename6</v>
      </c>
      <c r="B3122" s="256"/>
      <c r="C3122" s="123">
        <v>6</v>
      </c>
      <c r="D3122" s="26" t="s">
        <v>22</v>
      </c>
      <c r="E3122" s="103"/>
      <c r="F3122" s="219"/>
      <c r="G3122" s="220"/>
      <c r="H3122" s="15"/>
      <c r="I3122" s="16"/>
      <c r="J3122" s="17"/>
      <c r="K3122" s="94"/>
      <c r="L3122" s="94"/>
      <c r="M3122" s="94"/>
      <c r="N3122" s="94"/>
      <c r="O3122" s="94"/>
      <c r="P3122" s="94"/>
      <c r="Q3122" s="17" t="str">
        <f>IF(SUM(K3122:P3122)=0,"",SUM(K3122:P3122))</f>
        <v/>
      </c>
      <c r="R3122" s="94"/>
      <c r="S3122" s="94"/>
      <c r="T3122" s="17" t="str">
        <f>IF(SUM(R3122:S3122)=0,"",SUM(R3122:S3122))</f>
        <v/>
      </c>
      <c r="U3122" s="17"/>
      <c r="V3122" s="94"/>
      <c r="W3122" s="17"/>
      <c r="X3122" s="94" t="str">
        <f>IFERROR(AVERAGE(V3122:W3122),"")</f>
        <v/>
      </c>
      <c r="Y3122" s="17"/>
      <c r="Z3122" s="17"/>
      <c r="AA3122" s="71"/>
      <c r="AB3122" s="17"/>
      <c r="AC3122" s="190" t="str">
        <f>IF(J3122="","",IF(J3122&lt;&gt;0,INT(25.4347*POWER((18-J3122),1.81)),0))</f>
        <v/>
      </c>
      <c r="AD3122" s="190" t="str">
        <f>IFERROR(IF(Q3122&lt;&gt;0,INT(0.14354*POWER(((10*Q3122)-220),1.4)),0),"")</f>
        <v/>
      </c>
      <c r="AE3122" s="190" t="str">
        <f>IFERROR(IF(T3122&lt;&gt;0,INT(51.39*POWER((T3122-1.5),1.05)),0),"")</f>
        <v/>
      </c>
      <c r="AF3122" s="190">
        <f>IF(U3122&lt;&gt;0,INT(0.8465*POWER(((100*U3122)-75),1.42)),0)</f>
        <v>0</v>
      </c>
      <c r="AG3122" s="190" t="str">
        <f>IFERROR(IF(X3122&lt;&gt;0,INT(1.53775*POWER((82-X3122),1.81)),0),"")</f>
        <v/>
      </c>
      <c r="AH3122" s="190" t="str">
        <f>IF(Y3122="","",IF(Y3122&lt;&gt;0,INT(5.74352*POWER((28.5-Y3122),1.92)),0))</f>
        <v/>
      </c>
      <c r="AI3122" s="190">
        <f>IF(Z3122&lt;&gt;0,INT(12.91*POWER((Z3122-4),1.1)),0)</f>
        <v>0</v>
      </c>
      <c r="AJ3122" s="190" t="str">
        <f>IF(AA3122="","",IF(AA3122&lt;&gt;0,INT(0.2797*POWER(((100*AA3122)),1.35)),0))</f>
        <v/>
      </c>
      <c r="AK3122" s="191" t="str">
        <f>IF(AB3122="","",IF(AB3122&lt;&gt;0,INT(100.14*POWER((AB3122-1),1.08)),0))</f>
        <v/>
      </c>
      <c r="AL3122" s="192">
        <f>COUNT(J3122,Q3122,T3122,X3122,Y3122,AA3122,AB3122)</f>
        <v>0</v>
      </c>
      <c r="AM3122" s="193" t="str">
        <f>IF(AL3122=0,"",SUM(AC3122:AK3122))</f>
        <v/>
      </c>
    </row>
    <row r="3123" spans="1:39" customFormat="1" outlineLevel="1">
      <c r="B3123" s="256"/>
      <c r="C3123" s="124" t="s">
        <v>65</v>
      </c>
      <c r="D3123" s="103"/>
      <c r="E3123" s="103"/>
      <c r="F3123" s="219"/>
      <c r="G3123" s="220"/>
      <c r="H3123" s="104"/>
      <c r="I3123" s="105"/>
      <c r="J3123" s="107" t="str">
        <f>IFERROR((J3120-J3122)/J3122*100%,"")</f>
        <v/>
      </c>
      <c r="K3123" s="107" t="str">
        <f t="shared" ref="K3123:T3123" si="13787">IFERROR((K3122-K3120)/K3122*100%,"")</f>
        <v/>
      </c>
      <c r="L3123" s="107" t="str">
        <f t="shared" si="13787"/>
        <v/>
      </c>
      <c r="M3123" s="107" t="str">
        <f t="shared" si="13787"/>
        <v/>
      </c>
      <c r="N3123" s="107" t="str">
        <f t="shared" si="13787"/>
        <v/>
      </c>
      <c r="O3123" s="107" t="str">
        <f t="shared" si="13787"/>
        <v/>
      </c>
      <c r="P3123" s="107" t="str">
        <f t="shared" si="13787"/>
        <v/>
      </c>
      <c r="Q3123" s="107" t="str">
        <f t="shared" si="13787"/>
        <v/>
      </c>
      <c r="R3123" s="107" t="str">
        <f t="shared" si="13787"/>
        <v/>
      </c>
      <c r="S3123" s="107" t="str">
        <f t="shared" si="13787"/>
        <v/>
      </c>
      <c r="T3123" s="107" t="str">
        <f t="shared" si="13787"/>
        <v/>
      </c>
      <c r="U3123" s="107" t="str">
        <f t="shared" ref="U3123" si="13788">IFERROR((U3122-U3121)/U3122*100%,"")</f>
        <v/>
      </c>
      <c r="V3123" s="107" t="str">
        <f>IFERROR((V3120-V3122)/V3122*100%,"")</f>
        <v/>
      </c>
      <c r="W3123" s="107" t="str">
        <f>IFERROR((W3120-W3122)/W3122*100%,"")</f>
        <v/>
      </c>
      <c r="X3123" s="107" t="str">
        <f>IFERROR((X3120-X3122)/X3122*100%,"")</f>
        <v/>
      </c>
      <c r="Y3123" s="107" t="str">
        <f>IFERROR((Y3120-Y3122)/Y3122*100%,"")</f>
        <v/>
      </c>
      <c r="Z3123" s="107" t="str">
        <f t="shared" ref="Z3123" si="13789">IFERROR((Z3122-Z3121)/Z3122*100%,"")</f>
        <v/>
      </c>
      <c r="AA3123" s="107" t="str">
        <f>IFERROR((AA3122-AA3120)/AA3122*100%,"")</f>
        <v/>
      </c>
      <c r="AB3123" s="107" t="str">
        <f>IFERROR((AB3122-AB3120)/AB3122*100%,"")</f>
        <v/>
      </c>
      <c r="AC3123" s="194" t="str">
        <f t="shared" ref="AC3123" si="13790">IFERROR((AC3122-AC3121)/AC3122*100%,"")</f>
        <v/>
      </c>
      <c r="AD3123" s="194" t="str">
        <f t="shared" ref="AD3123" si="13791">IFERROR((AD3122-AD3121)/AD3122*100%,"")</f>
        <v/>
      </c>
      <c r="AE3123" s="194" t="str">
        <f t="shared" ref="AE3123" si="13792">IFERROR((AE3122-AE3121)/AE3122*100%,"")</f>
        <v/>
      </c>
      <c r="AF3123" s="194" t="str">
        <f t="shared" ref="AF3123" si="13793">IFERROR((AF3122-AF3121)/AF3122*100%,"")</f>
        <v/>
      </c>
      <c r="AG3123" s="194" t="str">
        <f t="shared" ref="AG3123" si="13794">IFERROR((AG3122-AG3121)/AG3122*100%,"")</f>
        <v/>
      </c>
      <c r="AH3123" s="194" t="str">
        <f t="shared" ref="AH3123" si="13795">IFERROR((AH3122-AH3121)/AH3122*100%,"")</f>
        <v/>
      </c>
      <c r="AI3123" s="194" t="str">
        <f t="shared" ref="AI3123" si="13796">IFERROR((AI3122-AI3121)/AI3122*100%,"")</f>
        <v/>
      </c>
      <c r="AJ3123" s="194" t="str">
        <f t="shared" ref="AJ3123" si="13797">IFERROR((AJ3122-AJ3121)/AJ3122*100%,"")</f>
        <v/>
      </c>
      <c r="AK3123" s="194" t="str">
        <f t="shared" ref="AK3123" si="13798">IFERROR((AK3122-AK3121)/AK3122*100%,"")</f>
        <v/>
      </c>
      <c r="AL3123" s="194" t="str">
        <f t="shared" ref="AL3123" si="13799">IFERROR((AL3122-AL3121)/AL3122*100%,"")</f>
        <v/>
      </c>
      <c r="AM3123" s="227" t="str">
        <f>IFERROR((AM3122-AM3120)/AM3122*100%,"")</f>
        <v/>
      </c>
    </row>
    <row r="3124" spans="1:39" customFormat="1" outlineLevel="1">
      <c r="A3124" t="str">
        <f>B3113&amp;C3124</f>
        <v>Surname, Forename7</v>
      </c>
      <c r="B3124" s="256"/>
      <c r="C3124" s="123">
        <v>7</v>
      </c>
      <c r="D3124" s="26" t="s">
        <v>22</v>
      </c>
      <c r="E3124" s="103"/>
      <c r="F3124" s="219"/>
      <c r="G3124" s="220"/>
      <c r="H3124" s="15"/>
      <c r="I3124" s="16"/>
      <c r="J3124" s="17"/>
      <c r="K3124" s="94"/>
      <c r="L3124" s="94"/>
      <c r="M3124" s="94"/>
      <c r="N3124" s="94"/>
      <c r="O3124" s="94"/>
      <c r="P3124" s="94"/>
      <c r="Q3124" s="17" t="str">
        <f>IF(SUM(K3124:P3124)=0,"",SUM(K3124:P3124))</f>
        <v/>
      </c>
      <c r="R3124" s="94"/>
      <c r="S3124" s="94"/>
      <c r="T3124" s="17" t="str">
        <f>IF(SUM(R3124:S3124)=0,"",SUM(R3124:S3124))</f>
        <v/>
      </c>
      <c r="U3124" s="17"/>
      <c r="V3124" s="94"/>
      <c r="W3124" s="17"/>
      <c r="X3124" s="94" t="str">
        <f>IFERROR(AVERAGE(V3124:W3124),"")</f>
        <v/>
      </c>
      <c r="Y3124" s="17"/>
      <c r="Z3124" s="17"/>
      <c r="AA3124" s="71"/>
      <c r="AB3124" s="17"/>
      <c r="AC3124" s="190" t="str">
        <f>IF(J3124="","",IF(J3124&lt;&gt;0,INT(25.4347*POWER((18-J3124),1.81)),0))</f>
        <v/>
      </c>
      <c r="AD3124" s="190" t="str">
        <f>IFERROR(IF(Q3124&lt;&gt;0,INT(0.14354*POWER(((10*Q3124)-220),1.4)),0),"")</f>
        <v/>
      </c>
      <c r="AE3124" s="190" t="str">
        <f>IFERROR(IF(T3124&lt;&gt;0,INT(51.39*POWER((T3124-1.5),1.05)),0),"")</f>
        <v/>
      </c>
      <c r="AF3124" s="190">
        <f>IF(U3124&lt;&gt;0,INT(0.8465*POWER(((100*U3124)-75),1.42)),0)</f>
        <v>0</v>
      </c>
      <c r="AG3124" s="190" t="str">
        <f>IFERROR(IF(X3124&lt;&gt;0,INT(1.53775*POWER((82-X3124),1.81)),0),"")</f>
        <v/>
      </c>
      <c r="AH3124" s="190" t="str">
        <f>IF(Y3124="","",IF(Y3124&lt;&gt;0,INT(5.74352*POWER((28.5-Y3124),1.92)),0))</f>
        <v/>
      </c>
      <c r="AI3124" s="190">
        <f>IF(Z3124&lt;&gt;0,INT(12.91*POWER((Z3124-4),1.1)),0)</f>
        <v>0</v>
      </c>
      <c r="AJ3124" s="190" t="str">
        <f>IF(AA3124="","",IF(AA3124&lt;&gt;0,INT(0.2797*POWER(((100*AA3124)),1.35)),0))</f>
        <v/>
      </c>
      <c r="AK3124" s="191" t="str">
        <f>IF(AB3124="","",IF(AB3124&lt;&gt;0,INT(100.14*POWER((AB3124-1),1.08)),0))</f>
        <v/>
      </c>
      <c r="AL3124" s="192">
        <f>COUNT(J3124,Q3124,T3124,X3124,Y3124,AA3124,AB3124)</f>
        <v>0</v>
      </c>
      <c r="AM3124" s="193" t="str">
        <f>IF(AL3124=0,"",SUM(AC3124:AK3124))</f>
        <v/>
      </c>
    </row>
    <row r="3125" spans="1:39" customFormat="1" outlineLevel="1">
      <c r="B3125" s="256"/>
      <c r="C3125" s="124" t="s">
        <v>65</v>
      </c>
      <c r="D3125" s="103"/>
      <c r="E3125" s="103"/>
      <c r="F3125" s="219"/>
      <c r="G3125" s="220"/>
      <c r="H3125" s="104"/>
      <c r="I3125" s="105"/>
      <c r="J3125" s="107" t="str">
        <f>IFERROR((J3122-J3124)/J3124*100%,"")</f>
        <v/>
      </c>
      <c r="K3125" s="107" t="str">
        <f t="shared" ref="K3125:T3125" si="13800">IFERROR((K3124-K3122)/K3124*100%,"")</f>
        <v/>
      </c>
      <c r="L3125" s="107" t="str">
        <f t="shared" si="13800"/>
        <v/>
      </c>
      <c r="M3125" s="107" t="str">
        <f t="shared" si="13800"/>
        <v/>
      </c>
      <c r="N3125" s="107" t="str">
        <f t="shared" si="13800"/>
        <v/>
      </c>
      <c r="O3125" s="107" t="str">
        <f t="shared" si="13800"/>
        <v/>
      </c>
      <c r="P3125" s="107" t="str">
        <f t="shared" si="13800"/>
        <v/>
      </c>
      <c r="Q3125" s="107" t="str">
        <f t="shared" si="13800"/>
        <v/>
      </c>
      <c r="R3125" s="107" t="str">
        <f t="shared" si="13800"/>
        <v/>
      </c>
      <c r="S3125" s="107" t="str">
        <f t="shared" si="13800"/>
        <v/>
      </c>
      <c r="T3125" s="107" t="str">
        <f t="shared" si="13800"/>
        <v/>
      </c>
      <c r="U3125" s="107" t="str">
        <f t="shared" ref="U3125" si="13801">IFERROR((U3124-U3123)/U3124*100%,"")</f>
        <v/>
      </c>
      <c r="V3125" s="107" t="str">
        <f>IFERROR((V3122-V3124)/V3124*100%,"")</f>
        <v/>
      </c>
      <c r="W3125" s="107" t="str">
        <f>IFERROR((W3122-W3124)/W3124*100%,"")</f>
        <v/>
      </c>
      <c r="X3125" s="107" t="str">
        <f>IFERROR((X3122-X3124)/X3124*100%,"")</f>
        <v/>
      </c>
      <c r="Y3125" s="107" t="str">
        <f>IFERROR((Y3122-Y3124)/Y3124*100%,"")</f>
        <v/>
      </c>
      <c r="Z3125" s="107" t="str">
        <f t="shared" ref="Z3125" si="13802">IFERROR((Z3124-Z3123)/Z3124*100%,"")</f>
        <v/>
      </c>
      <c r="AA3125" s="107" t="str">
        <f>IFERROR((AA3124-AA3122)/AA3124*100%,"")</f>
        <v/>
      </c>
      <c r="AB3125" s="107" t="str">
        <f>IFERROR((AB3124-AB3122)/AB3124*100%,"")</f>
        <v/>
      </c>
      <c r="AC3125" s="194" t="str">
        <f t="shared" ref="AC3125" si="13803">IFERROR((AC3124-AC3123)/AC3124*100%,"")</f>
        <v/>
      </c>
      <c r="AD3125" s="194" t="str">
        <f t="shared" ref="AD3125" si="13804">IFERROR((AD3124-AD3123)/AD3124*100%,"")</f>
        <v/>
      </c>
      <c r="AE3125" s="194" t="str">
        <f t="shared" ref="AE3125" si="13805">IFERROR((AE3124-AE3123)/AE3124*100%,"")</f>
        <v/>
      </c>
      <c r="AF3125" s="194" t="str">
        <f t="shared" ref="AF3125" si="13806">IFERROR((AF3124-AF3123)/AF3124*100%,"")</f>
        <v/>
      </c>
      <c r="AG3125" s="194" t="str">
        <f t="shared" ref="AG3125" si="13807">IFERROR((AG3124-AG3123)/AG3124*100%,"")</f>
        <v/>
      </c>
      <c r="AH3125" s="194" t="str">
        <f t="shared" ref="AH3125" si="13808">IFERROR((AH3124-AH3123)/AH3124*100%,"")</f>
        <v/>
      </c>
      <c r="AI3125" s="194" t="str">
        <f t="shared" ref="AI3125" si="13809">IFERROR((AI3124-AI3123)/AI3124*100%,"")</f>
        <v/>
      </c>
      <c r="AJ3125" s="194" t="str">
        <f t="shared" ref="AJ3125" si="13810">IFERROR((AJ3124-AJ3123)/AJ3124*100%,"")</f>
        <v/>
      </c>
      <c r="AK3125" s="194" t="str">
        <f t="shared" ref="AK3125" si="13811">IFERROR((AK3124-AK3123)/AK3124*100%,"")</f>
        <v/>
      </c>
      <c r="AL3125" s="194" t="str">
        <f t="shared" ref="AL3125" si="13812">IFERROR((AL3124-AL3123)/AL3124*100%,"")</f>
        <v/>
      </c>
      <c r="AM3125" s="227" t="str">
        <f>IFERROR((AM3124-AM3122)/AM3124*100%,"")</f>
        <v/>
      </c>
    </row>
    <row r="3126" spans="1:39" customFormat="1" outlineLevel="1">
      <c r="A3126" t="str">
        <f>B3113&amp;C3126</f>
        <v>Surname, Forename8</v>
      </c>
      <c r="B3126" s="256"/>
      <c r="C3126" s="123">
        <v>8</v>
      </c>
      <c r="D3126" s="26" t="s">
        <v>22</v>
      </c>
      <c r="E3126" s="103"/>
      <c r="F3126" s="219"/>
      <c r="G3126" s="220"/>
      <c r="H3126" s="15"/>
      <c r="I3126" s="16"/>
      <c r="J3126" s="17"/>
      <c r="K3126" s="94"/>
      <c r="L3126" s="94"/>
      <c r="M3126" s="94"/>
      <c r="N3126" s="94"/>
      <c r="O3126" s="94"/>
      <c r="P3126" s="94"/>
      <c r="Q3126" s="17" t="str">
        <f>IF(SUM(K3126:P3126)=0,"",SUM(K3126:P3126))</f>
        <v/>
      </c>
      <c r="R3126" s="94"/>
      <c r="S3126" s="94"/>
      <c r="T3126" s="17" t="str">
        <f>IF(SUM(R3126:S3126)=0,"",SUM(R3126:S3126))</f>
        <v/>
      </c>
      <c r="U3126" s="17"/>
      <c r="V3126" s="94"/>
      <c r="W3126" s="17"/>
      <c r="X3126" s="94" t="str">
        <f>IFERROR(AVERAGE(V3126:W3126),"")</f>
        <v/>
      </c>
      <c r="Y3126" s="17"/>
      <c r="Z3126" s="17"/>
      <c r="AA3126" s="71"/>
      <c r="AB3126" s="17"/>
      <c r="AC3126" s="190" t="str">
        <f>IF(J3126="","",IF(J3126&lt;&gt;0,INT(25.4347*POWER((18-J3126),1.81)),0))</f>
        <v/>
      </c>
      <c r="AD3126" s="190" t="str">
        <f>IFERROR(IF(Q3126&lt;&gt;0,INT(0.14354*POWER(((10*Q3126)-220),1.4)),0),"")</f>
        <v/>
      </c>
      <c r="AE3126" s="190" t="str">
        <f>IFERROR(IF(T3126&lt;&gt;0,INT(51.39*POWER((T3126-1.5),1.05)),0),"")</f>
        <v/>
      </c>
      <c r="AF3126" s="190">
        <f>IF(U3126&lt;&gt;0,INT(0.8465*POWER(((100*U3126)-75),1.42)),0)</f>
        <v>0</v>
      </c>
      <c r="AG3126" s="190" t="str">
        <f>IFERROR(IF(X3126&lt;&gt;0,INT(1.53775*POWER((82-X3126),1.81)),0),"")</f>
        <v/>
      </c>
      <c r="AH3126" s="190" t="str">
        <f>IF(Y3126="","",IF(Y3126&lt;&gt;0,INT(5.74352*POWER((28.5-Y3126),1.92)),0))</f>
        <v/>
      </c>
      <c r="AI3126" s="190">
        <f>IF(Z3126&lt;&gt;0,INT(12.91*POWER((Z3126-4),1.1)),0)</f>
        <v>0</v>
      </c>
      <c r="AJ3126" s="190" t="str">
        <f>IF(AA3126="","",IF(AA3126&lt;&gt;0,INT(0.2797*POWER(((100*AA3126)),1.35)),0))</f>
        <v/>
      </c>
      <c r="AK3126" s="191" t="str">
        <f>IF(AB3126="","",IF(AB3126&lt;&gt;0,INT(100.14*POWER((AB3126-1),1.08)),0))</f>
        <v/>
      </c>
      <c r="AL3126" s="192">
        <f>COUNT(J3126,Q3126,T3126,X3126,Y3126,AA3126,AB3126)</f>
        <v>0</v>
      </c>
      <c r="AM3126" s="193" t="str">
        <f>IF(AL3126=0,"",SUM(AC3126:AK3126))</f>
        <v/>
      </c>
    </row>
    <row r="3127" spans="1:39" customFormat="1" outlineLevel="1">
      <c r="B3127" s="256"/>
      <c r="C3127" s="124" t="s">
        <v>65</v>
      </c>
      <c r="D3127" s="103"/>
      <c r="E3127" s="103"/>
      <c r="F3127" s="219"/>
      <c r="G3127" s="220"/>
      <c r="H3127" s="104"/>
      <c r="I3127" s="105"/>
      <c r="J3127" s="107" t="str">
        <f>IFERROR((J3124-J3126)/J3126*100%,"")</f>
        <v/>
      </c>
      <c r="K3127" s="107" t="str">
        <f t="shared" ref="K3127:T3127" si="13813">IFERROR((K3126-K3124)/K3126*100%,"")</f>
        <v/>
      </c>
      <c r="L3127" s="107" t="str">
        <f t="shared" si="13813"/>
        <v/>
      </c>
      <c r="M3127" s="107" t="str">
        <f t="shared" si="13813"/>
        <v/>
      </c>
      <c r="N3127" s="107" t="str">
        <f t="shared" si="13813"/>
        <v/>
      </c>
      <c r="O3127" s="107" t="str">
        <f t="shared" si="13813"/>
        <v/>
      </c>
      <c r="P3127" s="107" t="str">
        <f t="shared" si="13813"/>
        <v/>
      </c>
      <c r="Q3127" s="107" t="str">
        <f t="shared" si="13813"/>
        <v/>
      </c>
      <c r="R3127" s="107" t="str">
        <f t="shared" si="13813"/>
        <v/>
      </c>
      <c r="S3127" s="107" t="str">
        <f t="shared" si="13813"/>
        <v/>
      </c>
      <c r="T3127" s="107" t="str">
        <f t="shared" si="13813"/>
        <v/>
      </c>
      <c r="U3127" s="107" t="str">
        <f t="shared" ref="U3127" si="13814">IFERROR((U3126-U3125)/U3126*100%,"")</f>
        <v/>
      </c>
      <c r="V3127" s="107" t="str">
        <f>IFERROR((V3124-V3126)/V3126*100%,"")</f>
        <v/>
      </c>
      <c r="W3127" s="107" t="str">
        <f>IFERROR((W3124-W3126)/W3126*100%,"")</f>
        <v/>
      </c>
      <c r="X3127" s="107" t="str">
        <f>IFERROR((X3124-X3126)/X3126*100%,"")</f>
        <v/>
      </c>
      <c r="Y3127" s="107" t="str">
        <f>IFERROR((Y3124-Y3126)/Y3126*100%,"")</f>
        <v/>
      </c>
      <c r="Z3127" s="107" t="str">
        <f t="shared" ref="Z3127" si="13815">IFERROR((Z3126-Z3125)/Z3126*100%,"")</f>
        <v/>
      </c>
      <c r="AA3127" s="107" t="str">
        <f>IFERROR((AA3126-AA3124)/AA3126*100%,"")</f>
        <v/>
      </c>
      <c r="AB3127" s="107" t="str">
        <f>IFERROR((AB3126-AB3124)/AB3126*100%,"")</f>
        <v/>
      </c>
      <c r="AC3127" s="194" t="str">
        <f t="shared" ref="AC3127" si="13816">IFERROR((AC3126-AC3125)/AC3126*100%,"")</f>
        <v/>
      </c>
      <c r="AD3127" s="194" t="str">
        <f t="shared" ref="AD3127" si="13817">IFERROR((AD3126-AD3125)/AD3126*100%,"")</f>
        <v/>
      </c>
      <c r="AE3127" s="194" t="str">
        <f t="shared" ref="AE3127" si="13818">IFERROR((AE3126-AE3125)/AE3126*100%,"")</f>
        <v/>
      </c>
      <c r="AF3127" s="194" t="str">
        <f t="shared" ref="AF3127" si="13819">IFERROR((AF3126-AF3125)/AF3126*100%,"")</f>
        <v/>
      </c>
      <c r="AG3127" s="194" t="str">
        <f t="shared" ref="AG3127" si="13820">IFERROR((AG3126-AG3125)/AG3126*100%,"")</f>
        <v/>
      </c>
      <c r="AH3127" s="194" t="str">
        <f t="shared" ref="AH3127" si="13821">IFERROR((AH3126-AH3125)/AH3126*100%,"")</f>
        <v/>
      </c>
      <c r="AI3127" s="194" t="str">
        <f t="shared" ref="AI3127" si="13822">IFERROR((AI3126-AI3125)/AI3126*100%,"")</f>
        <v/>
      </c>
      <c r="AJ3127" s="194" t="str">
        <f t="shared" ref="AJ3127" si="13823">IFERROR((AJ3126-AJ3125)/AJ3126*100%,"")</f>
        <v/>
      </c>
      <c r="AK3127" s="194" t="str">
        <f t="shared" ref="AK3127" si="13824">IFERROR((AK3126-AK3125)/AK3126*100%,"")</f>
        <v/>
      </c>
      <c r="AL3127" s="194" t="str">
        <f t="shared" ref="AL3127" si="13825">IFERROR((AL3126-AL3125)/AL3126*100%,"")</f>
        <v/>
      </c>
      <c r="AM3127" s="227" t="str">
        <f>IFERROR((AM3126-AM3124)/AM3126*100%,"")</f>
        <v/>
      </c>
    </row>
    <row r="3128" spans="1:39" customFormat="1" outlineLevel="1">
      <c r="A3128" t="str">
        <f>B3113&amp;C3128</f>
        <v>Surname, Forename9</v>
      </c>
      <c r="B3128" s="256"/>
      <c r="C3128" s="123">
        <v>9</v>
      </c>
      <c r="D3128" s="26" t="s">
        <v>22</v>
      </c>
      <c r="E3128" s="103"/>
      <c r="F3128" s="219"/>
      <c r="G3128" s="220"/>
      <c r="H3128" s="15"/>
      <c r="I3128" s="16"/>
      <c r="J3128" s="17"/>
      <c r="K3128" s="94"/>
      <c r="L3128" s="94"/>
      <c r="M3128" s="94"/>
      <c r="N3128" s="94"/>
      <c r="O3128" s="94"/>
      <c r="P3128" s="94"/>
      <c r="Q3128" s="17" t="str">
        <f>IF(SUM(K3128:P3128)=0,"",SUM(K3128:P3128))</f>
        <v/>
      </c>
      <c r="R3128" s="94"/>
      <c r="S3128" s="94"/>
      <c r="T3128" s="17" t="str">
        <f>IF(SUM(R3128:S3128)=0,"",SUM(R3128:S3128))</f>
        <v/>
      </c>
      <c r="U3128" s="17"/>
      <c r="V3128" s="94"/>
      <c r="W3128" s="17"/>
      <c r="X3128" s="94" t="str">
        <f>IFERROR(AVERAGE(V3128:W3128),"")</f>
        <v/>
      </c>
      <c r="Y3128" s="17"/>
      <c r="Z3128" s="17"/>
      <c r="AA3128" s="71"/>
      <c r="AB3128" s="17"/>
      <c r="AC3128" s="190" t="str">
        <f>IF(J3128="","",IF(J3128&lt;&gt;0,INT(25.4347*POWER((18-J3128),1.81)),0))</f>
        <v/>
      </c>
      <c r="AD3128" s="190" t="str">
        <f>IFERROR(IF(Q3128&lt;&gt;0,INT(0.14354*POWER(((10*Q3128)-220),1.4)),0),"")</f>
        <v/>
      </c>
      <c r="AE3128" s="190" t="str">
        <f>IFERROR(IF(T3128&lt;&gt;0,INT(51.39*POWER((T3128-1.5),1.05)),0),"")</f>
        <v/>
      </c>
      <c r="AF3128" s="190">
        <f>IF(U3128&lt;&gt;0,INT(0.8465*POWER(((100*U3128)-75),1.42)),0)</f>
        <v>0</v>
      </c>
      <c r="AG3128" s="190" t="str">
        <f>IFERROR(IF(X3128&lt;&gt;0,INT(1.53775*POWER((82-X3128),1.81)),0),"")</f>
        <v/>
      </c>
      <c r="AH3128" s="190" t="str">
        <f>IF(Y3128="","",IF(Y3128&lt;&gt;0,INT(5.74352*POWER((28.5-Y3128),1.92)),0))</f>
        <v/>
      </c>
      <c r="AI3128" s="190">
        <f>IF(Z3128&lt;&gt;0,INT(12.91*POWER((Z3128-4),1.1)),0)</f>
        <v>0</v>
      </c>
      <c r="AJ3128" s="190" t="str">
        <f>IF(AA3128="","",IF(AA3128&lt;&gt;0,INT(0.2797*POWER(((100*AA3128)),1.35)),0))</f>
        <v/>
      </c>
      <c r="AK3128" s="191" t="str">
        <f>IF(AB3128="","",IF(AB3128&lt;&gt;0,INT(100.14*POWER((AB3128-1),1.08)),0))</f>
        <v/>
      </c>
      <c r="AL3128" s="192">
        <f>COUNT(J3128,Q3128,T3128,X3128,Y3128,AA3128,AB3128)</f>
        <v>0</v>
      </c>
      <c r="AM3128" s="193" t="str">
        <f>IF(AL3128=0,"",SUM(AC3128:AK3128))</f>
        <v/>
      </c>
    </row>
    <row r="3129" spans="1:39" customFormat="1" outlineLevel="1">
      <c r="B3129" s="256"/>
      <c r="C3129" s="124" t="s">
        <v>65</v>
      </c>
      <c r="D3129" s="33"/>
      <c r="E3129" s="33"/>
      <c r="F3129" s="221"/>
      <c r="G3129" s="222"/>
      <c r="H3129" s="18"/>
      <c r="I3129" s="44"/>
      <c r="J3129" s="107" t="str">
        <f>IFERROR((J3126-J3128)/J3128*100%,"")</f>
        <v/>
      </c>
      <c r="K3129" s="107" t="str">
        <f t="shared" ref="K3129:T3129" si="13826">IFERROR((K3128-K3126)/K3128*100%,"")</f>
        <v/>
      </c>
      <c r="L3129" s="107" t="str">
        <f t="shared" si="13826"/>
        <v/>
      </c>
      <c r="M3129" s="107" t="str">
        <f t="shared" si="13826"/>
        <v/>
      </c>
      <c r="N3129" s="107" t="str">
        <f t="shared" si="13826"/>
        <v/>
      </c>
      <c r="O3129" s="107" t="str">
        <f t="shared" si="13826"/>
        <v/>
      </c>
      <c r="P3129" s="107" t="str">
        <f t="shared" si="13826"/>
        <v/>
      </c>
      <c r="Q3129" s="107" t="str">
        <f t="shared" si="13826"/>
        <v/>
      </c>
      <c r="R3129" s="107" t="str">
        <f t="shared" si="13826"/>
        <v/>
      </c>
      <c r="S3129" s="107" t="str">
        <f t="shared" si="13826"/>
        <v/>
      </c>
      <c r="T3129" s="107" t="str">
        <f t="shared" si="13826"/>
        <v/>
      </c>
      <c r="U3129" s="107" t="str">
        <f t="shared" ref="U3129" si="13827">IFERROR((U3128-U3127)/U3128*100%,"")</f>
        <v/>
      </c>
      <c r="V3129" s="107" t="str">
        <f>IFERROR((V3126-V3128)/V3128*100%,"")</f>
        <v/>
      </c>
      <c r="W3129" s="107" t="str">
        <f>IFERROR((W3126-W3128)/W3128*100%,"")</f>
        <v/>
      </c>
      <c r="X3129" s="107" t="str">
        <f>IFERROR((X3126-X3128)/X3128*100%,"")</f>
        <v/>
      </c>
      <c r="Y3129" s="107" t="str">
        <f>IFERROR((Y3126-Y3128)/Y3128*100%,"")</f>
        <v/>
      </c>
      <c r="Z3129" s="107" t="str">
        <f t="shared" ref="Z3129" si="13828">IFERROR((Z3128-Z3127)/Z3128*100%,"")</f>
        <v/>
      </c>
      <c r="AA3129" s="107" t="str">
        <f>IFERROR((AA3128-AA3126)/AA3128*100%,"")</f>
        <v/>
      </c>
      <c r="AB3129" s="107" t="str">
        <f>IFERROR((AB3128-AB3126)/AB3128*100%,"")</f>
        <v/>
      </c>
      <c r="AC3129" s="194" t="str">
        <f t="shared" ref="AC3129" si="13829">IFERROR((AC3128-AC3127)/AC3128*100%,"")</f>
        <v/>
      </c>
      <c r="AD3129" s="194" t="str">
        <f t="shared" ref="AD3129" si="13830">IFERROR((AD3128-AD3127)/AD3128*100%,"")</f>
        <v/>
      </c>
      <c r="AE3129" s="194" t="str">
        <f t="shared" ref="AE3129" si="13831">IFERROR((AE3128-AE3127)/AE3128*100%,"")</f>
        <v/>
      </c>
      <c r="AF3129" s="194" t="str">
        <f t="shared" ref="AF3129" si="13832">IFERROR((AF3128-AF3127)/AF3128*100%,"")</f>
        <v/>
      </c>
      <c r="AG3129" s="194" t="str">
        <f t="shared" ref="AG3129" si="13833">IFERROR((AG3128-AG3127)/AG3128*100%,"")</f>
        <v/>
      </c>
      <c r="AH3129" s="194" t="str">
        <f t="shared" ref="AH3129" si="13834">IFERROR((AH3128-AH3127)/AH3128*100%,"")</f>
        <v/>
      </c>
      <c r="AI3129" s="194" t="str">
        <f t="shared" ref="AI3129" si="13835">IFERROR((AI3128-AI3127)/AI3128*100%,"")</f>
        <v/>
      </c>
      <c r="AJ3129" s="194" t="str">
        <f t="shared" ref="AJ3129" si="13836">IFERROR((AJ3128-AJ3127)/AJ3128*100%,"")</f>
        <v/>
      </c>
      <c r="AK3129" s="194" t="str">
        <f t="shared" ref="AK3129" si="13837">IFERROR((AK3128-AK3127)/AK3128*100%,"")</f>
        <v/>
      </c>
      <c r="AL3129" s="194" t="str">
        <f t="shared" ref="AL3129" si="13838">IFERROR((AL3128-AL3127)/AL3128*100%,"")</f>
        <v/>
      </c>
      <c r="AM3129" s="227" t="str">
        <f>IFERROR((AM3128-AM3126)/AM3128*100%,"")</f>
        <v/>
      </c>
    </row>
    <row r="3130" spans="1:39" s="6" customFormat="1" outlineLevel="1">
      <c r="A3130" t="str">
        <f>B3113&amp;C3130</f>
        <v>Surname, Forename10</v>
      </c>
      <c r="B3130" s="256"/>
      <c r="C3130" s="125">
        <v>10</v>
      </c>
      <c r="D3130" s="33" t="s">
        <v>22</v>
      </c>
      <c r="E3130" s="33"/>
      <c r="F3130" s="223"/>
      <c r="G3130" s="224"/>
      <c r="H3130" s="18"/>
      <c r="I3130" s="44"/>
      <c r="J3130" s="34"/>
      <c r="K3130" s="34"/>
      <c r="L3130" s="34"/>
      <c r="M3130" s="34"/>
      <c r="N3130" s="34"/>
      <c r="O3130" s="34"/>
      <c r="P3130" s="34"/>
      <c r="Q3130" s="17" t="str">
        <f>IF(SUM(K3130:P3130)=0,"",SUM(K3130:P3130))</f>
        <v/>
      </c>
      <c r="R3130" s="94"/>
      <c r="S3130" s="94"/>
      <c r="T3130" s="17" t="str">
        <f>IF(SUM(R3130:S3130)=0,"",SUM(R3130:S3130))</f>
        <v/>
      </c>
      <c r="U3130" s="17"/>
      <c r="V3130" s="94"/>
      <c r="W3130" s="17"/>
      <c r="X3130" s="94" t="str">
        <f>IFERROR(AVERAGE(V3130:W3130),"")</f>
        <v/>
      </c>
      <c r="Y3130" s="17"/>
      <c r="Z3130" s="17"/>
      <c r="AA3130" s="71"/>
      <c r="AB3130" s="17"/>
      <c r="AC3130" s="190" t="str">
        <f>IF(J3130="","",IF(J3130&lt;&gt;0,INT(25.4347*POWER((18-J3130),1.81)),0))</f>
        <v/>
      </c>
      <c r="AD3130" s="190" t="str">
        <f>IFERROR(IF(Q3130&lt;&gt;0,INT(0.14354*POWER(((10*Q3130)-220),1.4)),0),"")</f>
        <v/>
      </c>
      <c r="AE3130" s="190" t="str">
        <f>IFERROR(IF(T3130&lt;&gt;0,INT(51.39*POWER((T3130-1.5),1.05)),0),"")</f>
        <v/>
      </c>
      <c r="AF3130" s="190">
        <f>IF(U3130&lt;&gt;0,INT(0.8465*POWER(((100*U3130)-75),1.42)),0)</f>
        <v>0</v>
      </c>
      <c r="AG3130" s="190" t="str">
        <f>IFERROR(IF(X3130&lt;&gt;0,INT(1.53775*POWER((82-X3130),1.81)),0),"")</f>
        <v/>
      </c>
      <c r="AH3130" s="190" t="str">
        <f>IF(Y3130="","",IF(Y3130&lt;&gt;0,INT(5.74352*POWER((28.5-Y3130),1.92)),0))</f>
        <v/>
      </c>
      <c r="AI3130" s="190">
        <f>IF(Z3130&lt;&gt;0,INT(12.91*POWER((Z3130-4),1.1)),0)</f>
        <v>0</v>
      </c>
      <c r="AJ3130" s="190" t="str">
        <f>IF(AA3130="","",IF(AA3130&lt;&gt;0,INT(0.2797*POWER(((100*AA3130)),1.35)),0))</f>
        <v/>
      </c>
      <c r="AK3130" s="191" t="str">
        <f>IF(AB3130="","",IF(AB3130&lt;&gt;0,INT(100.14*POWER((AB3130-1),1.08)),0))</f>
        <v/>
      </c>
      <c r="AL3130" s="192">
        <f>COUNT(J3130,Q3130,T3130,X3130,Y3130,AA3130,AB3130)</f>
        <v>0</v>
      </c>
      <c r="AM3130" s="193" t="str">
        <f>IF(AL3130=0,"",SUM(AC3130:AK3130))</f>
        <v/>
      </c>
    </row>
    <row r="3131" spans="1:39" s="6" customFormat="1" outlineLevel="1">
      <c r="A3131"/>
      <c r="B3131" s="257"/>
      <c r="C3131" s="126" t="s">
        <v>65</v>
      </c>
      <c r="D3131" s="33"/>
      <c r="E3131" s="33"/>
      <c r="F3131" s="223"/>
      <c r="G3131" s="224"/>
      <c r="H3131" s="18"/>
      <c r="I3131" s="44"/>
      <c r="J3131" s="107" t="str">
        <f>IFERROR((J3128-J3130)/J3130*100%,"")</f>
        <v/>
      </c>
      <c r="K3131" s="107" t="str">
        <f t="shared" ref="K3131:T3131" si="13839">IFERROR((K3130-K3128)/K3130*100%,"")</f>
        <v/>
      </c>
      <c r="L3131" s="107" t="str">
        <f t="shared" si="13839"/>
        <v/>
      </c>
      <c r="M3131" s="107" t="str">
        <f t="shared" si="13839"/>
        <v/>
      </c>
      <c r="N3131" s="107" t="str">
        <f t="shared" si="13839"/>
        <v/>
      </c>
      <c r="O3131" s="107" t="str">
        <f t="shared" si="13839"/>
        <v/>
      </c>
      <c r="P3131" s="107" t="str">
        <f t="shared" si="13839"/>
        <v/>
      </c>
      <c r="Q3131" s="107" t="str">
        <f t="shared" si="13839"/>
        <v/>
      </c>
      <c r="R3131" s="107" t="str">
        <f t="shared" si="13839"/>
        <v/>
      </c>
      <c r="S3131" s="107" t="str">
        <f t="shared" si="13839"/>
        <v/>
      </c>
      <c r="T3131" s="107" t="str">
        <f t="shared" si="13839"/>
        <v/>
      </c>
      <c r="U3131" s="107" t="str">
        <f t="shared" ref="U3131" si="13840">IFERROR((U3130-U3129)/U3130*100%,"")</f>
        <v/>
      </c>
      <c r="V3131" s="107" t="str">
        <f>IFERROR((V3128-V3130)/V3130*100%,"")</f>
        <v/>
      </c>
      <c r="W3131" s="107" t="str">
        <f>IFERROR((W3128-W3130)/W3130*100%,"")</f>
        <v/>
      </c>
      <c r="X3131" s="107" t="str">
        <f>IFERROR((X3128-X3130)/X3130*100%,"")</f>
        <v/>
      </c>
      <c r="Y3131" s="107" t="str">
        <f>IFERROR((Y3128-Y3130)/Y3130*100%,"")</f>
        <v/>
      </c>
      <c r="Z3131" s="107" t="str">
        <f t="shared" ref="Z3131" si="13841">IFERROR((Z3130-Z3129)/Z3130*100%,"")</f>
        <v/>
      </c>
      <c r="AA3131" s="107" t="str">
        <f>IFERROR((AA3130-AA3128)/AA3130*100%,"")</f>
        <v/>
      </c>
      <c r="AB3131" s="107" t="str">
        <f>IFERROR((AB3130-AB3128)/AB3130*100%,"")</f>
        <v/>
      </c>
      <c r="AC3131" s="194" t="str">
        <f t="shared" ref="AC3131" si="13842">IFERROR((AC3130-AC3129)/AC3130*100%,"")</f>
        <v/>
      </c>
      <c r="AD3131" s="194" t="str">
        <f t="shared" ref="AD3131" si="13843">IFERROR((AD3130-AD3129)/AD3130*100%,"")</f>
        <v/>
      </c>
      <c r="AE3131" s="194" t="str">
        <f t="shared" ref="AE3131" si="13844">IFERROR((AE3130-AE3129)/AE3130*100%,"")</f>
        <v/>
      </c>
      <c r="AF3131" s="194" t="str">
        <f t="shared" ref="AF3131" si="13845">IFERROR((AF3130-AF3129)/AF3130*100%,"")</f>
        <v/>
      </c>
      <c r="AG3131" s="194" t="str">
        <f t="shared" ref="AG3131" si="13846">IFERROR((AG3130-AG3129)/AG3130*100%,"")</f>
        <v/>
      </c>
      <c r="AH3131" s="194" t="str">
        <f t="shared" ref="AH3131" si="13847">IFERROR((AH3130-AH3129)/AH3130*100%,"")</f>
        <v/>
      </c>
      <c r="AI3131" s="194" t="str">
        <f t="shared" ref="AI3131" si="13848">IFERROR((AI3130-AI3129)/AI3130*100%,"")</f>
        <v/>
      </c>
      <c r="AJ3131" s="194" t="str">
        <f t="shared" ref="AJ3131" si="13849">IFERROR((AJ3130-AJ3129)/AJ3130*100%,"")</f>
        <v/>
      </c>
      <c r="AK3131" s="194" t="str">
        <f t="shared" ref="AK3131" si="13850">IFERROR((AK3130-AK3129)/AK3130*100%,"")</f>
        <v/>
      </c>
      <c r="AL3131" s="194" t="str">
        <f t="shared" ref="AL3131" si="13851">IFERROR((AL3130-AL3129)/AL3130*100%,"")</f>
        <v/>
      </c>
      <c r="AM3131" s="227" t="str">
        <f>IFERROR((AM3130-AM3128)/AM3130*100%,"")</f>
        <v/>
      </c>
    </row>
    <row r="3132" spans="1:39" s="45" customFormat="1" outlineLevel="1">
      <c r="B3132" s="115"/>
      <c r="C3132" s="32"/>
      <c r="D3132" s="33"/>
      <c r="E3132" s="33"/>
      <c r="F3132" s="33"/>
      <c r="G3132" s="33"/>
      <c r="H3132" s="18"/>
      <c r="I3132" s="44"/>
      <c r="J3132" s="34"/>
      <c r="K3132" s="34"/>
      <c r="L3132" s="34"/>
      <c r="M3132" s="34"/>
      <c r="N3132" s="34"/>
      <c r="O3132" s="34"/>
      <c r="P3132" s="34"/>
      <c r="Q3132" s="34"/>
      <c r="R3132" s="34"/>
      <c r="S3132" s="34"/>
      <c r="T3132" s="34"/>
      <c r="U3132" s="34"/>
      <c r="V3132" s="34"/>
      <c r="W3132" s="34"/>
      <c r="X3132" s="34"/>
      <c r="Y3132" s="34"/>
      <c r="Z3132" s="34"/>
      <c r="AA3132" s="34"/>
      <c r="AB3132" s="34"/>
      <c r="AC3132" s="195"/>
      <c r="AD3132" s="196"/>
      <c r="AE3132" s="196"/>
      <c r="AF3132" s="196"/>
      <c r="AG3132" s="196"/>
      <c r="AH3132" s="196"/>
      <c r="AI3132" s="196"/>
      <c r="AJ3132" s="196"/>
      <c r="AK3132" s="197"/>
      <c r="AL3132" s="196"/>
      <c r="AM3132" s="198"/>
    </row>
    <row r="3133" spans="1:39" s="6" customFormat="1" outlineLevel="1">
      <c r="B3133" s="116"/>
      <c r="C3133" s="35"/>
      <c r="D3133" s="36"/>
      <c r="E3133" s="36"/>
      <c r="F3133" s="36"/>
      <c r="G3133" s="36"/>
      <c r="H3133" s="37"/>
      <c r="I3133" s="38" t="s">
        <v>24</v>
      </c>
      <c r="J3133" s="21" t="e">
        <f>AVERAGE(J3113:J3114,J3116,J3118,J3120,J3122,J3124,J3126,J3128,J3130)</f>
        <v>#DIV/0!</v>
      </c>
      <c r="K3133" s="21" t="e">
        <f t="shared" ref="K3133:AB3133" si="13852">AVERAGE(K3113:K3114,K3116,K3118,K3120,K3122,K3124,K3126,K3128,K3130)</f>
        <v>#DIV/0!</v>
      </c>
      <c r="L3133" s="21" t="e">
        <f t="shared" si="13852"/>
        <v>#DIV/0!</v>
      </c>
      <c r="M3133" s="21" t="e">
        <f t="shared" si="13852"/>
        <v>#DIV/0!</v>
      </c>
      <c r="N3133" s="21" t="e">
        <f t="shared" si="13852"/>
        <v>#DIV/0!</v>
      </c>
      <c r="O3133" s="21" t="e">
        <f t="shared" si="13852"/>
        <v>#DIV/0!</v>
      </c>
      <c r="P3133" s="21" t="e">
        <f t="shared" si="13852"/>
        <v>#DIV/0!</v>
      </c>
      <c r="Q3133" s="21">
        <f t="shared" si="13852"/>
        <v>0</v>
      </c>
      <c r="R3133" s="21" t="e">
        <f t="shared" si="13852"/>
        <v>#DIV/0!</v>
      </c>
      <c r="S3133" s="21" t="e">
        <f t="shared" si="13852"/>
        <v>#DIV/0!</v>
      </c>
      <c r="T3133" s="21">
        <f t="shared" si="13852"/>
        <v>0</v>
      </c>
      <c r="U3133" s="21" t="e">
        <f t="shared" si="13852"/>
        <v>#DIV/0!</v>
      </c>
      <c r="V3133" s="21" t="e">
        <f t="shared" si="13852"/>
        <v>#DIV/0!</v>
      </c>
      <c r="W3133" s="21" t="e">
        <f t="shared" si="13852"/>
        <v>#DIV/0!</v>
      </c>
      <c r="X3133" s="21" t="e">
        <f t="shared" si="13852"/>
        <v>#DIV/0!</v>
      </c>
      <c r="Y3133" s="21" t="e">
        <f t="shared" si="13852"/>
        <v>#DIV/0!</v>
      </c>
      <c r="Z3133" s="21" t="e">
        <f t="shared" si="13852"/>
        <v>#DIV/0!</v>
      </c>
      <c r="AA3133" s="21" t="e">
        <f t="shared" si="13852"/>
        <v>#DIV/0!</v>
      </c>
      <c r="AB3133" s="21" t="e">
        <f t="shared" si="13852"/>
        <v>#DIV/0!</v>
      </c>
      <c r="AC3133" s="199"/>
      <c r="AD3133" s="200"/>
      <c r="AE3133" s="200"/>
      <c r="AF3133" s="200"/>
      <c r="AG3133" s="200"/>
      <c r="AH3133" s="200"/>
      <c r="AI3133" s="200"/>
      <c r="AJ3133" s="200"/>
      <c r="AK3133" s="201"/>
      <c r="AL3133" s="200"/>
      <c r="AM3133" s="202"/>
    </row>
    <row r="3134" spans="1:39" s="6" customFormat="1" outlineLevel="1">
      <c r="B3134" s="116"/>
      <c r="C3134" s="35"/>
      <c r="D3134" s="36"/>
      <c r="E3134" s="36"/>
      <c r="F3134" s="36"/>
      <c r="G3134" s="36"/>
      <c r="H3134" s="37"/>
      <c r="I3134" s="38" t="s">
        <v>26</v>
      </c>
      <c r="J3134" s="21">
        <f>MIN(J3113:J3114,J3116,J3118,J3120,J3122,J3124,J3126,J3128,J3130)</f>
        <v>0</v>
      </c>
      <c r="K3134" s="21">
        <f t="shared" ref="K3134:AB3134" si="13853">MIN(K3113:K3114,K3116,K3118,K3120,K3122,K3124,K3126,K3128,K3130)</f>
        <v>0</v>
      </c>
      <c r="L3134" s="21">
        <f t="shared" si="13853"/>
        <v>0</v>
      </c>
      <c r="M3134" s="21">
        <f t="shared" si="13853"/>
        <v>0</v>
      </c>
      <c r="N3134" s="21">
        <f t="shared" si="13853"/>
        <v>0</v>
      </c>
      <c r="O3134" s="21">
        <f t="shared" si="13853"/>
        <v>0</v>
      </c>
      <c r="P3134" s="21">
        <f t="shared" si="13853"/>
        <v>0</v>
      </c>
      <c r="Q3134" s="21">
        <f t="shared" si="13853"/>
        <v>0</v>
      </c>
      <c r="R3134" s="21">
        <f t="shared" si="13853"/>
        <v>0</v>
      </c>
      <c r="S3134" s="21">
        <f t="shared" si="13853"/>
        <v>0</v>
      </c>
      <c r="T3134" s="21">
        <f t="shared" si="13853"/>
        <v>0</v>
      </c>
      <c r="U3134" s="21">
        <f t="shared" si="13853"/>
        <v>0</v>
      </c>
      <c r="V3134" s="21">
        <f t="shared" si="13853"/>
        <v>0</v>
      </c>
      <c r="W3134" s="21">
        <f t="shared" si="13853"/>
        <v>0</v>
      </c>
      <c r="X3134" s="21" t="e">
        <f t="shared" si="13853"/>
        <v>#DIV/0!</v>
      </c>
      <c r="Y3134" s="21">
        <f t="shared" si="13853"/>
        <v>0</v>
      </c>
      <c r="Z3134" s="21">
        <f t="shared" si="13853"/>
        <v>0</v>
      </c>
      <c r="AA3134" s="21">
        <f t="shared" si="13853"/>
        <v>0</v>
      </c>
      <c r="AB3134" s="21">
        <f t="shared" si="13853"/>
        <v>0</v>
      </c>
      <c r="AC3134" s="199"/>
      <c r="AD3134" s="200"/>
      <c r="AE3134" s="200"/>
      <c r="AF3134" s="200"/>
      <c r="AG3134" s="200"/>
      <c r="AH3134" s="200"/>
      <c r="AI3134" s="200"/>
      <c r="AJ3134" s="200"/>
      <c r="AK3134" s="201"/>
      <c r="AL3134" s="200"/>
      <c r="AM3134" s="202"/>
    </row>
    <row r="3135" spans="1:39" s="6" customFormat="1" outlineLevel="1">
      <c r="B3135" s="116"/>
      <c r="C3135" s="35"/>
      <c r="D3135" s="36"/>
      <c r="E3135" s="36"/>
      <c r="F3135" s="36"/>
      <c r="G3135" s="36"/>
      <c r="H3135" s="37"/>
      <c r="I3135" s="38" t="s">
        <v>25</v>
      </c>
      <c r="J3135" s="21">
        <f>MAX(J3113:J3114,J3116,J3118,J3120,J3122,J3124,J3126,J3128,J3130)</f>
        <v>0</v>
      </c>
      <c r="K3135" s="21">
        <f t="shared" ref="K3135:AB3135" si="13854">MAX(K3113:K3114,K3116,K3118,K3120,K3122,K3124,K3126,K3128,K3130)</f>
        <v>0</v>
      </c>
      <c r="L3135" s="21">
        <f t="shared" si="13854"/>
        <v>0</v>
      </c>
      <c r="M3135" s="21">
        <f t="shared" si="13854"/>
        <v>0</v>
      </c>
      <c r="N3135" s="21">
        <f t="shared" si="13854"/>
        <v>0</v>
      </c>
      <c r="O3135" s="21">
        <f t="shared" si="13854"/>
        <v>0</v>
      </c>
      <c r="P3135" s="21">
        <f t="shared" si="13854"/>
        <v>0</v>
      </c>
      <c r="Q3135" s="21">
        <f t="shared" si="13854"/>
        <v>0</v>
      </c>
      <c r="R3135" s="21">
        <f t="shared" si="13854"/>
        <v>0</v>
      </c>
      <c r="S3135" s="21">
        <f t="shared" si="13854"/>
        <v>0</v>
      </c>
      <c r="T3135" s="21">
        <f t="shared" si="13854"/>
        <v>0</v>
      </c>
      <c r="U3135" s="21">
        <f t="shared" si="13854"/>
        <v>0</v>
      </c>
      <c r="V3135" s="21">
        <f t="shared" si="13854"/>
        <v>0</v>
      </c>
      <c r="W3135" s="21">
        <f t="shared" si="13854"/>
        <v>0</v>
      </c>
      <c r="X3135" s="21" t="e">
        <f t="shared" si="13854"/>
        <v>#DIV/0!</v>
      </c>
      <c r="Y3135" s="21">
        <f t="shared" si="13854"/>
        <v>0</v>
      </c>
      <c r="Z3135" s="21">
        <f t="shared" si="13854"/>
        <v>0</v>
      </c>
      <c r="AA3135" s="21">
        <f t="shared" si="13854"/>
        <v>0</v>
      </c>
      <c r="AB3135" s="21">
        <f t="shared" si="13854"/>
        <v>0</v>
      </c>
      <c r="AC3135" s="199"/>
      <c r="AD3135" s="200"/>
      <c r="AE3135" s="200"/>
      <c r="AF3135" s="200"/>
      <c r="AG3135" s="200"/>
      <c r="AH3135" s="200"/>
      <c r="AI3135" s="200"/>
      <c r="AJ3135" s="200"/>
      <c r="AK3135" s="201"/>
      <c r="AL3135" s="200"/>
      <c r="AM3135" s="202"/>
    </row>
    <row r="3136" spans="1:39" s="6" customFormat="1" outlineLevel="1">
      <c r="B3136" s="116"/>
      <c r="C3136" s="35"/>
      <c r="D3136" s="36"/>
      <c r="E3136" s="36"/>
      <c r="F3136" s="36"/>
      <c r="G3136" s="36"/>
      <c r="H3136" s="37"/>
      <c r="I3136" s="38"/>
      <c r="J3136" s="21"/>
      <c r="K3136" s="21"/>
      <c r="L3136" s="21"/>
      <c r="M3136" s="21"/>
      <c r="N3136" s="21"/>
      <c r="O3136" s="21"/>
      <c r="P3136" s="21"/>
      <c r="Q3136" s="21"/>
      <c r="R3136" s="21"/>
      <c r="S3136" s="21"/>
      <c r="T3136" s="21"/>
      <c r="U3136" s="21"/>
      <c r="V3136" s="21"/>
      <c r="W3136" s="21"/>
      <c r="X3136" s="21"/>
      <c r="Y3136" s="21"/>
      <c r="Z3136" s="21"/>
      <c r="AA3136" s="21"/>
      <c r="AB3136" s="21"/>
      <c r="AC3136" s="200"/>
      <c r="AD3136" s="200"/>
      <c r="AE3136" s="200"/>
      <c r="AF3136" s="200"/>
      <c r="AG3136" s="200"/>
      <c r="AH3136" s="200"/>
      <c r="AI3136" s="200"/>
      <c r="AJ3136" s="200"/>
      <c r="AK3136" s="200"/>
      <c r="AL3136" s="200"/>
      <c r="AM3136" s="202"/>
    </row>
    <row r="3137" spans="1:39" s="31" customFormat="1" ht="16.5" outlineLevel="1" thickBot="1">
      <c r="B3137" s="117"/>
      <c r="C3137" s="39"/>
      <c r="D3137" s="40"/>
      <c r="E3137" s="40"/>
      <c r="F3137" s="40"/>
      <c r="G3137" s="40"/>
      <c r="H3137" s="41"/>
      <c r="I3137" s="42"/>
      <c r="J3137" s="43"/>
      <c r="K3137" s="43"/>
      <c r="L3137" s="43"/>
      <c r="M3137" s="43"/>
      <c r="N3137" s="43"/>
      <c r="O3137" s="43"/>
      <c r="P3137" s="43"/>
      <c r="Q3137" s="43"/>
      <c r="R3137" s="43"/>
      <c r="S3137" s="43"/>
      <c r="T3137" s="43"/>
      <c r="U3137" s="43"/>
      <c r="V3137" s="43"/>
      <c r="W3137" s="43"/>
      <c r="X3137" s="43"/>
      <c r="Y3137" s="43"/>
      <c r="Z3137" s="43"/>
      <c r="AA3137" s="43"/>
      <c r="AB3137" s="43"/>
      <c r="AC3137" s="204"/>
      <c r="AD3137" s="204"/>
      <c r="AE3137" s="204"/>
      <c r="AF3137" s="204"/>
      <c r="AG3137" s="204"/>
      <c r="AH3137" s="204"/>
      <c r="AI3137" s="204"/>
      <c r="AJ3137" s="204"/>
      <c r="AK3137" s="204"/>
      <c r="AL3137" s="204"/>
      <c r="AM3137" s="205"/>
    </row>
    <row r="3138" spans="1:39" customFormat="1">
      <c r="B3138" s="118"/>
      <c r="C3138" s="28"/>
      <c r="D3138" s="19"/>
      <c r="E3138" s="19"/>
      <c r="F3138" s="19"/>
      <c r="G3138" s="19"/>
      <c r="H3138" s="29"/>
      <c r="I3138" s="20"/>
      <c r="J3138" s="30"/>
      <c r="K3138" s="30"/>
      <c r="L3138" s="30"/>
      <c r="M3138" s="30"/>
      <c r="N3138" s="30"/>
      <c r="O3138" s="30"/>
      <c r="P3138" s="30"/>
      <c r="Q3138" s="30"/>
      <c r="R3138" s="30"/>
      <c r="S3138" s="30"/>
      <c r="T3138" s="30"/>
      <c r="U3138" s="30"/>
      <c r="V3138" s="30"/>
      <c r="W3138" s="30"/>
      <c r="X3138" s="30"/>
      <c r="Y3138" s="30"/>
      <c r="Z3138" s="30"/>
      <c r="AA3138" s="30"/>
      <c r="AB3138" s="30"/>
      <c r="AC3138" s="206"/>
      <c r="AD3138" s="206"/>
      <c r="AE3138" s="206"/>
      <c r="AF3138" s="206"/>
      <c r="AG3138" s="206"/>
      <c r="AH3138" s="206"/>
      <c r="AI3138" s="206"/>
      <c r="AJ3138" s="206"/>
      <c r="AK3138" s="206"/>
      <c r="AL3138" s="206"/>
      <c r="AM3138" s="207"/>
    </row>
    <row r="3139" spans="1:39" customFormat="1" outlineLevel="1">
      <c r="B3139" s="114" t="s">
        <v>41</v>
      </c>
      <c r="C3139" s="28"/>
      <c r="D3139" s="19"/>
      <c r="E3139" s="19"/>
      <c r="F3139" s="19"/>
      <c r="G3139" s="19"/>
      <c r="H3139" s="29"/>
      <c r="I3139" s="20"/>
      <c r="J3139" s="30"/>
      <c r="K3139" s="30"/>
      <c r="L3139" s="30"/>
      <c r="M3139" s="30"/>
      <c r="N3139" s="30"/>
      <c r="O3139" s="30"/>
      <c r="P3139" s="30"/>
      <c r="Q3139" s="30"/>
      <c r="R3139" s="30"/>
      <c r="S3139" s="30"/>
      <c r="T3139" s="30"/>
      <c r="U3139" s="30"/>
      <c r="V3139" s="30"/>
      <c r="W3139" s="30"/>
      <c r="X3139" s="30"/>
      <c r="Y3139" s="30"/>
      <c r="Z3139" s="30"/>
      <c r="AA3139" s="30"/>
      <c r="AB3139" s="30"/>
      <c r="AC3139" s="206"/>
      <c r="AD3139" s="206"/>
      <c r="AE3139" s="206"/>
      <c r="AF3139" s="206"/>
      <c r="AG3139" s="206"/>
      <c r="AH3139" s="206"/>
      <c r="AI3139" s="206"/>
      <c r="AJ3139" s="206"/>
      <c r="AK3139" s="206"/>
      <c r="AL3139" s="206"/>
      <c r="AM3139" s="207"/>
    </row>
    <row r="3140" spans="1:39" customFormat="1" outlineLevel="1">
      <c r="A3140" t="str">
        <f>B3140&amp;C3140</f>
        <v>Surname, Forename1</v>
      </c>
      <c r="B3140" s="255" t="s">
        <v>28</v>
      </c>
      <c r="C3140" s="122">
        <v>1</v>
      </c>
      <c r="D3140" s="26" t="s">
        <v>22</v>
      </c>
      <c r="E3140" s="103"/>
      <c r="F3140" s="217"/>
      <c r="G3140" s="218"/>
      <c r="H3140" s="16"/>
      <c r="I3140" s="16"/>
      <c r="J3140" s="17"/>
      <c r="K3140" s="94"/>
      <c r="L3140" s="94"/>
      <c r="M3140" s="94"/>
      <c r="N3140" s="94"/>
      <c r="O3140" s="94"/>
      <c r="P3140" s="94"/>
      <c r="Q3140" s="17">
        <f>SUM(K3140:P3140)</f>
        <v>0</v>
      </c>
      <c r="R3140" s="94"/>
      <c r="S3140" s="94"/>
      <c r="T3140" s="17">
        <f>SUM(R3140:S3140)</f>
        <v>0</v>
      </c>
      <c r="U3140" s="17"/>
      <c r="V3140" s="94"/>
      <c r="W3140" s="17"/>
      <c r="X3140" s="94" t="e">
        <f>AVERAGE(V3140:W3140)</f>
        <v>#DIV/0!</v>
      </c>
      <c r="Y3140" s="17"/>
      <c r="Z3140" s="17"/>
      <c r="AA3140" s="17"/>
      <c r="AB3140" s="17"/>
      <c r="AC3140" s="190">
        <f>IF(J3140&lt;&gt;0,INT(25.4347*POWER((18-J3140),1.81)),0)</f>
        <v>0</v>
      </c>
      <c r="AD3140" s="190">
        <f>IF(Q3140&lt;&gt;0,INT(0.14354*POWER(((10*Q3140)-220),1.4)),0)</f>
        <v>0</v>
      </c>
      <c r="AE3140" s="190">
        <f>IF(T3140&lt;&gt;0,INT(51.39*POWER((T3140-1.5),1.05)),0)</f>
        <v>0</v>
      </c>
      <c r="AF3140" s="190">
        <f>IF(U3140&lt;&gt;0,INT(0.8465*POWER(((100*U3140)-75),1.42)),0)</f>
        <v>0</v>
      </c>
      <c r="AG3140" s="190" t="e">
        <f>IF(X3140&lt;&gt;0,INT(1.53775*POWER((82-X3140),1.81)),0)</f>
        <v>#DIV/0!</v>
      </c>
      <c r="AH3140" s="190">
        <f>IF(Y3140&lt;&gt;0,INT(5.74352*POWER((28.5-Y3140),1.92)),0)</f>
        <v>0</v>
      </c>
      <c r="AI3140" s="190">
        <f>IF(Z3140&lt;&gt;0,INT(12.91*POWER((Z3140-4),1.1)),0)</f>
        <v>0</v>
      </c>
      <c r="AJ3140" s="190">
        <f>IF(AA3140&lt;&gt;0,INT(0.2797*POWER(((100*AA3140)),1.35)),0)</f>
        <v>0</v>
      </c>
      <c r="AK3140" s="191">
        <f>IF(AB3140&lt;&gt;0,INT(100.14*POWER((AB3140-1),1.08)),0)</f>
        <v>0</v>
      </c>
      <c r="AL3140" s="208">
        <v>7</v>
      </c>
      <c r="AM3140" s="193" t="e">
        <f>SUM(AC3140:AK3140)</f>
        <v>#DIV/0!</v>
      </c>
    </row>
    <row r="3141" spans="1:39" customFormat="1" outlineLevel="1">
      <c r="A3141" t="str">
        <f>B3140&amp;C3141</f>
        <v>Surname, Forename2</v>
      </c>
      <c r="B3141" s="256"/>
      <c r="C3141" s="123">
        <v>2</v>
      </c>
      <c r="D3141" s="26" t="s">
        <v>22</v>
      </c>
      <c r="E3141" s="103"/>
      <c r="F3141" s="219"/>
      <c r="G3141" s="220"/>
      <c r="H3141" s="15"/>
      <c r="I3141" s="16"/>
      <c r="J3141" s="17"/>
      <c r="K3141" s="94"/>
      <c r="L3141" s="94"/>
      <c r="M3141" s="94"/>
      <c r="N3141" s="94"/>
      <c r="O3141" s="94"/>
      <c r="P3141" s="94"/>
      <c r="Q3141" s="17" t="str">
        <f>IF(SUM(K3141:P3141)=0,"",SUM(K3141:P3141))</f>
        <v/>
      </c>
      <c r="R3141" s="94"/>
      <c r="S3141" s="94"/>
      <c r="T3141" s="17" t="str">
        <f>IF(SUM(R3141:S3141)=0,"",SUM(R3141:S3141))</f>
        <v/>
      </c>
      <c r="U3141" s="17"/>
      <c r="V3141" s="94"/>
      <c r="W3141" s="17"/>
      <c r="X3141" s="94" t="str">
        <f>IFERROR(AVERAGE(V3141:W3141),"")</f>
        <v/>
      </c>
      <c r="Y3141" s="17"/>
      <c r="Z3141" s="17"/>
      <c r="AA3141" s="71"/>
      <c r="AB3141" s="17"/>
      <c r="AC3141" s="190" t="str">
        <f>IF(J3141="","",IF(J3141&lt;&gt;0,INT(25.4347*POWER((18-J3141),1.81)),0))</f>
        <v/>
      </c>
      <c r="AD3141" s="190" t="str">
        <f>IFERROR(IF(Q3141&lt;&gt;0,INT(0.14354*POWER(((10*Q3141)-220),1.4)),0),"")</f>
        <v/>
      </c>
      <c r="AE3141" s="190" t="str">
        <f>IFERROR(IF(T3141&lt;&gt;0,INT(51.39*POWER((T3141-1.5),1.05)),0),"")</f>
        <v/>
      </c>
      <c r="AF3141" s="190">
        <f>IF(U3141&lt;&gt;0,INT(0.8465*POWER(((100*U3141)-75),1.42)),0)</f>
        <v>0</v>
      </c>
      <c r="AG3141" s="190" t="str">
        <f>IFERROR(IF(X3141&lt;&gt;0,INT(1.53775*POWER((82-X3141),1.81)),0),"")</f>
        <v/>
      </c>
      <c r="AH3141" s="190" t="str">
        <f>IF(Y3141="","",IF(Y3141&lt;&gt;0,INT(5.74352*POWER((28.5-Y3141),1.92)),0))</f>
        <v/>
      </c>
      <c r="AI3141" s="190">
        <f>IF(Z3141&lt;&gt;0,INT(12.91*POWER((Z3141-4),1.1)),0)</f>
        <v>0</v>
      </c>
      <c r="AJ3141" s="190" t="str">
        <f>IF(AA3141="","",IF(AA3141&lt;&gt;0,INT(0.2797*POWER(((100*AA3141)),1.35)),0))</f>
        <v/>
      </c>
      <c r="AK3141" s="191" t="str">
        <f>IF(AB3141="","",IF(AB3141&lt;&gt;0,INT(100.14*POWER((AB3141-1),1.08)),0))</f>
        <v/>
      </c>
      <c r="AL3141" s="192">
        <f>COUNT(J3141,Q3141,T3141,X3141,Y3141,AA3141,AB3141)</f>
        <v>0</v>
      </c>
      <c r="AM3141" s="193" t="str">
        <f>IF(AL3141=0,"",SUM(AC3141:AK3141))</f>
        <v/>
      </c>
    </row>
    <row r="3142" spans="1:39" customFormat="1" outlineLevel="1">
      <c r="B3142" s="256"/>
      <c r="C3142" s="124" t="s">
        <v>65</v>
      </c>
      <c r="D3142" s="103"/>
      <c r="E3142" s="103"/>
      <c r="F3142" s="219"/>
      <c r="G3142" s="220"/>
      <c r="H3142" s="104"/>
      <c r="I3142" s="105"/>
      <c r="J3142" s="107" t="str">
        <f>IFERROR((J3140-J3141)/J3141*100%,"")</f>
        <v/>
      </c>
      <c r="K3142" s="107" t="str">
        <f>IFERROR((K3141-K3140)/K3141*100%,"")</f>
        <v/>
      </c>
      <c r="L3142" s="107" t="str">
        <f t="shared" ref="L3142:S3142" si="13855">IFERROR((L3141-L3140)/L3141*100%,"")</f>
        <v/>
      </c>
      <c r="M3142" s="107" t="str">
        <f t="shared" si="13855"/>
        <v/>
      </c>
      <c r="N3142" s="107" t="str">
        <f t="shared" si="13855"/>
        <v/>
      </c>
      <c r="O3142" s="107" t="str">
        <f t="shared" si="13855"/>
        <v/>
      </c>
      <c r="P3142" s="107" t="str">
        <f t="shared" si="13855"/>
        <v/>
      </c>
      <c r="Q3142" s="107" t="str">
        <f t="shared" si="13855"/>
        <v/>
      </c>
      <c r="R3142" s="107" t="str">
        <f t="shared" si="13855"/>
        <v/>
      </c>
      <c r="S3142" s="107" t="str">
        <f t="shared" si="13855"/>
        <v/>
      </c>
      <c r="T3142" s="107" t="str">
        <f>IFERROR((T3141-T3140)/T3141*100%,"")</f>
        <v/>
      </c>
      <c r="U3142" s="107" t="str">
        <f t="shared" ref="U3142" si="13856">IFERROR((U3141-U3140)/U3141*100%,"")</f>
        <v/>
      </c>
      <c r="V3142" s="107" t="str">
        <f>IFERROR((V3140-V3141)/V3141*100%,"")</f>
        <v/>
      </c>
      <c r="W3142" s="107" t="str">
        <f>IFERROR((W3140-W3141)/W3141*100%,"")</f>
        <v/>
      </c>
      <c r="X3142" s="107" t="str">
        <f>IFERROR((X3140-X3141)/X3141*100%,"")</f>
        <v/>
      </c>
      <c r="Y3142" s="107" t="str">
        <f>IFERROR((Y3140-Y3141)/Y3141*100%,"")</f>
        <v/>
      </c>
      <c r="Z3142" s="107" t="str">
        <f t="shared" ref="Z3142:AB3142" si="13857">IFERROR((Z3141-Z3140)/Z3141*100%,"")</f>
        <v/>
      </c>
      <c r="AA3142" s="107" t="str">
        <f t="shared" si="13857"/>
        <v/>
      </c>
      <c r="AB3142" s="107" t="str">
        <f t="shared" si="13857"/>
        <v/>
      </c>
      <c r="AC3142" s="194" t="str">
        <f t="shared" ref="AC3142" si="13858">IFERROR((AC3141-AC3140)/AC3141*100%,"")</f>
        <v/>
      </c>
      <c r="AD3142" s="194" t="str">
        <f t="shared" ref="AD3142" si="13859">IFERROR((AD3141-AD3140)/AD3141*100%,"")</f>
        <v/>
      </c>
      <c r="AE3142" s="194" t="str">
        <f t="shared" ref="AE3142" si="13860">IFERROR((AE3141-AE3140)/AE3141*100%,"")</f>
        <v/>
      </c>
      <c r="AF3142" s="194" t="str">
        <f t="shared" ref="AF3142" si="13861">IFERROR((AF3141-AF3140)/AF3141*100%,"")</f>
        <v/>
      </c>
      <c r="AG3142" s="194" t="str">
        <f t="shared" ref="AG3142" si="13862">IFERROR((AG3141-AG3140)/AG3141*100%,"")</f>
        <v/>
      </c>
      <c r="AH3142" s="194" t="str">
        <f t="shared" ref="AH3142" si="13863">IFERROR((AH3141-AH3140)/AH3141*100%,"")</f>
        <v/>
      </c>
      <c r="AI3142" s="194" t="str">
        <f t="shared" ref="AI3142" si="13864">IFERROR((AI3141-AI3140)/AI3141*100%,"")</f>
        <v/>
      </c>
      <c r="AJ3142" s="194" t="str">
        <f t="shared" ref="AJ3142" si="13865">IFERROR((AJ3141-AJ3140)/AJ3141*100%,"")</f>
        <v/>
      </c>
      <c r="AK3142" s="194" t="str">
        <f t="shared" ref="AK3142" si="13866">IFERROR((AK3141-AK3140)/AK3141*100%,"")</f>
        <v/>
      </c>
      <c r="AL3142" s="194" t="str">
        <f t="shared" ref="AL3142:AM3142" si="13867">IFERROR((AL3141-AL3140)/AL3141*100%,"")</f>
        <v/>
      </c>
      <c r="AM3142" s="228" t="str">
        <f t="shared" si="13867"/>
        <v/>
      </c>
    </row>
    <row r="3143" spans="1:39" customFormat="1" outlineLevel="1">
      <c r="A3143" t="str">
        <f>B3140&amp;C3143</f>
        <v>Surname, Forename3</v>
      </c>
      <c r="B3143" s="256"/>
      <c r="C3143" s="123">
        <v>3</v>
      </c>
      <c r="D3143" s="26" t="s">
        <v>22</v>
      </c>
      <c r="E3143" s="103"/>
      <c r="F3143" s="219"/>
      <c r="G3143" s="220"/>
      <c r="H3143" s="15"/>
      <c r="I3143" s="16"/>
      <c r="J3143" s="17"/>
      <c r="K3143" s="94"/>
      <c r="L3143" s="94"/>
      <c r="M3143" s="94"/>
      <c r="N3143" s="94"/>
      <c r="O3143" s="94"/>
      <c r="P3143" s="94"/>
      <c r="Q3143" s="17" t="str">
        <f>IF(SUM(K3143:P3143)=0,"",SUM(K3143:P3143))</f>
        <v/>
      </c>
      <c r="R3143" s="94"/>
      <c r="S3143" s="94"/>
      <c r="T3143" s="17" t="str">
        <f>IF(SUM(R3143:S3143)=0,"",SUM(R3143:S3143))</f>
        <v/>
      </c>
      <c r="U3143" s="17"/>
      <c r="V3143" s="94"/>
      <c r="W3143" s="17"/>
      <c r="X3143" s="94" t="str">
        <f>IFERROR(AVERAGE(V3143:W3143),"")</f>
        <v/>
      </c>
      <c r="Y3143" s="17"/>
      <c r="Z3143" s="17"/>
      <c r="AA3143" s="71"/>
      <c r="AB3143" s="17"/>
      <c r="AC3143" s="190" t="str">
        <f>IF(J3143="","",IF(J3143&lt;&gt;0,INT(25.4347*POWER((18-J3143),1.81)),0))</f>
        <v/>
      </c>
      <c r="AD3143" s="190" t="str">
        <f>IFERROR(IF(Q3143&lt;&gt;0,INT(0.14354*POWER(((10*Q3143)-220),1.4)),0),"")</f>
        <v/>
      </c>
      <c r="AE3143" s="190" t="str">
        <f>IFERROR(IF(T3143&lt;&gt;0,INT(51.39*POWER((T3143-1.5),1.05)),0),"")</f>
        <v/>
      </c>
      <c r="AF3143" s="190">
        <f>IF(U3143&lt;&gt;0,INT(0.8465*POWER(((100*U3143)-75),1.42)),0)</f>
        <v>0</v>
      </c>
      <c r="AG3143" s="190" t="str">
        <f>IFERROR(IF(X3143&lt;&gt;0,INT(1.53775*POWER((82-X3143),1.81)),0),"")</f>
        <v/>
      </c>
      <c r="AH3143" s="190" t="str">
        <f>IF(Y3143="","",IF(Y3143&lt;&gt;0,INT(5.74352*POWER((28.5-Y3143),1.92)),0))</f>
        <v/>
      </c>
      <c r="AI3143" s="190">
        <f>IF(Z3143&lt;&gt;0,INT(12.91*POWER((Z3143-4),1.1)),0)</f>
        <v>0</v>
      </c>
      <c r="AJ3143" s="190" t="str">
        <f>IF(AA3143="","",IF(AA3143&lt;&gt;0,INT(0.2797*POWER(((100*AA3143)),1.35)),0))</f>
        <v/>
      </c>
      <c r="AK3143" s="191" t="str">
        <f>IF(AB3143="","",IF(AB3143&lt;&gt;0,INT(100.14*POWER((AB3143-1),1.08)),0))</f>
        <v/>
      </c>
      <c r="AL3143" s="192">
        <f>COUNT(J3143,Q3143,T3143,X3143,Y3143,AA3143,AB3143)</f>
        <v>0</v>
      </c>
      <c r="AM3143" s="193" t="str">
        <f>IF(AL3143=0,"",SUM(AC3143:AK3143))</f>
        <v/>
      </c>
    </row>
    <row r="3144" spans="1:39" customFormat="1" outlineLevel="1">
      <c r="B3144" s="256"/>
      <c r="C3144" s="124" t="s">
        <v>65</v>
      </c>
      <c r="D3144" s="103"/>
      <c r="E3144" s="103"/>
      <c r="F3144" s="219"/>
      <c r="G3144" s="220"/>
      <c r="H3144" s="104"/>
      <c r="I3144" s="105"/>
      <c r="J3144" s="107" t="str">
        <f>IFERROR((J3141-J3143)/J3143*100%,"")</f>
        <v/>
      </c>
      <c r="K3144" s="107" t="str">
        <f t="shared" ref="K3144:T3144" si="13868">IFERROR((K3143-K3141)/K3143*100%,"")</f>
        <v/>
      </c>
      <c r="L3144" s="107" t="str">
        <f t="shared" si="13868"/>
        <v/>
      </c>
      <c r="M3144" s="107" t="str">
        <f t="shared" si="13868"/>
        <v/>
      </c>
      <c r="N3144" s="107" t="str">
        <f t="shared" si="13868"/>
        <v/>
      </c>
      <c r="O3144" s="107" t="str">
        <f t="shared" si="13868"/>
        <v/>
      </c>
      <c r="P3144" s="107" t="str">
        <f t="shared" si="13868"/>
        <v/>
      </c>
      <c r="Q3144" s="107" t="str">
        <f t="shared" si="13868"/>
        <v/>
      </c>
      <c r="R3144" s="107" t="str">
        <f t="shared" si="13868"/>
        <v/>
      </c>
      <c r="S3144" s="107" t="str">
        <f t="shared" si="13868"/>
        <v/>
      </c>
      <c r="T3144" s="107" t="str">
        <f t="shared" si="13868"/>
        <v/>
      </c>
      <c r="U3144" s="107" t="str">
        <f t="shared" ref="U3144" si="13869">IFERROR((U3143-U3142)/U3143*100%,"")</f>
        <v/>
      </c>
      <c r="V3144" s="107" t="str">
        <f>IFERROR((V3141-V3143)/V3143*100%,"")</f>
        <v/>
      </c>
      <c r="W3144" s="107" t="str">
        <f>IFERROR((W3141-W3143)/W3143*100%,"")</f>
        <v/>
      </c>
      <c r="X3144" s="107" t="str">
        <f>IFERROR((X3141-X3143)/X3143*100%,"")</f>
        <v/>
      </c>
      <c r="Y3144" s="107" t="str">
        <f>IFERROR((Y3141-Y3143)/Y3143*100%,"")</f>
        <v/>
      </c>
      <c r="Z3144" s="107" t="str">
        <f t="shared" ref="Z3144" si="13870">IFERROR((Z3143-Z3142)/Z3143*100%,"")</f>
        <v/>
      </c>
      <c r="AA3144" s="107" t="str">
        <f>IFERROR((AA3143-AA3141)/AA3143*100%,"")</f>
        <v/>
      </c>
      <c r="AB3144" s="107" t="str">
        <f>IFERROR((AB3143-AB3141)/AB3143*100%,"")</f>
        <v/>
      </c>
      <c r="AC3144" s="194" t="str">
        <f t="shared" ref="AC3144" si="13871">IFERROR((AC3143-AC3142)/AC3143*100%,"")</f>
        <v/>
      </c>
      <c r="AD3144" s="194" t="str">
        <f t="shared" ref="AD3144" si="13872">IFERROR((AD3143-AD3142)/AD3143*100%,"")</f>
        <v/>
      </c>
      <c r="AE3144" s="194" t="str">
        <f t="shared" ref="AE3144" si="13873">IFERROR((AE3143-AE3142)/AE3143*100%,"")</f>
        <v/>
      </c>
      <c r="AF3144" s="194" t="str">
        <f t="shared" ref="AF3144" si="13874">IFERROR((AF3143-AF3142)/AF3143*100%,"")</f>
        <v/>
      </c>
      <c r="AG3144" s="194" t="str">
        <f t="shared" ref="AG3144" si="13875">IFERROR((AG3143-AG3142)/AG3143*100%,"")</f>
        <v/>
      </c>
      <c r="AH3144" s="194" t="str">
        <f t="shared" ref="AH3144" si="13876">IFERROR((AH3143-AH3142)/AH3143*100%,"")</f>
        <v/>
      </c>
      <c r="AI3144" s="194" t="str">
        <f t="shared" ref="AI3144" si="13877">IFERROR((AI3143-AI3142)/AI3143*100%,"")</f>
        <v/>
      </c>
      <c r="AJ3144" s="194" t="str">
        <f t="shared" ref="AJ3144" si="13878">IFERROR((AJ3143-AJ3142)/AJ3143*100%,"")</f>
        <v/>
      </c>
      <c r="AK3144" s="194" t="str">
        <f t="shared" ref="AK3144" si="13879">IFERROR((AK3143-AK3142)/AK3143*100%,"")</f>
        <v/>
      </c>
      <c r="AL3144" s="194" t="str">
        <f t="shared" ref="AL3144" si="13880">IFERROR((AL3143-AL3142)/AL3143*100%,"")</f>
        <v/>
      </c>
      <c r="AM3144" s="227" t="str">
        <f>IFERROR((AM3143-AM3141)/AM3143*100%,"")</f>
        <v/>
      </c>
    </row>
    <row r="3145" spans="1:39" customFormat="1" outlineLevel="1">
      <c r="A3145" t="str">
        <f>B3140&amp;C3145</f>
        <v>Surname, Forename4</v>
      </c>
      <c r="B3145" s="256"/>
      <c r="C3145" s="123">
        <v>4</v>
      </c>
      <c r="D3145" s="26" t="s">
        <v>22</v>
      </c>
      <c r="E3145" s="103"/>
      <c r="F3145" s="219"/>
      <c r="G3145" s="220"/>
      <c r="H3145" s="15"/>
      <c r="I3145" s="16"/>
      <c r="J3145" s="17"/>
      <c r="K3145" s="94"/>
      <c r="L3145" s="94"/>
      <c r="M3145" s="94"/>
      <c r="N3145" s="94"/>
      <c r="O3145" s="94"/>
      <c r="P3145" s="94"/>
      <c r="Q3145" s="17" t="str">
        <f>IF(SUM(K3145:P3145)=0,"",SUM(K3145:P3145))</f>
        <v/>
      </c>
      <c r="R3145" s="94"/>
      <c r="S3145" s="94"/>
      <c r="T3145" s="17" t="str">
        <f>IF(SUM(R3145:S3145)=0,"",SUM(R3145:S3145))</f>
        <v/>
      </c>
      <c r="U3145" s="17"/>
      <c r="V3145" s="94"/>
      <c r="W3145" s="17"/>
      <c r="X3145" s="94" t="str">
        <f>IFERROR(AVERAGE(V3145:W3145),"")</f>
        <v/>
      </c>
      <c r="Y3145" s="17"/>
      <c r="Z3145" s="17"/>
      <c r="AA3145" s="71"/>
      <c r="AB3145" s="17"/>
      <c r="AC3145" s="190" t="str">
        <f>IF(J3145="","",IF(J3145&lt;&gt;0,INT(25.4347*POWER((18-J3145),1.81)),0))</f>
        <v/>
      </c>
      <c r="AD3145" s="190" t="str">
        <f>IFERROR(IF(Q3145&lt;&gt;0,INT(0.14354*POWER(((10*Q3145)-220),1.4)),0),"")</f>
        <v/>
      </c>
      <c r="AE3145" s="190" t="str">
        <f>IFERROR(IF(T3145&lt;&gt;0,INT(51.39*POWER((T3145-1.5),1.05)),0),"")</f>
        <v/>
      </c>
      <c r="AF3145" s="190">
        <f>IF(U3145&lt;&gt;0,INT(0.8465*POWER(((100*U3145)-75),1.42)),0)</f>
        <v>0</v>
      </c>
      <c r="AG3145" s="190" t="str">
        <f>IFERROR(IF(X3145&lt;&gt;0,INT(1.53775*POWER((82-X3145),1.81)),0),"")</f>
        <v/>
      </c>
      <c r="AH3145" s="190" t="str">
        <f>IF(Y3145="","",IF(Y3145&lt;&gt;0,INT(5.74352*POWER((28.5-Y3145),1.92)),0))</f>
        <v/>
      </c>
      <c r="AI3145" s="190">
        <f>IF(Z3145&lt;&gt;0,INT(12.91*POWER((Z3145-4),1.1)),0)</f>
        <v>0</v>
      </c>
      <c r="AJ3145" s="190" t="str">
        <f>IF(AA3145="","",IF(AA3145&lt;&gt;0,INT(0.2797*POWER(((100*AA3145)),1.35)),0))</f>
        <v/>
      </c>
      <c r="AK3145" s="191" t="str">
        <f>IF(AB3145="","",IF(AB3145&lt;&gt;0,INT(100.14*POWER((AB3145-1),1.08)),0))</f>
        <v/>
      </c>
      <c r="AL3145" s="192">
        <f>COUNT(J3145,Q3145,T3145,X3145,Y3145,AA3145,AB3145)</f>
        <v>0</v>
      </c>
      <c r="AM3145" s="193" t="str">
        <f>IF(AL3145=0,"",SUM(AC3145:AK3145))</f>
        <v/>
      </c>
    </row>
    <row r="3146" spans="1:39" customFormat="1" outlineLevel="1">
      <c r="B3146" s="256"/>
      <c r="C3146" s="124" t="s">
        <v>65</v>
      </c>
      <c r="D3146" s="103"/>
      <c r="E3146" s="103"/>
      <c r="F3146" s="219"/>
      <c r="G3146" s="220"/>
      <c r="H3146" s="104"/>
      <c r="I3146" s="105"/>
      <c r="J3146" s="107" t="str">
        <f>IFERROR((J3143-J3145)/J3145*100%,"")</f>
        <v/>
      </c>
      <c r="K3146" s="107" t="str">
        <f t="shared" ref="K3146:T3146" si="13881">IFERROR((K3145-K3143)/K3145*100%,"")</f>
        <v/>
      </c>
      <c r="L3146" s="107" t="str">
        <f t="shared" si="13881"/>
        <v/>
      </c>
      <c r="M3146" s="107" t="str">
        <f t="shared" si="13881"/>
        <v/>
      </c>
      <c r="N3146" s="107" t="str">
        <f t="shared" si="13881"/>
        <v/>
      </c>
      <c r="O3146" s="107" t="str">
        <f t="shared" si="13881"/>
        <v/>
      </c>
      <c r="P3146" s="107" t="str">
        <f t="shared" si="13881"/>
        <v/>
      </c>
      <c r="Q3146" s="107" t="str">
        <f t="shared" si="13881"/>
        <v/>
      </c>
      <c r="R3146" s="107" t="str">
        <f t="shared" si="13881"/>
        <v/>
      </c>
      <c r="S3146" s="107" t="str">
        <f t="shared" si="13881"/>
        <v/>
      </c>
      <c r="T3146" s="107" t="str">
        <f t="shared" si="13881"/>
        <v/>
      </c>
      <c r="U3146" s="107" t="str">
        <f t="shared" ref="U3146" si="13882">IFERROR((U3145-U3144)/U3145*100%,"")</f>
        <v/>
      </c>
      <c r="V3146" s="107" t="str">
        <f>IFERROR((V3143-V3145)/V3145*100%,"")</f>
        <v/>
      </c>
      <c r="W3146" s="107" t="str">
        <f>IFERROR((W3143-W3145)/W3145*100%,"")</f>
        <v/>
      </c>
      <c r="X3146" s="107" t="str">
        <f>IFERROR((X3143-X3145)/X3145*100%,"")</f>
        <v/>
      </c>
      <c r="Y3146" s="107" t="str">
        <f>IFERROR((Y3143-Y3145)/Y3145*100%,"")</f>
        <v/>
      </c>
      <c r="Z3146" s="107" t="str">
        <f t="shared" ref="Z3146" si="13883">IFERROR((Z3145-Z3144)/Z3145*100%,"")</f>
        <v/>
      </c>
      <c r="AA3146" s="107" t="str">
        <f>IFERROR((AA3145-AA3143)/AA3145*100%,"")</f>
        <v/>
      </c>
      <c r="AB3146" s="107" t="str">
        <f>IFERROR((AB3145-AB3143)/AB3145*100%,"")</f>
        <v/>
      </c>
      <c r="AC3146" s="194" t="str">
        <f t="shared" ref="AC3146" si="13884">IFERROR((AC3145-AC3144)/AC3145*100%,"")</f>
        <v/>
      </c>
      <c r="AD3146" s="194" t="str">
        <f t="shared" ref="AD3146" si="13885">IFERROR((AD3145-AD3144)/AD3145*100%,"")</f>
        <v/>
      </c>
      <c r="AE3146" s="194" t="str">
        <f t="shared" ref="AE3146" si="13886">IFERROR((AE3145-AE3144)/AE3145*100%,"")</f>
        <v/>
      </c>
      <c r="AF3146" s="194" t="str">
        <f t="shared" ref="AF3146" si="13887">IFERROR((AF3145-AF3144)/AF3145*100%,"")</f>
        <v/>
      </c>
      <c r="AG3146" s="194" t="str">
        <f t="shared" ref="AG3146" si="13888">IFERROR((AG3145-AG3144)/AG3145*100%,"")</f>
        <v/>
      </c>
      <c r="AH3146" s="194" t="str">
        <f t="shared" ref="AH3146" si="13889">IFERROR((AH3145-AH3144)/AH3145*100%,"")</f>
        <v/>
      </c>
      <c r="AI3146" s="194" t="str">
        <f t="shared" ref="AI3146" si="13890">IFERROR((AI3145-AI3144)/AI3145*100%,"")</f>
        <v/>
      </c>
      <c r="AJ3146" s="194" t="str">
        <f t="shared" ref="AJ3146" si="13891">IFERROR((AJ3145-AJ3144)/AJ3145*100%,"")</f>
        <v/>
      </c>
      <c r="AK3146" s="194" t="str">
        <f t="shared" ref="AK3146" si="13892">IFERROR((AK3145-AK3144)/AK3145*100%,"")</f>
        <v/>
      </c>
      <c r="AL3146" s="194" t="str">
        <f t="shared" ref="AL3146" si="13893">IFERROR((AL3145-AL3144)/AL3145*100%,"")</f>
        <v/>
      </c>
      <c r="AM3146" s="227" t="str">
        <f>IFERROR((AM3145-AM3143)/AM3145*100%,"")</f>
        <v/>
      </c>
    </row>
    <row r="3147" spans="1:39" customFormat="1" outlineLevel="1">
      <c r="A3147" t="str">
        <f>B3140&amp;C3147</f>
        <v>Surname, Forename5</v>
      </c>
      <c r="B3147" s="256"/>
      <c r="C3147" s="123">
        <v>5</v>
      </c>
      <c r="D3147" s="26" t="s">
        <v>22</v>
      </c>
      <c r="E3147" s="103"/>
      <c r="F3147" s="219"/>
      <c r="G3147" s="220"/>
      <c r="H3147" s="15"/>
      <c r="I3147" s="16"/>
      <c r="J3147" s="17"/>
      <c r="K3147" s="94"/>
      <c r="L3147" s="94"/>
      <c r="M3147" s="94"/>
      <c r="N3147" s="94"/>
      <c r="O3147" s="94"/>
      <c r="P3147" s="94"/>
      <c r="Q3147" s="17" t="str">
        <f>IF(SUM(K3147:P3147)=0,"",SUM(K3147:P3147))</f>
        <v/>
      </c>
      <c r="R3147" s="94"/>
      <c r="S3147" s="94"/>
      <c r="T3147" s="17" t="str">
        <f>IF(SUM(R3147:S3147)=0,"",SUM(R3147:S3147))</f>
        <v/>
      </c>
      <c r="U3147" s="17"/>
      <c r="V3147" s="94"/>
      <c r="W3147" s="17"/>
      <c r="X3147" s="94" t="str">
        <f>IFERROR(AVERAGE(V3147:W3147),"")</f>
        <v/>
      </c>
      <c r="Y3147" s="17"/>
      <c r="Z3147" s="17"/>
      <c r="AA3147" s="71"/>
      <c r="AB3147" s="17"/>
      <c r="AC3147" s="190" t="str">
        <f>IF(J3147="","",IF(J3147&lt;&gt;0,INT(25.4347*POWER((18-J3147),1.81)),0))</f>
        <v/>
      </c>
      <c r="AD3147" s="190" t="str">
        <f>IFERROR(IF(Q3147&lt;&gt;0,INT(0.14354*POWER(((10*Q3147)-220),1.4)),0),"")</f>
        <v/>
      </c>
      <c r="AE3147" s="190" t="str">
        <f>IFERROR(IF(T3147&lt;&gt;0,INT(51.39*POWER((T3147-1.5),1.05)),0),"")</f>
        <v/>
      </c>
      <c r="AF3147" s="190">
        <f>IF(U3147&lt;&gt;0,INT(0.8465*POWER(((100*U3147)-75),1.42)),0)</f>
        <v>0</v>
      </c>
      <c r="AG3147" s="190" t="str">
        <f>IFERROR(IF(X3147&lt;&gt;0,INT(1.53775*POWER((82-X3147),1.81)),0),"")</f>
        <v/>
      </c>
      <c r="AH3147" s="190" t="str">
        <f>IF(Y3147="","",IF(Y3147&lt;&gt;0,INT(5.74352*POWER((28.5-Y3147),1.92)),0))</f>
        <v/>
      </c>
      <c r="AI3147" s="190">
        <f>IF(Z3147&lt;&gt;0,INT(12.91*POWER((Z3147-4),1.1)),0)</f>
        <v>0</v>
      </c>
      <c r="AJ3147" s="190" t="str">
        <f>IF(AA3147="","",IF(AA3147&lt;&gt;0,INT(0.2797*POWER(((100*AA3147)),1.35)),0))</f>
        <v/>
      </c>
      <c r="AK3147" s="191" t="str">
        <f>IF(AB3147="","",IF(AB3147&lt;&gt;0,INT(100.14*POWER((AB3147-1),1.08)),0))</f>
        <v/>
      </c>
      <c r="AL3147" s="192">
        <f>COUNT(J3147,Q3147,T3147,X3147,Y3147,AA3147,AB3147)</f>
        <v>0</v>
      </c>
      <c r="AM3147" s="193" t="str">
        <f>IF(AL3147=0,"",SUM(AC3147:AK3147))</f>
        <v/>
      </c>
    </row>
    <row r="3148" spans="1:39" customFormat="1" outlineLevel="1">
      <c r="B3148" s="256"/>
      <c r="C3148" s="124" t="s">
        <v>65</v>
      </c>
      <c r="D3148" s="103"/>
      <c r="E3148" s="103"/>
      <c r="F3148" s="219"/>
      <c r="G3148" s="220"/>
      <c r="H3148" s="104"/>
      <c r="I3148" s="105"/>
      <c r="J3148" s="107" t="str">
        <f>IFERROR((J3145-J3147)/J3147*100%,"")</f>
        <v/>
      </c>
      <c r="K3148" s="107" t="str">
        <f t="shared" ref="K3148:T3148" si="13894">IFERROR((K3147-K3145)/K3147*100%,"")</f>
        <v/>
      </c>
      <c r="L3148" s="107" t="str">
        <f t="shared" si="13894"/>
        <v/>
      </c>
      <c r="M3148" s="107" t="str">
        <f t="shared" si="13894"/>
        <v/>
      </c>
      <c r="N3148" s="107" t="str">
        <f t="shared" si="13894"/>
        <v/>
      </c>
      <c r="O3148" s="107" t="str">
        <f t="shared" si="13894"/>
        <v/>
      </c>
      <c r="P3148" s="107" t="str">
        <f t="shared" si="13894"/>
        <v/>
      </c>
      <c r="Q3148" s="107" t="str">
        <f t="shared" si="13894"/>
        <v/>
      </c>
      <c r="R3148" s="107" t="str">
        <f t="shared" si="13894"/>
        <v/>
      </c>
      <c r="S3148" s="107" t="str">
        <f t="shared" si="13894"/>
        <v/>
      </c>
      <c r="T3148" s="107" t="str">
        <f t="shared" si="13894"/>
        <v/>
      </c>
      <c r="U3148" s="107" t="str">
        <f t="shared" ref="U3148" si="13895">IFERROR((U3147-U3146)/U3147*100%,"")</f>
        <v/>
      </c>
      <c r="V3148" s="107" t="str">
        <f>IFERROR((V3145-V3147)/V3147*100%,"")</f>
        <v/>
      </c>
      <c r="W3148" s="107" t="str">
        <f>IFERROR((W3145-W3147)/W3147*100%,"")</f>
        <v/>
      </c>
      <c r="X3148" s="107" t="str">
        <f>IFERROR((X3145-X3147)/X3147*100%,"")</f>
        <v/>
      </c>
      <c r="Y3148" s="107" t="str">
        <f>IFERROR((Y3145-Y3147)/Y3147*100%,"")</f>
        <v/>
      </c>
      <c r="Z3148" s="107" t="str">
        <f t="shared" ref="Z3148" si="13896">IFERROR((Z3147-Z3146)/Z3147*100%,"")</f>
        <v/>
      </c>
      <c r="AA3148" s="107" t="str">
        <f>IFERROR((AA3147-AA3145)/AA3147*100%,"")</f>
        <v/>
      </c>
      <c r="AB3148" s="107" t="str">
        <f>IFERROR((AB3147-AB3145)/AB3147*100%,"")</f>
        <v/>
      </c>
      <c r="AC3148" s="194" t="str">
        <f t="shared" ref="AC3148" si="13897">IFERROR((AC3147-AC3146)/AC3147*100%,"")</f>
        <v/>
      </c>
      <c r="AD3148" s="194" t="str">
        <f t="shared" ref="AD3148" si="13898">IFERROR((AD3147-AD3146)/AD3147*100%,"")</f>
        <v/>
      </c>
      <c r="AE3148" s="194" t="str">
        <f t="shared" ref="AE3148" si="13899">IFERROR((AE3147-AE3146)/AE3147*100%,"")</f>
        <v/>
      </c>
      <c r="AF3148" s="194" t="str">
        <f t="shared" ref="AF3148" si="13900">IFERROR((AF3147-AF3146)/AF3147*100%,"")</f>
        <v/>
      </c>
      <c r="AG3148" s="194" t="str">
        <f t="shared" ref="AG3148" si="13901">IFERROR((AG3147-AG3146)/AG3147*100%,"")</f>
        <v/>
      </c>
      <c r="AH3148" s="194" t="str">
        <f t="shared" ref="AH3148" si="13902">IFERROR((AH3147-AH3146)/AH3147*100%,"")</f>
        <v/>
      </c>
      <c r="AI3148" s="194" t="str">
        <f t="shared" ref="AI3148" si="13903">IFERROR((AI3147-AI3146)/AI3147*100%,"")</f>
        <v/>
      </c>
      <c r="AJ3148" s="194" t="str">
        <f t="shared" ref="AJ3148" si="13904">IFERROR((AJ3147-AJ3146)/AJ3147*100%,"")</f>
        <v/>
      </c>
      <c r="AK3148" s="194" t="str">
        <f t="shared" ref="AK3148" si="13905">IFERROR((AK3147-AK3146)/AK3147*100%,"")</f>
        <v/>
      </c>
      <c r="AL3148" s="194" t="str">
        <f t="shared" ref="AL3148" si="13906">IFERROR((AL3147-AL3146)/AL3147*100%,"")</f>
        <v/>
      </c>
      <c r="AM3148" s="227" t="str">
        <f>IFERROR((AM3147-AM3145)/AM3147*100%,"")</f>
        <v/>
      </c>
    </row>
    <row r="3149" spans="1:39" customFormat="1" outlineLevel="1">
      <c r="A3149" t="str">
        <f>B3140&amp;C3149</f>
        <v>Surname, Forename6</v>
      </c>
      <c r="B3149" s="256"/>
      <c r="C3149" s="123">
        <v>6</v>
      </c>
      <c r="D3149" s="26" t="s">
        <v>22</v>
      </c>
      <c r="E3149" s="103"/>
      <c r="F3149" s="219"/>
      <c r="G3149" s="220"/>
      <c r="H3149" s="15"/>
      <c r="I3149" s="16"/>
      <c r="J3149" s="17"/>
      <c r="K3149" s="94"/>
      <c r="L3149" s="94"/>
      <c r="M3149" s="94"/>
      <c r="N3149" s="94"/>
      <c r="O3149" s="94"/>
      <c r="P3149" s="94"/>
      <c r="Q3149" s="17" t="str">
        <f>IF(SUM(K3149:P3149)=0,"",SUM(K3149:P3149))</f>
        <v/>
      </c>
      <c r="R3149" s="94"/>
      <c r="S3149" s="94"/>
      <c r="T3149" s="17" t="str">
        <f>IF(SUM(R3149:S3149)=0,"",SUM(R3149:S3149))</f>
        <v/>
      </c>
      <c r="U3149" s="17"/>
      <c r="V3149" s="94"/>
      <c r="W3149" s="17"/>
      <c r="X3149" s="94" t="str">
        <f>IFERROR(AVERAGE(V3149:W3149),"")</f>
        <v/>
      </c>
      <c r="Y3149" s="17"/>
      <c r="Z3149" s="17"/>
      <c r="AA3149" s="71"/>
      <c r="AB3149" s="17"/>
      <c r="AC3149" s="190" t="str">
        <f>IF(J3149="","",IF(J3149&lt;&gt;0,INT(25.4347*POWER((18-J3149),1.81)),0))</f>
        <v/>
      </c>
      <c r="AD3149" s="190" t="str">
        <f>IFERROR(IF(Q3149&lt;&gt;0,INT(0.14354*POWER(((10*Q3149)-220),1.4)),0),"")</f>
        <v/>
      </c>
      <c r="AE3149" s="190" t="str">
        <f>IFERROR(IF(T3149&lt;&gt;0,INT(51.39*POWER((T3149-1.5),1.05)),0),"")</f>
        <v/>
      </c>
      <c r="AF3149" s="190">
        <f>IF(U3149&lt;&gt;0,INT(0.8465*POWER(((100*U3149)-75),1.42)),0)</f>
        <v>0</v>
      </c>
      <c r="AG3149" s="190" t="str">
        <f>IFERROR(IF(X3149&lt;&gt;0,INT(1.53775*POWER((82-X3149),1.81)),0),"")</f>
        <v/>
      </c>
      <c r="AH3149" s="190" t="str">
        <f>IF(Y3149="","",IF(Y3149&lt;&gt;0,INT(5.74352*POWER((28.5-Y3149),1.92)),0))</f>
        <v/>
      </c>
      <c r="AI3149" s="190">
        <f>IF(Z3149&lt;&gt;0,INT(12.91*POWER((Z3149-4),1.1)),0)</f>
        <v>0</v>
      </c>
      <c r="AJ3149" s="190" t="str">
        <f>IF(AA3149="","",IF(AA3149&lt;&gt;0,INT(0.2797*POWER(((100*AA3149)),1.35)),0))</f>
        <v/>
      </c>
      <c r="AK3149" s="191" t="str">
        <f>IF(AB3149="","",IF(AB3149&lt;&gt;0,INT(100.14*POWER((AB3149-1),1.08)),0))</f>
        <v/>
      </c>
      <c r="AL3149" s="192">
        <f>COUNT(J3149,Q3149,T3149,X3149,Y3149,AA3149,AB3149)</f>
        <v>0</v>
      </c>
      <c r="AM3149" s="193" t="str">
        <f>IF(AL3149=0,"",SUM(AC3149:AK3149))</f>
        <v/>
      </c>
    </row>
    <row r="3150" spans="1:39" customFormat="1" outlineLevel="1">
      <c r="B3150" s="256"/>
      <c r="C3150" s="124" t="s">
        <v>65</v>
      </c>
      <c r="D3150" s="103"/>
      <c r="E3150" s="103"/>
      <c r="F3150" s="219"/>
      <c r="G3150" s="220"/>
      <c r="H3150" s="104"/>
      <c r="I3150" s="105"/>
      <c r="J3150" s="107" t="str">
        <f>IFERROR((J3147-J3149)/J3149*100%,"")</f>
        <v/>
      </c>
      <c r="K3150" s="107" t="str">
        <f t="shared" ref="K3150:T3150" si="13907">IFERROR((K3149-K3147)/K3149*100%,"")</f>
        <v/>
      </c>
      <c r="L3150" s="107" t="str">
        <f t="shared" si="13907"/>
        <v/>
      </c>
      <c r="M3150" s="107" t="str">
        <f t="shared" si="13907"/>
        <v/>
      </c>
      <c r="N3150" s="107" t="str">
        <f t="shared" si="13907"/>
        <v/>
      </c>
      <c r="O3150" s="107" t="str">
        <f t="shared" si="13907"/>
        <v/>
      </c>
      <c r="P3150" s="107" t="str">
        <f t="shared" si="13907"/>
        <v/>
      </c>
      <c r="Q3150" s="107" t="str">
        <f t="shared" si="13907"/>
        <v/>
      </c>
      <c r="R3150" s="107" t="str">
        <f t="shared" si="13907"/>
        <v/>
      </c>
      <c r="S3150" s="107" t="str">
        <f t="shared" si="13907"/>
        <v/>
      </c>
      <c r="T3150" s="107" t="str">
        <f t="shared" si="13907"/>
        <v/>
      </c>
      <c r="U3150" s="107" t="str">
        <f t="shared" ref="U3150" si="13908">IFERROR((U3149-U3148)/U3149*100%,"")</f>
        <v/>
      </c>
      <c r="V3150" s="107" t="str">
        <f>IFERROR((V3147-V3149)/V3149*100%,"")</f>
        <v/>
      </c>
      <c r="W3150" s="107" t="str">
        <f>IFERROR((W3147-W3149)/W3149*100%,"")</f>
        <v/>
      </c>
      <c r="X3150" s="107" t="str">
        <f>IFERROR((X3147-X3149)/X3149*100%,"")</f>
        <v/>
      </c>
      <c r="Y3150" s="107" t="str">
        <f>IFERROR((Y3147-Y3149)/Y3149*100%,"")</f>
        <v/>
      </c>
      <c r="Z3150" s="107" t="str">
        <f t="shared" ref="Z3150" si="13909">IFERROR((Z3149-Z3148)/Z3149*100%,"")</f>
        <v/>
      </c>
      <c r="AA3150" s="107" t="str">
        <f>IFERROR((AA3149-AA3147)/AA3149*100%,"")</f>
        <v/>
      </c>
      <c r="AB3150" s="107" t="str">
        <f>IFERROR((AB3149-AB3147)/AB3149*100%,"")</f>
        <v/>
      </c>
      <c r="AC3150" s="194" t="str">
        <f t="shared" ref="AC3150" si="13910">IFERROR((AC3149-AC3148)/AC3149*100%,"")</f>
        <v/>
      </c>
      <c r="AD3150" s="194" t="str">
        <f t="shared" ref="AD3150" si="13911">IFERROR((AD3149-AD3148)/AD3149*100%,"")</f>
        <v/>
      </c>
      <c r="AE3150" s="194" t="str">
        <f t="shared" ref="AE3150" si="13912">IFERROR((AE3149-AE3148)/AE3149*100%,"")</f>
        <v/>
      </c>
      <c r="AF3150" s="194" t="str">
        <f t="shared" ref="AF3150" si="13913">IFERROR((AF3149-AF3148)/AF3149*100%,"")</f>
        <v/>
      </c>
      <c r="AG3150" s="194" t="str">
        <f t="shared" ref="AG3150" si="13914">IFERROR((AG3149-AG3148)/AG3149*100%,"")</f>
        <v/>
      </c>
      <c r="AH3150" s="194" t="str">
        <f t="shared" ref="AH3150" si="13915">IFERROR((AH3149-AH3148)/AH3149*100%,"")</f>
        <v/>
      </c>
      <c r="AI3150" s="194" t="str">
        <f t="shared" ref="AI3150" si="13916">IFERROR((AI3149-AI3148)/AI3149*100%,"")</f>
        <v/>
      </c>
      <c r="AJ3150" s="194" t="str">
        <f t="shared" ref="AJ3150" si="13917">IFERROR((AJ3149-AJ3148)/AJ3149*100%,"")</f>
        <v/>
      </c>
      <c r="AK3150" s="194" t="str">
        <f t="shared" ref="AK3150" si="13918">IFERROR((AK3149-AK3148)/AK3149*100%,"")</f>
        <v/>
      </c>
      <c r="AL3150" s="194" t="str">
        <f t="shared" ref="AL3150" si="13919">IFERROR((AL3149-AL3148)/AL3149*100%,"")</f>
        <v/>
      </c>
      <c r="AM3150" s="227" t="str">
        <f>IFERROR((AM3149-AM3147)/AM3149*100%,"")</f>
        <v/>
      </c>
    </row>
    <row r="3151" spans="1:39" customFormat="1" outlineLevel="1">
      <c r="A3151" t="str">
        <f>B3140&amp;C3151</f>
        <v>Surname, Forename7</v>
      </c>
      <c r="B3151" s="256"/>
      <c r="C3151" s="123">
        <v>7</v>
      </c>
      <c r="D3151" s="26" t="s">
        <v>22</v>
      </c>
      <c r="E3151" s="103"/>
      <c r="F3151" s="219"/>
      <c r="G3151" s="220"/>
      <c r="H3151" s="15"/>
      <c r="I3151" s="16"/>
      <c r="J3151" s="17"/>
      <c r="K3151" s="94"/>
      <c r="L3151" s="94"/>
      <c r="M3151" s="94"/>
      <c r="N3151" s="94"/>
      <c r="O3151" s="94"/>
      <c r="P3151" s="94"/>
      <c r="Q3151" s="17" t="str">
        <f>IF(SUM(K3151:P3151)=0,"",SUM(K3151:P3151))</f>
        <v/>
      </c>
      <c r="R3151" s="94"/>
      <c r="S3151" s="94"/>
      <c r="T3151" s="17" t="str">
        <f>IF(SUM(R3151:S3151)=0,"",SUM(R3151:S3151))</f>
        <v/>
      </c>
      <c r="U3151" s="17"/>
      <c r="V3151" s="94"/>
      <c r="W3151" s="17"/>
      <c r="X3151" s="94" t="str">
        <f>IFERROR(AVERAGE(V3151:W3151),"")</f>
        <v/>
      </c>
      <c r="Y3151" s="17"/>
      <c r="Z3151" s="17"/>
      <c r="AA3151" s="71"/>
      <c r="AB3151" s="17"/>
      <c r="AC3151" s="190" t="str">
        <f>IF(J3151="","",IF(J3151&lt;&gt;0,INT(25.4347*POWER((18-J3151),1.81)),0))</f>
        <v/>
      </c>
      <c r="AD3151" s="190" t="str">
        <f>IFERROR(IF(Q3151&lt;&gt;0,INT(0.14354*POWER(((10*Q3151)-220),1.4)),0),"")</f>
        <v/>
      </c>
      <c r="AE3151" s="190" t="str">
        <f>IFERROR(IF(T3151&lt;&gt;0,INT(51.39*POWER((T3151-1.5),1.05)),0),"")</f>
        <v/>
      </c>
      <c r="AF3151" s="190">
        <f>IF(U3151&lt;&gt;0,INT(0.8465*POWER(((100*U3151)-75),1.42)),0)</f>
        <v>0</v>
      </c>
      <c r="AG3151" s="190" t="str">
        <f>IFERROR(IF(X3151&lt;&gt;0,INT(1.53775*POWER((82-X3151),1.81)),0),"")</f>
        <v/>
      </c>
      <c r="AH3151" s="190" t="str">
        <f>IF(Y3151="","",IF(Y3151&lt;&gt;0,INT(5.74352*POWER((28.5-Y3151),1.92)),0))</f>
        <v/>
      </c>
      <c r="AI3151" s="190">
        <f>IF(Z3151&lt;&gt;0,INT(12.91*POWER((Z3151-4),1.1)),0)</f>
        <v>0</v>
      </c>
      <c r="AJ3151" s="190" t="str">
        <f>IF(AA3151="","",IF(AA3151&lt;&gt;0,INT(0.2797*POWER(((100*AA3151)),1.35)),0))</f>
        <v/>
      </c>
      <c r="AK3151" s="191" t="str">
        <f>IF(AB3151="","",IF(AB3151&lt;&gt;0,INT(100.14*POWER((AB3151-1),1.08)),0))</f>
        <v/>
      </c>
      <c r="AL3151" s="192">
        <f>COUNT(J3151,Q3151,T3151,X3151,Y3151,AA3151,AB3151)</f>
        <v>0</v>
      </c>
      <c r="AM3151" s="193" t="str">
        <f>IF(AL3151=0,"",SUM(AC3151:AK3151))</f>
        <v/>
      </c>
    </row>
    <row r="3152" spans="1:39" customFormat="1" outlineLevel="1">
      <c r="B3152" s="256"/>
      <c r="C3152" s="124" t="s">
        <v>65</v>
      </c>
      <c r="D3152" s="103"/>
      <c r="E3152" s="103"/>
      <c r="F3152" s="219"/>
      <c r="G3152" s="220"/>
      <c r="H3152" s="104"/>
      <c r="I3152" s="105"/>
      <c r="J3152" s="107" t="str">
        <f>IFERROR((J3149-J3151)/J3151*100%,"")</f>
        <v/>
      </c>
      <c r="K3152" s="107" t="str">
        <f t="shared" ref="K3152:T3152" si="13920">IFERROR((K3151-K3149)/K3151*100%,"")</f>
        <v/>
      </c>
      <c r="L3152" s="107" t="str">
        <f t="shared" si="13920"/>
        <v/>
      </c>
      <c r="M3152" s="107" t="str">
        <f t="shared" si="13920"/>
        <v/>
      </c>
      <c r="N3152" s="107" t="str">
        <f t="shared" si="13920"/>
        <v/>
      </c>
      <c r="O3152" s="107" t="str">
        <f t="shared" si="13920"/>
        <v/>
      </c>
      <c r="P3152" s="107" t="str">
        <f t="shared" si="13920"/>
        <v/>
      </c>
      <c r="Q3152" s="107" t="str">
        <f t="shared" si="13920"/>
        <v/>
      </c>
      <c r="R3152" s="107" t="str">
        <f t="shared" si="13920"/>
        <v/>
      </c>
      <c r="S3152" s="107" t="str">
        <f t="shared" si="13920"/>
        <v/>
      </c>
      <c r="T3152" s="107" t="str">
        <f t="shared" si="13920"/>
        <v/>
      </c>
      <c r="U3152" s="107" t="str">
        <f t="shared" ref="U3152" si="13921">IFERROR((U3151-U3150)/U3151*100%,"")</f>
        <v/>
      </c>
      <c r="V3152" s="107" t="str">
        <f>IFERROR((V3149-V3151)/V3151*100%,"")</f>
        <v/>
      </c>
      <c r="W3152" s="107" t="str">
        <f>IFERROR((W3149-W3151)/W3151*100%,"")</f>
        <v/>
      </c>
      <c r="X3152" s="107" t="str">
        <f>IFERROR((X3149-X3151)/X3151*100%,"")</f>
        <v/>
      </c>
      <c r="Y3152" s="107" t="str">
        <f>IFERROR((Y3149-Y3151)/Y3151*100%,"")</f>
        <v/>
      </c>
      <c r="Z3152" s="107" t="str">
        <f t="shared" ref="Z3152" si="13922">IFERROR((Z3151-Z3150)/Z3151*100%,"")</f>
        <v/>
      </c>
      <c r="AA3152" s="107" t="str">
        <f>IFERROR((AA3151-AA3149)/AA3151*100%,"")</f>
        <v/>
      </c>
      <c r="AB3152" s="107" t="str">
        <f>IFERROR((AB3151-AB3149)/AB3151*100%,"")</f>
        <v/>
      </c>
      <c r="AC3152" s="194" t="str">
        <f t="shared" ref="AC3152" si="13923">IFERROR((AC3151-AC3150)/AC3151*100%,"")</f>
        <v/>
      </c>
      <c r="AD3152" s="194" t="str">
        <f t="shared" ref="AD3152" si="13924">IFERROR((AD3151-AD3150)/AD3151*100%,"")</f>
        <v/>
      </c>
      <c r="AE3152" s="194" t="str">
        <f t="shared" ref="AE3152" si="13925">IFERROR((AE3151-AE3150)/AE3151*100%,"")</f>
        <v/>
      </c>
      <c r="AF3152" s="194" t="str">
        <f t="shared" ref="AF3152" si="13926">IFERROR((AF3151-AF3150)/AF3151*100%,"")</f>
        <v/>
      </c>
      <c r="AG3152" s="194" t="str">
        <f t="shared" ref="AG3152" si="13927">IFERROR((AG3151-AG3150)/AG3151*100%,"")</f>
        <v/>
      </c>
      <c r="AH3152" s="194" t="str">
        <f t="shared" ref="AH3152" si="13928">IFERROR((AH3151-AH3150)/AH3151*100%,"")</f>
        <v/>
      </c>
      <c r="AI3152" s="194" t="str">
        <f t="shared" ref="AI3152" si="13929">IFERROR((AI3151-AI3150)/AI3151*100%,"")</f>
        <v/>
      </c>
      <c r="AJ3152" s="194" t="str">
        <f t="shared" ref="AJ3152" si="13930">IFERROR((AJ3151-AJ3150)/AJ3151*100%,"")</f>
        <v/>
      </c>
      <c r="AK3152" s="194" t="str">
        <f t="shared" ref="AK3152" si="13931">IFERROR((AK3151-AK3150)/AK3151*100%,"")</f>
        <v/>
      </c>
      <c r="AL3152" s="194" t="str">
        <f t="shared" ref="AL3152" si="13932">IFERROR((AL3151-AL3150)/AL3151*100%,"")</f>
        <v/>
      </c>
      <c r="AM3152" s="227" t="str">
        <f>IFERROR((AM3151-AM3149)/AM3151*100%,"")</f>
        <v/>
      </c>
    </row>
    <row r="3153" spans="1:39" customFormat="1" outlineLevel="1">
      <c r="A3153" t="str">
        <f>B3140&amp;C3153</f>
        <v>Surname, Forename8</v>
      </c>
      <c r="B3153" s="256"/>
      <c r="C3153" s="123">
        <v>8</v>
      </c>
      <c r="D3153" s="26" t="s">
        <v>22</v>
      </c>
      <c r="E3153" s="103"/>
      <c r="F3153" s="219"/>
      <c r="G3153" s="220"/>
      <c r="H3153" s="15"/>
      <c r="I3153" s="16"/>
      <c r="J3153" s="17"/>
      <c r="K3153" s="94"/>
      <c r="L3153" s="94"/>
      <c r="M3153" s="94"/>
      <c r="N3153" s="94"/>
      <c r="O3153" s="94"/>
      <c r="P3153" s="94"/>
      <c r="Q3153" s="17" t="str">
        <f>IF(SUM(K3153:P3153)=0,"",SUM(K3153:P3153))</f>
        <v/>
      </c>
      <c r="R3153" s="94"/>
      <c r="S3153" s="94"/>
      <c r="T3153" s="17" t="str">
        <f>IF(SUM(R3153:S3153)=0,"",SUM(R3153:S3153))</f>
        <v/>
      </c>
      <c r="U3153" s="17"/>
      <c r="V3153" s="94"/>
      <c r="W3153" s="17"/>
      <c r="X3153" s="94" t="str">
        <f>IFERROR(AVERAGE(V3153:W3153),"")</f>
        <v/>
      </c>
      <c r="Y3153" s="17"/>
      <c r="Z3153" s="17"/>
      <c r="AA3153" s="71"/>
      <c r="AB3153" s="17"/>
      <c r="AC3153" s="190" t="str">
        <f>IF(J3153="","",IF(J3153&lt;&gt;0,INT(25.4347*POWER((18-J3153),1.81)),0))</f>
        <v/>
      </c>
      <c r="AD3153" s="190" t="str">
        <f>IFERROR(IF(Q3153&lt;&gt;0,INT(0.14354*POWER(((10*Q3153)-220),1.4)),0),"")</f>
        <v/>
      </c>
      <c r="AE3153" s="190" t="str">
        <f>IFERROR(IF(T3153&lt;&gt;0,INT(51.39*POWER((T3153-1.5),1.05)),0),"")</f>
        <v/>
      </c>
      <c r="AF3153" s="190">
        <f>IF(U3153&lt;&gt;0,INT(0.8465*POWER(((100*U3153)-75),1.42)),0)</f>
        <v>0</v>
      </c>
      <c r="AG3153" s="190" t="str">
        <f>IFERROR(IF(X3153&lt;&gt;0,INT(1.53775*POWER((82-X3153),1.81)),0),"")</f>
        <v/>
      </c>
      <c r="AH3153" s="190" t="str">
        <f>IF(Y3153="","",IF(Y3153&lt;&gt;0,INT(5.74352*POWER((28.5-Y3153),1.92)),0))</f>
        <v/>
      </c>
      <c r="AI3153" s="190">
        <f>IF(Z3153&lt;&gt;0,INT(12.91*POWER((Z3153-4),1.1)),0)</f>
        <v>0</v>
      </c>
      <c r="AJ3153" s="190" t="str">
        <f>IF(AA3153="","",IF(AA3153&lt;&gt;0,INT(0.2797*POWER(((100*AA3153)),1.35)),0))</f>
        <v/>
      </c>
      <c r="AK3153" s="191" t="str">
        <f>IF(AB3153="","",IF(AB3153&lt;&gt;0,INT(100.14*POWER((AB3153-1),1.08)),0))</f>
        <v/>
      </c>
      <c r="AL3153" s="192">
        <f>COUNT(J3153,Q3153,T3153,X3153,Y3153,AA3153,AB3153)</f>
        <v>0</v>
      </c>
      <c r="AM3153" s="193" t="str">
        <f>IF(AL3153=0,"",SUM(AC3153:AK3153))</f>
        <v/>
      </c>
    </row>
    <row r="3154" spans="1:39" customFormat="1" outlineLevel="1">
      <c r="B3154" s="256"/>
      <c r="C3154" s="124" t="s">
        <v>65</v>
      </c>
      <c r="D3154" s="103"/>
      <c r="E3154" s="103"/>
      <c r="F3154" s="219"/>
      <c r="G3154" s="220"/>
      <c r="H3154" s="104"/>
      <c r="I3154" s="105"/>
      <c r="J3154" s="107" t="str">
        <f>IFERROR((J3151-J3153)/J3153*100%,"")</f>
        <v/>
      </c>
      <c r="K3154" s="107" t="str">
        <f t="shared" ref="K3154:T3154" si="13933">IFERROR((K3153-K3151)/K3153*100%,"")</f>
        <v/>
      </c>
      <c r="L3154" s="107" t="str">
        <f t="shared" si="13933"/>
        <v/>
      </c>
      <c r="M3154" s="107" t="str">
        <f t="shared" si="13933"/>
        <v/>
      </c>
      <c r="N3154" s="107" t="str">
        <f t="shared" si="13933"/>
        <v/>
      </c>
      <c r="O3154" s="107" t="str">
        <f t="shared" si="13933"/>
        <v/>
      </c>
      <c r="P3154" s="107" t="str">
        <f t="shared" si="13933"/>
        <v/>
      </c>
      <c r="Q3154" s="107" t="str">
        <f t="shared" si="13933"/>
        <v/>
      </c>
      <c r="R3154" s="107" t="str">
        <f t="shared" si="13933"/>
        <v/>
      </c>
      <c r="S3154" s="107" t="str">
        <f t="shared" si="13933"/>
        <v/>
      </c>
      <c r="T3154" s="107" t="str">
        <f t="shared" si="13933"/>
        <v/>
      </c>
      <c r="U3154" s="107" t="str">
        <f t="shared" ref="U3154" si="13934">IFERROR((U3153-U3152)/U3153*100%,"")</f>
        <v/>
      </c>
      <c r="V3154" s="107" t="str">
        <f>IFERROR((V3151-V3153)/V3153*100%,"")</f>
        <v/>
      </c>
      <c r="W3154" s="107" t="str">
        <f>IFERROR((W3151-W3153)/W3153*100%,"")</f>
        <v/>
      </c>
      <c r="X3154" s="107" t="str">
        <f>IFERROR((X3151-X3153)/X3153*100%,"")</f>
        <v/>
      </c>
      <c r="Y3154" s="107" t="str">
        <f>IFERROR((Y3151-Y3153)/Y3153*100%,"")</f>
        <v/>
      </c>
      <c r="Z3154" s="107" t="str">
        <f t="shared" ref="Z3154" si="13935">IFERROR((Z3153-Z3152)/Z3153*100%,"")</f>
        <v/>
      </c>
      <c r="AA3154" s="107" t="str">
        <f>IFERROR((AA3153-AA3151)/AA3153*100%,"")</f>
        <v/>
      </c>
      <c r="AB3154" s="107" t="str">
        <f>IFERROR((AB3153-AB3151)/AB3153*100%,"")</f>
        <v/>
      </c>
      <c r="AC3154" s="194" t="str">
        <f t="shared" ref="AC3154" si="13936">IFERROR((AC3153-AC3152)/AC3153*100%,"")</f>
        <v/>
      </c>
      <c r="AD3154" s="194" t="str">
        <f t="shared" ref="AD3154" si="13937">IFERROR((AD3153-AD3152)/AD3153*100%,"")</f>
        <v/>
      </c>
      <c r="AE3154" s="194" t="str">
        <f t="shared" ref="AE3154" si="13938">IFERROR((AE3153-AE3152)/AE3153*100%,"")</f>
        <v/>
      </c>
      <c r="AF3154" s="194" t="str">
        <f t="shared" ref="AF3154" si="13939">IFERROR((AF3153-AF3152)/AF3153*100%,"")</f>
        <v/>
      </c>
      <c r="AG3154" s="194" t="str">
        <f t="shared" ref="AG3154" si="13940">IFERROR((AG3153-AG3152)/AG3153*100%,"")</f>
        <v/>
      </c>
      <c r="AH3154" s="194" t="str">
        <f t="shared" ref="AH3154" si="13941">IFERROR((AH3153-AH3152)/AH3153*100%,"")</f>
        <v/>
      </c>
      <c r="AI3154" s="194" t="str">
        <f t="shared" ref="AI3154" si="13942">IFERROR((AI3153-AI3152)/AI3153*100%,"")</f>
        <v/>
      </c>
      <c r="AJ3154" s="194" t="str">
        <f t="shared" ref="AJ3154" si="13943">IFERROR((AJ3153-AJ3152)/AJ3153*100%,"")</f>
        <v/>
      </c>
      <c r="AK3154" s="194" t="str">
        <f t="shared" ref="AK3154" si="13944">IFERROR((AK3153-AK3152)/AK3153*100%,"")</f>
        <v/>
      </c>
      <c r="AL3154" s="194" t="str">
        <f t="shared" ref="AL3154" si="13945">IFERROR((AL3153-AL3152)/AL3153*100%,"")</f>
        <v/>
      </c>
      <c r="AM3154" s="227" t="str">
        <f>IFERROR((AM3153-AM3151)/AM3153*100%,"")</f>
        <v/>
      </c>
    </row>
    <row r="3155" spans="1:39" customFormat="1" outlineLevel="1">
      <c r="A3155" t="str">
        <f>B3140&amp;C3155</f>
        <v>Surname, Forename9</v>
      </c>
      <c r="B3155" s="256"/>
      <c r="C3155" s="123">
        <v>9</v>
      </c>
      <c r="D3155" s="26" t="s">
        <v>22</v>
      </c>
      <c r="E3155" s="103"/>
      <c r="F3155" s="219"/>
      <c r="G3155" s="220"/>
      <c r="H3155" s="15"/>
      <c r="I3155" s="16"/>
      <c r="J3155" s="17"/>
      <c r="K3155" s="94"/>
      <c r="L3155" s="94"/>
      <c r="M3155" s="94"/>
      <c r="N3155" s="94"/>
      <c r="O3155" s="94"/>
      <c r="P3155" s="94"/>
      <c r="Q3155" s="17" t="str">
        <f>IF(SUM(K3155:P3155)=0,"",SUM(K3155:P3155))</f>
        <v/>
      </c>
      <c r="R3155" s="94"/>
      <c r="S3155" s="94"/>
      <c r="T3155" s="17" t="str">
        <f>IF(SUM(R3155:S3155)=0,"",SUM(R3155:S3155))</f>
        <v/>
      </c>
      <c r="U3155" s="17"/>
      <c r="V3155" s="94"/>
      <c r="W3155" s="17"/>
      <c r="X3155" s="94" t="str">
        <f>IFERROR(AVERAGE(V3155:W3155),"")</f>
        <v/>
      </c>
      <c r="Y3155" s="17"/>
      <c r="Z3155" s="17"/>
      <c r="AA3155" s="71"/>
      <c r="AB3155" s="17"/>
      <c r="AC3155" s="190" t="str">
        <f>IF(J3155="","",IF(J3155&lt;&gt;0,INT(25.4347*POWER((18-J3155),1.81)),0))</f>
        <v/>
      </c>
      <c r="AD3155" s="190" t="str">
        <f>IFERROR(IF(Q3155&lt;&gt;0,INT(0.14354*POWER(((10*Q3155)-220),1.4)),0),"")</f>
        <v/>
      </c>
      <c r="AE3155" s="190" t="str">
        <f>IFERROR(IF(T3155&lt;&gt;0,INT(51.39*POWER((T3155-1.5),1.05)),0),"")</f>
        <v/>
      </c>
      <c r="AF3155" s="190">
        <f>IF(U3155&lt;&gt;0,INT(0.8465*POWER(((100*U3155)-75),1.42)),0)</f>
        <v>0</v>
      </c>
      <c r="AG3155" s="190" t="str">
        <f>IFERROR(IF(X3155&lt;&gt;0,INT(1.53775*POWER((82-X3155),1.81)),0),"")</f>
        <v/>
      </c>
      <c r="AH3155" s="190" t="str">
        <f>IF(Y3155="","",IF(Y3155&lt;&gt;0,INT(5.74352*POWER((28.5-Y3155),1.92)),0))</f>
        <v/>
      </c>
      <c r="AI3155" s="190">
        <f>IF(Z3155&lt;&gt;0,INT(12.91*POWER((Z3155-4),1.1)),0)</f>
        <v>0</v>
      </c>
      <c r="AJ3155" s="190" t="str">
        <f>IF(AA3155="","",IF(AA3155&lt;&gt;0,INT(0.2797*POWER(((100*AA3155)),1.35)),0))</f>
        <v/>
      </c>
      <c r="AK3155" s="191" t="str">
        <f>IF(AB3155="","",IF(AB3155&lt;&gt;0,INT(100.14*POWER((AB3155-1),1.08)),0))</f>
        <v/>
      </c>
      <c r="AL3155" s="192">
        <f>COUNT(J3155,Q3155,T3155,X3155,Y3155,AA3155,AB3155)</f>
        <v>0</v>
      </c>
      <c r="AM3155" s="193" t="str">
        <f>IF(AL3155=0,"",SUM(AC3155:AK3155))</f>
        <v/>
      </c>
    </row>
    <row r="3156" spans="1:39" customFormat="1" outlineLevel="1">
      <c r="B3156" s="256"/>
      <c r="C3156" s="124" t="s">
        <v>65</v>
      </c>
      <c r="D3156" s="33"/>
      <c r="E3156" s="33"/>
      <c r="F3156" s="221"/>
      <c r="G3156" s="222"/>
      <c r="H3156" s="18"/>
      <c r="I3156" s="44"/>
      <c r="J3156" s="107" t="str">
        <f>IFERROR((J3153-J3155)/J3155*100%,"")</f>
        <v/>
      </c>
      <c r="K3156" s="107" t="str">
        <f t="shared" ref="K3156:T3156" si="13946">IFERROR((K3155-K3153)/K3155*100%,"")</f>
        <v/>
      </c>
      <c r="L3156" s="107" t="str">
        <f t="shared" si="13946"/>
        <v/>
      </c>
      <c r="M3156" s="107" t="str">
        <f t="shared" si="13946"/>
        <v/>
      </c>
      <c r="N3156" s="107" t="str">
        <f t="shared" si="13946"/>
        <v/>
      </c>
      <c r="O3156" s="107" t="str">
        <f t="shared" si="13946"/>
        <v/>
      </c>
      <c r="P3156" s="107" t="str">
        <f t="shared" si="13946"/>
        <v/>
      </c>
      <c r="Q3156" s="107" t="str">
        <f t="shared" si="13946"/>
        <v/>
      </c>
      <c r="R3156" s="107" t="str">
        <f t="shared" si="13946"/>
        <v/>
      </c>
      <c r="S3156" s="107" t="str">
        <f t="shared" si="13946"/>
        <v/>
      </c>
      <c r="T3156" s="107" t="str">
        <f t="shared" si="13946"/>
        <v/>
      </c>
      <c r="U3156" s="107" t="str">
        <f t="shared" ref="U3156" si="13947">IFERROR((U3155-U3154)/U3155*100%,"")</f>
        <v/>
      </c>
      <c r="V3156" s="107" t="str">
        <f>IFERROR((V3153-V3155)/V3155*100%,"")</f>
        <v/>
      </c>
      <c r="W3156" s="107" t="str">
        <f>IFERROR((W3153-W3155)/W3155*100%,"")</f>
        <v/>
      </c>
      <c r="X3156" s="107" t="str">
        <f>IFERROR((X3153-X3155)/X3155*100%,"")</f>
        <v/>
      </c>
      <c r="Y3156" s="107" t="str">
        <f>IFERROR((Y3153-Y3155)/Y3155*100%,"")</f>
        <v/>
      </c>
      <c r="Z3156" s="107" t="str">
        <f t="shared" ref="Z3156" si="13948">IFERROR((Z3155-Z3154)/Z3155*100%,"")</f>
        <v/>
      </c>
      <c r="AA3156" s="107" t="str">
        <f>IFERROR((AA3155-AA3153)/AA3155*100%,"")</f>
        <v/>
      </c>
      <c r="AB3156" s="107" t="str">
        <f>IFERROR((AB3155-AB3153)/AB3155*100%,"")</f>
        <v/>
      </c>
      <c r="AC3156" s="194" t="str">
        <f t="shared" ref="AC3156" si="13949">IFERROR((AC3155-AC3154)/AC3155*100%,"")</f>
        <v/>
      </c>
      <c r="AD3156" s="194" t="str">
        <f t="shared" ref="AD3156" si="13950">IFERROR((AD3155-AD3154)/AD3155*100%,"")</f>
        <v/>
      </c>
      <c r="AE3156" s="194" t="str">
        <f t="shared" ref="AE3156" si="13951">IFERROR((AE3155-AE3154)/AE3155*100%,"")</f>
        <v/>
      </c>
      <c r="AF3156" s="194" t="str">
        <f t="shared" ref="AF3156" si="13952">IFERROR((AF3155-AF3154)/AF3155*100%,"")</f>
        <v/>
      </c>
      <c r="AG3156" s="194" t="str">
        <f t="shared" ref="AG3156" si="13953">IFERROR((AG3155-AG3154)/AG3155*100%,"")</f>
        <v/>
      </c>
      <c r="AH3156" s="194" t="str">
        <f t="shared" ref="AH3156" si="13954">IFERROR((AH3155-AH3154)/AH3155*100%,"")</f>
        <v/>
      </c>
      <c r="AI3156" s="194" t="str">
        <f t="shared" ref="AI3156" si="13955">IFERROR((AI3155-AI3154)/AI3155*100%,"")</f>
        <v/>
      </c>
      <c r="AJ3156" s="194" t="str">
        <f t="shared" ref="AJ3156" si="13956">IFERROR((AJ3155-AJ3154)/AJ3155*100%,"")</f>
        <v/>
      </c>
      <c r="AK3156" s="194" t="str">
        <f t="shared" ref="AK3156" si="13957">IFERROR((AK3155-AK3154)/AK3155*100%,"")</f>
        <v/>
      </c>
      <c r="AL3156" s="194" t="str">
        <f t="shared" ref="AL3156" si="13958">IFERROR((AL3155-AL3154)/AL3155*100%,"")</f>
        <v/>
      </c>
      <c r="AM3156" s="227" t="str">
        <f>IFERROR((AM3155-AM3153)/AM3155*100%,"")</f>
        <v/>
      </c>
    </row>
    <row r="3157" spans="1:39" s="6" customFormat="1" outlineLevel="1">
      <c r="A3157" t="str">
        <f>B3140&amp;C3157</f>
        <v>Surname, Forename10</v>
      </c>
      <c r="B3157" s="256"/>
      <c r="C3157" s="125">
        <v>10</v>
      </c>
      <c r="D3157" s="33" t="s">
        <v>22</v>
      </c>
      <c r="E3157" s="33"/>
      <c r="F3157" s="223"/>
      <c r="G3157" s="224"/>
      <c r="H3157" s="18"/>
      <c r="I3157" s="44"/>
      <c r="J3157" s="34"/>
      <c r="K3157" s="34"/>
      <c r="L3157" s="34"/>
      <c r="M3157" s="34"/>
      <c r="N3157" s="34"/>
      <c r="O3157" s="34"/>
      <c r="P3157" s="34"/>
      <c r="Q3157" s="17" t="str">
        <f>IF(SUM(K3157:P3157)=0,"",SUM(K3157:P3157))</f>
        <v/>
      </c>
      <c r="R3157" s="94"/>
      <c r="S3157" s="94"/>
      <c r="T3157" s="17" t="str">
        <f>IF(SUM(R3157:S3157)=0,"",SUM(R3157:S3157))</f>
        <v/>
      </c>
      <c r="U3157" s="17"/>
      <c r="V3157" s="94"/>
      <c r="W3157" s="17"/>
      <c r="X3157" s="94" t="str">
        <f>IFERROR(AVERAGE(V3157:W3157),"")</f>
        <v/>
      </c>
      <c r="Y3157" s="17"/>
      <c r="Z3157" s="17"/>
      <c r="AA3157" s="71"/>
      <c r="AB3157" s="17"/>
      <c r="AC3157" s="190" t="str">
        <f>IF(J3157="","",IF(J3157&lt;&gt;0,INT(25.4347*POWER((18-J3157),1.81)),0))</f>
        <v/>
      </c>
      <c r="AD3157" s="190" t="str">
        <f>IFERROR(IF(Q3157&lt;&gt;0,INT(0.14354*POWER(((10*Q3157)-220),1.4)),0),"")</f>
        <v/>
      </c>
      <c r="AE3157" s="190" t="str">
        <f>IFERROR(IF(T3157&lt;&gt;0,INT(51.39*POWER((T3157-1.5),1.05)),0),"")</f>
        <v/>
      </c>
      <c r="AF3157" s="190">
        <f>IF(U3157&lt;&gt;0,INT(0.8465*POWER(((100*U3157)-75),1.42)),0)</f>
        <v>0</v>
      </c>
      <c r="AG3157" s="190" t="str">
        <f>IFERROR(IF(X3157&lt;&gt;0,INT(1.53775*POWER((82-X3157),1.81)),0),"")</f>
        <v/>
      </c>
      <c r="AH3157" s="190" t="str">
        <f>IF(Y3157="","",IF(Y3157&lt;&gt;0,INT(5.74352*POWER((28.5-Y3157),1.92)),0))</f>
        <v/>
      </c>
      <c r="AI3157" s="190">
        <f>IF(Z3157&lt;&gt;0,INT(12.91*POWER((Z3157-4),1.1)),0)</f>
        <v>0</v>
      </c>
      <c r="AJ3157" s="190" t="str">
        <f>IF(AA3157="","",IF(AA3157&lt;&gt;0,INT(0.2797*POWER(((100*AA3157)),1.35)),0))</f>
        <v/>
      </c>
      <c r="AK3157" s="191" t="str">
        <f>IF(AB3157="","",IF(AB3157&lt;&gt;0,INT(100.14*POWER((AB3157-1),1.08)),0))</f>
        <v/>
      </c>
      <c r="AL3157" s="192">
        <f>COUNT(J3157,Q3157,T3157,X3157,Y3157,AA3157,AB3157)</f>
        <v>0</v>
      </c>
      <c r="AM3157" s="193" t="str">
        <f>IF(AL3157=0,"",SUM(AC3157:AK3157))</f>
        <v/>
      </c>
    </row>
    <row r="3158" spans="1:39" s="6" customFormat="1" outlineLevel="1">
      <c r="A3158"/>
      <c r="B3158" s="257"/>
      <c r="C3158" s="126" t="s">
        <v>65</v>
      </c>
      <c r="D3158" s="33"/>
      <c r="E3158" s="33"/>
      <c r="F3158" s="223"/>
      <c r="G3158" s="224"/>
      <c r="H3158" s="18"/>
      <c r="I3158" s="44"/>
      <c r="J3158" s="107" t="str">
        <f>IFERROR((J3155-J3157)/J3157*100%,"")</f>
        <v/>
      </c>
      <c r="K3158" s="107" t="str">
        <f t="shared" ref="K3158:T3158" si="13959">IFERROR((K3157-K3155)/K3157*100%,"")</f>
        <v/>
      </c>
      <c r="L3158" s="107" t="str">
        <f t="shared" si="13959"/>
        <v/>
      </c>
      <c r="M3158" s="107" t="str">
        <f t="shared" si="13959"/>
        <v/>
      </c>
      <c r="N3158" s="107" t="str">
        <f t="shared" si="13959"/>
        <v/>
      </c>
      <c r="O3158" s="107" t="str">
        <f t="shared" si="13959"/>
        <v/>
      </c>
      <c r="P3158" s="107" t="str">
        <f t="shared" si="13959"/>
        <v/>
      </c>
      <c r="Q3158" s="107" t="str">
        <f t="shared" si="13959"/>
        <v/>
      </c>
      <c r="R3158" s="107" t="str">
        <f t="shared" si="13959"/>
        <v/>
      </c>
      <c r="S3158" s="107" t="str">
        <f t="shared" si="13959"/>
        <v/>
      </c>
      <c r="T3158" s="107" t="str">
        <f t="shared" si="13959"/>
        <v/>
      </c>
      <c r="U3158" s="107" t="str">
        <f t="shared" ref="U3158" si="13960">IFERROR((U3157-U3156)/U3157*100%,"")</f>
        <v/>
      </c>
      <c r="V3158" s="107" t="str">
        <f>IFERROR((V3155-V3157)/V3157*100%,"")</f>
        <v/>
      </c>
      <c r="W3158" s="107" t="str">
        <f>IFERROR((W3155-W3157)/W3157*100%,"")</f>
        <v/>
      </c>
      <c r="X3158" s="107" t="str">
        <f>IFERROR((X3155-X3157)/X3157*100%,"")</f>
        <v/>
      </c>
      <c r="Y3158" s="107" t="str">
        <f>IFERROR((Y3155-Y3157)/Y3157*100%,"")</f>
        <v/>
      </c>
      <c r="Z3158" s="107" t="str">
        <f t="shared" ref="Z3158" si="13961">IFERROR((Z3157-Z3156)/Z3157*100%,"")</f>
        <v/>
      </c>
      <c r="AA3158" s="107" t="str">
        <f>IFERROR((AA3157-AA3155)/AA3157*100%,"")</f>
        <v/>
      </c>
      <c r="AB3158" s="107" t="str">
        <f>IFERROR((AB3157-AB3155)/AB3157*100%,"")</f>
        <v/>
      </c>
      <c r="AC3158" s="194" t="str">
        <f t="shared" ref="AC3158" si="13962">IFERROR((AC3157-AC3156)/AC3157*100%,"")</f>
        <v/>
      </c>
      <c r="AD3158" s="194" t="str">
        <f t="shared" ref="AD3158" si="13963">IFERROR((AD3157-AD3156)/AD3157*100%,"")</f>
        <v/>
      </c>
      <c r="AE3158" s="194" t="str">
        <f t="shared" ref="AE3158" si="13964">IFERROR((AE3157-AE3156)/AE3157*100%,"")</f>
        <v/>
      </c>
      <c r="AF3158" s="194" t="str">
        <f t="shared" ref="AF3158" si="13965">IFERROR((AF3157-AF3156)/AF3157*100%,"")</f>
        <v/>
      </c>
      <c r="AG3158" s="194" t="str">
        <f t="shared" ref="AG3158" si="13966">IFERROR((AG3157-AG3156)/AG3157*100%,"")</f>
        <v/>
      </c>
      <c r="AH3158" s="194" t="str">
        <f t="shared" ref="AH3158" si="13967">IFERROR((AH3157-AH3156)/AH3157*100%,"")</f>
        <v/>
      </c>
      <c r="AI3158" s="194" t="str">
        <f t="shared" ref="AI3158" si="13968">IFERROR((AI3157-AI3156)/AI3157*100%,"")</f>
        <v/>
      </c>
      <c r="AJ3158" s="194" t="str">
        <f t="shared" ref="AJ3158" si="13969">IFERROR((AJ3157-AJ3156)/AJ3157*100%,"")</f>
        <v/>
      </c>
      <c r="AK3158" s="194" t="str">
        <f t="shared" ref="AK3158" si="13970">IFERROR((AK3157-AK3156)/AK3157*100%,"")</f>
        <v/>
      </c>
      <c r="AL3158" s="194" t="str">
        <f t="shared" ref="AL3158" si="13971">IFERROR((AL3157-AL3156)/AL3157*100%,"")</f>
        <v/>
      </c>
      <c r="AM3158" s="227" t="str">
        <f>IFERROR((AM3157-AM3155)/AM3157*100%,"")</f>
        <v/>
      </c>
    </row>
    <row r="3159" spans="1:39" s="45" customFormat="1" outlineLevel="1">
      <c r="B3159" s="115"/>
      <c r="C3159" s="32"/>
      <c r="D3159" s="33"/>
      <c r="E3159" s="33"/>
      <c r="F3159" s="33"/>
      <c r="G3159" s="33"/>
      <c r="H3159" s="18"/>
      <c r="I3159" s="44"/>
      <c r="J3159" s="34"/>
      <c r="K3159" s="34"/>
      <c r="L3159" s="34"/>
      <c r="M3159" s="34"/>
      <c r="N3159" s="34"/>
      <c r="O3159" s="34"/>
      <c r="P3159" s="34"/>
      <c r="Q3159" s="34"/>
      <c r="R3159" s="34"/>
      <c r="S3159" s="34"/>
      <c r="T3159" s="34"/>
      <c r="U3159" s="34"/>
      <c r="V3159" s="34"/>
      <c r="W3159" s="34"/>
      <c r="X3159" s="34"/>
      <c r="Y3159" s="34"/>
      <c r="Z3159" s="34"/>
      <c r="AA3159" s="34"/>
      <c r="AB3159" s="34"/>
      <c r="AC3159" s="195"/>
      <c r="AD3159" s="196"/>
      <c r="AE3159" s="196"/>
      <c r="AF3159" s="196"/>
      <c r="AG3159" s="196"/>
      <c r="AH3159" s="196"/>
      <c r="AI3159" s="196"/>
      <c r="AJ3159" s="196"/>
      <c r="AK3159" s="197"/>
      <c r="AL3159" s="196"/>
      <c r="AM3159" s="198"/>
    </row>
    <row r="3160" spans="1:39" s="6" customFormat="1" outlineLevel="1">
      <c r="B3160" s="116"/>
      <c r="C3160" s="35"/>
      <c r="D3160" s="36"/>
      <c r="E3160" s="36"/>
      <c r="F3160" s="36"/>
      <c r="G3160" s="36"/>
      <c r="H3160" s="37"/>
      <c r="I3160" s="38" t="s">
        <v>24</v>
      </c>
      <c r="J3160" s="21" t="e">
        <f>AVERAGE(J3140:J3141,J3143,J3145,J3147,J3149,J3151,J3153,J3155,J3157)</f>
        <v>#DIV/0!</v>
      </c>
      <c r="K3160" s="21" t="e">
        <f t="shared" ref="K3160:AB3160" si="13972">AVERAGE(K3140:K3141,K3143,K3145,K3147,K3149,K3151,K3153,K3155,K3157)</f>
        <v>#DIV/0!</v>
      </c>
      <c r="L3160" s="21" t="e">
        <f t="shared" si="13972"/>
        <v>#DIV/0!</v>
      </c>
      <c r="M3160" s="21" t="e">
        <f t="shared" si="13972"/>
        <v>#DIV/0!</v>
      </c>
      <c r="N3160" s="21" t="e">
        <f t="shared" si="13972"/>
        <v>#DIV/0!</v>
      </c>
      <c r="O3160" s="21" t="e">
        <f t="shared" si="13972"/>
        <v>#DIV/0!</v>
      </c>
      <c r="P3160" s="21" t="e">
        <f t="shared" si="13972"/>
        <v>#DIV/0!</v>
      </c>
      <c r="Q3160" s="21">
        <f t="shared" si="13972"/>
        <v>0</v>
      </c>
      <c r="R3160" s="21" t="e">
        <f t="shared" si="13972"/>
        <v>#DIV/0!</v>
      </c>
      <c r="S3160" s="21" t="e">
        <f t="shared" si="13972"/>
        <v>#DIV/0!</v>
      </c>
      <c r="T3160" s="21">
        <f t="shared" si="13972"/>
        <v>0</v>
      </c>
      <c r="U3160" s="21" t="e">
        <f t="shared" si="13972"/>
        <v>#DIV/0!</v>
      </c>
      <c r="V3160" s="21" t="e">
        <f t="shared" si="13972"/>
        <v>#DIV/0!</v>
      </c>
      <c r="W3160" s="21" t="e">
        <f t="shared" si="13972"/>
        <v>#DIV/0!</v>
      </c>
      <c r="X3160" s="21" t="e">
        <f t="shared" si="13972"/>
        <v>#DIV/0!</v>
      </c>
      <c r="Y3160" s="21" t="e">
        <f t="shared" si="13972"/>
        <v>#DIV/0!</v>
      </c>
      <c r="Z3160" s="21" t="e">
        <f t="shared" si="13972"/>
        <v>#DIV/0!</v>
      </c>
      <c r="AA3160" s="21" t="e">
        <f t="shared" si="13972"/>
        <v>#DIV/0!</v>
      </c>
      <c r="AB3160" s="21" t="e">
        <f t="shared" si="13972"/>
        <v>#DIV/0!</v>
      </c>
      <c r="AC3160" s="199"/>
      <c r="AD3160" s="200"/>
      <c r="AE3160" s="200"/>
      <c r="AF3160" s="200"/>
      <c r="AG3160" s="200"/>
      <c r="AH3160" s="200"/>
      <c r="AI3160" s="200"/>
      <c r="AJ3160" s="200"/>
      <c r="AK3160" s="201"/>
      <c r="AL3160" s="200"/>
      <c r="AM3160" s="202"/>
    </row>
    <row r="3161" spans="1:39" s="6" customFormat="1" outlineLevel="1">
      <c r="B3161" s="116"/>
      <c r="C3161" s="35"/>
      <c r="D3161" s="36"/>
      <c r="E3161" s="36"/>
      <c r="F3161" s="36"/>
      <c r="G3161" s="36"/>
      <c r="H3161" s="37"/>
      <c r="I3161" s="38" t="s">
        <v>26</v>
      </c>
      <c r="J3161" s="21">
        <f>MIN(J3140:J3141,J3143,J3145,J3147,J3149,J3151,J3153,J3155,J3157)</f>
        <v>0</v>
      </c>
      <c r="K3161" s="21">
        <f t="shared" ref="K3161:AB3161" si="13973">MIN(K3140:K3141,K3143,K3145,K3147,K3149,K3151,K3153,K3155,K3157)</f>
        <v>0</v>
      </c>
      <c r="L3161" s="21">
        <f t="shared" si="13973"/>
        <v>0</v>
      </c>
      <c r="M3161" s="21">
        <f t="shared" si="13973"/>
        <v>0</v>
      </c>
      <c r="N3161" s="21">
        <f t="shared" si="13973"/>
        <v>0</v>
      </c>
      <c r="O3161" s="21">
        <f t="shared" si="13973"/>
        <v>0</v>
      </c>
      <c r="P3161" s="21">
        <f t="shared" si="13973"/>
        <v>0</v>
      </c>
      <c r="Q3161" s="21">
        <f t="shared" si="13973"/>
        <v>0</v>
      </c>
      <c r="R3161" s="21">
        <f t="shared" si="13973"/>
        <v>0</v>
      </c>
      <c r="S3161" s="21">
        <f t="shared" si="13973"/>
        <v>0</v>
      </c>
      <c r="T3161" s="21">
        <f t="shared" si="13973"/>
        <v>0</v>
      </c>
      <c r="U3161" s="21">
        <f t="shared" si="13973"/>
        <v>0</v>
      </c>
      <c r="V3161" s="21">
        <f t="shared" si="13973"/>
        <v>0</v>
      </c>
      <c r="W3161" s="21">
        <f t="shared" si="13973"/>
        <v>0</v>
      </c>
      <c r="X3161" s="21" t="e">
        <f t="shared" si="13973"/>
        <v>#DIV/0!</v>
      </c>
      <c r="Y3161" s="21">
        <f t="shared" si="13973"/>
        <v>0</v>
      </c>
      <c r="Z3161" s="21">
        <f t="shared" si="13973"/>
        <v>0</v>
      </c>
      <c r="AA3161" s="21">
        <f t="shared" si="13973"/>
        <v>0</v>
      </c>
      <c r="AB3161" s="21">
        <f t="shared" si="13973"/>
        <v>0</v>
      </c>
      <c r="AC3161" s="199"/>
      <c r="AD3161" s="200"/>
      <c r="AE3161" s="200"/>
      <c r="AF3161" s="200"/>
      <c r="AG3161" s="200"/>
      <c r="AH3161" s="200"/>
      <c r="AI3161" s="200"/>
      <c r="AJ3161" s="200"/>
      <c r="AK3161" s="201"/>
      <c r="AL3161" s="200"/>
      <c r="AM3161" s="202"/>
    </row>
    <row r="3162" spans="1:39" s="6" customFormat="1" outlineLevel="1">
      <c r="B3162" s="116"/>
      <c r="C3162" s="35"/>
      <c r="D3162" s="36"/>
      <c r="E3162" s="36"/>
      <c r="F3162" s="36"/>
      <c r="G3162" s="36"/>
      <c r="H3162" s="37"/>
      <c r="I3162" s="38" t="s">
        <v>25</v>
      </c>
      <c r="J3162" s="21">
        <f>MAX(J3140:J3141,J3143,J3145,J3147,J3149,J3151,J3153,J3155,J3157)</f>
        <v>0</v>
      </c>
      <c r="K3162" s="21">
        <f t="shared" ref="K3162:AB3162" si="13974">MAX(K3140:K3141,K3143,K3145,K3147,K3149,K3151,K3153,K3155,K3157)</f>
        <v>0</v>
      </c>
      <c r="L3162" s="21">
        <f t="shared" si="13974"/>
        <v>0</v>
      </c>
      <c r="M3162" s="21">
        <f t="shared" si="13974"/>
        <v>0</v>
      </c>
      <c r="N3162" s="21">
        <f t="shared" si="13974"/>
        <v>0</v>
      </c>
      <c r="O3162" s="21">
        <f t="shared" si="13974"/>
        <v>0</v>
      </c>
      <c r="P3162" s="21">
        <f t="shared" si="13974"/>
        <v>0</v>
      </c>
      <c r="Q3162" s="21">
        <f t="shared" si="13974"/>
        <v>0</v>
      </c>
      <c r="R3162" s="21">
        <f t="shared" si="13974"/>
        <v>0</v>
      </c>
      <c r="S3162" s="21">
        <f t="shared" si="13974"/>
        <v>0</v>
      </c>
      <c r="T3162" s="21">
        <f t="shared" si="13974"/>
        <v>0</v>
      </c>
      <c r="U3162" s="21">
        <f t="shared" si="13974"/>
        <v>0</v>
      </c>
      <c r="V3162" s="21">
        <f t="shared" si="13974"/>
        <v>0</v>
      </c>
      <c r="W3162" s="21">
        <f t="shared" si="13974"/>
        <v>0</v>
      </c>
      <c r="X3162" s="21" t="e">
        <f t="shared" si="13974"/>
        <v>#DIV/0!</v>
      </c>
      <c r="Y3162" s="21">
        <f t="shared" si="13974"/>
        <v>0</v>
      </c>
      <c r="Z3162" s="21">
        <f t="shared" si="13974"/>
        <v>0</v>
      </c>
      <c r="AA3162" s="21">
        <f t="shared" si="13974"/>
        <v>0</v>
      </c>
      <c r="AB3162" s="21">
        <f t="shared" si="13974"/>
        <v>0</v>
      </c>
      <c r="AC3162" s="199"/>
      <c r="AD3162" s="200"/>
      <c r="AE3162" s="200"/>
      <c r="AF3162" s="200"/>
      <c r="AG3162" s="200"/>
      <c r="AH3162" s="200"/>
      <c r="AI3162" s="200"/>
      <c r="AJ3162" s="200"/>
      <c r="AK3162" s="201"/>
      <c r="AL3162" s="200"/>
      <c r="AM3162" s="202"/>
    </row>
    <row r="3163" spans="1:39" s="6" customFormat="1" outlineLevel="1">
      <c r="B3163" s="116"/>
      <c r="C3163" s="35"/>
      <c r="D3163" s="36"/>
      <c r="E3163" s="36"/>
      <c r="F3163" s="36"/>
      <c r="G3163" s="36"/>
      <c r="H3163" s="37"/>
      <c r="I3163" s="38"/>
      <c r="J3163" s="21"/>
      <c r="K3163" s="21"/>
      <c r="L3163" s="21"/>
      <c r="M3163" s="21"/>
      <c r="N3163" s="21"/>
      <c r="O3163" s="21"/>
      <c r="P3163" s="21"/>
      <c r="Q3163" s="21"/>
      <c r="R3163" s="21"/>
      <c r="S3163" s="21"/>
      <c r="T3163" s="21"/>
      <c r="U3163" s="21"/>
      <c r="V3163" s="21"/>
      <c r="W3163" s="21"/>
      <c r="X3163" s="21"/>
      <c r="Y3163" s="21"/>
      <c r="Z3163" s="21"/>
      <c r="AA3163" s="21"/>
      <c r="AB3163" s="21"/>
      <c r="AC3163" s="200"/>
      <c r="AD3163" s="200"/>
      <c r="AE3163" s="200"/>
      <c r="AF3163" s="200"/>
      <c r="AG3163" s="200"/>
      <c r="AH3163" s="200"/>
      <c r="AI3163" s="200"/>
      <c r="AJ3163" s="200"/>
      <c r="AK3163" s="200"/>
      <c r="AL3163" s="200"/>
      <c r="AM3163" s="202"/>
    </row>
    <row r="3164" spans="1:39" s="31" customFormat="1" ht="16.5" outlineLevel="1" thickBot="1">
      <c r="B3164" s="117"/>
      <c r="C3164" s="39"/>
      <c r="D3164" s="40"/>
      <c r="E3164" s="40"/>
      <c r="F3164" s="40"/>
      <c r="G3164" s="40"/>
      <c r="H3164" s="41"/>
      <c r="I3164" s="42"/>
      <c r="J3164" s="43"/>
      <c r="K3164" s="43"/>
      <c r="L3164" s="43"/>
      <c r="M3164" s="43"/>
      <c r="N3164" s="43"/>
      <c r="O3164" s="43"/>
      <c r="P3164" s="43"/>
      <c r="Q3164" s="43"/>
      <c r="R3164" s="43"/>
      <c r="S3164" s="43"/>
      <c r="T3164" s="43"/>
      <c r="U3164" s="43"/>
      <c r="V3164" s="43"/>
      <c r="W3164" s="43"/>
      <c r="X3164" s="43"/>
      <c r="Y3164" s="43"/>
      <c r="Z3164" s="43"/>
      <c r="AA3164" s="43"/>
      <c r="AB3164" s="43"/>
      <c r="AC3164" s="204"/>
      <c r="AD3164" s="204"/>
      <c r="AE3164" s="204"/>
      <c r="AF3164" s="204"/>
      <c r="AG3164" s="204"/>
      <c r="AH3164" s="204"/>
      <c r="AI3164" s="204"/>
      <c r="AJ3164" s="204"/>
      <c r="AK3164" s="204"/>
      <c r="AL3164" s="204"/>
      <c r="AM3164" s="205"/>
    </row>
    <row r="3165" spans="1:39" customFormat="1">
      <c r="B3165" s="118"/>
      <c r="C3165" s="28"/>
      <c r="D3165" s="19"/>
      <c r="E3165" s="19"/>
      <c r="F3165" s="19"/>
      <c r="G3165" s="19"/>
      <c r="H3165" s="29"/>
      <c r="I3165" s="20"/>
      <c r="J3165" s="30"/>
      <c r="K3165" s="30"/>
      <c r="L3165" s="30"/>
      <c r="M3165" s="30"/>
      <c r="N3165" s="30"/>
      <c r="O3165" s="30"/>
      <c r="P3165" s="30"/>
      <c r="Q3165" s="30"/>
      <c r="R3165" s="30"/>
      <c r="S3165" s="30"/>
      <c r="T3165" s="30"/>
      <c r="U3165" s="30"/>
      <c r="V3165" s="30"/>
      <c r="W3165" s="30"/>
      <c r="X3165" s="30"/>
      <c r="Y3165" s="30"/>
      <c r="Z3165" s="30"/>
      <c r="AA3165" s="30"/>
      <c r="AB3165" s="30"/>
      <c r="AC3165" s="206"/>
      <c r="AD3165" s="206"/>
      <c r="AE3165" s="206"/>
      <c r="AF3165" s="206"/>
      <c r="AG3165" s="206"/>
      <c r="AH3165" s="206"/>
      <c r="AI3165" s="206"/>
      <c r="AJ3165" s="206"/>
      <c r="AK3165" s="206"/>
      <c r="AL3165" s="206"/>
      <c r="AM3165" s="207"/>
    </row>
    <row r="3166" spans="1:39" customFormat="1" outlineLevel="1">
      <c r="B3166" s="114" t="s">
        <v>41</v>
      </c>
      <c r="C3166" s="28"/>
      <c r="D3166" s="19"/>
      <c r="E3166" s="19"/>
      <c r="F3166" s="19"/>
      <c r="G3166" s="19"/>
      <c r="H3166" s="29"/>
      <c r="I3166" s="20"/>
      <c r="J3166" s="30"/>
      <c r="K3166" s="30"/>
      <c r="L3166" s="30"/>
      <c r="M3166" s="30"/>
      <c r="N3166" s="30"/>
      <c r="O3166" s="30"/>
      <c r="P3166" s="30"/>
      <c r="Q3166" s="30"/>
      <c r="R3166" s="30"/>
      <c r="S3166" s="30"/>
      <c r="T3166" s="30"/>
      <c r="U3166" s="30"/>
      <c r="V3166" s="30"/>
      <c r="W3166" s="30"/>
      <c r="X3166" s="30"/>
      <c r="Y3166" s="30"/>
      <c r="Z3166" s="30"/>
      <c r="AA3166" s="30"/>
      <c r="AB3166" s="30"/>
      <c r="AC3166" s="206"/>
      <c r="AD3166" s="206"/>
      <c r="AE3166" s="206"/>
      <c r="AF3166" s="206"/>
      <c r="AG3166" s="206"/>
      <c r="AH3166" s="206"/>
      <c r="AI3166" s="206"/>
      <c r="AJ3166" s="206"/>
      <c r="AK3166" s="206"/>
      <c r="AL3166" s="206"/>
      <c r="AM3166" s="207"/>
    </row>
    <row r="3167" spans="1:39" customFormat="1" outlineLevel="1">
      <c r="A3167" t="str">
        <f>B3167&amp;C3167</f>
        <v>Surname, Forename1</v>
      </c>
      <c r="B3167" s="255" t="s">
        <v>28</v>
      </c>
      <c r="C3167" s="122">
        <v>1</v>
      </c>
      <c r="D3167" s="26" t="s">
        <v>22</v>
      </c>
      <c r="E3167" s="103"/>
      <c r="F3167" s="217"/>
      <c r="G3167" s="218"/>
      <c r="H3167" s="16"/>
      <c r="I3167" s="16"/>
      <c r="J3167" s="17"/>
      <c r="K3167" s="94"/>
      <c r="L3167" s="94"/>
      <c r="M3167" s="94"/>
      <c r="N3167" s="94"/>
      <c r="O3167" s="94"/>
      <c r="P3167" s="94"/>
      <c r="Q3167" s="17">
        <f>SUM(K3167:P3167)</f>
        <v>0</v>
      </c>
      <c r="R3167" s="94"/>
      <c r="S3167" s="94"/>
      <c r="T3167" s="17">
        <f>SUM(R3167:S3167)</f>
        <v>0</v>
      </c>
      <c r="U3167" s="17"/>
      <c r="V3167" s="94"/>
      <c r="W3167" s="17"/>
      <c r="X3167" s="94" t="e">
        <f>AVERAGE(V3167:W3167)</f>
        <v>#DIV/0!</v>
      </c>
      <c r="Y3167" s="17"/>
      <c r="Z3167" s="17"/>
      <c r="AA3167" s="17"/>
      <c r="AB3167" s="17"/>
      <c r="AC3167" s="190">
        <f>IF(J3167&lt;&gt;0,INT(25.4347*POWER((18-J3167),1.81)),0)</f>
        <v>0</v>
      </c>
      <c r="AD3167" s="190">
        <f>IF(Q3167&lt;&gt;0,INT(0.14354*POWER(((10*Q3167)-220),1.4)),0)</f>
        <v>0</v>
      </c>
      <c r="AE3167" s="190">
        <f>IF(T3167&lt;&gt;0,INT(51.39*POWER((T3167-1.5),1.05)),0)</f>
        <v>0</v>
      </c>
      <c r="AF3167" s="190">
        <f>IF(U3167&lt;&gt;0,INT(0.8465*POWER(((100*U3167)-75),1.42)),0)</f>
        <v>0</v>
      </c>
      <c r="AG3167" s="190" t="e">
        <f>IF(X3167&lt;&gt;0,INT(1.53775*POWER((82-X3167),1.81)),0)</f>
        <v>#DIV/0!</v>
      </c>
      <c r="AH3167" s="190">
        <f>IF(Y3167&lt;&gt;0,INT(5.74352*POWER((28.5-Y3167),1.92)),0)</f>
        <v>0</v>
      </c>
      <c r="AI3167" s="190">
        <f>IF(Z3167&lt;&gt;0,INT(12.91*POWER((Z3167-4),1.1)),0)</f>
        <v>0</v>
      </c>
      <c r="AJ3167" s="190">
        <f>IF(AA3167&lt;&gt;0,INT(0.2797*POWER(((100*AA3167)),1.35)),0)</f>
        <v>0</v>
      </c>
      <c r="AK3167" s="191">
        <f>IF(AB3167&lt;&gt;0,INT(100.14*POWER((AB3167-1),1.08)),0)</f>
        <v>0</v>
      </c>
      <c r="AL3167" s="208">
        <v>7</v>
      </c>
      <c r="AM3167" s="193" t="e">
        <f>SUM(AC3167:AK3167)</f>
        <v>#DIV/0!</v>
      </c>
    </row>
    <row r="3168" spans="1:39" customFormat="1" outlineLevel="1">
      <c r="A3168" t="str">
        <f>B3167&amp;C3168</f>
        <v>Surname, Forename2</v>
      </c>
      <c r="B3168" s="256"/>
      <c r="C3168" s="123">
        <v>2</v>
      </c>
      <c r="D3168" s="26" t="s">
        <v>22</v>
      </c>
      <c r="E3168" s="103"/>
      <c r="F3168" s="219"/>
      <c r="G3168" s="220"/>
      <c r="H3168" s="15"/>
      <c r="I3168" s="16"/>
      <c r="J3168" s="17"/>
      <c r="K3168" s="94"/>
      <c r="L3168" s="94"/>
      <c r="M3168" s="94"/>
      <c r="N3168" s="94"/>
      <c r="O3168" s="94"/>
      <c r="P3168" s="94"/>
      <c r="Q3168" s="17" t="str">
        <f>IF(SUM(K3168:P3168)=0,"",SUM(K3168:P3168))</f>
        <v/>
      </c>
      <c r="R3168" s="94"/>
      <c r="S3168" s="94"/>
      <c r="T3168" s="17" t="str">
        <f>IF(SUM(R3168:S3168)=0,"",SUM(R3168:S3168))</f>
        <v/>
      </c>
      <c r="U3168" s="17"/>
      <c r="V3168" s="94"/>
      <c r="W3168" s="17"/>
      <c r="X3168" s="94" t="str">
        <f>IFERROR(AVERAGE(V3168:W3168),"")</f>
        <v/>
      </c>
      <c r="Y3168" s="17"/>
      <c r="Z3168" s="17"/>
      <c r="AA3168" s="71"/>
      <c r="AB3168" s="17"/>
      <c r="AC3168" s="190" t="str">
        <f>IF(J3168="","",IF(J3168&lt;&gt;0,INT(25.4347*POWER((18-J3168),1.81)),0))</f>
        <v/>
      </c>
      <c r="AD3168" s="190" t="str">
        <f>IFERROR(IF(Q3168&lt;&gt;0,INT(0.14354*POWER(((10*Q3168)-220),1.4)),0),"")</f>
        <v/>
      </c>
      <c r="AE3168" s="190" t="str">
        <f>IFERROR(IF(T3168&lt;&gt;0,INT(51.39*POWER((T3168-1.5),1.05)),0),"")</f>
        <v/>
      </c>
      <c r="AF3168" s="190">
        <f>IF(U3168&lt;&gt;0,INT(0.8465*POWER(((100*U3168)-75),1.42)),0)</f>
        <v>0</v>
      </c>
      <c r="AG3168" s="190" t="str">
        <f>IFERROR(IF(X3168&lt;&gt;0,INT(1.53775*POWER((82-X3168),1.81)),0),"")</f>
        <v/>
      </c>
      <c r="AH3168" s="190" t="str">
        <f>IF(Y3168="","",IF(Y3168&lt;&gt;0,INT(5.74352*POWER((28.5-Y3168),1.92)),0))</f>
        <v/>
      </c>
      <c r="AI3168" s="190">
        <f>IF(Z3168&lt;&gt;0,INT(12.91*POWER((Z3168-4),1.1)),0)</f>
        <v>0</v>
      </c>
      <c r="AJ3168" s="190" t="str">
        <f>IF(AA3168="","",IF(AA3168&lt;&gt;0,INT(0.2797*POWER(((100*AA3168)),1.35)),0))</f>
        <v/>
      </c>
      <c r="AK3168" s="191" t="str">
        <f>IF(AB3168="","",IF(AB3168&lt;&gt;0,INT(100.14*POWER((AB3168-1),1.08)),0))</f>
        <v/>
      </c>
      <c r="AL3168" s="192">
        <f>COUNT(J3168,Q3168,T3168,X3168,Y3168,AA3168,AB3168)</f>
        <v>0</v>
      </c>
      <c r="AM3168" s="193" t="str">
        <f>IF(AL3168=0,"",SUM(AC3168:AK3168))</f>
        <v/>
      </c>
    </row>
    <row r="3169" spans="1:39" customFormat="1" outlineLevel="1">
      <c r="B3169" s="256"/>
      <c r="C3169" s="124" t="s">
        <v>65</v>
      </c>
      <c r="D3169" s="103"/>
      <c r="E3169" s="103"/>
      <c r="F3169" s="219"/>
      <c r="G3169" s="220"/>
      <c r="H3169" s="104"/>
      <c r="I3169" s="105"/>
      <c r="J3169" s="107" t="str">
        <f>IFERROR((J3167-J3168)/J3168*100%,"")</f>
        <v/>
      </c>
      <c r="K3169" s="107" t="str">
        <f>IFERROR((K3168-K3167)/K3168*100%,"")</f>
        <v/>
      </c>
      <c r="L3169" s="107" t="str">
        <f t="shared" ref="L3169:S3169" si="13975">IFERROR((L3168-L3167)/L3168*100%,"")</f>
        <v/>
      </c>
      <c r="M3169" s="107" t="str">
        <f t="shared" si="13975"/>
        <v/>
      </c>
      <c r="N3169" s="107" t="str">
        <f t="shared" si="13975"/>
        <v/>
      </c>
      <c r="O3169" s="107" t="str">
        <f t="shared" si="13975"/>
        <v/>
      </c>
      <c r="P3169" s="107" t="str">
        <f t="shared" si="13975"/>
        <v/>
      </c>
      <c r="Q3169" s="107" t="str">
        <f t="shared" si="13975"/>
        <v/>
      </c>
      <c r="R3169" s="107" t="str">
        <f t="shared" si="13975"/>
        <v/>
      </c>
      <c r="S3169" s="107" t="str">
        <f t="shared" si="13975"/>
        <v/>
      </c>
      <c r="T3169" s="107" t="str">
        <f>IFERROR((T3168-T3167)/T3168*100%,"")</f>
        <v/>
      </c>
      <c r="U3169" s="107" t="str">
        <f t="shared" ref="U3169" si="13976">IFERROR((U3168-U3167)/U3168*100%,"")</f>
        <v/>
      </c>
      <c r="V3169" s="107" t="str">
        <f>IFERROR((V3167-V3168)/V3168*100%,"")</f>
        <v/>
      </c>
      <c r="W3169" s="107" t="str">
        <f>IFERROR((W3167-W3168)/W3168*100%,"")</f>
        <v/>
      </c>
      <c r="X3169" s="107" t="str">
        <f>IFERROR((X3167-X3168)/X3168*100%,"")</f>
        <v/>
      </c>
      <c r="Y3169" s="107" t="str">
        <f>IFERROR((Y3167-Y3168)/Y3168*100%,"")</f>
        <v/>
      </c>
      <c r="Z3169" s="107" t="str">
        <f t="shared" ref="Z3169:AB3169" si="13977">IFERROR((Z3168-Z3167)/Z3168*100%,"")</f>
        <v/>
      </c>
      <c r="AA3169" s="107" t="str">
        <f t="shared" si="13977"/>
        <v/>
      </c>
      <c r="AB3169" s="107" t="str">
        <f t="shared" si="13977"/>
        <v/>
      </c>
      <c r="AC3169" s="194" t="str">
        <f t="shared" ref="AC3169" si="13978">IFERROR((AC3168-AC3167)/AC3168*100%,"")</f>
        <v/>
      </c>
      <c r="AD3169" s="194" t="str">
        <f t="shared" ref="AD3169" si="13979">IFERROR((AD3168-AD3167)/AD3168*100%,"")</f>
        <v/>
      </c>
      <c r="AE3169" s="194" t="str">
        <f t="shared" ref="AE3169" si="13980">IFERROR((AE3168-AE3167)/AE3168*100%,"")</f>
        <v/>
      </c>
      <c r="AF3169" s="194" t="str">
        <f t="shared" ref="AF3169" si="13981">IFERROR((AF3168-AF3167)/AF3168*100%,"")</f>
        <v/>
      </c>
      <c r="AG3169" s="194" t="str">
        <f t="shared" ref="AG3169" si="13982">IFERROR((AG3168-AG3167)/AG3168*100%,"")</f>
        <v/>
      </c>
      <c r="AH3169" s="194" t="str">
        <f t="shared" ref="AH3169" si="13983">IFERROR((AH3168-AH3167)/AH3168*100%,"")</f>
        <v/>
      </c>
      <c r="AI3169" s="194" t="str">
        <f t="shared" ref="AI3169" si="13984">IFERROR((AI3168-AI3167)/AI3168*100%,"")</f>
        <v/>
      </c>
      <c r="AJ3169" s="194" t="str">
        <f t="shared" ref="AJ3169" si="13985">IFERROR((AJ3168-AJ3167)/AJ3168*100%,"")</f>
        <v/>
      </c>
      <c r="AK3169" s="194" t="str">
        <f t="shared" ref="AK3169" si="13986">IFERROR((AK3168-AK3167)/AK3168*100%,"")</f>
        <v/>
      </c>
      <c r="AL3169" s="194" t="str">
        <f t="shared" ref="AL3169:AM3169" si="13987">IFERROR((AL3168-AL3167)/AL3168*100%,"")</f>
        <v/>
      </c>
      <c r="AM3169" s="228" t="str">
        <f t="shared" si="13987"/>
        <v/>
      </c>
    </row>
    <row r="3170" spans="1:39" customFormat="1" outlineLevel="1">
      <c r="A3170" t="str">
        <f>B3167&amp;C3170</f>
        <v>Surname, Forename3</v>
      </c>
      <c r="B3170" s="256"/>
      <c r="C3170" s="123">
        <v>3</v>
      </c>
      <c r="D3170" s="26" t="s">
        <v>22</v>
      </c>
      <c r="E3170" s="103"/>
      <c r="F3170" s="219"/>
      <c r="G3170" s="220"/>
      <c r="H3170" s="15"/>
      <c r="I3170" s="16"/>
      <c r="J3170" s="17"/>
      <c r="K3170" s="94"/>
      <c r="L3170" s="94"/>
      <c r="M3170" s="94"/>
      <c r="N3170" s="94"/>
      <c r="O3170" s="94"/>
      <c r="P3170" s="94"/>
      <c r="Q3170" s="17" t="str">
        <f>IF(SUM(K3170:P3170)=0,"",SUM(K3170:P3170))</f>
        <v/>
      </c>
      <c r="R3170" s="94"/>
      <c r="S3170" s="94"/>
      <c r="T3170" s="17" t="str">
        <f>IF(SUM(R3170:S3170)=0,"",SUM(R3170:S3170))</f>
        <v/>
      </c>
      <c r="U3170" s="17"/>
      <c r="V3170" s="94"/>
      <c r="W3170" s="17"/>
      <c r="X3170" s="94" t="str">
        <f>IFERROR(AVERAGE(V3170:W3170),"")</f>
        <v/>
      </c>
      <c r="Y3170" s="17"/>
      <c r="Z3170" s="17"/>
      <c r="AA3170" s="71"/>
      <c r="AB3170" s="17"/>
      <c r="AC3170" s="190" t="str">
        <f>IF(J3170="","",IF(J3170&lt;&gt;0,INT(25.4347*POWER((18-J3170),1.81)),0))</f>
        <v/>
      </c>
      <c r="AD3170" s="190" t="str">
        <f>IFERROR(IF(Q3170&lt;&gt;0,INT(0.14354*POWER(((10*Q3170)-220),1.4)),0),"")</f>
        <v/>
      </c>
      <c r="AE3170" s="190" t="str">
        <f>IFERROR(IF(T3170&lt;&gt;0,INT(51.39*POWER((T3170-1.5),1.05)),0),"")</f>
        <v/>
      </c>
      <c r="AF3170" s="190">
        <f>IF(U3170&lt;&gt;0,INT(0.8465*POWER(((100*U3170)-75),1.42)),0)</f>
        <v>0</v>
      </c>
      <c r="AG3170" s="190" t="str">
        <f>IFERROR(IF(X3170&lt;&gt;0,INT(1.53775*POWER((82-X3170),1.81)),0),"")</f>
        <v/>
      </c>
      <c r="AH3170" s="190" t="str">
        <f>IF(Y3170="","",IF(Y3170&lt;&gt;0,INT(5.74352*POWER((28.5-Y3170),1.92)),0))</f>
        <v/>
      </c>
      <c r="AI3170" s="190">
        <f>IF(Z3170&lt;&gt;0,INT(12.91*POWER((Z3170-4),1.1)),0)</f>
        <v>0</v>
      </c>
      <c r="AJ3170" s="190" t="str">
        <f>IF(AA3170="","",IF(AA3170&lt;&gt;0,INT(0.2797*POWER(((100*AA3170)),1.35)),0))</f>
        <v/>
      </c>
      <c r="AK3170" s="191" t="str">
        <f>IF(AB3170="","",IF(AB3170&lt;&gt;0,INT(100.14*POWER((AB3170-1),1.08)),0))</f>
        <v/>
      </c>
      <c r="AL3170" s="192">
        <f>COUNT(J3170,Q3170,T3170,X3170,Y3170,AA3170,AB3170)</f>
        <v>0</v>
      </c>
      <c r="AM3170" s="193" t="str">
        <f>IF(AL3170=0,"",SUM(AC3170:AK3170))</f>
        <v/>
      </c>
    </row>
    <row r="3171" spans="1:39" customFormat="1" outlineLevel="1">
      <c r="B3171" s="256"/>
      <c r="C3171" s="124" t="s">
        <v>65</v>
      </c>
      <c r="D3171" s="103"/>
      <c r="E3171" s="103"/>
      <c r="F3171" s="219"/>
      <c r="G3171" s="220"/>
      <c r="H3171" s="104"/>
      <c r="I3171" s="105"/>
      <c r="J3171" s="107" t="str">
        <f>IFERROR((J3168-J3170)/J3170*100%,"")</f>
        <v/>
      </c>
      <c r="K3171" s="107" t="str">
        <f t="shared" ref="K3171:T3171" si="13988">IFERROR((K3170-K3168)/K3170*100%,"")</f>
        <v/>
      </c>
      <c r="L3171" s="107" t="str">
        <f t="shared" si="13988"/>
        <v/>
      </c>
      <c r="M3171" s="107" t="str">
        <f t="shared" si="13988"/>
        <v/>
      </c>
      <c r="N3171" s="107" t="str">
        <f t="shared" si="13988"/>
        <v/>
      </c>
      <c r="O3171" s="107" t="str">
        <f t="shared" si="13988"/>
        <v/>
      </c>
      <c r="P3171" s="107" t="str">
        <f t="shared" si="13988"/>
        <v/>
      </c>
      <c r="Q3171" s="107" t="str">
        <f t="shared" si="13988"/>
        <v/>
      </c>
      <c r="R3171" s="107" t="str">
        <f t="shared" si="13988"/>
        <v/>
      </c>
      <c r="S3171" s="107" t="str">
        <f t="shared" si="13988"/>
        <v/>
      </c>
      <c r="T3171" s="107" t="str">
        <f t="shared" si="13988"/>
        <v/>
      </c>
      <c r="U3171" s="107" t="str">
        <f t="shared" ref="U3171" si="13989">IFERROR((U3170-U3169)/U3170*100%,"")</f>
        <v/>
      </c>
      <c r="V3171" s="107" t="str">
        <f>IFERROR((V3168-V3170)/V3170*100%,"")</f>
        <v/>
      </c>
      <c r="W3171" s="107" t="str">
        <f>IFERROR((W3168-W3170)/W3170*100%,"")</f>
        <v/>
      </c>
      <c r="X3171" s="107" t="str">
        <f>IFERROR((X3168-X3170)/X3170*100%,"")</f>
        <v/>
      </c>
      <c r="Y3171" s="107" t="str">
        <f>IFERROR((Y3168-Y3170)/Y3170*100%,"")</f>
        <v/>
      </c>
      <c r="Z3171" s="107" t="str">
        <f t="shared" ref="Z3171" si="13990">IFERROR((Z3170-Z3169)/Z3170*100%,"")</f>
        <v/>
      </c>
      <c r="AA3171" s="107" t="str">
        <f>IFERROR((AA3170-AA3168)/AA3170*100%,"")</f>
        <v/>
      </c>
      <c r="AB3171" s="107" t="str">
        <f>IFERROR((AB3170-AB3168)/AB3170*100%,"")</f>
        <v/>
      </c>
      <c r="AC3171" s="194" t="str">
        <f t="shared" ref="AC3171" si="13991">IFERROR((AC3170-AC3169)/AC3170*100%,"")</f>
        <v/>
      </c>
      <c r="AD3171" s="194" t="str">
        <f t="shared" ref="AD3171" si="13992">IFERROR((AD3170-AD3169)/AD3170*100%,"")</f>
        <v/>
      </c>
      <c r="AE3171" s="194" t="str">
        <f t="shared" ref="AE3171" si="13993">IFERROR((AE3170-AE3169)/AE3170*100%,"")</f>
        <v/>
      </c>
      <c r="AF3171" s="194" t="str">
        <f t="shared" ref="AF3171" si="13994">IFERROR((AF3170-AF3169)/AF3170*100%,"")</f>
        <v/>
      </c>
      <c r="AG3171" s="194" t="str">
        <f t="shared" ref="AG3171" si="13995">IFERROR((AG3170-AG3169)/AG3170*100%,"")</f>
        <v/>
      </c>
      <c r="AH3171" s="194" t="str">
        <f t="shared" ref="AH3171" si="13996">IFERROR((AH3170-AH3169)/AH3170*100%,"")</f>
        <v/>
      </c>
      <c r="AI3171" s="194" t="str">
        <f t="shared" ref="AI3171" si="13997">IFERROR((AI3170-AI3169)/AI3170*100%,"")</f>
        <v/>
      </c>
      <c r="AJ3171" s="194" t="str">
        <f t="shared" ref="AJ3171" si="13998">IFERROR((AJ3170-AJ3169)/AJ3170*100%,"")</f>
        <v/>
      </c>
      <c r="AK3171" s="194" t="str">
        <f t="shared" ref="AK3171" si="13999">IFERROR((AK3170-AK3169)/AK3170*100%,"")</f>
        <v/>
      </c>
      <c r="AL3171" s="194" t="str">
        <f t="shared" ref="AL3171" si="14000">IFERROR((AL3170-AL3169)/AL3170*100%,"")</f>
        <v/>
      </c>
      <c r="AM3171" s="227" t="str">
        <f>IFERROR((AM3170-AM3168)/AM3170*100%,"")</f>
        <v/>
      </c>
    </row>
    <row r="3172" spans="1:39" customFormat="1" outlineLevel="1">
      <c r="A3172" t="str">
        <f>B3167&amp;C3172</f>
        <v>Surname, Forename4</v>
      </c>
      <c r="B3172" s="256"/>
      <c r="C3172" s="123">
        <v>4</v>
      </c>
      <c r="D3172" s="26" t="s">
        <v>22</v>
      </c>
      <c r="E3172" s="103"/>
      <c r="F3172" s="219"/>
      <c r="G3172" s="220"/>
      <c r="H3172" s="15"/>
      <c r="I3172" s="16"/>
      <c r="J3172" s="17"/>
      <c r="K3172" s="94"/>
      <c r="L3172" s="94"/>
      <c r="M3172" s="94"/>
      <c r="N3172" s="94"/>
      <c r="O3172" s="94"/>
      <c r="P3172" s="94"/>
      <c r="Q3172" s="17" t="str">
        <f>IF(SUM(K3172:P3172)=0,"",SUM(K3172:P3172))</f>
        <v/>
      </c>
      <c r="R3172" s="94"/>
      <c r="S3172" s="94"/>
      <c r="T3172" s="17" t="str">
        <f>IF(SUM(R3172:S3172)=0,"",SUM(R3172:S3172))</f>
        <v/>
      </c>
      <c r="U3172" s="17"/>
      <c r="V3172" s="94"/>
      <c r="W3172" s="17"/>
      <c r="X3172" s="94" t="str">
        <f>IFERROR(AVERAGE(V3172:W3172),"")</f>
        <v/>
      </c>
      <c r="Y3172" s="17"/>
      <c r="Z3172" s="17"/>
      <c r="AA3172" s="71"/>
      <c r="AB3172" s="17"/>
      <c r="AC3172" s="190" t="str">
        <f>IF(J3172="","",IF(J3172&lt;&gt;0,INT(25.4347*POWER((18-J3172),1.81)),0))</f>
        <v/>
      </c>
      <c r="AD3172" s="190" t="str">
        <f>IFERROR(IF(Q3172&lt;&gt;0,INT(0.14354*POWER(((10*Q3172)-220),1.4)),0),"")</f>
        <v/>
      </c>
      <c r="AE3172" s="190" t="str">
        <f>IFERROR(IF(T3172&lt;&gt;0,INT(51.39*POWER((T3172-1.5),1.05)),0),"")</f>
        <v/>
      </c>
      <c r="AF3172" s="190">
        <f>IF(U3172&lt;&gt;0,INT(0.8465*POWER(((100*U3172)-75),1.42)),0)</f>
        <v>0</v>
      </c>
      <c r="AG3172" s="190" t="str">
        <f>IFERROR(IF(X3172&lt;&gt;0,INT(1.53775*POWER((82-X3172),1.81)),0),"")</f>
        <v/>
      </c>
      <c r="AH3172" s="190" t="str">
        <f>IF(Y3172="","",IF(Y3172&lt;&gt;0,INT(5.74352*POWER((28.5-Y3172),1.92)),0))</f>
        <v/>
      </c>
      <c r="AI3172" s="190">
        <f>IF(Z3172&lt;&gt;0,INT(12.91*POWER((Z3172-4),1.1)),0)</f>
        <v>0</v>
      </c>
      <c r="AJ3172" s="190" t="str">
        <f>IF(AA3172="","",IF(AA3172&lt;&gt;0,INT(0.2797*POWER(((100*AA3172)),1.35)),0))</f>
        <v/>
      </c>
      <c r="AK3172" s="191" t="str">
        <f>IF(AB3172="","",IF(AB3172&lt;&gt;0,INT(100.14*POWER((AB3172-1),1.08)),0))</f>
        <v/>
      </c>
      <c r="AL3172" s="192">
        <f>COUNT(J3172,Q3172,T3172,X3172,Y3172,AA3172,AB3172)</f>
        <v>0</v>
      </c>
      <c r="AM3172" s="193" t="str">
        <f>IF(AL3172=0,"",SUM(AC3172:AK3172))</f>
        <v/>
      </c>
    </row>
    <row r="3173" spans="1:39" customFormat="1" outlineLevel="1">
      <c r="B3173" s="256"/>
      <c r="C3173" s="124" t="s">
        <v>65</v>
      </c>
      <c r="D3173" s="103"/>
      <c r="E3173" s="103"/>
      <c r="F3173" s="219"/>
      <c r="G3173" s="220"/>
      <c r="H3173" s="104"/>
      <c r="I3173" s="105"/>
      <c r="J3173" s="107" t="str">
        <f>IFERROR((J3170-J3172)/J3172*100%,"")</f>
        <v/>
      </c>
      <c r="K3173" s="107" t="str">
        <f t="shared" ref="K3173:T3173" si="14001">IFERROR((K3172-K3170)/K3172*100%,"")</f>
        <v/>
      </c>
      <c r="L3173" s="107" t="str">
        <f t="shared" si="14001"/>
        <v/>
      </c>
      <c r="M3173" s="107" t="str">
        <f t="shared" si="14001"/>
        <v/>
      </c>
      <c r="N3173" s="107" t="str">
        <f t="shared" si="14001"/>
        <v/>
      </c>
      <c r="O3173" s="107" t="str">
        <f t="shared" si="14001"/>
        <v/>
      </c>
      <c r="P3173" s="107" t="str">
        <f t="shared" si="14001"/>
        <v/>
      </c>
      <c r="Q3173" s="107" t="str">
        <f t="shared" si="14001"/>
        <v/>
      </c>
      <c r="R3173" s="107" t="str">
        <f t="shared" si="14001"/>
        <v/>
      </c>
      <c r="S3173" s="107" t="str">
        <f t="shared" si="14001"/>
        <v/>
      </c>
      <c r="T3173" s="107" t="str">
        <f t="shared" si="14001"/>
        <v/>
      </c>
      <c r="U3173" s="107" t="str">
        <f t="shared" ref="U3173" si="14002">IFERROR((U3172-U3171)/U3172*100%,"")</f>
        <v/>
      </c>
      <c r="V3173" s="107" t="str">
        <f>IFERROR((V3170-V3172)/V3172*100%,"")</f>
        <v/>
      </c>
      <c r="W3173" s="107" t="str">
        <f>IFERROR((W3170-W3172)/W3172*100%,"")</f>
        <v/>
      </c>
      <c r="X3173" s="107" t="str">
        <f>IFERROR((X3170-X3172)/X3172*100%,"")</f>
        <v/>
      </c>
      <c r="Y3173" s="107" t="str">
        <f>IFERROR((Y3170-Y3172)/Y3172*100%,"")</f>
        <v/>
      </c>
      <c r="Z3173" s="107" t="str">
        <f t="shared" ref="Z3173" si="14003">IFERROR((Z3172-Z3171)/Z3172*100%,"")</f>
        <v/>
      </c>
      <c r="AA3173" s="107" t="str">
        <f>IFERROR((AA3172-AA3170)/AA3172*100%,"")</f>
        <v/>
      </c>
      <c r="AB3173" s="107" t="str">
        <f>IFERROR((AB3172-AB3170)/AB3172*100%,"")</f>
        <v/>
      </c>
      <c r="AC3173" s="194" t="str">
        <f t="shared" ref="AC3173" si="14004">IFERROR((AC3172-AC3171)/AC3172*100%,"")</f>
        <v/>
      </c>
      <c r="AD3173" s="194" t="str">
        <f t="shared" ref="AD3173" si="14005">IFERROR((AD3172-AD3171)/AD3172*100%,"")</f>
        <v/>
      </c>
      <c r="AE3173" s="194" t="str">
        <f t="shared" ref="AE3173" si="14006">IFERROR((AE3172-AE3171)/AE3172*100%,"")</f>
        <v/>
      </c>
      <c r="AF3173" s="194" t="str">
        <f t="shared" ref="AF3173" si="14007">IFERROR((AF3172-AF3171)/AF3172*100%,"")</f>
        <v/>
      </c>
      <c r="AG3173" s="194" t="str">
        <f t="shared" ref="AG3173" si="14008">IFERROR((AG3172-AG3171)/AG3172*100%,"")</f>
        <v/>
      </c>
      <c r="AH3173" s="194" t="str">
        <f t="shared" ref="AH3173" si="14009">IFERROR((AH3172-AH3171)/AH3172*100%,"")</f>
        <v/>
      </c>
      <c r="AI3173" s="194" t="str">
        <f t="shared" ref="AI3173" si="14010">IFERROR((AI3172-AI3171)/AI3172*100%,"")</f>
        <v/>
      </c>
      <c r="AJ3173" s="194" t="str">
        <f t="shared" ref="AJ3173" si="14011">IFERROR((AJ3172-AJ3171)/AJ3172*100%,"")</f>
        <v/>
      </c>
      <c r="AK3173" s="194" t="str">
        <f t="shared" ref="AK3173" si="14012">IFERROR((AK3172-AK3171)/AK3172*100%,"")</f>
        <v/>
      </c>
      <c r="AL3173" s="194" t="str">
        <f t="shared" ref="AL3173" si="14013">IFERROR((AL3172-AL3171)/AL3172*100%,"")</f>
        <v/>
      </c>
      <c r="AM3173" s="227" t="str">
        <f>IFERROR((AM3172-AM3170)/AM3172*100%,"")</f>
        <v/>
      </c>
    </row>
    <row r="3174" spans="1:39" customFormat="1" outlineLevel="1">
      <c r="A3174" t="str">
        <f>B3167&amp;C3174</f>
        <v>Surname, Forename5</v>
      </c>
      <c r="B3174" s="256"/>
      <c r="C3174" s="123">
        <v>5</v>
      </c>
      <c r="D3174" s="26" t="s">
        <v>22</v>
      </c>
      <c r="E3174" s="103"/>
      <c r="F3174" s="219"/>
      <c r="G3174" s="220"/>
      <c r="H3174" s="15"/>
      <c r="I3174" s="16"/>
      <c r="J3174" s="17"/>
      <c r="K3174" s="94"/>
      <c r="L3174" s="94"/>
      <c r="M3174" s="94"/>
      <c r="N3174" s="94"/>
      <c r="O3174" s="94"/>
      <c r="P3174" s="94"/>
      <c r="Q3174" s="17" t="str">
        <f>IF(SUM(K3174:P3174)=0,"",SUM(K3174:P3174))</f>
        <v/>
      </c>
      <c r="R3174" s="94"/>
      <c r="S3174" s="94"/>
      <c r="T3174" s="17" t="str">
        <f>IF(SUM(R3174:S3174)=0,"",SUM(R3174:S3174))</f>
        <v/>
      </c>
      <c r="U3174" s="17"/>
      <c r="V3174" s="94"/>
      <c r="W3174" s="17"/>
      <c r="X3174" s="94" t="str">
        <f>IFERROR(AVERAGE(V3174:W3174),"")</f>
        <v/>
      </c>
      <c r="Y3174" s="17"/>
      <c r="Z3174" s="17"/>
      <c r="AA3174" s="71"/>
      <c r="AB3174" s="17"/>
      <c r="AC3174" s="190" t="str">
        <f>IF(J3174="","",IF(J3174&lt;&gt;0,INT(25.4347*POWER((18-J3174),1.81)),0))</f>
        <v/>
      </c>
      <c r="AD3174" s="190" t="str">
        <f>IFERROR(IF(Q3174&lt;&gt;0,INT(0.14354*POWER(((10*Q3174)-220),1.4)),0),"")</f>
        <v/>
      </c>
      <c r="AE3174" s="190" t="str">
        <f>IFERROR(IF(T3174&lt;&gt;0,INT(51.39*POWER((T3174-1.5),1.05)),0),"")</f>
        <v/>
      </c>
      <c r="AF3174" s="190">
        <f>IF(U3174&lt;&gt;0,INT(0.8465*POWER(((100*U3174)-75),1.42)),0)</f>
        <v>0</v>
      </c>
      <c r="AG3174" s="190" t="str">
        <f>IFERROR(IF(X3174&lt;&gt;0,INT(1.53775*POWER((82-X3174),1.81)),0),"")</f>
        <v/>
      </c>
      <c r="AH3174" s="190" t="str">
        <f>IF(Y3174="","",IF(Y3174&lt;&gt;0,INT(5.74352*POWER((28.5-Y3174),1.92)),0))</f>
        <v/>
      </c>
      <c r="AI3174" s="190">
        <f>IF(Z3174&lt;&gt;0,INT(12.91*POWER((Z3174-4),1.1)),0)</f>
        <v>0</v>
      </c>
      <c r="AJ3174" s="190" t="str">
        <f>IF(AA3174="","",IF(AA3174&lt;&gt;0,INT(0.2797*POWER(((100*AA3174)),1.35)),0))</f>
        <v/>
      </c>
      <c r="AK3174" s="191" t="str">
        <f>IF(AB3174="","",IF(AB3174&lt;&gt;0,INT(100.14*POWER((AB3174-1),1.08)),0))</f>
        <v/>
      </c>
      <c r="AL3174" s="192">
        <f>COUNT(J3174,Q3174,T3174,X3174,Y3174,AA3174,AB3174)</f>
        <v>0</v>
      </c>
      <c r="AM3174" s="193" t="str">
        <f>IF(AL3174=0,"",SUM(AC3174:AK3174))</f>
        <v/>
      </c>
    </row>
    <row r="3175" spans="1:39" customFormat="1" outlineLevel="1">
      <c r="B3175" s="256"/>
      <c r="C3175" s="124" t="s">
        <v>65</v>
      </c>
      <c r="D3175" s="103"/>
      <c r="E3175" s="103"/>
      <c r="F3175" s="219"/>
      <c r="G3175" s="220"/>
      <c r="H3175" s="104"/>
      <c r="I3175" s="105"/>
      <c r="J3175" s="107" t="str">
        <f>IFERROR((J3172-J3174)/J3174*100%,"")</f>
        <v/>
      </c>
      <c r="K3175" s="107" t="str">
        <f t="shared" ref="K3175:T3175" si="14014">IFERROR((K3174-K3172)/K3174*100%,"")</f>
        <v/>
      </c>
      <c r="L3175" s="107" t="str">
        <f t="shared" si="14014"/>
        <v/>
      </c>
      <c r="M3175" s="107" t="str">
        <f t="shared" si="14014"/>
        <v/>
      </c>
      <c r="N3175" s="107" t="str">
        <f t="shared" si="14014"/>
        <v/>
      </c>
      <c r="O3175" s="107" t="str">
        <f t="shared" si="14014"/>
        <v/>
      </c>
      <c r="P3175" s="107" t="str">
        <f t="shared" si="14014"/>
        <v/>
      </c>
      <c r="Q3175" s="107" t="str">
        <f t="shared" si="14014"/>
        <v/>
      </c>
      <c r="R3175" s="107" t="str">
        <f t="shared" si="14014"/>
        <v/>
      </c>
      <c r="S3175" s="107" t="str">
        <f t="shared" si="14014"/>
        <v/>
      </c>
      <c r="T3175" s="107" t="str">
        <f t="shared" si="14014"/>
        <v/>
      </c>
      <c r="U3175" s="107" t="str">
        <f t="shared" ref="U3175" si="14015">IFERROR((U3174-U3173)/U3174*100%,"")</f>
        <v/>
      </c>
      <c r="V3175" s="107" t="str">
        <f>IFERROR((V3172-V3174)/V3174*100%,"")</f>
        <v/>
      </c>
      <c r="W3175" s="107" t="str">
        <f>IFERROR((W3172-W3174)/W3174*100%,"")</f>
        <v/>
      </c>
      <c r="X3175" s="107" t="str">
        <f>IFERROR((X3172-X3174)/X3174*100%,"")</f>
        <v/>
      </c>
      <c r="Y3175" s="107" t="str">
        <f>IFERROR((Y3172-Y3174)/Y3174*100%,"")</f>
        <v/>
      </c>
      <c r="Z3175" s="107" t="str">
        <f t="shared" ref="Z3175" si="14016">IFERROR((Z3174-Z3173)/Z3174*100%,"")</f>
        <v/>
      </c>
      <c r="AA3175" s="107" t="str">
        <f>IFERROR((AA3174-AA3172)/AA3174*100%,"")</f>
        <v/>
      </c>
      <c r="AB3175" s="107" t="str">
        <f>IFERROR((AB3174-AB3172)/AB3174*100%,"")</f>
        <v/>
      </c>
      <c r="AC3175" s="194" t="str">
        <f t="shared" ref="AC3175" si="14017">IFERROR((AC3174-AC3173)/AC3174*100%,"")</f>
        <v/>
      </c>
      <c r="AD3175" s="194" t="str">
        <f t="shared" ref="AD3175" si="14018">IFERROR((AD3174-AD3173)/AD3174*100%,"")</f>
        <v/>
      </c>
      <c r="AE3175" s="194" t="str">
        <f t="shared" ref="AE3175" si="14019">IFERROR((AE3174-AE3173)/AE3174*100%,"")</f>
        <v/>
      </c>
      <c r="AF3175" s="194" t="str">
        <f t="shared" ref="AF3175" si="14020">IFERROR((AF3174-AF3173)/AF3174*100%,"")</f>
        <v/>
      </c>
      <c r="AG3175" s="194" t="str">
        <f t="shared" ref="AG3175" si="14021">IFERROR((AG3174-AG3173)/AG3174*100%,"")</f>
        <v/>
      </c>
      <c r="AH3175" s="194" t="str">
        <f t="shared" ref="AH3175" si="14022">IFERROR((AH3174-AH3173)/AH3174*100%,"")</f>
        <v/>
      </c>
      <c r="AI3175" s="194" t="str">
        <f t="shared" ref="AI3175" si="14023">IFERROR((AI3174-AI3173)/AI3174*100%,"")</f>
        <v/>
      </c>
      <c r="AJ3175" s="194" t="str">
        <f t="shared" ref="AJ3175" si="14024">IFERROR((AJ3174-AJ3173)/AJ3174*100%,"")</f>
        <v/>
      </c>
      <c r="AK3175" s="194" t="str">
        <f t="shared" ref="AK3175" si="14025">IFERROR((AK3174-AK3173)/AK3174*100%,"")</f>
        <v/>
      </c>
      <c r="AL3175" s="194" t="str">
        <f t="shared" ref="AL3175" si="14026">IFERROR((AL3174-AL3173)/AL3174*100%,"")</f>
        <v/>
      </c>
      <c r="AM3175" s="227" t="str">
        <f>IFERROR((AM3174-AM3172)/AM3174*100%,"")</f>
        <v/>
      </c>
    </row>
    <row r="3176" spans="1:39" customFormat="1" outlineLevel="1">
      <c r="A3176" t="str">
        <f>B3167&amp;C3176</f>
        <v>Surname, Forename6</v>
      </c>
      <c r="B3176" s="256"/>
      <c r="C3176" s="123">
        <v>6</v>
      </c>
      <c r="D3176" s="26" t="s">
        <v>22</v>
      </c>
      <c r="E3176" s="103"/>
      <c r="F3176" s="219"/>
      <c r="G3176" s="220"/>
      <c r="H3176" s="15"/>
      <c r="I3176" s="16"/>
      <c r="J3176" s="17"/>
      <c r="K3176" s="94"/>
      <c r="L3176" s="94"/>
      <c r="M3176" s="94"/>
      <c r="N3176" s="94"/>
      <c r="O3176" s="94"/>
      <c r="P3176" s="94"/>
      <c r="Q3176" s="17" t="str">
        <f>IF(SUM(K3176:P3176)=0,"",SUM(K3176:P3176))</f>
        <v/>
      </c>
      <c r="R3176" s="94"/>
      <c r="S3176" s="94"/>
      <c r="T3176" s="17" t="str">
        <f>IF(SUM(R3176:S3176)=0,"",SUM(R3176:S3176))</f>
        <v/>
      </c>
      <c r="U3176" s="17"/>
      <c r="V3176" s="94"/>
      <c r="W3176" s="17"/>
      <c r="X3176" s="94" t="str">
        <f>IFERROR(AVERAGE(V3176:W3176),"")</f>
        <v/>
      </c>
      <c r="Y3176" s="17"/>
      <c r="Z3176" s="17"/>
      <c r="AA3176" s="71"/>
      <c r="AB3176" s="17"/>
      <c r="AC3176" s="190" t="str">
        <f>IF(J3176="","",IF(J3176&lt;&gt;0,INT(25.4347*POWER((18-J3176),1.81)),0))</f>
        <v/>
      </c>
      <c r="AD3176" s="190" t="str">
        <f>IFERROR(IF(Q3176&lt;&gt;0,INT(0.14354*POWER(((10*Q3176)-220),1.4)),0),"")</f>
        <v/>
      </c>
      <c r="AE3176" s="190" t="str">
        <f>IFERROR(IF(T3176&lt;&gt;0,INT(51.39*POWER((T3176-1.5),1.05)),0),"")</f>
        <v/>
      </c>
      <c r="AF3176" s="190">
        <f>IF(U3176&lt;&gt;0,INT(0.8465*POWER(((100*U3176)-75),1.42)),0)</f>
        <v>0</v>
      </c>
      <c r="AG3176" s="190" t="str">
        <f>IFERROR(IF(X3176&lt;&gt;0,INT(1.53775*POWER((82-X3176),1.81)),0),"")</f>
        <v/>
      </c>
      <c r="AH3176" s="190" t="str">
        <f>IF(Y3176="","",IF(Y3176&lt;&gt;0,INT(5.74352*POWER((28.5-Y3176),1.92)),0))</f>
        <v/>
      </c>
      <c r="AI3176" s="190">
        <f>IF(Z3176&lt;&gt;0,INT(12.91*POWER((Z3176-4),1.1)),0)</f>
        <v>0</v>
      </c>
      <c r="AJ3176" s="190" t="str">
        <f>IF(AA3176="","",IF(AA3176&lt;&gt;0,INT(0.2797*POWER(((100*AA3176)),1.35)),0))</f>
        <v/>
      </c>
      <c r="AK3176" s="191" t="str">
        <f>IF(AB3176="","",IF(AB3176&lt;&gt;0,INT(100.14*POWER((AB3176-1),1.08)),0))</f>
        <v/>
      </c>
      <c r="AL3176" s="192">
        <f>COUNT(J3176,Q3176,T3176,X3176,Y3176,AA3176,AB3176)</f>
        <v>0</v>
      </c>
      <c r="AM3176" s="193" t="str">
        <f>IF(AL3176=0,"",SUM(AC3176:AK3176))</f>
        <v/>
      </c>
    </row>
    <row r="3177" spans="1:39" customFormat="1" outlineLevel="1">
      <c r="B3177" s="256"/>
      <c r="C3177" s="124" t="s">
        <v>65</v>
      </c>
      <c r="D3177" s="103"/>
      <c r="E3177" s="103"/>
      <c r="F3177" s="219"/>
      <c r="G3177" s="220"/>
      <c r="H3177" s="104"/>
      <c r="I3177" s="105"/>
      <c r="J3177" s="107" t="str">
        <f>IFERROR((J3174-J3176)/J3176*100%,"")</f>
        <v/>
      </c>
      <c r="K3177" s="107" t="str">
        <f t="shared" ref="K3177:T3177" si="14027">IFERROR((K3176-K3174)/K3176*100%,"")</f>
        <v/>
      </c>
      <c r="L3177" s="107" t="str">
        <f t="shared" si="14027"/>
        <v/>
      </c>
      <c r="M3177" s="107" t="str">
        <f t="shared" si="14027"/>
        <v/>
      </c>
      <c r="N3177" s="107" t="str">
        <f t="shared" si="14027"/>
        <v/>
      </c>
      <c r="O3177" s="107" t="str">
        <f t="shared" si="14027"/>
        <v/>
      </c>
      <c r="P3177" s="107" t="str">
        <f t="shared" si="14027"/>
        <v/>
      </c>
      <c r="Q3177" s="107" t="str">
        <f t="shared" si="14027"/>
        <v/>
      </c>
      <c r="R3177" s="107" t="str">
        <f t="shared" si="14027"/>
        <v/>
      </c>
      <c r="S3177" s="107" t="str">
        <f t="shared" si="14027"/>
        <v/>
      </c>
      <c r="T3177" s="107" t="str">
        <f t="shared" si="14027"/>
        <v/>
      </c>
      <c r="U3177" s="107" t="str">
        <f t="shared" ref="U3177" si="14028">IFERROR((U3176-U3175)/U3176*100%,"")</f>
        <v/>
      </c>
      <c r="V3177" s="107" t="str">
        <f>IFERROR((V3174-V3176)/V3176*100%,"")</f>
        <v/>
      </c>
      <c r="W3177" s="107" t="str">
        <f>IFERROR((W3174-W3176)/W3176*100%,"")</f>
        <v/>
      </c>
      <c r="X3177" s="107" t="str">
        <f>IFERROR((X3174-X3176)/X3176*100%,"")</f>
        <v/>
      </c>
      <c r="Y3177" s="107" t="str">
        <f>IFERROR((Y3174-Y3176)/Y3176*100%,"")</f>
        <v/>
      </c>
      <c r="Z3177" s="107" t="str">
        <f t="shared" ref="Z3177" si="14029">IFERROR((Z3176-Z3175)/Z3176*100%,"")</f>
        <v/>
      </c>
      <c r="AA3177" s="107" t="str">
        <f>IFERROR((AA3176-AA3174)/AA3176*100%,"")</f>
        <v/>
      </c>
      <c r="AB3177" s="107" t="str">
        <f>IFERROR((AB3176-AB3174)/AB3176*100%,"")</f>
        <v/>
      </c>
      <c r="AC3177" s="194" t="str">
        <f t="shared" ref="AC3177" si="14030">IFERROR((AC3176-AC3175)/AC3176*100%,"")</f>
        <v/>
      </c>
      <c r="AD3177" s="194" t="str">
        <f t="shared" ref="AD3177" si="14031">IFERROR((AD3176-AD3175)/AD3176*100%,"")</f>
        <v/>
      </c>
      <c r="AE3177" s="194" t="str">
        <f t="shared" ref="AE3177" si="14032">IFERROR((AE3176-AE3175)/AE3176*100%,"")</f>
        <v/>
      </c>
      <c r="AF3177" s="194" t="str">
        <f t="shared" ref="AF3177" si="14033">IFERROR((AF3176-AF3175)/AF3176*100%,"")</f>
        <v/>
      </c>
      <c r="AG3177" s="194" t="str">
        <f t="shared" ref="AG3177" si="14034">IFERROR((AG3176-AG3175)/AG3176*100%,"")</f>
        <v/>
      </c>
      <c r="AH3177" s="194" t="str">
        <f t="shared" ref="AH3177" si="14035">IFERROR((AH3176-AH3175)/AH3176*100%,"")</f>
        <v/>
      </c>
      <c r="AI3177" s="194" t="str">
        <f t="shared" ref="AI3177" si="14036">IFERROR((AI3176-AI3175)/AI3176*100%,"")</f>
        <v/>
      </c>
      <c r="AJ3177" s="194" t="str">
        <f t="shared" ref="AJ3177" si="14037">IFERROR((AJ3176-AJ3175)/AJ3176*100%,"")</f>
        <v/>
      </c>
      <c r="AK3177" s="194" t="str">
        <f t="shared" ref="AK3177" si="14038">IFERROR((AK3176-AK3175)/AK3176*100%,"")</f>
        <v/>
      </c>
      <c r="AL3177" s="194" t="str">
        <f t="shared" ref="AL3177" si="14039">IFERROR((AL3176-AL3175)/AL3176*100%,"")</f>
        <v/>
      </c>
      <c r="AM3177" s="227" t="str">
        <f>IFERROR((AM3176-AM3174)/AM3176*100%,"")</f>
        <v/>
      </c>
    </row>
    <row r="3178" spans="1:39" customFormat="1" outlineLevel="1">
      <c r="A3178" t="str">
        <f>B3167&amp;C3178</f>
        <v>Surname, Forename7</v>
      </c>
      <c r="B3178" s="256"/>
      <c r="C3178" s="123">
        <v>7</v>
      </c>
      <c r="D3178" s="26" t="s">
        <v>22</v>
      </c>
      <c r="E3178" s="103"/>
      <c r="F3178" s="219"/>
      <c r="G3178" s="220"/>
      <c r="H3178" s="15"/>
      <c r="I3178" s="16"/>
      <c r="J3178" s="17"/>
      <c r="K3178" s="94"/>
      <c r="L3178" s="94"/>
      <c r="M3178" s="94"/>
      <c r="N3178" s="94"/>
      <c r="O3178" s="94"/>
      <c r="P3178" s="94"/>
      <c r="Q3178" s="17" t="str">
        <f>IF(SUM(K3178:P3178)=0,"",SUM(K3178:P3178))</f>
        <v/>
      </c>
      <c r="R3178" s="94"/>
      <c r="S3178" s="94"/>
      <c r="T3178" s="17" t="str">
        <f>IF(SUM(R3178:S3178)=0,"",SUM(R3178:S3178))</f>
        <v/>
      </c>
      <c r="U3178" s="17"/>
      <c r="V3178" s="94"/>
      <c r="W3178" s="17"/>
      <c r="X3178" s="94" t="str">
        <f>IFERROR(AVERAGE(V3178:W3178),"")</f>
        <v/>
      </c>
      <c r="Y3178" s="17"/>
      <c r="Z3178" s="17"/>
      <c r="AA3178" s="71"/>
      <c r="AB3178" s="17"/>
      <c r="AC3178" s="190" t="str">
        <f>IF(J3178="","",IF(J3178&lt;&gt;0,INT(25.4347*POWER((18-J3178),1.81)),0))</f>
        <v/>
      </c>
      <c r="AD3178" s="190" t="str">
        <f>IFERROR(IF(Q3178&lt;&gt;0,INT(0.14354*POWER(((10*Q3178)-220),1.4)),0),"")</f>
        <v/>
      </c>
      <c r="AE3178" s="190" t="str">
        <f>IFERROR(IF(T3178&lt;&gt;0,INT(51.39*POWER((T3178-1.5),1.05)),0),"")</f>
        <v/>
      </c>
      <c r="AF3178" s="190">
        <f>IF(U3178&lt;&gt;0,INT(0.8465*POWER(((100*U3178)-75),1.42)),0)</f>
        <v>0</v>
      </c>
      <c r="AG3178" s="190" t="str">
        <f>IFERROR(IF(X3178&lt;&gt;0,INT(1.53775*POWER((82-X3178),1.81)),0),"")</f>
        <v/>
      </c>
      <c r="AH3178" s="190" t="str">
        <f>IF(Y3178="","",IF(Y3178&lt;&gt;0,INT(5.74352*POWER((28.5-Y3178),1.92)),0))</f>
        <v/>
      </c>
      <c r="AI3178" s="190">
        <f>IF(Z3178&lt;&gt;0,INT(12.91*POWER((Z3178-4),1.1)),0)</f>
        <v>0</v>
      </c>
      <c r="AJ3178" s="190" t="str">
        <f>IF(AA3178="","",IF(AA3178&lt;&gt;0,INT(0.2797*POWER(((100*AA3178)),1.35)),0))</f>
        <v/>
      </c>
      <c r="AK3178" s="191" t="str">
        <f>IF(AB3178="","",IF(AB3178&lt;&gt;0,INT(100.14*POWER((AB3178-1),1.08)),0))</f>
        <v/>
      </c>
      <c r="AL3178" s="192">
        <f>COUNT(J3178,Q3178,T3178,X3178,Y3178,AA3178,AB3178)</f>
        <v>0</v>
      </c>
      <c r="AM3178" s="193" t="str">
        <f>IF(AL3178=0,"",SUM(AC3178:AK3178))</f>
        <v/>
      </c>
    </row>
    <row r="3179" spans="1:39" customFormat="1" outlineLevel="1">
      <c r="B3179" s="256"/>
      <c r="C3179" s="124" t="s">
        <v>65</v>
      </c>
      <c r="D3179" s="103"/>
      <c r="E3179" s="103"/>
      <c r="F3179" s="219"/>
      <c r="G3179" s="220"/>
      <c r="H3179" s="104"/>
      <c r="I3179" s="105"/>
      <c r="J3179" s="107" t="str">
        <f>IFERROR((J3176-J3178)/J3178*100%,"")</f>
        <v/>
      </c>
      <c r="K3179" s="107" t="str">
        <f t="shared" ref="K3179:T3179" si="14040">IFERROR((K3178-K3176)/K3178*100%,"")</f>
        <v/>
      </c>
      <c r="L3179" s="107" t="str">
        <f t="shared" si="14040"/>
        <v/>
      </c>
      <c r="M3179" s="107" t="str">
        <f t="shared" si="14040"/>
        <v/>
      </c>
      <c r="N3179" s="107" t="str">
        <f t="shared" si="14040"/>
        <v/>
      </c>
      <c r="O3179" s="107" t="str">
        <f t="shared" si="14040"/>
        <v/>
      </c>
      <c r="P3179" s="107" t="str">
        <f t="shared" si="14040"/>
        <v/>
      </c>
      <c r="Q3179" s="107" t="str">
        <f t="shared" si="14040"/>
        <v/>
      </c>
      <c r="R3179" s="107" t="str">
        <f t="shared" si="14040"/>
        <v/>
      </c>
      <c r="S3179" s="107" t="str">
        <f t="shared" si="14040"/>
        <v/>
      </c>
      <c r="T3179" s="107" t="str">
        <f t="shared" si="14040"/>
        <v/>
      </c>
      <c r="U3179" s="107" t="str">
        <f t="shared" ref="U3179" si="14041">IFERROR((U3178-U3177)/U3178*100%,"")</f>
        <v/>
      </c>
      <c r="V3179" s="107" t="str">
        <f>IFERROR((V3176-V3178)/V3178*100%,"")</f>
        <v/>
      </c>
      <c r="W3179" s="107" t="str">
        <f>IFERROR((W3176-W3178)/W3178*100%,"")</f>
        <v/>
      </c>
      <c r="X3179" s="107" t="str">
        <f>IFERROR((X3176-X3178)/X3178*100%,"")</f>
        <v/>
      </c>
      <c r="Y3179" s="107" t="str">
        <f>IFERROR((Y3176-Y3178)/Y3178*100%,"")</f>
        <v/>
      </c>
      <c r="Z3179" s="107" t="str">
        <f t="shared" ref="Z3179" si="14042">IFERROR((Z3178-Z3177)/Z3178*100%,"")</f>
        <v/>
      </c>
      <c r="AA3179" s="107" t="str">
        <f>IFERROR((AA3178-AA3176)/AA3178*100%,"")</f>
        <v/>
      </c>
      <c r="AB3179" s="107" t="str">
        <f>IFERROR((AB3178-AB3176)/AB3178*100%,"")</f>
        <v/>
      </c>
      <c r="AC3179" s="194" t="str">
        <f t="shared" ref="AC3179" si="14043">IFERROR((AC3178-AC3177)/AC3178*100%,"")</f>
        <v/>
      </c>
      <c r="AD3179" s="194" t="str">
        <f t="shared" ref="AD3179" si="14044">IFERROR((AD3178-AD3177)/AD3178*100%,"")</f>
        <v/>
      </c>
      <c r="AE3179" s="194" t="str">
        <f t="shared" ref="AE3179" si="14045">IFERROR((AE3178-AE3177)/AE3178*100%,"")</f>
        <v/>
      </c>
      <c r="AF3179" s="194" t="str">
        <f t="shared" ref="AF3179" si="14046">IFERROR((AF3178-AF3177)/AF3178*100%,"")</f>
        <v/>
      </c>
      <c r="AG3179" s="194" t="str">
        <f t="shared" ref="AG3179" si="14047">IFERROR((AG3178-AG3177)/AG3178*100%,"")</f>
        <v/>
      </c>
      <c r="AH3179" s="194" t="str">
        <f t="shared" ref="AH3179" si="14048">IFERROR((AH3178-AH3177)/AH3178*100%,"")</f>
        <v/>
      </c>
      <c r="AI3179" s="194" t="str">
        <f t="shared" ref="AI3179" si="14049">IFERROR((AI3178-AI3177)/AI3178*100%,"")</f>
        <v/>
      </c>
      <c r="AJ3179" s="194" t="str">
        <f t="shared" ref="AJ3179" si="14050">IFERROR((AJ3178-AJ3177)/AJ3178*100%,"")</f>
        <v/>
      </c>
      <c r="AK3179" s="194" t="str">
        <f t="shared" ref="AK3179" si="14051">IFERROR((AK3178-AK3177)/AK3178*100%,"")</f>
        <v/>
      </c>
      <c r="AL3179" s="194" t="str">
        <f t="shared" ref="AL3179" si="14052">IFERROR((AL3178-AL3177)/AL3178*100%,"")</f>
        <v/>
      </c>
      <c r="AM3179" s="227" t="str">
        <f>IFERROR((AM3178-AM3176)/AM3178*100%,"")</f>
        <v/>
      </c>
    </row>
    <row r="3180" spans="1:39" customFormat="1" outlineLevel="1">
      <c r="A3180" t="str">
        <f>B3167&amp;C3180</f>
        <v>Surname, Forename8</v>
      </c>
      <c r="B3180" s="256"/>
      <c r="C3180" s="123">
        <v>8</v>
      </c>
      <c r="D3180" s="26" t="s">
        <v>22</v>
      </c>
      <c r="E3180" s="103"/>
      <c r="F3180" s="219"/>
      <c r="G3180" s="220"/>
      <c r="H3180" s="15"/>
      <c r="I3180" s="16"/>
      <c r="J3180" s="17"/>
      <c r="K3180" s="94"/>
      <c r="L3180" s="94"/>
      <c r="M3180" s="94"/>
      <c r="N3180" s="94"/>
      <c r="O3180" s="94"/>
      <c r="P3180" s="94"/>
      <c r="Q3180" s="17" t="str">
        <f>IF(SUM(K3180:P3180)=0,"",SUM(K3180:P3180))</f>
        <v/>
      </c>
      <c r="R3180" s="94"/>
      <c r="S3180" s="94"/>
      <c r="T3180" s="17" t="str">
        <f>IF(SUM(R3180:S3180)=0,"",SUM(R3180:S3180))</f>
        <v/>
      </c>
      <c r="U3180" s="17"/>
      <c r="V3180" s="94"/>
      <c r="W3180" s="17"/>
      <c r="X3180" s="94" t="str">
        <f>IFERROR(AVERAGE(V3180:W3180),"")</f>
        <v/>
      </c>
      <c r="Y3180" s="17"/>
      <c r="Z3180" s="17"/>
      <c r="AA3180" s="71"/>
      <c r="AB3180" s="17"/>
      <c r="AC3180" s="190" t="str">
        <f>IF(J3180="","",IF(J3180&lt;&gt;0,INT(25.4347*POWER((18-J3180),1.81)),0))</f>
        <v/>
      </c>
      <c r="AD3180" s="190" t="str">
        <f>IFERROR(IF(Q3180&lt;&gt;0,INT(0.14354*POWER(((10*Q3180)-220),1.4)),0),"")</f>
        <v/>
      </c>
      <c r="AE3180" s="190" t="str">
        <f>IFERROR(IF(T3180&lt;&gt;0,INT(51.39*POWER((T3180-1.5),1.05)),0),"")</f>
        <v/>
      </c>
      <c r="AF3180" s="190">
        <f>IF(U3180&lt;&gt;0,INT(0.8465*POWER(((100*U3180)-75),1.42)),0)</f>
        <v>0</v>
      </c>
      <c r="AG3180" s="190" t="str">
        <f>IFERROR(IF(X3180&lt;&gt;0,INT(1.53775*POWER((82-X3180),1.81)),0),"")</f>
        <v/>
      </c>
      <c r="AH3180" s="190" t="str">
        <f>IF(Y3180="","",IF(Y3180&lt;&gt;0,INT(5.74352*POWER((28.5-Y3180),1.92)),0))</f>
        <v/>
      </c>
      <c r="AI3180" s="190">
        <f>IF(Z3180&lt;&gt;0,INT(12.91*POWER((Z3180-4),1.1)),0)</f>
        <v>0</v>
      </c>
      <c r="AJ3180" s="190" t="str">
        <f>IF(AA3180="","",IF(AA3180&lt;&gt;0,INT(0.2797*POWER(((100*AA3180)),1.35)),0))</f>
        <v/>
      </c>
      <c r="AK3180" s="191" t="str">
        <f>IF(AB3180="","",IF(AB3180&lt;&gt;0,INT(100.14*POWER((AB3180-1),1.08)),0))</f>
        <v/>
      </c>
      <c r="AL3180" s="192">
        <f>COUNT(J3180,Q3180,T3180,X3180,Y3180,AA3180,AB3180)</f>
        <v>0</v>
      </c>
      <c r="AM3180" s="193" t="str">
        <f>IF(AL3180=0,"",SUM(AC3180:AK3180))</f>
        <v/>
      </c>
    </row>
    <row r="3181" spans="1:39" customFormat="1" outlineLevel="1">
      <c r="B3181" s="256"/>
      <c r="C3181" s="124" t="s">
        <v>65</v>
      </c>
      <c r="D3181" s="103"/>
      <c r="E3181" s="103"/>
      <c r="F3181" s="219"/>
      <c r="G3181" s="220"/>
      <c r="H3181" s="104"/>
      <c r="I3181" s="105"/>
      <c r="J3181" s="107" t="str">
        <f>IFERROR((J3178-J3180)/J3180*100%,"")</f>
        <v/>
      </c>
      <c r="K3181" s="107" t="str">
        <f t="shared" ref="K3181:T3181" si="14053">IFERROR((K3180-K3178)/K3180*100%,"")</f>
        <v/>
      </c>
      <c r="L3181" s="107" t="str">
        <f t="shared" si="14053"/>
        <v/>
      </c>
      <c r="M3181" s="107" t="str">
        <f t="shared" si="14053"/>
        <v/>
      </c>
      <c r="N3181" s="107" t="str">
        <f t="shared" si="14053"/>
        <v/>
      </c>
      <c r="O3181" s="107" t="str">
        <f t="shared" si="14053"/>
        <v/>
      </c>
      <c r="P3181" s="107" t="str">
        <f t="shared" si="14053"/>
        <v/>
      </c>
      <c r="Q3181" s="107" t="str">
        <f t="shared" si="14053"/>
        <v/>
      </c>
      <c r="R3181" s="107" t="str">
        <f t="shared" si="14053"/>
        <v/>
      </c>
      <c r="S3181" s="107" t="str">
        <f t="shared" si="14053"/>
        <v/>
      </c>
      <c r="T3181" s="107" t="str">
        <f t="shared" si="14053"/>
        <v/>
      </c>
      <c r="U3181" s="107" t="str">
        <f t="shared" ref="U3181" si="14054">IFERROR((U3180-U3179)/U3180*100%,"")</f>
        <v/>
      </c>
      <c r="V3181" s="107" t="str">
        <f>IFERROR((V3178-V3180)/V3180*100%,"")</f>
        <v/>
      </c>
      <c r="W3181" s="107" t="str">
        <f>IFERROR((W3178-W3180)/W3180*100%,"")</f>
        <v/>
      </c>
      <c r="X3181" s="107" t="str">
        <f>IFERROR((X3178-X3180)/X3180*100%,"")</f>
        <v/>
      </c>
      <c r="Y3181" s="107" t="str">
        <f>IFERROR((Y3178-Y3180)/Y3180*100%,"")</f>
        <v/>
      </c>
      <c r="Z3181" s="107" t="str">
        <f t="shared" ref="Z3181" si="14055">IFERROR((Z3180-Z3179)/Z3180*100%,"")</f>
        <v/>
      </c>
      <c r="AA3181" s="107" t="str">
        <f>IFERROR((AA3180-AA3178)/AA3180*100%,"")</f>
        <v/>
      </c>
      <c r="AB3181" s="107" t="str">
        <f>IFERROR((AB3180-AB3178)/AB3180*100%,"")</f>
        <v/>
      </c>
      <c r="AC3181" s="194" t="str">
        <f t="shared" ref="AC3181" si="14056">IFERROR((AC3180-AC3179)/AC3180*100%,"")</f>
        <v/>
      </c>
      <c r="AD3181" s="194" t="str">
        <f t="shared" ref="AD3181" si="14057">IFERROR((AD3180-AD3179)/AD3180*100%,"")</f>
        <v/>
      </c>
      <c r="AE3181" s="194" t="str">
        <f t="shared" ref="AE3181" si="14058">IFERROR((AE3180-AE3179)/AE3180*100%,"")</f>
        <v/>
      </c>
      <c r="AF3181" s="194" t="str">
        <f t="shared" ref="AF3181" si="14059">IFERROR((AF3180-AF3179)/AF3180*100%,"")</f>
        <v/>
      </c>
      <c r="AG3181" s="194" t="str">
        <f t="shared" ref="AG3181" si="14060">IFERROR((AG3180-AG3179)/AG3180*100%,"")</f>
        <v/>
      </c>
      <c r="AH3181" s="194" t="str">
        <f t="shared" ref="AH3181" si="14061">IFERROR((AH3180-AH3179)/AH3180*100%,"")</f>
        <v/>
      </c>
      <c r="AI3181" s="194" t="str">
        <f t="shared" ref="AI3181" si="14062">IFERROR((AI3180-AI3179)/AI3180*100%,"")</f>
        <v/>
      </c>
      <c r="AJ3181" s="194" t="str">
        <f t="shared" ref="AJ3181" si="14063">IFERROR((AJ3180-AJ3179)/AJ3180*100%,"")</f>
        <v/>
      </c>
      <c r="AK3181" s="194" t="str">
        <f t="shared" ref="AK3181" si="14064">IFERROR((AK3180-AK3179)/AK3180*100%,"")</f>
        <v/>
      </c>
      <c r="AL3181" s="194" t="str">
        <f t="shared" ref="AL3181" si="14065">IFERROR((AL3180-AL3179)/AL3180*100%,"")</f>
        <v/>
      </c>
      <c r="AM3181" s="227" t="str">
        <f>IFERROR((AM3180-AM3178)/AM3180*100%,"")</f>
        <v/>
      </c>
    </row>
    <row r="3182" spans="1:39" customFormat="1" outlineLevel="1">
      <c r="A3182" t="str">
        <f>B3167&amp;C3182</f>
        <v>Surname, Forename9</v>
      </c>
      <c r="B3182" s="256"/>
      <c r="C3182" s="123">
        <v>9</v>
      </c>
      <c r="D3182" s="26" t="s">
        <v>22</v>
      </c>
      <c r="E3182" s="103"/>
      <c r="F3182" s="219"/>
      <c r="G3182" s="220"/>
      <c r="H3182" s="15"/>
      <c r="I3182" s="16"/>
      <c r="J3182" s="17"/>
      <c r="K3182" s="94"/>
      <c r="L3182" s="94"/>
      <c r="M3182" s="94"/>
      <c r="N3182" s="94"/>
      <c r="O3182" s="94"/>
      <c r="P3182" s="94"/>
      <c r="Q3182" s="17" t="str">
        <f>IF(SUM(K3182:P3182)=0,"",SUM(K3182:P3182))</f>
        <v/>
      </c>
      <c r="R3182" s="94"/>
      <c r="S3182" s="94"/>
      <c r="T3182" s="17" t="str">
        <f>IF(SUM(R3182:S3182)=0,"",SUM(R3182:S3182))</f>
        <v/>
      </c>
      <c r="U3182" s="17"/>
      <c r="V3182" s="94"/>
      <c r="W3182" s="17"/>
      <c r="X3182" s="94" t="str">
        <f>IFERROR(AVERAGE(V3182:W3182),"")</f>
        <v/>
      </c>
      <c r="Y3182" s="17"/>
      <c r="Z3182" s="17"/>
      <c r="AA3182" s="71"/>
      <c r="AB3182" s="17"/>
      <c r="AC3182" s="190" t="str">
        <f>IF(J3182="","",IF(J3182&lt;&gt;0,INT(25.4347*POWER((18-J3182),1.81)),0))</f>
        <v/>
      </c>
      <c r="AD3182" s="190" t="str">
        <f>IFERROR(IF(Q3182&lt;&gt;0,INT(0.14354*POWER(((10*Q3182)-220),1.4)),0),"")</f>
        <v/>
      </c>
      <c r="AE3182" s="190" t="str">
        <f>IFERROR(IF(T3182&lt;&gt;0,INT(51.39*POWER((T3182-1.5),1.05)),0),"")</f>
        <v/>
      </c>
      <c r="AF3182" s="190">
        <f>IF(U3182&lt;&gt;0,INT(0.8465*POWER(((100*U3182)-75),1.42)),0)</f>
        <v>0</v>
      </c>
      <c r="AG3182" s="190" t="str">
        <f>IFERROR(IF(X3182&lt;&gt;0,INT(1.53775*POWER((82-X3182),1.81)),0),"")</f>
        <v/>
      </c>
      <c r="AH3182" s="190" t="str">
        <f>IF(Y3182="","",IF(Y3182&lt;&gt;0,INT(5.74352*POWER((28.5-Y3182),1.92)),0))</f>
        <v/>
      </c>
      <c r="AI3182" s="190">
        <f>IF(Z3182&lt;&gt;0,INT(12.91*POWER((Z3182-4),1.1)),0)</f>
        <v>0</v>
      </c>
      <c r="AJ3182" s="190" t="str">
        <f>IF(AA3182="","",IF(AA3182&lt;&gt;0,INT(0.2797*POWER(((100*AA3182)),1.35)),0))</f>
        <v/>
      </c>
      <c r="AK3182" s="191" t="str">
        <f>IF(AB3182="","",IF(AB3182&lt;&gt;0,INT(100.14*POWER((AB3182-1),1.08)),0))</f>
        <v/>
      </c>
      <c r="AL3182" s="192">
        <f>COUNT(J3182,Q3182,T3182,X3182,Y3182,AA3182,AB3182)</f>
        <v>0</v>
      </c>
      <c r="AM3182" s="193" t="str">
        <f>IF(AL3182=0,"",SUM(AC3182:AK3182))</f>
        <v/>
      </c>
    </row>
    <row r="3183" spans="1:39" customFormat="1" outlineLevel="1">
      <c r="B3183" s="256"/>
      <c r="C3183" s="124" t="s">
        <v>65</v>
      </c>
      <c r="D3183" s="33"/>
      <c r="E3183" s="33"/>
      <c r="F3183" s="221"/>
      <c r="G3183" s="222"/>
      <c r="H3183" s="18"/>
      <c r="I3183" s="44"/>
      <c r="J3183" s="107" t="str">
        <f>IFERROR((J3180-J3182)/J3182*100%,"")</f>
        <v/>
      </c>
      <c r="K3183" s="107" t="str">
        <f t="shared" ref="K3183:T3183" si="14066">IFERROR((K3182-K3180)/K3182*100%,"")</f>
        <v/>
      </c>
      <c r="L3183" s="107" t="str">
        <f t="shared" si="14066"/>
        <v/>
      </c>
      <c r="M3183" s="107" t="str">
        <f t="shared" si="14066"/>
        <v/>
      </c>
      <c r="N3183" s="107" t="str">
        <f t="shared" si="14066"/>
        <v/>
      </c>
      <c r="O3183" s="107" t="str">
        <f t="shared" si="14066"/>
        <v/>
      </c>
      <c r="P3183" s="107" t="str">
        <f t="shared" si="14066"/>
        <v/>
      </c>
      <c r="Q3183" s="107" t="str">
        <f t="shared" si="14066"/>
        <v/>
      </c>
      <c r="R3183" s="107" t="str">
        <f t="shared" si="14066"/>
        <v/>
      </c>
      <c r="S3183" s="107" t="str">
        <f t="shared" si="14066"/>
        <v/>
      </c>
      <c r="T3183" s="107" t="str">
        <f t="shared" si="14066"/>
        <v/>
      </c>
      <c r="U3183" s="107" t="str">
        <f t="shared" ref="U3183" si="14067">IFERROR((U3182-U3181)/U3182*100%,"")</f>
        <v/>
      </c>
      <c r="V3183" s="107" t="str">
        <f>IFERROR((V3180-V3182)/V3182*100%,"")</f>
        <v/>
      </c>
      <c r="W3183" s="107" t="str">
        <f>IFERROR((W3180-W3182)/W3182*100%,"")</f>
        <v/>
      </c>
      <c r="X3183" s="107" t="str">
        <f>IFERROR((X3180-X3182)/X3182*100%,"")</f>
        <v/>
      </c>
      <c r="Y3183" s="107" t="str">
        <f>IFERROR((Y3180-Y3182)/Y3182*100%,"")</f>
        <v/>
      </c>
      <c r="Z3183" s="107" t="str">
        <f t="shared" ref="Z3183" si="14068">IFERROR((Z3182-Z3181)/Z3182*100%,"")</f>
        <v/>
      </c>
      <c r="AA3183" s="107" t="str">
        <f>IFERROR((AA3182-AA3180)/AA3182*100%,"")</f>
        <v/>
      </c>
      <c r="AB3183" s="107" t="str">
        <f>IFERROR((AB3182-AB3180)/AB3182*100%,"")</f>
        <v/>
      </c>
      <c r="AC3183" s="194" t="str">
        <f t="shared" ref="AC3183" si="14069">IFERROR((AC3182-AC3181)/AC3182*100%,"")</f>
        <v/>
      </c>
      <c r="AD3183" s="194" t="str">
        <f t="shared" ref="AD3183" si="14070">IFERROR((AD3182-AD3181)/AD3182*100%,"")</f>
        <v/>
      </c>
      <c r="AE3183" s="194" t="str">
        <f t="shared" ref="AE3183" si="14071">IFERROR((AE3182-AE3181)/AE3182*100%,"")</f>
        <v/>
      </c>
      <c r="AF3183" s="194" t="str">
        <f t="shared" ref="AF3183" si="14072">IFERROR((AF3182-AF3181)/AF3182*100%,"")</f>
        <v/>
      </c>
      <c r="AG3183" s="194" t="str">
        <f t="shared" ref="AG3183" si="14073">IFERROR((AG3182-AG3181)/AG3182*100%,"")</f>
        <v/>
      </c>
      <c r="AH3183" s="194" t="str">
        <f t="shared" ref="AH3183" si="14074">IFERROR((AH3182-AH3181)/AH3182*100%,"")</f>
        <v/>
      </c>
      <c r="AI3183" s="194" t="str">
        <f t="shared" ref="AI3183" si="14075">IFERROR((AI3182-AI3181)/AI3182*100%,"")</f>
        <v/>
      </c>
      <c r="AJ3183" s="194" t="str">
        <f t="shared" ref="AJ3183" si="14076">IFERROR((AJ3182-AJ3181)/AJ3182*100%,"")</f>
        <v/>
      </c>
      <c r="AK3183" s="194" t="str">
        <f t="shared" ref="AK3183" si="14077">IFERROR((AK3182-AK3181)/AK3182*100%,"")</f>
        <v/>
      </c>
      <c r="AL3183" s="194" t="str">
        <f t="shared" ref="AL3183" si="14078">IFERROR((AL3182-AL3181)/AL3182*100%,"")</f>
        <v/>
      </c>
      <c r="AM3183" s="227" t="str">
        <f>IFERROR((AM3182-AM3180)/AM3182*100%,"")</f>
        <v/>
      </c>
    </row>
    <row r="3184" spans="1:39" s="6" customFormat="1" outlineLevel="1">
      <c r="A3184" t="str">
        <f>B3167&amp;C3184</f>
        <v>Surname, Forename10</v>
      </c>
      <c r="B3184" s="256"/>
      <c r="C3184" s="125">
        <v>10</v>
      </c>
      <c r="D3184" s="33" t="s">
        <v>22</v>
      </c>
      <c r="E3184" s="33"/>
      <c r="F3184" s="223"/>
      <c r="G3184" s="224"/>
      <c r="H3184" s="18"/>
      <c r="I3184" s="44"/>
      <c r="J3184" s="34"/>
      <c r="K3184" s="34"/>
      <c r="L3184" s="34"/>
      <c r="M3184" s="34"/>
      <c r="N3184" s="34"/>
      <c r="O3184" s="34"/>
      <c r="P3184" s="34"/>
      <c r="Q3184" s="17" t="str">
        <f>IF(SUM(K3184:P3184)=0,"",SUM(K3184:P3184))</f>
        <v/>
      </c>
      <c r="R3184" s="94"/>
      <c r="S3184" s="94"/>
      <c r="T3184" s="17" t="str">
        <f>IF(SUM(R3184:S3184)=0,"",SUM(R3184:S3184))</f>
        <v/>
      </c>
      <c r="U3184" s="17"/>
      <c r="V3184" s="94"/>
      <c r="W3184" s="17"/>
      <c r="X3184" s="94" t="str">
        <f>IFERROR(AVERAGE(V3184:W3184),"")</f>
        <v/>
      </c>
      <c r="Y3184" s="17"/>
      <c r="Z3184" s="17"/>
      <c r="AA3184" s="71"/>
      <c r="AB3184" s="17"/>
      <c r="AC3184" s="190" t="str">
        <f>IF(J3184="","",IF(J3184&lt;&gt;0,INT(25.4347*POWER((18-J3184),1.81)),0))</f>
        <v/>
      </c>
      <c r="AD3184" s="190" t="str">
        <f>IFERROR(IF(Q3184&lt;&gt;0,INT(0.14354*POWER(((10*Q3184)-220),1.4)),0),"")</f>
        <v/>
      </c>
      <c r="AE3184" s="190" t="str">
        <f>IFERROR(IF(T3184&lt;&gt;0,INT(51.39*POWER((T3184-1.5),1.05)),0),"")</f>
        <v/>
      </c>
      <c r="AF3184" s="190">
        <f>IF(U3184&lt;&gt;0,INT(0.8465*POWER(((100*U3184)-75),1.42)),0)</f>
        <v>0</v>
      </c>
      <c r="AG3184" s="190" t="str">
        <f>IFERROR(IF(X3184&lt;&gt;0,INT(1.53775*POWER((82-X3184),1.81)),0),"")</f>
        <v/>
      </c>
      <c r="AH3184" s="190" t="str">
        <f>IF(Y3184="","",IF(Y3184&lt;&gt;0,INT(5.74352*POWER((28.5-Y3184),1.92)),0))</f>
        <v/>
      </c>
      <c r="AI3184" s="190">
        <f>IF(Z3184&lt;&gt;0,INT(12.91*POWER((Z3184-4),1.1)),0)</f>
        <v>0</v>
      </c>
      <c r="AJ3184" s="190" t="str">
        <f>IF(AA3184="","",IF(AA3184&lt;&gt;0,INT(0.2797*POWER(((100*AA3184)),1.35)),0))</f>
        <v/>
      </c>
      <c r="AK3184" s="191" t="str">
        <f>IF(AB3184="","",IF(AB3184&lt;&gt;0,INT(100.14*POWER((AB3184-1),1.08)),0))</f>
        <v/>
      </c>
      <c r="AL3184" s="192">
        <f>COUNT(J3184,Q3184,T3184,X3184,Y3184,AA3184,AB3184)</f>
        <v>0</v>
      </c>
      <c r="AM3184" s="193" t="str">
        <f>IF(AL3184=0,"",SUM(AC3184:AK3184))</f>
        <v/>
      </c>
    </row>
    <row r="3185" spans="1:39" s="6" customFormat="1" outlineLevel="1">
      <c r="A3185"/>
      <c r="B3185" s="257"/>
      <c r="C3185" s="126" t="s">
        <v>65</v>
      </c>
      <c r="D3185" s="33"/>
      <c r="E3185" s="33"/>
      <c r="F3185" s="223"/>
      <c r="G3185" s="224"/>
      <c r="H3185" s="18"/>
      <c r="I3185" s="44"/>
      <c r="J3185" s="107" t="str">
        <f>IFERROR((J3182-J3184)/J3184*100%,"")</f>
        <v/>
      </c>
      <c r="K3185" s="107" t="str">
        <f t="shared" ref="K3185:T3185" si="14079">IFERROR((K3184-K3182)/K3184*100%,"")</f>
        <v/>
      </c>
      <c r="L3185" s="107" t="str">
        <f t="shared" si="14079"/>
        <v/>
      </c>
      <c r="M3185" s="107" t="str">
        <f t="shared" si="14079"/>
        <v/>
      </c>
      <c r="N3185" s="107" t="str">
        <f t="shared" si="14079"/>
        <v/>
      </c>
      <c r="O3185" s="107" t="str">
        <f t="shared" si="14079"/>
        <v/>
      </c>
      <c r="P3185" s="107" t="str">
        <f t="shared" si="14079"/>
        <v/>
      </c>
      <c r="Q3185" s="107" t="str">
        <f t="shared" si="14079"/>
        <v/>
      </c>
      <c r="R3185" s="107" t="str">
        <f t="shared" si="14079"/>
        <v/>
      </c>
      <c r="S3185" s="107" t="str">
        <f t="shared" si="14079"/>
        <v/>
      </c>
      <c r="T3185" s="107" t="str">
        <f t="shared" si="14079"/>
        <v/>
      </c>
      <c r="U3185" s="107" t="str">
        <f t="shared" ref="U3185" si="14080">IFERROR((U3184-U3183)/U3184*100%,"")</f>
        <v/>
      </c>
      <c r="V3185" s="107" t="str">
        <f>IFERROR((V3182-V3184)/V3184*100%,"")</f>
        <v/>
      </c>
      <c r="W3185" s="107" t="str">
        <f>IFERROR((W3182-W3184)/W3184*100%,"")</f>
        <v/>
      </c>
      <c r="X3185" s="107" t="str">
        <f>IFERROR((X3182-X3184)/X3184*100%,"")</f>
        <v/>
      </c>
      <c r="Y3185" s="107" t="str">
        <f>IFERROR((Y3182-Y3184)/Y3184*100%,"")</f>
        <v/>
      </c>
      <c r="Z3185" s="107" t="str">
        <f t="shared" ref="Z3185" si="14081">IFERROR((Z3184-Z3183)/Z3184*100%,"")</f>
        <v/>
      </c>
      <c r="AA3185" s="107" t="str">
        <f>IFERROR((AA3184-AA3182)/AA3184*100%,"")</f>
        <v/>
      </c>
      <c r="AB3185" s="107" t="str">
        <f>IFERROR((AB3184-AB3182)/AB3184*100%,"")</f>
        <v/>
      </c>
      <c r="AC3185" s="194" t="str">
        <f t="shared" ref="AC3185" si="14082">IFERROR((AC3184-AC3183)/AC3184*100%,"")</f>
        <v/>
      </c>
      <c r="AD3185" s="194" t="str">
        <f t="shared" ref="AD3185" si="14083">IFERROR((AD3184-AD3183)/AD3184*100%,"")</f>
        <v/>
      </c>
      <c r="AE3185" s="194" t="str">
        <f t="shared" ref="AE3185" si="14084">IFERROR((AE3184-AE3183)/AE3184*100%,"")</f>
        <v/>
      </c>
      <c r="AF3185" s="194" t="str">
        <f t="shared" ref="AF3185" si="14085">IFERROR((AF3184-AF3183)/AF3184*100%,"")</f>
        <v/>
      </c>
      <c r="AG3185" s="194" t="str">
        <f t="shared" ref="AG3185" si="14086">IFERROR((AG3184-AG3183)/AG3184*100%,"")</f>
        <v/>
      </c>
      <c r="AH3185" s="194" t="str">
        <f t="shared" ref="AH3185" si="14087">IFERROR((AH3184-AH3183)/AH3184*100%,"")</f>
        <v/>
      </c>
      <c r="AI3185" s="194" t="str">
        <f t="shared" ref="AI3185" si="14088">IFERROR((AI3184-AI3183)/AI3184*100%,"")</f>
        <v/>
      </c>
      <c r="AJ3185" s="194" t="str">
        <f t="shared" ref="AJ3185" si="14089">IFERROR((AJ3184-AJ3183)/AJ3184*100%,"")</f>
        <v/>
      </c>
      <c r="AK3185" s="194" t="str">
        <f t="shared" ref="AK3185" si="14090">IFERROR((AK3184-AK3183)/AK3184*100%,"")</f>
        <v/>
      </c>
      <c r="AL3185" s="194" t="str">
        <f t="shared" ref="AL3185" si="14091">IFERROR((AL3184-AL3183)/AL3184*100%,"")</f>
        <v/>
      </c>
      <c r="AM3185" s="227" t="str">
        <f>IFERROR((AM3184-AM3182)/AM3184*100%,"")</f>
        <v/>
      </c>
    </row>
    <row r="3186" spans="1:39" s="45" customFormat="1" outlineLevel="1">
      <c r="B3186" s="115"/>
      <c r="C3186" s="32"/>
      <c r="D3186" s="33"/>
      <c r="E3186" s="33"/>
      <c r="F3186" s="33"/>
      <c r="G3186" s="33"/>
      <c r="H3186" s="18"/>
      <c r="I3186" s="44"/>
      <c r="J3186" s="34"/>
      <c r="K3186" s="34"/>
      <c r="L3186" s="34"/>
      <c r="M3186" s="34"/>
      <c r="N3186" s="34"/>
      <c r="O3186" s="34"/>
      <c r="P3186" s="34"/>
      <c r="Q3186" s="34"/>
      <c r="R3186" s="34"/>
      <c r="S3186" s="34"/>
      <c r="T3186" s="34"/>
      <c r="U3186" s="34"/>
      <c r="V3186" s="34"/>
      <c r="W3186" s="34"/>
      <c r="X3186" s="34"/>
      <c r="Y3186" s="34"/>
      <c r="Z3186" s="34"/>
      <c r="AA3186" s="34"/>
      <c r="AB3186" s="34"/>
      <c r="AC3186" s="195"/>
      <c r="AD3186" s="196"/>
      <c r="AE3186" s="196"/>
      <c r="AF3186" s="196"/>
      <c r="AG3186" s="196"/>
      <c r="AH3186" s="196"/>
      <c r="AI3186" s="196"/>
      <c r="AJ3186" s="196"/>
      <c r="AK3186" s="197"/>
      <c r="AL3186" s="196"/>
      <c r="AM3186" s="198"/>
    </row>
    <row r="3187" spans="1:39" s="6" customFormat="1" outlineLevel="1">
      <c r="B3187" s="116"/>
      <c r="C3187" s="35"/>
      <c r="D3187" s="36"/>
      <c r="E3187" s="36"/>
      <c r="F3187" s="36"/>
      <c r="G3187" s="36"/>
      <c r="H3187" s="37"/>
      <c r="I3187" s="38" t="s">
        <v>24</v>
      </c>
      <c r="J3187" s="21" t="e">
        <f>AVERAGE(J3167:J3168,J3170,J3172,J3174,J3176,J3178,J3180,J3182,J3184)</f>
        <v>#DIV/0!</v>
      </c>
      <c r="K3187" s="21" t="e">
        <f t="shared" ref="K3187:AB3187" si="14092">AVERAGE(K3167:K3168,K3170,K3172,K3174,K3176,K3178,K3180,K3182,K3184)</f>
        <v>#DIV/0!</v>
      </c>
      <c r="L3187" s="21" t="e">
        <f t="shared" si="14092"/>
        <v>#DIV/0!</v>
      </c>
      <c r="M3187" s="21" t="e">
        <f t="shared" si="14092"/>
        <v>#DIV/0!</v>
      </c>
      <c r="N3187" s="21" t="e">
        <f t="shared" si="14092"/>
        <v>#DIV/0!</v>
      </c>
      <c r="O3187" s="21" t="e">
        <f t="shared" si="14092"/>
        <v>#DIV/0!</v>
      </c>
      <c r="P3187" s="21" t="e">
        <f t="shared" si="14092"/>
        <v>#DIV/0!</v>
      </c>
      <c r="Q3187" s="21">
        <f t="shared" si="14092"/>
        <v>0</v>
      </c>
      <c r="R3187" s="21" t="e">
        <f t="shared" si="14092"/>
        <v>#DIV/0!</v>
      </c>
      <c r="S3187" s="21" t="e">
        <f t="shared" si="14092"/>
        <v>#DIV/0!</v>
      </c>
      <c r="T3187" s="21">
        <f t="shared" si="14092"/>
        <v>0</v>
      </c>
      <c r="U3187" s="21" t="e">
        <f t="shared" si="14092"/>
        <v>#DIV/0!</v>
      </c>
      <c r="V3187" s="21" t="e">
        <f t="shared" si="14092"/>
        <v>#DIV/0!</v>
      </c>
      <c r="W3187" s="21" t="e">
        <f t="shared" si="14092"/>
        <v>#DIV/0!</v>
      </c>
      <c r="X3187" s="21" t="e">
        <f t="shared" si="14092"/>
        <v>#DIV/0!</v>
      </c>
      <c r="Y3187" s="21" t="e">
        <f t="shared" si="14092"/>
        <v>#DIV/0!</v>
      </c>
      <c r="Z3187" s="21" t="e">
        <f t="shared" si="14092"/>
        <v>#DIV/0!</v>
      </c>
      <c r="AA3187" s="21" t="e">
        <f t="shared" si="14092"/>
        <v>#DIV/0!</v>
      </c>
      <c r="AB3187" s="21" t="e">
        <f t="shared" si="14092"/>
        <v>#DIV/0!</v>
      </c>
      <c r="AC3187" s="199"/>
      <c r="AD3187" s="200"/>
      <c r="AE3187" s="200"/>
      <c r="AF3187" s="200"/>
      <c r="AG3187" s="200"/>
      <c r="AH3187" s="200"/>
      <c r="AI3187" s="200"/>
      <c r="AJ3187" s="200"/>
      <c r="AK3187" s="201"/>
      <c r="AL3187" s="200"/>
      <c r="AM3187" s="202"/>
    </row>
    <row r="3188" spans="1:39" s="6" customFormat="1" outlineLevel="1">
      <c r="B3188" s="116"/>
      <c r="C3188" s="35"/>
      <c r="D3188" s="36"/>
      <c r="E3188" s="36"/>
      <c r="F3188" s="36"/>
      <c r="G3188" s="36"/>
      <c r="H3188" s="37"/>
      <c r="I3188" s="38" t="s">
        <v>26</v>
      </c>
      <c r="J3188" s="21">
        <f>MIN(J3167:J3168,J3170,J3172,J3174,J3176,J3178,J3180,J3182,J3184)</f>
        <v>0</v>
      </c>
      <c r="K3188" s="21">
        <f t="shared" ref="K3188:AB3188" si="14093">MIN(K3167:K3168,K3170,K3172,K3174,K3176,K3178,K3180,K3182,K3184)</f>
        <v>0</v>
      </c>
      <c r="L3188" s="21">
        <f t="shared" si="14093"/>
        <v>0</v>
      </c>
      <c r="M3188" s="21">
        <f t="shared" si="14093"/>
        <v>0</v>
      </c>
      <c r="N3188" s="21">
        <f t="shared" si="14093"/>
        <v>0</v>
      </c>
      <c r="O3188" s="21">
        <f t="shared" si="14093"/>
        <v>0</v>
      </c>
      <c r="P3188" s="21">
        <f t="shared" si="14093"/>
        <v>0</v>
      </c>
      <c r="Q3188" s="21">
        <f t="shared" si="14093"/>
        <v>0</v>
      </c>
      <c r="R3188" s="21">
        <f t="shared" si="14093"/>
        <v>0</v>
      </c>
      <c r="S3188" s="21">
        <f t="shared" si="14093"/>
        <v>0</v>
      </c>
      <c r="T3188" s="21">
        <f t="shared" si="14093"/>
        <v>0</v>
      </c>
      <c r="U3188" s="21">
        <f t="shared" si="14093"/>
        <v>0</v>
      </c>
      <c r="V3188" s="21">
        <f t="shared" si="14093"/>
        <v>0</v>
      </c>
      <c r="W3188" s="21">
        <f t="shared" si="14093"/>
        <v>0</v>
      </c>
      <c r="X3188" s="21" t="e">
        <f t="shared" si="14093"/>
        <v>#DIV/0!</v>
      </c>
      <c r="Y3188" s="21">
        <f t="shared" si="14093"/>
        <v>0</v>
      </c>
      <c r="Z3188" s="21">
        <f t="shared" si="14093"/>
        <v>0</v>
      </c>
      <c r="AA3188" s="21">
        <f t="shared" si="14093"/>
        <v>0</v>
      </c>
      <c r="AB3188" s="21">
        <f t="shared" si="14093"/>
        <v>0</v>
      </c>
      <c r="AC3188" s="199"/>
      <c r="AD3188" s="200"/>
      <c r="AE3188" s="200"/>
      <c r="AF3188" s="200"/>
      <c r="AG3188" s="200"/>
      <c r="AH3188" s="200"/>
      <c r="AI3188" s="200"/>
      <c r="AJ3188" s="200"/>
      <c r="AK3188" s="201"/>
      <c r="AL3188" s="200"/>
      <c r="AM3188" s="202"/>
    </row>
    <row r="3189" spans="1:39" s="6" customFormat="1" outlineLevel="1">
      <c r="B3189" s="116"/>
      <c r="C3189" s="35"/>
      <c r="D3189" s="36"/>
      <c r="E3189" s="36"/>
      <c r="F3189" s="36"/>
      <c r="G3189" s="36"/>
      <c r="H3189" s="37"/>
      <c r="I3189" s="38" t="s">
        <v>25</v>
      </c>
      <c r="J3189" s="21">
        <f>MAX(J3167:J3168,J3170,J3172,J3174,J3176,J3178,J3180,J3182,J3184)</f>
        <v>0</v>
      </c>
      <c r="K3189" s="21">
        <f t="shared" ref="K3189:AB3189" si="14094">MAX(K3167:K3168,K3170,K3172,K3174,K3176,K3178,K3180,K3182,K3184)</f>
        <v>0</v>
      </c>
      <c r="L3189" s="21">
        <f t="shared" si="14094"/>
        <v>0</v>
      </c>
      <c r="M3189" s="21">
        <f t="shared" si="14094"/>
        <v>0</v>
      </c>
      <c r="N3189" s="21">
        <f t="shared" si="14094"/>
        <v>0</v>
      </c>
      <c r="O3189" s="21">
        <f t="shared" si="14094"/>
        <v>0</v>
      </c>
      <c r="P3189" s="21">
        <f t="shared" si="14094"/>
        <v>0</v>
      </c>
      <c r="Q3189" s="21">
        <f t="shared" si="14094"/>
        <v>0</v>
      </c>
      <c r="R3189" s="21">
        <f t="shared" si="14094"/>
        <v>0</v>
      </c>
      <c r="S3189" s="21">
        <f t="shared" si="14094"/>
        <v>0</v>
      </c>
      <c r="T3189" s="21">
        <f t="shared" si="14094"/>
        <v>0</v>
      </c>
      <c r="U3189" s="21">
        <f t="shared" si="14094"/>
        <v>0</v>
      </c>
      <c r="V3189" s="21">
        <f t="shared" si="14094"/>
        <v>0</v>
      </c>
      <c r="W3189" s="21">
        <f t="shared" si="14094"/>
        <v>0</v>
      </c>
      <c r="X3189" s="21" t="e">
        <f t="shared" si="14094"/>
        <v>#DIV/0!</v>
      </c>
      <c r="Y3189" s="21">
        <f t="shared" si="14094"/>
        <v>0</v>
      </c>
      <c r="Z3189" s="21">
        <f t="shared" si="14094"/>
        <v>0</v>
      </c>
      <c r="AA3189" s="21">
        <f t="shared" si="14094"/>
        <v>0</v>
      </c>
      <c r="AB3189" s="21">
        <f t="shared" si="14094"/>
        <v>0</v>
      </c>
      <c r="AC3189" s="199"/>
      <c r="AD3189" s="200"/>
      <c r="AE3189" s="200"/>
      <c r="AF3189" s="200"/>
      <c r="AG3189" s="200"/>
      <c r="AH3189" s="200"/>
      <c r="AI3189" s="200"/>
      <c r="AJ3189" s="200"/>
      <c r="AK3189" s="201"/>
      <c r="AL3189" s="200"/>
      <c r="AM3189" s="202"/>
    </row>
    <row r="3190" spans="1:39" s="6" customFormat="1" outlineLevel="1">
      <c r="B3190" s="116"/>
      <c r="C3190" s="35"/>
      <c r="D3190" s="36"/>
      <c r="E3190" s="36"/>
      <c r="F3190" s="36"/>
      <c r="G3190" s="36"/>
      <c r="H3190" s="37"/>
      <c r="I3190" s="38"/>
      <c r="J3190" s="21"/>
      <c r="K3190" s="21"/>
      <c r="L3190" s="21"/>
      <c r="M3190" s="21"/>
      <c r="N3190" s="21"/>
      <c r="O3190" s="21"/>
      <c r="P3190" s="21"/>
      <c r="Q3190" s="21"/>
      <c r="R3190" s="21"/>
      <c r="S3190" s="21"/>
      <c r="T3190" s="21"/>
      <c r="U3190" s="21"/>
      <c r="V3190" s="21"/>
      <c r="W3190" s="21"/>
      <c r="X3190" s="21"/>
      <c r="Y3190" s="21"/>
      <c r="Z3190" s="21"/>
      <c r="AA3190" s="21"/>
      <c r="AB3190" s="21"/>
      <c r="AC3190" s="200"/>
      <c r="AD3190" s="200"/>
      <c r="AE3190" s="200"/>
      <c r="AF3190" s="200"/>
      <c r="AG3190" s="200"/>
      <c r="AH3190" s="200"/>
      <c r="AI3190" s="200"/>
      <c r="AJ3190" s="200"/>
      <c r="AK3190" s="200"/>
      <c r="AL3190" s="200"/>
      <c r="AM3190" s="202"/>
    </row>
    <row r="3191" spans="1:39" s="31" customFormat="1" ht="16.5" outlineLevel="1" thickBot="1">
      <c r="B3191" s="117"/>
      <c r="C3191" s="39"/>
      <c r="D3191" s="40"/>
      <c r="E3191" s="40"/>
      <c r="F3191" s="40"/>
      <c r="G3191" s="40"/>
      <c r="H3191" s="41"/>
      <c r="I3191" s="42"/>
      <c r="J3191" s="43"/>
      <c r="K3191" s="43"/>
      <c r="L3191" s="43"/>
      <c r="M3191" s="43"/>
      <c r="N3191" s="43"/>
      <c r="O3191" s="43"/>
      <c r="P3191" s="43"/>
      <c r="Q3191" s="43"/>
      <c r="R3191" s="43"/>
      <c r="S3191" s="43"/>
      <c r="T3191" s="43"/>
      <c r="U3191" s="43"/>
      <c r="V3191" s="43"/>
      <c r="W3191" s="43"/>
      <c r="X3191" s="43"/>
      <c r="Y3191" s="43"/>
      <c r="Z3191" s="43"/>
      <c r="AA3191" s="43"/>
      <c r="AB3191" s="43"/>
      <c r="AC3191" s="204"/>
      <c r="AD3191" s="204"/>
      <c r="AE3191" s="204"/>
      <c r="AF3191" s="204"/>
      <c r="AG3191" s="204"/>
      <c r="AH3191" s="204"/>
      <c r="AI3191" s="204"/>
      <c r="AJ3191" s="204"/>
      <c r="AK3191" s="204"/>
      <c r="AL3191" s="204"/>
      <c r="AM3191" s="205"/>
    </row>
    <row r="3192" spans="1:39" customFormat="1">
      <c r="B3192" s="118"/>
      <c r="C3192" s="28"/>
      <c r="D3192" s="19"/>
      <c r="E3192" s="19"/>
      <c r="F3192" s="19"/>
      <c r="G3192" s="19"/>
      <c r="H3192" s="29"/>
      <c r="I3192" s="20"/>
      <c r="J3192" s="30"/>
      <c r="K3192" s="30"/>
      <c r="L3192" s="30"/>
      <c r="M3192" s="30"/>
      <c r="N3192" s="30"/>
      <c r="O3192" s="30"/>
      <c r="P3192" s="30"/>
      <c r="Q3192" s="30"/>
      <c r="R3192" s="30"/>
      <c r="S3192" s="30"/>
      <c r="T3192" s="30"/>
      <c r="U3192" s="30"/>
      <c r="V3192" s="30"/>
      <c r="W3192" s="30"/>
      <c r="X3192" s="30"/>
      <c r="Y3192" s="30"/>
      <c r="Z3192" s="30"/>
      <c r="AA3192" s="30"/>
      <c r="AB3192" s="30"/>
      <c r="AC3192" s="206"/>
      <c r="AD3192" s="206"/>
      <c r="AE3192" s="206"/>
      <c r="AF3192" s="206"/>
      <c r="AG3192" s="206"/>
      <c r="AH3192" s="206"/>
      <c r="AI3192" s="206"/>
      <c r="AJ3192" s="206"/>
      <c r="AK3192" s="206"/>
      <c r="AL3192" s="206"/>
      <c r="AM3192" s="207"/>
    </row>
    <row r="3193" spans="1:39" customFormat="1" outlineLevel="1">
      <c r="B3193" s="114" t="s">
        <v>41</v>
      </c>
      <c r="C3193" s="28"/>
      <c r="D3193" s="19"/>
      <c r="E3193" s="19"/>
      <c r="F3193" s="19"/>
      <c r="G3193" s="19"/>
      <c r="H3193" s="29"/>
      <c r="I3193" s="20"/>
      <c r="J3193" s="30"/>
      <c r="K3193" s="30"/>
      <c r="L3193" s="30"/>
      <c r="M3193" s="30"/>
      <c r="N3193" s="30"/>
      <c r="O3193" s="30"/>
      <c r="P3193" s="30"/>
      <c r="Q3193" s="30"/>
      <c r="R3193" s="30"/>
      <c r="S3193" s="30"/>
      <c r="T3193" s="30"/>
      <c r="U3193" s="30"/>
      <c r="V3193" s="30"/>
      <c r="W3193" s="30"/>
      <c r="X3193" s="30"/>
      <c r="Y3193" s="30"/>
      <c r="Z3193" s="30"/>
      <c r="AA3193" s="30"/>
      <c r="AB3193" s="30"/>
      <c r="AC3193" s="206"/>
      <c r="AD3193" s="206"/>
      <c r="AE3193" s="206"/>
      <c r="AF3193" s="206"/>
      <c r="AG3193" s="206"/>
      <c r="AH3193" s="206"/>
      <c r="AI3193" s="206"/>
      <c r="AJ3193" s="206"/>
      <c r="AK3193" s="206"/>
      <c r="AL3193" s="206"/>
      <c r="AM3193" s="207"/>
    </row>
    <row r="3194" spans="1:39" customFormat="1" outlineLevel="1">
      <c r="A3194" t="str">
        <f>B3194&amp;C3194</f>
        <v>Surname, Forename1</v>
      </c>
      <c r="B3194" s="255" t="s">
        <v>28</v>
      </c>
      <c r="C3194" s="122">
        <v>1</v>
      </c>
      <c r="D3194" s="26" t="s">
        <v>22</v>
      </c>
      <c r="E3194" s="103"/>
      <c r="F3194" s="217"/>
      <c r="G3194" s="218"/>
      <c r="H3194" s="16"/>
      <c r="I3194" s="16"/>
      <c r="J3194" s="17"/>
      <c r="K3194" s="94"/>
      <c r="L3194" s="94"/>
      <c r="M3194" s="94"/>
      <c r="N3194" s="94"/>
      <c r="O3194" s="94"/>
      <c r="P3194" s="94"/>
      <c r="Q3194" s="17">
        <f>SUM(K3194:P3194)</f>
        <v>0</v>
      </c>
      <c r="R3194" s="94"/>
      <c r="S3194" s="94"/>
      <c r="T3194" s="17">
        <f>SUM(R3194:S3194)</f>
        <v>0</v>
      </c>
      <c r="U3194" s="17"/>
      <c r="V3194" s="94"/>
      <c r="W3194" s="17"/>
      <c r="X3194" s="94" t="e">
        <f>AVERAGE(V3194:W3194)</f>
        <v>#DIV/0!</v>
      </c>
      <c r="Y3194" s="17"/>
      <c r="Z3194" s="17"/>
      <c r="AA3194" s="17"/>
      <c r="AB3194" s="17"/>
      <c r="AC3194" s="190">
        <f>IF(J3194&lt;&gt;0,INT(25.4347*POWER((18-J3194),1.81)),0)</f>
        <v>0</v>
      </c>
      <c r="AD3194" s="190">
        <f>IF(Q3194&lt;&gt;0,INT(0.14354*POWER(((10*Q3194)-220),1.4)),0)</f>
        <v>0</v>
      </c>
      <c r="AE3194" s="190">
        <f>IF(T3194&lt;&gt;0,INT(51.39*POWER((T3194-1.5),1.05)),0)</f>
        <v>0</v>
      </c>
      <c r="AF3194" s="190">
        <f>IF(U3194&lt;&gt;0,INT(0.8465*POWER(((100*U3194)-75),1.42)),0)</f>
        <v>0</v>
      </c>
      <c r="AG3194" s="190" t="e">
        <f>IF(X3194&lt;&gt;0,INT(1.53775*POWER((82-X3194),1.81)),0)</f>
        <v>#DIV/0!</v>
      </c>
      <c r="AH3194" s="190">
        <f>IF(Y3194&lt;&gt;0,INT(5.74352*POWER((28.5-Y3194),1.92)),0)</f>
        <v>0</v>
      </c>
      <c r="AI3194" s="190">
        <f>IF(Z3194&lt;&gt;0,INT(12.91*POWER((Z3194-4),1.1)),0)</f>
        <v>0</v>
      </c>
      <c r="AJ3194" s="190">
        <f>IF(AA3194&lt;&gt;0,INT(0.2797*POWER(((100*AA3194)),1.35)),0)</f>
        <v>0</v>
      </c>
      <c r="AK3194" s="191">
        <f>IF(AB3194&lt;&gt;0,INT(100.14*POWER((AB3194-1),1.08)),0)</f>
        <v>0</v>
      </c>
      <c r="AL3194" s="208">
        <v>7</v>
      </c>
      <c r="AM3194" s="193" t="e">
        <f>SUM(AC3194:AK3194)</f>
        <v>#DIV/0!</v>
      </c>
    </row>
    <row r="3195" spans="1:39" customFormat="1" outlineLevel="1">
      <c r="A3195" t="str">
        <f>B3194&amp;C3195</f>
        <v>Surname, Forename2</v>
      </c>
      <c r="B3195" s="256"/>
      <c r="C3195" s="123">
        <v>2</v>
      </c>
      <c r="D3195" s="26" t="s">
        <v>22</v>
      </c>
      <c r="E3195" s="103"/>
      <c r="F3195" s="219"/>
      <c r="G3195" s="220"/>
      <c r="H3195" s="15"/>
      <c r="I3195" s="16"/>
      <c r="J3195" s="17"/>
      <c r="K3195" s="94"/>
      <c r="L3195" s="94"/>
      <c r="M3195" s="94"/>
      <c r="N3195" s="94"/>
      <c r="O3195" s="94"/>
      <c r="P3195" s="94"/>
      <c r="Q3195" s="17" t="str">
        <f>IF(SUM(K3195:P3195)=0,"",SUM(K3195:P3195))</f>
        <v/>
      </c>
      <c r="R3195" s="94"/>
      <c r="S3195" s="94"/>
      <c r="T3195" s="17" t="str">
        <f>IF(SUM(R3195:S3195)=0,"",SUM(R3195:S3195))</f>
        <v/>
      </c>
      <c r="U3195" s="17"/>
      <c r="V3195" s="94"/>
      <c r="W3195" s="17"/>
      <c r="X3195" s="94" t="str">
        <f>IFERROR(AVERAGE(V3195:W3195),"")</f>
        <v/>
      </c>
      <c r="Y3195" s="17"/>
      <c r="Z3195" s="17"/>
      <c r="AA3195" s="71"/>
      <c r="AB3195" s="17"/>
      <c r="AC3195" s="190" t="str">
        <f>IF(J3195="","",IF(J3195&lt;&gt;0,INT(25.4347*POWER((18-J3195),1.81)),0))</f>
        <v/>
      </c>
      <c r="AD3195" s="190" t="str">
        <f>IFERROR(IF(Q3195&lt;&gt;0,INT(0.14354*POWER(((10*Q3195)-220),1.4)),0),"")</f>
        <v/>
      </c>
      <c r="AE3195" s="190" t="str">
        <f>IFERROR(IF(T3195&lt;&gt;0,INT(51.39*POWER((T3195-1.5),1.05)),0),"")</f>
        <v/>
      </c>
      <c r="AF3195" s="190">
        <f>IF(U3195&lt;&gt;0,INT(0.8465*POWER(((100*U3195)-75),1.42)),0)</f>
        <v>0</v>
      </c>
      <c r="AG3195" s="190" t="str">
        <f>IFERROR(IF(X3195&lt;&gt;0,INT(1.53775*POWER((82-X3195),1.81)),0),"")</f>
        <v/>
      </c>
      <c r="AH3195" s="190" t="str">
        <f>IF(Y3195="","",IF(Y3195&lt;&gt;0,INT(5.74352*POWER((28.5-Y3195),1.92)),0))</f>
        <v/>
      </c>
      <c r="AI3195" s="190">
        <f>IF(Z3195&lt;&gt;0,INT(12.91*POWER((Z3195-4),1.1)),0)</f>
        <v>0</v>
      </c>
      <c r="AJ3195" s="190" t="str">
        <f>IF(AA3195="","",IF(AA3195&lt;&gt;0,INT(0.2797*POWER(((100*AA3195)),1.35)),0))</f>
        <v/>
      </c>
      <c r="AK3195" s="191" t="str">
        <f>IF(AB3195="","",IF(AB3195&lt;&gt;0,INT(100.14*POWER((AB3195-1),1.08)),0))</f>
        <v/>
      </c>
      <c r="AL3195" s="192">
        <f>COUNT(J3195,Q3195,T3195,X3195,Y3195,AA3195,AB3195)</f>
        <v>0</v>
      </c>
      <c r="AM3195" s="193" t="str">
        <f>IF(AL3195=0,"",SUM(AC3195:AK3195))</f>
        <v/>
      </c>
    </row>
    <row r="3196" spans="1:39" customFormat="1" outlineLevel="1">
      <c r="B3196" s="256"/>
      <c r="C3196" s="124" t="s">
        <v>65</v>
      </c>
      <c r="D3196" s="103"/>
      <c r="E3196" s="103"/>
      <c r="F3196" s="219"/>
      <c r="G3196" s="220"/>
      <c r="H3196" s="104"/>
      <c r="I3196" s="105"/>
      <c r="J3196" s="107" t="str">
        <f>IFERROR((J3194-J3195)/J3195*100%,"")</f>
        <v/>
      </c>
      <c r="K3196" s="107" t="str">
        <f>IFERROR((K3195-K3194)/K3195*100%,"")</f>
        <v/>
      </c>
      <c r="L3196" s="107" t="str">
        <f t="shared" ref="L3196:S3196" si="14095">IFERROR((L3195-L3194)/L3195*100%,"")</f>
        <v/>
      </c>
      <c r="M3196" s="107" t="str">
        <f t="shared" si="14095"/>
        <v/>
      </c>
      <c r="N3196" s="107" t="str">
        <f t="shared" si="14095"/>
        <v/>
      </c>
      <c r="O3196" s="107" t="str">
        <f t="shared" si="14095"/>
        <v/>
      </c>
      <c r="P3196" s="107" t="str">
        <f t="shared" si="14095"/>
        <v/>
      </c>
      <c r="Q3196" s="107" t="str">
        <f t="shared" si="14095"/>
        <v/>
      </c>
      <c r="R3196" s="107" t="str">
        <f t="shared" si="14095"/>
        <v/>
      </c>
      <c r="S3196" s="107" t="str">
        <f t="shared" si="14095"/>
        <v/>
      </c>
      <c r="T3196" s="107" t="str">
        <f>IFERROR((T3195-T3194)/T3195*100%,"")</f>
        <v/>
      </c>
      <c r="U3196" s="107" t="str">
        <f t="shared" ref="U3196" si="14096">IFERROR((U3195-U3194)/U3195*100%,"")</f>
        <v/>
      </c>
      <c r="V3196" s="107" t="str">
        <f>IFERROR((V3194-V3195)/V3195*100%,"")</f>
        <v/>
      </c>
      <c r="W3196" s="107" t="str">
        <f>IFERROR((W3194-W3195)/W3195*100%,"")</f>
        <v/>
      </c>
      <c r="X3196" s="107" t="str">
        <f>IFERROR((X3194-X3195)/X3195*100%,"")</f>
        <v/>
      </c>
      <c r="Y3196" s="107" t="str">
        <f>IFERROR((Y3194-Y3195)/Y3195*100%,"")</f>
        <v/>
      </c>
      <c r="Z3196" s="107" t="str">
        <f t="shared" ref="Z3196:AB3196" si="14097">IFERROR((Z3195-Z3194)/Z3195*100%,"")</f>
        <v/>
      </c>
      <c r="AA3196" s="107" t="str">
        <f t="shared" si="14097"/>
        <v/>
      </c>
      <c r="AB3196" s="107" t="str">
        <f t="shared" si="14097"/>
        <v/>
      </c>
      <c r="AC3196" s="194" t="str">
        <f t="shared" ref="AC3196" si="14098">IFERROR((AC3195-AC3194)/AC3195*100%,"")</f>
        <v/>
      </c>
      <c r="AD3196" s="194" t="str">
        <f t="shared" ref="AD3196" si="14099">IFERROR((AD3195-AD3194)/AD3195*100%,"")</f>
        <v/>
      </c>
      <c r="AE3196" s="194" t="str">
        <f t="shared" ref="AE3196" si="14100">IFERROR((AE3195-AE3194)/AE3195*100%,"")</f>
        <v/>
      </c>
      <c r="AF3196" s="194" t="str">
        <f t="shared" ref="AF3196" si="14101">IFERROR((AF3195-AF3194)/AF3195*100%,"")</f>
        <v/>
      </c>
      <c r="AG3196" s="194" t="str">
        <f t="shared" ref="AG3196" si="14102">IFERROR((AG3195-AG3194)/AG3195*100%,"")</f>
        <v/>
      </c>
      <c r="AH3196" s="194" t="str">
        <f t="shared" ref="AH3196" si="14103">IFERROR((AH3195-AH3194)/AH3195*100%,"")</f>
        <v/>
      </c>
      <c r="AI3196" s="194" t="str">
        <f t="shared" ref="AI3196" si="14104">IFERROR((AI3195-AI3194)/AI3195*100%,"")</f>
        <v/>
      </c>
      <c r="AJ3196" s="194" t="str">
        <f t="shared" ref="AJ3196" si="14105">IFERROR((AJ3195-AJ3194)/AJ3195*100%,"")</f>
        <v/>
      </c>
      <c r="AK3196" s="194" t="str">
        <f t="shared" ref="AK3196" si="14106">IFERROR((AK3195-AK3194)/AK3195*100%,"")</f>
        <v/>
      </c>
      <c r="AL3196" s="194" t="str">
        <f t="shared" ref="AL3196:AM3196" si="14107">IFERROR((AL3195-AL3194)/AL3195*100%,"")</f>
        <v/>
      </c>
      <c r="AM3196" s="228" t="str">
        <f t="shared" si="14107"/>
        <v/>
      </c>
    </row>
    <row r="3197" spans="1:39" customFormat="1" outlineLevel="1">
      <c r="A3197" t="str">
        <f>B3194&amp;C3197</f>
        <v>Surname, Forename3</v>
      </c>
      <c r="B3197" s="256"/>
      <c r="C3197" s="123">
        <v>3</v>
      </c>
      <c r="D3197" s="26" t="s">
        <v>22</v>
      </c>
      <c r="E3197" s="103"/>
      <c r="F3197" s="219"/>
      <c r="G3197" s="220"/>
      <c r="H3197" s="15"/>
      <c r="I3197" s="16"/>
      <c r="J3197" s="17"/>
      <c r="K3197" s="94"/>
      <c r="L3197" s="94"/>
      <c r="M3197" s="94"/>
      <c r="N3197" s="94"/>
      <c r="O3197" s="94"/>
      <c r="P3197" s="94"/>
      <c r="Q3197" s="17" t="str">
        <f>IF(SUM(K3197:P3197)=0,"",SUM(K3197:P3197))</f>
        <v/>
      </c>
      <c r="R3197" s="94"/>
      <c r="S3197" s="94"/>
      <c r="T3197" s="17" t="str">
        <f>IF(SUM(R3197:S3197)=0,"",SUM(R3197:S3197))</f>
        <v/>
      </c>
      <c r="U3197" s="17"/>
      <c r="V3197" s="94"/>
      <c r="W3197" s="17"/>
      <c r="X3197" s="94" t="str">
        <f>IFERROR(AVERAGE(V3197:W3197),"")</f>
        <v/>
      </c>
      <c r="Y3197" s="17"/>
      <c r="Z3197" s="17"/>
      <c r="AA3197" s="71"/>
      <c r="AB3197" s="17"/>
      <c r="AC3197" s="190" t="str">
        <f>IF(J3197="","",IF(J3197&lt;&gt;0,INT(25.4347*POWER((18-J3197),1.81)),0))</f>
        <v/>
      </c>
      <c r="AD3197" s="190" t="str">
        <f>IFERROR(IF(Q3197&lt;&gt;0,INT(0.14354*POWER(((10*Q3197)-220),1.4)),0),"")</f>
        <v/>
      </c>
      <c r="AE3197" s="190" t="str">
        <f>IFERROR(IF(T3197&lt;&gt;0,INT(51.39*POWER((T3197-1.5),1.05)),0),"")</f>
        <v/>
      </c>
      <c r="AF3197" s="190">
        <f>IF(U3197&lt;&gt;0,INT(0.8465*POWER(((100*U3197)-75),1.42)),0)</f>
        <v>0</v>
      </c>
      <c r="AG3197" s="190" t="str">
        <f>IFERROR(IF(X3197&lt;&gt;0,INT(1.53775*POWER((82-X3197),1.81)),0),"")</f>
        <v/>
      </c>
      <c r="AH3197" s="190" t="str">
        <f>IF(Y3197="","",IF(Y3197&lt;&gt;0,INT(5.74352*POWER((28.5-Y3197),1.92)),0))</f>
        <v/>
      </c>
      <c r="AI3197" s="190">
        <f>IF(Z3197&lt;&gt;0,INT(12.91*POWER((Z3197-4),1.1)),0)</f>
        <v>0</v>
      </c>
      <c r="AJ3197" s="190" t="str">
        <f>IF(AA3197="","",IF(AA3197&lt;&gt;0,INT(0.2797*POWER(((100*AA3197)),1.35)),0))</f>
        <v/>
      </c>
      <c r="AK3197" s="191" t="str">
        <f>IF(AB3197="","",IF(AB3197&lt;&gt;0,INT(100.14*POWER((AB3197-1),1.08)),0))</f>
        <v/>
      </c>
      <c r="AL3197" s="192">
        <f>COUNT(J3197,Q3197,T3197,X3197,Y3197,AA3197,AB3197)</f>
        <v>0</v>
      </c>
      <c r="AM3197" s="193" t="str">
        <f>IF(AL3197=0,"",SUM(AC3197:AK3197))</f>
        <v/>
      </c>
    </row>
    <row r="3198" spans="1:39" customFormat="1" outlineLevel="1">
      <c r="B3198" s="256"/>
      <c r="C3198" s="124" t="s">
        <v>65</v>
      </c>
      <c r="D3198" s="103"/>
      <c r="E3198" s="103"/>
      <c r="F3198" s="219"/>
      <c r="G3198" s="220"/>
      <c r="H3198" s="104"/>
      <c r="I3198" s="105"/>
      <c r="J3198" s="107" t="str">
        <f>IFERROR((J3195-J3197)/J3197*100%,"")</f>
        <v/>
      </c>
      <c r="K3198" s="107" t="str">
        <f t="shared" ref="K3198:T3198" si="14108">IFERROR((K3197-K3195)/K3197*100%,"")</f>
        <v/>
      </c>
      <c r="L3198" s="107" t="str">
        <f t="shared" si="14108"/>
        <v/>
      </c>
      <c r="M3198" s="107" t="str">
        <f t="shared" si="14108"/>
        <v/>
      </c>
      <c r="N3198" s="107" t="str">
        <f t="shared" si="14108"/>
        <v/>
      </c>
      <c r="O3198" s="107" t="str">
        <f t="shared" si="14108"/>
        <v/>
      </c>
      <c r="P3198" s="107" t="str">
        <f t="shared" si="14108"/>
        <v/>
      </c>
      <c r="Q3198" s="107" t="str">
        <f t="shared" si="14108"/>
        <v/>
      </c>
      <c r="R3198" s="107" t="str">
        <f t="shared" si="14108"/>
        <v/>
      </c>
      <c r="S3198" s="107" t="str">
        <f t="shared" si="14108"/>
        <v/>
      </c>
      <c r="T3198" s="107" t="str">
        <f t="shared" si="14108"/>
        <v/>
      </c>
      <c r="U3198" s="107" t="str">
        <f t="shared" ref="U3198" si="14109">IFERROR((U3197-U3196)/U3197*100%,"")</f>
        <v/>
      </c>
      <c r="V3198" s="107" t="str">
        <f>IFERROR((V3195-V3197)/V3197*100%,"")</f>
        <v/>
      </c>
      <c r="W3198" s="107" t="str">
        <f>IFERROR((W3195-W3197)/W3197*100%,"")</f>
        <v/>
      </c>
      <c r="X3198" s="107" t="str">
        <f>IFERROR((X3195-X3197)/X3197*100%,"")</f>
        <v/>
      </c>
      <c r="Y3198" s="107" t="str">
        <f>IFERROR((Y3195-Y3197)/Y3197*100%,"")</f>
        <v/>
      </c>
      <c r="Z3198" s="107" t="str">
        <f t="shared" ref="Z3198" si="14110">IFERROR((Z3197-Z3196)/Z3197*100%,"")</f>
        <v/>
      </c>
      <c r="AA3198" s="107" t="str">
        <f>IFERROR((AA3197-AA3195)/AA3197*100%,"")</f>
        <v/>
      </c>
      <c r="AB3198" s="107" t="str">
        <f>IFERROR((AB3197-AB3195)/AB3197*100%,"")</f>
        <v/>
      </c>
      <c r="AC3198" s="194" t="str">
        <f t="shared" ref="AC3198" si="14111">IFERROR((AC3197-AC3196)/AC3197*100%,"")</f>
        <v/>
      </c>
      <c r="AD3198" s="194" t="str">
        <f t="shared" ref="AD3198" si="14112">IFERROR((AD3197-AD3196)/AD3197*100%,"")</f>
        <v/>
      </c>
      <c r="AE3198" s="194" t="str">
        <f t="shared" ref="AE3198" si="14113">IFERROR((AE3197-AE3196)/AE3197*100%,"")</f>
        <v/>
      </c>
      <c r="AF3198" s="194" t="str">
        <f t="shared" ref="AF3198" si="14114">IFERROR((AF3197-AF3196)/AF3197*100%,"")</f>
        <v/>
      </c>
      <c r="AG3198" s="194" t="str">
        <f t="shared" ref="AG3198" si="14115">IFERROR((AG3197-AG3196)/AG3197*100%,"")</f>
        <v/>
      </c>
      <c r="AH3198" s="194" t="str">
        <f t="shared" ref="AH3198" si="14116">IFERROR((AH3197-AH3196)/AH3197*100%,"")</f>
        <v/>
      </c>
      <c r="AI3198" s="194" t="str">
        <f t="shared" ref="AI3198" si="14117">IFERROR((AI3197-AI3196)/AI3197*100%,"")</f>
        <v/>
      </c>
      <c r="AJ3198" s="194" t="str">
        <f t="shared" ref="AJ3198" si="14118">IFERROR((AJ3197-AJ3196)/AJ3197*100%,"")</f>
        <v/>
      </c>
      <c r="AK3198" s="194" t="str">
        <f t="shared" ref="AK3198" si="14119">IFERROR((AK3197-AK3196)/AK3197*100%,"")</f>
        <v/>
      </c>
      <c r="AL3198" s="194" t="str">
        <f t="shared" ref="AL3198" si="14120">IFERROR((AL3197-AL3196)/AL3197*100%,"")</f>
        <v/>
      </c>
      <c r="AM3198" s="227" t="str">
        <f>IFERROR((AM3197-AM3195)/AM3197*100%,"")</f>
        <v/>
      </c>
    </row>
    <row r="3199" spans="1:39" customFormat="1" outlineLevel="1">
      <c r="A3199" t="str">
        <f>B3194&amp;C3199</f>
        <v>Surname, Forename4</v>
      </c>
      <c r="B3199" s="256"/>
      <c r="C3199" s="123">
        <v>4</v>
      </c>
      <c r="D3199" s="26" t="s">
        <v>22</v>
      </c>
      <c r="E3199" s="103"/>
      <c r="F3199" s="219"/>
      <c r="G3199" s="220"/>
      <c r="H3199" s="15"/>
      <c r="I3199" s="16"/>
      <c r="J3199" s="17"/>
      <c r="K3199" s="94"/>
      <c r="L3199" s="94"/>
      <c r="M3199" s="94"/>
      <c r="N3199" s="94"/>
      <c r="O3199" s="94"/>
      <c r="P3199" s="94"/>
      <c r="Q3199" s="17" t="str">
        <f>IF(SUM(K3199:P3199)=0,"",SUM(K3199:P3199))</f>
        <v/>
      </c>
      <c r="R3199" s="94"/>
      <c r="S3199" s="94"/>
      <c r="T3199" s="17" t="str">
        <f>IF(SUM(R3199:S3199)=0,"",SUM(R3199:S3199))</f>
        <v/>
      </c>
      <c r="U3199" s="17"/>
      <c r="V3199" s="94"/>
      <c r="W3199" s="17"/>
      <c r="X3199" s="94" t="str">
        <f>IFERROR(AVERAGE(V3199:W3199),"")</f>
        <v/>
      </c>
      <c r="Y3199" s="17"/>
      <c r="Z3199" s="17"/>
      <c r="AA3199" s="71"/>
      <c r="AB3199" s="17"/>
      <c r="AC3199" s="190" t="str">
        <f>IF(J3199="","",IF(J3199&lt;&gt;0,INT(25.4347*POWER((18-J3199),1.81)),0))</f>
        <v/>
      </c>
      <c r="AD3199" s="190" t="str">
        <f>IFERROR(IF(Q3199&lt;&gt;0,INT(0.14354*POWER(((10*Q3199)-220),1.4)),0),"")</f>
        <v/>
      </c>
      <c r="AE3199" s="190" t="str">
        <f>IFERROR(IF(T3199&lt;&gt;0,INT(51.39*POWER((T3199-1.5),1.05)),0),"")</f>
        <v/>
      </c>
      <c r="AF3199" s="190">
        <f>IF(U3199&lt;&gt;0,INT(0.8465*POWER(((100*U3199)-75),1.42)),0)</f>
        <v>0</v>
      </c>
      <c r="AG3199" s="190" t="str">
        <f>IFERROR(IF(X3199&lt;&gt;0,INT(1.53775*POWER((82-X3199),1.81)),0),"")</f>
        <v/>
      </c>
      <c r="AH3199" s="190" t="str">
        <f>IF(Y3199="","",IF(Y3199&lt;&gt;0,INT(5.74352*POWER((28.5-Y3199),1.92)),0))</f>
        <v/>
      </c>
      <c r="AI3199" s="190">
        <f>IF(Z3199&lt;&gt;0,INT(12.91*POWER((Z3199-4),1.1)),0)</f>
        <v>0</v>
      </c>
      <c r="AJ3199" s="190" t="str">
        <f>IF(AA3199="","",IF(AA3199&lt;&gt;0,INT(0.2797*POWER(((100*AA3199)),1.35)),0))</f>
        <v/>
      </c>
      <c r="AK3199" s="191" t="str">
        <f>IF(AB3199="","",IF(AB3199&lt;&gt;0,INT(100.14*POWER((AB3199-1),1.08)),0))</f>
        <v/>
      </c>
      <c r="AL3199" s="192">
        <f>COUNT(J3199,Q3199,T3199,X3199,Y3199,AA3199,AB3199)</f>
        <v>0</v>
      </c>
      <c r="AM3199" s="193" t="str">
        <f>IF(AL3199=0,"",SUM(AC3199:AK3199))</f>
        <v/>
      </c>
    </row>
    <row r="3200" spans="1:39" customFormat="1" outlineLevel="1">
      <c r="B3200" s="256"/>
      <c r="C3200" s="124" t="s">
        <v>65</v>
      </c>
      <c r="D3200" s="103"/>
      <c r="E3200" s="103"/>
      <c r="F3200" s="219"/>
      <c r="G3200" s="220"/>
      <c r="H3200" s="104"/>
      <c r="I3200" s="105"/>
      <c r="J3200" s="107" t="str">
        <f>IFERROR((J3197-J3199)/J3199*100%,"")</f>
        <v/>
      </c>
      <c r="K3200" s="107" t="str">
        <f t="shared" ref="K3200:T3200" si="14121">IFERROR((K3199-K3197)/K3199*100%,"")</f>
        <v/>
      </c>
      <c r="L3200" s="107" t="str">
        <f t="shared" si="14121"/>
        <v/>
      </c>
      <c r="M3200" s="107" t="str">
        <f t="shared" si="14121"/>
        <v/>
      </c>
      <c r="N3200" s="107" t="str">
        <f t="shared" si="14121"/>
        <v/>
      </c>
      <c r="O3200" s="107" t="str">
        <f t="shared" si="14121"/>
        <v/>
      </c>
      <c r="P3200" s="107" t="str">
        <f t="shared" si="14121"/>
        <v/>
      </c>
      <c r="Q3200" s="107" t="str">
        <f t="shared" si="14121"/>
        <v/>
      </c>
      <c r="R3200" s="107" t="str">
        <f t="shared" si="14121"/>
        <v/>
      </c>
      <c r="S3200" s="107" t="str">
        <f t="shared" si="14121"/>
        <v/>
      </c>
      <c r="T3200" s="107" t="str">
        <f t="shared" si="14121"/>
        <v/>
      </c>
      <c r="U3200" s="107" t="str">
        <f t="shared" ref="U3200" si="14122">IFERROR((U3199-U3198)/U3199*100%,"")</f>
        <v/>
      </c>
      <c r="V3200" s="107" t="str">
        <f>IFERROR((V3197-V3199)/V3199*100%,"")</f>
        <v/>
      </c>
      <c r="W3200" s="107" t="str">
        <f>IFERROR((W3197-W3199)/W3199*100%,"")</f>
        <v/>
      </c>
      <c r="X3200" s="107" t="str">
        <f>IFERROR((X3197-X3199)/X3199*100%,"")</f>
        <v/>
      </c>
      <c r="Y3200" s="107" t="str">
        <f>IFERROR((Y3197-Y3199)/Y3199*100%,"")</f>
        <v/>
      </c>
      <c r="Z3200" s="107" t="str">
        <f t="shared" ref="Z3200" si="14123">IFERROR((Z3199-Z3198)/Z3199*100%,"")</f>
        <v/>
      </c>
      <c r="AA3200" s="107" t="str">
        <f>IFERROR((AA3199-AA3197)/AA3199*100%,"")</f>
        <v/>
      </c>
      <c r="AB3200" s="107" t="str">
        <f>IFERROR((AB3199-AB3197)/AB3199*100%,"")</f>
        <v/>
      </c>
      <c r="AC3200" s="194" t="str">
        <f t="shared" ref="AC3200" si="14124">IFERROR((AC3199-AC3198)/AC3199*100%,"")</f>
        <v/>
      </c>
      <c r="AD3200" s="194" t="str">
        <f t="shared" ref="AD3200" si="14125">IFERROR((AD3199-AD3198)/AD3199*100%,"")</f>
        <v/>
      </c>
      <c r="AE3200" s="194" t="str">
        <f t="shared" ref="AE3200" si="14126">IFERROR((AE3199-AE3198)/AE3199*100%,"")</f>
        <v/>
      </c>
      <c r="AF3200" s="194" t="str">
        <f t="shared" ref="AF3200" si="14127">IFERROR((AF3199-AF3198)/AF3199*100%,"")</f>
        <v/>
      </c>
      <c r="AG3200" s="194" t="str">
        <f t="shared" ref="AG3200" si="14128">IFERROR((AG3199-AG3198)/AG3199*100%,"")</f>
        <v/>
      </c>
      <c r="AH3200" s="194" t="str">
        <f t="shared" ref="AH3200" si="14129">IFERROR((AH3199-AH3198)/AH3199*100%,"")</f>
        <v/>
      </c>
      <c r="AI3200" s="194" t="str">
        <f t="shared" ref="AI3200" si="14130">IFERROR((AI3199-AI3198)/AI3199*100%,"")</f>
        <v/>
      </c>
      <c r="AJ3200" s="194" t="str">
        <f t="shared" ref="AJ3200" si="14131">IFERROR((AJ3199-AJ3198)/AJ3199*100%,"")</f>
        <v/>
      </c>
      <c r="AK3200" s="194" t="str">
        <f t="shared" ref="AK3200" si="14132">IFERROR((AK3199-AK3198)/AK3199*100%,"")</f>
        <v/>
      </c>
      <c r="AL3200" s="194" t="str">
        <f t="shared" ref="AL3200" si="14133">IFERROR((AL3199-AL3198)/AL3199*100%,"")</f>
        <v/>
      </c>
      <c r="AM3200" s="227" t="str">
        <f>IFERROR((AM3199-AM3197)/AM3199*100%,"")</f>
        <v/>
      </c>
    </row>
    <row r="3201" spans="1:39" customFormat="1" outlineLevel="1">
      <c r="A3201" t="str">
        <f>B3194&amp;C3201</f>
        <v>Surname, Forename5</v>
      </c>
      <c r="B3201" s="256"/>
      <c r="C3201" s="123">
        <v>5</v>
      </c>
      <c r="D3201" s="26" t="s">
        <v>22</v>
      </c>
      <c r="E3201" s="103"/>
      <c r="F3201" s="219"/>
      <c r="G3201" s="220"/>
      <c r="H3201" s="15"/>
      <c r="I3201" s="16"/>
      <c r="J3201" s="17"/>
      <c r="K3201" s="94"/>
      <c r="L3201" s="94"/>
      <c r="M3201" s="94"/>
      <c r="N3201" s="94"/>
      <c r="O3201" s="94"/>
      <c r="P3201" s="94"/>
      <c r="Q3201" s="17" t="str">
        <f>IF(SUM(K3201:P3201)=0,"",SUM(K3201:P3201))</f>
        <v/>
      </c>
      <c r="R3201" s="94"/>
      <c r="S3201" s="94"/>
      <c r="T3201" s="17" t="str">
        <f>IF(SUM(R3201:S3201)=0,"",SUM(R3201:S3201))</f>
        <v/>
      </c>
      <c r="U3201" s="17"/>
      <c r="V3201" s="94"/>
      <c r="W3201" s="17"/>
      <c r="X3201" s="94" t="str">
        <f>IFERROR(AVERAGE(V3201:W3201),"")</f>
        <v/>
      </c>
      <c r="Y3201" s="17"/>
      <c r="Z3201" s="17"/>
      <c r="AA3201" s="71"/>
      <c r="AB3201" s="17"/>
      <c r="AC3201" s="190" t="str">
        <f>IF(J3201="","",IF(J3201&lt;&gt;0,INT(25.4347*POWER((18-J3201),1.81)),0))</f>
        <v/>
      </c>
      <c r="AD3201" s="190" t="str">
        <f>IFERROR(IF(Q3201&lt;&gt;0,INT(0.14354*POWER(((10*Q3201)-220),1.4)),0),"")</f>
        <v/>
      </c>
      <c r="AE3201" s="190" t="str">
        <f>IFERROR(IF(T3201&lt;&gt;0,INT(51.39*POWER((T3201-1.5),1.05)),0),"")</f>
        <v/>
      </c>
      <c r="AF3201" s="190">
        <f>IF(U3201&lt;&gt;0,INT(0.8465*POWER(((100*U3201)-75),1.42)),0)</f>
        <v>0</v>
      </c>
      <c r="AG3201" s="190" t="str">
        <f>IFERROR(IF(X3201&lt;&gt;0,INT(1.53775*POWER((82-X3201),1.81)),0),"")</f>
        <v/>
      </c>
      <c r="AH3201" s="190" t="str">
        <f>IF(Y3201="","",IF(Y3201&lt;&gt;0,INT(5.74352*POWER((28.5-Y3201),1.92)),0))</f>
        <v/>
      </c>
      <c r="AI3201" s="190">
        <f>IF(Z3201&lt;&gt;0,INT(12.91*POWER((Z3201-4),1.1)),0)</f>
        <v>0</v>
      </c>
      <c r="AJ3201" s="190" t="str">
        <f>IF(AA3201="","",IF(AA3201&lt;&gt;0,INT(0.2797*POWER(((100*AA3201)),1.35)),0))</f>
        <v/>
      </c>
      <c r="AK3201" s="191" t="str">
        <f>IF(AB3201="","",IF(AB3201&lt;&gt;0,INT(100.14*POWER((AB3201-1),1.08)),0))</f>
        <v/>
      </c>
      <c r="AL3201" s="192">
        <f>COUNT(J3201,Q3201,T3201,X3201,Y3201,AA3201,AB3201)</f>
        <v>0</v>
      </c>
      <c r="AM3201" s="193" t="str">
        <f>IF(AL3201=0,"",SUM(AC3201:AK3201))</f>
        <v/>
      </c>
    </row>
    <row r="3202" spans="1:39" customFormat="1" outlineLevel="1">
      <c r="B3202" s="256"/>
      <c r="C3202" s="124" t="s">
        <v>65</v>
      </c>
      <c r="D3202" s="103"/>
      <c r="E3202" s="103"/>
      <c r="F3202" s="219"/>
      <c r="G3202" s="220"/>
      <c r="H3202" s="104"/>
      <c r="I3202" s="105"/>
      <c r="J3202" s="107" t="str">
        <f>IFERROR((J3199-J3201)/J3201*100%,"")</f>
        <v/>
      </c>
      <c r="K3202" s="107" t="str">
        <f t="shared" ref="K3202:T3202" si="14134">IFERROR((K3201-K3199)/K3201*100%,"")</f>
        <v/>
      </c>
      <c r="L3202" s="107" t="str">
        <f t="shared" si="14134"/>
        <v/>
      </c>
      <c r="M3202" s="107" t="str">
        <f t="shared" si="14134"/>
        <v/>
      </c>
      <c r="N3202" s="107" t="str">
        <f t="shared" si="14134"/>
        <v/>
      </c>
      <c r="O3202" s="107" t="str">
        <f t="shared" si="14134"/>
        <v/>
      </c>
      <c r="P3202" s="107" t="str">
        <f t="shared" si="14134"/>
        <v/>
      </c>
      <c r="Q3202" s="107" t="str">
        <f t="shared" si="14134"/>
        <v/>
      </c>
      <c r="R3202" s="107" t="str">
        <f t="shared" si="14134"/>
        <v/>
      </c>
      <c r="S3202" s="107" t="str">
        <f t="shared" si="14134"/>
        <v/>
      </c>
      <c r="T3202" s="107" t="str">
        <f t="shared" si="14134"/>
        <v/>
      </c>
      <c r="U3202" s="107" t="str">
        <f t="shared" ref="U3202" si="14135">IFERROR((U3201-U3200)/U3201*100%,"")</f>
        <v/>
      </c>
      <c r="V3202" s="107" t="str">
        <f>IFERROR((V3199-V3201)/V3201*100%,"")</f>
        <v/>
      </c>
      <c r="W3202" s="107" t="str">
        <f>IFERROR((W3199-W3201)/W3201*100%,"")</f>
        <v/>
      </c>
      <c r="X3202" s="107" t="str">
        <f>IFERROR((X3199-X3201)/X3201*100%,"")</f>
        <v/>
      </c>
      <c r="Y3202" s="107" t="str">
        <f>IFERROR((Y3199-Y3201)/Y3201*100%,"")</f>
        <v/>
      </c>
      <c r="Z3202" s="107" t="str">
        <f t="shared" ref="Z3202" si="14136">IFERROR((Z3201-Z3200)/Z3201*100%,"")</f>
        <v/>
      </c>
      <c r="AA3202" s="107" t="str">
        <f>IFERROR((AA3201-AA3199)/AA3201*100%,"")</f>
        <v/>
      </c>
      <c r="AB3202" s="107" t="str">
        <f>IFERROR((AB3201-AB3199)/AB3201*100%,"")</f>
        <v/>
      </c>
      <c r="AC3202" s="194" t="str">
        <f t="shared" ref="AC3202" si="14137">IFERROR((AC3201-AC3200)/AC3201*100%,"")</f>
        <v/>
      </c>
      <c r="AD3202" s="194" t="str">
        <f t="shared" ref="AD3202" si="14138">IFERROR((AD3201-AD3200)/AD3201*100%,"")</f>
        <v/>
      </c>
      <c r="AE3202" s="194" t="str">
        <f t="shared" ref="AE3202" si="14139">IFERROR((AE3201-AE3200)/AE3201*100%,"")</f>
        <v/>
      </c>
      <c r="AF3202" s="194" t="str">
        <f t="shared" ref="AF3202" si="14140">IFERROR((AF3201-AF3200)/AF3201*100%,"")</f>
        <v/>
      </c>
      <c r="AG3202" s="194" t="str">
        <f t="shared" ref="AG3202" si="14141">IFERROR((AG3201-AG3200)/AG3201*100%,"")</f>
        <v/>
      </c>
      <c r="AH3202" s="194" t="str">
        <f t="shared" ref="AH3202" si="14142">IFERROR((AH3201-AH3200)/AH3201*100%,"")</f>
        <v/>
      </c>
      <c r="AI3202" s="194" t="str">
        <f t="shared" ref="AI3202" si="14143">IFERROR((AI3201-AI3200)/AI3201*100%,"")</f>
        <v/>
      </c>
      <c r="AJ3202" s="194" t="str">
        <f t="shared" ref="AJ3202" si="14144">IFERROR((AJ3201-AJ3200)/AJ3201*100%,"")</f>
        <v/>
      </c>
      <c r="AK3202" s="194" t="str">
        <f t="shared" ref="AK3202" si="14145">IFERROR((AK3201-AK3200)/AK3201*100%,"")</f>
        <v/>
      </c>
      <c r="AL3202" s="194" t="str">
        <f t="shared" ref="AL3202" si="14146">IFERROR((AL3201-AL3200)/AL3201*100%,"")</f>
        <v/>
      </c>
      <c r="AM3202" s="227" t="str">
        <f>IFERROR((AM3201-AM3199)/AM3201*100%,"")</f>
        <v/>
      </c>
    </row>
    <row r="3203" spans="1:39" customFormat="1" outlineLevel="1">
      <c r="A3203" t="str">
        <f>B3194&amp;C3203</f>
        <v>Surname, Forename6</v>
      </c>
      <c r="B3203" s="256"/>
      <c r="C3203" s="123">
        <v>6</v>
      </c>
      <c r="D3203" s="26" t="s">
        <v>22</v>
      </c>
      <c r="E3203" s="103"/>
      <c r="F3203" s="219"/>
      <c r="G3203" s="220"/>
      <c r="H3203" s="15"/>
      <c r="I3203" s="16"/>
      <c r="J3203" s="17"/>
      <c r="K3203" s="94"/>
      <c r="L3203" s="94"/>
      <c r="M3203" s="94"/>
      <c r="N3203" s="94"/>
      <c r="O3203" s="94"/>
      <c r="P3203" s="94"/>
      <c r="Q3203" s="17" t="str">
        <f>IF(SUM(K3203:P3203)=0,"",SUM(K3203:P3203))</f>
        <v/>
      </c>
      <c r="R3203" s="94"/>
      <c r="S3203" s="94"/>
      <c r="T3203" s="17" t="str">
        <f>IF(SUM(R3203:S3203)=0,"",SUM(R3203:S3203))</f>
        <v/>
      </c>
      <c r="U3203" s="17"/>
      <c r="V3203" s="94"/>
      <c r="W3203" s="17"/>
      <c r="X3203" s="94" t="str">
        <f>IFERROR(AVERAGE(V3203:W3203),"")</f>
        <v/>
      </c>
      <c r="Y3203" s="17"/>
      <c r="Z3203" s="17"/>
      <c r="AA3203" s="71"/>
      <c r="AB3203" s="17"/>
      <c r="AC3203" s="190" t="str">
        <f>IF(J3203="","",IF(J3203&lt;&gt;0,INT(25.4347*POWER((18-J3203),1.81)),0))</f>
        <v/>
      </c>
      <c r="AD3203" s="190" t="str">
        <f>IFERROR(IF(Q3203&lt;&gt;0,INT(0.14354*POWER(((10*Q3203)-220),1.4)),0),"")</f>
        <v/>
      </c>
      <c r="AE3203" s="190" t="str">
        <f>IFERROR(IF(T3203&lt;&gt;0,INT(51.39*POWER((T3203-1.5),1.05)),0),"")</f>
        <v/>
      </c>
      <c r="AF3203" s="190">
        <f>IF(U3203&lt;&gt;0,INT(0.8465*POWER(((100*U3203)-75),1.42)),0)</f>
        <v>0</v>
      </c>
      <c r="AG3203" s="190" t="str">
        <f>IFERROR(IF(X3203&lt;&gt;0,INT(1.53775*POWER((82-X3203),1.81)),0),"")</f>
        <v/>
      </c>
      <c r="AH3203" s="190" t="str">
        <f>IF(Y3203="","",IF(Y3203&lt;&gt;0,INT(5.74352*POWER((28.5-Y3203),1.92)),0))</f>
        <v/>
      </c>
      <c r="AI3203" s="190">
        <f>IF(Z3203&lt;&gt;0,INT(12.91*POWER((Z3203-4),1.1)),0)</f>
        <v>0</v>
      </c>
      <c r="AJ3203" s="190" t="str">
        <f>IF(AA3203="","",IF(AA3203&lt;&gt;0,INT(0.2797*POWER(((100*AA3203)),1.35)),0))</f>
        <v/>
      </c>
      <c r="AK3203" s="191" t="str">
        <f>IF(AB3203="","",IF(AB3203&lt;&gt;0,INT(100.14*POWER((AB3203-1),1.08)),0))</f>
        <v/>
      </c>
      <c r="AL3203" s="192">
        <f>COUNT(J3203,Q3203,T3203,X3203,Y3203,AA3203,AB3203)</f>
        <v>0</v>
      </c>
      <c r="AM3203" s="193" t="str">
        <f>IF(AL3203=0,"",SUM(AC3203:AK3203))</f>
        <v/>
      </c>
    </row>
    <row r="3204" spans="1:39" customFormat="1" outlineLevel="1">
      <c r="B3204" s="256"/>
      <c r="C3204" s="124" t="s">
        <v>65</v>
      </c>
      <c r="D3204" s="103"/>
      <c r="E3204" s="103"/>
      <c r="F3204" s="219"/>
      <c r="G3204" s="220"/>
      <c r="H3204" s="104"/>
      <c r="I3204" s="105"/>
      <c r="J3204" s="107" t="str">
        <f>IFERROR((J3201-J3203)/J3203*100%,"")</f>
        <v/>
      </c>
      <c r="K3204" s="107" t="str">
        <f t="shared" ref="K3204:T3204" si="14147">IFERROR((K3203-K3201)/K3203*100%,"")</f>
        <v/>
      </c>
      <c r="L3204" s="107" t="str">
        <f t="shared" si="14147"/>
        <v/>
      </c>
      <c r="M3204" s="107" t="str">
        <f t="shared" si="14147"/>
        <v/>
      </c>
      <c r="N3204" s="107" t="str">
        <f t="shared" si="14147"/>
        <v/>
      </c>
      <c r="O3204" s="107" t="str">
        <f t="shared" si="14147"/>
        <v/>
      </c>
      <c r="P3204" s="107" t="str">
        <f t="shared" si="14147"/>
        <v/>
      </c>
      <c r="Q3204" s="107" t="str">
        <f t="shared" si="14147"/>
        <v/>
      </c>
      <c r="R3204" s="107" t="str">
        <f t="shared" si="14147"/>
        <v/>
      </c>
      <c r="S3204" s="107" t="str">
        <f t="shared" si="14147"/>
        <v/>
      </c>
      <c r="T3204" s="107" t="str">
        <f t="shared" si="14147"/>
        <v/>
      </c>
      <c r="U3204" s="107" t="str">
        <f t="shared" ref="U3204" si="14148">IFERROR((U3203-U3202)/U3203*100%,"")</f>
        <v/>
      </c>
      <c r="V3204" s="107" t="str">
        <f>IFERROR((V3201-V3203)/V3203*100%,"")</f>
        <v/>
      </c>
      <c r="W3204" s="107" t="str">
        <f>IFERROR((W3201-W3203)/W3203*100%,"")</f>
        <v/>
      </c>
      <c r="X3204" s="107" t="str">
        <f>IFERROR((X3201-X3203)/X3203*100%,"")</f>
        <v/>
      </c>
      <c r="Y3204" s="107" t="str">
        <f>IFERROR((Y3201-Y3203)/Y3203*100%,"")</f>
        <v/>
      </c>
      <c r="Z3204" s="107" t="str">
        <f t="shared" ref="Z3204" si="14149">IFERROR((Z3203-Z3202)/Z3203*100%,"")</f>
        <v/>
      </c>
      <c r="AA3204" s="107" t="str">
        <f>IFERROR((AA3203-AA3201)/AA3203*100%,"")</f>
        <v/>
      </c>
      <c r="AB3204" s="107" t="str">
        <f>IFERROR((AB3203-AB3201)/AB3203*100%,"")</f>
        <v/>
      </c>
      <c r="AC3204" s="194" t="str">
        <f t="shared" ref="AC3204" si="14150">IFERROR((AC3203-AC3202)/AC3203*100%,"")</f>
        <v/>
      </c>
      <c r="AD3204" s="194" t="str">
        <f t="shared" ref="AD3204" si="14151">IFERROR((AD3203-AD3202)/AD3203*100%,"")</f>
        <v/>
      </c>
      <c r="AE3204" s="194" t="str">
        <f t="shared" ref="AE3204" si="14152">IFERROR((AE3203-AE3202)/AE3203*100%,"")</f>
        <v/>
      </c>
      <c r="AF3204" s="194" t="str">
        <f t="shared" ref="AF3204" si="14153">IFERROR((AF3203-AF3202)/AF3203*100%,"")</f>
        <v/>
      </c>
      <c r="AG3204" s="194" t="str">
        <f t="shared" ref="AG3204" si="14154">IFERROR((AG3203-AG3202)/AG3203*100%,"")</f>
        <v/>
      </c>
      <c r="AH3204" s="194" t="str">
        <f t="shared" ref="AH3204" si="14155">IFERROR((AH3203-AH3202)/AH3203*100%,"")</f>
        <v/>
      </c>
      <c r="AI3204" s="194" t="str">
        <f t="shared" ref="AI3204" si="14156">IFERROR((AI3203-AI3202)/AI3203*100%,"")</f>
        <v/>
      </c>
      <c r="AJ3204" s="194" t="str">
        <f t="shared" ref="AJ3204" si="14157">IFERROR((AJ3203-AJ3202)/AJ3203*100%,"")</f>
        <v/>
      </c>
      <c r="AK3204" s="194" t="str">
        <f t="shared" ref="AK3204" si="14158">IFERROR((AK3203-AK3202)/AK3203*100%,"")</f>
        <v/>
      </c>
      <c r="AL3204" s="194" t="str">
        <f t="shared" ref="AL3204" si="14159">IFERROR((AL3203-AL3202)/AL3203*100%,"")</f>
        <v/>
      </c>
      <c r="AM3204" s="227" t="str">
        <f>IFERROR((AM3203-AM3201)/AM3203*100%,"")</f>
        <v/>
      </c>
    </row>
    <row r="3205" spans="1:39" customFormat="1" outlineLevel="1">
      <c r="A3205" t="str">
        <f>B3194&amp;C3205</f>
        <v>Surname, Forename7</v>
      </c>
      <c r="B3205" s="256"/>
      <c r="C3205" s="123">
        <v>7</v>
      </c>
      <c r="D3205" s="26" t="s">
        <v>22</v>
      </c>
      <c r="E3205" s="103"/>
      <c r="F3205" s="219"/>
      <c r="G3205" s="220"/>
      <c r="H3205" s="15"/>
      <c r="I3205" s="16"/>
      <c r="J3205" s="17"/>
      <c r="K3205" s="94"/>
      <c r="L3205" s="94"/>
      <c r="M3205" s="94"/>
      <c r="N3205" s="94"/>
      <c r="O3205" s="94"/>
      <c r="P3205" s="94"/>
      <c r="Q3205" s="17" t="str">
        <f>IF(SUM(K3205:P3205)=0,"",SUM(K3205:P3205))</f>
        <v/>
      </c>
      <c r="R3205" s="94"/>
      <c r="S3205" s="94"/>
      <c r="T3205" s="17" t="str">
        <f>IF(SUM(R3205:S3205)=0,"",SUM(R3205:S3205))</f>
        <v/>
      </c>
      <c r="U3205" s="17"/>
      <c r="V3205" s="94"/>
      <c r="W3205" s="17"/>
      <c r="X3205" s="94" t="str">
        <f>IFERROR(AVERAGE(V3205:W3205),"")</f>
        <v/>
      </c>
      <c r="Y3205" s="17"/>
      <c r="Z3205" s="17"/>
      <c r="AA3205" s="71"/>
      <c r="AB3205" s="17"/>
      <c r="AC3205" s="190" t="str">
        <f>IF(J3205="","",IF(J3205&lt;&gt;0,INT(25.4347*POWER((18-J3205),1.81)),0))</f>
        <v/>
      </c>
      <c r="AD3205" s="190" t="str">
        <f>IFERROR(IF(Q3205&lt;&gt;0,INT(0.14354*POWER(((10*Q3205)-220),1.4)),0),"")</f>
        <v/>
      </c>
      <c r="AE3205" s="190" t="str">
        <f>IFERROR(IF(T3205&lt;&gt;0,INT(51.39*POWER((T3205-1.5),1.05)),0),"")</f>
        <v/>
      </c>
      <c r="AF3205" s="190">
        <f>IF(U3205&lt;&gt;0,INT(0.8465*POWER(((100*U3205)-75),1.42)),0)</f>
        <v>0</v>
      </c>
      <c r="AG3205" s="190" t="str">
        <f>IFERROR(IF(X3205&lt;&gt;0,INT(1.53775*POWER((82-X3205),1.81)),0),"")</f>
        <v/>
      </c>
      <c r="AH3205" s="190" t="str">
        <f>IF(Y3205="","",IF(Y3205&lt;&gt;0,INT(5.74352*POWER((28.5-Y3205),1.92)),0))</f>
        <v/>
      </c>
      <c r="AI3205" s="190">
        <f>IF(Z3205&lt;&gt;0,INT(12.91*POWER((Z3205-4),1.1)),0)</f>
        <v>0</v>
      </c>
      <c r="AJ3205" s="190" t="str">
        <f>IF(AA3205="","",IF(AA3205&lt;&gt;0,INT(0.2797*POWER(((100*AA3205)),1.35)),0))</f>
        <v/>
      </c>
      <c r="AK3205" s="191" t="str">
        <f>IF(AB3205="","",IF(AB3205&lt;&gt;0,INT(100.14*POWER((AB3205-1),1.08)),0))</f>
        <v/>
      </c>
      <c r="AL3205" s="192">
        <f>COUNT(J3205,Q3205,T3205,X3205,Y3205,AA3205,AB3205)</f>
        <v>0</v>
      </c>
      <c r="AM3205" s="193" t="str">
        <f>IF(AL3205=0,"",SUM(AC3205:AK3205))</f>
        <v/>
      </c>
    </row>
    <row r="3206" spans="1:39" customFormat="1" outlineLevel="1">
      <c r="B3206" s="256"/>
      <c r="C3206" s="124" t="s">
        <v>65</v>
      </c>
      <c r="D3206" s="103"/>
      <c r="E3206" s="103"/>
      <c r="F3206" s="219"/>
      <c r="G3206" s="220"/>
      <c r="H3206" s="104"/>
      <c r="I3206" s="105"/>
      <c r="J3206" s="107" t="str">
        <f>IFERROR((J3203-J3205)/J3205*100%,"")</f>
        <v/>
      </c>
      <c r="K3206" s="107" t="str">
        <f t="shared" ref="K3206:T3206" si="14160">IFERROR((K3205-K3203)/K3205*100%,"")</f>
        <v/>
      </c>
      <c r="L3206" s="107" t="str">
        <f t="shared" si="14160"/>
        <v/>
      </c>
      <c r="M3206" s="107" t="str">
        <f t="shared" si="14160"/>
        <v/>
      </c>
      <c r="N3206" s="107" t="str">
        <f t="shared" si="14160"/>
        <v/>
      </c>
      <c r="O3206" s="107" t="str">
        <f t="shared" si="14160"/>
        <v/>
      </c>
      <c r="P3206" s="107" t="str">
        <f t="shared" si="14160"/>
        <v/>
      </c>
      <c r="Q3206" s="107" t="str">
        <f t="shared" si="14160"/>
        <v/>
      </c>
      <c r="R3206" s="107" t="str">
        <f t="shared" si="14160"/>
        <v/>
      </c>
      <c r="S3206" s="107" t="str">
        <f t="shared" si="14160"/>
        <v/>
      </c>
      <c r="T3206" s="107" t="str">
        <f t="shared" si="14160"/>
        <v/>
      </c>
      <c r="U3206" s="107" t="str">
        <f t="shared" ref="U3206" si="14161">IFERROR((U3205-U3204)/U3205*100%,"")</f>
        <v/>
      </c>
      <c r="V3206" s="107" t="str">
        <f>IFERROR((V3203-V3205)/V3205*100%,"")</f>
        <v/>
      </c>
      <c r="W3206" s="107" t="str">
        <f>IFERROR((W3203-W3205)/W3205*100%,"")</f>
        <v/>
      </c>
      <c r="X3206" s="107" t="str">
        <f>IFERROR((X3203-X3205)/X3205*100%,"")</f>
        <v/>
      </c>
      <c r="Y3206" s="107" t="str">
        <f>IFERROR((Y3203-Y3205)/Y3205*100%,"")</f>
        <v/>
      </c>
      <c r="Z3206" s="107" t="str">
        <f t="shared" ref="Z3206" si="14162">IFERROR((Z3205-Z3204)/Z3205*100%,"")</f>
        <v/>
      </c>
      <c r="AA3206" s="107" t="str">
        <f>IFERROR((AA3205-AA3203)/AA3205*100%,"")</f>
        <v/>
      </c>
      <c r="AB3206" s="107" t="str">
        <f>IFERROR((AB3205-AB3203)/AB3205*100%,"")</f>
        <v/>
      </c>
      <c r="AC3206" s="194" t="str">
        <f t="shared" ref="AC3206" si="14163">IFERROR((AC3205-AC3204)/AC3205*100%,"")</f>
        <v/>
      </c>
      <c r="AD3206" s="194" t="str">
        <f t="shared" ref="AD3206" si="14164">IFERROR((AD3205-AD3204)/AD3205*100%,"")</f>
        <v/>
      </c>
      <c r="AE3206" s="194" t="str">
        <f t="shared" ref="AE3206" si="14165">IFERROR((AE3205-AE3204)/AE3205*100%,"")</f>
        <v/>
      </c>
      <c r="AF3206" s="194" t="str">
        <f t="shared" ref="AF3206" si="14166">IFERROR((AF3205-AF3204)/AF3205*100%,"")</f>
        <v/>
      </c>
      <c r="AG3206" s="194" t="str">
        <f t="shared" ref="AG3206" si="14167">IFERROR((AG3205-AG3204)/AG3205*100%,"")</f>
        <v/>
      </c>
      <c r="AH3206" s="194" t="str">
        <f t="shared" ref="AH3206" si="14168">IFERROR((AH3205-AH3204)/AH3205*100%,"")</f>
        <v/>
      </c>
      <c r="AI3206" s="194" t="str">
        <f t="shared" ref="AI3206" si="14169">IFERROR((AI3205-AI3204)/AI3205*100%,"")</f>
        <v/>
      </c>
      <c r="AJ3206" s="194" t="str">
        <f t="shared" ref="AJ3206" si="14170">IFERROR((AJ3205-AJ3204)/AJ3205*100%,"")</f>
        <v/>
      </c>
      <c r="AK3206" s="194" t="str">
        <f t="shared" ref="AK3206" si="14171">IFERROR((AK3205-AK3204)/AK3205*100%,"")</f>
        <v/>
      </c>
      <c r="AL3206" s="194" t="str">
        <f t="shared" ref="AL3206" si="14172">IFERROR((AL3205-AL3204)/AL3205*100%,"")</f>
        <v/>
      </c>
      <c r="AM3206" s="227" t="str">
        <f>IFERROR((AM3205-AM3203)/AM3205*100%,"")</f>
        <v/>
      </c>
    </row>
    <row r="3207" spans="1:39" customFormat="1" outlineLevel="1">
      <c r="A3207" t="str">
        <f>B3194&amp;C3207</f>
        <v>Surname, Forename8</v>
      </c>
      <c r="B3207" s="256"/>
      <c r="C3207" s="123">
        <v>8</v>
      </c>
      <c r="D3207" s="26" t="s">
        <v>22</v>
      </c>
      <c r="E3207" s="103"/>
      <c r="F3207" s="219"/>
      <c r="G3207" s="220"/>
      <c r="H3207" s="15"/>
      <c r="I3207" s="16"/>
      <c r="J3207" s="17"/>
      <c r="K3207" s="94"/>
      <c r="L3207" s="94"/>
      <c r="M3207" s="94"/>
      <c r="N3207" s="94"/>
      <c r="O3207" s="94"/>
      <c r="P3207" s="94"/>
      <c r="Q3207" s="17" t="str">
        <f>IF(SUM(K3207:P3207)=0,"",SUM(K3207:P3207))</f>
        <v/>
      </c>
      <c r="R3207" s="94"/>
      <c r="S3207" s="94"/>
      <c r="T3207" s="17" t="str">
        <f>IF(SUM(R3207:S3207)=0,"",SUM(R3207:S3207))</f>
        <v/>
      </c>
      <c r="U3207" s="17"/>
      <c r="V3207" s="94"/>
      <c r="W3207" s="17"/>
      <c r="X3207" s="94" t="str">
        <f>IFERROR(AVERAGE(V3207:W3207),"")</f>
        <v/>
      </c>
      <c r="Y3207" s="17"/>
      <c r="Z3207" s="17"/>
      <c r="AA3207" s="71"/>
      <c r="AB3207" s="17"/>
      <c r="AC3207" s="190" t="str">
        <f>IF(J3207="","",IF(J3207&lt;&gt;0,INT(25.4347*POWER((18-J3207),1.81)),0))</f>
        <v/>
      </c>
      <c r="AD3207" s="190" t="str">
        <f>IFERROR(IF(Q3207&lt;&gt;0,INT(0.14354*POWER(((10*Q3207)-220),1.4)),0),"")</f>
        <v/>
      </c>
      <c r="AE3207" s="190" t="str">
        <f>IFERROR(IF(T3207&lt;&gt;0,INT(51.39*POWER((T3207-1.5),1.05)),0),"")</f>
        <v/>
      </c>
      <c r="AF3207" s="190">
        <f>IF(U3207&lt;&gt;0,INT(0.8465*POWER(((100*U3207)-75),1.42)),0)</f>
        <v>0</v>
      </c>
      <c r="AG3207" s="190" t="str">
        <f>IFERROR(IF(X3207&lt;&gt;0,INT(1.53775*POWER((82-X3207),1.81)),0),"")</f>
        <v/>
      </c>
      <c r="AH3207" s="190" t="str">
        <f>IF(Y3207="","",IF(Y3207&lt;&gt;0,INT(5.74352*POWER((28.5-Y3207),1.92)),0))</f>
        <v/>
      </c>
      <c r="AI3207" s="190">
        <f>IF(Z3207&lt;&gt;0,INT(12.91*POWER((Z3207-4),1.1)),0)</f>
        <v>0</v>
      </c>
      <c r="AJ3207" s="190" t="str">
        <f>IF(AA3207="","",IF(AA3207&lt;&gt;0,INT(0.2797*POWER(((100*AA3207)),1.35)),0))</f>
        <v/>
      </c>
      <c r="AK3207" s="191" t="str">
        <f>IF(AB3207="","",IF(AB3207&lt;&gt;0,INT(100.14*POWER((AB3207-1),1.08)),0))</f>
        <v/>
      </c>
      <c r="AL3207" s="192">
        <f>COUNT(J3207,Q3207,T3207,X3207,Y3207,AA3207,AB3207)</f>
        <v>0</v>
      </c>
      <c r="AM3207" s="193" t="str">
        <f>IF(AL3207=0,"",SUM(AC3207:AK3207))</f>
        <v/>
      </c>
    </row>
    <row r="3208" spans="1:39" customFormat="1" outlineLevel="1">
      <c r="B3208" s="256"/>
      <c r="C3208" s="124" t="s">
        <v>65</v>
      </c>
      <c r="D3208" s="103"/>
      <c r="E3208" s="103"/>
      <c r="F3208" s="219"/>
      <c r="G3208" s="220"/>
      <c r="H3208" s="104"/>
      <c r="I3208" s="105"/>
      <c r="J3208" s="107" t="str">
        <f>IFERROR((J3205-J3207)/J3207*100%,"")</f>
        <v/>
      </c>
      <c r="K3208" s="107" t="str">
        <f t="shared" ref="K3208:T3208" si="14173">IFERROR((K3207-K3205)/K3207*100%,"")</f>
        <v/>
      </c>
      <c r="L3208" s="107" t="str">
        <f t="shared" si="14173"/>
        <v/>
      </c>
      <c r="M3208" s="107" t="str">
        <f t="shared" si="14173"/>
        <v/>
      </c>
      <c r="N3208" s="107" t="str">
        <f t="shared" si="14173"/>
        <v/>
      </c>
      <c r="O3208" s="107" t="str">
        <f t="shared" si="14173"/>
        <v/>
      </c>
      <c r="P3208" s="107" t="str">
        <f t="shared" si="14173"/>
        <v/>
      </c>
      <c r="Q3208" s="107" t="str">
        <f t="shared" si="14173"/>
        <v/>
      </c>
      <c r="R3208" s="107" t="str">
        <f t="shared" si="14173"/>
        <v/>
      </c>
      <c r="S3208" s="107" t="str">
        <f t="shared" si="14173"/>
        <v/>
      </c>
      <c r="T3208" s="107" t="str">
        <f t="shared" si="14173"/>
        <v/>
      </c>
      <c r="U3208" s="107" t="str">
        <f t="shared" ref="U3208" si="14174">IFERROR((U3207-U3206)/U3207*100%,"")</f>
        <v/>
      </c>
      <c r="V3208" s="107" t="str">
        <f>IFERROR((V3205-V3207)/V3207*100%,"")</f>
        <v/>
      </c>
      <c r="W3208" s="107" t="str">
        <f>IFERROR((W3205-W3207)/W3207*100%,"")</f>
        <v/>
      </c>
      <c r="X3208" s="107" t="str">
        <f>IFERROR((X3205-X3207)/X3207*100%,"")</f>
        <v/>
      </c>
      <c r="Y3208" s="107" t="str">
        <f>IFERROR((Y3205-Y3207)/Y3207*100%,"")</f>
        <v/>
      </c>
      <c r="Z3208" s="107" t="str">
        <f t="shared" ref="Z3208" si="14175">IFERROR((Z3207-Z3206)/Z3207*100%,"")</f>
        <v/>
      </c>
      <c r="AA3208" s="107" t="str">
        <f>IFERROR((AA3207-AA3205)/AA3207*100%,"")</f>
        <v/>
      </c>
      <c r="AB3208" s="107" t="str">
        <f>IFERROR((AB3207-AB3205)/AB3207*100%,"")</f>
        <v/>
      </c>
      <c r="AC3208" s="194" t="str">
        <f t="shared" ref="AC3208" si="14176">IFERROR((AC3207-AC3206)/AC3207*100%,"")</f>
        <v/>
      </c>
      <c r="AD3208" s="194" t="str">
        <f t="shared" ref="AD3208" si="14177">IFERROR((AD3207-AD3206)/AD3207*100%,"")</f>
        <v/>
      </c>
      <c r="AE3208" s="194" t="str">
        <f t="shared" ref="AE3208" si="14178">IFERROR((AE3207-AE3206)/AE3207*100%,"")</f>
        <v/>
      </c>
      <c r="AF3208" s="194" t="str">
        <f t="shared" ref="AF3208" si="14179">IFERROR((AF3207-AF3206)/AF3207*100%,"")</f>
        <v/>
      </c>
      <c r="AG3208" s="194" t="str">
        <f t="shared" ref="AG3208" si="14180">IFERROR((AG3207-AG3206)/AG3207*100%,"")</f>
        <v/>
      </c>
      <c r="AH3208" s="194" t="str">
        <f t="shared" ref="AH3208" si="14181">IFERROR((AH3207-AH3206)/AH3207*100%,"")</f>
        <v/>
      </c>
      <c r="AI3208" s="194" t="str">
        <f t="shared" ref="AI3208" si="14182">IFERROR((AI3207-AI3206)/AI3207*100%,"")</f>
        <v/>
      </c>
      <c r="AJ3208" s="194" t="str">
        <f t="shared" ref="AJ3208" si="14183">IFERROR((AJ3207-AJ3206)/AJ3207*100%,"")</f>
        <v/>
      </c>
      <c r="AK3208" s="194" t="str">
        <f t="shared" ref="AK3208" si="14184">IFERROR((AK3207-AK3206)/AK3207*100%,"")</f>
        <v/>
      </c>
      <c r="AL3208" s="194" t="str">
        <f t="shared" ref="AL3208" si="14185">IFERROR((AL3207-AL3206)/AL3207*100%,"")</f>
        <v/>
      </c>
      <c r="AM3208" s="227" t="str">
        <f>IFERROR((AM3207-AM3205)/AM3207*100%,"")</f>
        <v/>
      </c>
    </row>
    <row r="3209" spans="1:39" customFormat="1" outlineLevel="1">
      <c r="A3209" t="str">
        <f>B3194&amp;C3209</f>
        <v>Surname, Forename9</v>
      </c>
      <c r="B3209" s="256"/>
      <c r="C3209" s="123">
        <v>9</v>
      </c>
      <c r="D3209" s="26" t="s">
        <v>22</v>
      </c>
      <c r="E3209" s="103"/>
      <c r="F3209" s="219"/>
      <c r="G3209" s="220"/>
      <c r="H3209" s="15"/>
      <c r="I3209" s="16"/>
      <c r="J3209" s="17"/>
      <c r="K3209" s="94"/>
      <c r="L3209" s="94"/>
      <c r="M3209" s="94"/>
      <c r="N3209" s="94"/>
      <c r="O3209" s="94"/>
      <c r="P3209" s="94"/>
      <c r="Q3209" s="17" t="str">
        <f>IF(SUM(K3209:P3209)=0,"",SUM(K3209:P3209))</f>
        <v/>
      </c>
      <c r="R3209" s="94"/>
      <c r="S3209" s="94"/>
      <c r="T3209" s="17" t="str">
        <f>IF(SUM(R3209:S3209)=0,"",SUM(R3209:S3209))</f>
        <v/>
      </c>
      <c r="U3209" s="17"/>
      <c r="V3209" s="94"/>
      <c r="W3209" s="17"/>
      <c r="X3209" s="94" t="str">
        <f>IFERROR(AVERAGE(V3209:W3209),"")</f>
        <v/>
      </c>
      <c r="Y3209" s="17"/>
      <c r="Z3209" s="17"/>
      <c r="AA3209" s="71"/>
      <c r="AB3209" s="17"/>
      <c r="AC3209" s="190" t="str">
        <f>IF(J3209="","",IF(J3209&lt;&gt;0,INT(25.4347*POWER((18-J3209),1.81)),0))</f>
        <v/>
      </c>
      <c r="AD3209" s="190" t="str">
        <f>IFERROR(IF(Q3209&lt;&gt;0,INT(0.14354*POWER(((10*Q3209)-220),1.4)),0),"")</f>
        <v/>
      </c>
      <c r="AE3209" s="190" t="str">
        <f>IFERROR(IF(T3209&lt;&gt;0,INT(51.39*POWER((T3209-1.5),1.05)),0),"")</f>
        <v/>
      </c>
      <c r="AF3209" s="190">
        <f>IF(U3209&lt;&gt;0,INT(0.8465*POWER(((100*U3209)-75),1.42)),0)</f>
        <v>0</v>
      </c>
      <c r="AG3209" s="190" t="str">
        <f>IFERROR(IF(X3209&lt;&gt;0,INT(1.53775*POWER((82-X3209),1.81)),0),"")</f>
        <v/>
      </c>
      <c r="AH3209" s="190" t="str">
        <f>IF(Y3209="","",IF(Y3209&lt;&gt;0,INT(5.74352*POWER((28.5-Y3209),1.92)),0))</f>
        <v/>
      </c>
      <c r="AI3209" s="190">
        <f>IF(Z3209&lt;&gt;0,INT(12.91*POWER((Z3209-4),1.1)),0)</f>
        <v>0</v>
      </c>
      <c r="AJ3209" s="190" t="str">
        <f>IF(AA3209="","",IF(AA3209&lt;&gt;0,INT(0.2797*POWER(((100*AA3209)),1.35)),0))</f>
        <v/>
      </c>
      <c r="AK3209" s="191" t="str">
        <f>IF(AB3209="","",IF(AB3209&lt;&gt;0,INT(100.14*POWER((AB3209-1),1.08)),0))</f>
        <v/>
      </c>
      <c r="AL3209" s="192">
        <f>COUNT(J3209,Q3209,T3209,X3209,Y3209,AA3209,AB3209)</f>
        <v>0</v>
      </c>
      <c r="AM3209" s="193" t="str">
        <f>IF(AL3209=0,"",SUM(AC3209:AK3209))</f>
        <v/>
      </c>
    </row>
    <row r="3210" spans="1:39" customFormat="1" outlineLevel="1">
      <c r="B3210" s="256"/>
      <c r="C3210" s="124" t="s">
        <v>65</v>
      </c>
      <c r="D3210" s="33"/>
      <c r="E3210" s="33"/>
      <c r="F3210" s="221"/>
      <c r="G3210" s="222"/>
      <c r="H3210" s="18"/>
      <c r="I3210" s="44"/>
      <c r="J3210" s="107" t="str">
        <f>IFERROR((J3207-J3209)/J3209*100%,"")</f>
        <v/>
      </c>
      <c r="K3210" s="107" t="str">
        <f t="shared" ref="K3210:T3210" si="14186">IFERROR((K3209-K3207)/K3209*100%,"")</f>
        <v/>
      </c>
      <c r="L3210" s="107" t="str">
        <f t="shared" si="14186"/>
        <v/>
      </c>
      <c r="M3210" s="107" t="str">
        <f t="shared" si="14186"/>
        <v/>
      </c>
      <c r="N3210" s="107" t="str">
        <f t="shared" si="14186"/>
        <v/>
      </c>
      <c r="O3210" s="107" t="str">
        <f t="shared" si="14186"/>
        <v/>
      </c>
      <c r="P3210" s="107" t="str">
        <f t="shared" si="14186"/>
        <v/>
      </c>
      <c r="Q3210" s="107" t="str">
        <f t="shared" si="14186"/>
        <v/>
      </c>
      <c r="R3210" s="107" t="str">
        <f t="shared" si="14186"/>
        <v/>
      </c>
      <c r="S3210" s="107" t="str">
        <f t="shared" si="14186"/>
        <v/>
      </c>
      <c r="T3210" s="107" t="str">
        <f t="shared" si="14186"/>
        <v/>
      </c>
      <c r="U3210" s="107" t="str">
        <f t="shared" ref="U3210" si="14187">IFERROR((U3209-U3208)/U3209*100%,"")</f>
        <v/>
      </c>
      <c r="V3210" s="107" t="str">
        <f>IFERROR((V3207-V3209)/V3209*100%,"")</f>
        <v/>
      </c>
      <c r="W3210" s="107" t="str">
        <f>IFERROR((W3207-W3209)/W3209*100%,"")</f>
        <v/>
      </c>
      <c r="X3210" s="107" t="str">
        <f>IFERROR((X3207-X3209)/X3209*100%,"")</f>
        <v/>
      </c>
      <c r="Y3210" s="107" t="str">
        <f>IFERROR((Y3207-Y3209)/Y3209*100%,"")</f>
        <v/>
      </c>
      <c r="Z3210" s="107" t="str">
        <f t="shared" ref="Z3210" si="14188">IFERROR((Z3209-Z3208)/Z3209*100%,"")</f>
        <v/>
      </c>
      <c r="AA3210" s="107" t="str">
        <f>IFERROR((AA3209-AA3207)/AA3209*100%,"")</f>
        <v/>
      </c>
      <c r="AB3210" s="107" t="str">
        <f>IFERROR((AB3209-AB3207)/AB3209*100%,"")</f>
        <v/>
      </c>
      <c r="AC3210" s="194" t="str">
        <f t="shared" ref="AC3210" si="14189">IFERROR((AC3209-AC3208)/AC3209*100%,"")</f>
        <v/>
      </c>
      <c r="AD3210" s="194" t="str">
        <f t="shared" ref="AD3210" si="14190">IFERROR((AD3209-AD3208)/AD3209*100%,"")</f>
        <v/>
      </c>
      <c r="AE3210" s="194" t="str">
        <f t="shared" ref="AE3210" si="14191">IFERROR((AE3209-AE3208)/AE3209*100%,"")</f>
        <v/>
      </c>
      <c r="AF3210" s="194" t="str">
        <f t="shared" ref="AF3210" si="14192">IFERROR((AF3209-AF3208)/AF3209*100%,"")</f>
        <v/>
      </c>
      <c r="AG3210" s="194" t="str">
        <f t="shared" ref="AG3210" si="14193">IFERROR((AG3209-AG3208)/AG3209*100%,"")</f>
        <v/>
      </c>
      <c r="AH3210" s="194" t="str">
        <f t="shared" ref="AH3210" si="14194">IFERROR((AH3209-AH3208)/AH3209*100%,"")</f>
        <v/>
      </c>
      <c r="AI3210" s="194" t="str">
        <f t="shared" ref="AI3210" si="14195">IFERROR((AI3209-AI3208)/AI3209*100%,"")</f>
        <v/>
      </c>
      <c r="AJ3210" s="194" t="str">
        <f t="shared" ref="AJ3210" si="14196">IFERROR((AJ3209-AJ3208)/AJ3209*100%,"")</f>
        <v/>
      </c>
      <c r="AK3210" s="194" t="str">
        <f t="shared" ref="AK3210" si="14197">IFERROR((AK3209-AK3208)/AK3209*100%,"")</f>
        <v/>
      </c>
      <c r="AL3210" s="194" t="str">
        <f t="shared" ref="AL3210" si="14198">IFERROR((AL3209-AL3208)/AL3209*100%,"")</f>
        <v/>
      </c>
      <c r="AM3210" s="227" t="str">
        <f>IFERROR((AM3209-AM3207)/AM3209*100%,"")</f>
        <v/>
      </c>
    </row>
    <row r="3211" spans="1:39" s="6" customFormat="1" outlineLevel="1">
      <c r="A3211" t="str">
        <f>B3194&amp;C3211</f>
        <v>Surname, Forename10</v>
      </c>
      <c r="B3211" s="256"/>
      <c r="C3211" s="125">
        <v>10</v>
      </c>
      <c r="D3211" s="33" t="s">
        <v>22</v>
      </c>
      <c r="E3211" s="33"/>
      <c r="F3211" s="223"/>
      <c r="G3211" s="224"/>
      <c r="H3211" s="18"/>
      <c r="I3211" s="44"/>
      <c r="J3211" s="34"/>
      <c r="K3211" s="34"/>
      <c r="L3211" s="34"/>
      <c r="M3211" s="34"/>
      <c r="N3211" s="34"/>
      <c r="O3211" s="34"/>
      <c r="P3211" s="34"/>
      <c r="Q3211" s="17" t="str">
        <f>IF(SUM(K3211:P3211)=0,"",SUM(K3211:P3211))</f>
        <v/>
      </c>
      <c r="R3211" s="94"/>
      <c r="S3211" s="94"/>
      <c r="T3211" s="17" t="str">
        <f>IF(SUM(R3211:S3211)=0,"",SUM(R3211:S3211))</f>
        <v/>
      </c>
      <c r="U3211" s="17"/>
      <c r="V3211" s="94"/>
      <c r="W3211" s="17"/>
      <c r="X3211" s="94" t="str">
        <f>IFERROR(AVERAGE(V3211:W3211),"")</f>
        <v/>
      </c>
      <c r="Y3211" s="17"/>
      <c r="Z3211" s="17"/>
      <c r="AA3211" s="71"/>
      <c r="AB3211" s="17"/>
      <c r="AC3211" s="190" t="str">
        <f>IF(J3211="","",IF(J3211&lt;&gt;0,INT(25.4347*POWER((18-J3211),1.81)),0))</f>
        <v/>
      </c>
      <c r="AD3211" s="190" t="str">
        <f>IFERROR(IF(Q3211&lt;&gt;0,INT(0.14354*POWER(((10*Q3211)-220),1.4)),0),"")</f>
        <v/>
      </c>
      <c r="AE3211" s="190" t="str">
        <f>IFERROR(IF(T3211&lt;&gt;0,INT(51.39*POWER((T3211-1.5),1.05)),0),"")</f>
        <v/>
      </c>
      <c r="AF3211" s="190">
        <f>IF(U3211&lt;&gt;0,INT(0.8465*POWER(((100*U3211)-75),1.42)),0)</f>
        <v>0</v>
      </c>
      <c r="AG3211" s="190" t="str">
        <f>IFERROR(IF(X3211&lt;&gt;0,INT(1.53775*POWER((82-X3211),1.81)),0),"")</f>
        <v/>
      </c>
      <c r="AH3211" s="190" t="str">
        <f>IF(Y3211="","",IF(Y3211&lt;&gt;0,INT(5.74352*POWER((28.5-Y3211),1.92)),0))</f>
        <v/>
      </c>
      <c r="AI3211" s="190">
        <f>IF(Z3211&lt;&gt;0,INT(12.91*POWER((Z3211-4),1.1)),0)</f>
        <v>0</v>
      </c>
      <c r="AJ3211" s="190" t="str">
        <f>IF(AA3211="","",IF(AA3211&lt;&gt;0,INT(0.2797*POWER(((100*AA3211)),1.35)),0))</f>
        <v/>
      </c>
      <c r="AK3211" s="191" t="str">
        <f>IF(AB3211="","",IF(AB3211&lt;&gt;0,INT(100.14*POWER((AB3211-1),1.08)),0))</f>
        <v/>
      </c>
      <c r="AL3211" s="192">
        <f>COUNT(J3211,Q3211,T3211,X3211,Y3211,AA3211,AB3211)</f>
        <v>0</v>
      </c>
      <c r="AM3211" s="193" t="str">
        <f>IF(AL3211=0,"",SUM(AC3211:AK3211))</f>
        <v/>
      </c>
    </row>
    <row r="3212" spans="1:39" s="6" customFormat="1" outlineLevel="1">
      <c r="A3212"/>
      <c r="B3212" s="257"/>
      <c r="C3212" s="126" t="s">
        <v>65</v>
      </c>
      <c r="D3212" s="33"/>
      <c r="E3212" s="33"/>
      <c r="F3212" s="223"/>
      <c r="G3212" s="224"/>
      <c r="H3212" s="18"/>
      <c r="I3212" s="44"/>
      <c r="J3212" s="107" t="str">
        <f>IFERROR((J3209-J3211)/J3211*100%,"")</f>
        <v/>
      </c>
      <c r="K3212" s="107" t="str">
        <f t="shared" ref="K3212:T3212" si="14199">IFERROR((K3211-K3209)/K3211*100%,"")</f>
        <v/>
      </c>
      <c r="L3212" s="107" t="str">
        <f t="shared" si="14199"/>
        <v/>
      </c>
      <c r="M3212" s="107" t="str">
        <f t="shared" si="14199"/>
        <v/>
      </c>
      <c r="N3212" s="107" t="str">
        <f t="shared" si="14199"/>
        <v/>
      </c>
      <c r="O3212" s="107" t="str">
        <f t="shared" si="14199"/>
        <v/>
      </c>
      <c r="P3212" s="107" t="str">
        <f t="shared" si="14199"/>
        <v/>
      </c>
      <c r="Q3212" s="107" t="str">
        <f t="shared" si="14199"/>
        <v/>
      </c>
      <c r="R3212" s="107" t="str">
        <f t="shared" si="14199"/>
        <v/>
      </c>
      <c r="S3212" s="107" t="str">
        <f t="shared" si="14199"/>
        <v/>
      </c>
      <c r="T3212" s="107" t="str">
        <f t="shared" si="14199"/>
        <v/>
      </c>
      <c r="U3212" s="107" t="str">
        <f t="shared" ref="U3212" si="14200">IFERROR((U3211-U3210)/U3211*100%,"")</f>
        <v/>
      </c>
      <c r="V3212" s="107" t="str">
        <f>IFERROR((V3209-V3211)/V3211*100%,"")</f>
        <v/>
      </c>
      <c r="W3212" s="107" t="str">
        <f>IFERROR((W3209-W3211)/W3211*100%,"")</f>
        <v/>
      </c>
      <c r="X3212" s="107" t="str">
        <f>IFERROR((X3209-X3211)/X3211*100%,"")</f>
        <v/>
      </c>
      <c r="Y3212" s="107" t="str">
        <f>IFERROR((Y3209-Y3211)/Y3211*100%,"")</f>
        <v/>
      </c>
      <c r="Z3212" s="107" t="str">
        <f t="shared" ref="Z3212" si="14201">IFERROR((Z3211-Z3210)/Z3211*100%,"")</f>
        <v/>
      </c>
      <c r="AA3212" s="107" t="str">
        <f>IFERROR((AA3211-AA3209)/AA3211*100%,"")</f>
        <v/>
      </c>
      <c r="AB3212" s="107" t="str">
        <f>IFERROR((AB3211-AB3209)/AB3211*100%,"")</f>
        <v/>
      </c>
      <c r="AC3212" s="194" t="str">
        <f t="shared" ref="AC3212" si="14202">IFERROR((AC3211-AC3210)/AC3211*100%,"")</f>
        <v/>
      </c>
      <c r="AD3212" s="194" t="str">
        <f t="shared" ref="AD3212" si="14203">IFERROR((AD3211-AD3210)/AD3211*100%,"")</f>
        <v/>
      </c>
      <c r="AE3212" s="194" t="str">
        <f t="shared" ref="AE3212" si="14204">IFERROR((AE3211-AE3210)/AE3211*100%,"")</f>
        <v/>
      </c>
      <c r="AF3212" s="194" t="str">
        <f t="shared" ref="AF3212" si="14205">IFERROR((AF3211-AF3210)/AF3211*100%,"")</f>
        <v/>
      </c>
      <c r="AG3212" s="194" t="str">
        <f t="shared" ref="AG3212" si="14206">IFERROR((AG3211-AG3210)/AG3211*100%,"")</f>
        <v/>
      </c>
      <c r="AH3212" s="194" t="str">
        <f t="shared" ref="AH3212" si="14207">IFERROR((AH3211-AH3210)/AH3211*100%,"")</f>
        <v/>
      </c>
      <c r="AI3212" s="194" t="str">
        <f t="shared" ref="AI3212" si="14208">IFERROR((AI3211-AI3210)/AI3211*100%,"")</f>
        <v/>
      </c>
      <c r="AJ3212" s="194" t="str">
        <f t="shared" ref="AJ3212" si="14209">IFERROR((AJ3211-AJ3210)/AJ3211*100%,"")</f>
        <v/>
      </c>
      <c r="AK3212" s="194" t="str">
        <f t="shared" ref="AK3212" si="14210">IFERROR((AK3211-AK3210)/AK3211*100%,"")</f>
        <v/>
      </c>
      <c r="AL3212" s="194" t="str">
        <f t="shared" ref="AL3212" si="14211">IFERROR((AL3211-AL3210)/AL3211*100%,"")</f>
        <v/>
      </c>
      <c r="AM3212" s="227" t="str">
        <f>IFERROR((AM3211-AM3209)/AM3211*100%,"")</f>
        <v/>
      </c>
    </row>
    <row r="3213" spans="1:39" s="45" customFormat="1" outlineLevel="1">
      <c r="B3213" s="115"/>
      <c r="C3213" s="32"/>
      <c r="D3213" s="33"/>
      <c r="E3213" s="33"/>
      <c r="F3213" s="33"/>
      <c r="G3213" s="33"/>
      <c r="H3213" s="18"/>
      <c r="I3213" s="44"/>
      <c r="J3213" s="34"/>
      <c r="K3213" s="34"/>
      <c r="L3213" s="34"/>
      <c r="M3213" s="34"/>
      <c r="N3213" s="34"/>
      <c r="O3213" s="34"/>
      <c r="P3213" s="34"/>
      <c r="Q3213" s="34"/>
      <c r="R3213" s="34"/>
      <c r="S3213" s="34"/>
      <c r="T3213" s="34"/>
      <c r="U3213" s="34"/>
      <c r="V3213" s="34"/>
      <c r="W3213" s="34"/>
      <c r="X3213" s="34"/>
      <c r="Y3213" s="34"/>
      <c r="Z3213" s="34"/>
      <c r="AA3213" s="34"/>
      <c r="AB3213" s="34"/>
      <c r="AC3213" s="195"/>
      <c r="AD3213" s="196"/>
      <c r="AE3213" s="196"/>
      <c r="AF3213" s="196"/>
      <c r="AG3213" s="196"/>
      <c r="AH3213" s="196"/>
      <c r="AI3213" s="196"/>
      <c r="AJ3213" s="196"/>
      <c r="AK3213" s="197"/>
      <c r="AL3213" s="196"/>
      <c r="AM3213" s="198"/>
    </row>
    <row r="3214" spans="1:39" s="6" customFormat="1" outlineLevel="1">
      <c r="B3214" s="116"/>
      <c r="C3214" s="35"/>
      <c r="D3214" s="36"/>
      <c r="E3214" s="36"/>
      <c r="F3214" s="36"/>
      <c r="G3214" s="36"/>
      <c r="H3214" s="37"/>
      <c r="I3214" s="38" t="s">
        <v>24</v>
      </c>
      <c r="J3214" s="21" t="e">
        <f>AVERAGE(J3194:J3195,J3197,J3199,J3201,J3203,J3205,J3207,J3209,J3211)</f>
        <v>#DIV/0!</v>
      </c>
      <c r="K3214" s="21" t="e">
        <f t="shared" ref="K3214:AB3214" si="14212">AVERAGE(K3194:K3195,K3197,K3199,K3201,K3203,K3205,K3207,K3209,K3211)</f>
        <v>#DIV/0!</v>
      </c>
      <c r="L3214" s="21" t="e">
        <f t="shared" si="14212"/>
        <v>#DIV/0!</v>
      </c>
      <c r="M3214" s="21" t="e">
        <f t="shared" si="14212"/>
        <v>#DIV/0!</v>
      </c>
      <c r="N3214" s="21" t="e">
        <f t="shared" si="14212"/>
        <v>#DIV/0!</v>
      </c>
      <c r="O3214" s="21" t="e">
        <f t="shared" si="14212"/>
        <v>#DIV/0!</v>
      </c>
      <c r="P3214" s="21" t="e">
        <f t="shared" si="14212"/>
        <v>#DIV/0!</v>
      </c>
      <c r="Q3214" s="21">
        <f t="shared" si="14212"/>
        <v>0</v>
      </c>
      <c r="R3214" s="21" t="e">
        <f t="shared" si="14212"/>
        <v>#DIV/0!</v>
      </c>
      <c r="S3214" s="21" t="e">
        <f t="shared" si="14212"/>
        <v>#DIV/0!</v>
      </c>
      <c r="T3214" s="21">
        <f t="shared" si="14212"/>
        <v>0</v>
      </c>
      <c r="U3214" s="21" t="e">
        <f t="shared" si="14212"/>
        <v>#DIV/0!</v>
      </c>
      <c r="V3214" s="21" t="e">
        <f t="shared" si="14212"/>
        <v>#DIV/0!</v>
      </c>
      <c r="W3214" s="21" t="e">
        <f t="shared" si="14212"/>
        <v>#DIV/0!</v>
      </c>
      <c r="X3214" s="21" t="e">
        <f t="shared" si="14212"/>
        <v>#DIV/0!</v>
      </c>
      <c r="Y3214" s="21" t="e">
        <f t="shared" si="14212"/>
        <v>#DIV/0!</v>
      </c>
      <c r="Z3214" s="21" t="e">
        <f t="shared" si="14212"/>
        <v>#DIV/0!</v>
      </c>
      <c r="AA3214" s="21" t="e">
        <f t="shared" si="14212"/>
        <v>#DIV/0!</v>
      </c>
      <c r="AB3214" s="21" t="e">
        <f t="shared" si="14212"/>
        <v>#DIV/0!</v>
      </c>
      <c r="AC3214" s="199"/>
      <c r="AD3214" s="200"/>
      <c r="AE3214" s="200"/>
      <c r="AF3214" s="200"/>
      <c r="AG3214" s="200"/>
      <c r="AH3214" s="200"/>
      <c r="AI3214" s="200"/>
      <c r="AJ3214" s="200"/>
      <c r="AK3214" s="201"/>
      <c r="AL3214" s="200"/>
      <c r="AM3214" s="202"/>
    </row>
    <row r="3215" spans="1:39" s="6" customFormat="1" outlineLevel="1">
      <c r="B3215" s="116"/>
      <c r="C3215" s="35"/>
      <c r="D3215" s="36"/>
      <c r="E3215" s="36"/>
      <c r="F3215" s="36"/>
      <c r="G3215" s="36"/>
      <c r="H3215" s="37"/>
      <c r="I3215" s="38" t="s">
        <v>26</v>
      </c>
      <c r="J3215" s="21">
        <f>MIN(J3194:J3195,J3197,J3199,J3201,J3203,J3205,J3207,J3209,J3211)</f>
        <v>0</v>
      </c>
      <c r="K3215" s="21">
        <f t="shared" ref="K3215:AB3215" si="14213">MIN(K3194:K3195,K3197,K3199,K3201,K3203,K3205,K3207,K3209,K3211)</f>
        <v>0</v>
      </c>
      <c r="L3215" s="21">
        <f t="shared" si="14213"/>
        <v>0</v>
      </c>
      <c r="M3215" s="21">
        <f t="shared" si="14213"/>
        <v>0</v>
      </c>
      <c r="N3215" s="21">
        <f t="shared" si="14213"/>
        <v>0</v>
      </c>
      <c r="O3215" s="21">
        <f t="shared" si="14213"/>
        <v>0</v>
      </c>
      <c r="P3215" s="21">
        <f t="shared" si="14213"/>
        <v>0</v>
      </c>
      <c r="Q3215" s="21">
        <f t="shared" si="14213"/>
        <v>0</v>
      </c>
      <c r="R3215" s="21">
        <f t="shared" si="14213"/>
        <v>0</v>
      </c>
      <c r="S3215" s="21">
        <f t="shared" si="14213"/>
        <v>0</v>
      </c>
      <c r="T3215" s="21">
        <f t="shared" si="14213"/>
        <v>0</v>
      </c>
      <c r="U3215" s="21">
        <f t="shared" si="14213"/>
        <v>0</v>
      </c>
      <c r="V3215" s="21">
        <f t="shared" si="14213"/>
        <v>0</v>
      </c>
      <c r="W3215" s="21">
        <f t="shared" si="14213"/>
        <v>0</v>
      </c>
      <c r="X3215" s="21" t="e">
        <f t="shared" si="14213"/>
        <v>#DIV/0!</v>
      </c>
      <c r="Y3215" s="21">
        <f t="shared" si="14213"/>
        <v>0</v>
      </c>
      <c r="Z3215" s="21">
        <f t="shared" si="14213"/>
        <v>0</v>
      </c>
      <c r="AA3215" s="21">
        <f t="shared" si="14213"/>
        <v>0</v>
      </c>
      <c r="AB3215" s="21">
        <f t="shared" si="14213"/>
        <v>0</v>
      </c>
      <c r="AC3215" s="199"/>
      <c r="AD3215" s="200"/>
      <c r="AE3215" s="200"/>
      <c r="AF3215" s="200"/>
      <c r="AG3215" s="200"/>
      <c r="AH3215" s="200"/>
      <c r="AI3215" s="200"/>
      <c r="AJ3215" s="200"/>
      <c r="AK3215" s="201"/>
      <c r="AL3215" s="200"/>
      <c r="AM3215" s="202"/>
    </row>
    <row r="3216" spans="1:39" s="6" customFormat="1" outlineLevel="1">
      <c r="B3216" s="116"/>
      <c r="C3216" s="35"/>
      <c r="D3216" s="36"/>
      <c r="E3216" s="36"/>
      <c r="F3216" s="36"/>
      <c r="G3216" s="36"/>
      <c r="H3216" s="37"/>
      <c r="I3216" s="38" t="s">
        <v>25</v>
      </c>
      <c r="J3216" s="21">
        <f>MAX(J3194:J3195,J3197,J3199,J3201,J3203,J3205,J3207,J3209,J3211)</f>
        <v>0</v>
      </c>
      <c r="K3216" s="21">
        <f t="shared" ref="K3216:AB3216" si="14214">MAX(K3194:K3195,K3197,K3199,K3201,K3203,K3205,K3207,K3209,K3211)</f>
        <v>0</v>
      </c>
      <c r="L3216" s="21">
        <f t="shared" si="14214"/>
        <v>0</v>
      </c>
      <c r="M3216" s="21">
        <f t="shared" si="14214"/>
        <v>0</v>
      </c>
      <c r="N3216" s="21">
        <f t="shared" si="14214"/>
        <v>0</v>
      </c>
      <c r="O3216" s="21">
        <f t="shared" si="14214"/>
        <v>0</v>
      </c>
      <c r="P3216" s="21">
        <f t="shared" si="14214"/>
        <v>0</v>
      </c>
      <c r="Q3216" s="21">
        <f t="shared" si="14214"/>
        <v>0</v>
      </c>
      <c r="R3216" s="21">
        <f t="shared" si="14214"/>
        <v>0</v>
      </c>
      <c r="S3216" s="21">
        <f t="shared" si="14214"/>
        <v>0</v>
      </c>
      <c r="T3216" s="21">
        <f t="shared" si="14214"/>
        <v>0</v>
      </c>
      <c r="U3216" s="21">
        <f t="shared" si="14214"/>
        <v>0</v>
      </c>
      <c r="V3216" s="21">
        <f t="shared" si="14214"/>
        <v>0</v>
      </c>
      <c r="W3216" s="21">
        <f t="shared" si="14214"/>
        <v>0</v>
      </c>
      <c r="X3216" s="21" t="e">
        <f t="shared" si="14214"/>
        <v>#DIV/0!</v>
      </c>
      <c r="Y3216" s="21">
        <f t="shared" si="14214"/>
        <v>0</v>
      </c>
      <c r="Z3216" s="21">
        <f t="shared" si="14214"/>
        <v>0</v>
      </c>
      <c r="AA3216" s="21">
        <f t="shared" si="14214"/>
        <v>0</v>
      </c>
      <c r="AB3216" s="21">
        <f t="shared" si="14214"/>
        <v>0</v>
      </c>
      <c r="AC3216" s="199"/>
      <c r="AD3216" s="200"/>
      <c r="AE3216" s="200"/>
      <c r="AF3216" s="200"/>
      <c r="AG3216" s="200"/>
      <c r="AH3216" s="200"/>
      <c r="AI3216" s="200"/>
      <c r="AJ3216" s="200"/>
      <c r="AK3216" s="201"/>
      <c r="AL3216" s="200"/>
      <c r="AM3216" s="202"/>
    </row>
    <row r="3217" spans="1:39" s="6" customFormat="1" outlineLevel="1">
      <c r="B3217" s="116"/>
      <c r="C3217" s="35"/>
      <c r="D3217" s="36"/>
      <c r="E3217" s="36"/>
      <c r="F3217" s="36"/>
      <c r="G3217" s="36"/>
      <c r="H3217" s="37"/>
      <c r="I3217" s="38"/>
      <c r="J3217" s="21"/>
      <c r="K3217" s="21"/>
      <c r="L3217" s="21"/>
      <c r="M3217" s="21"/>
      <c r="N3217" s="21"/>
      <c r="O3217" s="21"/>
      <c r="P3217" s="21"/>
      <c r="Q3217" s="21"/>
      <c r="R3217" s="21"/>
      <c r="S3217" s="21"/>
      <c r="T3217" s="21"/>
      <c r="U3217" s="21"/>
      <c r="V3217" s="21"/>
      <c r="W3217" s="21"/>
      <c r="X3217" s="21"/>
      <c r="Y3217" s="21"/>
      <c r="Z3217" s="21"/>
      <c r="AA3217" s="21"/>
      <c r="AB3217" s="21"/>
      <c r="AC3217" s="200"/>
      <c r="AD3217" s="200"/>
      <c r="AE3217" s="200"/>
      <c r="AF3217" s="200"/>
      <c r="AG3217" s="200"/>
      <c r="AH3217" s="200"/>
      <c r="AI3217" s="200"/>
      <c r="AJ3217" s="200"/>
      <c r="AK3217" s="200"/>
      <c r="AL3217" s="200"/>
      <c r="AM3217" s="202"/>
    </row>
    <row r="3218" spans="1:39" s="31" customFormat="1" ht="16.5" outlineLevel="1" thickBot="1">
      <c r="B3218" s="117"/>
      <c r="C3218" s="39"/>
      <c r="D3218" s="40"/>
      <c r="E3218" s="40"/>
      <c r="F3218" s="40"/>
      <c r="G3218" s="40"/>
      <c r="H3218" s="41"/>
      <c r="I3218" s="42"/>
      <c r="J3218" s="43"/>
      <c r="K3218" s="43"/>
      <c r="L3218" s="43"/>
      <c r="M3218" s="43"/>
      <c r="N3218" s="43"/>
      <c r="O3218" s="43"/>
      <c r="P3218" s="43"/>
      <c r="Q3218" s="43"/>
      <c r="R3218" s="43"/>
      <c r="S3218" s="43"/>
      <c r="T3218" s="43"/>
      <c r="U3218" s="43"/>
      <c r="V3218" s="43"/>
      <c r="W3218" s="43"/>
      <c r="X3218" s="43"/>
      <c r="Y3218" s="43"/>
      <c r="Z3218" s="43"/>
      <c r="AA3218" s="43"/>
      <c r="AB3218" s="43"/>
      <c r="AC3218" s="204"/>
      <c r="AD3218" s="204"/>
      <c r="AE3218" s="204"/>
      <c r="AF3218" s="204"/>
      <c r="AG3218" s="204"/>
      <c r="AH3218" s="204"/>
      <c r="AI3218" s="204"/>
      <c r="AJ3218" s="204"/>
      <c r="AK3218" s="204"/>
      <c r="AL3218" s="204"/>
      <c r="AM3218" s="205"/>
    </row>
    <row r="3219" spans="1:39" customFormat="1">
      <c r="B3219" s="118"/>
      <c r="C3219" s="28"/>
      <c r="D3219" s="19"/>
      <c r="E3219" s="19"/>
      <c r="F3219" s="19"/>
      <c r="G3219" s="19"/>
      <c r="H3219" s="29"/>
      <c r="I3219" s="20"/>
      <c r="J3219" s="30"/>
      <c r="K3219" s="30"/>
      <c r="L3219" s="30"/>
      <c r="M3219" s="30"/>
      <c r="N3219" s="30"/>
      <c r="O3219" s="30"/>
      <c r="P3219" s="30"/>
      <c r="Q3219" s="30"/>
      <c r="R3219" s="30"/>
      <c r="S3219" s="30"/>
      <c r="T3219" s="30"/>
      <c r="U3219" s="30"/>
      <c r="V3219" s="30"/>
      <c r="W3219" s="30"/>
      <c r="X3219" s="30"/>
      <c r="Y3219" s="30"/>
      <c r="Z3219" s="30"/>
      <c r="AA3219" s="30"/>
      <c r="AB3219" s="30"/>
      <c r="AC3219" s="206"/>
      <c r="AD3219" s="206"/>
      <c r="AE3219" s="206"/>
      <c r="AF3219" s="206"/>
      <c r="AG3219" s="206"/>
      <c r="AH3219" s="206"/>
      <c r="AI3219" s="206"/>
      <c r="AJ3219" s="206"/>
      <c r="AK3219" s="206"/>
      <c r="AL3219" s="206"/>
      <c r="AM3219" s="207"/>
    </row>
    <row r="3220" spans="1:39" customFormat="1" outlineLevel="1">
      <c r="B3220" s="114" t="s">
        <v>41</v>
      </c>
      <c r="C3220" s="28"/>
      <c r="D3220" s="19"/>
      <c r="E3220" s="19"/>
      <c r="F3220" s="19"/>
      <c r="G3220" s="19"/>
      <c r="H3220" s="29"/>
      <c r="I3220" s="20"/>
      <c r="J3220" s="30"/>
      <c r="K3220" s="30"/>
      <c r="L3220" s="30"/>
      <c r="M3220" s="30"/>
      <c r="N3220" s="30"/>
      <c r="O3220" s="30"/>
      <c r="P3220" s="30"/>
      <c r="Q3220" s="30"/>
      <c r="R3220" s="30"/>
      <c r="S3220" s="30"/>
      <c r="T3220" s="30"/>
      <c r="U3220" s="30"/>
      <c r="V3220" s="30"/>
      <c r="W3220" s="30"/>
      <c r="X3220" s="30"/>
      <c r="Y3220" s="30"/>
      <c r="Z3220" s="30"/>
      <c r="AA3220" s="30"/>
      <c r="AB3220" s="30"/>
      <c r="AC3220" s="206"/>
      <c r="AD3220" s="206"/>
      <c r="AE3220" s="206"/>
      <c r="AF3220" s="206"/>
      <c r="AG3220" s="206"/>
      <c r="AH3220" s="206"/>
      <c r="AI3220" s="206"/>
      <c r="AJ3220" s="206"/>
      <c r="AK3220" s="206"/>
      <c r="AL3220" s="206"/>
      <c r="AM3220" s="207"/>
    </row>
    <row r="3221" spans="1:39" customFormat="1" outlineLevel="1">
      <c r="A3221" t="str">
        <f>B3221&amp;C3221</f>
        <v>Surname, Forename1</v>
      </c>
      <c r="B3221" s="255" t="s">
        <v>28</v>
      </c>
      <c r="C3221" s="122">
        <v>1</v>
      </c>
      <c r="D3221" s="26" t="s">
        <v>22</v>
      </c>
      <c r="E3221" s="103"/>
      <c r="F3221" s="217"/>
      <c r="G3221" s="218"/>
      <c r="H3221" s="16"/>
      <c r="I3221" s="16"/>
      <c r="J3221" s="17"/>
      <c r="K3221" s="94"/>
      <c r="L3221" s="94"/>
      <c r="M3221" s="94"/>
      <c r="N3221" s="94"/>
      <c r="O3221" s="94"/>
      <c r="P3221" s="94"/>
      <c r="Q3221" s="17">
        <f>SUM(K3221:P3221)</f>
        <v>0</v>
      </c>
      <c r="R3221" s="94"/>
      <c r="S3221" s="94"/>
      <c r="T3221" s="17">
        <f>SUM(R3221:S3221)</f>
        <v>0</v>
      </c>
      <c r="U3221" s="17"/>
      <c r="V3221" s="94"/>
      <c r="W3221" s="17"/>
      <c r="X3221" s="94" t="e">
        <f>AVERAGE(V3221:W3221)</f>
        <v>#DIV/0!</v>
      </c>
      <c r="Y3221" s="17"/>
      <c r="Z3221" s="17"/>
      <c r="AA3221" s="17"/>
      <c r="AB3221" s="17"/>
      <c r="AC3221" s="190">
        <f>IF(J3221&lt;&gt;0,INT(25.4347*POWER((18-J3221),1.81)),0)</f>
        <v>0</v>
      </c>
      <c r="AD3221" s="190">
        <f>IF(Q3221&lt;&gt;0,INT(0.14354*POWER(((10*Q3221)-220),1.4)),0)</f>
        <v>0</v>
      </c>
      <c r="AE3221" s="190">
        <f>IF(T3221&lt;&gt;0,INT(51.39*POWER((T3221-1.5),1.05)),0)</f>
        <v>0</v>
      </c>
      <c r="AF3221" s="190">
        <f>IF(U3221&lt;&gt;0,INT(0.8465*POWER(((100*U3221)-75),1.42)),0)</f>
        <v>0</v>
      </c>
      <c r="AG3221" s="190" t="e">
        <f>IF(X3221&lt;&gt;0,INT(1.53775*POWER((82-X3221),1.81)),0)</f>
        <v>#DIV/0!</v>
      </c>
      <c r="AH3221" s="190">
        <f>IF(Y3221&lt;&gt;0,INT(5.74352*POWER((28.5-Y3221),1.92)),0)</f>
        <v>0</v>
      </c>
      <c r="AI3221" s="190">
        <f>IF(Z3221&lt;&gt;0,INT(12.91*POWER((Z3221-4),1.1)),0)</f>
        <v>0</v>
      </c>
      <c r="AJ3221" s="190">
        <f>IF(AA3221&lt;&gt;0,INT(0.2797*POWER(((100*AA3221)),1.35)),0)</f>
        <v>0</v>
      </c>
      <c r="AK3221" s="191">
        <f>IF(AB3221&lt;&gt;0,INT(100.14*POWER((AB3221-1),1.08)),0)</f>
        <v>0</v>
      </c>
      <c r="AL3221" s="208">
        <v>7</v>
      </c>
      <c r="AM3221" s="193" t="e">
        <f>SUM(AC3221:AK3221)</f>
        <v>#DIV/0!</v>
      </c>
    </row>
    <row r="3222" spans="1:39" customFormat="1" outlineLevel="1">
      <c r="A3222" t="str">
        <f>B3221&amp;C3222</f>
        <v>Surname, Forename2</v>
      </c>
      <c r="B3222" s="256"/>
      <c r="C3222" s="123">
        <v>2</v>
      </c>
      <c r="D3222" s="26" t="s">
        <v>22</v>
      </c>
      <c r="E3222" s="103"/>
      <c r="F3222" s="219"/>
      <c r="G3222" s="220"/>
      <c r="H3222" s="15"/>
      <c r="I3222" s="16"/>
      <c r="J3222" s="17"/>
      <c r="K3222" s="94"/>
      <c r="L3222" s="94"/>
      <c r="M3222" s="94"/>
      <c r="N3222" s="94"/>
      <c r="O3222" s="94"/>
      <c r="P3222" s="94"/>
      <c r="Q3222" s="17" t="str">
        <f>IF(SUM(K3222:P3222)=0,"",SUM(K3222:P3222))</f>
        <v/>
      </c>
      <c r="R3222" s="94"/>
      <c r="S3222" s="94"/>
      <c r="T3222" s="17" t="str">
        <f>IF(SUM(R3222:S3222)=0,"",SUM(R3222:S3222))</f>
        <v/>
      </c>
      <c r="U3222" s="17"/>
      <c r="V3222" s="94"/>
      <c r="W3222" s="17"/>
      <c r="X3222" s="94" t="str">
        <f>IFERROR(AVERAGE(V3222:W3222),"")</f>
        <v/>
      </c>
      <c r="Y3222" s="17"/>
      <c r="Z3222" s="17"/>
      <c r="AA3222" s="71"/>
      <c r="AB3222" s="17"/>
      <c r="AC3222" s="190" t="str">
        <f>IF(J3222="","",IF(J3222&lt;&gt;0,INT(25.4347*POWER((18-J3222),1.81)),0))</f>
        <v/>
      </c>
      <c r="AD3222" s="190" t="str">
        <f>IFERROR(IF(Q3222&lt;&gt;0,INT(0.14354*POWER(((10*Q3222)-220),1.4)),0),"")</f>
        <v/>
      </c>
      <c r="AE3222" s="190" t="str">
        <f>IFERROR(IF(T3222&lt;&gt;0,INT(51.39*POWER((T3222-1.5),1.05)),0),"")</f>
        <v/>
      </c>
      <c r="AF3222" s="190">
        <f>IF(U3222&lt;&gt;0,INT(0.8465*POWER(((100*U3222)-75),1.42)),0)</f>
        <v>0</v>
      </c>
      <c r="AG3222" s="190" t="str">
        <f>IFERROR(IF(X3222&lt;&gt;0,INT(1.53775*POWER((82-X3222),1.81)),0),"")</f>
        <v/>
      </c>
      <c r="AH3222" s="190" t="str">
        <f>IF(Y3222="","",IF(Y3222&lt;&gt;0,INT(5.74352*POWER((28.5-Y3222),1.92)),0))</f>
        <v/>
      </c>
      <c r="AI3222" s="190">
        <f>IF(Z3222&lt;&gt;0,INT(12.91*POWER((Z3222-4),1.1)),0)</f>
        <v>0</v>
      </c>
      <c r="AJ3222" s="190" t="str">
        <f>IF(AA3222="","",IF(AA3222&lt;&gt;0,INT(0.2797*POWER(((100*AA3222)),1.35)),0))</f>
        <v/>
      </c>
      <c r="AK3222" s="191" t="str">
        <f>IF(AB3222="","",IF(AB3222&lt;&gt;0,INT(100.14*POWER((AB3222-1),1.08)),0))</f>
        <v/>
      </c>
      <c r="AL3222" s="192">
        <f>COUNT(J3222,Q3222,T3222,X3222,Y3222,AA3222,AB3222)</f>
        <v>0</v>
      </c>
      <c r="AM3222" s="193" t="str">
        <f>IF(AL3222=0,"",SUM(AC3222:AK3222))</f>
        <v/>
      </c>
    </row>
    <row r="3223" spans="1:39" customFormat="1" outlineLevel="1">
      <c r="B3223" s="256"/>
      <c r="C3223" s="124" t="s">
        <v>65</v>
      </c>
      <c r="D3223" s="103"/>
      <c r="E3223" s="103"/>
      <c r="F3223" s="219"/>
      <c r="G3223" s="220"/>
      <c r="H3223" s="104"/>
      <c r="I3223" s="105"/>
      <c r="J3223" s="107" t="str">
        <f>IFERROR((J3221-J3222)/J3222*100%,"")</f>
        <v/>
      </c>
      <c r="K3223" s="107" t="str">
        <f>IFERROR((K3222-K3221)/K3222*100%,"")</f>
        <v/>
      </c>
      <c r="L3223" s="107" t="str">
        <f t="shared" ref="L3223:S3223" si="14215">IFERROR((L3222-L3221)/L3222*100%,"")</f>
        <v/>
      </c>
      <c r="M3223" s="107" t="str">
        <f t="shared" si="14215"/>
        <v/>
      </c>
      <c r="N3223" s="107" t="str">
        <f t="shared" si="14215"/>
        <v/>
      </c>
      <c r="O3223" s="107" t="str">
        <f t="shared" si="14215"/>
        <v/>
      </c>
      <c r="P3223" s="107" t="str">
        <f t="shared" si="14215"/>
        <v/>
      </c>
      <c r="Q3223" s="107" t="str">
        <f t="shared" si="14215"/>
        <v/>
      </c>
      <c r="R3223" s="107" t="str">
        <f t="shared" si="14215"/>
        <v/>
      </c>
      <c r="S3223" s="107" t="str">
        <f t="shared" si="14215"/>
        <v/>
      </c>
      <c r="T3223" s="107" t="str">
        <f>IFERROR((T3222-T3221)/T3222*100%,"")</f>
        <v/>
      </c>
      <c r="U3223" s="107" t="str">
        <f t="shared" ref="U3223" si="14216">IFERROR((U3222-U3221)/U3222*100%,"")</f>
        <v/>
      </c>
      <c r="V3223" s="107" t="str">
        <f>IFERROR((V3221-V3222)/V3222*100%,"")</f>
        <v/>
      </c>
      <c r="W3223" s="107" t="str">
        <f>IFERROR((W3221-W3222)/W3222*100%,"")</f>
        <v/>
      </c>
      <c r="X3223" s="107" t="str">
        <f>IFERROR((X3221-X3222)/X3222*100%,"")</f>
        <v/>
      </c>
      <c r="Y3223" s="107" t="str">
        <f>IFERROR((Y3221-Y3222)/Y3222*100%,"")</f>
        <v/>
      </c>
      <c r="Z3223" s="107" t="str">
        <f t="shared" ref="Z3223:AB3223" si="14217">IFERROR((Z3222-Z3221)/Z3222*100%,"")</f>
        <v/>
      </c>
      <c r="AA3223" s="107" t="str">
        <f t="shared" si="14217"/>
        <v/>
      </c>
      <c r="AB3223" s="107" t="str">
        <f t="shared" si="14217"/>
        <v/>
      </c>
      <c r="AC3223" s="194" t="str">
        <f t="shared" ref="AC3223" si="14218">IFERROR((AC3222-AC3221)/AC3222*100%,"")</f>
        <v/>
      </c>
      <c r="AD3223" s="194" t="str">
        <f t="shared" ref="AD3223" si="14219">IFERROR((AD3222-AD3221)/AD3222*100%,"")</f>
        <v/>
      </c>
      <c r="AE3223" s="194" t="str">
        <f t="shared" ref="AE3223" si="14220">IFERROR((AE3222-AE3221)/AE3222*100%,"")</f>
        <v/>
      </c>
      <c r="AF3223" s="194" t="str">
        <f t="shared" ref="AF3223" si="14221">IFERROR((AF3222-AF3221)/AF3222*100%,"")</f>
        <v/>
      </c>
      <c r="AG3223" s="194" t="str">
        <f t="shared" ref="AG3223" si="14222">IFERROR((AG3222-AG3221)/AG3222*100%,"")</f>
        <v/>
      </c>
      <c r="AH3223" s="194" t="str">
        <f t="shared" ref="AH3223" si="14223">IFERROR((AH3222-AH3221)/AH3222*100%,"")</f>
        <v/>
      </c>
      <c r="AI3223" s="194" t="str">
        <f t="shared" ref="AI3223" si="14224">IFERROR((AI3222-AI3221)/AI3222*100%,"")</f>
        <v/>
      </c>
      <c r="AJ3223" s="194" t="str">
        <f t="shared" ref="AJ3223" si="14225">IFERROR((AJ3222-AJ3221)/AJ3222*100%,"")</f>
        <v/>
      </c>
      <c r="AK3223" s="194" t="str">
        <f t="shared" ref="AK3223" si="14226">IFERROR((AK3222-AK3221)/AK3222*100%,"")</f>
        <v/>
      </c>
      <c r="AL3223" s="194" t="str">
        <f t="shared" ref="AL3223:AM3223" si="14227">IFERROR((AL3222-AL3221)/AL3222*100%,"")</f>
        <v/>
      </c>
      <c r="AM3223" s="228" t="str">
        <f t="shared" si="14227"/>
        <v/>
      </c>
    </row>
    <row r="3224" spans="1:39" customFormat="1" outlineLevel="1">
      <c r="A3224" t="str">
        <f>B3221&amp;C3224</f>
        <v>Surname, Forename3</v>
      </c>
      <c r="B3224" s="256"/>
      <c r="C3224" s="123">
        <v>3</v>
      </c>
      <c r="D3224" s="26" t="s">
        <v>22</v>
      </c>
      <c r="E3224" s="103"/>
      <c r="F3224" s="219"/>
      <c r="G3224" s="220"/>
      <c r="H3224" s="15"/>
      <c r="I3224" s="16"/>
      <c r="J3224" s="17"/>
      <c r="K3224" s="94"/>
      <c r="L3224" s="94"/>
      <c r="M3224" s="94"/>
      <c r="N3224" s="94"/>
      <c r="O3224" s="94"/>
      <c r="P3224" s="94"/>
      <c r="Q3224" s="17" t="str">
        <f>IF(SUM(K3224:P3224)=0,"",SUM(K3224:P3224))</f>
        <v/>
      </c>
      <c r="R3224" s="94"/>
      <c r="S3224" s="94"/>
      <c r="T3224" s="17" t="str">
        <f>IF(SUM(R3224:S3224)=0,"",SUM(R3224:S3224))</f>
        <v/>
      </c>
      <c r="U3224" s="17"/>
      <c r="V3224" s="94"/>
      <c r="W3224" s="17"/>
      <c r="X3224" s="94" t="str">
        <f>IFERROR(AVERAGE(V3224:W3224),"")</f>
        <v/>
      </c>
      <c r="Y3224" s="17"/>
      <c r="Z3224" s="17"/>
      <c r="AA3224" s="71"/>
      <c r="AB3224" s="17"/>
      <c r="AC3224" s="190" t="str">
        <f>IF(J3224="","",IF(J3224&lt;&gt;0,INT(25.4347*POWER((18-J3224),1.81)),0))</f>
        <v/>
      </c>
      <c r="AD3224" s="190" t="str">
        <f>IFERROR(IF(Q3224&lt;&gt;0,INT(0.14354*POWER(((10*Q3224)-220),1.4)),0),"")</f>
        <v/>
      </c>
      <c r="AE3224" s="190" t="str">
        <f>IFERROR(IF(T3224&lt;&gt;0,INT(51.39*POWER((T3224-1.5),1.05)),0),"")</f>
        <v/>
      </c>
      <c r="AF3224" s="190">
        <f>IF(U3224&lt;&gt;0,INT(0.8465*POWER(((100*U3224)-75),1.42)),0)</f>
        <v>0</v>
      </c>
      <c r="AG3224" s="190" t="str">
        <f>IFERROR(IF(X3224&lt;&gt;0,INT(1.53775*POWER((82-X3224),1.81)),0),"")</f>
        <v/>
      </c>
      <c r="AH3224" s="190" t="str">
        <f>IF(Y3224="","",IF(Y3224&lt;&gt;0,INT(5.74352*POWER((28.5-Y3224),1.92)),0))</f>
        <v/>
      </c>
      <c r="AI3224" s="190">
        <f>IF(Z3224&lt;&gt;0,INT(12.91*POWER((Z3224-4),1.1)),0)</f>
        <v>0</v>
      </c>
      <c r="AJ3224" s="190" t="str">
        <f>IF(AA3224="","",IF(AA3224&lt;&gt;0,INT(0.2797*POWER(((100*AA3224)),1.35)),0))</f>
        <v/>
      </c>
      <c r="AK3224" s="191" t="str">
        <f>IF(AB3224="","",IF(AB3224&lt;&gt;0,INT(100.14*POWER((AB3224-1),1.08)),0))</f>
        <v/>
      </c>
      <c r="AL3224" s="192">
        <f>COUNT(J3224,Q3224,T3224,X3224,Y3224,AA3224,AB3224)</f>
        <v>0</v>
      </c>
      <c r="AM3224" s="193" t="str">
        <f>IF(AL3224=0,"",SUM(AC3224:AK3224))</f>
        <v/>
      </c>
    </row>
    <row r="3225" spans="1:39" customFormat="1" outlineLevel="1">
      <c r="B3225" s="256"/>
      <c r="C3225" s="124" t="s">
        <v>65</v>
      </c>
      <c r="D3225" s="103"/>
      <c r="E3225" s="103"/>
      <c r="F3225" s="219"/>
      <c r="G3225" s="220"/>
      <c r="H3225" s="104"/>
      <c r="I3225" s="105"/>
      <c r="J3225" s="107" t="str">
        <f>IFERROR((J3222-J3224)/J3224*100%,"")</f>
        <v/>
      </c>
      <c r="K3225" s="107" t="str">
        <f t="shared" ref="K3225:T3225" si="14228">IFERROR((K3224-K3222)/K3224*100%,"")</f>
        <v/>
      </c>
      <c r="L3225" s="107" t="str">
        <f t="shared" si="14228"/>
        <v/>
      </c>
      <c r="M3225" s="107" t="str">
        <f t="shared" si="14228"/>
        <v/>
      </c>
      <c r="N3225" s="107" t="str">
        <f t="shared" si="14228"/>
        <v/>
      </c>
      <c r="O3225" s="107" t="str">
        <f t="shared" si="14228"/>
        <v/>
      </c>
      <c r="P3225" s="107" t="str">
        <f t="shared" si="14228"/>
        <v/>
      </c>
      <c r="Q3225" s="107" t="str">
        <f t="shared" si="14228"/>
        <v/>
      </c>
      <c r="R3225" s="107" t="str">
        <f t="shared" si="14228"/>
        <v/>
      </c>
      <c r="S3225" s="107" t="str">
        <f t="shared" si="14228"/>
        <v/>
      </c>
      <c r="T3225" s="107" t="str">
        <f t="shared" si="14228"/>
        <v/>
      </c>
      <c r="U3225" s="107" t="str">
        <f t="shared" ref="U3225" si="14229">IFERROR((U3224-U3223)/U3224*100%,"")</f>
        <v/>
      </c>
      <c r="V3225" s="107" t="str">
        <f>IFERROR((V3222-V3224)/V3224*100%,"")</f>
        <v/>
      </c>
      <c r="W3225" s="107" t="str">
        <f>IFERROR((W3222-W3224)/W3224*100%,"")</f>
        <v/>
      </c>
      <c r="X3225" s="107" t="str">
        <f>IFERROR((X3222-X3224)/X3224*100%,"")</f>
        <v/>
      </c>
      <c r="Y3225" s="107" t="str">
        <f>IFERROR((Y3222-Y3224)/Y3224*100%,"")</f>
        <v/>
      </c>
      <c r="Z3225" s="107" t="str">
        <f t="shared" ref="Z3225" si="14230">IFERROR((Z3224-Z3223)/Z3224*100%,"")</f>
        <v/>
      </c>
      <c r="AA3225" s="107" t="str">
        <f>IFERROR((AA3224-AA3222)/AA3224*100%,"")</f>
        <v/>
      </c>
      <c r="AB3225" s="107" t="str">
        <f>IFERROR((AB3224-AB3222)/AB3224*100%,"")</f>
        <v/>
      </c>
      <c r="AC3225" s="194" t="str">
        <f t="shared" ref="AC3225" si="14231">IFERROR((AC3224-AC3223)/AC3224*100%,"")</f>
        <v/>
      </c>
      <c r="AD3225" s="194" t="str">
        <f t="shared" ref="AD3225" si="14232">IFERROR((AD3224-AD3223)/AD3224*100%,"")</f>
        <v/>
      </c>
      <c r="AE3225" s="194" t="str">
        <f t="shared" ref="AE3225" si="14233">IFERROR((AE3224-AE3223)/AE3224*100%,"")</f>
        <v/>
      </c>
      <c r="AF3225" s="194" t="str">
        <f t="shared" ref="AF3225" si="14234">IFERROR((AF3224-AF3223)/AF3224*100%,"")</f>
        <v/>
      </c>
      <c r="AG3225" s="194" t="str">
        <f t="shared" ref="AG3225" si="14235">IFERROR((AG3224-AG3223)/AG3224*100%,"")</f>
        <v/>
      </c>
      <c r="AH3225" s="194" t="str">
        <f t="shared" ref="AH3225" si="14236">IFERROR((AH3224-AH3223)/AH3224*100%,"")</f>
        <v/>
      </c>
      <c r="AI3225" s="194" t="str">
        <f t="shared" ref="AI3225" si="14237">IFERROR((AI3224-AI3223)/AI3224*100%,"")</f>
        <v/>
      </c>
      <c r="AJ3225" s="194" t="str">
        <f t="shared" ref="AJ3225" si="14238">IFERROR((AJ3224-AJ3223)/AJ3224*100%,"")</f>
        <v/>
      </c>
      <c r="AK3225" s="194" t="str">
        <f t="shared" ref="AK3225" si="14239">IFERROR((AK3224-AK3223)/AK3224*100%,"")</f>
        <v/>
      </c>
      <c r="AL3225" s="194" t="str">
        <f t="shared" ref="AL3225" si="14240">IFERROR((AL3224-AL3223)/AL3224*100%,"")</f>
        <v/>
      </c>
      <c r="AM3225" s="227" t="str">
        <f>IFERROR((AM3224-AM3222)/AM3224*100%,"")</f>
        <v/>
      </c>
    </row>
    <row r="3226" spans="1:39" customFormat="1" outlineLevel="1">
      <c r="A3226" t="str">
        <f>B3221&amp;C3226</f>
        <v>Surname, Forename4</v>
      </c>
      <c r="B3226" s="256"/>
      <c r="C3226" s="123">
        <v>4</v>
      </c>
      <c r="D3226" s="26" t="s">
        <v>22</v>
      </c>
      <c r="E3226" s="103"/>
      <c r="F3226" s="219"/>
      <c r="G3226" s="220"/>
      <c r="H3226" s="15"/>
      <c r="I3226" s="16"/>
      <c r="J3226" s="17"/>
      <c r="K3226" s="94"/>
      <c r="L3226" s="94"/>
      <c r="M3226" s="94"/>
      <c r="N3226" s="94"/>
      <c r="O3226" s="94"/>
      <c r="P3226" s="94"/>
      <c r="Q3226" s="17" t="str">
        <f>IF(SUM(K3226:P3226)=0,"",SUM(K3226:P3226))</f>
        <v/>
      </c>
      <c r="R3226" s="94"/>
      <c r="S3226" s="94"/>
      <c r="T3226" s="17" t="str">
        <f>IF(SUM(R3226:S3226)=0,"",SUM(R3226:S3226))</f>
        <v/>
      </c>
      <c r="U3226" s="17"/>
      <c r="V3226" s="94"/>
      <c r="W3226" s="17"/>
      <c r="X3226" s="94" t="str">
        <f>IFERROR(AVERAGE(V3226:W3226),"")</f>
        <v/>
      </c>
      <c r="Y3226" s="17"/>
      <c r="Z3226" s="17"/>
      <c r="AA3226" s="71"/>
      <c r="AB3226" s="17"/>
      <c r="AC3226" s="190" t="str">
        <f>IF(J3226="","",IF(J3226&lt;&gt;0,INT(25.4347*POWER((18-J3226),1.81)),0))</f>
        <v/>
      </c>
      <c r="AD3226" s="190" t="str">
        <f>IFERROR(IF(Q3226&lt;&gt;0,INT(0.14354*POWER(((10*Q3226)-220),1.4)),0),"")</f>
        <v/>
      </c>
      <c r="AE3226" s="190" t="str">
        <f>IFERROR(IF(T3226&lt;&gt;0,INT(51.39*POWER((T3226-1.5),1.05)),0),"")</f>
        <v/>
      </c>
      <c r="AF3226" s="190">
        <f>IF(U3226&lt;&gt;0,INT(0.8465*POWER(((100*U3226)-75),1.42)),0)</f>
        <v>0</v>
      </c>
      <c r="AG3226" s="190" t="str">
        <f>IFERROR(IF(X3226&lt;&gt;0,INT(1.53775*POWER((82-X3226),1.81)),0),"")</f>
        <v/>
      </c>
      <c r="AH3226" s="190" t="str">
        <f>IF(Y3226="","",IF(Y3226&lt;&gt;0,INT(5.74352*POWER((28.5-Y3226),1.92)),0))</f>
        <v/>
      </c>
      <c r="AI3226" s="190">
        <f>IF(Z3226&lt;&gt;0,INT(12.91*POWER((Z3226-4),1.1)),0)</f>
        <v>0</v>
      </c>
      <c r="AJ3226" s="190" t="str">
        <f>IF(AA3226="","",IF(AA3226&lt;&gt;0,INT(0.2797*POWER(((100*AA3226)),1.35)),0))</f>
        <v/>
      </c>
      <c r="AK3226" s="191" t="str">
        <f>IF(AB3226="","",IF(AB3226&lt;&gt;0,INT(100.14*POWER((AB3226-1),1.08)),0))</f>
        <v/>
      </c>
      <c r="AL3226" s="192">
        <f>COUNT(J3226,Q3226,T3226,X3226,Y3226,AA3226,AB3226)</f>
        <v>0</v>
      </c>
      <c r="AM3226" s="193" t="str">
        <f>IF(AL3226=0,"",SUM(AC3226:AK3226))</f>
        <v/>
      </c>
    </row>
    <row r="3227" spans="1:39" customFormat="1" outlineLevel="1">
      <c r="B3227" s="256"/>
      <c r="C3227" s="124" t="s">
        <v>65</v>
      </c>
      <c r="D3227" s="103"/>
      <c r="E3227" s="103"/>
      <c r="F3227" s="219"/>
      <c r="G3227" s="220"/>
      <c r="H3227" s="104"/>
      <c r="I3227" s="105"/>
      <c r="J3227" s="107" t="str">
        <f>IFERROR((J3224-J3226)/J3226*100%,"")</f>
        <v/>
      </c>
      <c r="K3227" s="107" t="str">
        <f t="shared" ref="K3227:T3227" si="14241">IFERROR((K3226-K3224)/K3226*100%,"")</f>
        <v/>
      </c>
      <c r="L3227" s="107" t="str">
        <f t="shared" si="14241"/>
        <v/>
      </c>
      <c r="M3227" s="107" t="str">
        <f t="shared" si="14241"/>
        <v/>
      </c>
      <c r="N3227" s="107" t="str">
        <f t="shared" si="14241"/>
        <v/>
      </c>
      <c r="O3227" s="107" t="str">
        <f t="shared" si="14241"/>
        <v/>
      </c>
      <c r="P3227" s="107" t="str">
        <f t="shared" si="14241"/>
        <v/>
      </c>
      <c r="Q3227" s="107" t="str">
        <f t="shared" si="14241"/>
        <v/>
      </c>
      <c r="R3227" s="107" t="str">
        <f t="shared" si="14241"/>
        <v/>
      </c>
      <c r="S3227" s="107" t="str">
        <f t="shared" si="14241"/>
        <v/>
      </c>
      <c r="T3227" s="107" t="str">
        <f t="shared" si="14241"/>
        <v/>
      </c>
      <c r="U3227" s="107" t="str">
        <f t="shared" ref="U3227" si="14242">IFERROR((U3226-U3225)/U3226*100%,"")</f>
        <v/>
      </c>
      <c r="V3227" s="107" t="str">
        <f>IFERROR((V3224-V3226)/V3226*100%,"")</f>
        <v/>
      </c>
      <c r="W3227" s="107" t="str">
        <f>IFERROR((W3224-W3226)/W3226*100%,"")</f>
        <v/>
      </c>
      <c r="X3227" s="107" t="str">
        <f>IFERROR((X3224-X3226)/X3226*100%,"")</f>
        <v/>
      </c>
      <c r="Y3227" s="107" t="str">
        <f>IFERROR((Y3224-Y3226)/Y3226*100%,"")</f>
        <v/>
      </c>
      <c r="Z3227" s="107" t="str">
        <f t="shared" ref="Z3227" si="14243">IFERROR((Z3226-Z3225)/Z3226*100%,"")</f>
        <v/>
      </c>
      <c r="AA3227" s="107" t="str">
        <f>IFERROR((AA3226-AA3224)/AA3226*100%,"")</f>
        <v/>
      </c>
      <c r="AB3227" s="107" t="str">
        <f>IFERROR((AB3226-AB3224)/AB3226*100%,"")</f>
        <v/>
      </c>
      <c r="AC3227" s="194" t="str">
        <f t="shared" ref="AC3227" si="14244">IFERROR((AC3226-AC3225)/AC3226*100%,"")</f>
        <v/>
      </c>
      <c r="AD3227" s="194" t="str">
        <f t="shared" ref="AD3227" si="14245">IFERROR((AD3226-AD3225)/AD3226*100%,"")</f>
        <v/>
      </c>
      <c r="AE3227" s="194" t="str">
        <f t="shared" ref="AE3227" si="14246">IFERROR((AE3226-AE3225)/AE3226*100%,"")</f>
        <v/>
      </c>
      <c r="AF3227" s="194" t="str">
        <f t="shared" ref="AF3227" si="14247">IFERROR((AF3226-AF3225)/AF3226*100%,"")</f>
        <v/>
      </c>
      <c r="AG3227" s="194" t="str">
        <f t="shared" ref="AG3227" si="14248">IFERROR((AG3226-AG3225)/AG3226*100%,"")</f>
        <v/>
      </c>
      <c r="AH3227" s="194" t="str">
        <f t="shared" ref="AH3227" si="14249">IFERROR((AH3226-AH3225)/AH3226*100%,"")</f>
        <v/>
      </c>
      <c r="AI3227" s="194" t="str">
        <f t="shared" ref="AI3227" si="14250">IFERROR((AI3226-AI3225)/AI3226*100%,"")</f>
        <v/>
      </c>
      <c r="AJ3227" s="194" t="str">
        <f t="shared" ref="AJ3227" si="14251">IFERROR((AJ3226-AJ3225)/AJ3226*100%,"")</f>
        <v/>
      </c>
      <c r="AK3227" s="194" t="str">
        <f t="shared" ref="AK3227" si="14252">IFERROR((AK3226-AK3225)/AK3226*100%,"")</f>
        <v/>
      </c>
      <c r="AL3227" s="194" t="str">
        <f t="shared" ref="AL3227" si="14253">IFERROR((AL3226-AL3225)/AL3226*100%,"")</f>
        <v/>
      </c>
      <c r="AM3227" s="227" t="str">
        <f>IFERROR((AM3226-AM3224)/AM3226*100%,"")</f>
        <v/>
      </c>
    </row>
    <row r="3228" spans="1:39" customFormat="1" outlineLevel="1">
      <c r="A3228" t="str">
        <f>B3221&amp;C3228</f>
        <v>Surname, Forename5</v>
      </c>
      <c r="B3228" s="256"/>
      <c r="C3228" s="123">
        <v>5</v>
      </c>
      <c r="D3228" s="26" t="s">
        <v>22</v>
      </c>
      <c r="E3228" s="103"/>
      <c r="F3228" s="219"/>
      <c r="G3228" s="220"/>
      <c r="H3228" s="15"/>
      <c r="I3228" s="16"/>
      <c r="J3228" s="17"/>
      <c r="K3228" s="94"/>
      <c r="L3228" s="94"/>
      <c r="M3228" s="94"/>
      <c r="N3228" s="94"/>
      <c r="O3228" s="94"/>
      <c r="P3228" s="94"/>
      <c r="Q3228" s="17" t="str">
        <f>IF(SUM(K3228:P3228)=0,"",SUM(K3228:P3228))</f>
        <v/>
      </c>
      <c r="R3228" s="94"/>
      <c r="S3228" s="94"/>
      <c r="T3228" s="17" t="str">
        <f>IF(SUM(R3228:S3228)=0,"",SUM(R3228:S3228))</f>
        <v/>
      </c>
      <c r="U3228" s="17"/>
      <c r="V3228" s="94"/>
      <c r="W3228" s="17"/>
      <c r="X3228" s="94" t="str">
        <f>IFERROR(AVERAGE(V3228:W3228),"")</f>
        <v/>
      </c>
      <c r="Y3228" s="17"/>
      <c r="Z3228" s="17"/>
      <c r="AA3228" s="71"/>
      <c r="AB3228" s="17"/>
      <c r="AC3228" s="190" t="str">
        <f>IF(J3228="","",IF(J3228&lt;&gt;0,INT(25.4347*POWER((18-J3228),1.81)),0))</f>
        <v/>
      </c>
      <c r="AD3228" s="190" t="str">
        <f>IFERROR(IF(Q3228&lt;&gt;0,INT(0.14354*POWER(((10*Q3228)-220),1.4)),0),"")</f>
        <v/>
      </c>
      <c r="AE3228" s="190" t="str">
        <f>IFERROR(IF(T3228&lt;&gt;0,INT(51.39*POWER((T3228-1.5),1.05)),0),"")</f>
        <v/>
      </c>
      <c r="AF3228" s="190">
        <f>IF(U3228&lt;&gt;0,INT(0.8465*POWER(((100*U3228)-75),1.42)),0)</f>
        <v>0</v>
      </c>
      <c r="AG3228" s="190" t="str">
        <f>IFERROR(IF(X3228&lt;&gt;0,INT(1.53775*POWER((82-X3228),1.81)),0),"")</f>
        <v/>
      </c>
      <c r="AH3228" s="190" t="str">
        <f>IF(Y3228="","",IF(Y3228&lt;&gt;0,INT(5.74352*POWER((28.5-Y3228),1.92)),0))</f>
        <v/>
      </c>
      <c r="AI3228" s="190">
        <f>IF(Z3228&lt;&gt;0,INT(12.91*POWER((Z3228-4),1.1)),0)</f>
        <v>0</v>
      </c>
      <c r="AJ3228" s="190" t="str">
        <f>IF(AA3228="","",IF(AA3228&lt;&gt;0,INT(0.2797*POWER(((100*AA3228)),1.35)),0))</f>
        <v/>
      </c>
      <c r="AK3228" s="191" t="str">
        <f>IF(AB3228="","",IF(AB3228&lt;&gt;0,INT(100.14*POWER((AB3228-1),1.08)),0))</f>
        <v/>
      </c>
      <c r="AL3228" s="192">
        <f>COUNT(J3228,Q3228,T3228,X3228,Y3228,AA3228,AB3228)</f>
        <v>0</v>
      </c>
      <c r="AM3228" s="193" t="str">
        <f>IF(AL3228=0,"",SUM(AC3228:AK3228))</f>
        <v/>
      </c>
    </row>
    <row r="3229" spans="1:39" customFormat="1" outlineLevel="1">
      <c r="B3229" s="256"/>
      <c r="C3229" s="124" t="s">
        <v>65</v>
      </c>
      <c r="D3229" s="103"/>
      <c r="E3229" s="103"/>
      <c r="F3229" s="219"/>
      <c r="G3229" s="220"/>
      <c r="H3229" s="104"/>
      <c r="I3229" s="105"/>
      <c r="J3229" s="107" t="str">
        <f>IFERROR((J3226-J3228)/J3228*100%,"")</f>
        <v/>
      </c>
      <c r="K3229" s="107" t="str">
        <f t="shared" ref="K3229:T3229" si="14254">IFERROR((K3228-K3226)/K3228*100%,"")</f>
        <v/>
      </c>
      <c r="L3229" s="107" t="str">
        <f t="shared" si="14254"/>
        <v/>
      </c>
      <c r="M3229" s="107" t="str">
        <f t="shared" si="14254"/>
        <v/>
      </c>
      <c r="N3229" s="107" t="str">
        <f t="shared" si="14254"/>
        <v/>
      </c>
      <c r="O3229" s="107" t="str">
        <f t="shared" si="14254"/>
        <v/>
      </c>
      <c r="P3229" s="107" t="str">
        <f t="shared" si="14254"/>
        <v/>
      </c>
      <c r="Q3229" s="107" t="str">
        <f t="shared" si="14254"/>
        <v/>
      </c>
      <c r="R3229" s="107" t="str">
        <f t="shared" si="14254"/>
        <v/>
      </c>
      <c r="S3229" s="107" t="str">
        <f t="shared" si="14254"/>
        <v/>
      </c>
      <c r="T3229" s="107" t="str">
        <f t="shared" si="14254"/>
        <v/>
      </c>
      <c r="U3229" s="107" t="str">
        <f t="shared" ref="U3229" si="14255">IFERROR((U3228-U3227)/U3228*100%,"")</f>
        <v/>
      </c>
      <c r="V3229" s="107" t="str">
        <f>IFERROR((V3226-V3228)/V3228*100%,"")</f>
        <v/>
      </c>
      <c r="W3229" s="107" t="str">
        <f>IFERROR((W3226-W3228)/W3228*100%,"")</f>
        <v/>
      </c>
      <c r="X3229" s="107" t="str">
        <f>IFERROR((X3226-X3228)/X3228*100%,"")</f>
        <v/>
      </c>
      <c r="Y3229" s="107" t="str">
        <f>IFERROR((Y3226-Y3228)/Y3228*100%,"")</f>
        <v/>
      </c>
      <c r="Z3229" s="107" t="str">
        <f t="shared" ref="Z3229" si="14256">IFERROR((Z3228-Z3227)/Z3228*100%,"")</f>
        <v/>
      </c>
      <c r="AA3229" s="107" t="str">
        <f>IFERROR((AA3228-AA3226)/AA3228*100%,"")</f>
        <v/>
      </c>
      <c r="AB3229" s="107" t="str">
        <f>IFERROR((AB3228-AB3226)/AB3228*100%,"")</f>
        <v/>
      </c>
      <c r="AC3229" s="194" t="str">
        <f t="shared" ref="AC3229" si="14257">IFERROR((AC3228-AC3227)/AC3228*100%,"")</f>
        <v/>
      </c>
      <c r="AD3229" s="194" t="str">
        <f t="shared" ref="AD3229" si="14258">IFERROR((AD3228-AD3227)/AD3228*100%,"")</f>
        <v/>
      </c>
      <c r="AE3229" s="194" t="str">
        <f t="shared" ref="AE3229" si="14259">IFERROR((AE3228-AE3227)/AE3228*100%,"")</f>
        <v/>
      </c>
      <c r="AF3229" s="194" t="str">
        <f t="shared" ref="AF3229" si="14260">IFERROR((AF3228-AF3227)/AF3228*100%,"")</f>
        <v/>
      </c>
      <c r="AG3229" s="194" t="str">
        <f t="shared" ref="AG3229" si="14261">IFERROR((AG3228-AG3227)/AG3228*100%,"")</f>
        <v/>
      </c>
      <c r="AH3229" s="194" t="str">
        <f t="shared" ref="AH3229" si="14262">IFERROR((AH3228-AH3227)/AH3228*100%,"")</f>
        <v/>
      </c>
      <c r="AI3229" s="194" t="str">
        <f t="shared" ref="AI3229" si="14263">IFERROR((AI3228-AI3227)/AI3228*100%,"")</f>
        <v/>
      </c>
      <c r="AJ3229" s="194" t="str">
        <f t="shared" ref="AJ3229" si="14264">IFERROR((AJ3228-AJ3227)/AJ3228*100%,"")</f>
        <v/>
      </c>
      <c r="AK3229" s="194" t="str">
        <f t="shared" ref="AK3229" si="14265">IFERROR((AK3228-AK3227)/AK3228*100%,"")</f>
        <v/>
      </c>
      <c r="AL3229" s="194" t="str">
        <f t="shared" ref="AL3229" si="14266">IFERROR((AL3228-AL3227)/AL3228*100%,"")</f>
        <v/>
      </c>
      <c r="AM3229" s="227" t="str">
        <f>IFERROR((AM3228-AM3226)/AM3228*100%,"")</f>
        <v/>
      </c>
    </row>
    <row r="3230" spans="1:39" customFormat="1" outlineLevel="1">
      <c r="A3230" t="str">
        <f>B3221&amp;C3230</f>
        <v>Surname, Forename6</v>
      </c>
      <c r="B3230" s="256"/>
      <c r="C3230" s="123">
        <v>6</v>
      </c>
      <c r="D3230" s="26" t="s">
        <v>22</v>
      </c>
      <c r="E3230" s="103"/>
      <c r="F3230" s="219"/>
      <c r="G3230" s="220"/>
      <c r="H3230" s="15"/>
      <c r="I3230" s="16"/>
      <c r="J3230" s="17"/>
      <c r="K3230" s="94"/>
      <c r="L3230" s="94"/>
      <c r="M3230" s="94"/>
      <c r="N3230" s="94"/>
      <c r="O3230" s="94"/>
      <c r="P3230" s="94"/>
      <c r="Q3230" s="17" t="str">
        <f>IF(SUM(K3230:P3230)=0,"",SUM(K3230:P3230))</f>
        <v/>
      </c>
      <c r="R3230" s="94"/>
      <c r="S3230" s="94"/>
      <c r="T3230" s="17" t="str">
        <f>IF(SUM(R3230:S3230)=0,"",SUM(R3230:S3230))</f>
        <v/>
      </c>
      <c r="U3230" s="17"/>
      <c r="V3230" s="94"/>
      <c r="W3230" s="17"/>
      <c r="X3230" s="94" t="str">
        <f>IFERROR(AVERAGE(V3230:W3230),"")</f>
        <v/>
      </c>
      <c r="Y3230" s="17"/>
      <c r="Z3230" s="17"/>
      <c r="AA3230" s="71"/>
      <c r="AB3230" s="17"/>
      <c r="AC3230" s="190" t="str">
        <f>IF(J3230="","",IF(J3230&lt;&gt;0,INT(25.4347*POWER((18-J3230),1.81)),0))</f>
        <v/>
      </c>
      <c r="AD3230" s="190" t="str">
        <f>IFERROR(IF(Q3230&lt;&gt;0,INT(0.14354*POWER(((10*Q3230)-220),1.4)),0),"")</f>
        <v/>
      </c>
      <c r="AE3230" s="190" t="str">
        <f>IFERROR(IF(T3230&lt;&gt;0,INT(51.39*POWER((T3230-1.5),1.05)),0),"")</f>
        <v/>
      </c>
      <c r="AF3230" s="190">
        <f>IF(U3230&lt;&gt;0,INT(0.8465*POWER(((100*U3230)-75),1.42)),0)</f>
        <v>0</v>
      </c>
      <c r="AG3230" s="190" t="str">
        <f>IFERROR(IF(X3230&lt;&gt;0,INT(1.53775*POWER((82-X3230),1.81)),0),"")</f>
        <v/>
      </c>
      <c r="AH3230" s="190" t="str">
        <f>IF(Y3230="","",IF(Y3230&lt;&gt;0,INT(5.74352*POWER((28.5-Y3230),1.92)),0))</f>
        <v/>
      </c>
      <c r="AI3230" s="190">
        <f>IF(Z3230&lt;&gt;0,INT(12.91*POWER((Z3230-4),1.1)),0)</f>
        <v>0</v>
      </c>
      <c r="AJ3230" s="190" t="str">
        <f>IF(AA3230="","",IF(AA3230&lt;&gt;0,INT(0.2797*POWER(((100*AA3230)),1.35)),0))</f>
        <v/>
      </c>
      <c r="AK3230" s="191" t="str">
        <f>IF(AB3230="","",IF(AB3230&lt;&gt;0,INT(100.14*POWER((AB3230-1),1.08)),0))</f>
        <v/>
      </c>
      <c r="AL3230" s="192">
        <f>COUNT(J3230,Q3230,T3230,X3230,Y3230,AA3230,AB3230)</f>
        <v>0</v>
      </c>
      <c r="AM3230" s="193" t="str">
        <f>IF(AL3230=0,"",SUM(AC3230:AK3230))</f>
        <v/>
      </c>
    </row>
    <row r="3231" spans="1:39" customFormat="1" outlineLevel="1">
      <c r="B3231" s="256"/>
      <c r="C3231" s="124" t="s">
        <v>65</v>
      </c>
      <c r="D3231" s="103"/>
      <c r="E3231" s="103"/>
      <c r="F3231" s="219"/>
      <c r="G3231" s="220"/>
      <c r="H3231" s="104"/>
      <c r="I3231" s="105"/>
      <c r="J3231" s="107" t="str">
        <f>IFERROR((J3228-J3230)/J3230*100%,"")</f>
        <v/>
      </c>
      <c r="K3231" s="107" t="str">
        <f t="shared" ref="K3231:T3231" si="14267">IFERROR((K3230-K3228)/K3230*100%,"")</f>
        <v/>
      </c>
      <c r="L3231" s="107" t="str">
        <f t="shared" si="14267"/>
        <v/>
      </c>
      <c r="M3231" s="107" t="str">
        <f t="shared" si="14267"/>
        <v/>
      </c>
      <c r="N3231" s="107" t="str">
        <f t="shared" si="14267"/>
        <v/>
      </c>
      <c r="O3231" s="107" t="str">
        <f t="shared" si="14267"/>
        <v/>
      </c>
      <c r="P3231" s="107" t="str">
        <f t="shared" si="14267"/>
        <v/>
      </c>
      <c r="Q3231" s="107" t="str">
        <f t="shared" si="14267"/>
        <v/>
      </c>
      <c r="R3231" s="107" t="str">
        <f t="shared" si="14267"/>
        <v/>
      </c>
      <c r="S3231" s="107" t="str">
        <f t="shared" si="14267"/>
        <v/>
      </c>
      <c r="T3231" s="107" t="str">
        <f t="shared" si="14267"/>
        <v/>
      </c>
      <c r="U3231" s="107" t="str">
        <f t="shared" ref="U3231" si="14268">IFERROR((U3230-U3229)/U3230*100%,"")</f>
        <v/>
      </c>
      <c r="V3231" s="107" t="str">
        <f>IFERROR((V3228-V3230)/V3230*100%,"")</f>
        <v/>
      </c>
      <c r="W3231" s="107" t="str">
        <f>IFERROR((W3228-W3230)/W3230*100%,"")</f>
        <v/>
      </c>
      <c r="X3231" s="107" t="str">
        <f>IFERROR((X3228-X3230)/X3230*100%,"")</f>
        <v/>
      </c>
      <c r="Y3231" s="107" t="str">
        <f>IFERROR((Y3228-Y3230)/Y3230*100%,"")</f>
        <v/>
      </c>
      <c r="Z3231" s="107" t="str">
        <f t="shared" ref="Z3231" si="14269">IFERROR((Z3230-Z3229)/Z3230*100%,"")</f>
        <v/>
      </c>
      <c r="AA3231" s="107" t="str">
        <f>IFERROR((AA3230-AA3228)/AA3230*100%,"")</f>
        <v/>
      </c>
      <c r="AB3231" s="107" t="str">
        <f>IFERROR((AB3230-AB3228)/AB3230*100%,"")</f>
        <v/>
      </c>
      <c r="AC3231" s="194" t="str">
        <f t="shared" ref="AC3231" si="14270">IFERROR((AC3230-AC3229)/AC3230*100%,"")</f>
        <v/>
      </c>
      <c r="AD3231" s="194" t="str">
        <f t="shared" ref="AD3231" si="14271">IFERROR((AD3230-AD3229)/AD3230*100%,"")</f>
        <v/>
      </c>
      <c r="AE3231" s="194" t="str">
        <f t="shared" ref="AE3231" si="14272">IFERROR((AE3230-AE3229)/AE3230*100%,"")</f>
        <v/>
      </c>
      <c r="AF3231" s="194" t="str">
        <f t="shared" ref="AF3231" si="14273">IFERROR((AF3230-AF3229)/AF3230*100%,"")</f>
        <v/>
      </c>
      <c r="AG3231" s="194" t="str">
        <f t="shared" ref="AG3231" si="14274">IFERROR((AG3230-AG3229)/AG3230*100%,"")</f>
        <v/>
      </c>
      <c r="AH3231" s="194" t="str">
        <f t="shared" ref="AH3231" si="14275">IFERROR((AH3230-AH3229)/AH3230*100%,"")</f>
        <v/>
      </c>
      <c r="AI3231" s="194" t="str">
        <f t="shared" ref="AI3231" si="14276">IFERROR((AI3230-AI3229)/AI3230*100%,"")</f>
        <v/>
      </c>
      <c r="AJ3231" s="194" t="str">
        <f t="shared" ref="AJ3231" si="14277">IFERROR((AJ3230-AJ3229)/AJ3230*100%,"")</f>
        <v/>
      </c>
      <c r="AK3231" s="194" t="str">
        <f t="shared" ref="AK3231" si="14278">IFERROR((AK3230-AK3229)/AK3230*100%,"")</f>
        <v/>
      </c>
      <c r="AL3231" s="194" t="str">
        <f t="shared" ref="AL3231" si="14279">IFERROR((AL3230-AL3229)/AL3230*100%,"")</f>
        <v/>
      </c>
      <c r="AM3231" s="227" t="str">
        <f>IFERROR((AM3230-AM3228)/AM3230*100%,"")</f>
        <v/>
      </c>
    </row>
    <row r="3232" spans="1:39" customFormat="1" outlineLevel="1">
      <c r="A3232" t="str">
        <f>B3221&amp;C3232</f>
        <v>Surname, Forename7</v>
      </c>
      <c r="B3232" s="256"/>
      <c r="C3232" s="123">
        <v>7</v>
      </c>
      <c r="D3232" s="26" t="s">
        <v>22</v>
      </c>
      <c r="E3232" s="103"/>
      <c r="F3232" s="219"/>
      <c r="G3232" s="220"/>
      <c r="H3232" s="15"/>
      <c r="I3232" s="16"/>
      <c r="J3232" s="17"/>
      <c r="K3232" s="94"/>
      <c r="L3232" s="94"/>
      <c r="M3232" s="94"/>
      <c r="N3232" s="94"/>
      <c r="O3232" s="94"/>
      <c r="P3232" s="94"/>
      <c r="Q3232" s="17" t="str">
        <f>IF(SUM(K3232:P3232)=0,"",SUM(K3232:P3232))</f>
        <v/>
      </c>
      <c r="R3232" s="94"/>
      <c r="S3232" s="94"/>
      <c r="T3232" s="17" t="str">
        <f>IF(SUM(R3232:S3232)=0,"",SUM(R3232:S3232))</f>
        <v/>
      </c>
      <c r="U3232" s="17"/>
      <c r="V3232" s="94"/>
      <c r="W3232" s="17"/>
      <c r="X3232" s="94" t="str">
        <f>IFERROR(AVERAGE(V3232:W3232),"")</f>
        <v/>
      </c>
      <c r="Y3232" s="17"/>
      <c r="Z3232" s="17"/>
      <c r="AA3232" s="71"/>
      <c r="AB3232" s="17"/>
      <c r="AC3232" s="190" t="str">
        <f>IF(J3232="","",IF(J3232&lt;&gt;0,INT(25.4347*POWER((18-J3232),1.81)),0))</f>
        <v/>
      </c>
      <c r="AD3232" s="190" t="str">
        <f>IFERROR(IF(Q3232&lt;&gt;0,INT(0.14354*POWER(((10*Q3232)-220),1.4)),0),"")</f>
        <v/>
      </c>
      <c r="AE3232" s="190" t="str">
        <f>IFERROR(IF(T3232&lt;&gt;0,INT(51.39*POWER((T3232-1.5),1.05)),0),"")</f>
        <v/>
      </c>
      <c r="AF3232" s="190">
        <f>IF(U3232&lt;&gt;0,INT(0.8465*POWER(((100*U3232)-75),1.42)),0)</f>
        <v>0</v>
      </c>
      <c r="AG3232" s="190" t="str">
        <f>IFERROR(IF(X3232&lt;&gt;0,INT(1.53775*POWER((82-X3232),1.81)),0),"")</f>
        <v/>
      </c>
      <c r="AH3232" s="190" t="str">
        <f>IF(Y3232="","",IF(Y3232&lt;&gt;0,INT(5.74352*POWER((28.5-Y3232),1.92)),0))</f>
        <v/>
      </c>
      <c r="AI3232" s="190">
        <f>IF(Z3232&lt;&gt;0,INT(12.91*POWER((Z3232-4),1.1)),0)</f>
        <v>0</v>
      </c>
      <c r="AJ3232" s="190" t="str">
        <f>IF(AA3232="","",IF(AA3232&lt;&gt;0,INT(0.2797*POWER(((100*AA3232)),1.35)),0))</f>
        <v/>
      </c>
      <c r="AK3232" s="191" t="str">
        <f>IF(AB3232="","",IF(AB3232&lt;&gt;0,INT(100.14*POWER((AB3232-1),1.08)),0))</f>
        <v/>
      </c>
      <c r="AL3232" s="192">
        <f>COUNT(J3232,Q3232,T3232,X3232,Y3232,AA3232,AB3232)</f>
        <v>0</v>
      </c>
      <c r="AM3232" s="193" t="str">
        <f>IF(AL3232=0,"",SUM(AC3232:AK3232))</f>
        <v/>
      </c>
    </row>
    <row r="3233" spans="1:39" customFormat="1" outlineLevel="1">
      <c r="B3233" s="256"/>
      <c r="C3233" s="124" t="s">
        <v>65</v>
      </c>
      <c r="D3233" s="103"/>
      <c r="E3233" s="103"/>
      <c r="F3233" s="219"/>
      <c r="G3233" s="220"/>
      <c r="H3233" s="104"/>
      <c r="I3233" s="105"/>
      <c r="J3233" s="107" t="str">
        <f>IFERROR((J3230-J3232)/J3232*100%,"")</f>
        <v/>
      </c>
      <c r="K3233" s="107" t="str">
        <f t="shared" ref="K3233:T3233" si="14280">IFERROR((K3232-K3230)/K3232*100%,"")</f>
        <v/>
      </c>
      <c r="L3233" s="107" t="str">
        <f t="shared" si="14280"/>
        <v/>
      </c>
      <c r="M3233" s="107" t="str">
        <f t="shared" si="14280"/>
        <v/>
      </c>
      <c r="N3233" s="107" t="str">
        <f t="shared" si="14280"/>
        <v/>
      </c>
      <c r="O3233" s="107" t="str">
        <f t="shared" si="14280"/>
        <v/>
      </c>
      <c r="P3233" s="107" t="str">
        <f t="shared" si="14280"/>
        <v/>
      </c>
      <c r="Q3233" s="107" t="str">
        <f t="shared" si="14280"/>
        <v/>
      </c>
      <c r="R3233" s="107" t="str">
        <f t="shared" si="14280"/>
        <v/>
      </c>
      <c r="S3233" s="107" t="str">
        <f t="shared" si="14280"/>
        <v/>
      </c>
      <c r="T3233" s="107" t="str">
        <f t="shared" si="14280"/>
        <v/>
      </c>
      <c r="U3233" s="107" t="str">
        <f t="shared" ref="U3233" si="14281">IFERROR((U3232-U3231)/U3232*100%,"")</f>
        <v/>
      </c>
      <c r="V3233" s="107" t="str">
        <f>IFERROR((V3230-V3232)/V3232*100%,"")</f>
        <v/>
      </c>
      <c r="W3233" s="107" t="str">
        <f>IFERROR((W3230-W3232)/W3232*100%,"")</f>
        <v/>
      </c>
      <c r="X3233" s="107" t="str">
        <f>IFERROR((X3230-X3232)/X3232*100%,"")</f>
        <v/>
      </c>
      <c r="Y3233" s="107" t="str">
        <f>IFERROR((Y3230-Y3232)/Y3232*100%,"")</f>
        <v/>
      </c>
      <c r="Z3233" s="107" t="str">
        <f t="shared" ref="Z3233" si="14282">IFERROR((Z3232-Z3231)/Z3232*100%,"")</f>
        <v/>
      </c>
      <c r="AA3233" s="107" t="str">
        <f>IFERROR((AA3232-AA3230)/AA3232*100%,"")</f>
        <v/>
      </c>
      <c r="AB3233" s="107" t="str">
        <f>IFERROR((AB3232-AB3230)/AB3232*100%,"")</f>
        <v/>
      </c>
      <c r="AC3233" s="194" t="str">
        <f t="shared" ref="AC3233" si="14283">IFERROR((AC3232-AC3231)/AC3232*100%,"")</f>
        <v/>
      </c>
      <c r="AD3233" s="194" t="str">
        <f t="shared" ref="AD3233" si="14284">IFERROR((AD3232-AD3231)/AD3232*100%,"")</f>
        <v/>
      </c>
      <c r="AE3233" s="194" t="str">
        <f t="shared" ref="AE3233" si="14285">IFERROR((AE3232-AE3231)/AE3232*100%,"")</f>
        <v/>
      </c>
      <c r="AF3233" s="194" t="str">
        <f t="shared" ref="AF3233" si="14286">IFERROR((AF3232-AF3231)/AF3232*100%,"")</f>
        <v/>
      </c>
      <c r="AG3233" s="194" t="str">
        <f t="shared" ref="AG3233" si="14287">IFERROR((AG3232-AG3231)/AG3232*100%,"")</f>
        <v/>
      </c>
      <c r="AH3233" s="194" t="str">
        <f t="shared" ref="AH3233" si="14288">IFERROR((AH3232-AH3231)/AH3232*100%,"")</f>
        <v/>
      </c>
      <c r="AI3233" s="194" t="str">
        <f t="shared" ref="AI3233" si="14289">IFERROR((AI3232-AI3231)/AI3232*100%,"")</f>
        <v/>
      </c>
      <c r="AJ3233" s="194" t="str">
        <f t="shared" ref="AJ3233" si="14290">IFERROR((AJ3232-AJ3231)/AJ3232*100%,"")</f>
        <v/>
      </c>
      <c r="AK3233" s="194" t="str">
        <f t="shared" ref="AK3233" si="14291">IFERROR((AK3232-AK3231)/AK3232*100%,"")</f>
        <v/>
      </c>
      <c r="AL3233" s="194" t="str">
        <f t="shared" ref="AL3233" si="14292">IFERROR((AL3232-AL3231)/AL3232*100%,"")</f>
        <v/>
      </c>
      <c r="AM3233" s="227" t="str">
        <f>IFERROR((AM3232-AM3230)/AM3232*100%,"")</f>
        <v/>
      </c>
    </row>
    <row r="3234" spans="1:39" customFormat="1" outlineLevel="1">
      <c r="A3234" t="str">
        <f>B3221&amp;C3234</f>
        <v>Surname, Forename8</v>
      </c>
      <c r="B3234" s="256"/>
      <c r="C3234" s="123">
        <v>8</v>
      </c>
      <c r="D3234" s="26" t="s">
        <v>22</v>
      </c>
      <c r="E3234" s="103"/>
      <c r="F3234" s="219"/>
      <c r="G3234" s="220"/>
      <c r="H3234" s="15"/>
      <c r="I3234" s="16"/>
      <c r="J3234" s="17"/>
      <c r="K3234" s="94"/>
      <c r="L3234" s="94"/>
      <c r="M3234" s="94"/>
      <c r="N3234" s="94"/>
      <c r="O3234" s="94"/>
      <c r="P3234" s="94"/>
      <c r="Q3234" s="17" t="str">
        <f>IF(SUM(K3234:P3234)=0,"",SUM(K3234:P3234))</f>
        <v/>
      </c>
      <c r="R3234" s="94"/>
      <c r="S3234" s="94"/>
      <c r="T3234" s="17" t="str">
        <f>IF(SUM(R3234:S3234)=0,"",SUM(R3234:S3234))</f>
        <v/>
      </c>
      <c r="U3234" s="17"/>
      <c r="V3234" s="94"/>
      <c r="W3234" s="17"/>
      <c r="X3234" s="94" t="str">
        <f>IFERROR(AVERAGE(V3234:W3234),"")</f>
        <v/>
      </c>
      <c r="Y3234" s="17"/>
      <c r="Z3234" s="17"/>
      <c r="AA3234" s="71"/>
      <c r="AB3234" s="17"/>
      <c r="AC3234" s="190" t="str">
        <f>IF(J3234="","",IF(J3234&lt;&gt;0,INT(25.4347*POWER((18-J3234),1.81)),0))</f>
        <v/>
      </c>
      <c r="AD3234" s="190" t="str">
        <f>IFERROR(IF(Q3234&lt;&gt;0,INT(0.14354*POWER(((10*Q3234)-220),1.4)),0),"")</f>
        <v/>
      </c>
      <c r="AE3234" s="190" t="str">
        <f>IFERROR(IF(T3234&lt;&gt;0,INT(51.39*POWER((T3234-1.5),1.05)),0),"")</f>
        <v/>
      </c>
      <c r="AF3234" s="190">
        <f>IF(U3234&lt;&gt;0,INT(0.8465*POWER(((100*U3234)-75),1.42)),0)</f>
        <v>0</v>
      </c>
      <c r="AG3234" s="190" t="str">
        <f>IFERROR(IF(X3234&lt;&gt;0,INT(1.53775*POWER((82-X3234),1.81)),0),"")</f>
        <v/>
      </c>
      <c r="AH3234" s="190" t="str">
        <f>IF(Y3234="","",IF(Y3234&lt;&gt;0,INT(5.74352*POWER((28.5-Y3234),1.92)),0))</f>
        <v/>
      </c>
      <c r="AI3234" s="190">
        <f>IF(Z3234&lt;&gt;0,INT(12.91*POWER((Z3234-4),1.1)),0)</f>
        <v>0</v>
      </c>
      <c r="AJ3234" s="190" t="str">
        <f>IF(AA3234="","",IF(AA3234&lt;&gt;0,INT(0.2797*POWER(((100*AA3234)),1.35)),0))</f>
        <v/>
      </c>
      <c r="AK3234" s="191" t="str">
        <f>IF(AB3234="","",IF(AB3234&lt;&gt;0,INT(100.14*POWER((AB3234-1),1.08)),0))</f>
        <v/>
      </c>
      <c r="AL3234" s="192">
        <f>COUNT(J3234,Q3234,T3234,X3234,Y3234,AA3234,AB3234)</f>
        <v>0</v>
      </c>
      <c r="AM3234" s="193" t="str">
        <f>IF(AL3234=0,"",SUM(AC3234:AK3234))</f>
        <v/>
      </c>
    </row>
    <row r="3235" spans="1:39" customFormat="1" outlineLevel="1">
      <c r="B3235" s="256"/>
      <c r="C3235" s="124" t="s">
        <v>65</v>
      </c>
      <c r="D3235" s="103"/>
      <c r="E3235" s="103"/>
      <c r="F3235" s="219"/>
      <c r="G3235" s="220"/>
      <c r="H3235" s="104"/>
      <c r="I3235" s="105"/>
      <c r="J3235" s="107" t="str">
        <f>IFERROR((J3232-J3234)/J3234*100%,"")</f>
        <v/>
      </c>
      <c r="K3235" s="107" t="str">
        <f t="shared" ref="K3235:T3235" si="14293">IFERROR((K3234-K3232)/K3234*100%,"")</f>
        <v/>
      </c>
      <c r="L3235" s="107" t="str">
        <f t="shared" si="14293"/>
        <v/>
      </c>
      <c r="M3235" s="107" t="str">
        <f t="shared" si="14293"/>
        <v/>
      </c>
      <c r="N3235" s="107" t="str">
        <f t="shared" si="14293"/>
        <v/>
      </c>
      <c r="O3235" s="107" t="str">
        <f t="shared" si="14293"/>
        <v/>
      </c>
      <c r="P3235" s="107" t="str">
        <f t="shared" si="14293"/>
        <v/>
      </c>
      <c r="Q3235" s="107" t="str">
        <f t="shared" si="14293"/>
        <v/>
      </c>
      <c r="R3235" s="107" t="str">
        <f t="shared" si="14293"/>
        <v/>
      </c>
      <c r="S3235" s="107" t="str">
        <f t="shared" si="14293"/>
        <v/>
      </c>
      <c r="T3235" s="107" t="str">
        <f t="shared" si="14293"/>
        <v/>
      </c>
      <c r="U3235" s="107" t="str">
        <f t="shared" ref="U3235" si="14294">IFERROR((U3234-U3233)/U3234*100%,"")</f>
        <v/>
      </c>
      <c r="V3235" s="107" t="str">
        <f>IFERROR((V3232-V3234)/V3234*100%,"")</f>
        <v/>
      </c>
      <c r="W3235" s="107" t="str">
        <f>IFERROR((W3232-W3234)/W3234*100%,"")</f>
        <v/>
      </c>
      <c r="X3235" s="107" t="str">
        <f>IFERROR((X3232-X3234)/X3234*100%,"")</f>
        <v/>
      </c>
      <c r="Y3235" s="107" t="str">
        <f>IFERROR((Y3232-Y3234)/Y3234*100%,"")</f>
        <v/>
      </c>
      <c r="Z3235" s="107" t="str">
        <f t="shared" ref="Z3235" si="14295">IFERROR((Z3234-Z3233)/Z3234*100%,"")</f>
        <v/>
      </c>
      <c r="AA3235" s="107" t="str">
        <f>IFERROR((AA3234-AA3232)/AA3234*100%,"")</f>
        <v/>
      </c>
      <c r="AB3235" s="107" t="str">
        <f>IFERROR((AB3234-AB3232)/AB3234*100%,"")</f>
        <v/>
      </c>
      <c r="AC3235" s="194" t="str">
        <f t="shared" ref="AC3235" si="14296">IFERROR((AC3234-AC3233)/AC3234*100%,"")</f>
        <v/>
      </c>
      <c r="AD3235" s="194" t="str">
        <f t="shared" ref="AD3235" si="14297">IFERROR((AD3234-AD3233)/AD3234*100%,"")</f>
        <v/>
      </c>
      <c r="AE3235" s="194" t="str">
        <f t="shared" ref="AE3235" si="14298">IFERROR((AE3234-AE3233)/AE3234*100%,"")</f>
        <v/>
      </c>
      <c r="AF3235" s="194" t="str">
        <f t="shared" ref="AF3235" si="14299">IFERROR((AF3234-AF3233)/AF3234*100%,"")</f>
        <v/>
      </c>
      <c r="AG3235" s="194" t="str">
        <f t="shared" ref="AG3235" si="14300">IFERROR((AG3234-AG3233)/AG3234*100%,"")</f>
        <v/>
      </c>
      <c r="AH3235" s="194" t="str">
        <f t="shared" ref="AH3235" si="14301">IFERROR((AH3234-AH3233)/AH3234*100%,"")</f>
        <v/>
      </c>
      <c r="AI3235" s="194" t="str">
        <f t="shared" ref="AI3235" si="14302">IFERROR((AI3234-AI3233)/AI3234*100%,"")</f>
        <v/>
      </c>
      <c r="AJ3235" s="194" t="str">
        <f t="shared" ref="AJ3235" si="14303">IFERROR((AJ3234-AJ3233)/AJ3234*100%,"")</f>
        <v/>
      </c>
      <c r="AK3235" s="194" t="str">
        <f t="shared" ref="AK3235" si="14304">IFERROR((AK3234-AK3233)/AK3234*100%,"")</f>
        <v/>
      </c>
      <c r="AL3235" s="194" t="str">
        <f t="shared" ref="AL3235" si="14305">IFERROR((AL3234-AL3233)/AL3234*100%,"")</f>
        <v/>
      </c>
      <c r="AM3235" s="227" t="str">
        <f>IFERROR((AM3234-AM3232)/AM3234*100%,"")</f>
        <v/>
      </c>
    </row>
    <row r="3236" spans="1:39" customFormat="1" outlineLevel="1">
      <c r="A3236" t="str">
        <f>B3221&amp;C3236</f>
        <v>Surname, Forename9</v>
      </c>
      <c r="B3236" s="256"/>
      <c r="C3236" s="123">
        <v>9</v>
      </c>
      <c r="D3236" s="26" t="s">
        <v>22</v>
      </c>
      <c r="E3236" s="103"/>
      <c r="F3236" s="219"/>
      <c r="G3236" s="220"/>
      <c r="H3236" s="15"/>
      <c r="I3236" s="16"/>
      <c r="J3236" s="17"/>
      <c r="K3236" s="94"/>
      <c r="L3236" s="94"/>
      <c r="M3236" s="94"/>
      <c r="N3236" s="94"/>
      <c r="O3236" s="94"/>
      <c r="P3236" s="94"/>
      <c r="Q3236" s="17" t="str">
        <f>IF(SUM(K3236:P3236)=0,"",SUM(K3236:P3236))</f>
        <v/>
      </c>
      <c r="R3236" s="94"/>
      <c r="S3236" s="94"/>
      <c r="T3236" s="17" t="str">
        <f>IF(SUM(R3236:S3236)=0,"",SUM(R3236:S3236))</f>
        <v/>
      </c>
      <c r="U3236" s="17"/>
      <c r="V3236" s="94"/>
      <c r="W3236" s="17"/>
      <c r="X3236" s="94" t="str">
        <f>IFERROR(AVERAGE(V3236:W3236),"")</f>
        <v/>
      </c>
      <c r="Y3236" s="17"/>
      <c r="Z3236" s="17"/>
      <c r="AA3236" s="71"/>
      <c r="AB3236" s="17"/>
      <c r="AC3236" s="190" t="str">
        <f>IF(J3236="","",IF(J3236&lt;&gt;0,INT(25.4347*POWER((18-J3236),1.81)),0))</f>
        <v/>
      </c>
      <c r="AD3236" s="190" t="str">
        <f>IFERROR(IF(Q3236&lt;&gt;0,INT(0.14354*POWER(((10*Q3236)-220),1.4)),0),"")</f>
        <v/>
      </c>
      <c r="AE3236" s="190" t="str">
        <f>IFERROR(IF(T3236&lt;&gt;0,INT(51.39*POWER((T3236-1.5),1.05)),0),"")</f>
        <v/>
      </c>
      <c r="AF3236" s="190">
        <f>IF(U3236&lt;&gt;0,INT(0.8465*POWER(((100*U3236)-75),1.42)),0)</f>
        <v>0</v>
      </c>
      <c r="AG3236" s="190" t="str">
        <f>IFERROR(IF(X3236&lt;&gt;0,INT(1.53775*POWER((82-X3236),1.81)),0),"")</f>
        <v/>
      </c>
      <c r="AH3236" s="190" t="str">
        <f>IF(Y3236="","",IF(Y3236&lt;&gt;0,INT(5.74352*POWER((28.5-Y3236),1.92)),0))</f>
        <v/>
      </c>
      <c r="AI3236" s="190">
        <f>IF(Z3236&lt;&gt;0,INT(12.91*POWER((Z3236-4),1.1)),0)</f>
        <v>0</v>
      </c>
      <c r="AJ3236" s="190" t="str">
        <f>IF(AA3236="","",IF(AA3236&lt;&gt;0,INT(0.2797*POWER(((100*AA3236)),1.35)),0))</f>
        <v/>
      </c>
      <c r="AK3236" s="191" t="str">
        <f>IF(AB3236="","",IF(AB3236&lt;&gt;0,INT(100.14*POWER((AB3236-1),1.08)),0))</f>
        <v/>
      </c>
      <c r="AL3236" s="192">
        <f>COUNT(J3236,Q3236,T3236,X3236,Y3236,AA3236,AB3236)</f>
        <v>0</v>
      </c>
      <c r="AM3236" s="193" t="str">
        <f>IF(AL3236=0,"",SUM(AC3236:AK3236))</f>
        <v/>
      </c>
    </row>
    <row r="3237" spans="1:39" customFormat="1" outlineLevel="1">
      <c r="B3237" s="256"/>
      <c r="C3237" s="124" t="s">
        <v>65</v>
      </c>
      <c r="D3237" s="33"/>
      <c r="E3237" s="33"/>
      <c r="F3237" s="221"/>
      <c r="G3237" s="222"/>
      <c r="H3237" s="18"/>
      <c r="I3237" s="44"/>
      <c r="J3237" s="107" t="str">
        <f>IFERROR((J3234-J3236)/J3236*100%,"")</f>
        <v/>
      </c>
      <c r="K3237" s="107" t="str">
        <f t="shared" ref="K3237:T3237" si="14306">IFERROR((K3236-K3234)/K3236*100%,"")</f>
        <v/>
      </c>
      <c r="L3237" s="107" t="str">
        <f t="shared" si="14306"/>
        <v/>
      </c>
      <c r="M3237" s="107" t="str">
        <f t="shared" si="14306"/>
        <v/>
      </c>
      <c r="N3237" s="107" t="str">
        <f t="shared" si="14306"/>
        <v/>
      </c>
      <c r="O3237" s="107" t="str">
        <f t="shared" si="14306"/>
        <v/>
      </c>
      <c r="P3237" s="107" t="str">
        <f t="shared" si="14306"/>
        <v/>
      </c>
      <c r="Q3237" s="107" t="str">
        <f t="shared" si="14306"/>
        <v/>
      </c>
      <c r="R3237" s="107" t="str">
        <f t="shared" si="14306"/>
        <v/>
      </c>
      <c r="S3237" s="107" t="str">
        <f t="shared" si="14306"/>
        <v/>
      </c>
      <c r="T3237" s="107" t="str">
        <f t="shared" si="14306"/>
        <v/>
      </c>
      <c r="U3237" s="107" t="str">
        <f t="shared" ref="U3237" si="14307">IFERROR((U3236-U3235)/U3236*100%,"")</f>
        <v/>
      </c>
      <c r="V3237" s="107" t="str">
        <f>IFERROR((V3234-V3236)/V3236*100%,"")</f>
        <v/>
      </c>
      <c r="W3237" s="107" t="str">
        <f>IFERROR((W3234-W3236)/W3236*100%,"")</f>
        <v/>
      </c>
      <c r="X3237" s="107" t="str">
        <f>IFERROR((X3234-X3236)/X3236*100%,"")</f>
        <v/>
      </c>
      <c r="Y3237" s="107" t="str">
        <f>IFERROR((Y3234-Y3236)/Y3236*100%,"")</f>
        <v/>
      </c>
      <c r="Z3237" s="107" t="str">
        <f t="shared" ref="Z3237" si="14308">IFERROR((Z3236-Z3235)/Z3236*100%,"")</f>
        <v/>
      </c>
      <c r="AA3237" s="107" t="str">
        <f>IFERROR((AA3236-AA3234)/AA3236*100%,"")</f>
        <v/>
      </c>
      <c r="AB3237" s="107" t="str">
        <f>IFERROR((AB3236-AB3234)/AB3236*100%,"")</f>
        <v/>
      </c>
      <c r="AC3237" s="194" t="str">
        <f t="shared" ref="AC3237" si="14309">IFERROR((AC3236-AC3235)/AC3236*100%,"")</f>
        <v/>
      </c>
      <c r="AD3237" s="194" t="str">
        <f t="shared" ref="AD3237" si="14310">IFERROR((AD3236-AD3235)/AD3236*100%,"")</f>
        <v/>
      </c>
      <c r="AE3237" s="194" t="str">
        <f t="shared" ref="AE3237" si="14311">IFERROR((AE3236-AE3235)/AE3236*100%,"")</f>
        <v/>
      </c>
      <c r="AF3237" s="194" t="str">
        <f t="shared" ref="AF3237" si="14312">IFERROR((AF3236-AF3235)/AF3236*100%,"")</f>
        <v/>
      </c>
      <c r="AG3237" s="194" t="str">
        <f t="shared" ref="AG3237" si="14313">IFERROR((AG3236-AG3235)/AG3236*100%,"")</f>
        <v/>
      </c>
      <c r="AH3237" s="194" t="str">
        <f t="shared" ref="AH3237" si="14314">IFERROR((AH3236-AH3235)/AH3236*100%,"")</f>
        <v/>
      </c>
      <c r="AI3237" s="194" t="str">
        <f t="shared" ref="AI3237" si="14315">IFERROR((AI3236-AI3235)/AI3236*100%,"")</f>
        <v/>
      </c>
      <c r="AJ3237" s="194" t="str">
        <f t="shared" ref="AJ3237" si="14316">IFERROR((AJ3236-AJ3235)/AJ3236*100%,"")</f>
        <v/>
      </c>
      <c r="AK3237" s="194" t="str">
        <f t="shared" ref="AK3237" si="14317">IFERROR((AK3236-AK3235)/AK3236*100%,"")</f>
        <v/>
      </c>
      <c r="AL3237" s="194" t="str">
        <f t="shared" ref="AL3237" si="14318">IFERROR((AL3236-AL3235)/AL3236*100%,"")</f>
        <v/>
      </c>
      <c r="AM3237" s="227" t="str">
        <f>IFERROR((AM3236-AM3234)/AM3236*100%,"")</f>
        <v/>
      </c>
    </row>
    <row r="3238" spans="1:39" s="6" customFormat="1" outlineLevel="1">
      <c r="A3238" t="str">
        <f>B3221&amp;C3238</f>
        <v>Surname, Forename10</v>
      </c>
      <c r="B3238" s="256"/>
      <c r="C3238" s="125">
        <v>10</v>
      </c>
      <c r="D3238" s="33" t="s">
        <v>22</v>
      </c>
      <c r="E3238" s="33"/>
      <c r="F3238" s="223"/>
      <c r="G3238" s="224"/>
      <c r="H3238" s="18"/>
      <c r="I3238" s="44"/>
      <c r="J3238" s="34"/>
      <c r="K3238" s="34"/>
      <c r="L3238" s="34"/>
      <c r="M3238" s="34"/>
      <c r="N3238" s="34"/>
      <c r="O3238" s="34"/>
      <c r="P3238" s="34"/>
      <c r="Q3238" s="17" t="str">
        <f>IF(SUM(K3238:P3238)=0,"",SUM(K3238:P3238))</f>
        <v/>
      </c>
      <c r="R3238" s="94"/>
      <c r="S3238" s="94"/>
      <c r="T3238" s="17" t="str">
        <f>IF(SUM(R3238:S3238)=0,"",SUM(R3238:S3238))</f>
        <v/>
      </c>
      <c r="U3238" s="17"/>
      <c r="V3238" s="94"/>
      <c r="W3238" s="17"/>
      <c r="X3238" s="94" t="str">
        <f>IFERROR(AVERAGE(V3238:W3238),"")</f>
        <v/>
      </c>
      <c r="Y3238" s="17"/>
      <c r="Z3238" s="17"/>
      <c r="AA3238" s="71"/>
      <c r="AB3238" s="17"/>
      <c r="AC3238" s="190" t="str">
        <f>IF(J3238="","",IF(J3238&lt;&gt;0,INT(25.4347*POWER((18-J3238),1.81)),0))</f>
        <v/>
      </c>
      <c r="AD3238" s="190" t="str">
        <f>IFERROR(IF(Q3238&lt;&gt;0,INT(0.14354*POWER(((10*Q3238)-220),1.4)),0),"")</f>
        <v/>
      </c>
      <c r="AE3238" s="190" t="str">
        <f>IFERROR(IF(T3238&lt;&gt;0,INT(51.39*POWER((T3238-1.5),1.05)),0),"")</f>
        <v/>
      </c>
      <c r="AF3238" s="190">
        <f>IF(U3238&lt;&gt;0,INT(0.8465*POWER(((100*U3238)-75),1.42)),0)</f>
        <v>0</v>
      </c>
      <c r="AG3238" s="190" t="str">
        <f>IFERROR(IF(X3238&lt;&gt;0,INT(1.53775*POWER((82-X3238),1.81)),0),"")</f>
        <v/>
      </c>
      <c r="AH3238" s="190" t="str">
        <f>IF(Y3238="","",IF(Y3238&lt;&gt;0,INT(5.74352*POWER((28.5-Y3238),1.92)),0))</f>
        <v/>
      </c>
      <c r="AI3238" s="190">
        <f>IF(Z3238&lt;&gt;0,INT(12.91*POWER((Z3238-4),1.1)),0)</f>
        <v>0</v>
      </c>
      <c r="AJ3238" s="190" t="str">
        <f>IF(AA3238="","",IF(AA3238&lt;&gt;0,INT(0.2797*POWER(((100*AA3238)),1.35)),0))</f>
        <v/>
      </c>
      <c r="AK3238" s="191" t="str">
        <f>IF(AB3238="","",IF(AB3238&lt;&gt;0,INT(100.14*POWER((AB3238-1),1.08)),0))</f>
        <v/>
      </c>
      <c r="AL3238" s="192">
        <f>COUNT(J3238,Q3238,T3238,X3238,Y3238,AA3238,AB3238)</f>
        <v>0</v>
      </c>
      <c r="AM3238" s="193" t="str">
        <f>IF(AL3238=0,"",SUM(AC3238:AK3238))</f>
        <v/>
      </c>
    </row>
    <row r="3239" spans="1:39" s="6" customFormat="1" outlineLevel="1">
      <c r="A3239"/>
      <c r="B3239" s="257"/>
      <c r="C3239" s="126" t="s">
        <v>65</v>
      </c>
      <c r="D3239" s="33"/>
      <c r="E3239" s="33"/>
      <c r="F3239" s="223"/>
      <c r="G3239" s="224"/>
      <c r="H3239" s="18"/>
      <c r="I3239" s="44"/>
      <c r="J3239" s="107" t="str">
        <f>IFERROR((J3236-J3238)/J3238*100%,"")</f>
        <v/>
      </c>
      <c r="K3239" s="107" t="str">
        <f t="shared" ref="K3239:T3239" si="14319">IFERROR((K3238-K3236)/K3238*100%,"")</f>
        <v/>
      </c>
      <c r="L3239" s="107" t="str">
        <f t="shared" si="14319"/>
        <v/>
      </c>
      <c r="M3239" s="107" t="str">
        <f t="shared" si="14319"/>
        <v/>
      </c>
      <c r="N3239" s="107" t="str">
        <f t="shared" si="14319"/>
        <v/>
      </c>
      <c r="O3239" s="107" t="str">
        <f t="shared" si="14319"/>
        <v/>
      </c>
      <c r="P3239" s="107" t="str">
        <f t="shared" si="14319"/>
        <v/>
      </c>
      <c r="Q3239" s="107" t="str">
        <f t="shared" si="14319"/>
        <v/>
      </c>
      <c r="R3239" s="107" t="str">
        <f t="shared" si="14319"/>
        <v/>
      </c>
      <c r="S3239" s="107" t="str">
        <f t="shared" si="14319"/>
        <v/>
      </c>
      <c r="T3239" s="107" t="str">
        <f t="shared" si="14319"/>
        <v/>
      </c>
      <c r="U3239" s="107" t="str">
        <f t="shared" ref="U3239" si="14320">IFERROR((U3238-U3237)/U3238*100%,"")</f>
        <v/>
      </c>
      <c r="V3239" s="107" t="str">
        <f>IFERROR((V3236-V3238)/V3238*100%,"")</f>
        <v/>
      </c>
      <c r="W3239" s="107" t="str">
        <f>IFERROR((W3236-W3238)/W3238*100%,"")</f>
        <v/>
      </c>
      <c r="X3239" s="107" t="str">
        <f>IFERROR((X3236-X3238)/X3238*100%,"")</f>
        <v/>
      </c>
      <c r="Y3239" s="107" t="str">
        <f>IFERROR((Y3236-Y3238)/Y3238*100%,"")</f>
        <v/>
      </c>
      <c r="Z3239" s="107" t="str">
        <f t="shared" ref="Z3239" si="14321">IFERROR((Z3238-Z3237)/Z3238*100%,"")</f>
        <v/>
      </c>
      <c r="AA3239" s="107" t="str">
        <f>IFERROR((AA3238-AA3236)/AA3238*100%,"")</f>
        <v/>
      </c>
      <c r="AB3239" s="107" t="str">
        <f>IFERROR((AB3238-AB3236)/AB3238*100%,"")</f>
        <v/>
      </c>
      <c r="AC3239" s="194" t="str">
        <f t="shared" ref="AC3239" si="14322">IFERROR((AC3238-AC3237)/AC3238*100%,"")</f>
        <v/>
      </c>
      <c r="AD3239" s="194" t="str">
        <f t="shared" ref="AD3239" si="14323">IFERROR((AD3238-AD3237)/AD3238*100%,"")</f>
        <v/>
      </c>
      <c r="AE3239" s="194" t="str">
        <f t="shared" ref="AE3239" si="14324">IFERROR((AE3238-AE3237)/AE3238*100%,"")</f>
        <v/>
      </c>
      <c r="AF3239" s="194" t="str">
        <f t="shared" ref="AF3239" si="14325">IFERROR((AF3238-AF3237)/AF3238*100%,"")</f>
        <v/>
      </c>
      <c r="AG3239" s="194" t="str">
        <f t="shared" ref="AG3239" si="14326">IFERROR((AG3238-AG3237)/AG3238*100%,"")</f>
        <v/>
      </c>
      <c r="AH3239" s="194" t="str">
        <f t="shared" ref="AH3239" si="14327">IFERROR((AH3238-AH3237)/AH3238*100%,"")</f>
        <v/>
      </c>
      <c r="AI3239" s="194" t="str">
        <f t="shared" ref="AI3239" si="14328">IFERROR((AI3238-AI3237)/AI3238*100%,"")</f>
        <v/>
      </c>
      <c r="AJ3239" s="194" t="str">
        <f t="shared" ref="AJ3239" si="14329">IFERROR((AJ3238-AJ3237)/AJ3238*100%,"")</f>
        <v/>
      </c>
      <c r="AK3239" s="194" t="str">
        <f t="shared" ref="AK3239" si="14330">IFERROR((AK3238-AK3237)/AK3238*100%,"")</f>
        <v/>
      </c>
      <c r="AL3239" s="194" t="str">
        <f t="shared" ref="AL3239" si="14331">IFERROR((AL3238-AL3237)/AL3238*100%,"")</f>
        <v/>
      </c>
      <c r="AM3239" s="227" t="str">
        <f>IFERROR((AM3238-AM3236)/AM3238*100%,"")</f>
        <v/>
      </c>
    </row>
    <row r="3240" spans="1:39" s="45" customFormat="1" outlineLevel="1">
      <c r="B3240" s="115"/>
      <c r="C3240" s="32"/>
      <c r="D3240" s="33"/>
      <c r="E3240" s="33"/>
      <c r="F3240" s="33"/>
      <c r="G3240" s="33"/>
      <c r="H3240" s="18"/>
      <c r="I3240" s="44"/>
      <c r="J3240" s="34"/>
      <c r="K3240" s="34"/>
      <c r="L3240" s="34"/>
      <c r="M3240" s="34"/>
      <c r="N3240" s="34"/>
      <c r="O3240" s="34"/>
      <c r="P3240" s="34"/>
      <c r="Q3240" s="34"/>
      <c r="R3240" s="34"/>
      <c r="S3240" s="34"/>
      <c r="T3240" s="34"/>
      <c r="U3240" s="34"/>
      <c r="V3240" s="34"/>
      <c r="W3240" s="34"/>
      <c r="X3240" s="34"/>
      <c r="Y3240" s="34"/>
      <c r="Z3240" s="34"/>
      <c r="AA3240" s="34"/>
      <c r="AB3240" s="34"/>
      <c r="AC3240" s="195"/>
      <c r="AD3240" s="196"/>
      <c r="AE3240" s="196"/>
      <c r="AF3240" s="196"/>
      <c r="AG3240" s="196"/>
      <c r="AH3240" s="196"/>
      <c r="AI3240" s="196"/>
      <c r="AJ3240" s="196"/>
      <c r="AK3240" s="197"/>
      <c r="AL3240" s="196"/>
      <c r="AM3240" s="198"/>
    </row>
    <row r="3241" spans="1:39" s="6" customFormat="1" outlineLevel="1">
      <c r="B3241" s="116"/>
      <c r="C3241" s="35"/>
      <c r="D3241" s="36"/>
      <c r="E3241" s="36"/>
      <c r="F3241" s="36"/>
      <c r="G3241" s="36"/>
      <c r="H3241" s="37"/>
      <c r="I3241" s="38" t="s">
        <v>24</v>
      </c>
      <c r="J3241" s="21" t="e">
        <f>AVERAGE(J3221:J3222,J3224,J3226,J3228,J3230,J3232,J3234,J3236,J3238)</f>
        <v>#DIV/0!</v>
      </c>
      <c r="K3241" s="21" t="e">
        <f t="shared" ref="K3241:AB3241" si="14332">AVERAGE(K3221:K3222,K3224,K3226,K3228,K3230,K3232,K3234,K3236,K3238)</f>
        <v>#DIV/0!</v>
      </c>
      <c r="L3241" s="21" t="e">
        <f t="shared" si="14332"/>
        <v>#DIV/0!</v>
      </c>
      <c r="M3241" s="21" t="e">
        <f t="shared" si="14332"/>
        <v>#DIV/0!</v>
      </c>
      <c r="N3241" s="21" t="e">
        <f t="shared" si="14332"/>
        <v>#DIV/0!</v>
      </c>
      <c r="O3241" s="21" t="e">
        <f t="shared" si="14332"/>
        <v>#DIV/0!</v>
      </c>
      <c r="P3241" s="21" t="e">
        <f t="shared" si="14332"/>
        <v>#DIV/0!</v>
      </c>
      <c r="Q3241" s="21">
        <f t="shared" si="14332"/>
        <v>0</v>
      </c>
      <c r="R3241" s="21" t="e">
        <f t="shared" si="14332"/>
        <v>#DIV/0!</v>
      </c>
      <c r="S3241" s="21" t="e">
        <f t="shared" si="14332"/>
        <v>#DIV/0!</v>
      </c>
      <c r="T3241" s="21">
        <f t="shared" si="14332"/>
        <v>0</v>
      </c>
      <c r="U3241" s="21" t="e">
        <f t="shared" si="14332"/>
        <v>#DIV/0!</v>
      </c>
      <c r="V3241" s="21" t="e">
        <f t="shared" si="14332"/>
        <v>#DIV/0!</v>
      </c>
      <c r="W3241" s="21" t="e">
        <f t="shared" si="14332"/>
        <v>#DIV/0!</v>
      </c>
      <c r="X3241" s="21" t="e">
        <f t="shared" si="14332"/>
        <v>#DIV/0!</v>
      </c>
      <c r="Y3241" s="21" t="e">
        <f t="shared" si="14332"/>
        <v>#DIV/0!</v>
      </c>
      <c r="Z3241" s="21" t="e">
        <f t="shared" si="14332"/>
        <v>#DIV/0!</v>
      </c>
      <c r="AA3241" s="21" t="e">
        <f t="shared" si="14332"/>
        <v>#DIV/0!</v>
      </c>
      <c r="AB3241" s="21" t="e">
        <f t="shared" si="14332"/>
        <v>#DIV/0!</v>
      </c>
      <c r="AC3241" s="199"/>
      <c r="AD3241" s="200"/>
      <c r="AE3241" s="200"/>
      <c r="AF3241" s="200"/>
      <c r="AG3241" s="200"/>
      <c r="AH3241" s="200"/>
      <c r="AI3241" s="200"/>
      <c r="AJ3241" s="200"/>
      <c r="AK3241" s="201"/>
      <c r="AL3241" s="200"/>
      <c r="AM3241" s="202"/>
    </row>
    <row r="3242" spans="1:39" s="6" customFormat="1" outlineLevel="1">
      <c r="B3242" s="116"/>
      <c r="C3242" s="35"/>
      <c r="D3242" s="36"/>
      <c r="E3242" s="36"/>
      <c r="F3242" s="36"/>
      <c r="G3242" s="36"/>
      <c r="H3242" s="37"/>
      <c r="I3242" s="38" t="s">
        <v>26</v>
      </c>
      <c r="J3242" s="21">
        <f>MIN(J3221:J3222,J3224,J3226,J3228,J3230,J3232,J3234,J3236,J3238)</f>
        <v>0</v>
      </c>
      <c r="K3242" s="21">
        <f t="shared" ref="K3242:AB3242" si="14333">MIN(K3221:K3222,K3224,K3226,K3228,K3230,K3232,K3234,K3236,K3238)</f>
        <v>0</v>
      </c>
      <c r="L3242" s="21">
        <f t="shared" si="14333"/>
        <v>0</v>
      </c>
      <c r="M3242" s="21">
        <f t="shared" si="14333"/>
        <v>0</v>
      </c>
      <c r="N3242" s="21">
        <f t="shared" si="14333"/>
        <v>0</v>
      </c>
      <c r="O3242" s="21">
        <f t="shared" si="14333"/>
        <v>0</v>
      </c>
      <c r="P3242" s="21">
        <f t="shared" si="14333"/>
        <v>0</v>
      </c>
      <c r="Q3242" s="21">
        <f t="shared" si="14333"/>
        <v>0</v>
      </c>
      <c r="R3242" s="21">
        <f t="shared" si="14333"/>
        <v>0</v>
      </c>
      <c r="S3242" s="21">
        <f t="shared" si="14333"/>
        <v>0</v>
      </c>
      <c r="T3242" s="21">
        <f t="shared" si="14333"/>
        <v>0</v>
      </c>
      <c r="U3242" s="21">
        <f t="shared" si="14333"/>
        <v>0</v>
      </c>
      <c r="V3242" s="21">
        <f t="shared" si="14333"/>
        <v>0</v>
      </c>
      <c r="W3242" s="21">
        <f t="shared" si="14333"/>
        <v>0</v>
      </c>
      <c r="X3242" s="21" t="e">
        <f t="shared" si="14333"/>
        <v>#DIV/0!</v>
      </c>
      <c r="Y3242" s="21">
        <f t="shared" si="14333"/>
        <v>0</v>
      </c>
      <c r="Z3242" s="21">
        <f t="shared" si="14333"/>
        <v>0</v>
      </c>
      <c r="AA3242" s="21">
        <f t="shared" si="14333"/>
        <v>0</v>
      </c>
      <c r="AB3242" s="21">
        <f t="shared" si="14333"/>
        <v>0</v>
      </c>
      <c r="AC3242" s="199"/>
      <c r="AD3242" s="200"/>
      <c r="AE3242" s="200"/>
      <c r="AF3242" s="200"/>
      <c r="AG3242" s="200"/>
      <c r="AH3242" s="200"/>
      <c r="AI3242" s="200"/>
      <c r="AJ3242" s="200"/>
      <c r="AK3242" s="201"/>
      <c r="AL3242" s="200"/>
      <c r="AM3242" s="202"/>
    </row>
    <row r="3243" spans="1:39" s="6" customFormat="1" outlineLevel="1">
      <c r="B3243" s="116"/>
      <c r="C3243" s="35"/>
      <c r="D3243" s="36"/>
      <c r="E3243" s="36"/>
      <c r="F3243" s="36"/>
      <c r="G3243" s="36"/>
      <c r="H3243" s="37"/>
      <c r="I3243" s="38" t="s">
        <v>25</v>
      </c>
      <c r="J3243" s="21">
        <f>MAX(J3221:J3222,J3224,J3226,J3228,J3230,J3232,J3234,J3236,J3238)</f>
        <v>0</v>
      </c>
      <c r="K3243" s="21">
        <f t="shared" ref="K3243:AB3243" si="14334">MAX(K3221:K3222,K3224,K3226,K3228,K3230,K3232,K3234,K3236,K3238)</f>
        <v>0</v>
      </c>
      <c r="L3243" s="21">
        <f t="shared" si="14334"/>
        <v>0</v>
      </c>
      <c r="M3243" s="21">
        <f t="shared" si="14334"/>
        <v>0</v>
      </c>
      <c r="N3243" s="21">
        <f t="shared" si="14334"/>
        <v>0</v>
      </c>
      <c r="O3243" s="21">
        <f t="shared" si="14334"/>
        <v>0</v>
      </c>
      <c r="P3243" s="21">
        <f t="shared" si="14334"/>
        <v>0</v>
      </c>
      <c r="Q3243" s="21">
        <f t="shared" si="14334"/>
        <v>0</v>
      </c>
      <c r="R3243" s="21">
        <f t="shared" si="14334"/>
        <v>0</v>
      </c>
      <c r="S3243" s="21">
        <f t="shared" si="14334"/>
        <v>0</v>
      </c>
      <c r="T3243" s="21">
        <f t="shared" si="14334"/>
        <v>0</v>
      </c>
      <c r="U3243" s="21">
        <f t="shared" si="14334"/>
        <v>0</v>
      </c>
      <c r="V3243" s="21">
        <f t="shared" si="14334"/>
        <v>0</v>
      </c>
      <c r="W3243" s="21">
        <f t="shared" si="14334"/>
        <v>0</v>
      </c>
      <c r="X3243" s="21" t="e">
        <f t="shared" si="14334"/>
        <v>#DIV/0!</v>
      </c>
      <c r="Y3243" s="21">
        <f t="shared" si="14334"/>
        <v>0</v>
      </c>
      <c r="Z3243" s="21">
        <f t="shared" si="14334"/>
        <v>0</v>
      </c>
      <c r="AA3243" s="21">
        <f t="shared" si="14334"/>
        <v>0</v>
      </c>
      <c r="AB3243" s="21">
        <f t="shared" si="14334"/>
        <v>0</v>
      </c>
      <c r="AC3243" s="199"/>
      <c r="AD3243" s="200"/>
      <c r="AE3243" s="200"/>
      <c r="AF3243" s="200"/>
      <c r="AG3243" s="200"/>
      <c r="AH3243" s="200"/>
      <c r="AI3243" s="200"/>
      <c r="AJ3243" s="200"/>
      <c r="AK3243" s="201"/>
      <c r="AL3243" s="200"/>
      <c r="AM3243" s="202"/>
    </row>
    <row r="3244" spans="1:39" s="6" customFormat="1" outlineLevel="1">
      <c r="B3244" s="116"/>
      <c r="C3244" s="35"/>
      <c r="D3244" s="36"/>
      <c r="E3244" s="36"/>
      <c r="F3244" s="36"/>
      <c r="G3244" s="36"/>
      <c r="H3244" s="37"/>
      <c r="I3244" s="38"/>
      <c r="J3244" s="21"/>
      <c r="K3244" s="21"/>
      <c r="L3244" s="21"/>
      <c r="M3244" s="21"/>
      <c r="N3244" s="21"/>
      <c r="O3244" s="21"/>
      <c r="P3244" s="21"/>
      <c r="Q3244" s="21"/>
      <c r="R3244" s="21"/>
      <c r="S3244" s="21"/>
      <c r="T3244" s="21"/>
      <c r="U3244" s="21"/>
      <c r="V3244" s="21"/>
      <c r="W3244" s="21"/>
      <c r="X3244" s="21"/>
      <c r="Y3244" s="21"/>
      <c r="Z3244" s="21"/>
      <c r="AA3244" s="21"/>
      <c r="AB3244" s="21"/>
      <c r="AC3244" s="200"/>
      <c r="AD3244" s="200"/>
      <c r="AE3244" s="200"/>
      <c r="AF3244" s="200"/>
      <c r="AG3244" s="200"/>
      <c r="AH3244" s="200"/>
      <c r="AI3244" s="200"/>
      <c r="AJ3244" s="200"/>
      <c r="AK3244" s="200"/>
      <c r="AL3244" s="200"/>
      <c r="AM3244" s="202"/>
    </row>
    <row r="3245" spans="1:39" s="31" customFormat="1" ht="16.5" outlineLevel="1" thickBot="1">
      <c r="B3245" s="117"/>
      <c r="C3245" s="39"/>
      <c r="D3245" s="40"/>
      <c r="E3245" s="40"/>
      <c r="F3245" s="40"/>
      <c r="G3245" s="40"/>
      <c r="H3245" s="41"/>
      <c r="I3245" s="42"/>
      <c r="J3245" s="43"/>
      <c r="K3245" s="43"/>
      <c r="L3245" s="43"/>
      <c r="M3245" s="43"/>
      <c r="N3245" s="43"/>
      <c r="O3245" s="43"/>
      <c r="P3245" s="43"/>
      <c r="Q3245" s="43"/>
      <c r="R3245" s="43"/>
      <c r="S3245" s="43"/>
      <c r="T3245" s="43"/>
      <c r="U3245" s="43"/>
      <c r="V3245" s="43"/>
      <c r="W3245" s="43"/>
      <c r="X3245" s="43"/>
      <c r="Y3245" s="43"/>
      <c r="Z3245" s="43"/>
      <c r="AA3245" s="43"/>
      <c r="AB3245" s="43"/>
      <c r="AC3245" s="204"/>
      <c r="AD3245" s="204"/>
      <c r="AE3245" s="204"/>
      <c r="AF3245" s="204"/>
      <c r="AG3245" s="204"/>
      <c r="AH3245" s="204"/>
      <c r="AI3245" s="204"/>
      <c r="AJ3245" s="204"/>
      <c r="AK3245" s="204"/>
      <c r="AL3245" s="204"/>
      <c r="AM3245" s="205"/>
    </row>
    <row r="3246" spans="1:39" customFormat="1">
      <c r="B3246" s="118"/>
      <c r="C3246" s="28"/>
      <c r="D3246" s="19"/>
      <c r="E3246" s="19"/>
      <c r="F3246" s="19"/>
      <c r="G3246" s="19"/>
      <c r="H3246" s="29"/>
      <c r="I3246" s="20"/>
      <c r="J3246" s="30"/>
      <c r="K3246" s="30"/>
      <c r="L3246" s="30"/>
      <c r="M3246" s="30"/>
      <c r="N3246" s="30"/>
      <c r="O3246" s="30"/>
      <c r="P3246" s="30"/>
      <c r="Q3246" s="30"/>
      <c r="R3246" s="30"/>
      <c r="S3246" s="30"/>
      <c r="T3246" s="30"/>
      <c r="U3246" s="30"/>
      <c r="V3246" s="30"/>
      <c r="W3246" s="30"/>
      <c r="X3246" s="30"/>
      <c r="Y3246" s="30"/>
      <c r="Z3246" s="30"/>
      <c r="AA3246" s="30"/>
      <c r="AB3246" s="30"/>
      <c r="AC3246" s="206"/>
      <c r="AD3246" s="206"/>
      <c r="AE3246" s="206"/>
      <c r="AF3246" s="206"/>
      <c r="AG3246" s="206"/>
      <c r="AH3246" s="206"/>
      <c r="AI3246" s="206"/>
      <c r="AJ3246" s="206"/>
      <c r="AK3246" s="206"/>
      <c r="AL3246" s="206"/>
      <c r="AM3246" s="207"/>
    </row>
    <row r="3247" spans="1:39" customFormat="1" outlineLevel="1">
      <c r="B3247" s="114" t="s">
        <v>41</v>
      </c>
      <c r="C3247" s="28"/>
      <c r="D3247" s="19"/>
      <c r="E3247" s="19"/>
      <c r="F3247" s="19"/>
      <c r="G3247" s="19"/>
      <c r="H3247" s="29"/>
      <c r="I3247" s="20"/>
      <c r="J3247" s="30"/>
      <c r="K3247" s="30"/>
      <c r="L3247" s="30"/>
      <c r="M3247" s="30"/>
      <c r="N3247" s="30"/>
      <c r="O3247" s="30"/>
      <c r="P3247" s="30"/>
      <c r="Q3247" s="30"/>
      <c r="R3247" s="30"/>
      <c r="S3247" s="30"/>
      <c r="T3247" s="30"/>
      <c r="U3247" s="30"/>
      <c r="V3247" s="30"/>
      <c r="W3247" s="30"/>
      <c r="X3247" s="30"/>
      <c r="Y3247" s="30"/>
      <c r="Z3247" s="30"/>
      <c r="AA3247" s="30"/>
      <c r="AB3247" s="30"/>
      <c r="AC3247" s="206"/>
      <c r="AD3247" s="206"/>
      <c r="AE3247" s="206"/>
      <c r="AF3247" s="206"/>
      <c r="AG3247" s="206"/>
      <c r="AH3247" s="206"/>
      <c r="AI3247" s="206"/>
      <c r="AJ3247" s="206"/>
      <c r="AK3247" s="206"/>
      <c r="AL3247" s="206"/>
      <c r="AM3247" s="207"/>
    </row>
    <row r="3248" spans="1:39" customFormat="1" outlineLevel="1">
      <c r="A3248" t="str">
        <f>B3248&amp;C3248</f>
        <v>Surname, Forename1</v>
      </c>
      <c r="B3248" s="255" t="s">
        <v>28</v>
      </c>
      <c r="C3248" s="122">
        <v>1</v>
      </c>
      <c r="D3248" s="26" t="s">
        <v>22</v>
      </c>
      <c r="E3248" s="103"/>
      <c r="F3248" s="217"/>
      <c r="G3248" s="218"/>
      <c r="H3248" s="16"/>
      <c r="I3248" s="16"/>
      <c r="J3248" s="17"/>
      <c r="K3248" s="94"/>
      <c r="L3248" s="94"/>
      <c r="M3248" s="94"/>
      <c r="N3248" s="94"/>
      <c r="O3248" s="94"/>
      <c r="P3248" s="94"/>
      <c r="Q3248" s="17">
        <f>SUM(K3248:P3248)</f>
        <v>0</v>
      </c>
      <c r="R3248" s="94"/>
      <c r="S3248" s="94"/>
      <c r="T3248" s="17">
        <f>SUM(R3248:S3248)</f>
        <v>0</v>
      </c>
      <c r="U3248" s="17"/>
      <c r="V3248" s="94"/>
      <c r="W3248" s="17"/>
      <c r="X3248" s="94" t="e">
        <f>AVERAGE(V3248:W3248)</f>
        <v>#DIV/0!</v>
      </c>
      <c r="Y3248" s="17"/>
      <c r="Z3248" s="17"/>
      <c r="AA3248" s="17"/>
      <c r="AB3248" s="17"/>
      <c r="AC3248" s="190">
        <f>IF(J3248&lt;&gt;0,INT(25.4347*POWER((18-J3248),1.81)),0)</f>
        <v>0</v>
      </c>
      <c r="AD3248" s="190">
        <f>IF(Q3248&lt;&gt;0,INT(0.14354*POWER(((10*Q3248)-220),1.4)),0)</f>
        <v>0</v>
      </c>
      <c r="AE3248" s="190">
        <f>IF(T3248&lt;&gt;0,INT(51.39*POWER((T3248-1.5),1.05)),0)</f>
        <v>0</v>
      </c>
      <c r="AF3248" s="190">
        <f>IF(U3248&lt;&gt;0,INT(0.8465*POWER(((100*U3248)-75),1.42)),0)</f>
        <v>0</v>
      </c>
      <c r="AG3248" s="190" t="e">
        <f>IF(X3248&lt;&gt;0,INT(1.53775*POWER((82-X3248),1.81)),0)</f>
        <v>#DIV/0!</v>
      </c>
      <c r="AH3248" s="190">
        <f>IF(Y3248&lt;&gt;0,INT(5.74352*POWER((28.5-Y3248),1.92)),0)</f>
        <v>0</v>
      </c>
      <c r="AI3248" s="190">
        <f>IF(Z3248&lt;&gt;0,INT(12.91*POWER((Z3248-4),1.1)),0)</f>
        <v>0</v>
      </c>
      <c r="AJ3248" s="190">
        <f>IF(AA3248&lt;&gt;0,INT(0.2797*POWER(((100*AA3248)),1.35)),0)</f>
        <v>0</v>
      </c>
      <c r="AK3248" s="191">
        <f>IF(AB3248&lt;&gt;0,INT(100.14*POWER((AB3248-1),1.08)),0)</f>
        <v>0</v>
      </c>
      <c r="AL3248" s="208">
        <v>7</v>
      </c>
      <c r="AM3248" s="193" t="e">
        <f>SUM(AC3248:AK3248)</f>
        <v>#DIV/0!</v>
      </c>
    </row>
    <row r="3249" spans="1:39" customFormat="1" outlineLevel="1">
      <c r="A3249" t="str">
        <f>B3248&amp;C3249</f>
        <v>Surname, Forename2</v>
      </c>
      <c r="B3249" s="256"/>
      <c r="C3249" s="123">
        <v>2</v>
      </c>
      <c r="D3249" s="26" t="s">
        <v>22</v>
      </c>
      <c r="E3249" s="103"/>
      <c r="F3249" s="219"/>
      <c r="G3249" s="220"/>
      <c r="H3249" s="15"/>
      <c r="I3249" s="16"/>
      <c r="J3249" s="17"/>
      <c r="K3249" s="94"/>
      <c r="L3249" s="94"/>
      <c r="M3249" s="94"/>
      <c r="N3249" s="94"/>
      <c r="O3249" s="94"/>
      <c r="P3249" s="94"/>
      <c r="Q3249" s="17" t="str">
        <f>IF(SUM(K3249:P3249)=0,"",SUM(K3249:P3249))</f>
        <v/>
      </c>
      <c r="R3249" s="94"/>
      <c r="S3249" s="94"/>
      <c r="T3249" s="17" t="str">
        <f>IF(SUM(R3249:S3249)=0,"",SUM(R3249:S3249))</f>
        <v/>
      </c>
      <c r="U3249" s="17"/>
      <c r="V3249" s="94"/>
      <c r="W3249" s="17"/>
      <c r="X3249" s="94" t="str">
        <f>IFERROR(AVERAGE(V3249:W3249),"")</f>
        <v/>
      </c>
      <c r="Y3249" s="17"/>
      <c r="Z3249" s="17"/>
      <c r="AA3249" s="71"/>
      <c r="AB3249" s="17"/>
      <c r="AC3249" s="190" t="str">
        <f>IF(J3249="","",IF(J3249&lt;&gt;0,INT(25.4347*POWER((18-J3249),1.81)),0))</f>
        <v/>
      </c>
      <c r="AD3249" s="190" t="str">
        <f>IFERROR(IF(Q3249&lt;&gt;0,INT(0.14354*POWER(((10*Q3249)-220),1.4)),0),"")</f>
        <v/>
      </c>
      <c r="AE3249" s="190" t="str">
        <f>IFERROR(IF(T3249&lt;&gt;0,INT(51.39*POWER((T3249-1.5),1.05)),0),"")</f>
        <v/>
      </c>
      <c r="AF3249" s="190">
        <f>IF(U3249&lt;&gt;0,INT(0.8465*POWER(((100*U3249)-75),1.42)),0)</f>
        <v>0</v>
      </c>
      <c r="AG3249" s="190" t="str">
        <f>IFERROR(IF(X3249&lt;&gt;0,INT(1.53775*POWER((82-X3249),1.81)),0),"")</f>
        <v/>
      </c>
      <c r="AH3249" s="190" t="str">
        <f>IF(Y3249="","",IF(Y3249&lt;&gt;0,INT(5.74352*POWER((28.5-Y3249),1.92)),0))</f>
        <v/>
      </c>
      <c r="AI3249" s="190">
        <f>IF(Z3249&lt;&gt;0,INT(12.91*POWER((Z3249-4),1.1)),0)</f>
        <v>0</v>
      </c>
      <c r="AJ3249" s="190" t="str">
        <f>IF(AA3249="","",IF(AA3249&lt;&gt;0,INT(0.2797*POWER(((100*AA3249)),1.35)),0))</f>
        <v/>
      </c>
      <c r="AK3249" s="191" t="str">
        <f>IF(AB3249="","",IF(AB3249&lt;&gt;0,INT(100.14*POWER((AB3249-1),1.08)),0))</f>
        <v/>
      </c>
      <c r="AL3249" s="192">
        <f>COUNT(J3249,Q3249,T3249,X3249,Y3249,AA3249,AB3249)</f>
        <v>0</v>
      </c>
      <c r="AM3249" s="193" t="str">
        <f>IF(AL3249=0,"",SUM(AC3249:AK3249))</f>
        <v/>
      </c>
    </row>
    <row r="3250" spans="1:39" customFormat="1" outlineLevel="1">
      <c r="B3250" s="256"/>
      <c r="C3250" s="124" t="s">
        <v>65</v>
      </c>
      <c r="D3250" s="103"/>
      <c r="E3250" s="103"/>
      <c r="F3250" s="219"/>
      <c r="G3250" s="220"/>
      <c r="H3250" s="104"/>
      <c r="I3250" s="105"/>
      <c r="J3250" s="107" t="str">
        <f>IFERROR((J3248-J3249)/J3249*100%,"")</f>
        <v/>
      </c>
      <c r="K3250" s="107" t="str">
        <f>IFERROR((K3249-K3248)/K3249*100%,"")</f>
        <v/>
      </c>
      <c r="L3250" s="107" t="str">
        <f t="shared" ref="L3250:S3250" si="14335">IFERROR((L3249-L3248)/L3249*100%,"")</f>
        <v/>
      </c>
      <c r="M3250" s="107" t="str">
        <f t="shared" si="14335"/>
        <v/>
      </c>
      <c r="N3250" s="107" t="str">
        <f t="shared" si="14335"/>
        <v/>
      </c>
      <c r="O3250" s="107" t="str">
        <f t="shared" si="14335"/>
        <v/>
      </c>
      <c r="P3250" s="107" t="str">
        <f t="shared" si="14335"/>
        <v/>
      </c>
      <c r="Q3250" s="107" t="str">
        <f t="shared" si="14335"/>
        <v/>
      </c>
      <c r="R3250" s="107" t="str">
        <f t="shared" si="14335"/>
        <v/>
      </c>
      <c r="S3250" s="107" t="str">
        <f t="shared" si="14335"/>
        <v/>
      </c>
      <c r="T3250" s="107" t="str">
        <f>IFERROR((T3249-T3248)/T3249*100%,"")</f>
        <v/>
      </c>
      <c r="U3250" s="107" t="str">
        <f t="shared" ref="U3250" si="14336">IFERROR((U3249-U3248)/U3249*100%,"")</f>
        <v/>
      </c>
      <c r="V3250" s="107" t="str">
        <f>IFERROR((V3248-V3249)/V3249*100%,"")</f>
        <v/>
      </c>
      <c r="W3250" s="107" t="str">
        <f>IFERROR((W3248-W3249)/W3249*100%,"")</f>
        <v/>
      </c>
      <c r="X3250" s="107" t="str">
        <f>IFERROR((X3248-X3249)/X3249*100%,"")</f>
        <v/>
      </c>
      <c r="Y3250" s="107" t="str">
        <f>IFERROR((Y3248-Y3249)/Y3249*100%,"")</f>
        <v/>
      </c>
      <c r="Z3250" s="107" t="str">
        <f t="shared" ref="Z3250:AB3250" si="14337">IFERROR((Z3249-Z3248)/Z3249*100%,"")</f>
        <v/>
      </c>
      <c r="AA3250" s="107" t="str">
        <f t="shared" si="14337"/>
        <v/>
      </c>
      <c r="AB3250" s="107" t="str">
        <f t="shared" si="14337"/>
        <v/>
      </c>
      <c r="AC3250" s="194" t="str">
        <f t="shared" ref="AC3250" si="14338">IFERROR((AC3249-AC3248)/AC3249*100%,"")</f>
        <v/>
      </c>
      <c r="AD3250" s="194" t="str">
        <f t="shared" ref="AD3250" si="14339">IFERROR((AD3249-AD3248)/AD3249*100%,"")</f>
        <v/>
      </c>
      <c r="AE3250" s="194" t="str">
        <f t="shared" ref="AE3250" si="14340">IFERROR((AE3249-AE3248)/AE3249*100%,"")</f>
        <v/>
      </c>
      <c r="AF3250" s="194" t="str">
        <f t="shared" ref="AF3250" si="14341">IFERROR((AF3249-AF3248)/AF3249*100%,"")</f>
        <v/>
      </c>
      <c r="AG3250" s="194" t="str">
        <f t="shared" ref="AG3250" si="14342">IFERROR((AG3249-AG3248)/AG3249*100%,"")</f>
        <v/>
      </c>
      <c r="AH3250" s="194" t="str">
        <f t="shared" ref="AH3250" si="14343">IFERROR((AH3249-AH3248)/AH3249*100%,"")</f>
        <v/>
      </c>
      <c r="AI3250" s="194" t="str">
        <f t="shared" ref="AI3250" si="14344">IFERROR((AI3249-AI3248)/AI3249*100%,"")</f>
        <v/>
      </c>
      <c r="AJ3250" s="194" t="str">
        <f t="shared" ref="AJ3250" si="14345">IFERROR((AJ3249-AJ3248)/AJ3249*100%,"")</f>
        <v/>
      </c>
      <c r="AK3250" s="194" t="str">
        <f t="shared" ref="AK3250" si="14346">IFERROR((AK3249-AK3248)/AK3249*100%,"")</f>
        <v/>
      </c>
      <c r="AL3250" s="194" t="str">
        <f t="shared" ref="AL3250:AM3250" si="14347">IFERROR((AL3249-AL3248)/AL3249*100%,"")</f>
        <v/>
      </c>
      <c r="AM3250" s="228" t="str">
        <f t="shared" si="14347"/>
        <v/>
      </c>
    </row>
    <row r="3251" spans="1:39" customFormat="1" outlineLevel="1">
      <c r="A3251" t="str">
        <f>B3248&amp;C3251</f>
        <v>Surname, Forename3</v>
      </c>
      <c r="B3251" s="256"/>
      <c r="C3251" s="123">
        <v>3</v>
      </c>
      <c r="D3251" s="26" t="s">
        <v>22</v>
      </c>
      <c r="E3251" s="103"/>
      <c r="F3251" s="219"/>
      <c r="G3251" s="220"/>
      <c r="H3251" s="15"/>
      <c r="I3251" s="16"/>
      <c r="J3251" s="17"/>
      <c r="K3251" s="94"/>
      <c r="L3251" s="94"/>
      <c r="M3251" s="94"/>
      <c r="N3251" s="94"/>
      <c r="O3251" s="94"/>
      <c r="P3251" s="94"/>
      <c r="Q3251" s="17" t="str">
        <f>IF(SUM(K3251:P3251)=0,"",SUM(K3251:P3251))</f>
        <v/>
      </c>
      <c r="R3251" s="94"/>
      <c r="S3251" s="94"/>
      <c r="T3251" s="17" t="str">
        <f>IF(SUM(R3251:S3251)=0,"",SUM(R3251:S3251))</f>
        <v/>
      </c>
      <c r="U3251" s="17"/>
      <c r="V3251" s="94"/>
      <c r="W3251" s="17"/>
      <c r="X3251" s="94" t="str">
        <f>IFERROR(AVERAGE(V3251:W3251),"")</f>
        <v/>
      </c>
      <c r="Y3251" s="17"/>
      <c r="Z3251" s="17"/>
      <c r="AA3251" s="71"/>
      <c r="AB3251" s="17"/>
      <c r="AC3251" s="190" t="str">
        <f>IF(J3251="","",IF(J3251&lt;&gt;0,INT(25.4347*POWER((18-J3251),1.81)),0))</f>
        <v/>
      </c>
      <c r="AD3251" s="190" t="str">
        <f>IFERROR(IF(Q3251&lt;&gt;0,INT(0.14354*POWER(((10*Q3251)-220),1.4)),0),"")</f>
        <v/>
      </c>
      <c r="AE3251" s="190" t="str">
        <f>IFERROR(IF(T3251&lt;&gt;0,INT(51.39*POWER((T3251-1.5),1.05)),0),"")</f>
        <v/>
      </c>
      <c r="AF3251" s="190">
        <f>IF(U3251&lt;&gt;0,INT(0.8465*POWER(((100*U3251)-75),1.42)),0)</f>
        <v>0</v>
      </c>
      <c r="AG3251" s="190" t="str">
        <f>IFERROR(IF(X3251&lt;&gt;0,INT(1.53775*POWER((82-X3251),1.81)),0),"")</f>
        <v/>
      </c>
      <c r="AH3251" s="190" t="str">
        <f>IF(Y3251="","",IF(Y3251&lt;&gt;0,INT(5.74352*POWER((28.5-Y3251),1.92)),0))</f>
        <v/>
      </c>
      <c r="AI3251" s="190">
        <f>IF(Z3251&lt;&gt;0,INT(12.91*POWER((Z3251-4),1.1)),0)</f>
        <v>0</v>
      </c>
      <c r="AJ3251" s="190" t="str">
        <f>IF(AA3251="","",IF(AA3251&lt;&gt;0,INT(0.2797*POWER(((100*AA3251)),1.35)),0))</f>
        <v/>
      </c>
      <c r="AK3251" s="191" t="str">
        <f>IF(AB3251="","",IF(AB3251&lt;&gt;0,INT(100.14*POWER((AB3251-1),1.08)),0))</f>
        <v/>
      </c>
      <c r="AL3251" s="192">
        <f>COUNT(J3251,Q3251,T3251,X3251,Y3251,AA3251,AB3251)</f>
        <v>0</v>
      </c>
      <c r="AM3251" s="193" t="str">
        <f>IF(AL3251=0,"",SUM(AC3251:AK3251))</f>
        <v/>
      </c>
    </row>
    <row r="3252" spans="1:39" customFormat="1" outlineLevel="1">
      <c r="B3252" s="256"/>
      <c r="C3252" s="124" t="s">
        <v>65</v>
      </c>
      <c r="D3252" s="103"/>
      <c r="E3252" s="103"/>
      <c r="F3252" s="219"/>
      <c r="G3252" s="220"/>
      <c r="H3252" s="104"/>
      <c r="I3252" s="105"/>
      <c r="J3252" s="107" t="str">
        <f>IFERROR((J3249-J3251)/J3251*100%,"")</f>
        <v/>
      </c>
      <c r="K3252" s="107" t="str">
        <f t="shared" ref="K3252:T3252" si="14348">IFERROR((K3251-K3249)/K3251*100%,"")</f>
        <v/>
      </c>
      <c r="L3252" s="107" t="str">
        <f t="shared" si="14348"/>
        <v/>
      </c>
      <c r="M3252" s="107" t="str">
        <f t="shared" si="14348"/>
        <v/>
      </c>
      <c r="N3252" s="107" t="str">
        <f t="shared" si="14348"/>
        <v/>
      </c>
      <c r="O3252" s="107" t="str">
        <f t="shared" si="14348"/>
        <v/>
      </c>
      <c r="P3252" s="107" t="str">
        <f t="shared" si="14348"/>
        <v/>
      </c>
      <c r="Q3252" s="107" t="str">
        <f t="shared" si="14348"/>
        <v/>
      </c>
      <c r="R3252" s="107" t="str">
        <f t="shared" si="14348"/>
        <v/>
      </c>
      <c r="S3252" s="107" t="str">
        <f t="shared" si="14348"/>
        <v/>
      </c>
      <c r="T3252" s="107" t="str">
        <f t="shared" si="14348"/>
        <v/>
      </c>
      <c r="U3252" s="107" t="str">
        <f t="shared" ref="U3252" si="14349">IFERROR((U3251-U3250)/U3251*100%,"")</f>
        <v/>
      </c>
      <c r="V3252" s="107" t="str">
        <f>IFERROR((V3249-V3251)/V3251*100%,"")</f>
        <v/>
      </c>
      <c r="W3252" s="107" t="str">
        <f>IFERROR((W3249-W3251)/W3251*100%,"")</f>
        <v/>
      </c>
      <c r="X3252" s="107" t="str">
        <f>IFERROR((X3249-X3251)/X3251*100%,"")</f>
        <v/>
      </c>
      <c r="Y3252" s="107" t="str">
        <f>IFERROR((Y3249-Y3251)/Y3251*100%,"")</f>
        <v/>
      </c>
      <c r="Z3252" s="107" t="str">
        <f t="shared" ref="Z3252" si="14350">IFERROR((Z3251-Z3250)/Z3251*100%,"")</f>
        <v/>
      </c>
      <c r="AA3252" s="107" t="str">
        <f>IFERROR((AA3251-AA3249)/AA3251*100%,"")</f>
        <v/>
      </c>
      <c r="AB3252" s="107" t="str">
        <f>IFERROR((AB3251-AB3249)/AB3251*100%,"")</f>
        <v/>
      </c>
      <c r="AC3252" s="194" t="str">
        <f t="shared" ref="AC3252" si="14351">IFERROR((AC3251-AC3250)/AC3251*100%,"")</f>
        <v/>
      </c>
      <c r="AD3252" s="194" t="str">
        <f t="shared" ref="AD3252" si="14352">IFERROR((AD3251-AD3250)/AD3251*100%,"")</f>
        <v/>
      </c>
      <c r="AE3252" s="194" t="str">
        <f t="shared" ref="AE3252" si="14353">IFERROR((AE3251-AE3250)/AE3251*100%,"")</f>
        <v/>
      </c>
      <c r="AF3252" s="194" t="str">
        <f t="shared" ref="AF3252" si="14354">IFERROR((AF3251-AF3250)/AF3251*100%,"")</f>
        <v/>
      </c>
      <c r="AG3252" s="194" t="str">
        <f t="shared" ref="AG3252" si="14355">IFERROR((AG3251-AG3250)/AG3251*100%,"")</f>
        <v/>
      </c>
      <c r="AH3252" s="194" t="str">
        <f t="shared" ref="AH3252" si="14356">IFERROR((AH3251-AH3250)/AH3251*100%,"")</f>
        <v/>
      </c>
      <c r="AI3252" s="194" t="str">
        <f t="shared" ref="AI3252" si="14357">IFERROR((AI3251-AI3250)/AI3251*100%,"")</f>
        <v/>
      </c>
      <c r="AJ3252" s="194" t="str">
        <f t="shared" ref="AJ3252" si="14358">IFERROR((AJ3251-AJ3250)/AJ3251*100%,"")</f>
        <v/>
      </c>
      <c r="AK3252" s="194" t="str">
        <f t="shared" ref="AK3252" si="14359">IFERROR((AK3251-AK3250)/AK3251*100%,"")</f>
        <v/>
      </c>
      <c r="AL3252" s="194" t="str">
        <f t="shared" ref="AL3252" si="14360">IFERROR((AL3251-AL3250)/AL3251*100%,"")</f>
        <v/>
      </c>
      <c r="AM3252" s="227" t="str">
        <f>IFERROR((AM3251-AM3249)/AM3251*100%,"")</f>
        <v/>
      </c>
    </row>
    <row r="3253" spans="1:39" customFormat="1" outlineLevel="1">
      <c r="A3253" t="str">
        <f>B3248&amp;C3253</f>
        <v>Surname, Forename4</v>
      </c>
      <c r="B3253" s="256"/>
      <c r="C3253" s="123">
        <v>4</v>
      </c>
      <c r="D3253" s="26" t="s">
        <v>22</v>
      </c>
      <c r="E3253" s="103"/>
      <c r="F3253" s="219"/>
      <c r="G3253" s="220"/>
      <c r="H3253" s="15"/>
      <c r="I3253" s="16"/>
      <c r="J3253" s="17"/>
      <c r="K3253" s="94"/>
      <c r="L3253" s="94"/>
      <c r="M3253" s="94"/>
      <c r="N3253" s="94"/>
      <c r="O3253" s="94"/>
      <c r="P3253" s="94"/>
      <c r="Q3253" s="17" t="str">
        <f>IF(SUM(K3253:P3253)=0,"",SUM(K3253:P3253))</f>
        <v/>
      </c>
      <c r="R3253" s="94"/>
      <c r="S3253" s="94"/>
      <c r="T3253" s="17" t="str">
        <f>IF(SUM(R3253:S3253)=0,"",SUM(R3253:S3253))</f>
        <v/>
      </c>
      <c r="U3253" s="17"/>
      <c r="V3253" s="94"/>
      <c r="W3253" s="17"/>
      <c r="X3253" s="94" t="str">
        <f>IFERROR(AVERAGE(V3253:W3253),"")</f>
        <v/>
      </c>
      <c r="Y3253" s="17"/>
      <c r="Z3253" s="17"/>
      <c r="AA3253" s="71"/>
      <c r="AB3253" s="17"/>
      <c r="AC3253" s="190" t="str">
        <f>IF(J3253="","",IF(J3253&lt;&gt;0,INT(25.4347*POWER((18-J3253),1.81)),0))</f>
        <v/>
      </c>
      <c r="AD3253" s="190" t="str">
        <f>IFERROR(IF(Q3253&lt;&gt;0,INT(0.14354*POWER(((10*Q3253)-220),1.4)),0),"")</f>
        <v/>
      </c>
      <c r="AE3253" s="190" t="str">
        <f>IFERROR(IF(T3253&lt;&gt;0,INT(51.39*POWER((T3253-1.5),1.05)),0),"")</f>
        <v/>
      </c>
      <c r="AF3253" s="190">
        <f>IF(U3253&lt;&gt;0,INT(0.8465*POWER(((100*U3253)-75),1.42)),0)</f>
        <v>0</v>
      </c>
      <c r="AG3253" s="190" t="str">
        <f>IFERROR(IF(X3253&lt;&gt;0,INT(1.53775*POWER((82-X3253),1.81)),0),"")</f>
        <v/>
      </c>
      <c r="AH3253" s="190" t="str">
        <f>IF(Y3253="","",IF(Y3253&lt;&gt;0,INT(5.74352*POWER((28.5-Y3253),1.92)),0))</f>
        <v/>
      </c>
      <c r="AI3253" s="190">
        <f>IF(Z3253&lt;&gt;0,INT(12.91*POWER((Z3253-4),1.1)),0)</f>
        <v>0</v>
      </c>
      <c r="AJ3253" s="190" t="str">
        <f>IF(AA3253="","",IF(AA3253&lt;&gt;0,INT(0.2797*POWER(((100*AA3253)),1.35)),0))</f>
        <v/>
      </c>
      <c r="AK3253" s="191" t="str">
        <f>IF(AB3253="","",IF(AB3253&lt;&gt;0,INT(100.14*POWER((AB3253-1),1.08)),0))</f>
        <v/>
      </c>
      <c r="AL3253" s="192">
        <f>COUNT(J3253,Q3253,T3253,X3253,Y3253,AA3253,AB3253)</f>
        <v>0</v>
      </c>
      <c r="AM3253" s="193" t="str">
        <f>IF(AL3253=0,"",SUM(AC3253:AK3253))</f>
        <v/>
      </c>
    </row>
    <row r="3254" spans="1:39" customFormat="1" outlineLevel="1">
      <c r="B3254" s="256"/>
      <c r="C3254" s="124" t="s">
        <v>65</v>
      </c>
      <c r="D3254" s="103"/>
      <c r="E3254" s="103"/>
      <c r="F3254" s="219"/>
      <c r="G3254" s="220"/>
      <c r="H3254" s="104"/>
      <c r="I3254" s="105"/>
      <c r="J3254" s="107" t="str">
        <f>IFERROR((J3251-J3253)/J3253*100%,"")</f>
        <v/>
      </c>
      <c r="K3254" s="107" t="str">
        <f t="shared" ref="K3254:T3254" si="14361">IFERROR((K3253-K3251)/K3253*100%,"")</f>
        <v/>
      </c>
      <c r="L3254" s="107" t="str">
        <f t="shared" si="14361"/>
        <v/>
      </c>
      <c r="M3254" s="107" t="str">
        <f t="shared" si="14361"/>
        <v/>
      </c>
      <c r="N3254" s="107" t="str">
        <f t="shared" si="14361"/>
        <v/>
      </c>
      <c r="O3254" s="107" t="str">
        <f t="shared" si="14361"/>
        <v/>
      </c>
      <c r="P3254" s="107" t="str">
        <f t="shared" si="14361"/>
        <v/>
      </c>
      <c r="Q3254" s="107" t="str">
        <f t="shared" si="14361"/>
        <v/>
      </c>
      <c r="R3254" s="107" t="str">
        <f t="shared" si="14361"/>
        <v/>
      </c>
      <c r="S3254" s="107" t="str">
        <f t="shared" si="14361"/>
        <v/>
      </c>
      <c r="T3254" s="107" t="str">
        <f t="shared" si="14361"/>
        <v/>
      </c>
      <c r="U3254" s="107" t="str">
        <f t="shared" ref="U3254" si="14362">IFERROR((U3253-U3252)/U3253*100%,"")</f>
        <v/>
      </c>
      <c r="V3254" s="107" t="str">
        <f>IFERROR((V3251-V3253)/V3253*100%,"")</f>
        <v/>
      </c>
      <c r="W3254" s="107" t="str">
        <f>IFERROR((W3251-W3253)/W3253*100%,"")</f>
        <v/>
      </c>
      <c r="X3254" s="107" t="str">
        <f>IFERROR((X3251-X3253)/X3253*100%,"")</f>
        <v/>
      </c>
      <c r="Y3254" s="107" t="str">
        <f>IFERROR((Y3251-Y3253)/Y3253*100%,"")</f>
        <v/>
      </c>
      <c r="Z3254" s="107" t="str">
        <f t="shared" ref="Z3254" si="14363">IFERROR((Z3253-Z3252)/Z3253*100%,"")</f>
        <v/>
      </c>
      <c r="AA3254" s="107" t="str">
        <f>IFERROR((AA3253-AA3251)/AA3253*100%,"")</f>
        <v/>
      </c>
      <c r="AB3254" s="107" t="str">
        <f>IFERROR((AB3253-AB3251)/AB3253*100%,"")</f>
        <v/>
      </c>
      <c r="AC3254" s="194" t="str">
        <f t="shared" ref="AC3254" si="14364">IFERROR((AC3253-AC3252)/AC3253*100%,"")</f>
        <v/>
      </c>
      <c r="AD3254" s="194" t="str">
        <f t="shared" ref="AD3254" si="14365">IFERROR((AD3253-AD3252)/AD3253*100%,"")</f>
        <v/>
      </c>
      <c r="AE3254" s="194" t="str">
        <f t="shared" ref="AE3254" si="14366">IFERROR((AE3253-AE3252)/AE3253*100%,"")</f>
        <v/>
      </c>
      <c r="AF3254" s="194" t="str">
        <f t="shared" ref="AF3254" si="14367">IFERROR((AF3253-AF3252)/AF3253*100%,"")</f>
        <v/>
      </c>
      <c r="AG3254" s="194" t="str">
        <f t="shared" ref="AG3254" si="14368">IFERROR((AG3253-AG3252)/AG3253*100%,"")</f>
        <v/>
      </c>
      <c r="AH3254" s="194" t="str">
        <f t="shared" ref="AH3254" si="14369">IFERROR((AH3253-AH3252)/AH3253*100%,"")</f>
        <v/>
      </c>
      <c r="AI3254" s="194" t="str">
        <f t="shared" ref="AI3254" si="14370">IFERROR((AI3253-AI3252)/AI3253*100%,"")</f>
        <v/>
      </c>
      <c r="AJ3254" s="194" t="str">
        <f t="shared" ref="AJ3254" si="14371">IFERROR((AJ3253-AJ3252)/AJ3253*100%,"")</f>
        <v/>
      </c>
      <c r="AK3254" s="194" t="str">
        <f t="shared" ref="AK3254" si="14372">IFERROR((AK3253-AK3252)/AK3253*100%,"")</f>
        <v/>
      </c>
      <c r="AL3254" s="194" t="str">
        <f t="shared" ref="AL3254" si="14373">IFERROR((AL3253-AL3252)/AL3253*100%,"")</f>
        <v/>
      </c>
      <c r="AM3254" s="227" t="str">
        <f>IFERROR((AM3253-AM3251)/AM3253*100%,"")</f>
        <v/>
      </c>
    </row>
    <row r="3255" spans="1:39" customFormat="1" outlineLevel="1">
      <c r="A3255" t="str">
        <f>B3248&amp;C3255</f>
        <v>Surname, Forename5</v>
      </c>
      <c r="B3255" s="256"/>
      <c r="C3255" s="123">
        <v>5</v>
      </c>
      <c r="D3255" s="26" t="s">
        <v>22</v>
      </c>
      <c r="E3255" s="103"/>
      <c r="F3255" s="219"/>
      <c r="G3255" s="220"/>
      <c r="H3255" s="15"/>
      <c r="I3255" s="16"/>
      <c r="J3255" s="17"/>
      <c r="K3255" s="94"/>
      <c r="L3255" s="94"/>
      <c r="M3255" s="94"/>
      <c r="N3255" s="94"/>
      <c r="O3255" s="94"/>
      <c r="P3255" s="94"/>
      <c r="Q3255" s="17" t="str">
        <f>IF(SUM(K3255:P3255)=0,"",SUM(K3255:P3255))</f>
        <v/>
      </c>
      <c r="R3255" s="94"/>
      <c r="S3255" s="94"/>
      <c r="T3255" s="17" t="str">
        <f>IF(SUM(R3255:S3255)=0,"",SUM(R3255:S3255))</f>
        <v/>
      </c>
      <c r="U3255" s="17"/>
      <c r="V3255" s="94"/>
      <c r="W3255" s="17"/>
      <c r="X3255" s="94" t="str">
        <f>IFERROR(AVERAGE(V3255:W3255),"")</f>
        <v/>
      </c>
      <c r="Y3255" s="17"/>
      <c r="Z3255" s="17"/>
      <c r="AA3255" s="71"/>
      <c r="AB3255" s="17"/>
      <c r="AC3255" s="190" t="str">
        <f>IF(J3255="","",IF(J3255&lt;&gt;0,INT(25.4347*POWER((18-J3255),1.81)),0))</f>
        <v/>
      </c>
      <c r="AD3255" s="190" t="str">
        <f>IFERROR(IF(Q3255&lt;&gt;0,INT(0.14354*POWER(((10*Q3255)-220),1.4)),0),"")</f>
        <v/>
      </c>
      <c r="AE3255" s="190" t="str">
        <f>IFERROR(IF(T3255&lt;&gt;0,INT(51.39*POWER((T3255-1.5),1.05)),0),"")</f>
        <v/>
      </c>
      <c r="AF3255" s="190">
        <f>IF(U3255&lt;&gt;0,INT(0.8465*POWER(((100*U3255)-75),1.42)),0)</f>
        <v>0</v>
      </c>
      <c r="AG3255" s="190" t="str">
        <f>IFERROR(IF(X3255&lt;&gt;0,INT(1.53775*POWER((82-X3255),1.81)),0),"")</f>
        <v/>
      </c>
      <c r="AH3255" s="190" t="str">
        <f>IF(Y3255="","",IF(Y3255&lt;&gt;0,INT(5.74352*POWER((28.5-Y3255),1.92)),0))</f>
        <v/>
      </c>
      <c r="AI3255" s="190">
        <f>IF(Z3255&lt;&gt;0,INT(12.91*POWER((Z3255-4),1.1)),0)</f>
        <v>0</v>
      </c>
      <c r="AJ3255" s="190" t="str">
        <f>IF(AA3255="","",IF(AA3255&lt;&gt;0,INT(0.2797*POWER(((100*AA3255)),1.35)),0))</f>
        <v/>
      </c>
      <c r="AK3255" s="191" t="str">
        <f>IF(AB3255="","",IF(AB3255&lt;&gt;0,INT(100.14*POWER((AB3255-1),1.08)),0))</f>
        <v/>
      </c>
      <c r="AL3255" s="192">
        <f>COUNT(J3255,Q3255,T3255,X3255,Y3255,AA3255,AB3255)</f>
        <v>0</v>
      </c>
      <c r="AM3255" s="193" t="str">
        <f>IF(AL3255=0,"",SUM(AC3255:AK3255))</f>
        <v/>
      </c>
    </row>
    <row r="3256" spans="1:39" customFormat="1" outlineLevel="1">
      <c r="B3256" s="256"/>
      <c r="C3256" s="124" t="s">
        <v>65</v>
      </c>
      <c r="D3256" s="103"/>
      <c r="E3256" s="103"/>
      <c r="F3256" s="219"/>
      <c r="G3256" s="220"/>
      <c r="H3256" s="104"/>
      <c r="I3256" s="105"/>
      <c r="J3256" s="107" t="str">
        <f>IFERROR((J3253-J3255)/J3255*100%,"")</f>
        <v/>
      </c>
      <c r="K3256" s="107" t="str">
        <f t="shared" ref="K3256:T3256" si="14374">IFERROR((K3255-K3253)/K3255*100%,"")</f>
        <v/>
      </c>
      <c r="L3256" s="107" t="str">
        <f t="shared" si="14374"/>
        <v/>
      </c>
      <c r="M3256" s="107" t="str">
        <f t="shared" si="14374"/>
        <v/>
      </c>
      <c r="N3256" s="107" t="str">
        <f t="shared" si="14374"/>
        <v/>
      </c>
      <c r="O3256" s="107" t="str">
        <f t="shared" si="14374"/>
        <v/>
      </c>
      <c r="P3256" s="107" t="str">
        <f t="shared" si="14374"/>
        <v/>
      </c>
      <c r="Q3256" s="107" t="str">
        <f t="shared" si="14374"/>
        <v/>
      </c>
      <c r="R3256" s="107" t="str">
        <f t="shared" si="14374"/>
        <v/>
      </c>
      <c r="S3256" s="107" t="str">
        <f t="shared" si="14374"/>
        <v/>
      </c>
      <c r="T3256" s="107" t="str">
        <f t="shared" si="14374"/>
        <v/>
      </c>
      <c r="U3256" s="107" t="str">
        <f t="shared" ref="U3256" si="14375">IFERROR((U3255-U3254)/U3255*100%,"")</f>
        <v/>
      </c>
      <c r="V3256" s="107" t="str">
        <f>IFERROR((V3253-V3255)/V3255*100%,"")</f>
        <v/>
      </c>
      <c r="W3256" s="107" t="str">
        <f>IFERROR((W3253-W3255)/W3255*100%,"")</f>
        <v/>
      </c>
      <c r="X3256" s="107" t="str">
        <f>IFERROR((X3253-X3255)/X3255*100%,"")</f>
        <v/>
      </c>
      <c r="Y3256" s="107" t="str">
        <f>IFERROR((Y3253-Y3255)/Y3255*100%,"")</f>
        <v/>
      </c>
      <c r="Z3256" s="107" t="str">
        <f t="shared" ref="Z3256" si="14376">IFERROR((Z3255-Z3254)/Z3255*100%,"")</f>
        <v/>
      </c>
      <c r="AA3256" s="107" t="str">
        <f>IFERROR((AA3255-AA3253)/AA3255*100%,"")</f>
        <v/>
      </c>
      <c r="AB3256" s="107" t="str">
        <f>IFERROR((AB3255-AB3253)/AB3255*100%,"")</f>
        <v/>
      </c>
      <c r="AC3256" s="194" t="str">
        <f t="shared" ref="AC3256" si="14377">IFERROR((AC3255-AC3254)/AC3255*100%,"")</f>
        <v/>
      </c>
      <c r="AD3256" s="194" t="str">
        <f t="shared" ref="AD3256" si="14378">IFERROR((AD3255-AD3254)/AD3255*100%,"")</f>
        <v/>
      </c>
      <c r="AE3256" s="194" t="str">
        <f t="shared" ref="AE3256" si="14379">IFERROR((AE3255-AE3254)/AE3255*100%,"")</f>
        <v/>
      </c>
      <c r="AF3256" s="194" t="str">
        <f t="shared" ref="AF3256" si="14380">IFERROR((AF3255-AF3254)/AF3255*100%,"")</f>
        <v/>
      </c>
      <c r="AG3256" s="194" t="str">
        <f t="shared" ref="AG3256" si="14381">IFERROR((AG3255-AG3254)/AG3255*100%,"")</f>
        <v/>
      </c>
      <c r="AH3256" s="194" t="str">
        <f t="shared" ref="AH3256" si="14382">IFERROR((AH3255-AH3254)/AH3255*100%,"")</f>
        <v/>
      </c>
      <c r="AI3256" s="194" t="str">
        <f t="shared" ref="AI3256" si="14383">IFERROR((AI3255-AI3254)/AI3255*100%,"")</f>
        <v/>
      </c>
      <c r="AJ3256" s="194" t="str">
        <f t="shared" ref="AJ3256" si="14384">IFERROR((AJ3255-AJ3254)/AJ3255*100%,"")</f>
        <v/>
      </c>
      <c r="AK3256" s="194" t="str">
        <f t="shared" ref="AK3256" si="14385">IFERROR((AK3255-AK3254)/AK3255*100%,"")</f>
        <v/>
      </c>
      <c r="AL3256" s="194" t="str">
        <f t="shared" ref="AL3256" si="14386">IFERROR((AL3255-AL3254)/AL3255*100%,"")</f>
        <v/>
      </c>
      <c r="AM3256" s="227" t="str">
        <f>IFERROR((AM3255-AM3253)/AM3255*100%,"")</f>
        <v/>
      </c>
    </row>
    <row r="3257" spans="1:39" customFormat="1" outlineLevel="1">
      <c r="A3257" t="str">
        <f>B3248&amp;C3257</f>
        <v>Surname, Forename6</v>
      </c>
      <c r="B3257" s="256"/>
      <c r="C3257" s="123">
        <v>6</v>
      </c>
      <c r="D3257" s="26" t="s">
        <v>22</v>
      </c>
      <c r="E3257" s="103"/>
      <c r="F3257" s="219"/>
      <c r="G3257" s="220"/>
      <c r="H3257" s="15"/>
      <c r="I3257" s="16"/>
      <c r="J3257" s="17"/>
      <c r="K3257" s="94"/>
      <c r="L3257" s="94"/>
      <c r="M3257" s="94"/>
      <c r="N3257" s="94"/>
      <c r="O3257" s="94"/>
      <c r="P3257" s="94"/>
      <c r="Q3257" s="17" t="str">
        <f>IF(SUM(K3257:P3257)=0,"",SUM(K3257:P3257))</f>
        <v/>
      </c>
      <c r="R3257" s="94"/>
      <c r="S3257" s="94"/>
      <c r="T3257" s="17" t="str">
        <f>IF(SUM(R3257:S3257)=0,"",SUM(R3257:S3257))</f>
        <v/>
      </c>
      <c r="U3257" s="17"/>
      <c r="V3257" s="94"/>
      <c r="W3257" s="17"/>
      <c r="X3257" s="94" t="str">
        <f>IFERROR(AVERAGE(V3257:W3257),"")</f>
        <v/>
      </c>
      <c r="Y3257" s="17"/>
      <c r="Z3257" s="17"/>
      <c r="AA3257" s="71"/>
      <c r="AB3257" s="17"/>
      <c r="AC3257" s="190" t="str">
        <f>IF(J3257="","",IF(J3257&lt;&gt;0,INT(25.4347*POWER((18-J3257),1.81)),0))</f>
        <v/>
      </c>
      <c r="AD3257" s="190" t="str">
        <f>IFERROR(IF(Q3257&lt;&gt;0,INT(0.14354*POWER(((10*Q3257)-220),1.4)),0),"")</f>
        <v/>
      </c>
      <c r="AE3257" s="190" t="str">
        <f>IFERROR(IF(T3257&lt;&gt;0,INT(51.39*POWER((T3257-1.5),1.05)),0),"")</f>
        <v/>
      </c>
      <c r="AF3257" s="190">
        <f>IF(U3257&lt;&gt;0,INT(0.8465*POWER(((100*U3257)-75),1.42)),0)</f>
        <v>0</v>
      </c>
      <c r="AG3257" s="190" t="str">
        <f>IFERROR(IF(X3257&lt;&gt;0,INT(1.53775*POWER((82-X3257),1.81)),0),"")</f>
        <v/>
      </c>
      <c r="AH3257" s="190" t="str">
        <f>IF(Y3257="","",IF(Y3257&lt;&gt;0,INT(5.74352*POWER((28.5-Y3257),1.92)),0))</f>
        <v/>
      </c>
      <c r="AI3257" s="190">
        <f>IF(Z3257&lt;&gt;0,INT(12.91*POWER((Z3257-4),1.1)),0)</f>
        <v>0</v>
      </c>
      <c r="AJ3257" s="190" t="str">
        <f>IF(AA3257="","",IF(AA3257&lt;&gt;0,INT(0.2797*POWER(((100*AA3257)),1.35)),0))</f>
        <v/>
      </c>
      <c r="AK3257" s="191" t="str">
        <f>IF(AB3257="","",IF(AB3257&lt;&gt;0,INT(100.14*POWER((AB3257-1),1.08)),0))</f>
        <v/>
      </c>
      <c r="AL3257" s="192">
        <f>COUNT(J3257,Q3257,T3257,X3257,Y3257,AA3257,AB3257)</f>
        <v>0</v>
      </c>
      <c r="AM3257" s="193" t="str">
        <f>IF(AL3257=0,"",SUM(AC3257:AK3257))</f>
        <v/>
      </c>
    </row>
    <row r="3258" spans="1:39" customFormat="1" outlineLevel="1">
      <c r="B3258" s="256"/>
      <c r="C3258" s="124" t="s">
        <v>65</v>
      </c>
      <c r="D3258" s="103"/>
      <c r="E3258" s="103"/>
      <c r="F3258" s="219"/>
      <c r="G3258" s="220"/>
      <c r="H3258" s="104"/>
      <c r="I3258" s="105"/>
      <c r="J3258" s="107" t="str">
        <f>IFERROR((J3255-J3257)/J3257*100%,"")</f>
        <v/>
      </c>
      <c r="K3258" s="107" t="str">
        <f t="shared" ref="K3258:T3258" si="14387">IFERROR((K3257-K3255)/K3257*100%,"")</f>
        <v/>
      </c>
      <c r="L3258" s="107" t="str">
        <f t="shared" si="14387"/>
        <v/>
      </c>
      <c r="M3258" s="107" t="str">
        <f t="shared" si="14387"/>
        <v/>
      </c>
      <c r="N3258" s="107" t="str">
        <f t="shared" si="14387"/>
        <v/>
      </c>
      <c r="O3258" s="107" t="str">
        <f t="shared" si="14387"/>
        <v/>
      </c>
      <c r="P3258" s="107" t="str">
        <f t="shared" si="14387"/>
        <v/>
      </c>
      <c r="Q3258" s="107" t="str">
        <f t="shared" si="14387"/>
        <v/>
      </c>
      <c r="R3258" s="107" t="str">
        <f t="shared" si="14387"/>
        <v/>
      </c>
      <c r="S3258" s="107" t="str">
        <f t="shared" si="14387"/>
        <v/>
      </c>
      <c r="T3258" s="107" t="str">
        <f t="shared" si="14387"/>
        <v/>
      </c>
      <c r="U3258" s="107" t="str">
        <f t="shared" ref="U3258" si="14388">IFERROR((U3257-U3256)/U3257*100%,"")</f>
        <v/>
      </c>
      <c r="V3258" s="107" t="str">
        <f>IFERROR((V3255-V3257)/V3257*100%,"")</f>
        <v/>
      </c>
      <c r="W3258" s="107" t="str">
        <f>IFERROR((W3255-W3257)/W3257*100%,"")</f>
        <v/>
      </c>
      <c r="X3258" s="107" t="str">
        <f>IFERROR((X3255-X3257)/X3257*100%,"")</f>
        <v/>
      </c>
      <c r="Y3258" s="107" t="str">
        <f>IFERROR((Y3255-Y3257)/Y3257*100%,"")</f>
        <v/>
      </c>
      <c r="Z3258" s="107" t="str">
        <f t="shared" ref="Z3258" si="14389">IFERROR((Z3257-Z3256)/Z3257*100%,"")</f>
        <v/>
      </c>
      <c r="AA3258" s="107" t="str">
        <f>IFERROR((AA3257-AA3255)/AA3257*100%,"")</f>
        <v/>
      </c>
      <c r="AB3258" s="107" t="str">
        <f>IFERROR((AB3257-AB3255)/AB3257*100%,"")</f>
        <v/>
      </c>
      <c r="AC3258" s="194" t="str">
        <f t="shared" ref="AC3258" si="14390">IFERROR((AC3257-AC3256)/AC3257*100%,"")</f>
        <v/>
      </c>
      <c r="AD3258" s="194" t="str">
        <f t="shared" ref="AD3258" si="14391">IFERROR((AD3257-AD3256)/AD3257*100%,"")</f>
        <v/>
      </c>
      <c r="AE3258" s="194" t="str">
        <f t="shared" ref="AE3258" si="14392">IFERROR((AE3257-AE3256)/AE3257*100%,"")</f>
        <v/>
      </c>
      <c r="AF3258" s="194" t="str">
        <f t="shared" ref="AF3258" si="14393">IFERROR((AF3257-AF3256)/AF3257*100%,"")</f>
        <v/>
      </c>
      <c r="AG3258" s="194" t="str">
        <f t="shared" ref="AG3258" si="14394">IFERROR((AG3257-AG3256)/AG3257*100%,"")</f>
        <v/>
      </c>
      <c r="AH3258" s="194" t="str">
        <f t="shared" ref="AH3258" si="14395">IFERROR((AH3257-AH3256)/AH3257*100%,"")</f>
        <v/>
      </c>
      <c r="AI3258" s="194" t="str">
        <f t="shared" ref="AI3258" si="14396">IFERROR((AI3257-AI3256)/AI3257*100%,"")</f>
        <v/>
      </c>
      <c r="AJ3258" s="194" t="str">
        <f t="shared" ref="AJ3258" si="14397">IFERROR((AJ3257-AJ3256)/AJ3257*100%,"")</f>
        <v/>
      </c>
      <c r="AK3258" s="194" t="str">
        <f t="shared" ref="AK3258" si="14398">IFERROR((AK3257-AK3256)/AK3257*100%,"")</f>
        <v/>
      </c>
      <c r="AL3258" s="194" t="str">
        <f t="shared" ref="AL3258" si="14399">IFERROR((AL3257-AL3256)/AL3257*100%,"")</f>
        <v/>
      </c>
      <c r="AM3258" s="227" t="str">
        <f>IFERROR((AM3257-AM3255)/AM3257*100%,"")</f>
        <v/>
      </c>
    </row>
    <row r="3259" spans="1:39" customFormat="1" outlineLevel="1">
      <c r="A3259" t="str">
        <f>B3248&amp;C3259</f>
        <v>Surname, Forename7</v>
      </c>
      <c r="B3259" s="256"/>
      <c r="C3259" s="123">
        <v>7</v>
      </c>
      <c r="D3259" s="26" t="s">
        <v>22</v>
      </c>
      <c r="E3259" s="103"/>
      <c r="F3259" s="219"/>
      <c r="G3259" s="220"/>
      <c r="H3259" s="15"/>
      <c r="I3259" s="16"/>
      <c r="J3259" s="17"/>
      <c r="K3259" s="94"/>
      <c r="L3259" s="94"/>
      <c r="M3259" s="94"/>
      <c r="N3259" s="94"/>
      <c r="O3259" s="94"/>
      <c r="P3259" s="94"/>
      <c r="Q3259" s="17" t="str">
        <f>IF(SUM(K3259:P3259)=0,"",SUM(K3259:P3259))</f>
        <v/>
      </c>
      <c r="R3259" s="94"/>
      <c r="S3259" s="94"/>
      <c r="T3259" s="17" t="str">
        <f>IF(SUM(R3259:S3259)=0,"",SUM(R3259:S3259))</f>
        <v/>
      </c>
      <c r="U3259" s="17"/>
      <c r="V3259" s="94"/>
      <c r="W3259" s="17"/>
      <c r="X3259" s="94" t="str">
        <f>IFERROR(AVERAGE(V3259:W3259),"")</f>
        <v/>
      </c>
      <c r="Y3259" s="17"/>
      <c r="Z3259" s="17"/>
      <c r="AA3259" s="71"/>
      <c r="AB3259" s="17"/>
      <c r="AC3259" s="190" t="str">
        <f>IF(J3259="","",IF(J3259&lt;&gt;0,INT(25.4347*POWER((18-J3259),1.81)),0))</f>
        <v/>
      </c>
      <c r="AD3259" s="190" t="str">
        <f>IFERROR(IF(Q3259&lt;&gt;0,INT(0.14354*POWER(((10*Q3259)-220),1.4)),0),"")</f>
        <v/>
      </c>
      <c r="AE3259" s="190" t="str">
        <f>IFERROR(IF(T3259&lt;&gt;0,INT(51.39*POWER((T3259-1.5),1.05)),0),"")</f>
        <v/>
      </c>
      <c r="AF3259" s="190">
        <f>IF(U3259&lt;&gt;0,INT(0.8465*POWER(((100*U3259)-75),1.42)),0)</f>
        <v>0</v>
      </c>
      <c r="AG3259" s="190" t="str">
        <f>IFERROR(IF(X3259&lt;&gt;0,INT(1.53775*POWER((82-X3259),1.81)),0),"")</f>
        <v/>
      </c>
      <c r="AH3259" s="190" t="str">
        <f>IF(Y3259="","",IF(Y3259&lt;&gt;0,INT(5.74352*POWER((28.5-Y3259),1.92)),0))</f>
        <v/>
      </c>
      <c r="AI3259" s="190">
        <f>IF(Z3259&lt;&gt;0,INT(12.91*POWER((Z3259-4),1.1)),0)</f>
        <v>0</v>
      </c>
      <c r="AJ3259" s="190" t="str">
        <f>IF(AA3259="","",IF(AA3259&lt;&gt;0,INT(0.2797*POWER(((100*AA3259)),1.35)),0))</f>
        <v/>
      </c>
      <c r="AK3259" s="191" t="str">
        <f>IF(AB3259="","",IF(AB3259&lt;&gt;0,INT(100.14*POWER((AB3259-1),1.08)),0))</f>
        <v/>
      </c>
      <c r="AL3259" s="192">
        <f>COUNT(J3259,Q3259,T3259,X3259,Y3259,AA3259,AB3259)</f>
        <v>0</v>
      </c>
      <c r="AM3259" s="193" t="str">
        <f>IF(AL3259=0,"",SUM(AC3259:AK3259))</f>
        <v/>
      </c>
    </row>
    <row r="3260" spans="1:39" customFormat="1" outlineLevel="1">
      <c r="B3260" s="256"/>
      <c r="C3260" s="124" t="s">
        <v>65</v>
      </c>
      <c r="D3260" s="103"/>
      <c r="E3260" s="103"/>
      <c r="F3260" s="219"/>
      <c r="G3260" s="220"/>
      <c r="H3260" s="104"/>
      <c r="I3260" s="105"/>
      <c r="J3260" s="107" t="str">
        <f>IFERROR((J3257-J3259)/J3259*100%,"")</f>
        <v/>
      </c>
      <c r="K3260" s="107" t="str">
        <f t="shared" ref="K3260:T3260" si="14400">IFERROR((K3259-K3257)/K3259*100%,"")</f>
        <v/>
      </c>
      <c r="L3260" s="107" t="str">
        <f t="shared" si="14400"/>
        <v/>
      </c>
      <c r="M3260" s="107" t="str">
        <f t="shared" si="14400"/>
        <v/>
      </c>
      <c r="N3260" s="107" t="str">
        <f t="shared" si="14400"/>
        <v/>
      </c>
      <c r="O3260" s="107" t="str">
        <f t="shared" si="14400"/>
        <v/>
      </c>
      <c r="P3260" s="107" t="str">
        <f t="shared" si="14400"/>
        <v/>
      </c>
      <c r="Q3260" s="107" t="str">
        <f t="shared" si="14400"/>
        <v/>
      </c>
      <c r="R3260" s="107" t="str">
        <f t="shared" si="14400"/>
        <v/>
      </c>
      <c r="S3260" s="107" t="str">
        <f t="shared" si="14400"/>
        <v/>
      </c>
      <c r="T3260" s="107" t="str">
        <f t="shared" si="14400"/>
        <v/>
      </c>
      <c r="U3260" s="107" t="str">
        <f t="shared" ref="U3260" si="14401">IFERROR((U3259-U3258)/U3259*100%,"")</f>
        <v/>
      </c>
      <c r="V3260" s="107" t="str">
        <f>IFERROR((V3257-V3259)/V3259*100%,"")</f>
        <v/>
      </c>
      <c r="W3260" s="107" t="str">
        <f>IFERROR((W3257-W3259)/W3259*100%,"")</f>
        <v/>
      </c>
      <c r="X3260" s="107" t="str">
        <f>IFERROR((X3257-X3259)/X3259*100%,"")</f>
        <v/>
      </c>
      <c r="Y3260" s="107" t="str">
        <f>IFERROR((Y3257-Y3259)/Y3259*100%,"")</f>
        <v/>
      </c>
      <c r="Z3260" s="107" t="str">
        <f t="shared" ref="Z3260" si="14402">IFERROR((Z3259-Z3258)/Z3259*100%,"")</f>
        <v/>
      </c>
      <c r="AA3260" s="107" t="str">
        <f>IFERROR((AA3259-AA3257)/AA3259*100%,"")</f>
        <v/>
      </c>
      <c r="AB3260" s="107" t="str">
        <f>IFERROR((AB3259-AB3257)/AB3259*100%,"")</f>
        <v/>
      </c>
      <c r="AC3260" s="194" t="str">
        <f t="shared" ref="AC3260" si="14403">IFERROR((AC3259-AC3258)/AC3259*100%,"")</f>
        <v/>
      </c>
      <c r="AD3260" s="194" t="str">
        <f t="shared" ref="AD3260" si="14404">IFERROR((AD3259-AD3258)/AD3259*100%,"")</f>
        <v/>
      </c>
      <c r="AE3260" s="194" t="str">
        <f t="shared" ref="AE3260" si="14405">IFERROR((AE3259-AE3258)/AE3259*100%,"")</f>
        <v/>
      </c>
      <c r="AF3260" s="194" t="str">
        <f t="shared" ref="AF3260" si="14406">IFERROR((AF3259-AF3258)/AF3259*100%,"")</f>
        <v/>
      </c>
      <c r="AG3260" s="194" t="str">
        <f t="shared" ref="AG3260" si="14407">IFERROR((AG3259-AG3258)/AG3259*100%,"")</f>
        <v/>
      </c>
      <c r="AH3260" s="194" t="str">
        <f t="shared" ref="AH3260" si="14408">IFERROR((AH3259-AH3258)/AH3259*100%,"")</f>
        <v/>
      </c>
      <c r="AI3260" s="194" t="str">
        <f t="shared" ref="AI3260" si="14409">IFERROR((AI3259-AI3258)/AI3259*100%,"")</f>
        <v/>
      </c>
      <c r="AJ3260" s="194" t="str">
        <f t="shared" ref="AJ3260" si="14410">IFERROR((AJ3259-AJ3258)/AJ3259*100%,"")</f>
        <v/>
      </c>
      <c r="AK3260" s="194" t="str">
        <f t="shared" ref="AK3260" si="14411">IFERROR((AK3259-AK3258)/AK3259*100%,"")</f>
        <v/>
      </c>
      <c r="AL3260" s="194" t="str">
        <f t="shared" ref="AL3260" si="14412">IFERROR((AL3259-AL3258)/AL3259*100%,"")</f>
        <v/>
      </c>
      <c r="AM3260" s="227" t="str">
        <f>IFERROR((AM3259-AM3257)/AM3259*100%,"")</f>
        <v/>
      </c>
    </row>
    <row r="3261" spans="1:39" customFormat="1" outlineLevel="1">
      <c r="A3261" t="str">
        <f>B3248&amp;C3261</f>
        <v>Surname, Forename8</v>
      </c>
      <c r="B3261" s="256"/>
      <c r="C3261" s="123">
        <v>8</v>
      </c>
      <c r="D3261" s="26" t="s">
        <v>22</v>
      </c>
      <c r="E3261" s="103"/>
      <c r="F3261" s="219"/>
      <c r="G3261" s="220"/>
      <c r="H3261" s="15"/>
      <c r="I3261" s="16"/>
      <c r="J3261" s="17"/>
      <c r="K3261" s="94"/>
      <c r="L3261" s="94"/>
      <c r="M3261" s="94"/>
      <c r="N3261" s="94"/>
      <c r="O3261" s="94"/>
      <c r="P3261" s="94"/>
      <c r="Q3261" s="17" t="str">
        <f>IF(SUM(K3261:P3261)=0,"",SUM(K3261:P3261))</f>
        <v/>
      </c>
      <c r="R3261" s="94"/>
      <c r="S3261" s="94"/>
      <c r="T3261" s="17" t="str">
        <f>IF(SUM(R3261:S3261)=0,"",SUM(R3261:S3261))</f>
        <v/>
      </c>
      <c r="U3261" s="17"/>
      <c r="V3261" s="94"/>
      <c r="W3261" s="17"/>
      <c r="X3261" s="94" t="str">
        <f>IFERROR(AVERAGE(V3261:W3261),"")</f>
        <v/>
      </c>
      <c r="Y3261" s="17"/>
      <c r="Z3261" s="17"/>
      <c r="AA3261" s="71"/>
      <c r="AB3261" s="17"/>
      <c r="AC3261" s="190" t="str">
        <f>IF(J3261="","",IF(J3261&lt;&gt;0,INT(25.4347*POWER((18-J3261),1.81)),0))</f>
        <v/>
      </c>
      <c r="AD3261" s="190" t="str">
        <f>IFERROR(IF(Q3261&lt;&gt;0,INT(0.14354*POWER(((10*Q3261)-220),1.4)),0),"")</f>
        <v/>
      </c>
      <c r="AE3261" s="190" t="str">
        <f>IFERROR(IF(T3261&lt;&gt;0,INT(51.39*POWER((T3261-1.5),1.05)),0),"")</f>
        <v/>
      </c>
      <c r="AF3261" s="190">
        <f>IF(U3261&lt;&gt;0,INT(0.8465*POWER(((100*U3261)-75),1.42)),0)</f>
        <v>0</v>
      </c>
      <c r="AG3261" s="190" t="str">
        <f>IFERROR(IF(X3261&lt;&gt;0,INT(1.53775*POWER((82-X3261),1.81)),0),"")</f>
        <v/>
      </c>
      <c r="AH3261" s="190" t="str">
        <f>IF(Y3261="","",IF(Y3261&lt;&gt;0,INT(5.74352*POWER((28.5-Y3261),1.92)),0))</f>
        <v/>
      </c>
      <c r="AI3261" s="190">
        <f>IF(Z3261&lt;&gt;0,INT(12.91*POWER((Z3261-4),1.1)),0)</f>
        <v>0</v>
      </c>
      <c r="AJ3261" s="190" t="str">
        <f>IF(AA3261="","",IF(AA3261&lt;&gt;0,INT(0.2797*POWER(((100*AA3261)),1.35)),0))</f>
        <v/>
      </c>
      <c r="AK3261" s="191" t="str">
        <f>IF(AB3261="","",IF(AB3261&lt;&gt;0,INT(100.14*POWER((AB3261-1),1.08)),0))</f>
        <v/>
      </c>
      <c r="AL3261" s="192">
        <f>COUNT(J3261,Q3261,T3261,X3261,Y3261,AA3261,AB3261)</f>
        <v>0</v>
      </c>
      <c r="AM3261" s="193" t="str">
        <f>IF(AL3261=0,"",SUM(AC3261:AK3261))</f>
        <v/>
      </c>
    </row>
    <row r="3262" spans="1:39" customFormat="1" outlineLevel="1">
      <c r="B3262" s="256"/>
      <c r="C3262" s="124" t="s">
        <v>65</v>
      </c>
      <c r="D3262" s="103"/>
      <c r="E3262" s="103"/>
      <c r="F3262" s="219"/>
      <c r="G3262" s="220"/>
      <c r="H3262" s="104"/>
      <c r="I3262" s="105"/>
      <c r="J3262" s="107" t="str">
        <f>IFERROR((J3259-J3261)/J3261*100%,"")</f>
        <v/>
      </c>
      <c r="K3262" s="107" t="str">
        <f t="shared" ref="K3262:T3262" si="14413">IFERROR((K3261-K3259)/K3261*100%,"")</f>
        <v/>
      </c>
      <c r="L3262" s="107" t="str">
        <f t="shared" si="14413"/>
        <v/>
      </c>
      <c r="M3262" s="107" t="str">
        <f t="shared" si="14413"/>
        <v/>
      </c>
      <c r="N3262" s="107" t="str">
        <f t="shared" si="14413"/>
        <v/>
      </c>
      <c r="O3262" s="107" t="str">
        <f t="shared" si="14413"/>
        <v/>
      </c>
      <c r="P3262" s="107" t="str">
        <f t="shared" si="14413"/>
        <v/>
      </c>
      <c r="Q3262" s="107" t="str">
        <f t="shared" si="14413"/>
        <v/>
      </c>
      <c r="R3262" s="107" t="str">
        <f t="shared" si="14413"/>
        <v/>
      </c>
      <c r="S3262" s="107" t="str">
        <f t="shared" si="14413"/>
        <v/>
      </c>
      <c r="T3262" s="107" t="str">
        <f t="shared" si="14413"/>
        <v/>
      </c>
      <c r="U3262" s="107" t="str">
        <f t="shared" ref="U3262" si="14414">IFERROR((U3261-U3260)/U3261*100%,"")</f>
        <v/>
      </c>
      <c r="V3262" s="107" t="str">
        <f>IFERROR((V3259-V3261)/V3261*100%,"")</f>
        <v/>
      </c>
      <c r="W3262" s="107" t="str">
        <f>IFERROR((W3259-W3261)/W3261*100%,"")</f>
        <v/>
      </c>
      <c r="X3262" s="107" t="str">
        <f>IFERROR((X3259-X3261)/X3261*100%,"")</f>
        <v/>
      </c>
      <c r="Y3262" s="107" t="str">
        <f>IFERROR((Y3259-Y3261)/Y3261*100%,"")</f>
        <v/>
      </c>
      <c r="Z3262" s="107" t="str">
        <f t="shared" ref="Z3262" si="14415">IFERROR((Z3261-Z3260)/Z3261*100%,"")</f>
        <v/>
      </c>
      <c r="AA3262" s="107" t="str">
        <f>IFERROR((AA3261-AA3259)/AA3261*100%,"")</f>
        <v/>
      </c>
      <c r="AB3262" s="107" t="str">
        <f>IFERROR((AB3261-AB3259)/AB3261*100%,"")</f>
        <v/>
      </c>
      <c r="AC3262" s="194" t="str">
        <f t="shared" ref="AC3262" si="14416">IFERROR((AC3261-AC3260)/AC3261*100%,"")</f>
        <v/>
      </c>
      <c r="AD3262" s="194" t="str">
        <f t="shared" ref="AD3262" si="14417">IFERROR((AD3261-AD3260)/AD3261*100%,"")</f>
        <v/>
      </c>
      <c r="AE3262" s="194" t="str">
        <f t="shared" ref="AE3262" si="14418">IFERROR((AE3261-AE3260)/AE3261*100%,"")</f>
        <v/>
      </c>
      <c r="AF3262" s="194" t="str">
        <f t="shared" ref="AF3262" si="14419">IFERROR((AF3261-AF3260)/AF3261*100%,"")</f>
        <v/>
      </c>
      <c r="AG3262" s="194" t="str">
        <f t="shared" ref="AG3262" si="14420">IFERROR((AG3261-AG3260)/AG3261*100%,"")</f>
        <v/>
      </c>
      <c r="AH3262" s="194" t="str">
        <f t="shared" ref="AH3262" si="14421">IFERROR((AH3261-AH3260)/AH3261*100%,"")</f>
        <v/>
      </c>
      <c r="AI3262" s="194" t="str">
        <f t="shared" ref="AI3262" si="14422">IFERROR((AI3261-AI3260)/AI3261*100%,"")</f>
        <v/>
      </c>
      <c r="AJ3262" s="194" t="str">
        <f t="shared" ref="AJ3262" si="14423">IFERROR((AJ3261-AJ3260)/AJ3261*100%,"")</f>
        <v/>
      </c>
      <c r="AK3262" s="194" t="str">
        <f t="shared" ref="AK3262" si="14424">IFERROR((AK3261-AK3260)/AK3261*100%,"")</f>
        <v/>
      </c>
      <c r="AL3262" s="194" t="str">
        <f t="shared" ref="AL3262" si="14425">IFERROR((AL3261-AL3260)/AL3261*100%,"")</f>
        <v/>
      </c>
      <c r="AM3262" s="227" t="str">
        <f>IFERROR((AM3261-AM3259)/AM3261*100%,"")</f>
        <v/>
      </c>
    </row>
    <row r="3263" spans="1:39" customFormat="1" outlineLevel="1">
      <c r="A3263" t="str">
        <f>B3248&amp;C3263</f>
        <v>Surname, Forename9</v>
      </c>
      <c r="B3263" s="256"/>
      <c r="C3263" s="123">
        <v>9</v>
      </c>
      <c r="D3263" s="26" t="s">
        <v>22</v>
      </c>
      <c r="E3263" s="103"/>
      <c r="F3263" s="219"/>
      <c r="G3263" s="220"/>
      <c r="H3263" s="15"/>
      <c r="I3263" s="16"/>
      <c r="J3263" s="17"/>
      <c r="K3263" s="94"/>
      <c r="L3263" s="94"/>
      <c r="M3263" s="94"/>
      <c r="N3263" s="94"/>
      <c r="O3263" s="94"/>
      <c r="P3263" s="94"/>
      <c r="Q3263" s="17" t="str">
        <f>IF(SUM(K3263:P3263)=0,"",SUM(K3263:P3263))</f>
        <v/>
      </c>
      <c r="R3263" s="94"/>
      <c r="S3263" s="94"/>
      <c r="T3263" s="17" t="str">
        <f>IF(SUM(R3263:S3263)=0,"",SUM(R3263:S3263))</f>
        <v/>
      </c>
      <c r="U3263" s="17"/>
      <c r="V3263" s="94"/>
      <c r="W3263" s="17"/>
      <c r="X3263" s="94" t="str">
        <f>IFERROR(AVERAGE(V3263:W3263),"")</f>
        <v/>
      </c>
      <c r="Y3263" s="17"/>
      <c r="Z3263" s="17"/>
      <c r="AA3263" s="71"/>
      <c r="AB3263" s="17"/>
      <c r="AC3263" s="190" t="str">
        <f>IF(J3263="","",IF(J3263&lt;&gt;0,INT(25.4347*POWER((18-J3263),1.81)),0))</f>
        <v/>
      </c>
      <c r="AD3263" s="190" t="str">
        <f>IFERROR(IF(Q3263&lt;&gt;0,INT(0.14354*POWER(((10*Q3263)-220),1.4)),0),"")</f>
        <v/>
      </c>
      <c r="AE3263" s="190" t="str">
        <f>IFERROR(IF(T3263&lt;&gt;0,INT(51.39*POWER((T3263-1.5),1.05)),0),"")</f>
        <v/>
      </c>
      <c r="AF3263" s="190">
        <f>IF(U3263&lt;&gt;0,INT(0.8465*POWER(((100*U3263)-75),1.42)),0)</f>
        <v>0</v>
      </c>
      <c r="AG3263" s="190" t="str">
        <f>IFERROR(IF(X3263&lt;&gt;0,INT(1.53775*POWER((82-X3263),1.81)),0),"")</f>
        <v/>
      </c>
      <c r="AH3263" s="190" t="str">
        <f>IF(Y3263="","",IF(Y3263&lt;&gt;0,INT(5.74352*POWER((28.5-Y3263),1.92)),0))</f>
        <v/>
      </c>
      <c r="AI3263" s="190">
        <f>IF(Z3263&lt;&gt;0,INT(12.91*POWER((Z3263-4),1.1)),0)</f>
        <v>0</v>
      </c>
      <c r="AJ3263" s="190" t="str">
        <f>IF(AA3263="","",IF(AA3263&lt;&gt;0,INT(0.2797*POWER(((100*AA3263)),1.35)),0))</f>
        <v/>
      </c>
      <c r="AK3263" s="191" t="str">
        <f>IF(AB3263="","",IF(AB3263&lt;&gt;0,INT(100.14*POWER((AB3263-1),1.08)),0))</f>
        <v/>
      </c>
      <c r="AL3263" s="192">
        <f>COUNT(J3263,Q3263,T3263,X3263,Y3263,AA3263,AB3263)</f>
        <v>0</v>
      </c>
      <c r="AM3263" s="193" t="str">
        <f>IF(AL3263=0,"",SUM(AC3263:AK3263))</f>
        <v/>
      </c>
    </row>
    <row r="3264" spans="1:39" customFormat="1" outlineLevel="1">
      <c r="B3264" s="256"/>
      <c r="C3264" s="124" t="s">
        <v>65</v>
      </c>
      <c r="D3264" s="33"/>
      <c r="E3264" s="33"/>
      <c r="F3264" s="221"/>
      <c r="G3264" s="222"/>
      <c r="H3264" s="18"/>
      <c r="I3264" s="44"/>
      <c r="J3264" s="107" t="str">
        <f>IFERROR((J3261-J3263)/J3263*100%,"")</f>
        <v/>
      </c>
      <c r="K3264" s="107" t="str">
        <f t="shared" ref="K3264:T3264" si="14426">IFERROR((K3263-K3261)/K3263*100%,"")</f>
        <v/>
      </c>
      <c r="L3264" s="107" t="str">
        <f t="shared" si="14426"/>
        <v/>
      </c>
      <c r="M3264" s="107" t="str">
        <f t="shared" si="14426"/>
        <v/>
      </c>
      <c r="N3264" s="107" t="str">
        <f t="shared" si="14426"/>
        <v/>
      </c>
      <c r="O3264" s="107" t="str">
        <f t="shared" si="14426"/>
        <v/>
      </c>
      <c r="P3264" s="107" t="str">
        <f t="shared" si="14426"/>
        <v/>
      </c>
      <c r="Q3264" s="107" t="str">
        <f t="shared" si="14426"/>
        <v/>
      </c>
      <c r="R3264" s="107" t="str">
        <f t="shared" si="14426"/>
        <v/>
      </c>
      <c r="S3264" s="107" t="str">
        <f t="shared" si="14426"/>
        <v/>
      </c>
      <c r="T3264" s="107" t="str">
        <f t="shared" si="14426"/>
        <v/>
      </c>
      <c r="U3264" s="107" t="str">
        <f t="shared" ref="U3264" si="14427">IFERROR((U3263-U3262)/U3263*100%,"")</f>
        <v/>
      </c>
      <c r="V3264" s="107" t="str">
        <f>IFERROR((V3261-V3263)/V3263*100%,"")</f>
        <v/>
      </c>
      <c r="W3264" s="107" t="str">
        <f>IFERROR((W3261-W3263)/W3263*100%,"")</f>
        <v/>
      </c>
      <c r="X3264" s="107" t="str">
        <f>IFERROR((X3261-X3263)/X3263*100%,"")</f>
        <v/>
      </c>
      <c r="Y3264" s="107" t="str">
        <f>IFERROR((Y3261-Y3263)/Y3263*100%,"")</f>
        <v/>
      </c>
      <c r="Z3264" s="107" t="str">
        <f t="shared" ref="Z3264" si="14428">IFERROR((Z3263-Z3262)/Z3263*100%,"")</f>
        <v/>
      </c>
      <c r="AA3264" s="107" t="str">
        <f>IFERROR((AA3263-AA3261)/AA3263*100%,"")</f>
        <v/>
      </c>
      <c r="AB3264" s="107" t="str">
        <f>IFERROR((AB3263-AB3261)/AB3263*100%,"")</f>
        <v/>
      </c>
      <c r="AC3264" s="194" t="str">
        <f t="shared" ref="AC3264" si="14429">IFERROR((AC3263-AC3262)/AC3263*100%,"")</f>
        <v/>
      </c>
      <c r="AD3264" s="194" t="str">
        <f t="shared" ref="AD3264" si="14430">IFERROR((AD3263-AD3262)/AD3263*100%,"")</f>
        <v/>
      </c>
      <c r="AE3264" s="194" t="str">
        <f t="shared" ref="AE3264" si="14431">IFERROR((AE3263-AE3262)/AE3263*100%,"")</f>
        <v/>
      </c>
      <c r="AF3264" s="194" t="str">
        <f t="shared" ref="AF3264" si="14432">IFERROR((AF3263-AF3262)/AF3263*100%,"")</f>
        <v/>
      </c>
      <c r="AG3264" s="194" t="str">
        <f t="shared" ref="AG3264" si="14433">IFERROR((AG3263-AG3262)/AG3263*100%,"")</f>
        <v/>
      </c>
      <c r="AH3264" s="194" t="str">
        <f t="shared" ref="AH3264" si="14434">IFERROR((AH3263-AH3262)/AH3263*100%,"")</f>
        <v/>
      </c>
      <c r="AI3264" s="194" t="str">
        <f t="shared" ref="AI3264" si="14435">IFERROR((AI3263-AI3262)/AI3263*100%,"")</f>
        <v/>
      </c>
      <c r="AJ3264" s="194" t="str">
        <f t="shared" ref="AJ3264" si="14436">IFERROR((AJ3263-AJ3262)/AJ3263*100%,"")</f>
        <v/>
      </c>
      <c r="AK3264" s="194" t="str">
        <f t="shared" ref="AK3264" si="14437">IFERROR((AK3263-AK3262)/AK3263*100%,"")</f>
        <v/>
      </c>
      <c r="AL3264" s="194" t="str">
        <f t="shared" ref="AL3264" si="14438">IFERROR((AL3263-AL3262)/AL3263*100%,"")</f>
        <v/>
      </c>
      <c r="AM3264" s="227" t="str">
        <f>IFERROR((AM3263-AM3261)/AM3263*100%,"")</f>
        <v/>
      </c>
    </row>
    <row r="3265" spans="1:39" s="6" customFormat="1" outlineLevel="1">
      <c r="A3265" t="str">
        <f>B3248&amp;C3265</f>
        <v>Surname, Forename10</v>
      </c>
      <c r="B3265" s="256"/>
      <c r="C3265" s="125">
        <v>10</v>
      </c>
      <c r="D3265" s="33" t="s">
        <v>22</v>
      </c>
      <c r="E3265" s="33"/>
      <c r="F3265" s="223"/>
      <c r="G3265" s="224"/>
      <c r="H3265" s="18"/>
      <c r="I3265" s="44"/>
      <c r="J3265" s="34"/>
      <c r="K3265" s="34"/>
      <c r="L3265" s="34"/>
      <c r="M3265" s="34"/>
      <c r="N3265" s="34"/>
      <c r="O3265" s="34"/>
      <c r="P3265" s="34"/>
      <c r="Q3265" s="17" t="str">
        <f>IF(SUM(K3265:P3265)=0,"",SUM(K3265:P3265))</f>
        <v/>
      </c>
      <c r="R3265" s="94"/>
      <c r="S3265" s="94"/>
      <c r="T3265" s="17" t="str">
        <f>IF(SUM(R3265:S3265)=0,"",SUM(R3265:S3265))</f>
        <v/>
      </c>
      <c r="U3265" s="17"/>
      <c r="V3265" s="94"/>
      <c r="W3265" s="17"/>
      <c r="X3265" s="94" t="str">
        <f>IFERROR(AVERAGE(V3265:W3265),"")</f>
        <v/>
      </c>
      <c r="Y3265" s="17"/>
      <c r="Z3265" s="17"/>
      <c r="AA3265" s="71"/>
      <c r="AB3265" s="17"/>
      <c r="AC3265" s="190" t="str">
        <f>IF(J3265="","",IF(J3265&lt;&gt;0,INT(25.4347*POWER((18-J3265),1.81)),0))</f>
        <v/>
      </c>
      <c r="AD3265" s="190" t="str">
        <f>IFERROR(IF(Q3265&lt;&gt;0,INT(0.14354*POWER(((10*Q3265)-220),1.4)),0),"")</f>
        <v/>
      </c>
      <c r="AE3265" s="190" t="str">
        <f>IFERROR(IF(T3265&lt;&gt;0,INT(51.39*POWER((T3265-1.5),1.05)),0),"")</f>
        <v/>
      </c>
      <c r="AF3265" s="190">
        <f>IF(U3265&lt;&gt;0,INT(0.8465*POWER(((100*U3265)-75),1.42)),0)</f>
        <v>0</v>
      </c>
      <c r="AG3265" s="190" t="str">
        <f>IFERROR(IF(X3265&lt;&gt;0,INT(1.53775*POWER((82-X3265),1.81)),0),"")</f>
        <v/>
      </c>
      <c r="AH3265" s="190" t="str">
        <f>IF(Y3265="","",IF(Y3265&lt;&gt;0,INT(5.74352*POWER((28.5-Y3265),1.92)),0))</f>
        <v/>
      </c>
      <c r="AI3265" s="190">
        <f>IF(Z3265&lt;&gt;0,INT(12.91*POWER((Z3265-4),1.1)),0)</f>
        <v>0</v>
      </c>
      <c r="AJ3265" s="190" t="str">
        <f>IF(AA3265="","",IF(AA3265&lt;&gt;0,INT(0.2797*POWER(((100*AA3265)),1.35)),0))</f>
        <v/>
      </c>
      <c r="AK3265" s="191" t="str">
        <f>IF(AB3265="","",IF(AB3265&lt;&gt;0,INT(100.14*POWER((AB3265-1),1.08)),0))</f>
        <v/>
      </c>
      <c r="AL3265" s="192">
        <f>COUNT(J3265,Q3265,T3265,X3265,Y3265,AA3265,AB3265)</f>
        <v>0</v>
      </c>
      <c r="AM3265" s="193" t="str">
        <f>IF(AL3265=0,"",SUM(AC3265:AK3265))</f>
        <v/>
      </c>
    </row>
    <row r="3266" spans="1:39" s="6" customFormat="1" outlineLevel="1">
      <c r="A3266"/>
      <c r="B3266" s="257"/>
      <c r="C3266" s="126" t="s">
        <v>65</v>
      </c>
      <c r="D3266" s="33"/>
      <c r="E3266" s="33"/>
      <c r="F3266" s="223"/>
      <c r="G3266" s="224"/>
      <c r="H3266" s="18"/>
      <c r="I3266" s="44"/>
      <c r="J3266" s="107" t="str">
        <f>IFERROR((J3263-J3265)/J3265*100%,"")</f>
        <v/>
      </c>
      <c r="K3266" s="107" t="str">
        <f t="shared" ref="K3266:T3266" si="14439">IFERROR((K3265-K3263)/K3265*100%,"")</f>
        <v/>
      </c>
      <c r="L3266" s="107" t="str">
        <f t="shared" si="14439"/>
        <v/>
      </c>
      <c r="M3266" s="107" t="str">
        <f t="shared" si="14439"/>
        <v/>
      </c>
      <c r="N3266" s="107" t="str">
        <f t="shared" si="14439"/>
        <v/>
      </c>
      <c r="O3266" s="107" t="str">
        <f t="shared" si="14439"/>
        <v/>
      </c>
      <c r="P3266" s="107" t="str">
        <f t="shared" si="14439"/>
        <v/>
      </c>
      <c r="Q3266" s="107" t="str">
        <f t="shared" si="14439"/>
        <v/>
      </c>
      <c r="R3266" s="107" t="str">
        <f t="shared" si="14439"/>
        <v/>
      </c>
      <c r="S3266" s="107" t="str">
        <f t="shared" si="14439"/>
        <v/>
      </c>
      <c r="T3266" s="107" t="str">
        <f t="shared" si="14439"/>
        <v/>
      </c>
      <c r="U3266" s="107" t="str">
        <f t="shared" ref="U3266" si="14440">IFERROR((U3265-U3264)/U3265*100%,"")</f>
        <v/>
      </c>
      <c r="V3266" s="107" t="str">
        <f>IFERROR((V3263-V3265)/V3265*100%,"")</f>
        <v/>
      </c>
      <c r="W3266" s="107" t="str">
        <f>IFERROR((W3263-W3265)/W3265*100%,"")</f>
        <v/>
      </c>
      <c r="X3266" s="107" t="str">
        <f>IFERROR((X3263-X3265)/X3265*100%,"")</f>
        <v/>
      </c>
      <c r="Y3266" s="107" t="str">
        <f>IFERROR((Y3263-Y3265)/Y3265*100%,"")</f>
        <v/>
      </c>
      <c r="Z3266" s="107" t="str">
        <f t="shared" ref="Z3266" si="14441">IFERROR((Z3265-Z3264)/Z3265*100%,"")</f>
        <v/>
      </c>
      <c r="AA3266" s="107" t="str">
        <f>IFERROR((AA3265-AA3263)/AA3265*100%,"")</f>
        <v/>
      </c>
      <c r="AB3266" s="107" t="str">
        <f>IFERROR((AB3265-AB3263)/AB3265*100%,"")</f>
        <v/>
      </c>
      <c r="AC3266" s="194" t="str">
        <f t="shared" ref="AC3266" si="14442">IFERROR((AC3265-AC3264)/AC3265*100%,"")</f>
        <v/>
      </c>
      <c r="AD3266" s="194" t="str">
        <f t="shared" ref="AD3266" si="14443">IFERROR((AD3265-AD3264)/AD3265*100%,"")</f>
        <v/>
      </c>
      <c r="AE3266" s="194" t="str">
        <f t="shared" ref="AE3266" si="14444">IFERROR((AE3265-AE3264)/AE3265*100%,"")</f>
        <v/>
      </c>
      <c r="AF3266" s="194" t="str">
        <f t="shared" ref="AF3266" si="14445">IFERROR((AF3265-AF3264)/AF3265*100%,"")</f>
        <v/>
      </c>
      <c r="AG3266" s="194" t="str">
        <f t="shared" ref="AG3266" si="14446">IFERROR((AG3265-AG3264)/AG3265*100%,"")</f>
        <v/>
      </c>
      <c r="AH3266" s="194" t="str">
        <f t="shared" ref="AH3266" si="14447">IFERROR((AH3265-AH3264)/AH3265*100%,"")</f>
        <v/>
      </c>
      <c r="AI3266" s="194" t="str">
        <f t="shared" ref="AI3266" si="14448">IFERROR((AI3265-AI3264)/AI3265*100%,"")</f>
        <v/>
      </c>
      <c r="AJ3266" s="194" t="str">
        <f t="shared" ref="AJ3266" si="14449">IFERROR((AJ3265-AJ3264)/AJ3265*100%,"")</f>
        <v/>
      </c>
      <c r="AK3266" s="194" t="str">
        <f t="shared" ref="AK3266" si="14450">IFERROR((AK3265-AK3264)/AK3265*100%,"")</f>
        <v/>
      </c>
      <c r="AL3266" s="194" t="str">
        <f t="shared" ref="AL3266" si="14451">IFERROR((AL3265-AL3264)/AL3265*100%,"")</f>
        <v/>
      </c>
      <c r="AM3266" s="227" t="str">
        <f>IFERROR((AM3265-AM3263)/AM3265*100%,"")</f>
        <v/>
      </c>
    </row>
    <row r="3267" spans="1:39" s="45" customFormat="1" outlineLevel="1">
      <c r="B3267" s="115"/>
      <c r="C3267" s="32"/>
      <c r="D3267" s="33"/>
      <c r="E3267" s="33"/>
      <c r="F3267" s="33"/>
      <c r="G3267" s="33"/>
      <c r="H3267" s="18"/>
      <c r="I3267" s="44"/>
      <c r="J3267" s="34"/>
      <c r="K3267" s="34"/>
      <c r="L3267" s="34"/>
      <c r="M3267" s="34"/>
      <c r="N3267" s="34"/>
      <c r="O3267" s="34"/>
      <c r="P3267" s="34"/>
      <c r="Q3267" s="34"/>
      <c r="R3267" s="34"/>
      <c r="S3267" s="34"/>
      <c r="T3267" s="34"/>
      <c r="U3267" s="34"/>
      <c r="V3267" s="34"/>
      <c r="W3267" s="34"/>
      <c r="X3267" s="34"/>
      <c r="Y3267" s="34"/>
      <c r="Z3267" s="34"/>
      <c r="AA3267" s="34"/>
      <c r="AB3267" s="34"/>
      <c r="AC3267" s="195"/>
      <c r="AD3267" s="196"/>
      <c r="AE3267" s="196"/>
      <c r="AF3267" s="196"/>
      <c r="AG3267" s="196"/>
      <c r="AH3267" s="196"/>
      <c r="AI3267" s="196"/>
      <c r="AJ3267" s="196"/>
      <c r="AK3267" s="197"/>
      <c r="AL3267" s="196"/>
      <c r="AM3267" s="198"/>
    </row>
    <row r="3268" spans="1:39" s="6" customFormat="1" outlineLevel="1">
      <c r="B3268" s="116"/>
      <c r="C3268" s="35"/>
      <c r="D3268" s="36"/>
      <c r="E3268" s="36"/>
      <c r="F3268" s="36"/>
      <c r="G3268" s="36"/>
      <c r="H3268" s="37"/>
      <c r="I3268" s="38" t="s">
        <v>24</v>
      </c>
      <c r="J3268" s="21" t="e">
        <f>AVERAGE(J3248:J3249,J3251,J3253,J3255,J3257,J3259,J3261,J3263,J3265)</f>
        <v>#DIV/0!</v>
      </c>
      <c r="K3268" s="21" t="e">
        <f t="shared" ref="K3268:AB3268" si="14452">AVERAGE(K3248:K3249,K3251,K3253,K3255,K3257,K3259,K3261,K3263,K3265)</f>
        <v>#DIV/0!</v>
      </c>
      <c r="L3268" s="21" t="e">
        <f t="shared" si="14452"/>
        <v>#DIV/0!</v>
      </c>
      <c r="M3268" s="21" t="e">
        <f t="shared" si="14452"/>
        <v>#DIV/0!</v>
      </c>
      <c r="N3268" s="21" t="e">
        <f t="shared" si="14452"/>
        <v>#DIV/0!</v>
      </c>
      <c r="O3268" s="21" t="e">
        <f t="shared" si="14452"/>
        <v>#DIV/0!</v>
      </c>
      <c r="P3268" s="21" t="e">
        <f t="shared" si="14452"/>
        <v>#DIV/0!</v>
      </c>
      <c r="Q3268" s="21">
        <f t="shared" si="14452"/>
        <v>0</v>
      </c>
      <c r="R3268" s="21" t="e">
        <f t="shared" si="14452"/>
        <v>#DIV/0!</v>
      </c>
      <c r="S3268" s="21" t="e">
        <f t="shared" si="14452"/>
        <v>#DIV/0!</v>
      </c>
      <c r="T3268" s="21">
        <f t="shared" si="14452"/>
        <v>0</v>
      </c>
      <c r="U3268" s="21" t="e">
        <f t="shared" si="14452"/>
        <v>#DIV/0!</v>
      </c>
      <c r="V3268" s="21" t="e">
        <f t="shared" si="14452"/>
        <v>#DIV/0!</v>
      </c>
      <c r="W3268" s="21" t="e">
        <f t="shared" si="14452"/>
        <v>#DIV/0!</v>
      </c>
      <c r="X3268" s="21" t="e">
        <f t="shared" si="14452"/>
        <v>#DIV/0!</v>
      </c>
      <c r="Y3268" s="21" t="e">
        <f t="shared" si="14452"/>
        <v>#DIV/0!</v>
      </c>
      <c r="Z3268" s="21" t="e">
        <f t="shared" si="14452"/>
        <v>#DIV/0!</v>
      </c>
      <c r="AA3268" s="21" t="e">
        <f t="shared" si="14452"/>
        <v>#DIV/0!</v>
      </c>
      <c r="AB3268" s="21" t="e">
        <f t="shared" si="14452"/>
        <v>#DIV/0!</v>
      </c>
      <c r="AC3268" s="199"/>
      <c r="AD3268" s="200"/>
      <c r="AE3268" s="200"/>
      <c r="AF3268" s="200"/>
      <c r="AG3268" s="200"/>
      <c r="AH3268" s="200"/>
      <c r="AI3268" s="200"/>
      <c r="AJ3268" s="200"/>
      <c r="AK3268" s="201"/>
      <c r="AL3268" s="200"/>
      <c r="AM3268" s="202"/>
    </row>
    <row r="3269" spans="1:39" s="6" customFormat="1" outlineLevel="1">
      <c r="B3269" s="116"/>
      <c r="C3269" s="35"/>
      <c r="D3269" s="36"/>
      <c r="E3269" s="36"/>
      <c r="F3269" s="36"/>
      <c r="G3269" s="36"/>
      <c r="H3269" s="37"/>
      <c r="I3269" s="38" t="s">
        <v>26</v>
      </c>
      <c r="J3269" s="21">
        <f>MIN(J3248:J3249,J3251,J3253,J3255,J3257,J3259,J3261,J3263,J3265)</f>
        <v>0</v>
      </c>
      <c r="K3269" s="21">
        <f t="shared" ref="K3269:AB3269" si="14453">MIN(K3248:K3249,K3251,K3253,K3255,K3257,K3259,K3261,K3263,K3265)</f>
        <v>0</v>
      </c>
      <c r="L3269" s="21">
        <f t="shared" si="14453"/>
        <v>0</v>
      </c>
      <c r="M3269" s="21">
        <f t="shared" si="14453"/>
        <v>0</v>
      </c>
      <c r="N3269" s="21">
        <f t="shared" si="14453"/>
        <v>0</v>
      </c>
      <c r="O3269" s="21">
        <f t="shared" si="14453"/>
        <v>0</v>
      </c>
      <c r="P3269" s="21">
        <f t="shared" si="14453"/>
        <v>0</v>
      </c>
      <c r="Q3269" s="21">
        <f t="shared" si="14453"/>
        <v>0</v>
      </c>
      <c r="R3269" s="21">
        <f t="shared" si="14453"/>
        <v>0</v>
      </c>
      <c r="S3269" s="21">
        <f t="shared" si="14453"/>
        <v>0</v>
      </c>
      <c r="T3269" s="21">
        <f t="shared" si="14453"/>
        <v>0</v>
      </c>
      <c r="U3269" s="21">
        <f t="shared" si="14453"/>
        <v>0</v>
      </c>
      <c r="V3269" s="21">
        <f t="shared" si="14453"/>
        <v>0</v>
      </c>
      <c r="W3269" s="21">
        <f t="shared" si="14453"/>
        <v>0</v>
      </c>
      <c r="X3269" s="21" t="e">
        <f t="shared" si="14453"/>
        <v>#DIV/0!</v>
      </c>
      <c r="Y3269" s="21">
        <f t="shared" si="14453"/>
        <v>0</v>
      </c>
      <c r="Z3269" s="21">
        <f t="shared" si="14453"/>
        <v>0</v>
      </c>
      <c r="AA3269" s="21">
        <f t="shared" si="14453"/>
        <v>0</v>
      </c>
      <c r="AB3269" s="21">
        <f t="shared" si="14453"/>
        <v>0</v>
      </c>
      <c r="AC3269" s="199"/>
      <c r="AD3269" s="200"/>
      <c r="AE3269" s="200"/>
      <c r="AF3269" s="200"/>
      <c r="AG3269" s="200"/>
      <c r="AH3269" s="200"/>
      <c r="AI3269" s="200"/>
      <c r="AJ3269" s="200"/>
      <c r="AK3269" s="201"/>
      <c r="AL3269" s="200"/>
      <c r="AM3269" s="202"/>
    </row>
    <row r="3270" spans="1:39" s="6" customFormat="1" outlineLevel="1">
      <c r="B3270" s="116"/>
      <c r="C3270" s="35"/>
      <c r="D3270" s="36"/>
      <c r="E3270" s="36"/>
      <c r="F3270" s="36"/>
      <c r="G3270" s="36"/>
      <c r="H3270" s="37"/>
      <c r="I3270" s="38" t="s">
        <v>25</v>
      </c>
      <c r="J3270" s="21">
        <f>MAX(J3248:J3249,J3251,J3253,J3255,J3257,J3259,J3261,J3263,J3265)</f>
        <v>0</v>
      </c>
      <c r="K3270" s="21">
        <f t="shared" ref="K3270:AB3270" si="14454">MAX(K3248:K3249,K3251,K3253,K3255,K3257,K3259,K3261,K3263,K3265)</f>
        <v>0</v>
      </c>
      <c r="L3270" s="21">
        <f t="shared" si="14454"/>
        <v>0</v>
      </c>
      <c r="M3270" s="21">
        <f t="shared" si="14454"/>
        <v>0</v>
      </c>
      <c r="N3270" s="21">
        <f t="shared" si="14454"/>
        <v>0</v>
      </c>
      <c r="O3270" s="21">
        <f t="shared" si="14454"/>
        <v>0</v>
      </c>
      <c r="P3270" s="21">
        <f t="shared" si="14454"/>
        <v>0</v>
      </c>
      <c r="Q3270" s="21">
        <f t="shared" si="14454"/>
        <v>0</v>
      </c>
      <c r="R3270" s="21">
        <f t="shared" si="14454"/>
        <v>0</v>
      </c>
      <c r="S3270" s="21">
        <f t="shared" si="14454"/>
        <v>0</v>
      </c>
      <c r="T3270" s="21">
        <f t="shared" si="14454"/>
        <v>0</v>
      </c>
      <c r="U3270" s="21">
        <f t="shared" si="14454"/>
        <v>0</v>
      </c>
      <c r="V3270" s="21">
        <f t="shared" si="14454"/>
        <v>0</v>
      </c>
      <c r="W3270" s="21">
        <f t="shared" si="14454"/>
        <v>0</v>
      </c>
      <c r="X3270" s="21" t="e">
        <f t="shared" si="14454"/>
        <v>#DIV/0!</v>
      </c>
      <c r="Y3270" s="21">
        <f t="shared" si="14454"/>
        <v>0</v>
      </c>
      <c r="Z3270" s="21">
        <f t="shared" si="14454"/>
        <v>0</v>
      </c>
      <c r="AA3270" s="21">
        <f t="shared" si="14454"/>
        <v>0</v>
      </c>
      <c r="AB3270" s="21">
        <f t="shared" si="14454"/>
        <v>0</v>
      </c>
      <c r="AC3270" s="199"/>
      <c r="AD3270" s="200"/>
      <c r="AE3270" s="200"/>
      <c r="AF3270" s="200"/>
      <c r="AG3270" s="200"/>
      <c r="AH3270" s="200"/>
      <c r="AI3270" s="200"/>
      <c r="AJ3270" s="200"/>
      <c r="AK3270" s="201"/>
      <c r="AL3270" s="200"/>
      <c r="AM3270" s="202"/>
    </row>
    <row r="3271" spans="1:39" s="6" customFormat="1" outlineLevel="1">
      <c r="B3271" s="116"/>
      <c r="C3271" s="35"/>
      <c r="D3271" s="36"/>
      <c r="E3271" s="36"/>
      <c r="F3271" s="36"/>
      <c r="G3271" s="36"/>
      <c r="H3271" s="37"/>
      <c r="I3271" s="38"/>
      <c r="J3271" s="21"/>
      <c r="K3271" s="21"/>
      <c r="L3271" s="21"/>
      <c r="M3271" s="21"/>
      <c r="N3271" s="21"/>
      <c r="O3271" s="21"/>
      <c r="P3271" s="21"/>
      <c r="Q3271" s="21"/>
      <c r="R3271" s="21"/>
      <c r="S3271" s="21"/>
      <c r="T3271" s="21"/>
      <c r="U3271" s="21"/>
      <c r="V3271" s="21"/>
      <c r="W3271" s="21"/>
      <c r="X3271" s="21"/>
      <c r="Y3271" s="21"/>
      <c r="Z3271" s="21"/>
      <c r="AA3271" s="21"/>
      <c r="AB3271" s="21"/>
      <c r="AC3271" s="200"/>
      <c r="AD3271" s="200"/>
      <c r="AE3271" s="200"/>
      <c r="AF3271" s="200"/>
      <c r="AG3271" s="200"/>
      <c r="AH3271" s="200"/>
      <c r="AI3271" s="200"/>
      <c r="AJ3271" s="200"/>
      <c r="AK3271" s="200"/>
      <c r="AL3271" s="200"/>
      <c r="AM3271" s="202"/>
    </row>
    <row r="3272" spans="1:39" s="31" customFormat="1" ht="16.5" outlineLevel="1" thickBot="1">
      <c r="B3272" s="117"/>
      <c r="C3272" s="39"/>
      <c r="D3272" s="40"/>
      <c r="E3272" s="40"/>
      <c r="F3272" s="40"/>
      <c r="G3272" s="40"/>
      <c r="H3272" s="41"/>
      <c r="I3272" s="42"/>
      <c r="J3272" s="43"/>
      <c r="K3272" s="43"/>
      <c r="L3272" s="43"/>
      <c r="M3272" s="43"/>
      <c r="N3272" s="43"/>
      <c r="O3272" s="43"/>
      <c r="P3272" s="43"/>
      <c r="Q3272" s="43"/>
      <c r="R3272" s="43"/>
      <c r="S3272" s="43"/>
      <c r="T3272" s="43"/>
      <c r="U3272" s="43"/>
      <c r="V3272" s="43"/>
      <c r="W3272" s="43"/>
      <c r="X3272" s="43"/>
      <c r="Y3272" s="43"/>
      <c r="Z3272" s="43"/>
      <c r="AA3272" s="43"/>
      <c r="AB3272" s="43"/>
      <c r="AC3272" s="204"/>
      <c r="AD3272" s="204"/>
      <c r="AE3272" s="204"/>
      <c r="AF3272" s="204"/>
      <c r="AG3272" s="204"/>
      <c r="AH3272" s="204"/>
      <c r="AI3272" s="204"/>
      <c r="AJ3272" s="204"/>
      <c r="AK3272" s="204"/>
      <c r="AL3272" s="204"/>
      <c r="AM3272" s="205"/>
    </row>
    <row r="3273" spans="1:39" customFormat="1">
      <c r="B3273" s="118"/>
      <c r="C3273" s="28"/>
      <c r="D3273" s="19"/>
      <c r="E3273" s="19"/>
      <c r="F3273" s="19"/>
      <c r="G3273" s="19"/>
      <c r="H3273" s="29"/>
      <c r="I3273" s="20"/>
      <c r="J3273" s="30"/>
      <c r="K3273" s="30"/>
      <c r="L3273" s="30"/>
      <c r="M3273" s="30"/>
      <c r="N3273" s="30"/>
      <c r="O3273" s="30"/>
      <c r="P3273" s="30"/>
      <c r="Q3273" s="30"/>
      <c r="R3273" s="30"/>
      <c r="S3273" s="30"/>
      <c r="T3273" s="30"/>
      <c r="U3273" s="30"/>
      <c r="V3273" s="30"/>
      <c r="W3273" s="30"/>
      <c r="X3273" s="30"/>
      <c r="Y3273" s="30"/>
      <c r="Z3273" s="30"/>
      <c r="AA3273" s="30"/>
      <c r="AB3273" s="30"/>
      <c r="AC3273" s="206"/>
      <c r="AD3273" s="206"/>
      <c r="AE3273" s="206"/>
      <c r="AF3273" s="206"/>
      <c r="AG3273" s="206"/>
      <c r="AH3273" s="206"/>
      <c r="AI3273" s="206"/>
      <c r="AJ3273" s="206"/>
      <c r="AK3273" s="206"/>
      <c r="AL3273" s="206"/>
      <c r="AM3273" s="207"/>
    </row>
    <row r="3274" spans="1:39" customFormat="1" outlineLevel="1">
      <c r="B3274" s="114" t="s">
        <v>41</v>
      </c>
      <c r="C3274" s="28"/>
      <c r="D3274" s="19"/>
      <c r="E3274" s="19"/>
      <c r="F3274" s="19"/>
      <c r="G3274" s="19"/>
      <c r="H3274" s="29"/>
      <c r="I3274" s="20"/>
      <c r="J3274" s="30"/>
      <c r="K3274" s="30"/>
      <c r="L3274" s="30"/>
      <c r="M3274" s="30"/>
      <c r="N3274" s="30"/>
      <c r="O3274" s="30"/>
      <c r="P3274" s="30"/>
      <c r="Q3274" s="30"/>
      <c r="R3274" s="30"/>
      <c r="S3274" s="30"/>
      <c r="T3274" s="30"/>
      <c r="U3274" s="30"/>
      <c r="V3274" s="30"/>
      <c r="W3274" s="30"/>
      <c r="X3274" s="30"/>
      <c r="Y3274" s="30"/>
      <c r="Z3274" s="30"/>
      <c r="AA3274" s="30"/>
      <c r="AB3274" s="30"/>
      <c r="AC3274" s="206"/>
      <c r="AD3274" s="206"/>
      <c r="AE3274" s="206"/>
      <c r="AF3274" s="206"/>
      <c r="AG3274" s="206"/>
      <c r="AH3274" s="206"/>
      <c r="AI3274" s="206"/>
      <c r="AJ3274" s="206"/>
      <c r="AK3274" s="206"/>
      <c r="AL3274" s="206"/>
      <c r="AM3274" s="207"/>
    </row>
    <row r="3275" spans="1:39" customFormat="1" outlineLevel="1">
      <c r="A3275" t="str">
        <f>B3275&amp;C3275</f>
        <v>Surname, Forename1</v>
      </c>
      <c r="B3275" s="255" t="s">
        <v>28</v>
      </c>
      <c r="C3275" s="122">
        <v>1</v>
      </c>
      <c r="D3275" s="26" t="s">
        <v>22</v>
      </c>
      <c r="E3275" s="103"/>
      <c r="F3275" s="217"/>
      <c r="G3275" s="218"/>
      <c r="H3275" s="16"/>
      <c r="I3275" s="16"/>
      <c r="J3275" s="17"/>
      <c r="K3275" s="94"/>
      <c r="L3275" s="94"/>
      <c r="M3275" s="94"/>
      <c r="N3275" s="94"/>
      <c r="O3275" s="94"/>
      <c r="P3275" s="94"/>
      <c r="Q3275" s="17">
        <f>SUM(K3275:P3275)</f>
        <v>0</v>
      </c>
      <c r="R3275" s="94"/>
      <c r="S3275" s="94"/>
      <c r="T3275" s="17">
        <f>SUM(R3275:S3275)</f>
        <v>0</v>
      </c>
      <c r="U3275" s="17"/>
      <c r="V3275" s="94"/>
      <c r="W3275" s="17"/>
      <c r="X3275" s="94" t="e">
        <f>AVERAGE(V3275:W3275)</f>
        <v>#DIV/0!</v>
      </c>
      <c r="Y3275" s="17"/>
      <c r="Z3275" s="17"/>
      <c r="AA3275" s="17"/>
      <c r="AB3275" s="17"/>
      <c r="AC3275" s="190">
        <f>IF(J3275&lt;&gt;0,INT(25.4347*POWER((18-J3275),1.81)),0)</f>
        <v>0</v>
      </c>
      <c r="AD3275" s="190">
        <f>IF(Q3275&lt;&gt;0,INT(0.14354*POWER(((10*Q3275)-220),1.4)),0)</f>
        <v>0</v>
      </c>
      <c r="AE3275" s="190">
        <f>IF(T3275&lt;&gt;0,INT(51.39*POWER((T3275-1.5),1.05)),0)</f>
        <v>0</v>
      </c>
      <c r="AF3275" s="190">
        <f>IF(U3275&lt;&gt;0,INT(0.8465*POWER(((100*U3275)-75),1.42)),0)</f>
        <v>0</v>
      </c>
      <c r="AG3275" s="190" t="e">
        <f>IF(X3275&lt;&gt;0,INT(1.53775*POWER((82-X3275),1.81)),0)</f>
        <v>#DIV/0!</v>
      </c>
      <c r="AH3275" s="190">
        <f>IF(Y3275&lt;&gt;0,INT(5.74352*POWER((28.5-Y3275),1.92)),0)</f>
        <v>0</v>
      </c>
      <c r="AI3275" s="190">
        <f>IF(Z3275&lt;&gt;0,INT(12.91*POWER((Z3275-4),1.1)),0)</f>
        <v>0</v>
      </c>
      <c r="AJ3275" s="190">
        <f>IF(AA3275&lt;&gt;0,INT(0.2797*POWER(((100*AA3275)),1.35)),0)</f>
        <v>0</v>
      </c>
      <c r="AK3275" s="191">
        <f>IF(AB3275&lt;&gt;0,INT(100.14*POWER((AB3275-1),1.08)),0)</f>
        <v>0</v>
      </c>
      <c r="AL3275" s="208">
        <v>7</v>
      </c>
      <c r="AM3275" s="193" t="e">
        <f>SUM(AC3275:AK3275)</f>
        <v>#DIV/0!</v>
      </c>
    </row>
    <row r="3276" spans="1:39" customFormat="1" outlineLevel="1">
      <c r="A3276" t="str">
        <f>B3275&amp;C3276</f>
        <v>Surname, Forename2</v>
      </c>
      <c r="B3276" s="256"/>
      <c r="C3276" s="123">
        <v>2</v>
      </c>
      <c r="D3276" s="26" t="s">
        <v>22</v>
      </c>
      <c r="E3276" s="103"/>
      <c r="F3276" s="219"/>
      <c r="G3276" s="220"/>
      <c r="H3276" s="15"/>
      <c r="I3276" s="16"/>
      <c r="J3276" s="17"/>
      <c r="K3276" s="94"/>
      <c r="L3276" s="94"/>
      <c r="M3276" s="94"/>
      <c r="N3276" s="94"/>
      <c r="O3276" s="94"/>
      <c r="P3276" s="94"/>
      <c r="Q3276" s="17" t="str">
        <f>IF(SUM(K3276:P3276)=0,"",SUM(K3276:P3276))</f>
        <v/>
      </c>
      <c r="R3276" s="94"/>
      <c r="S3276" s="94"/>
      <c r="T3276" s="17" t="str">
        <f>IF(SUM(R3276:S3276)=0,"",SUM(R3276:S3276))</f>
        <v/>
      </c>
      <c r="U3276" s="17"/>
      <c r="V3276" s="94"/>
      <c r="W3276" s="17"/>
      <c r="X3276" s="94" t="str">
        <f>IFERROR(AVERAGE(V3276:W3276),"")</f>
        <v/>
      </c>
      <c r="Y3276" s="17"/>
      <c r="Z3276" s="17"/>
      <c r="AA3276" s="71"/>
      <c r="AB3276" s="17"/>
      <c r="AC3276" s="190" t="str">
        <f>IF(J3276="","",IF(J3276&lt;&gt;0,INT(25.4347*POWER((18-J3276),1.81)),0))</f>
        <v/>
      </c>
      <c r="AD3276" s="190" t="str">
        <f>IFERROR(IF(Q3276&lt;&gt;0,INT(0.14354*POWER(((10*Q3276)-220),1.4)),0),"")</f>
        <v/>
      </c>
      <c r="AE3276" s="190" t="str">
        <f>IFERROR(IF(T3276&lt;&gt;0,INT(51.39*POWER((T3276-1.5),1.05)),0),"")</f>
        <v/>
      </c>
      <c r="AF3276" s="190">
        <f>IF(U3276&lt;&gt;0,INT(0.8465*POWER(((100*U3276)-75),1.42)),0)</f>
        <v>0</v>
      </c>
      <c r="AG3276" s="190" t="str">
        <f>IFERROR(IF(X3276&lt;&gt;0,INT(1.53775*POWER((82-X3276),1.81)),0),"")</f>
        <v/>
      </c>
      <c r="AH3276" s="190" t="str">
        <f>IF(Y3276="","",IF(Y3276&lt;&gt;0,INT(5.74352*POWER((28.5-Y3276),1.92)),0))</f>
        <v/>
      </c>
      <c r="AI3276" s="190">
        <f>IF(Z3276&lt;&gt;0,INT(12.91*POWER((Z3276-4),1.1)),0)</f>
        <v>0</v>
      </c>
      <c r="AJ3276" s="190" t="str">
        <f>IF(AA3276="","",IF(AA3276&lt;&gt;0,INT(0.2797*POWER(((100*AA3276)),1.35)),0))</f>
        <v/>
      </c>
      <c r="AK3276" s="191" t="str">
        <f>IF(AB3276="","",IF(AB3276&lt;&gt;0,INT(100.14*POWER((AB3276-1),1.08)),0))</f>
        <v/>
      </c>
      <c r="AL3276" s="192">
        <f>COUNT(J3276,Q3276,T3276,X3276,Y3276,AA3276,AB3276)</f>
        <v>0</v>
      </c>
      <c r="AM3276" s="193" t="str">
        <f>IF(AL3276=0,"",SUM(AC3276:AK3276))</f>
        <v/>
      </c>
    </row>
    <row r="3277" spans="1:39" customFormat="1" outlineLevel="1">
      <c r="B3277" s="256"/>
      <c r="C3277" s="124" t="s">
        <v>65</v>
      </c>
      <c r="D3277" s="103"/>
      <c r="E3277" s="103"/>
      <c r="F3277" s="219"/>
      <c r="G3277" s="220"/>
      <c r="H3277" s="104"/>
      <c r="I3277" s="105"/>
      <c r="J3277" s="107" t="str">
        <f>IFERROR((J3275-J3276)/J3276*100%,"")</f>
        <v/>
      </c>
      <c r="K3277" s="107" t="str">
        <f>IFERROR((K3276-K3275)/K3276*100%,"")</f>
        <v/>
      </c>
      <c r="L3277" s="107" t="str">
        <f t="shared" ref="L3277:S3277" si="14455">IFERROR((L3276-L3275)/L3276*100%,"")</f>
        <v/>
      </c>
      <c r="M3277" s="107" t="str">
        <f t="shared" si="14455"/>
        <v/>
      </c>
      <c r="N3277" s="107" t="str">
        <f t="shared" si="14455"/>
        <v/>
      </c>
      <c r="O3277" s="107" t="str">
        <f t="shared" si="14455"/>
        <v/>
      </c>
      <c r="P3277" s="107" t="str">
        <f t="shared" si="14455"/>
        <v/>
      </c>
      <c r="Q3277" s="107" t="str">
        <f t="shared" si="14455"/>
        <v/>
      </c>
      <c r="R3277" s="107" t="str">
        <f t="shared" si="14455"/>
        <v/>
      </c>
      <c r="S3277" s="107" t="str">
        <f t="shared" si="14455"/>
        <v/>
      </c>
      <c r="T3277" s="107" t="str">
        <f>IFERROR((T3276-T3275)/T3276*100%,"")</f>
        <v/>
      </c>
      <c r="U3277" s="107" t="str">
        <f t="shared" ref="U3277" si="14456">IFERROR((U3276-U3275)/U3276*100%,"")</f>
        <v/>
      </c>
      <c r="V3277" s="107" t="str">
        <f>IFERROR((V3275-V3276)/V3276*100%,"")</f>
        <v/>
      </c>
      <c r="W3277" s="107" t="str">
        <f>IFERROR((W3275-W3276)/W3276*100%,"")</f>
        <v/>
      </c>
      <c r="X3277" s="107" t="str">
        <f>IFERROR((X3275-X3276)/X3276*100%,"")</f>
        <v/>
      </c>
      <c r="Y3277" s="107" t="str">
        <f>IFERROR((Y3275-Y3276)/Y3276*100%,"")</f>
        <v/>
      </c>
      <c r="Z3277" s="107" t="str">
        <f t="shared" ref="Z3277:AB3277" si="14457">IFERROR((Z3276-Z3275)/Z3276*100%,"")</f>
        <v/>
      </c>
      <c r="AA3277" s="107" t="str">
        <f t="shared" si="14457"/>
        <v/>
      </c>
      <c r="AB3277" s="107" t="str">
        <f t="shared" si="14457"/>
        <v/>
      </c>
      <c r="AC3277" s="194" t="str">
        <f t="shared" ref="AC3277" si="14458">IFERROR((AC3276-AC3275)/AC3276*100%,"")</f>
        <v/>
      </c>
      <c r="AD3277" s="194" t="str">
        <f t="shared" ref="AD3277" si="14459">IFERROR((AD3276-AD3275)/AD3276*100%,"")</f>
        <v/>
      </c>
      <c r="AE3277" s="194" t="str">
        <f t="shared" ref="AE3277" si="14460">IFERROR((AE3276-AE3275)/AE3276*100%,"")</f>
        <v/>
      </c>
      <c r="AF3277" s="194" t="str">
        <f t="shared" ref="AF3277" si="14461">IFERROR((AF3276-AF3275)/AF3276*100%,"")</f>
        <v/>
      </c>
      <c r="AG3277" s="194" t="str">
        <f t="shared" ref="AG3277" si="14462">IFERROR((AG3276-AG3275)/AG3276*100%,"")</f>
        <v/>
      </c>
      <c r="AH3277" s="194" t="str">
        <f t="shared" ref="AH3277" si="14463">IFERROR((AH3276-AH3275)/AH3276*100%,"")</f>
        <v/>
      </c>
      <c r="AI3277" s="194" t="str">
        <f t="shared" ref="AI3277" si="14464">IFERROR((AI3276-AI3275)/AI3276*100%,"")</f>
        <v/>
      </c>
      <c r="AJ3277" s="194" t="str">
        <f t="shared" ref="AJ3277" si="14465">IFERROR((AJ3276-AJ3275)/AJ3276*100%,"")</f>
        <v/>
      </c>
      <c r="AK3277" s="194" t="str">
        <f t="shared" ref="AK3277" si="14466">IFERROR((AK3276-AK3275)/AK3276*100%,"")</f>
        <v/>
      </c>
      <c r="AL3277" s="194" t="str">
        <f t="shared" ref="AL3277:AM3277" si="14467">IFERROR((AL3276-AL3275)/AL3276*100%,"")</f>
        <v/>
      </c>
      <c r="AM3277" s="228" t="str">
        <f t="shared" si="14467"/>
        <v/>
      </c>
    </row>
    <row r="3278" spans="1:39" customFormat="1" outlineLevel="1">
      <c r="A3278" t="str">
        <f>B3275&amp;C3278</f>
        <v>Surname, Forename3</v>
      </c>
      <c r="B3278" s="256"/>
      <c r="C3278" s="123">
        <v>3</v>
      </c>
      <c r="D3278" s="26" t="s">
        <v>22</v>
      </c>
      <c r="E3278" s="103"/>
      <c r="F3278" s="219"/>
      <c r="G3278" s="220"/>
      <c r="H3278" s="15"/>
      <c r="I3278" s="16"/>
      <c r="J3278" s="17"/>
      <c r="K3278" s="94"/>
      <c r="L3278" s="94"/>
      <c r="M3278" s="94"/>
      <c r="N3278" s="94"/>
      <c r="O3278" s="94"/>
      <c r="P3278" s="94"/>
      <c r="Q3278" s="17" t="str">
        <f>IF(SUM(K3278:P3278)=0,"",SUM(K3278:P3278))</f>
        <v/>
      </c>
      <c r="R3278" s="94"/>
      <c r="S3278" s="94"/>
      <c r="T3278" s="17" t="str">
        <f>IF(SUM(R3278:S3278)=0,"",SUM(R3278:S3278))</f>
        <v/>
      </c>
      <c r="U3278" s="17"/>
      <c r="V3278" s="94"/>
      <c r="W3278" s="17"/>
      <c r="X3278" s="94" t="str">
        <f>IFERROR(AVERAGE(V3278:W3278),"")</f>
        <v/>
      </c>
      <c r="Y3278" s="17"/>
      <c r="Z3278" s="17"/>
      <c r="AA3278" s="71"/>
      <c r="AB3278" s="17"/>
      <c r="AC3278" s="190" t="str">
        <f>IF(J3278="","",IF(J3278&lt;&gt;0,INT(25.4347*POWER((18-J3278),1.81)),0))</f>
        <v/>
      </c>
      <c r="AD3278" s="190" t="str">
        <f>IFERROR(IF(Q3278&lt;&gt;0,INT(0.14354*POWER(((10*Q3278)-220),1.4)),0),"")</f>
        <v/>
      </c>
      <c r="AE3278" s="190" t="str">
        <f>IFERROR(IF(T3278&lt;&gt;0,INT(51.39*POWER((T3278-1.5),1.05)),0),"")</f>
        <v/>
      </c>
      <c r="AF3278" s="190">
        <f>IF(U3278&lt;&gt;0,INT(0.8465*POWER(((100*U3278)-75),1.42)),0)</f>
        <v>0</v>
      </c>
      <c r="AG3278" s="190" t="str">
        <f>IFERROR(IF(X3278&lt;&gt;0,INT(1.53775*POWER((82-X3278),1.81)),0),"")</f>
        <v/>
      </c>
      <c r="AH3278" s="190" t="str">
        <f>IF(Y3278="","",IF(Y3278&lt;&gt;0,INT(5.74352*POWER((28.5-Y3278),1.92)),0))</f>
        <v/>
      </c>
      <c r="AI3278" s="190">
        <f>IF(Z3278&lt;&gt;0,INT(12.91*POWER((Z3278-4),1.1)),0)</f>
        <v>0</v>
      </c>
      <c r="AJ3278" s="190" t="str">
        <f>IF(AA3278="","",IF(AA3278&lt;&gt;0,INT(0.2797*POWER(((100*AA3278)),1.35)),0))</f>
        <v/>
      </c>
      <c r="AK3278" s="191" t="str">
        <f>IF(AB3278="","",IF(AB3278&lt;&gt;0,INT(100.14*POWER((AB3278-1),1.08)),0))</f>
        <v/>
      </c>
      <c r="AL3278" s="192">
        <f>COUNT(J3278,Q3278,T3278,X3278,Y3278,AA3278,AB3278)</f>
        <v>0</v>
      </c>
      <c r="AM3278" s="193" t="str">
        <f>IF(AL3278=0,"",SUM(AC3278:AK3278))</f>
        <v/>
      </c>
    </row>
    <row r="3279" spans="1:39" customFormat="1" outlineLevel="1">
      <c r="B3279" s="256"/>
      <c r="C3279" s="124" t="s">
        <v>65</v>
      </c>
      <c r="D3279" s="103"/>
      <c r="E3279" s="103"/>
      <c r="F3279" s="219"/>
      <c r="G3279" s="220"/>
      <c r="H3279" s="104"/>
      <c r="I3279" s="105"/>
      <c r="J3279" s="107" t="str">
        <f>IFERROR((J3276-J3278)/J3278*100%,"")</f>
        <v/>
      </c>
      <c r="K3279" s="107" t="str">
        <f t="shared" ref="K3279:T3279" si="14468">IFERROR((K3278-K3276)/K3278*100%,"")</f>
        <v/>
      </c>
      <c r="L3279" s="107" t="str">
        <f t="shared" si="14468"/>
        <v/>
      </c>
      <c r="M3279" s="107" t="str">
        <f t="shared" si="14468"/>
        <v/>
      </c>
      <c r="N3279" s="107" t="str">
        <f t="shared" si="14468"/>
        <v/>
      </c>
      <c r="O3279" s="107" t="str">
        <f t="shared" si="14468"/>
        <v/>
      </c>
      <c r="P3279" s="107" t="str">
        <f t="shared" si="14468"/>
        <v/>
      </c>
      <c r="Q3279" s="107" t="str">
        <f t="shared" si="14468"/>
        <v/>
      </c>
      <c r="R3279" s="107" t="str">
        <f t="shared" si="14468"/>
        <v/>
      </c>
      <c r="S3279" s="107" t="str">
        <f t="shared" si="14468"/>
        <v/>
      </c>
      <c r="T3279" s="107" t="str">
        <f t="shared" si="14468"/>
        <v/>
      </c>
      <c r="U3279" s="107" t="str">
        <f t="shared" ref="U3279" si="14469">IFERROR((U3278-U3277)/U3278*100%,"")</f>
        <v/>
      </c>
      <c r="V3279" s="107" t="str">
        <f>IFERROR((V3276-V3278)/V3278*100%,"")</f>
        <v/>
      </c>
      <c r="W3279" s="107" t="str">
        <f>IFERROR((W3276-W3278)/W3278*100%,"")</f>
        <v/>
      </c>
      <c r="X3279" s="107" t="str">
        <f>IFERROR((X3276-X3278)/X3278*100%,"")</f>
        <v/>
      </c>
      <c r="Y3279" s="107" t="str">
        <f>IFERROR((Y3276-Y3278)/Y3278*100%,"")</f>
        <v/>
      </c>
      <c r="Z3279" s="107" t="str">
        <f t="shared" ref="Z3279" si="14470">IFERROR((Z3278-Z3277)/Z3278*100%,"")</f>
        <v/>
      </c>
      <c r="AA3279" s="107" t="str">
        <f>IFERROR((AA3278-AA3276)/AA3278*100%,"")</f>
        <v/>
      </c>
      <c r="AB3279" s="107" t="str">
        <f>IFERROR((AB3278-AB3276)/AB3278*100%,"")</f>
        <v/>
      </c>
      <c r="AC3279" s="194" t="str">
        <f t="shared" ref="AC3279" si="14471">IFERROR((AC3278-AC3277)/AC3278*100%,"")</f>
        <v/>
      </c>
      <c r="AD3279" s="194" t="str">
        <f t="shared" ref="AD3279" si="14472">IFERROR((AD3278-AD3277)/AD3278*100%,"")</f>
        <v/>
      </c>
      <c r="AE3279" s="194" t="str">
        <f t="shared" ref="AE3279" si="14473">IFERROR((AE3278-AE3277)/AE3278*100%,"")</f>
        <v/>
      </c>
      <c r="AF3279" s="194" t="str">
        <f t="shared" ref="AF3279" si="14474">IFERROR((AF3278-AF3277)/AF3278*100%,"")</f>
        <v/>
      </c>
      <c r="AG3279" s="194" t="str">
        <f t="shared" ref="AG3279" si="14475">IFERROR((AG3278-AG3277)/AG3278*100%,"")</f>
        <v/>
      </c>
      <c r="AH3279" s="194" t="str">
        <f t="shared" ref="AH3279" si="14476">IFERROR((AH3278-AH3277)/AH3278*100%,"")</f>
        <v/>
      </c>
      <c r="AI3279" s="194" t="str">
        <f t="shared" ref="AI3279" si="14477">IFERROR((AI3278-AI3277)/AI3278*100%,"")</f>
        <v/>
      </c>
      <c r="AJ3279" s="194" t="str">
        <f t="shared" ref="AJ3279" si="14478">IFERROR((AJ3278-AJ3277)/AJ3278*100%,"")</f>
        <v/>
      </c>
      <c r="AK3279" s="194" t="str">
        <f t="shared" ref="AK3279" si="14479">IFERROR((AK3278-AK3277)/AK3278*100%,"")</f>
        <v/>
      </c>
      <c r="AL3279" s="194" t="str">
        <f t="shared" ref="AL3279" si="14480">IFERROR((AL3278-AL3277)/AL3278*100%,"")</f>
        <v/>
      </c>
      <c r="AM3279" s="227" t="str">
        <f>IFERROR((AM3278-AM3276)/AM3278*100%,"")</f>
        <v/>
      </c>
    </row>
    <row r="3280" spans="1:39" customFormat="1" outlineLevel="1">
      <c r="A3280" t="str">
        <f>B3275&amp;C3280</f>
        <v>Surname, Forename4</v>
      </c>
      <c r="B3280" s="256"/>
      <c r="C3280" s="123">
        <v>4</v>
      </c>
      <c r="D3280" s="26" t="s">
        <v>22</v>
      </c>
      <c r="E3280" s="103"/>
      <c r="F3280" s="219"/>
      <c r="G3280" s="220"/>
      <c r="H3280" s="15"/>
      <c r="I3280" s="16"/>
      <c r="J3280" s="17"/>
      <c r="K3280" s="94"/>
      <c r="L3280" s="94"/>
      <c r="M3280" s="94"/>
      <c r="N3280" s="94"/>
      <c r="O3280" s="94"/>
      <c r="P3280" s="94"/>
      <c r="Q3280" s="17" t="str">
        <f>IF(SUM(K3280:P3280)=0,"",SUM(K3280:P3280))</f>
        <v/>
      </c>
      <c r="R3280" s="94"/>
      <c r="S3280" s="94"/>
      <c r="T3280" s="17" t="str">
        <f>IF(SUM(R3280:S3280)=0,"",SUM(R3280:S3280))</f>
        <v/>
      </c>
      <c r="U3280" s="17"/>
      <c r="V3280" s="94"/>
      <c r="W3280" s="17"/>
      <c r="X3280" s="94" t="str">
        <f>IFERROR(AVERAGE(V3280:W3280),"")</f>
        <v/>
      </c>
      <c r="Y3280" s="17"/>
      <c r="Z3280" s="17"/>
      <c r="AA3280" s="71"/>
      <c r="AB3280" s="17"/>
      <c r="AC3280" s="190" t="str">
        <f>IF(J3280="","",IF(J3280&lt;&gt;0,INT(25.4347*POWER((18-J3280),1.81)),0))</f>
        <v/>
      </c>
      <c r="AD3280" s="190" t="str">
        <f>IFERROR(IF(Q3280&lt;&gt;0,INT(0.14354*POWER(((10*Q3280)-220),1.4)),0),"")</f>
        <v/>
      </c>
      <c r="AE3280" s="190" t="str">
        <f>IFERROR(IF(T3280&lt;&gt;0,INT(51.39*POWER((T3280-1.5),1.05)),0),"")</f>
        <v/>
      </c>
      <c r="AF3280" s="190">
        <f>IF(U3280&lt;&gt;0,INT(0.8465*POWER(((100*U3280)-75),1.42)),0)</f>
        <v>0</v>
      </c>
      <c r="AG3280" s="190" t="str">
        <f>IFERROR(IF(X3280&lt;&gt;0,INT(1.53775*POWER((82-X3280),1.81)),0),"")</f>
        <v/>
      </c>
      <c r="AH3280" s="190" t="str">
        <f>IF(Y3280="","",IF(Y3280&lt;&gt;0,INT(5.74352*POWER((28.5-Y3280),1.92)),0))</f>
        <v/>
      </c>
      <c r="AI3280" s="190">
        <f>IF(Z3280&lt;&gt;0,INT(12.91*POWER((Z3280-4),1.1)),0)</f>
        <v>0</v>
      </c>
      <c r="AJ3280" s="190" t="str">
        <f>IF(AA3280="","",IF(AA3280&lt;&gt;0,INT(0.2797*POWER(((100*AA3280)),1.35)),0))</f>
        <v/>
      </c>
      <c r="AK3280" s="191" t="str">
        <f>IF(AB3280="","",IF(AB3280&lt;&gt;0,INT(100.14*POWER((AB3280-1),1.08)),0))</f>
        <v/>
      </c>
      <c r="AL3280" s="192">
        <f>COUNT(J3280,Q3280,T3280,X3280,Y3280,AA3280,AB3280)</f>
        <v>0</v>
      </c>
      <c r="AM3280" s="193" t="str">
        <f>IF(AL3280=0,"",SUM(AC3280:AK3280))</f>
        <v/>
      </c>
    </row>
    <row r="3281" spans="1:39" customFormat="1" outlineLevel="1">
      <c r="B3281" s="256"/>
      <c r="C3281" s="124" t="s">
        <v>65</v>
      </c>
      <c r="D3281" s="103"/>
      <c r="E3281" s="103"/>
      <c r="F3281" s="219"/>
      <c r="G3281" s="220"/>
      <c r="H3281" s="104"/>
      <c r="I3281" s="105"/>
      <c r="J3281" s="107" t="str">
        <f>IFERROR((J3278-J3280)/J3280*100%,"")</f>
        <v/>
      </c>
      <c r="K3281" s="107" t="str">
        <f t="shared" ref="K3281:T3281" si="14481">IFERROR((K3280-K3278)/K3280*100%,"")</f>
        <v/>
      </c>
      <c r="L3281" s="107" t="str">
        <f t="shared" si="14481"/>
        <v/>
      </c>
      <c r="M3281" s="107" t="str">
        <f t="shared" si="14481"/>
        <v/>
      </c>
      <c r="N3281" s="107" t="str">
        <f t="shared" si="14481"/>
        <v/>
      </c>
      <c r="O3281" s="107" t="str">
        <f t="shared" si="14481"/>
        <v/>
      </c>
      <c r="P3281" s="107" t="str">
        <f t="shared" si="14481"/>
        <v/>
      </c>
      <c r="Q3281" s="107" t="str">
        <f t="shared" si="14481"/>
        <v/>
      </c>
      <c r="R3281" s="107" t="str">
        <f t="shared" si="14481"/>
        <v/>
      </c>
      <c r="S3281" s="107" t="str">
        <f t="shared" si="14481"/>
        <v/>
      </c>
      <c r="T3281" s="107" t="str">
        <f t="shared" si="14481"/>
        <v/>
      </c>
      <c r="U3281" s="107" t="str">
        <f t="shared" ref="U3281" si="14482">IFERROR((U3280-U3279)/U3280*100%,"")</f>
        <v/>
      </c>
      <c r="V3281" s="107" t="str">
        <f>IFERROR((V3278-V3280)/V3280*100%,"")</f>
        <v/>
      </c>
      <c r="W3281" s="107" t="str">
        <f>IFERROR((W3278-W3280)/W3280*100%,"")</f>
        <v/>
      </c>
      <c r="X3281" s="107" t="str">
        <f>IFERROR((X3278-X3280)/X3280*100%,"")</f>
        <v/>
      </c>
      <c r="Y3281" s="107" t="str">
        <f>IFERROR((Y3278-Y3280)/Y3280*100%,"")</f>
        <v/>
      </c>
      <c r="Z3281" s="107" t="str">
        <f t="shared" ref="Z3281" si="14483">IFERROR((Z3280-Z3279)/Z3280*100%,"")</f>
        <v/>
      </c>
      <c r="AA3281" s="107" t="str">
        <f>IFERROR((AA3280-AA3278)/AA3280*100%,"")</f>
        <v/>
      </c>
      <c r="AB3281" s="107" t="str">
        <f>IFERROR((AB3280-AB3278)/AB3280*100%,"")</f>
        <v/>
      </c>
      <c r="AC3281" s="194" t="str">
        <f t="shared" ref="AC3281" si="14484">IFERROR((AC3280-AC3279)/AC3280*100%,"")</f>
        <v/>
      </c>
      <c r="AD3281" s="194" t="str">
        <f t="shared" ref="AD3281" si="14485">IFERROR((AD3280-AD3279)/AD3280*100%,"")</f>
        <v/>
      </c>
      <c r="AE3281" s="194" t="str">
        <f t="shared" ref="AE3281" si="14486">IFERROR((AE3280-AE3279)/AE3280*100%,"")</f>
        <v/>
      </c>
      <c r="AF3281" s="194" t="str">
        <f t="shared" ref="AF3281" si="14487">IFERROR((AF3280-AF3279)/AF3280*100%,"")</f>
        <v/>
      </c>
      <c r="AG3281" s="194" t="str">
        <f t="shared" ref="AG3281" si="14488">IFERROR((AG3280-AG3279)/AG3280*100%,"")</f>
        <v/>
      </c>
      <c r="AH3281" s="194" t="str">
        <f t="shared" ref="AH3281" si="14489">IFERROR((AH3280-AH3279)/AH3280*100%,"")</f>
        <v/>
      </c>
      <c r="AI3281" s="194" t="str">
        <f t="shared" ref="AI3281" si="14490">IFERROR((AI3280-AI3279)/AI3280*100%,"")</f>
        <v/>
      </c>
      <c r="AJ3281" s="194" t="str">
        <f t="shared" ref="AJ3281" si="14491">IFERROR((AJ3280-AJ3279)/AJ3280*100%,"")</f>
        <v/>
      </c>
      <c r="AK3281" s="194" t="str">
        <f t="shared" ref="AK3281" si="14492">IFERROR((AK3280-AK3279)/AK3280*100%,"")</f>
        <v/>
      </c>
      <c r="AL3281" s="194" t="str">
        <f t="shared" ref="AL3281" si="14493">IFERROR((AL3280-AL3279)/AL3280*100%,"")</f>
        <v/>
      </c>
      <c r="AM3281" s="227" t="str">
        <f>IFERROR((AM3280-AM3278)/AM3280*100%,"")</f>
        <v/>
      </c>
    </row>
    <row r="3282" spans="1:39" customFormat="1" outlineLevel="1">
      <c r="A3282" t="str">
        <f>B3275&amp;C3282</f>
        <v>Surname, Forename5</v>
      </c>
      <c r="B3282" s="256"/>
      <c r="C3282" s="123">
        <v>5</v>
      </c>
      <c r="D3282" s="26" t="s">
        <v>22</v>
      </c>
      <c r="E3282" s="103"/>
      <c r="F3282" s="219"/>
      <c r="G3282" s="220"/>
      <c r="H3282" s="15"/>
      <c r="I3282" s="16"/>
      <c r="J3282" s="17"/>
      <c r="K3282" s="94"/>
      <c r="L3282" s="94"/>
      <c r="M3282" s="94"/>
      <c r="N3282" s="94"/>
      <c r="O3282" s="94"/>
      <c r="P3282" s="94"/>
      <c r="Q3282" s="17" t="str">
        <f>IF(SUM(K3282:P3282)=0,"",SUM(K3282:P3282))</f>
        <v/>
      </c>
      <c r="R3282" s="94"/>
      <c r="S3282" s="94"/>
      <c r="T3282" s="17" t="str">
        <f>IF(SUM(R3282:S3282)=0,"",SUM(R3282:S3282))</f>
        <v/>
      </c>
      <c r="U3282" s="17"/>
      <c r="V3282" s="94"/>
      <c r="W3282" s="17"/>
      <c r="X3282" s="94" t="str">
        <f>IFERROR(AVERAGE(V3282:W3282),"")</f>
        <v/>
      </c>
      <c r="Y3282" s="17"/>
      <c r="Z3282" s="17"/>
      <c r="AA3282" s="71"/>
      <c r="AB3282" s="17"/>
      <c r="AC3282" s="190" t="str">
        <f>IF(J3282="","",IF(J3282&lt;&gt;0,INT(25.4347*POWER((18-J3282),1.81)),0))</f>
        <v/>
      </c>
      <c r="AD3282" s="190" t="str">
        <f>IFERROR(IF(Q3282&lt;&gt;0,INT(0.14354*POWER(((10*Q3282)-220),1.4)),0),"")</f>
        <v/>
      </c>
      <c r="AE3282" s="190" t="str">
        <f>IFERROR(IF(T3282&lt;&gt;0,INT(51.39*POWER((T3282-1.5),1.05)),0),"")</f>
        <v/>
      </c>
      <c r="AF3282" s="190">
        <f>IF(U3282&lt;&gt;0,INT(0.8465*POWER(((100*U3282)-75),1.42)),0)</f>
        <v>0</v>
      </c>
      <c r="AG3282" s="190" t="str">
        <f>IFERROR(IF(X3282&lt;&gt;0,INT(1.53775*POWER((82-X3282),1.81)),0),"")</f>
        <v/>
      </c>
      <c r="AH3282" s="190" t="str">
        <f>IF(Y3282="","",IF(Y3282&lt;&gt;0,INT(5.74352*POWER((28.5-Y3282),1.92)),0))</f>
        <v/>
      </c>
      <c r="AI3282" s="190">
        <f>IF(Z3282&lt;&gt;0,INT(12.91*POWER((Z3282-4),1.1)),0)</f>
        <v>0</v>
      </c>
      <c r="AJ3282" s="190" t="str">
        <f>IF(AA3282="","",IF(AA3282&lt;&gt;0,INT(0.2797*POWER(((100*AA3282)),1.35)),0))</f>
        <v/>
      </c>
      <c r="AK3282" s="191" t="str">
        <f>IF(AB3282="","",IF(AB3282&lt;&gt;0,INT(100.14*POWER((AB3282-1),1.08)),0))</f>
        <v/>
      </c>
      <c r="AL3282" s="192">
        <f>COUNT(J3282,Q3282,T3282,X3282,Y3282,AA3282,AB3282)</f>
        <v>0</v>
      </c>
      <c r="AM3282" s="193" t="str">
        <f>IF(AL3282=0,"",SUM(AC3282:AK3282))</f>
        <v/>
      </c>
    </row>
    <row r="3283" spans="1:39" customFormat="1" outlineLevel="1">
      <c r="B3283" s="256"/>
      <c r="C3283" s="124" t="s">
        <v>65</v>
      </c>
      <c r="D3283" s="103"/>
      <c r="E3283" s="103"/>
      <c r="F3283" s="219"/>
      <c r="G3283" s="220"/>
      <c r="H3283" s="104"/>
      <c r="I3283" s="105"/>
      <c r="J3283" s="107" t="str">
        <f>IFERROR((J3280-J3282)/J3282*100%,"")</f>
        <v/>
      </c>
      <c r="K3283" s="107" t="str">
        <f t="shared" ref="K3283:T3283" si="14494">IFERROR((K3282-K3280)/K3282*100%,"")</f>
        <v/>
      </c>
      <c r="L3283" s="107" t="str">
        <f t="shared" si="14494"/>
        <v/>
      </c>
      <c r="M3283" s="107" t="str">
        <f t="shared" si="14494"/>
        <v/>
      </c>
      <c r="N3283" s="107" t="str">
        <f t="shared" si="14494"/>
        <v/>
      </c>
      <c r="O3283" s="107" t="str">
        <f t="shared" si="14494"/>
        <v/>
      </c>
      <c r="P3283" s="107" t="str">
        <f t="shared" si="14494"/>
        <v/>
      </c>
      <c r="Q3283" s="107" t="str">
        <f t="shared" si="14494"/>
        <v/>
      </c>
      <c r="R3283" s="107" t="str">
        <f t="shared" si="14494"/>
        <v/>
      </c>
      <c r="S3283" s="107" t="str">
        <f t="shared" si="14494"/>
        <v/>
      </c>
      <c r="T3283" s="107" t="str">
        <f t="shared" si="14494"/>
        <v/>
      </c>
      <c r="U3283" s="107" t="str">
        <f t="shared" ref="U3283" si="14495">IFERROR((U3282-U3281)/U3282*100%,"")</f>
        <v/>
      </c>
      <c r="V3283" s="107" t="str">
        <f>IFERROR((V3280-V3282)/V3282*100%,"")</f>
        <v/>
      </c>
      <c r="W3283" s="107" t="str">
        <f>IFERROR((W3280-W3282)/W3282*100%,"")</f>
        <v/>
      </c>
      <c r="X3283" s="107" t="str">
        <f>IFERROR((X3280-X3282)/X3282*100%,"")</f>
        <v/>
      </c>
      <c r="Y3283" s="107" t="str">
        <f>IFERROR((Y3280-Y3282)/Y3282*100%,"")</f>
        <v/>
      </c>
      <c r="Z3283" s="107" t="str">
        <f t="shared" ref="Z3283" si="14496">IFERROR((Z3282-Z3281)/Z3282*100%,"")</f>
        <v/>
      </c>
      <c r="AA3283" s="107" t="str">
        <f>IFERROR((AA3282-AA3280)/AA3282*100%,"")</f>
        <v/>
      </c>
      <c r="AB3283" s="107" t="str">
        <f>IFERROR((AB3282-AB3280)/AB3282*100%,"")</f>
        <v/>
      </c>
      <c r="AC3283" s="194" t="str">
        <f t="shared" ref="AC3283" si="14497">IFERROR((AC3282-AC3281)/AC3282*100%,"")</f>
        <v/>
      </c>
      <c r="AD3283" s="194" t="str">
        <f t="shared" ref="AD3283" si="14498">IFERROR((AD3282-AD3281)/AD3282*100%,"")</f>
        <v/>
      </c>
      <c r="AE3283" s="194" t="str">
        <f t="shared" ref="AE3283" si="14499">IFERROR((AE3282-AE3281)/AE3282*100%,"")</f>
        <v/>
      </c>
      <c r="AF3283" s="194" t="str">
        <f t="shared" ref="AF3283" si="14500">IFERROR((AF3282-AF3281)/AF3282*100%,"")</f>
        <v/>
      </c>
      <c r="AG3283" s="194" t="str">
        <f t="shared" ref="AG3283" si="14501">IFERROR((AG3282-AG3281)/AG3282*100%,"")</f>
        <v/>
      </c>
      <c r="AH3283" s="194" t="str">
        <f t="shared" ref="AH3283" si="14502">IFERROR((AH3282-AH3281)/AH3282*100%,"")</f>
        <v/>
      </c>
      <c r="AI3283" s="194" t="str">
        <f t="shared" ref="AI3283" si="14503">IFERROR((AI3282-AI3281)/AI3282*100%,"")</f>
        <v/>
      </c>
      <c r="AJ3283" s="194" t="str">
        <f t="shared" ref="AJ3283" si="14504">IFERROR((AJ3282-AJ3281)/AJ3282*100%,"")</f>
        <v/>
      </c>
      <c r="AK3283" s="194" t="str">
        <f t="shared" ref="AK3283" si="14505">IFERROR((AK3282-AK3281)/AK3282*100%,"")</f>
        <v/>
      </c>
      <c r="AL3283" s="194" t="str">
        <f t="shared" ref="AL3283" si="14506">IFERROR((AL3282-AL3281)/AL3282*100%,"")</f>
        <v/>
      </c>
      <c r="AM3283" s="227" t="str">
        <f>IFERROR((AM3282-AM3280)/AM3282*100%,"")</f>
        <v/>
      </c>
    </row>
    <row r="3284" spans="1:39" customFormat="1" outlineLevel="1">
      <c r="A3284" t="str">
        <f>B3275&amp;C3284</f>
        <v>Surname, Forename6</v>
      </c>
      <c r="B3284" s="256"/>
      <c r="C3284" s="123">
        <v>6</v>
      </c>
      <c r="D3284" s="26" t="s">
        <v>22</v>
      </c>
      <c r="E3284" s="103"/>
      <c r="F3284" s="219"/>
      <c r="G3284" s="220"/>
      <c r="H3284" s="15"/>
      <c r="I3284" s="16"/>
      <c r="J3284" s="17"/>
      <c r="K3284" s="94"/>
      <c r="L3284" s="94"/>
      <c r="M3284" s="94"/>
      <c r="N3284" s="94"/>
      <c r="O3284" s="94"/>
      <c r="P3284" s="94"/>
      <c r="Q3284" s="17" t="str">
        <f>IF(SUM(K3284:P3284)=0,"",SUM(K3284:P3284))</f>
        <v/>
      </c>
      <c r="R3284" s="94"/>
      <c r="S3284" s="94"/>
      <c r="T3284" s="17" t="str">
        <f>IF(SUM(R3284:S3284)=0,"",SUM(R3284:S3284))</f>
        <v/>
      </c>
      <c r="U3284" s="17"/>
      <c r="V3284" s="94"/>
      <c r="W3284" s="17"/>
      <c r="X3284" s="94" t="str">
        <f>IFERROR(AVERAGE(V3284:W3284),"")</f>
        <v/>
      </c>
      <c r="Y3284" s="17"/>
      <c r="Z3284" s="17"/>
      <c r="AA3284" s="71"/>
      <c r="AB3284" s="17"/>
      <c r="AC3284" s="190" t="str">
        <f>IF(J3284="","",IF(J3284&lt;&gt;0,INT(25.4347*POWER((18-J3284),1.81)),0))</f>
        <v/>
      </c>
      <c r="AD3284" s="190" t="str">
        <f>IFERROR(IF(Q3284&lt;&gt;0,INT(0.14354*POWER(((10*Q3284)-220),1.4)),0),"")</f>
        <v/>
      </c>
      <c r="AE3284" s="190" t="str">
        <f>IFERROR(IF(T3284&lt;&gt;0,INT(51.39*POWER((T3284-1.5),1.05)),0),"")</f>
        <v/>
      </c>
      <c r="AF3284" s="190">
        <f>IF(U3284&lt;&gt;0,INT(0.8465*POWER(((100*U3284)-75),1.42)),0)</f>
        <v>0</v>
      </c>
      <c r="AG3284" s="190" t="str">
        <f>IFERROR(IF(X3284&lt;&gt;0,INT(1.53775*POWER((82-X3284),1.81)),0),"")</f>
        <v/>
      </c>
      <c r="AH3284" s="190" t="str">
        <f>IF(Y3284="","",IF(Y3284&lt;&gt;0,INT(5.74352*POWER((28.5-Y3284),1.92)),0))</f>
        <v/>
      </c>
      <c r="AI3284" s="190">
        <f>IF(Z3284&lt;&gt;0,INT(12.91*POWER((Z3284-4),1.1)),0)</f>
        <v>0</v>
      </c>
      <c r="AJ3284" s="190" t="str">
        <f>IF(AA3284="","",IF(AA3284&lt;&gt;0,INT(0.2797*POWER(((100*AA3284)),1.35)),0))</f>
        <v/>
      </c>
      <c r="AK3284" s="191" t="str">
        <f>IF(AB3284="","",IF(AB3284&lt;&gt;0,INT(100.14*POWER((AB3284-1),1.08)),0))</f>
        <v/>
      </c>
      <c r="AL3284" s="192">
        <f>COUNT(J3284,Q3284,T3284,X3284,Y3284,AA3284,AB3284)</f>
        <v>0</v>
      </c>
      <c r="AM3284" s="193" t="str">
        <f>IF(AL3284=0,"",SUM(AC3284:AK3284))</f>
        <v/>
      </c>
    </row>
    <row r="3285" spans="1:39" customFormat="1" outlineLevel="1">
      <c r="B3285" s="256"/>
      <c r="C3285" s="124" t="s">
        <v>65</v>
      </c>
      <c r="D3285" s="103"/>
      <c r="E3285" s="103"/>
      <c r="F3285" s="219"/>
      <c r="G3285" s="220"/>
      <c r="H3285" s="104"/>
      <c r="I3285" s="105"/>
      <c r="J3285" s="107" t="str">
        <f>IFERROR((J3282-J3284)/J3284*100%,"")</f>
        <v/>
      </c>
      <c r="K3285" s="107" t="str">
        <f t="shared" ref="K3285:T3285" si="14507">IFERROR((K3284-K3282)/K3284*100%,"")</f>
        <v/>
      </c>
      <c r="L3285" s="107" t="str">
        <f t="shared" si="14507"/>
        <v/>
      </c>
      <c r="M3285" s="107" t="str">
        <f t="shared" si="14507"/>
        <v/>
      </c>
      <c r="N3285" s="107" t="str">
        <f t="shared" si="14507"/>
        <v/>
      </c>
      <c r="O3285" s="107" t="str">
        <f t="shared" si="14507"/>
        <v/>
      </c>
      <c r="P3285" s="107" t="str">
        <f t="shared" si="14507"/>
        <v/>
      </c>
      <c r="Q3285" s="107" t="str">
        <f t="shared" si="14507"/>
        <v/>
      </c>
      <c r="R3285" s="107" t="str">
        <f t="shared" si="14507"/>
        <v/>
      </c>
      <c r="S3285" s="107" t="str">
        <f t="shared" si="14507"/>
        <v/>
      </c>
      <c r="T3285" s="107" t="str">
        <f t="shared" si="14507"/>
        <v/>
      </c>
      <c r="U3285" s="107" t="str">
        <f t="shared" ref="U3285" si="14508">IFERROR((U3284-U3283)/U3284*100%,"")</f>
        <v/>
      </c>
      <c r="V3285" s="107" t="str">
        <f>IFERROR((V3282-V3284)/V3284*100%,"")</f>
        <v/>
      </c>
      <c r="W3285" s="107" t="str">
        <f>IFERROR((W3282-W3284)/W3284*100%,"")</f>
        <v/>
      </c>
      <c r="X3285" s="107" t="str">
        <f>IFERROR((X3282-X3284)/X3284*100%,"")</f>
        <v/>
      </c>
      <c r="Y3285" s="107" t="str">
        <f>IFERROR((Y3282-Y3284)/Y3284*100%,"")</f>
        <v/>
      </c>
      <c r="Z3285" s="107" t="str">
        <f t="shared" ref="Z3285" si="14509">IFERROR((Z3284-Z3283)/Z3284*100%,"")</f>
        <v/>
      </c>
      <c r="AA3285" s="107" t="str">
        <f>IFERROR((AA3284-AA3282)/AA3284*100%,"")</f>
        <v/>
      </c>
      <c r="AB3285" s="107" t="str">
        <f>IFERROR((AB3284-AB3282)/AB3284*100%,"")</f>
        <v/>
      </c>
      <c r="AC3285" s="194" t="str">
        <f t="shared" ref="AC3285" si="14510">IFERROR((AC3284-AC3283)/AC3284*100%,"")</f>
        <v/>
      </c>
      <c r="AD3285" s="194" t="str">
        <f t="shared" ref="AD3285" si="14511">IFERROR((AD3284-AD3283)/AD3284*100%,"")</f>
        <v/>
      </c>
      <c r="AE3285" s="194" t="str">
        <f t="shared" ref="AE3285" si="14512">IFERROR((AE3284-AE3283)/AE3284*100%,"")</f>
        <v/>
      </c>
      <c r="AF3285" s="194" t="str">
        <f t="shared" ref="AF3285" si="14513">IFERROR((AF3284-AF3283)/AF3284*100%,"")</f>
        <v/>
      </c>
      <c r="AG3285" s="194" t="str">
        <f t="shared" ref="AG3285" si="14514">IFERROR((AG3284-AG3283)/AG3284*100%,"")</f>
        <v/>
      </c>
      <c r="AH3285" s="194" t="str">
        <f t="shared" ref="AH3285" si="14515">IFERROR((AH3284-AH3283)/AH3284*100%,"")</f>
        <v/>
      </c>
      <c r="AI3285" s="194" t="str">
        <f t="shared" ref="AI3285" si="14516">IFERROR((AI3284-AI3283)/AI3284*100%,"")</f>
        <v/>
      </c>
      <c r="AJ3285" s="194" t="str">
        <f t="shared" ref="AJ3285" si="14517">IFERROR((AJ3284-AJ3283)/AJ3284*100%,"")</f>
        <v/>
      </c>
      <c r="AK3285" s="194" t="str">
        <f t="shared" ref="AK3285" si="14518">IFERROR((AK3284-AK3283)/AK3284*100%,"")</f>
        <v/>
      </c>
      <c r="AL3285" s="194" t="str">
        <f t="shared" ref="AL3285" si="14519">IFERROR((AL3284-AL3283)/AL3284*100%,"")</f>
        <v/>
      </c>
      <c r="AM3285" s="227" t="str">
        <f>IFERROR((AM3284-AM3282)/AM3284*100%,"")</f>
        <v/>
      </c>
    </row>
    <row r="3286" spans="1:39" customFormat="1" outlineLevel="1">
      <c r="A3286" t="str">
        <f>B3275&amp;C3286</f>
        <v>Surname, Forename7</v>
      </c>
      <c r="B3286" s="256"/>
      <c r="C3286" s="123">
        <v>7</v>
      </c>
      <c r="D3286" s="26" t="s">
        <v>22</v>
      </c>
      <c r="E3286" s="103"/>
      <c r="F3286" s="219"/>
      <c r="G3286" s="220"/>
      <c r="H3286" s="15"/>
      <c r="I3286" s="16"/>
      <c r="J3286" s="17"/>
      <c r="K3286" s="94"/>
      <c r="L3286" s="94"/>
      <c r="M3286" s="94"/>
      <c r="N3286" s="94"/>
      <c r="O3286" s="94"/>
      <c r="P3286" s="94"/>
      <c r="Q3286" s="17" t="str">
        <f>IF(SUM(K3286:P3286)=0,"",SUM(K3286:P3286))</f>
        <v/>
      </c>
      <c r="R3286" s="94"/>
      <c r="S3286" s="94"/>
      <c r="T3286" s="17" t="str">
        <f>IF(SUM(R3286:S3286)=0,"",SUM(R3286:S3286))</f>
        <v/>
      </c>
      <c r="U3286" s="17"/>
      <c r="V3286" s="94"/>
      <c r="W3286" s="17"/>
      <c r="X3286" s="94" t="str">
        <f>IFERROR(AVERAGE(V3286:W3286),"")</f>
        <v/>
      </c>
      <c r="Y3286" s="17"/>
      <c r="Z3286" s="17"/>
      <c r="AA3286" s="71"/>
      <c r="AB3286" s="17"/>
      <c r="AC3286" s="190" t="str">
        <f>IF(J3286="","",IF(J3286&lt;&gt;0,INT(25.4347*POWER((18-J3286),1.81)),0))</f>
        <v/>
      </c>
      <c r="AD3286" s="190" t="str">
        <f>IFERROR(IF(Q3286&lt;&gt;0,INT(0.14354*POWER(((10*Q3286)-220),1.4)),0),"")</f>
        <v/>
      </c>
      <c r="AE3286" s="190" t="str">
        <f>IFERROR(IF(T3286&lt;&gt;0,INT(51.39*POWER((T3286-1.5),1.05)),0),"")</f>
        <v/>
      </c>
      <c r="AF3286" s="190">
        <f>IF(U3286&lt;&gt;0,INT(0.8465*POWER(((100*U3286)-75),1.42)),0)</f>
        <v>0</v>
      </c>
      <c r="AG3286" s="190" t="str">
        <f>IFERROR(IF(X3286&lt;&gt;0,INT(1.53775*POWER((82-X3286),1.81)),0),"")</f>
        <v/>
      </c>
      <c r="AH3286" s="190" t="str">
        <f>IF(Y3286="","",IF(Y3286&lt;&gt;0,INT(5.74352*POWER((28.5-Y3286),1.92)),0))</f>
        <v/>
      </c>
      <c r="AI3286" s="190">
        <f>IF(Z3286&lt;&gt;0,INT(12.91*POWER((Z3286-4),1.1)),0)</f>
        <v>0</v>
      </c>
      <c r="AJ3286" s="190" t="str">
        <f>IF(AA3286="","",IF(AA3286&lt;&gt;0,INT(0.2797*POWER(((100*AA3286)),1.35)),0))</f>
        <v/>
      </c>
      <c r="AK3286" s="191" t="str">
        <f>IF(AB3286="","",IF(AB3286&lt;&gt;0,INT(100.14*POWER((AB3286-1),1.08)),0))</f>
        <v/>
      </c>
      <c r="AL3286" s="192">
        <f>COUNT(J3286,Q3286,T3286,X3286,Y3286,AA3286,AB3286)</f>
        <v>0</v>
      </c>
      <c r="AM3286" s="193" t="str">
        <f>IF(AL3286=0,"",SUM(AC3286:AK3286))</f>
        <v/>
      </c>
    </row>
    <row r="3287" spans="1:39" customFormat="1" outlineLevel="1">
      <c r="B3287" s="256"/>
      <c r="C3287" s="124" t="s">
        <v>65</v>
      </c>
      <c r="D3287" s="103"/>
      <c r="E3287" s="103"/>
      <c r="F3287" s="219"/>
      <c r="G3287" s="220"/>
      <c r="H3287" s="104"/>
      <c r="I3287" s="105"/>
      <c r="J3287" s="107" t="str">
        <f>IFERROR((J3284-J3286)/J3286*100%,"")</f>
        <v/>
      </c>
      <c r="K3287" s="107" t="str">
        <f t="shared" ref="K3287:T3287" si="14520">IFERROR((K3286-K3284)/K3286*100%,"")</f>
        <v/>
      </c>
      <c r="L3287" s="107" t="str">
        <f t="shared" si="14520"/>
        <v/>
      </c>
      <c r="M3287" s="107" t="str">
        <f t="shared" si="14520"/>
        <v/>
      </c>
      <c r="N3287" s="107" t="str">
        <f t="shared" si="14520"/>
        <v/>
      </c>
      <c r="O3287" s="107" t="str">
        <f t="shared" si="14520"/>
        <v/>
      </c>
      <c r="P3287" s="107" t="str">
        <f t="shared" si="14520"/>
        <v/>
      </c>
      <c r="Q3287" s="107" t="str">
        <f t="shared" si="14520"/>
        <v/>
      </c>
      <c r="R3287" s="107" t="str">
        <f t="shared" si="14520"/>
        <v/>
      </c>
      <c r="S3287" s="107" t="str">
        <f t="shared" si="14520"/>
        <v/>
      </c>
      <c r="T3287" s="107" t="str">
        <f t="shared" si="14520"/>
        <v/>
      </c>
      <c r="U3287" s="107" t="str">
        <f t="shared" ref="U3287" si="14521">IFERROR((U3286-U3285)/U3286*100%,"")</f>
        <v/>
      </c>
      <c r="V3287" s="107" t="str">
        <f>IFERROR((V3284-V3286)/V3286*100%,"")</f>
        <v/>
      </c>
      <c r="W3287" s="107" t="str">
        <f>IFERROR((W3284-W3286)/W3286*100%,"")</f>
        <v/>
      </c>
      <c r="X3287" s="107" t="str">
        <f>IFERROR((X3284-X3286)/X3286*100%,"")</f>
        <v/>
      </c>
      <c r="Y3287" s="107" t="str">
        <f>IFERROR((Y3284-Y3286)/Y3286*100%,"")</f>
        <v/>
      </c>
      <c r="Z3287" s="107" t="str">
        <f t="shared" ref="Z3287" si="14522">IFERROR((Z3286-Z3285)/Z3286*100%,"")</f>
        <v/>
      </c>
      <c r="AA3287" s="107" t="str">
        <f>IFERROR((AA3286-AA3284)/AA3286*100%,"")</f>
        <v/>
      </c>
      <c r="AB3287" s="107" t="str">
        <f>IFERROR((AB3286-AB3284)/AB3286*100%,"")</f>
        <v/>
      </c>
      <c r="AC3287" s="194" t="str">
        <f t="shared" ref="AC3287" si="14523">IFERROR((AC3286-AC3285)/AC3286*100%,"")</f>
        <v/>
      </c>
      <c r="AD3287" s="194" t="str">
        <f t="shared" ref="AD3287" si="14524">IFERROR((AD3286-AD3285)/AD3286*100%,"")</f>
        <v/>
      </c>
      <c r="AE3287" s="194" t="str">
        <f t="shared" ref="AE3287" si="14525">IFERROR((AE3286-AE3285)/AE3286*100%,"")</f>
        <v/>
      </c>
      <c r="AF3287" s="194" t="str">
        <f t="shared" ref="AF3287" si="14526">IFERROR((AF3286-AF3285)/AF3286*100%,"")</f>
        <v/>
      </c>
      <c r="AG3287" s="194" t="str">
        <f t="shared" ref="AG3287" si="14527">IFERROR((AG3286-AG3285)/AG3286*100%,"")</f>
        <v/>
      </c>
      <c r="AH3287" s="194" t="str">
        <f t="shared" ref="AH3287" si="14528">IFERROR((AH3286-AH3285)/AH3286*100%,"")</f>
        <v/>
      </c>
      <c r="AI3287" s="194" t="str">
        <f t="shared" ref="AI3287" si="14529">IFERROR((AI3286-AI3285)/AI3286*100%,"")</f>
        <v/>
      </c>
      <c r="AJ3287" s="194" t="str">
        <f t="shared" ref="AJ3287" si="14530">IFERROR((AJ3286-AJ3285)/AJ3286*100%,"")</f>
        <v/>
      </c>
      <c r="AK3287" s="194" t="str">
        <f t="shared" ref="AK3287" si="14531">IFERROR((AK3286-AK3285)/AK3286*100%,"")</f>
        <v/>
      </c>
      <c r="AL3287" s="194" t="str">
        <f t="shared" ref="AL3287" si="14532">IFERROR((AL3286-AL3285)/AL3286*100%,"")</f>
        <v/>
      </c>
      <c r="AM3287" s="227" t="str">
        <f>IFERROR((AM3286-AM3284)/AM3286*100%,"")</f>
        <v/>
      </c>
    </row>
    <row r="3288" spans="1:39" customFormat="1" outlineLevel="1">
      <c r="A3288" t="str">
        <f>B3275&amp;C3288</f>
        <v>Surname, Forename8</v>
      </c>
      <c r="B3288" s="256"/>
      <c r="C3288" s="123">
        <v>8</v>
      </c>
      <c r="D3288" s="26" t="s">
        <v>22</v>
      </c>
      <c r="E3288" s="103"/>
      <c r="F3288" s="219"/>
      <c r="G3288" s="220"/>
      <c r="H3288" s="15"/>
      <c r="I3288" s="16"/>
      <c r="J3288" s="17"/>
      <c r="K3288" s="94"/>
      <c r="L3288" s="94"/>
      <c r="M3288" s="94"/>
      <c r="N3288" s="94"/>
      <c r="O3288" s="94"/>
      <c r="P3288" s="94"/>
      <c r="Q3288" s="17" t="str">
        <f>IF(SUM(K3288:P3288)=0,"",SUM(K3288:P3288))</f>
        <v/>
      </c>
      <c r="R3288" s="94"/>
      <c r="S3288" s="94"/>
      <c r="T3288" s="17" t="str">
        <f>IF(SUM(R3288:S3288)=0,"",SUM(R3288:S3288))</f>
        <v/>
      </c>
      <c r="U3288" s="17"/>
      <c r="V3288" s="94"/>
      <c r="W3288" s="17"/>
      <c r="X3288" s="94" t="str">
        <f>IFERROR(AVERAGE(V3288:W3288),"")</f>
        <v/>
      </c>
      <c r="Y3288" s="17"/>
      <c r="Z3288" s="17"/>
      <c r="AA3288" s="71"/>
      <c r="AB3288" s="17"/>
      <c r="AC3288" s="190" t="str">
        <f>IF(J3288="","",IF(J3288&lt;&gt;0,INT(25.4347*POWER((18-J3288),1.81)),0))</f>
        <v/>
      </c>
      <c r="AD3288" s="190" t="str">
        <f>IFERROR(IF(Q3288&lt;&gt;0,INT(0.14354*POWER(((10*Q3288)-220),1.4)),0),"")</f>
        <v/>
      </c>
      <c r="AE3288" s="190" t="str">
        <f>IFERROR(IF(T3288&lt;&gt;0,INT(51.39*POWER((T3288-1.5),1.05)),0),"")</f>
        <v/>
      </c>
      <c r="AF3288" s="190">
        <f>IF(U3288&lt;&gt;0,INT(0.8465*POWER(((100*U3288)-75),1.42)),0)</f>
        <v>0</v>
      </c>
      <c r="AG3288" s="190" t="str">
        <f>IFERROR(IF(X3288&lt;&gt;0,INT(1.53775*POWER((82-X3288),1.81)),0),"")</f>
        <v/>
      </c>
      <c r="AH3288" s="190" t="str">
        <f>IF(Y3288="","",IF(Y3288&lt;&gt;0,INT(5.74352*POWER((28.5-Y3288),1.92)),0))</f>
        <v/>
      </c>
      <c r="AI3288" s="190">
        <f>IF(Z3288&lt;&gt;0,INT(12.91*POWER((Z3288-4),1.1)),0)</f>
        <v>0</v>
      </c>
      <c r="AJ3288" s="190" t="str">
        <f>IF(AA3288="","",IF(AA3288&lt;&gt;0,INT(0.2797*POWER(((100*AA3288)),1.35)),0))</f>
        <v/>
      </c>
      <c r="AK3288" s="191" t="str">
        <f>IF(AB3288="","",IF(AB3288&lt;&gt;0,INT(100.14*POWER((AB3288-1),1.08)),0))</f>
        <v/>
      </c>
      <c r="AL3288" s="192">
        <f>COUNT(J3288,Q3288,T3288,X3288,Y3288,AA3288,AB3288)</f>
        <v>0</v>
      </c>
      <c r="AM3288" s="193" t="str">
        <f>IF(AL3288=0,"",SUM(AC3288:AK3288))</f>
        <v/>
      </c>
    </row>
    <row r="3289" spans="1:39" customFormat="1" outlineLevel="1">
      <c r="B3289" s="256"/>
      <c r="C3289" s="124" t="s">
        <v>65</v>
      </c>
      <c r="D3289" s="103"/>
      <c r="E3289" s="103"/>
      <c r="F3289" s="219"/>
      <c r="G3289" s="220"/>
      <c r="H3289" s="104"/>
      <c r="I3289" s="105"/>
      <c r="J3289" s="107" t="str">
        <f>IFERROR((J3286-J3288)/J3288*100%,"")</f>
        <v/>
      </c>
      <c r="K3289" s="107" t="str">
        <f t="shared" ref="K3289:T3289" si="14533">IFERROR((K3288-K3286)/K3288*100%,"")</f>
        <v/>
      </c>
      <c r="L3289" s="107" t="str">
        <f t="shared" si="14533"/>
        <v/>
      </c>
      <c r="M3289" s="107" t="str">
        <f t="shared" si="14533"/>
        <v/>
      </c>
      <c r="N3289" s="107" t="str">
        <f t="shared" si="14533"/>
        <v/>
      </c>
      <c r="O3289" s="107" t="str">
        <f t="shared" si="14533"/>
        <v/>
      </c>
      <c r="P3289" s="107" t="str">
        <f t="shared" si="14533"/>
        <v/>
      </c>
      <c r="Q3289" s="107" t="str">
        <f t="shared" si="14533"/>
        <v/>
      </c>
      <c r="R3289" s="107" t="str">
        <f t="shared" si="14533"/>
        <v/>
      </c>
      <c r="S3289" s="107" t="str">
        <f t="shared" si="14533"/>
        <v/>
      </c>
      <c r="T3289" s="107" t="str">
        <f t="shared" si="14533"/>
        <v/>
      </c>
      <c r="U3289" s="107" t="str">
        <f t="shared" ref="U3289" si="14534">IFERROR((U3288-U3287)/U3288*100%,"")</f>
        <v/>
      </c>
      <c r="V3289" s="107" t="str">
        <f>IFERROR((V3286-V3288)/V3288*100%,"")</f>
        <v/>
      </c>
      <c r="W3289" s="107" t="str">
        <f>IFERROR((W3286-W3288)/W3288*100%,"")</f>
        <v/>
      </c>
      <c r="X3289" s="107" t="str">
        <f>IFERROR((X3286-X3288)/X3288*100%,"")</f>
        <v/>
      </c>
      <c r="Y3289" s="107" t="str">
        <f>IFERROR((Y3286-Y3288)/Y3288*100%,"")</f>
        <v/>
      </c>
      <c r="Z3289" s="107" t="str">
        <f t="shared" ref="Z3289" si="14535">IFERROR((Z3288-Z3287)/Z3288*100%,"")</f>
        <v/>
      </c>
      <c r="AA3289" s="107" t="str">
        <f>IFERROR((AA3288-AA3286)/AA3288*100%,"")</f>
        <v/>
      </c>
      <c r="AB3289" s="107" t="str">
        <f>IFERROR((AB3288-AB3286)/AB3288*100%,"")</f>
        <v/>
      </c>
      <c r="AC3289" s="194" t="str">
        <f t="shared" ref="AC3289" si="14536">IFERROR((AC3288-AC3287)/AC3288*100%,"")</f>
        <v/>
      </c>
      <c r="AD3289" s="194" t="str">
        <f t="shared" ref="AD3289" si="14537">IFERROR((AD3288-AD3287)/AD3288*100%,"")</f>
        <v/>
      </c>
      <c r="AE3289" s="194" t="str">
        <f t="shared" ref="AE3289" si="14538">IFERROR((AE3288-AE3287)/AE3288*100%,"")</f>
        <v/>
      </c>
      <c r="AF3289" s="194" t="str">
        <f t="shared" ref="AF3289" si="14539">IFERROR((AF3288-AF3287)/AF3288*100%,"")</f>
        <v/>
      </c>
      <c r="AG3289" s="194" t="str">
        <f t="shared" ref="AG3289" si="14540">IFERROR((AG3288-AG3287)/AG3288*100%,"")</f>
        <v/>
      </c>
      <c r="AH3289" s="194" t="str">
        <f t="shared" ref="AH3289" si="14541">IFERROR((AH3288-AH3287)/AH3288*100%,"")</f>
        <v/>
      </c>
      <c r="AI3289" s="194" t="str">
        <f t="shared" ref="AI3289" si="14542">IFERROR((AI3288-AI3287)/AI3288*100%,"")</f>
        <v/>
      </c>
      <c r="AJ3289" s="194" t="str">
        <f t="shared" ref="AJ3289" si="14543">IFERROR((AJ3288-AJ3287)/AJ3288*100%,"")</f>
        <v/>
      </c>
      <c r="AK3289" s="194" t="str">
        <f t="shared" ref="AK3289" si="14544">IFERROR((AK3288-AK3287)/AK3288*100%,"")</f>
        <v/>
      </c>
      <c r="AL3289" s="194" t="str">
        <f t="shared" ref="AL3289" si="14545">IFERROR((AL3288-AL3287)/AL3288*100%,"")</f>
        <v/>
      </c>
      <c r="AM3289" s="227" t="str">
        <f>IFERROR((AM3288-AM3286)/AM3288*100%,"")</f>
        <v/>
      </c>
    </row>
    <row r="3290" spans="1:39" customFormat="1" outlineLevel="1">
      <c r="A3290" t="str">
        <f>B3275&amp;C3290</f>
        <v>Surname, Forename9</v>
      </c>
      <c r="B3290" s="256"/>
      <c r="C3290" s="123">
        <v>9</v>
      </c>
      <c r="D3290" s="26" t="s">
        <v>22</v>
      </c>
      <c r="E3290" s="103"/>
      <c r="F3290" s="219"/>
      <c r="G3290" s="220"/>
      <c r="H3290" s="15"/>
      <c r="I3290" s="16"/>
      <c r="J3290" s="17"/>
      <c r="K3290" s="94"/>
      <c r="L3290" s="94"/>
      <c r="M3290" s="94"/>
      <c r="N3290" s="94"/>
      <c r="O3290" s="94"/>
      <c r="P3290" s="94"/>
      <c r="Q3290" s="17" t="str">
        <f>IF(SUM(K3290:P3290)=0,"",SUM(K3290:P3290))</f>
        <v/>
      </c>
      <c r="R3290" s="94"/>
      <c r="S3290" s="94"/>
      <c r="T3290" s="17" t="str">
        <f>IF(SUM(R3290:S3290)=0,"",SUM(R3290:S3290))</f>
        <v/>
      </c>
      <c r="U3290" s="17"/>
      <c r="V3290" s="94"/>
      <c r="W3290" s="17"/>
      <c r="X3290" s="94" t="str">
        <f>IFERROR(AVERAGE(V3290:W3290),"")</f>
        <v/>
      </c>
      <c r="Y3290" s="17"/>
      <c r="Z3290" s="17"/>
      <c r="AA3290" s="71"/>
      <c r="AB3290" s="17"/>
      <c r="AC3290" s="190" t="str">
        <f>IF(J3290="","",IF(J3290&lt;&gt;0,INT(25.4347*POWER((18-J3290),1.81)),0))</f>
        <v/>
      </c>
      <c r="AD3290" s="190" t="str">
        <f>IFERROR(IF(Q3290&lt;&gt;0,INT(0.14354*POWER(((10*Q3290)-220),1.4)),0),"")</f>
        <v/>
      </c>
      <c r="AE3290" s="190" t="str">
        <f>IFERROR(IF(T3290&lt;&gt;0,INT(51.39*POWER((T3290-1.5),1.05)),0),"")</f>
        <v/>
      </c>
      <c r="AF3290" s="190">
        <f>IF(U3290&lt;&gt;0,INT(0.8465*POWER(((100*U3290)-75),1.42)),0)</f>
        <v>0</v>
      </c>
      <c r="AG3290" s="190" t="str">
        <f>IFERROR(IF(X3290&lt;&gt;0,INT(1.53775*POWER((82-X3290),1.81)),0),"")</f>
        <v/>
      </c>
      <c r="AH3290" s="190" t="str">
        <f>IF(Y3290="","",IF(Y3290&lt;&gt;0,INT(5.74352*POWER((28.5-Y3290),1.92)),0))</f>
        <v/>
      </c>
      <c r="AI3290" s="190">
        <f>IF(Z3290&lt;&gt;0,INT(12.91*POWER((Z3290-4),1.1)),0)</f>
        <v>0</v>
      </c>
      <c r="AJ3290" s="190" t="str">
        <f>IF(AA3290="","",IF(AA3290&lt;&gt;0,INT(0.2797*POWER(((100*AA3290)),1.35)),0))</f>
        <v/>
      </c>
      <c r="AK3290" s="191" t="str">
        <f>IF(AB3290="","",IF(AB3290&lt;&gt;0,INT(100.14*POWER((AB3290-1),1.08)),0))</f>
        <v/>
      </c>
      <c r="AL3290" s="192">
        <f>COUNT(J3290,Q3290,T3290,X3290,Y3290,AA3290,AB3290)</f>
        <v>0</v>
      </c>
      <c r="AM3290" s="193" t="str">
        <f>IF(AL3290=0,"",SUM(AC3290:AK3290))</f>
        <v/>
      </c>
    </row>
    <row r="3291" spans="1:39" customFormat="1" outlineLevel="1">
      <c r="B3291" s="256"/>
      <c r="C3291" s="124" t="s">
        <v>65</v>
      </c>
      <c r="D3291" s="33"/>
      <c r="E3291" s="33"/>
      <c r="F3291" s="221"/>
      <c r="G3291" s="222"/>
      <c r="H3291" s="18"/>
      <c r="I3291" s="44"/>
      <c r="J3291" s="107" t="str">
        <f>IFERROR((J3288-J3290)/J3290*100%,"")</f>
        <v/>
      </c>
      <c r="K3291" s="107" t="str">
        <f t="shared" ref="K3291:T3291" si="14546">IFERROR((K3290-K3288)/K3290*100%,"")</f>
        <v/>
      </c>
      <c r="L3291" s="107" t="str">
        <f t="shared" si="14546"/>
        <v/>
      </c>
      <c r="M3291" s="107" t="str">
        <f t="shared" si="14546"/>
        <v/>
      </c>
      <c r="N3291" s="107" t="str">
        <f t="shared" si="14546"/>
        <v/>
      </c>
      <c r="O3291" s="107" t="str">
        <f t="shared" si="14546"/>
        <v/>
      </c>
      <c r="P3291" s="107" t="str">
        <f t="shared" si="14546"/>
        <v/>
      </c>
      <c r="Q3291" s="107" t="str">
        <f t="shared" si="14546"/>
        <v/>
      </c>
      <c r="R3291" s="107" t="str">
        <f t="shared" si="14546"/>
        <v/>
      </c>
      <c r="S3291" s="107" t="str">
        <f t="shared" si="14546"/>
        <v/>
      </c>
      <c r="T3291" s="107" t="str">
        <f t="shared" si="14546"/>
        <v/>
      </c>
      <c r="U3291" s="107" t="str">
        <f t="shared" ref="U3291" si="14547">IFERROR((U3290-U3289)/U3290*100%,"")</f>
        <v/>
      </c>
      <c r="V3291" s="107" t="str">
        <f>IFERROR((V3288-V3290)/V3290*100%,"")</f>
        <v/>
      </c>
      <c r="W3291" s="107" t="str">
        <f>IFERROR((W3288-W3290)/W3290*100%,"")</f>
        <v/>
      </c>
      <c r="X3291" s="107" t="str">
        <f>IFERROR((X3288-X3290)/X3290*100%,"")</f>
        <v/>
      </c>
      <c r="Y3291" s="107" t="str">
        <f>IFERROR((Y3288-Y3290)/Y3290*100%,"")</f>
        <v/>
      </c>
      <c r="Z3291" s="107" t="str">
        <f t="shared" ref="Z3291" si="14548">IFERROR((Z3290-Z3289)/Z3290*100%,"")</f>
        <v/>
      </c>
      <c r="AA3291" s="107" t="str">
        <f>IFERROR((AA3290-AA3288)/AA3290*100%,"")</f>
        <v/>
      </c>
      <c r="AB3291" s="107" t="str">
        <f>IFERROR((AB3290-AB3288)/AB3290*100%,"")</f>
        <v/>
      </c>
      <c r="AC3291" s="194" t="str">
        <f t="shared" ref="AC3291" si="14549">IFERROR((AC3290-AC3289)/AC3290*100%,"")</f>
        <v/>
      </c>
      <c r="AD3291" s="194" t="str">
        <f t="shared" ref="AD3291" si="14550">IFERROR((AD3290-AD3289)/AD3290*100%,"")</f>
        <v/>
      </c>
      <c r="AE3291" s="194" t="str">
        <f t="shared" ref="AE3291" si="14551">IFERROR((AE3290-AE3289)/AE3290*100%,"")</f>
        <v/>
      </c>
      <c r="AF3291" s="194" t="str">
        <f t="shared" ref="AF3291" si="14552">IFERROR((AF3290-AF3289)/AF3290*100%,"")</f>
        <v/>
      </c>
      <c r="AG3291" s="194" t="str">
        <f t="shared" ref="AG3291" si="14553">IFERROR((AG3290-AG3289)/AG3290*100%,"")</f>
        <v/>
      </c>
      <c r="AH3291" s="194" t="str">
        <f t="shared" ref="AH3291" si="14554">IFERROR((AH3290-AH3289)/AH3290*100%,"")</f>
        <v/>
      </c>
      <c r="AI3291" s="194" t="str">
        <f t="shared" ref="AI3291" si="14555">IFERROR((AI3290-AI3289)/AI3290*100%,"")</f>
        <v/>
      </c>
      <c r="AJ3291" s="194" t="str">
        <f t="shared" ref="AJ3291" si="14556">IFERROR((AJ3290-AJ3289)/AJ3290*100%,"")</f>
        <v/>
      </c>
      <c r="AK3291" s="194" t="str">
        <f t="shared" ref="AK3291" si="14557">IFERROR((AK3290-AK3289)/AK3290*100%,"")</f>
        <v/>
      </c>
      <c r="AL3291" s="194" t="str">
        <f t="shared" ref="AL3291" si="14558">IFERROR((AL3290-AL3289)/AL3290*100%,"")</f>
        <v/>
      </c>
      <c r="AM3291" s="227" t="str">
        <f>IFERROR((AM3290-AM3288)/AM3290*100%,"")</f>
        <v/>
      </c>
    </row>
    <row r="3292" spans="1:39" s="6" customFormat="1" outlineLevel="1">
      <c r="A3292" t="str">
        <f>B3275&amp;C3292</f>
        <v>Surname, Forename10</v>
      </c>
      <c r="B3292" s="256"/>
      <c r="C3292" s="125">
        <v>10</v>
      </c>
      <c r="D3292" s="33" t="s">
        <v>22</v>
      </c>
      <c r="E3292" s="33"/>
      <c r="F3292" s="223"/>
      <c r="G3292" s="224"/>
      <c r="H3292" s="18"/>
      <c r="I3292" s="44"/>
      <c r="J3292" s="34"/>
      <c r="K3292" s="34"/>
      <c r="L3292" s="34"/>
      <c r="M3292" s="34"/>
      <c r="N3292" s="34"/>
      <c r="O3292" s="34"/>
      <c r="P3292" s="34"/>
      <c r="Q3292" s="17" t="str">
        <f>IF(SUM(K3292:P3292)=0,"",SUM(K3292:P3292))</f>
        <v/>
      </c>
      <c r="R3292" s="94"/>
      <c r="S3292" s="94"/>
      <c r="T3292" s="17" t="str">
        <f>IF(SUM(R3292:S3292)=0,"",SUM(R3292:S3292))</f>
        <v/>
      </c>
      <c r="U3292" s="17"/>
      <c r="V3292" s="94"/>
      <c r="W3292" s="17"/>
      <c r="X3292" s="94" t="str">
        <f>IFERROR(AVERAGE(V3292:W3292),"")</f>
        <v/>
      </c>
      <c r="Y3292" s="17"/>
      <c r="Z3292" s="17"/>
      <c r="AA3292" s="71"/>
      <c r="AB3292" s="17"/>
      <c r="AC3292" s="190" t="str">
        <f>IF(J3292="","",IF(J3292&lt;&gt;0,INT(25.4347*POWER((18-J3292),1.81)),0))</f>
        <v/>
      </c>
      <c r="AD3292" s="190" t="str">
        <f>IFERROR(IF(Q3292&lt;&gt;0,INT(0.14354*POWER(((10*Q3292)-220),1.4)),0),"")</f>
        <v/>
      </c>
      <c r="AE3292" s="190" t="str">
        <f>IFERROR(IF(T3292&lt;&gt;0,INT(51.39*POWER((T3292-1.5),1.05)),0),"")</f>
        <v/>
      </c>
      <c r="AF3292" s="190">
        <f>IF(U3292&lt;&gt;0,INT(0.8465*POWER(((100*U3292)-75),1.42)),0)</f>
        <v>0</v>
      </c>
      <c r="AG3292" s="190" t="str">
        <f>IFERROR(IF(X3292&lt;&gt;0,INT(1.53775*POWER((82-X3292),1.81)),0),"")</f>
        <v/>
      </c>
      <c r="AH3292" s="190" t="str">
        <f>IF(Y3292="","",IF(Y3292&lt;&gt;0,INT(5.74352*POWER((28.5-Y3292),1.92)),0))</f>
        <v/>
      </c>
      <c r="AI3292" s="190">
        <f>IF(Z3292&lt;&gt;0,INT(12.91*POWER((Z3292-4),1.1)),0)</f>
        <v>0</v>
      </c>
      <c r="AJ3292" s="190" t="str">
        <f>IF(AA3292="","",IF(AA3292&lt;&gt;0,INT(0.2797*POWER(((100*AA3292)),1.35)),0))</f>
        <v/>
      </c>
      <c r="AK3292" s="191" t="str">
        <f>IF(AB3292="","",IF(AB3292&lt;&gt;0,INT(100.14*POWER((AB3292-1),1.08)),0))</f>
        <v/>
      </c>
      <c r="AL3292" s="192">
        <f>COUNT(J3292,Q3292,T3292,X3292,Y3292,AA3292,AB3292)</f>
        <v>0</v>
      </c>
      <c r="AM3292" s="193" t="str">
        <f>IF(AL3292=0,"",SUM(AC3292:AK3292))</f>
        <v/>
      </c>
    </row>
    <row r="3293" spans="1:39" s="6" customFormat="1" outlineLevel="1">
      <c r="A3293"/>
      <c r="B3293" s="257"/>
      <c r="C3293" s="126" t="s">
        <v>65</v>
      </c>
      <c r="D3293" s="33"/>
      <c r="E3293" s="33"/>
      <c r="F3293" s="223"/>
      <c r="G3293" s="224"/>
      <c r="H3293" s="18"/>
      <c r="I3293" s="44"/>
      <c r="J3293" s="107" t="str">
        <f>IFERROR((J3290-J3292)/J3292*100%,"")</f>
        <v/>
      </c>
      <c r="K3293" s="107" t="str">
        <f t="shared" ref="K3293:T3293" si="14559">IFERROR((K3292-K3290)/K3292*100%,"")</f>
        <v/>
      </c>
      <c r="L3293" s="107" t="str">
        <f t="shared" si="14559"/>
        <v/>
      </c>
      <c r="M3293" s="107" t="str">
        <f t="shared" si="14559"/>
        <v/>
      </c>
      <c r="N3293" s="107" t="str">
        <f t="shared" si="14559"/>
        <v/>
      </c>
      <c r="O3293" s="107" t="str">
        <f t="shared" si="14559"/>
        <v/>
      </c>
      <c r="P3293" s="107" t="str">
        <f t="shared" si="14559"/>
        <v/>
      </c>
      <c r="Q3293" s="107" t="str">
        <f t="shared" si="14559"/>
        <v/>
      </c>
      <c r="R3293" s="107" t="str">
        <f t="shared" si="14559"/>
        <v/>
      </c>
      <c r="S3293" s="107" t="str">
        <f t="shared" si="14559"/>
        <v/>
      </c>
      <c r="T3293" s="107" t="str">
        <f t="shared" si="14559"/>
        <v/>
      </c>
      <c r="U3293" s="107" t="str">
        <f t="shared" ref="U3293" si="14560">IFERROR((U3292-U3291)/U3292*100%,"")</f>
        <v/>
      </c>
      <c r="V3293" s="107" t="str">
        <f>IFERROR((V3290-V3292)/V3292*100%,"")</f>
        <v/>
      </c>
      <c r="W3293" s="107" t="str">
        <f>IFERROR((W3290-W3292)/W3292*100%,"")</f>
        <v/>
      </c>
      <c r="X3293" s="107" t="str">
        <f>IFERROR((X3290-X3292)/X3292*100%,"")</f>
        <v/>
      </c>
      <c r="Y3293" s="107" t="str">
        <f>IFERROR((Y3290-Y3292)/Y3292*100%,"")</f>
        <v/>
      </c>
      <c r="Z3293" s="107" t="str">
        <f t="shared" ref="Z3293" si="14561">IFERROR((Z3292-Z3291)/Z3292*100%,"")</f>
        <v/>
      </c>
      <c r="AA3293" s="107" t="str">
        <f>IFERROR((AA3292-AA3290)/AA3292*100%,"")</f>
        <v/>
      </c>
      <c r="AB3293" s="107" t="str">
        <f>IFERROR((AB3292-AB3290)/AB3292*100%,"")</f>
        <v/>
      </c>
      <c r="AC3293" s="194" t="str">
        <f t="shared" ref="AC3293" si="14562">IFERROR((AC3292-AC3291)/AC3292*100%,"")</f>
        <v/>
      </c>
      <c r="AD3293" s="194" t="str">
        <f t="shared" ref="AD3293" si="14563">IFERROR((AD3292-AD3291)/AD3292*100%,"")</f>
        <v/>
      </c>
      <c r="AE3293" s="194" t="str">
        <f t="shared" ref="AE3293" si="14564">IFERROR((AE3292-AE3291)/AE3292*100%,"")</f>
        <v/>
      </c>
      <c r="AF3293" s="194" t="str">
        <f t="shared" ref="AF3293" si="14565">IFERROR((AF3292-AF3291)/AF3292*100%,"")</f>
        <v/>
      </c>
      <c r="AG3293" s="194" t="str">
        <f t="shared" ref="AG3293" si="14566">IFERROR((AG3292-AG3291)/AG3292*100%,"")</f>
        <v/>
      </c>
      <c r="AH3293" s="194" t="str">
        <f t="shared" ref="AH3293" si="14567">IFERROR((AH3292-AH3291)/AH3292*100%,"")</f>
        <v/>
      </c>
      <c r="AI3293" s="194" t="str">
        <f t="shared" ref="AI3293" si="14568">IFERROR((AI3292-AI3291)/AI3292*100%,"")</f>
        <v/>
      </c>
      <c r="AJ3293" s="194" t="str">
        <f t="shared" ref="AJ3293" si="14569">IFERROR((AJ3292-AJ3291)/AJ3292*100%,"")</f>
        <v/>
      </c>
      <c r="AK3293" s="194" t="str">
        <f t="shared" ref="AK3293" si="14570">IFERROR((AK3292-AK3291)/AK3292*100%,"")</f>
        <v/>
      </c>
      <c r="AL3293" s="194" t="str">
        <f t="shared" ref="AL3293" si="14571">IFERROR((AL3292-AL3291)/AL3292*100%,"")</f>
        <v/>
      </c>
      <c r="AM3293" s="227" t="str">
        <f>IFERROR((AM3292-AM3290)/AM3292*100%,"")</f>
        <v/>
      </c>
    </row>
    <row r="3294" spans="1:39" s="45" customFormat="1" outlineLevel="1">
      <c r="B3294" s="115"/>
      <c r="C3294" s="32"/>
      <c r="D3294" s="33"/>
      <c r="E3294" s="33"/>
      <c r="F3294" s="33"/>
      <c r="G3294" s="33"/>
      <c r="H3294" s="18"/>
      <c r="I3294" s="44"/>
      <c r="J3294" s="34"/>
      <c r="K3294" s="34"/>
      <c r="L3294" s="34"/>
      <c r="M3294" s="34"/>
      <c r="N3294" s="34"/>
      <c r="O3294" s="34"/>
      <c r="P3294" s="34"/>
      <c r="Q3294" s="34"/>
      <c r="R3294" s="34"/>
      <c r="S3294" s="34"/>
      <c r="T3294" s="34"/>
      <c r="U3294" s="34"/>
      <c r="V3294" s="34"/>
      <c r="W3294" s="34"/>
      <c r="X3294" s="34"/>
      <c r="Y3294" s="34"/>
      <c r="Z3294" s="34"/>
      <c r="AA3294" s="34"/>
      <c r="AB3294" s="34"/>
      <c r="AC3294" s="195"/>
      <c r="AD3294" s="196"/>
      <c r="AE3294" s="196"/>
      <c r="AF3294" s="196"/>
      <c r="AG3294" s="196"/>
      <c r="AH3294" s="196"/>
      <c r="AI3294" s="196"/>
      <c r="AJ3294" s="196"/>
      <c r="AK3294" s="197"/>
      <c r="AL3294" s="196"/>
      <c r="AM3294" s="198"/>
    </row>
    <row r="3295" spans="1:39" s="6" customFormat="1" outlineLevel="1">
      <c r="B3295" s="116"/>
      <c r="C3295" s="35"/>
      <c r="D3295" s="36"/>
      <c r="E3295" s="36"/>
      <c r="F3295" s="36"/>
      <c r="G3295" s="36"/>
      <c r="H3295" s="37"/>
      <c r="I3295" s="38" t="s">
        <v>24</v>
      </c>
      <c r="J3295" s="21" t="e">
        <f>AVERAGE(J3275:J3276,J3278,J3280,J3282,J3284,J3286,J3288,J3290,J3292)</f>
        <v>#DIV/0!</v>
      </c>
      <c r="K3295" s="21" t="e">
        <f t="shared" ref="K3295:AB3295" si="14572">AVERAGE(K3275:K3276,K3278,K3280,K3282,K3284,K3286,K3288,K3290,K3292)</f>
        <v>#DIV/0!</v>
      </c>
      <c r="L3295" s="21" t="e">
        <f t="shared" si="14572"/>
        <v>#DIV/0!</v>
      </c>
      <c r="M3295" s="21" t="e">
        <f t="shared" si="14572"/>
        <v>#DIV/0!</v>
      </c>
      <c r="N3295" s="21" t="e">
        <f t="shared" si="14572"/>
        <v>#DIV/0!</v>
      </c>
      <c r="O3295" s="21" t="e">
        <f t="shared" si="14572"/>
        <v>#DIV/0!</v>
      </c>
      <c r="P3295" s="21" t="e">
        <f t="shared" si="14572"/>
        <v>#DIV/0!</v>
      </c>
      <c r="Q3295" s="21">
        <f t="shared" si="14572"/>
        <v>0</v>
      </c>
      <c r="R3295" s="21" t="e">
        <f t="shared" si="14572"/>
        <v>#DIV/0!</v>
      </c>
      <c r="S3295" s="21" t="e">
        <f t="shared" si="14572"/>
        <v>#DIV/0!</v>
      </c>
      <c r="T3295" s="21">
        <f t="shared" si="14572"/>
        <v>0</v>
      </c>
      <c r="U3295" s="21" t="e">
        <f t="shared" si="14572"/>
        <v>#DIV/0!</v>
      </c>
      <c r="V3295" s="21" t="e">
        <f t="shared" si="14572"/>
        <v>#DIV/0!</v>
      </c>
      <c r="W3295" s="21" t="e">
        <f t="shared" si="14572"/>
        <v>#DIV/0!</v>
      </c>
      <c r="X3295" s="21" t="e">
        <f t="shared" si="14572"/>
        <v>#DIV/0!</v>
      </c>
      <c r="Y3295" s="21" t="e">
        <f t="shared" si="14572"/>
        <v>#DIV/0!</v>
      </c>
      <c r="Z3295" s="21" t="e">
        <f t="shared" si="14572"/>
        <v>#DIV/0!</v>
      </c>
      <c r="AA3295" s="21" t="e">
        <f t="shared" si="14572"/>
        <v>#DIV/0!</v>
      </c>
      <c r="AB3295" s="21" t="e">
        <f t="shared" si="14572"/>
        <v>#DIV/0!</v>
      </c>
      <c r="AC3295" s="199"/>
      <c r="AD3295" s="200"/>
      <c r="AE3295" s="200"/>
      <c r="AF3295" s="200"/>
      <c r="AG3295" s="200"/>
      <c r="AH3295" s="200"/>
      <c r="AI3295" s="200"/>
      <c r="AJ3295" s="200"/>
      <c r="AK3295" s="201"/>
      <c r="AL3295" s="200"/>
      <c r="AM3295" s="202"/>
    </row>
    <row r="3296" spans="1:39" s="6" customFormat="1" outlineLevel="1">
      <c r="B3296" s="116"/>
      <c r="C3296" s="35"/>
      <c r="D3296" s="36"/>
      <c r="E3296" s="36"/>
      <c r="F3296" s="36"/>
      <c r="G3296" s="36"/>
      <c r="H3296" s="37"/>
      <c r="I3296" s="38" t="s">
        <v>26</v>
      </c>
      <c r="J3296" s="21">
        <f>MIN(J3275:J3276,J3278,J3280,J3282,J3284,J3286,J3288,J3290,J3292)</f>
        <v>0</v>
      </c>
      <c r="K3296" s="21">
        <f t="shared" ref="K3296:AB3296" si="14573">MIN(K3275:K3276,K3278,K3280,K3282,K3284,K3286,K3288,K3290,K3292)</f>
        <v>0</v>
      </c>
      <c r="L3296" s="21">
        <f t="shared" si="14573"/>
        <v>0</v>
      </c>
      <c r="M3296" s="21">
        <f t="shared" si="14573"/>
        <v>0</v>
      </c>
      <c r="N3296" s="21">
        <f t="shared" si="14573"/>
        <v>0</v>
      </c>
      <c r="O3296" s="21">
        <f t="shared" si="14573"/>
        <v>0</v>
      </c>
      <c r="P3296" s="21">
        <f t="shared" si="14573"/>
        <v>0</v>
      </c>
      <c r="Q3296" s="21">
        <f t="shared" si="14573"/>
        <v>0</v>
      </c>
      <c r="R3296" s="21">
        <f t="shared" si="14573"/>
        <v>0</v>
      </c>
      <c r="S3296" s="21">
        <f t="shared" si="14573"/>
        <v>0</v>
      </c>
      <c r="T3296" s="21">
        <f t="shared" si="14573"/>
        <v>0</v>
      </c>
      <c r="U3296" s="21">
        <f t="shared" si="14573"/>
        <v>0</v>
      </c>
      <c r="V3296" s="21">
        <f t="shared" si="14573"/>
        <v>0</v>
      </c>
      <c r="W3296" s="21">
        <f t="shared" si="14573"/>
        <v>0</v>
      </c>
      <c r="X3296" s="21" t="e">
        <f t="shared" si="14573"/>
        <v>#DIV/0!</v>
      </c>
      <c r="Y3296" s="21">
        <f t="shared" si="14573"/>
        <v>0</v>
      </c>
      <c r="Z3296" s="21">
        <f t="shared" si="14573"/>
        <v>0</v>
      </c>
      <c r="AA3296" s="21">
        <f t="shared" si="14573"/>
        <v>0</v>
      </c>
      <c r="AB3296" s="21">
        <f t="shared" si="14573"/>
        <v>0</v>
      </c>
      <c r="AC3296" s="199"/>
      <c r="AD3296" s="200"/>
      <c r="AE3296" s="200"/>
      <c r="AF3296" s="200"/>
      <c r="AG3296" s="200"/>
      <c r="AH3296" s="200"/>
      <c r="AI3296" s="200"/>
      <c r="AJ3296" s="200"/>
      <c r="AK3296" s="201"/>
      <c r="AL3296" s="200"/>
      <c r="AM3296" s="202"/>
    </row>
    <row r="3297" spans="1:39" s="6" customFormat="1" outlineLevel="1">
      <c r="B3297" s="116"/>
      <c r="C3297" s="35"/>
      <c r="D3297" s="36"/>
      <c r="E3297" s="36"/>
      <c r="F3297" s="36"/>
      <c r="G3297" s="36"/>
      <c r="H3297" s="37"/>
      <c r="I3297" s="38" t="s">
        <v>25</v>
      </c>
      <c r="J3297" s="21">
        <f>MAX(J3275:J3276,J3278,J3280,J3282,J3284,J3286,J3288,J3290,J3292)</f>
        <v>0</v>
      </c>
      <c r="K3297" s="21">
        <f t="shared" ref="K3297:AB3297" si="14574">MAX(K3275:K3276,K3278,K3280,K3282,K3284,K3286,K3288,K3290,K3292)</f>
        <v>0</v>
      </c>
      <c r="L3297" s="21">
        <f t="shared" si="14574"/>
        <v>0</v>
      </c>
      <c r="M3297" s="21">
        <f t="shared" si="14574"/>
        <v>0</v>
      </c>
      <c r="N3297" s="21">
        <f t="shared" si="14574"/>
        <v>0</v>
      </c>
      <c r="O3297" s="21">
        <f t="shared" si="14574"/>
        <v>0</v>
      </c>
      <c r="P3297" s="21">
        <f t="shared" si="14574"/>
        <v>0</v>
      </c>
      <c r="Q3297" s="21">
        <f t="shared" si="14574"/>
        <v>0</v>
      </c>
      <c r="R3297" s="21">
        <f t="shared" si="14574"/>
        <v>0</v>
      </c>
      <c r="S3297" s="21">
        <f t="shared" si="14574"/>
        <v>0</v>
      </c>
      <c r="T3297" s="21">
        <f t="shared" si="14574"/>
        <v>0</v>
      </c>
      <c r="U3297" s="21">
        <f t="shared" si="14574"/>
        <v>0</v>
      </c>
      <c r="V3297" s="21">
        <f t="shared" si="14574"/>
        <v>0</v>
      </c>
      <c r="W3297" s="21">
        <f t="shared" si="14574"/>
        <v>0</v>
      </c>
      <c r="X3297" s="21" t="e">
        <f t="shared" si="14574"/>
        <v>#DIV/0!</v>
      </c>
      <c r="Y3297" s="21">
        <f t="shared" si="14574"/>
        <v>0</v>
      </c>
      <c r="Z3297" s="21">
        <f t="shared" si="14574"/>
        <v>0</v>
      </c>
      <c r="AA3297" s="21">
        <f t="shared" si="14574"/>
        <v>0</v>
      </c>
      <c r="AB3297" s="21">
        <f t="shared" si="14574"/>
        <v>0</v>
      </c>
      <c r="AC3297" s="199"/>
      <c r="AD3297" s="200"/>
      <c r="AE3297" s="200"/>
      <c r="AF3297" s="200"/>
      <c r="AG3297" s="200"/>
      <c r="AH3297" s="200"/>
      <c r="AI3297" s="200"/>
      <c r="AJ3297" s="200"/>
      <c r="AK3297" s="201"/>
      <c r="AL3297" s="200"/>
      <c r="AM3297" s="202"/>
    </row>
    <row r="3298" spans="1:39" s="6" customFormat="1" outlineLevel="1">
      <c r="B3298" s="116"/>
      <c r="C3298" s="35"/>
      <c r="D3298" s="36"/>
      <c r="E3298" s="36"/>
      <c r="F3298" s="36"/>
      <c r="G3298" s="36"/>
      <c r="H3298" s="37"/>
      <c r="I3298" s="38"/>
      <c r="J3298" s="21"/>
      <c r="K3298" s="21"/>
      <c r="L3298" s="21"/>
      <c r="M3298" s="21"/>
      <c r="N3298" s="21"/>
      <c r="O3298" s="21"/>
      <c r="P3298" s="21"/>
      <c r="Q3298" s="21"/>
      <c r="R3298" s="21"/>
      <c r="S3298" s="21"/>
      <c r="T3298" s="21"/>
      <c r="U3298" s="21"/>
      <c r="V3298" s="21"/>
      <c r="W3298" s="21"/>
      <c r="X3298" s="21"/>
      <c r="Y3298" s="21"/>
      <c r="Z3298" s="21"/>
      <c r="AA3298" s="21"/>
      <c r="AB3298" s="21"/>
      <c r="AC3298" s="200"/>
      <c r="AD3298" s="200"/>
      <c r="AE3298" s="200"/>
      <c r="AF3298" s="200"/>
      <c r="AG3298" s="200"/>
      <c r="AH3298" s="200"/>
      <c r="AI3298" s="200"/>
      <c r="AJ3298" s="200"/>
      <c r="AK3298" s="200"/>
      <c r="AL3298" s="200"/>
      <c r="AM3298" s="202"/>
    </row>
    <row r="3299" spans="1:39" s="31" customFormat="1" ht="16.5" outlineLevel="1" thickBot="1">
      <c r="B3299" s="117"/>
      <c r="C3299" s="39"/>
      <c r="D3299" s="40"/>
      <c r="E3299" s="40"/>
      <c r="F3299" s="40"/>
      <c r="G3299" s="40"/>
      <c r="H3299" s="41"/>
      <c r="I3299" s="42"/>
      <c r="J3299" s="43"/>
      <c r="K3299" s="43"/>
      <c r="L3299" s="43"/>
      <c r="M3299" s="43"/>
      <c r="N3299" s="43"/>
      <c r="O3299" s="43"/>
      <c r="P3299" s="43"/>
      <c r="Q3299" s="43"/>
      <c r="R3299" s="43"/>
      <c r="S3299" s="43"/>
      <c r="T3299" s="43"/>
      <c r="U3299" s="43"/>
      <c r="V3299" s="43"/>
      <c r="W3299" s="43"/>
      <c r="X3299" s="43"/>
      <c r="Y3299" s="43"/>
      <c r="Z3299" s="43"/>
      <c r="AA3299" s="43"/>
      <c r="AB3299" s="43"/>
      <c r="AC3299" s="204"/>
      <c r="AD3299" s="204"/>
      <c r="AE3299" s="204"/>
      <c r="AF3299" s="204"/>
      <c r="AG3299" s="204"/>
      <c r="AH3299" s="204"/>
      <c r="AI3299" s="204"/>
      <c r="AJ3299" s="204"/>
      <c r="AK3299" s="204"/>
      <c r="AL3299" s="204"/>
      <c r="AM3299" s="205"/>
    </row>
    <row r="3300" spans="1:39" customFormat="1">
      <c r="B3300" s="118"/>
      <c r="C3300" s="28"/>
      <c r="D3300" s="19"/>
      <c r="E3300" s="19"/>
      <c r="F3300" s="19"/>
      <c r="G3300" s="19"/>
      <c r="H3300" s="29"/>
      <c r="I3300" s="20"/>
      <c r="J3300" s="30"/>
      <c r="K3300" s="30"/>
      <c r="L3300" s="30"/>
      <c r="M3300" s="30"/>
      <c r="N3300" s="30"/>
      <c r="O3300" s="30"/>
      <c r="P3300" s="30"/>
      <c r="Q3300" s="30"/>
      <c r="R3300" s="30"/>
      <c r="S3300" s="30"/>
      <c r="T3300" s="30"/>
      <c r="U3300" s="30"/>
      <c r="V3300" s="30"/>
      <c r="W3300" s="30"/>
      <c r="X3300" s="30"/>
      <c r="Y3300" s="30"/>
      <c r="Z3300" s="30"/>
      <c r="AA3300" s="30"/>
      <c r="AB3300" s="30"/>
      <c r="AC3300" s="206"/>
      <c r="AD3300" s="206"/>
      <c r="AE3300" s="206"/>
      <c r="AF3300" s="206"/>
      <c r="AG3300" s="206"/>
      <c r="AH3300" s="206"/>
      <c r="AI3300" s="206"/>
      <c r="AJ3300" s="206"/>
      <c r="AK3300" s="206"/>
      <c r="AL3300" s="206"/>
      <c r="AM3300" s="207"/>
    </row>
    <row r="3301" spans="1:39" customFormat="1" outlineLevel="1">
      <c r="B3301" s="114" t="s">
        <v>41</v>
      </c>
      <c r="C3301" s="28"/>
      <c r="D3301" s="19"/>
      <c r="E3301" s="19"/>
      <c r="F3301" s="19"/>
      <c r="G3301" s="19"/>
      <c r="H3301" s="29"/>
      <c r="I3301" s="20"/>
      <c r="J3301" s="30"/>
      <c r="K3301" s="30"/>
      <c r="L3301" s="30"/>
      <c r="M3301" s="30"/>
      <c r="N3301" s="30"/>
      <c r="O3301" s="30"/>
      <c r="P3301" s="30"/>
      <c r="Q3301" s="30"/>
      <c r="R3301" s="30"/>
      <c r="S3301" s="30"/>
      <c r="T3301" s="30"/>
      <c r="U3301" s="30"/>
      <c r="V3301" s="30"/>
      <c r="W3301" s="30"/>
      <c r="X3301" s="30"/>
      <c r="Y3301" s="30"/>
      <c r="Z3301" s="30"/>
      <c r="AA3301" s="30"/>
      <c r="AB3301" s="30"/>
      <c r="AC3301" s="206"/>
      <c r="AD3301" s="206"/>
      <c r="AE3301" s="206"/>
      <c r="AF3301" s="206"/>
      <c r="AG3301" s="206"/>
      <c r="AH3301" s="206"/>
      <c r="AI3301" s="206"/>
      <c r="AJ3301" s="206"/>
      <c r="AK3301" s="206"/>
      <c r="AL3301" s="206"/>
      <c r="AM3301" s="207"/>
    </row>
    <row r="3302" spans="1:39" customFormat="1" outlineLevel="1">
      <c r="A3302" t="str">
        <f>B3302&amp;C3302</f>
        <v>Surname, Forename1</v>
      </c>
      <c r="B3302" s="255" t="s">
        <v>28</v>
      </c>
      <c r="C3302" s="122">
        <v>1</v>
      </c>
      <c r="D3302" s="26" t="s">
        <v>22</v>
      </c>
      <c r="E3302" s="103"/>
      <c r="F3302" s="217"/>
      <c r="G3302" s="218"/>
      <c r="H3302" s="16"/>
      <c r="I3302" s="16"/>
      <c r="J3302" s="17"/>
      <c r="K3302" s="94"/>
      <c r="L3302" s="94"/>
      <c r="M3302" s="94"/>
      <c r="N3302" s="94"/>
      <c r="O3302" s="94"/>
      <c r="P3302" s="94"/>
      <c r="Q3302" s="17">
        <f>SUM(K3302:P3302)</f>
        <v>0</v>
      </c>
      <c r="R3302" s="94"/>
      <c r="S3302" s="94"/>
      <c r="T3302" s="17">
        <f>SUM(R3302:S3302)</f>
        <v>0</v>
      </c>
      <c r="U3302" s="17"/>
      <c r="V3302" s="94"/>
      <c r="W3302" s="17"/>
      <c r="X3302" s="94" t="e">
        <f>AVERAGE(V3302:W3302)</f>
        <v>#DIV/0!</v>
      </c>
      <c r="Y3302" s="17"/>
      <c r="Z3302" s="17"/>
      <c r="AA3302" s="17"/>
      <c r="AB3302" s="17"/>
      <c r="AC3302" s="190">
        <f>IF(J3302&lt;&gt;0,INT(25.4347*POWER((18-J3302),1.81)),0)</f>
        <v>0</v>
      </c>
      <c r="AD3302" s="190">
        <f>IF(Q3302&lt;&gt;0,INT(0.14354*POWER(((10*Q3302)-220),1.4)),0)</f>
        <v>0</v>
      </c>
      <c r="AE3302" s="190">
        <f>IF(T3302&lt;&gt;0,INT(51.39*POWER((T3302-1.5),1.05)),0)</f>
        <v>0</v>
      </c>
      <c r="AF3302" s="190">
        <f>IF(U3302&lt;&gt;0,INT(0.8465*POWER(((100*U3302)-75),1.42)),0)</f>
        <v>0</v>
      </c>
      <c r="AG3302" s="190" t="e">
        <f>IF(X3302&lt;&gt;0,INT(1.53775*POWER((82-X3302),1.81)),0)</f>
        <v>#DIV/0!</v>
      </c>
      <c r="AH3302" s="190">
        <f>IF(Y3302&lt;&gt;0,INT(5.74352*POWER((28.5-Y3302),1.92)),0)</f>
        <v>0</v>
      </c>
      <c r="AI3302" s="190">
        <f>IF(Z3302&lt;&gt;0,INT(12.91*POWER((Z3302-4),1.1)),0)</f>
        <v>0</v>
      </c>
      <c r="AJ3302" s="190">
        <f>IF(AA3302&lt;&gt;0,INT(0.2797*POWER(((100*AA3302)),1.35)),0)</f>
        <v>0</v>
      </c>
      <c r="AK3302" s="191">
        <f>IF(AB3302&lt;&gt;0,INT(100.14*POWER((AB3302-1),1.08)),0)</f>
        <v>0</v>
      </c>
      <c r="AL3302" s="208">
        <v>7</v>
      </c>
      <c r="AM3302" s="193" t="e">
        <f>SUM(AC3302:AK3302)</f>
        <v>#DIV/0!</v>
      </c>
    </row>
    <row r="3303" spans="1:39" customFormat="1" outlineLevel="1">
      <c r="A3303" t="str">
        <f>B3302&amp;C3303</f>
        <v>Surname, Forename2</v>
      </c>
      <c r="B3303" s="256"/>
      <c r="C3303" s="123">
        <v>2</v>
      </c>
      <c r="D3303" s="26" t="s">
        <v>22</v>
      </c>
      <c r="E3303" s="103"/>
      <c r="F3303" s="219"/>
      <c r="G3303" s="220"/>
      <c r="H3303" s="15"/>
      <c r="I3303" s="16"/>
      <c r="J3303" s="17"/>
      <c r="K3303" s="94"/>
      <c r="L3303" s="94"/>
      <c r="M3303" s="94"/>
      <c r="N3303" s="94"/>
      <c r="O3303" s="94"/>
      <c r="P3303" s="94"/>
      <c r="Q3303" s="17" t="str">
        <f>IF(SUM(K3303:P3303)=0,"",SUM(K3303:P3303))</f>
        <v/>
      </c>
      <c r="R3303" s="94"/>
      <c r="S3303" s="94"/>
      <c r="T3303" s="17" t="str">
        <f>IF(SUM(R3303:S3303)=0,"",SUM(R3303:S3303))</f>
        <v/>
      </c>
      <c r="U3303" s="17"/>
      <c r="V3303" s="94"/>
      <c r="W3303" s="17"/>
      <c r="X3303" s="94" t="str">
        <f>IFERROR(AVERAGE(V3303:W3303),"")</f>
        <v/>
      </c>
      <c r="Y3303" s="17"/>
      <c r="Z3303" s="17"/>
      <c r="AA3303" s="71"/>
      <c r="AB3303" s="17"/>
      <c r="AC3303" s="190" t="str">
        <f>IF(J3303="","",IF(J3303&lt;&gt;0,INT(25.4347*POWER((18-J3303),1.81)),0))</f>
        <v/>
      </c>
      <c r="AD3303" s="190" t="str">
        <f>IFERROR(IF(Q3303&lt;&gt;0,INT(0.14354*POWER(((10*Q3303)-220),1.4)),0),"")</f>
        <v/>
      </c>
      <c r="AE3303" s="190" t="str">
        <f>IFERROR(IF(T3303&lt;&gt;0,INT(51.39*POWER((T3303-1.5),1.05)),0),"")</f>
        <v/>
      </c>
      <c r="AF3303" s="190">
        <f>IF(U3303&lt;&gt;0,INT(0.8465*POWER(((100*U3303)-75),1.42)),0)</f>
        <v>0</v>
      </c>
      <c r="AG3303" s="190" t="str">
        <f>IFERROR(IF(X3303&lt;&gt;0,INT(1.53775*POWER((82-X3303),1.81)),0),"")</f>
        <v/>
      </c>
      <c r="AH3303" s="190" t="str">
        <f>IF(Y3303="","",IF(Y3303&lt;&gt;0,INT(5.74352*POWER((28.5-Y3303),1.92)),0))</f>
        <v/>
      </c>
      <c r="AI3303" s="190">
        <f>IF(Z3303&lt;&gt;0,INT(12.91*POWER((Z3303-4),1.1)),0)</f>
        <v>0</v>
      </c>
      <c r="AJ3303" s="190" t="str">
        <f>IF(AA3303="","",IF(AA3303&lt;&gt;0,INT(0.2797*POWER(((100*AA3303)),1.35)),0))</f>
        <v/>
      </c>
      <c r="AK3303" s="191" t="str">
        <f>IF(AB3303="","",IF(AB3303&lt;&gt;0,INT(100.14*POWER((AB3303-1),1.08)),0))</f>
        <v/>
      </c>
      <c r="AL3303" s="192">
        <f>COUNT(J3303,Q3303,T3303,X3303,Y3303,AA3303,AB3303)</f>
        <v>0</v>
      </c>
      <c r="AM3303" s="193" t="str">
        <f>IF(AL3303=0,"",SUM(AC3303:AK3303))</f>
        <v/>
      </c>
    </row>
    <row r="3304" spans="1:39" customFormat="1" outlineLevel="1">
      <c r="B3304" s="256"/>
      <c r="C3304" s="124" t="s">
        <v>65</v>
      </c>
      <c r="D3304" s="103"/>
      <c r="E3304" s="103"/>
      <c r="F3304" s="219"/>
      <c r="G3304" s="220"/>
      <c r="H3304" s="104"/>
      <c r="I3304" s="105"/>
      <c r="J3304" s="107" t="str">
        <f>IFERROR((J3302-J3303)/J3303*100%,"")</f>
        <v/>
      </c>
      <c r="K3304" s="107" t="str">
        <f>IFERROR((K3303-K3302)/K3303*100%,"")</f>
        <v/>
      </c>
      <c r="L3304" s="107" t="str">
        <f t="shared" ref="L3304:S3304" si="14575">IFERROR((L3303-L3302)/L3303*100%,"")</f>
        <v/>
      </c>
      <c r="M3304" s="107" t="str">
        <f t="shared" si="14575"/>
        <v/>
      </c>
      <c r="N3304" s="107" t="str">
        <f t="shared" si="14575"/>
        <v/>
      </c>
      <c r="O3304" s="107" t="str">
        <f t="shared" si="14575"/>
        <v/>
      </c>
      <c r="P3304" s="107" t="str">
        <f t="shared" si="14575"/>
        <v/>
      </c>
      <c r="Q3304" s="107" t="str">
        <f t="shared" si="14575"/>
        <v/>
      </c>
      <c r="R3304" s="107" t="str">
        <f t="shared" si="14575"/>
        <v/>
      </c>
      <c r="S3304" s="107" t="str">
        <f t="shared" si="14575"/>
        <v/>
      </c>
      <c r="T3304" s="107" t="str">
        <f>IFERROR((T3303-T3302)/T3303*100%,"")</f>
        <v/>
      </c>
      <c r="U3304" s="107" t="str">
        <f t="shared" ref="U3304" si="14576">IFERROR((U3303-U3302)/U3303*100%,"")</f>
        <v/>
      </c>
      <c r="V3304" s="107" t="str">
        <f>IFERROR((V3302-V3303)/V3303*100%,"")</f>
        <v/>
      </c>
      <c r="W3304" s="107" t="str">
        <f>IFERROR((W3302-W3303)/W3303*100%,"")</f>
        <v/>
      </c>
      <c r="X3304" s="107" t="str">
        <f>IFERROR((X3302-X3303)/X3303*100%,"")</f>
        <v/>
      </c>
      <c r="Y3304" s="107" t="str">
        <f>IFERROR((Y3302-Y3303)/Y3303*100%,"")</f>
        <v/>
      </c>
      <c r="Z3304" s="107" t="str">
        <f t="shared" ref="Z3304:AB3304" si="14577">IFERROR((Z3303-Z3302)/Z3303*100%,"")</f>
        <v/>
      </c>
      <c r="AA3304" s="107" t="str">
        <f t="shared" si="14577"/>
        <v/>
      </c>
      <c r="AB3304" s="107" t="str">
        <f t="shared" si="14577"/>
        <v/>
      </c>
      <c r="AC3304" s="194" t="str">
        <f t="shared" ref="AC3304" si="14578">IFERROR((AC3303-AC3302)/AC3303*100%,"")</f>
        <v/>
      </c>
      <c r="AD3304" s="194" t="str">
        <f t="shared" ref="AD3304" si="14579">IFERROR((AD3303-AD3302)/AD3303*100%,"")</f>
        <v/>
      </c>
      <c r="AE3304" s="194" t="str">
        <f t="shared" ref="AE3304" si="14580">IFERROR((AE3303-AE3302)/AE3303*100%,"")</f>
        <v/>
      </c>
      <c r="AF3304" s="194" t="str">
        <f t="shared" ref="AF3304" si="14581">IFERROR((AF3303-AF3302)/AF3303*100%,"")</f>
        <v/>
      </c>
      <c r="AG3304" s="194" t="str">
        <f t="shared" ref="AG3304" si="14582">IFERROR((AG3303-AG3302)/AG3303*100%,"")</f>
        <v/>
      </c>
      <c r="AH3304" s="194" t="str">
        <f t="shared" ref="AH3304" si="14583">IFERROR((AH3303-AH3302)/AH3303*100%,"")</f>
        <v/>
      </c>
      <c r="AI3304" s="194" t="str">
        <f t="shared" ref="AI3304" si="14584">IFERROR((AI3303-AI3302)/AI3303*100%,"")</f>
        <v/>
      </c>
      <c r="AJ3304" s="194" t="str">
        <f t="shared" ref="AJ3304" si="14585">IFERROR((AJ3303-AJ3302)/AJ3303*100%,"")</f>
        <v/>
      </c>
      <c r="AK3304" s="194" t="str">
        <f t="shared" ref="AK3304" si="14586">IFERROR((AK3303-AK3302)/AK3303*100%,"")</f>
        <v/>
      </c>
      <c r="AL3304" s="194" t="str">
        <f t="shared" ref="AL3304:AM3304" si="14587">IFERROR((AL3303-AL3302)/AL3303*100%,"")</f>
        <v/>
      </c>
      <c r="AM3304" s="228" t="str">
        <f t="shared" si="14587"/>
        <v/>
      </c>
    </row>
    <row r="3305" spans="1:39" customFormat="1" outlineLevel="1">
      <c r="A3305" t="str">
        <f>B3302&amp;C3305</f>
        <v>Surname, Forename3</v>
      </c>
      <c r="B3305" s="256"/>
      <c r="C3305" s="123">
        <v>3</v>
      </c>
      <c r="D3305" s="26" t="s">
        <v>22</v>
      </c>
      <c r="E3305" s="103"/>
      <c r="F3305" s="219"/>
      <c r="G3305" s="220"/>
      <c r="H3305" s="15"/>
      <c r="I3305" s="16"/>
      <c r="J3305" s="17"/>
      <c r="K3305" s="94"/>
      <c r="L3305" s="94"/>
      <c r="M3305" s="94"/>
      <c r="N3305" s="94"/>
      <c r="O3305" s="94"/>
      <c r="P3305" s="94"/>
      <c r="Q3305" s="17" t="str">
        <f>IF(SUM(K3305:P3305)=0,"",SUM(K3305:P3305))</f>
        <v/>
      </c>
      <c r="R3305" s="94"/>
      <c r="S3305" s="94"/>
      <c r="T3305" s="17" t="str">
        <f>IF(SUM(R3305:S3305)=0,"",SUM(R3305:S3305))</f>
        <v/>
      </c>
      <c r="U3305" s="17"/>
      <c r="V3305" s="94"/>
      <c r="W3305" s="17"/>
      <c r="X3305" s="94" t="str">
        <f>IFERROR(AVERAGE(V3305:W3305),"")</f>
        <v/>
      </c>
      <c r="Y3305" s="17"/>
      <c r="Z3305" s="17"/>
      <c r="AA3305" s="71"/>
      <c r="AB3305" s="17"/>
      <c r="AC3305" s="190" t="str">
        <f>IF(J3305="","",IF(J3305&lt;&gt;0,INT(25.4347*POWER((18-J3305),1.81)),0))</f>
        <v/>
      </c>
      <c r="AD3305" s="190" t="str">
        <f>IFERROR(IF(Q3305&lt;&gt;0,INT(0.14354*POWER(((10*Q3305)-220),1.4)),0),"")</f>
        <v/>
      </c>
      <c r="AE3305" s="190" t="str">
        <f>IFERROR(IF(T3305&lt;&gt;0,INT(51.39*POWER((T3305-1.5),1.05)),0),"")</f>
        <v/>
      </c>
      <c r="AF3305" s="190">
        <f>IF(U3305&lt;&gt;0,INT(0.8465*POWER(((100*U3305)-75),1.42)),0)</f>
        <v>0</v>
      </c>
      <c r="AG3305" s="190" t="str">
        <f>IFERROR(IF(X3305&lt;&gt;0,INT(1.53775*POWER((82-X3305),1.81)),0),"")</f>
        <v/>
      </c>
      <c r="AH3305" s="190" t="str">
        <f>IF(Y3305="","",IF(Y3305&lt;&gt;0,INT(5.74352*POWER((28.5-Y3305),1.92)),0))</f>
        <v/>
      </c>
      <c r="AI3305" s="190">
        <f>IF(Z3305&lt;&gt;0,INT(12.91*POWER((Z3305-4),1.1)),0)</f>
        <v>0</v>
      </c>
      <c r="AJ3305" s="190" t="str">
        <f>IF(AA3305="","",IF(AA3305&lt;&gt;0,INT(0.2797*POWER(((100*AA3305)),1.35)),0))</f>
        <v/>
      </c>
      <c r="AK3305" s="191" t="str">
        <f>IF(AB3305="","",IF(AB3305&lt;&gt;0,INT(100.14*POWER((AB3305-1),1.08)),0))</f>
        <v/>
      </c>
      <c r="AL3305" s="192">
        <f>COUNT(J3305,Q3305,T3305,X3305,Y3305,AA3305,AB3305)</f>
        <v>0</v>
      </c>
      <c r="AM3305" s="193" t="str">
        <f>IF(AL3305=0,"",SUM(AC3305:AK3305))</f>
        <v/>
      </c>
    </row>
    <row r="3306" spans="1:39" customFormat="1" outlineLevel="1">
      <c r="B3306" s="256"/>
      <c r="C3306" s="124" t="s">
        <v>65</v>
      </c>
      <c r="D3306" s="103"/>
      <c r="E3306" s="103"/>
      <c r="F3306" s="219"/>
      <c r="G3306" s="220"/>
      <c r="H3306" s="104"/>
      <c r="I3306" s="105"/>
      <c r="J3306" s="107" t="str">
        <f>IFERROR((J3303-J3305)/J3305*100%,"")</f>
        <v/>
      </c>
      <c r="K3306" s="107" t="str">
        <f t="shared" ref="K3306:T3306" si="14588">IFERROR((K3305-K3303)/K3305*100%,"")</f>
        <v/>
      </c>
      <c r="L3306" s="107" t="str">
        <f t="shared" si="14588"/>
        <v/>
      </c>
      <c r="M3306" s="107" t="str">
        <f t="shared" si="14588"/>
        <v/>
      </c>
      <c r="N3306" s="107" t="str">
        <f t="shared" si="14588"/>
        <v/>
      </c>
      <c r="O3306" s="107" t="str">
        <f t="shared" si="14588"/>
        <v/>
      </c>
      <c r="P3306" s="107" t="str">
        <f t="shared" si="14588"/>
        <v/>
      </c>
      <c r="Q3306" s="107" t="str">
        <f t="shared" si="14588"/>
        <v/>
      </c>
      <c r="R3306" s="107" t="str">
        <f t="shared" si="14588"/>
        <v/>
      </c>
      <c r="S3306" s="107" t="str">
        <f t="shared" si="14588"/>
        <v/>
      </c>
      <c r="T3306" s="107" t="str">
        <f t="shared" si="14588"/>
        <v/>
      </c>
      <c r="U3306" s="107" t="str">
        <f t="shared" ref="U3306" si="14589">IFERROR((U3305-U3304)/U3305*100%,"")</f>
        <v/>
      </c>
      <c r="V3306" s="107" t="str">
        <f>IFERROR((V3303-V3305)/V3305*100%,"")</f>
        <v/>
      </c>
      <c r="W3306" s="107" t="str">
        <f>IFERROR((W3303-W3305)/W3305*100%,"")</f>
        <v/>
      </c>
      <c r="X3306" s="107" t="str">
        <f>IFERROR((X3303-X3305)/X3305*100%,"")</f>
        <v/>
      </c>
      <c r="Y3306" s="107" t="str">
        <f>IFERROR((Y3303-Y3305)/Y3305*100%,"")</f>
        <v/>
      </c>
      <c r="Z3306" s="107" t="str">
        <f t="shared" ref="Z3306" si="14590">IFERROR((Z3305-Z3304)/Z3305*100%,"")</f>
        <v/>
      </c>
      <c r="AA3306" s="107" t="str">
        <f>IFERROR((AA3305-AA3303)/AA3305*100%,"")</f>
        <v/>
      </c>
      <c r="AB3306" s="107" t="str">
        <f>IFERROR((AB3305-AB3303)/AB3305*100%,"")</f>
        <v/>
      </c>
      <c r="AC3306" s="194" t="str">
        <f t="shared" ref="AC3306" si="14591">IFERROR((AC3305-AC3304)/AC3305*100%,"")</f>
        <v/>
      </c>
      <c r="AD3306" s="194" t="str">
        <f t="shared" ref="AD3306" si="14592">IFERROR((AD3305-AD3304)/AD3305*100%,"")</f>
        <v/>
      </c>
      <c r="AE3306" s="194" t="str">
        <f t="shared" ref="AE3306" si="14593">IFERROR((AE3305-AE3304)/AE3305*100%,"")</f>
        <v/>
      </c>
      <c r="AF3306" s="194" t="str">
        <f t="shared" ref="AF3306" si="14594">IFERROR((AF3305-AF3304)/AF3305*100%,"")</f>
        <v/>
      </c>
      <c r="AG3306" s="194" t="str">
        <f t="shared" ref="AG3306" si="14595">IFERROR((AG3305-AG3304)/AG3305*100%,"")</f>
        <v/>
      </c>
      <c r="AH3306" s="194" t="str">
        <f t="shared" ref="AH3306" si="14596">IFERROR((AH3305-AH3304)/AH3305*100%,"")</f>
        <v/>
      </c>
      <c r="AI3306" s="194" t="str">
        <f t="shared" ref="AI3306" si="14597">IFERROR((AI3305-AI3304)/AI3305*100%,"")</f>
        <v/>
      </c>
      <c r="AJ3306" s="194" t="str">
        <f t="shared" ref="AJ3306" si="14598">IFERROR((AJ3305-AJ3304)/AJ3305*100%,"")</f>
        <v/>
      </c>
      <c r="AK3306" s="194" t="str">
        <f t="shared" ref="AK3306" si="14599">IFERROR((AK3305-AK3304)/AK3305*100%,"")</f>
        <v/>
      </c>
      <c r="AL3306" s="194" t="str">
        <f t="shared" ref="AL3306" si="14600">IFERROR((AL3305-AL3304)/AL3305*100%,"")</f>
        <v/>
      </c>
      <c r="AM3306" s="227" t="str">
        <f>IFERROR((AM3305-AM3303)/AM3305*100%,"")</f>
        <v/>
      </c>
    </row>
    <row r="3307" spans="1:39" customFormat="1" outlineLevel="1">
      <c r="A3307" t="str">
        <f>B3302&amp;C3307</f>
        <v>Surname, Forename4</v>
      </c>
      <c r="B3307" s="256"/>
      <c r="C3307" s="123">
        <v>4</v>
      </c>
      <c r="D3307" s="26" t="s">
        <v>22</v>
      </c>
      <c r="E3307" s="103"/>
      <c r="F3307" s="219"/>
      <c r="G3307" s="220"/>
      <c r="H3307" s="15"/>
      <c r="I3307" s="16"/>
      <c r="J3307" s="17"/>
      <c r="K3307" s="94"/>
      <c r="L3307" s="94"/>
      <c r="M3307" s="94"/>
      <c r="N3307" s="94"/>
      <c r="O3307" s="94"/>
      <c r="P3307" s="94"/>
      <c r="Q3307" s="17" t="str">
        <f>IF(SUM(K3307:P3307)=0,"",SUM(K3307:P3307))</f>
        <v/>
      </c>
      <c r="R3307" s="94"/>
      <c r="S3307" s="94"/>
      <c r="T3307" s="17" t="str">
        <f>IF(SUM(R3307:S3307)=0,"",SUM(R3307:S3307))</f>
        <v/>
      </c>
      <c r="U3307" s="17"/>
      <c r="V3307" s="94"/>
      <c r="W3307" s="17"/>
      <c r="X3307" s="94" t="str">
        <f>IFERROR(AVERAGE(V3307:W3307),"")</f>
        <v/>
      </c>
      <c r="Y3307" s="17"/>
      <c r="Z3307" s="17"/>
      <c r="AA3307" s="71"/>
      <c r="AB3307" s="17"/>
      <c r="AC3307" s="190" t="str">
        <f>IF(J3307="","",IF(J3307&lt;&gt;0,INT(25.4347*POWER((18-J3307),1.81)),0))</f>
        <v/>
      </c>
      <c r="AD3307" s="190" t="str">
        <f>IFERROR(IF(Q3307&lt;&gt;0,INT(0.14354*POWER(((10*Q3307)-220),1.4)),0),"")</f>
        <v/>
      </c>
      <c r="AE3307" s="190" t="str">
        <f>IFERROR(IF(T3307&lt;&gt;0,INT(51.39*POWER((T3307-1.5),1.05)),0),"")</f>
        <v/>
      </c>
      <c r="AF3307" s="190">
        <f>IF(U3307&lt;&gt;0,INT(0.8465*POWER(((100*U3307)-75),1.42)),0)</f>
        <v>0</v>
      </c>
      <c r="AG3307" s="190" t="str">
        <f>IFERROR(IF(X3307&lt;&gt;0,INT(1.53775*POWER((82-X3307),1.81)),0),"")</f>
        <v/>
      </c>
      <c r="AH3307" s="190" t="str">
        <f>IF(Y3307="","",IF(Y3307&lt;&gt;0,INT(5.74352*POWER((28.5-Y3307),1.92)),0))</f>
        <v/>
      </c>
      <c r="AI3307" s="190">
        <f>IF(Z3307&lt;&gt;0,INT(12.91*POWER((Z3307-4),1.1)),0)</f>
        <v>0</v>
      </c>
      <c r="AJ3307" s="190" t="str">
        <f>IF(AA3307="","",IF(AA3307&lt;&gt;0,INT(0.2797*POWER(((100*AA3307)),1.35)),0))</f>
        <v/>
      </c>
      <c r="AK3307" s="191" t="str">
        <f>IF(AB3307="","",IF(AB3307&lt;&gt;0,INT(100.14*POWER((AB3307-1),1.08)),0))</f>
        <v/>
      </c>
      <c r="AL3307" s="192">
        <f>COUNT(J3307,Q3307,T3307,X3307,Y3307,AA3307,AB3307)</f>
        <v>0</v>
      </c>
      <c r="AM3307" s="193" t="str">
        <f>IF(AL3307=0,"",SUM(AC3307:AK3307))</f>
        <v/>
      </c>
    </row>
    <row r="3308" spans="1:39" customFormat="1" outlineLevel="1">
      <c r="B3308" s="256"/>
      <c r="C3308" s="124" t="s">
        <v>65</v>
      </c>
      <c r="D3308" s="103"/>
      <c r="E3308" s="103"/>
      <c r="F3308" s="219"/>
      <c r="G3308" s="220"/>
      <c r="H3308" s="104"/>
      <c r="I3308" s="105"/>
      <c r="J3308" s="107" t="str">
        <f>IFERROR((J3305-J3307)/J3307*100%,"")</f>
        <v/>
      </c>
      <c r="K3308" s="107" t="str">
        <f t="shared" ref="K3308:T3308" si="14601">IFERROR((K3307-K3305)/K3307*100%,"")</f>
        <v/>
      </c>
      <c r="L3308" s="107" t="str">
        <f t="shared" si="14601"/>
        <v/>
      </c>
      <c r="M3308" s="107" t="str">
        <f t="shared" si="14601"/>
        <v/>
      </c>
      <c r="N3308" s="107" t="str">
        <f t="shared" si="14601"/>
        <v/>
      </c>
      <c r="O3308" s="107" t="str">
        <f t="shared" si="14601"/>
        <v/>
      </c>
      <c r="P3308" s="107" t="str">
        <f t="shared" si="14601"/>
        <v/>
      </c>
      <c r="Q3308" s="107" t="str">
        <f t="shared" si="14601"/>
        <v/>
      </c>
      <c r="R3308" s="107" t="str">
        <f t="shared" si="14601"/>
        <v/>
      </c>
      <c r="S3308" s="107" t="str">
        <f t="shared" si="14601"/>
        <v/>
      </c>
      <c r="T3308" s="107" t="str">
        <f t="shared" si="14601"/>
        <v/>
      </c>
      <c r="U3308" s="107" t="str">
        <f t="shared" ref="U3308" si="14602">IFERROR((U3307-U3306)/U3307*100%,"")</f>
        <v/>
      </c>
      <c r="V3308" s="107" t="str">
        <f>IFERROR((V3305-V3307)/V3307*100%,"")</f>
        <v/>
      </c>
      <c r="W3308" s="107" t="str">
        <f>IFERROR((W3305-W3307)/W3307*100%,"")</f>
        <v/>
      </c>
      <c r="X3308" s="107" t="str">
        <f>IFERROR((X3305-X3307)/X3307*100%,"")</f>
        <v/>
      </c>
      <c r="Y3308" s="107" t="str">
        <f>IFERROR((Y3305-Y3307)/Y3307*100%,"")</f>
        <v/>
      </c>
      <c r="Z3308" s="107" t="str">
        <f t="shared" ref="Z3308" si="14603">IFERROR((Z3307-Z3306)/Z3307*100%,"")</f>
        <v/>
      </c>
      <c r="AA3308" s="107" t="str">
        <f>IFERROR((AA3307-AA3305)/AA3307*100%,"")</f>
        <v/>
      </c>
      <c r="AB3308" s="107" t="str">
        <f>IFERROR((AB3307-AB3305)/AB3307*100%,"")</f>
        <v/>
      </c>
      <c r="AC3308" s="194" t="str">
        <f t="shared" ref="AC3308" si="14604">IFERROR((AC3307-AC3306)/AC3307*100%,"")</f>
        <v/>
      </c>
      <c r="AD3308" s="194" t="str">
        <f t="shared" ref="AD3308" si="14605">IFERROR((AD3307-AD3306)/AD3307*100%,"")</f>
        <v/>
      </c>
      <c r="AE3308" s="194" t="str">
        <f t="shared" ref="AE3308" si="14606">IFERROR((AE3307-AE3306)/AE3307*100%,"")</f>
        <v/>
      </c>
      <c r="AF3308" s="194" t="str">
        <f t="shared" ref="AF3308" si="14607">IFERROR((AF3307-AF3306)/AF3307*100%,"")</f>
        <v/>
      </c>
      <c r="AG3308" s="194" t="str">
        <f t="shared" ref="AG3308" si="14608">IFERROR((AG3307-AG3306)/AG3307*100%,"")</f>
        <v/>
      </c>
      <c r="AH3308" s="194" t="str">
        <f t="shared" ref="AH3308" si="14609">IFERROR((AH3307-AH3306)/AH3307*100%,"")</f>
        <v/>
      </c>
      <c r="AI3308" s="194" t="str">
        <f t="shared" ref="AI3308" si="14610">IFERROR((AI3307-AI3306)/AI3307*100%,"")</f>
        <v/>
      </c>
      <c r="AJ3308" s="194" t="str">
        <f t="shared" ref="AJ3308" si="14611">IFERROR((AJ3307-AJ3306)/AJ3307*100%,"")</f>
        <v/>
      </c>
      <c r="AK3308" s="194" t="str">
        <f t="shared" ref="AK3308" si="14612">IFERROR((AK3307-AK3306)/AK3307*100%,"")</f>
        <v/>
      </c>
      <c r="AL3308" s="194" t="str">
        <f t="shared" ref="AL3308" si="14613">IFERROR((AL3307-AL3306)/AL3307*100%,"")</f>
        <v/>
      </c>
      <c r="AM3308" s="227" t="str">
        <f>IFERROR((AM3307-AM3305)/AM3307*100%,"")</f>
        <v/>
      </c>
    </row>
    <row r="3309" spans="1:39" customFormat="1" outlineLevel="1">
      <c r="A3309" t="str">
        <f>B3302&amp;C3309</f>
        <v>Surname, Forename5</v>
      </c>
      <c r="B3309" s="256"/>
      <c r="C3309" s="123">
        <v>5</v>
      </c>
      <c r="D3309" s="26" t="s">
        <v>22</v>
      </c>
      <c r="E3309" s="103"/>
      <c r="F3309" s="219"/>
      <c r="G3309" s="220"/>
      <c r="H3309" s="15"/>
      <c r="I3309" s="16"/>
      <c r="J3309" s="17"/>
      <c r="K3309" s="94"/>
      <c r="L3309" s="94"/>
      <c r="M3309" s="94"/>
      <c r="N3309" s="94"/>
      <c r="O3309" s="94"/>
      <c r="P3309" s="94"/>
      <c r="Q3309" s="17" t="str">
        <f>IF(SUM(K3309:P3309)=0,"",SUM(K3309:P3309))</f>
        <v/>
      </c>
      <c r="R3309" s="94"/>
      <c r="S3309" s="94"/>
      <c r="T3309" s="17" t="str">
        <f>IF(SUM(R3309:S3309)=0,"",SUM(R3309:S3309))</f>
        <v/>
      </c>
      <c r="U3309" s="17"/>
      <c r="V3309" s="94"/>
      <c r="W3309" s="17"/>
      <c r="X3309" s="94" t="str">
        <f>IFERROR(AVERAGE(V3309:W3309),"")</f>
        <v/>
      </c>
      <c r="Y3309" s="17"/>
      <c r="Z3309" s="17"/>
      <c r="AA3309" s="71"/>
      <c r="AB3309" s="17"/>
      <c r="AC3309" s="190" t="str">
        <f>IF(J3309="","",IF(J3309&lt;&gt;0,INT(25.4347*POWER((18-J3309),1.81)),0))</f>
        <v/>
      </c>
      <c r="AD3309" s="190" t="str">
        <f>IFERROR(IF(Q3309&lt;&gt;0,INT(0.14354*POWER(((10*Q3309)-220),1.4)),0),"")</f>
        <v/>
      </c>
      <c r="AE3309" s="190" t="str">
        <f>IFERROR(IF(T3309&lt;&gt;0,INT(51.39*POWER((T3309-1.5),1.05)),0),"")</f>
        <v/>
      </c>
      <c r="AF3309" s="190">
        <f>IF(U3309&lt;&gt;0,INT(0.8465*POWER(((100*U3309)-75),1.42)),0)</f>
        <v>0</v>
      </c>
      <c r="AG3309" s="190" t="str">
        <f>IFERROR(IF(X3309&lt;&gt;0,INT(1.53775*POWER((82-X3309),1.81)),0),"")</f>
        <v/>
      </c>
      <c r="AH3309" s="190" t="str">
        <f>IF(Y3309="","",IF(Y3309&lt;&gt;0,INT(5.74352*POWER((28.5-Y3309),1.92)),0))</f>
        <v/>
      </c>
      <c r="AI3309" s="190">
        <f>IF(Z3309&lt;&gt;0,INT(12.91*POWER((Z3309-4),1.1)),0)</f>
        <v>0</v>
      </c>
      <c r="AJ3309" s="190" t="str">
        <f>IF(AA3309="","",IF(AA3309&lt;&gt;0,INT(0.2797*POWER(((100*AA3309)),1.35)),0))</f>
        <v/>
      </c>
      <c r="AK3309" s="191" t="str">
        <f>IF(AB3309="","",IF(AB3309&lt;&gt;0,INT(100.14*POWER((AB3309-1),1.08)),0))</f>
        <v/>
      </c>
      <c r="AL3309" s="192">
        <f>COUNT(J3309,Q3309,T3309,X3309,Y3309,AA3309,AB3309)</f>
        <v>0</v>
      </c>
      <c r="AM3309" s="193" t="str">
        <f>IF(AL3309=0,"",SUM(AC3309:AK3309))</f>
        <v/>
      </c>
    </row>
    <row r="3310" spans="1:39" customFormat="1" outlineLevel="1">
      <c r="B3310" s="256"/>
      <c r="C3310" s="124" t="s">
        <v>65</v>
      </c>
      <c r="D3310" s="103"/>
      <c r="E3310" s="103"/>
      <c r="F3310" s="219"/>
      <c r="G3310" s="220"/>
      <c r="H3310" s="104"/>
      <c r="I3310" s="105"/>
      <c r="J3310" s="107" t="str">
        <f>IFERROR((J3307-J3309)/J3309*100%,"")</f>
        <v/>
      </c>
      <c r="K3310" s="107" t="str">
        <f t="shared" ref="K3310:T3310" si="14614">IFERROR((K3309-K3307)/K3309*100%,"")</f>
        <v/>
      </c>
      <c r="L3310" s="107" t="str">
        <f t="shared" si="14614"/>
        <v/>
      </c>
      <c r="M3310" s="107" t="str">
        <f t="shared" si="14614"/>
        <v/>
      </c>
      <c r="N3310" s="107" t="str">
        <f t="shared" si="14614"/>
        <v/>
      </c>
      <c r="O3310" s="107" t="str">
        <f t="shared" si="14614"/>
        <v/>
      </c>
      <c r="P3310" s="107" t="str">
        <f t="shared" si="14614"/>
        <v/>
      </c>
      <c r="Q3310" s="107" t="str">
        <f t="shared" si="14614"/>
        <v/>
      </c>
      <c r="R3310" s="107" t="str">
        <f t="shared" si="14614"/>
        <v/>
      </c>
      <c r="S3310" s="107" t="str">
        <f t="shared" si="14614"/>
        <v/>
      </c>
      <c r="T3310" s="107" t="str">
        <f t="shared" si="14614"/>
        <v/>
      </c>
      <c r="U3310" s="107" t="str">
        <f t="shared" ref="U3310" si="14615">IFERROR((U3309-U3308)/U3309*100%,"")</f>
        <v/>
      </c>
      <c r="V3310" s="107" t="str">
        <f>IFERROR((V3307-V3309)/V3309*100%,"")</f>
        <v/>
      </c>
      <c r="W3310" s="107" t="str">
        <f>IFERROR((W3307-W3309)/W3309*100%,"")</f>
        <v/>
      </c>
      <c r="X3310" s="107" t="str">
        <f>IFERROR((X3307-X3309)/X3309*100%,"")</f>
        <v/>
      </c>
      <c r="Y3310" s="107" t="str">
        <f>IFERROR((Y3307-Y3309)/Y3309*100%,"")</f>
        <v/>
      </c>
      <c r="Z3310" s="107" t="str">
        <f t="shared" ref="Z3310" si="14616">IFERROR((Z3309-Z3308)/Z3309*100%,"")</f>
        <v/>
      </c>
      <c r="AA3310" s="107" t="str">
        <f>IFERROR((AA3309-AA3307)/AA3309*100%,"")</f>
        <v/>
      </c>
      <c r="AB3310" s="107" t="str">
        <f>IFERROR((AB3309-AB3307)/AB3309*100%,"")</f>
        <v/>
      </c>
      <c r="AC3310" s="194" t="str">
        <f t="shared" ref="AC3310" si="14617">IFERROR((AC3309-AC3308)/AC3309*100%,"")</f>
        <v/>
      </c>
      <c r="AD3310" s="194" t="str">
        <f t="shared" ref="AD3310" si="14618">IFERROR((AD3309-AD3308)/AD3309*100%,"")</f>
        <v/>
      </c>
      <c r="AE3310" s="194" t="str">
        <f t="shared" ref="AE3310" si="14619">IFERROR((AE3309-AE3308)/AE3309*100%,"")</f>
        <v/>
      </c>
      <c r="AF3310" s="194" t="str">
        <f t="shared" ref="AF3310" si="14620">IFERROR((AF3309-AF3308)/AF3309*100%,"")</f>
        <v/>
      </c>
      <c r="AG3310" s="194" t="str">
        <f t="shared" ref="AG3310" si="14621">IFERROR((AG3309-AG3308)/AG3309*100%,"")</f>
        <v/>
      </c>
      <c r="AH3310" s="194" t="str">
        <f t="shared" ref="AH3310" si="14622">IFERROR((AH3309-AH3308)/AH3309*100%,"")</f>
        <v/>
      </c>
      <c r="AI3310" s="194" t="str">
        <f t="shared" ref="AI3310" si="14623">IFERROR((AI3309-AI3308)/AI3309*100%,"")</f>
        <v/>
      </c>
      <c r="AJ3310" s="194" t="str">
        <f t="shared" ref="AJ3310" si="14624">IFERROR((AJ3309-AJ3308)/AJ3309*100%,"")</f>
        <v/>
      </c>
      <c r="AK3310" s="194" t="str">
        <f t="shared" ref="AK3310" si="14625">IFERROR((AK3309-AK3308)/AK3309*100%,"")</f>
        <v/>
      </c>
      <c r="AL3310" s="194" t="str">
        <f t="shared" ref="AL3310" si="14626">IFERROR((AL3309-AL3308)/AL3309*100%,"")</f>
        <v/>
      </c>
      <c r="AM3310" s="227" t="str">
        <f>IFERROR((AM3309-AM3307)/AM3309*100%,"")</f>
        <v/>
      </c>
    </row>
    <row r="3311" spans="1:39" customFormat="1" outlineLevel="1">
      <c r="A3311" t="str">
        <f>B3302&amp;C3311</f>
        <v>Surname, Forename6</v>
      </c>
      <c r="B3311" s="256"/>
      <c r="C3311" s="123">
        <v>6</v>
      </c>
      <c r="D3311" s="26" t="s">
        <v>22</v>
      </c>
      <c r="E3311" s="103"/>
      <c r="F3311" s="219"/>
      <c r="G3311" s="220"/>
      <c r="H3311" s="15"/>
      <c r="I3311" s="16"/>
      <c r="J3311" s="17"/>
      <c r="K3311" s="94"/>
      <c r="L3311" s="94"/>
      <c r="M3311" s="94"/>
      <c r="N3311" s="94"/>
      <c r="O3311" s="94"/>
      <c r="P3311" s="94"/>
      <c r="Q3311" s="17" t="str">
        <f>IF(SUM(K3311:P3311)=0,"",SUM(K3311:P3311))</f>
        <v/>
      </c>
      <c r="R3311" s="94"/>
      <c r="S3311" s="94"/>
      <c r="T3311" s="17" t="str">
        <f>IF(SUM(R3311:S3311)=0,"",SUM(R3311:S3311))</f>
        <v/>
      </c>
      <c r="U3311" s="17"/>
      <c r="V3311" s="94"/>
      <c r="W3311" s="17"/>
      <c r="X3311" s="94" t="str">
        <f>IFERROR(AVERAGE(V3311:W3311),"")</f>
        <v/>
      </c>
      <c r="Y3311" s="17"/>
      <c r="Z3311" s="17"/>
      <c r="AA3311" s="71"/>
      <c r="AB3311" s="17"/>
      <c r="AC3311" s="190" t="str">
        <f>IF(J3311="","",IF(J3311&lt;&gt;0,INT(25.4347*POWER((18-J3311),1.81)),0))</f>
        <v/>
      </c>
      <c r="AD3311" s="190" t="str">
        <f>IFERROR(IF(Q3311&lt;&gt;0,INT(0.14354*POWER(((10*Q3311)-220),1.4)),0),"")</f>
        <v/>
      </c>
      <c r="AE3311" s="190" t="str">
        <f>IFERROR(IF(T3311&lt;&gt;0,INT(51.39*POWER((T3311-1.5),1.05)),0),"")</f>
        <v/>
      </c>
      <c r="AF3311" s="190">
        <f>IF(U3311&lt;&gt;0,INT(0.8465*POWER(((100*U3311)-75),1.42)),0)</f>
        <v>0</v>
      </c>
      <c r="AG3311" s="190" t="str">
        <f>IFERROR(IF(X3311&lt;&gt;0,INT(1.53775*POWER((82-X3311),1.81)),0),"")</f>
        <v/>
      </c>
      <c r="AH3311" s="190" t="str">
        <f>IF(Y3311="","",IF(Y3311&lt;&gt;0,INT(5.74352*POWER((28.5-Y3311),1.92)),0))</f>
        <v/>
      </c>
      <c r="AI3311" s="190">
        <f>IF(Z3311&lt;&gt;0,INT(12.91*POWER((Z3311-4),1.1)),0)</f>
        <v>0</v>
      </c>
      <c r="AJ3311" s="190" t="str">
        <f>IF(AA3311="","",IF(AA3311&lt;&gt;0,INT(0.2797*POWER(((100*AA3311)),1.35)),0))</f>
        <v/>
      </c>
      <c r="AK3311" s="191" t="str">
        <f>IF(AB3311="","",IF(AB3311&lt;&gt;0,INT(100.14*POWER((AB3311-1),1.08)),0))</f>
        <v/>
      </c>
      <c r="AL3311" s="192">
        <f>COUNT(J3311,Q3311,T3311,X3311,Y3311,AA3311,AB3311)</f>
        <v>0</v>
      </c>
      <c r="AM3311" s="193" t="str">
        <f>IF(AL3311=0,"",SUM(AC3311:AK3311))</f>
        <v/>
      </c>
    </row>
    <row r="3312" spans="1:39" customFormat="1" outlineLevel="1">
      <c r="B3312" s="256"/>
      <c r="C3312" s="124" t="s">
        <v>65</v>
      </c>
      <c r="D3312" s="103"/>
      <c r="E3312" s="103"/>
      <c r="F3312" s="219"/>
      <c r="G3312" s="220"/>
      <c r="H3312" s="104"/>
      <c r="I3312" s="105"/>
      <c r="J3312" s="107" t="str">
        <f>IFERROR((J3309-J3311)/J3311*100%,"")</f>
        <v/>
      </c>
      <c r="K3312" s="107" t="str">
        <f t="shared" ref="K3312:T3312" si="14627">IFERROR((K3311-K3309)/K3311*100%,"")</f>
        <v/>
      </c>
      <c r="L3312" s="107" t="str">
        <f t="shared" si="14627"/>
        <v/>
      </c>
      <c r="M3312" s="107" t="str">
        <f t="shared" si="14627"/>
        <v/>
      </c>
      <c r="N3312" s="107" t="str">
        <f t="shared" si="14627"/>
        <v/>
      </c>
      <c r="O3312" s="107" t="str">
        <f t="shared" si="14627"/>
        <v/>
      </c>
      <c r="P3312" s="107" t="str">
        <f t="shared" si="14627"/>
        <v/>
      </c>
      <c r="Q3312" s="107" t="str">
        <f t="shared" si="14627"/>
        <v/>
      </c>
      <c r="R3312" s="107" t="str">
        <f t="shared" si="14627"/>
        <v/>
      </c>
      <c r="S3312" s="107" t="str">
        <f t="shared" si="14627"/>
        <v/>
      </c>
      <c r="T3312" s="107" t="str">
        <f t="shared" si="14627"/>
        <v/>
      </c>
      <c r="U3312" s="107" t="str">
        <f t="shared" ref="U3312" si="14628">IFERROR((U3311-U3310)/U3311*100%,"")</f>
        <v/>
      </c>
      <c r="V3312" s="107" t="str">
        <f>IFERROR((V3309-V3311)/V3311*100%,"")</f>
        <v/>
      </c>
      <c r="W3312" s="107" t="str">
        <f>IFERROR((W3309-W3311)/W3311*100%,"")</f>
        <v/>
      </c>
      <c r="X3312" s="107" t="str">
        <f>IFERROR((X3309-X3311)/X3311*100%,"")</f>
        <v/>
      </c>
      <c r="Y3312" s="107" t="str">
        <f>IFERROR((Y3309-Y3311)/Y3311*100%,"")</f>
        <v/>
      </c>
      <c r="Z3312" s="107" t="str">
        <f t="shared" ref="Z3312" si="14629">IFERROR((Z3311-Z3310)/Z3311*100%,"")</f>
        <v/>
      </c>
      <c r="AA3312" s="107" t="str">
        <f>IFERROR((AA3311-AA3309)/AA3311*100%,"")</f>
        <v/>
      </c>
      <c r="AB3312" s="107" t="str">
        <f>IFERROR((AB3311-AB3309)/AB3311*100%,"")</f>
        <v/>
      </c>
      <c r="AC3312" s="194" t="str">
        <f t="shared" ref="AC3312" si="14630">IFERROR((AC3311-AC3310)/AC3311*100%,"")</f>
        <v/>
      </c>
      <c r="AD3312" s="194" t="str">
        <f t="shared" ref="AD3312" si="14631">IFERROR((AD3311-AD3310)/AD3311*100%,"")</f>
        <v/>
      </c>
      <c r="AE3312" s="194" t="str">
        <f t="shared" ref="AE3312" si="14632">IFERROR((AE3311-AE3310)/AE3311*100%,"")</f>
        <v/>
      </c>
      <c r="AF3312" s="194" t="str">
        <f t="shared" ref="AF3312" si="14633">IFERROR((AF3311-AF3310)/AF3311*100%,"")</f>
        <v/>
      </c>
      <c r="AG3312" s="194" t="str">
        <f t="shared" ref="AG3312" si="14634">IFERROR((AG3311-AG3310)/AG3311*100%,"")</f>
        <v/>
      </c>
      <c r="AH3312" s="194" t="str">
        <f t="shared" ref="AH3312" si="14635">IFERROR((AH3311-AH3310)/AH3311*100%,"")</f>
        <v/>
      </c>
      <c r="AI3312" s="194" t="str">
        <f t="shared" ref="AI3312" si="14636">IFERROR((AI3311-AI3310)/AI3311*100%,"")</f>
        <v/>
      </c>
      <c r="AJ3312" s="194" t="str">
        <f t="shared" ref="AJ3312" si="14637">IFERROR((AJ3311-AJ3310)/AJ3311*100%,"")</f>
        <v/>
      </c>
      <c r="AK3312" s="194" t="str">
        <f t="shared" ref="AK3312" si="14638">IFERROR((AK3311-AK3310)/AK3311*100%,"")</f>
        <v/>
      </c>
      <c r="AL3312" s="194" t="str">
        <f t="shared" ref="AL3312" si="14639">IFERROR((AL3311-AL3310)/AL3311*100%,"")</f>
        <v/>
      </c>
      <c r="AM3312" s="227" t="str">
        <f>IFERROR((AM3311-AM3309)/AM3311*100%,"")</f>
        <v/>
      </c>
    </row>
    <row r="3313" spans="1:39" customFormat="1" outlineLevel="1">
      <c r="A3313" t="str">
        <f>B3302&amp;C3313</f>
        <v>Surname, Forename7</v>
      </c>
      <c r="B3313" s="256"/>
      <c r="C3313" s="123">
        <v>7</v>
      </c>
      <c r="D3313" s="26" t="s">
        <v>22</v>
      </c>
      <c r="E3313" s="103"/>
      <c r="F3313" s="219"/>
      <c r="G3313" s="220"/>
      <c r="H3313" s="15"/>
      <c r="I3313" s="16"/>
      <c r="J3313" s="17"/>
      <c r="K3313" s="94"/>
      <c r="L3313" s="94"/>
      <c r="M3313" s="94"/>
      <c r="N3313" s="94"/>
      <c r="O3313" s="94"/>
      <c r="P3313" s="94"/>
      <c r="Q3313" s="17" t="str">
        <f>IF(SUM(K3313:P3313)=0,"",SUM(K3313:P3313))</f>
        <v/>
      </c>
      <c r="R3313" s="94"/>
      <c r="S3313" s="94"/>
      <c r="T3313" s="17" t="str">
        <f>IF(SUM(R3313:S3313)=0,"",SUM(R3313:S3313))</f>
        <v/>
      </c>
      <c r="U3313" s="17"/>
      <c r="V3313" s="94"/>
      <c r="W3313" s="17"/>
      <c r="X3313" s="94" t="str">
        <f>IFERROR(AVERAGE(V3313:W3313),"")</f>
        <v/>
      </c>
      <c r="Y3313" s="17"/>
      <c r="Z3313" s="17"/>
      <c r="AA3313" s="71"/>
      <c r="AB3313" s="17"/>
      <c r="AC3313" s="190" t="str">
        <f>IF(J3313="","",IF(J3313&lt;&gt;0,INT(25.4347*POWER((18-J3313),1.81)),0))</f>
        <v/>
      </c>
      <c r="AD3313" s="190" t="str">
        <f>IFERROR(IF(Q3313&lt;&gt;0,INT(0.14354*POWER(((10*Q3313)-220),1.4)),0),"")</f>
        <v/>
      </c>
      <c r="AE3313" s="190" t="str">
        <f>IFERROR(IF(T3313&lt;&gt;0,INT(51.39*POWER((T3313-1.5),1.05)),0),"")</f>
        <v/>
      </c>
      <c r="AF3313" s="190">
        <f>IF(U3313&lt;&gt;0,INT(0.8465*POWER(((100*U3313)-75),1.42)),0)</f>
        <v>0</v>
      </c>
      <c r="AG3313" s="190" t="str">
        <f>IFERROR(IF(X3313&lt;&gt;0,INT(1.53775*POWER((82-X3313),1.81)),0),"")</f>
        <v/>
      </c>
      <c r="AH3313" s="190" t="str">
        <f>IF(Y3313="","",IF(Y3313&lt;&gt;0,INT(5.74352*POWER((28.5-Y3313),1.92)),0))</f>
        <v/>
      </c>
      <c r="AI3313" s="190">
        <f>IF(Z3313&lt;&gt;0,INT(12.91*POWER((Z3313-4),1.1)),0)</f>
        <v>0</v>
      </c>
      <c r="AJ3313" s="190" t="str">
        <f>IF(AA3313="","",IF(AA3313&lt;&gt;0,INT(0.2797*POWER(((100*AA3313)),1.35)),0))</f>
        <v/>
      </c>
      <c r="AK3313" s="191" t="str">
        <f>IF(AB3313="","",IF(AB3313&lt;&gt;0,INT(100.14*POWER((AB3313-1),1.08)),0))</f>
        <v/>
      </c>
      <c r="AL3313" s="192">
        <f>COUNT(J3313,Q3313,T3313,X3313,Y3313,AA3313,AB3313)</f>
        <v>0</v>
      </c>
      <c r="AM3313" s="193" t="str">
        <f>IF(AL3313=0,"",SUM(AC3313:AK3313))</f>
        <v/>
      </c>
    </row>
    <row r="3314" spans="1:39" customFormat="1" outlineLevel="1">
      <c r="B3314" s="256"/>
      <c r="C3314" s="124" t="s">
        <v>65</v>
      </c>
      <c r="D3314" s="103"/>
      <c r="E3314" s="103"/>
      <c r="F3314" s="219"/>
      <c r="G3314" s="220"/>
      <c r="H3314" s="104"/>
      <c r="I3314" s="105"/>
      <c r="J3314" s="107" t="str">
        <f>IFERROR((J3311-J3313)/J3313*100%,"")</f>
        <v/>
      </c>
      <c r="K3314" s="107" t="str">
        <f t="shared" ref="K3314:T3314" si="14640">IFERROR((K3313-K3311)/K3313*100%,"")</f>
        <v/>
      </c>
      <c r="L3314" s="107" t="str">
        <f t="shared" si="14640"/>
        <v/>
      </c>
      <c r="M3314" s="107" t="str">
        <f t="shared" si="14640"/>
        <v/>
      </c>
      <c r="N3314" s="107" t="str">
        <f t="shared" si="14640"/>
        <v/>
      </c>
      <c r="O3314" s="107" t="str">
        <f t="shared" si="14640"/>
        <v/>
      </c>
      <c r="P3314" s="107" t="str">
        <f t="shared" si="14640"/>
        <v/>
      </c>
      <c r="Q3314" s="107" t="str">
        <f t="shared" si="14640"/>
        <v/>
      </c>
      <c r="R3314" s="107" t="str">
        <f t="shared" si="14640"/>
        <v/>
      </c>
      <c r="S3314" s="107" t="str">
        <f t="shared" si="14640"/>
        <v/>
      </c>
      <c r="T3314" s="107" t="str">
        <f t="shared" si="14640"/>
        <v/>
      </c>
      <c r="U3314" s="107" t="str">
        <f t="shared" ref="U3314" si="14641">IFERROR((U3313-U3312)/U3313*100%,"")</f>
        <v/>
      </c>
      <c r="V3314" s="107" t="str">
        <f>IFERROR((V3311-V3313)/V3313*100%,"")</f>
        <v/>
      </c>
      <c r="W3314" s="107" t="str">
        <f>IFERROR((W3311-W3313)/W3313*100%,"")</f>
        <v/>
      </c>
      <c r="X3314" s="107" t="str">
        <f>IFERROR((X3311-X3313)/X3313*100%,"")</f>
        <v/>
      </c>
      <c r="Y3314" s="107" t="str">
        <f>IFERROR((Y3311-Y3313)/Y3313*100%,"")</f>
        <v/>
      </c>
      <c r="Z3314" s="107" t="str">
        <f t="shared" ref="Z3314" si="14642">IFERROR((Z3313-Z3312)/Z3313*100%,"")</f>
        <v/>
      </c>
      <c r="AA3314" s="107" t="str">
        <f>IFERROR((AA3313-AA3311)/AA3313*100%,"")</f>
        <v/>
      </c>
      <c r="AB3314" s="107" t="str">
        <f>IFERROR((AB3313-AB3311)/AB3313*100%,"")</f>
        <v/>
      </c>
      <c r="AC3314" s="194" t="str">
        <f t="shared" ref="AC3314" si="14643">IFERROR((AC3313-AC3312)/AC3313*100%,"")</f>
        <v/>
      </c>
      <c r="AD3314" s="194" t="str">
        <f t="shared" ref="AD3314" si="14644">IFERROR((AD3313-AD3312)/AD3313*100%,"")</f>
        <v/>
      </c>
      <c r="AE3314" s="194" t="str">
        <f t="shared" ref="AE3314" si="14645">IFERROR((AE3313-AE3312)/AE3313*100%,"")</f>
        <v/>
      </c>
      <c r="AF3314" s="194" t="str">
        <f t="shared" ref="AF3314" si="14646">IFERROR((AF3313-AF3312)/AF3313*100%,"")</f>
        <v/>
      </c>
      <c r="AG3314" s="194" t="str">
        <f t="shared" ref="AG3314" si="14647">IFERROR((AG3313-AG3312)/AG3313*100%,"")</f>
        <v/>
      </c>
      <c r="AH3314" s="194" t="str">
        <f t="shared" ref="AH3314" si="14648">IFERROR((AH3313-AH3312)/AH3313*100%,"")</f>
        <v/>
      </c>
      <c r="AI3314" s="194" t="str">
        <f t="shared" ref="AI3314" si="14649">IFERROR((AI3313-AI3312)/AI3313*100%,"")</f>
        <v/>
      </c>
      <c r="AJ3314" s="194" t="str">
        <f t="shared" ref="AJ3314" si="14650">IFERROR((AJ3313-AJ3312)/AJ3313*100%,"")</f>
        <v/>
      </c>
      <c r="AK3314" s="194" t="str">
        <f t="shared" ref="AK3314" si="14651">IFERROR((AK3313-AK3312)/AK3313*100%,"")</f>
        <v/>
      </c>
      <c r="AL3314" s="194" t="str">
        <f t="shared" ref="AL3314" si="14652">IFERROR((AL3313-AL3312)/AL3313*100%,"")</f>
        <v/>
      </c>
      <c r="AM3314" s="227" t="str">
        <f>IFERROR((AM3313-AM3311)/AM3313*100%,"")</f>
        <v/>
      </c>
    </row>
    <row r="3315" spans="1:39" customFormat="1" outlineLevel="1">
      <c r="A3315" t="str">
        <f>B3302&amp;C3315</f>
        <v>Surname, Forename8</v>
      </c>
      <c r="B3315" s="256"/>
      <c r="C3315" s="123">
        <v>8</v>
      </c>
      <c r="D3315" s="26" t="s">
        <v>22</v>
      </c>
      <c r="E3315" s="103"/>
      <c r="F3315" s="219"/>
      <c r="G3315" s="220"/>
      <c r="H3315" s="15"/>
      <c r="I3315" s="16"/>
      <c r="J3315" s="17"/>
      <c r="K3315" s="94"/>
      <c r="L3315" s="94"/>
      <c r="M3315" s="94"/>
      <c r="N3315" s="94"/>
      <c r="O3315" s="94"/>
      <c r="P3315" s="94"/>
      <c r="Q3315" s="17" t="str">
        <f>IF(SUM(K3315:P3315)=0,"",SUM(K3315:P3315))</f>
        <v/>
      </c>
      <c r="R3315" s="94"/>
      <c r="S3315" s="94"/>
      <c r="T3315" s="17" t="str">
        <f>IF(SUM(R3315:S3315)=0,"",SUM(R3315:S3315))</f>
        <v/>
      </c>
      <c r="U3315" s="17"/>
      <c r="V3315" s="94"/>
      <c r="W3315" s="17"/>
      <c r="X3315" s="94" t="str">
        <f>IFERROR(AVERAGE(V3315:W3315),"")</f>
        <v/>
      </c>
      <c r="Y3315" s="17"/>
      <c r="Z3315" s="17"/>
      <c r="AA3315" s="71"/>
      <c r="AB3315" s="17"/>
      <c r="AC3315" s="190" t="str">
        <f>IF(J3315="","",IF(J3315&lt;&gt;0,INT(25.4347*POWER((18-J3315),1.81)),0))</f>
        <v/>
      </c>
      <c r="AD3315" s="190" t="str">
        <f>IFERROR(IF(Q3315&lt;&gt;0,INT(0.14354*POWER(((10*Q3315)-220),1.4)),0),"")</f>
        <v/>
      </c>
      <c r="AE3315" s="190" t="str">
        <f>IFERROR(IF(T3315&lt;&gt;0,INT(51.39*POWER((T3315-1.5),1.05)),0),"")</f>
        <v/>
      </c>
      <c r="AF3315" s="190">
        <f>IF(U3315&lt;&gt;0,INT(0.8465*POWER(((100*U3315)-75),1.42)),0)</f>
        <v>0</v>
      </c>
      <c r="AG3315" s="190" t="str">
        <f>IFERROR(IF(X3315&lt;&gt;0,INT(1.53775*POWER((82-X3315),1.81)),0),"")</f>
        <v/>
      </c>
      <c r="AH3315" s="190" t="str">
        <f>IF(Y3315="","",IF(Y3315&lt;&gt;0,INT(5.74352*POWER((28.5-Y3315),1.92)),0))</f>
        <v/>
      </c>
      <c r="AI3315" s="190">
        <f>IF(Z3315&lt;&gt;0,INT(12.91*POWER((Z3315-4),1.1)),0)</f>
        <v>0</v>
      </c>
      <c r="AJ3315" s="190" t="str">
        <f>IF(AA3315="","",IF(AA3315&lt;&gt;0,INT(0.2797*POWER(((100*AA3315)),1.35)),0))</f>
        <v/>
      </c>
      <c r="AK3315" s="191" t="str">
        <f>IF(AB3315="","",IF(AB3315&lt;&gt;0,INT(100.14*POWER((AB3315-1),1.08)),0))</f>
        <v/>
      </c>
      <c r="AL3315" s="192">
        <f>COUNT(J3315,Q3315,T3315,X3315,Y3315,AA3315,AB3315)</f>
        <v>0</v>
      </c>
      <c r="AM3315" s="193" t="str">
        <f>IF(AL3315=0,"",SUM(AC3315:AK3315))</f>
        <v/>
      </c>
    </row>
    <row r="3316" spans="1:39" customFormat="1" outlineLevel="1">
      <c r="B3316" s="256"/>
      <c r="C3316" s="124" t="s">
        <v>65</v>
      </c>
      <c r="D3316" s="103"/>
      <c r="E3316" s="103"/>
      <c r="F3316" s="219"/>
      <c r="G3316" s="220"/>
      <c r="H3316" s="104"/>
      <c r="I3316" s="105"/>
      <c r="J3316" s="107" t="str">
        <f>IFERROR((J3313-J3315)/J3315*100%,"")</f>
        <v/>
      </c>
      <c r="K3316" s="107" t="str">
        <f t="shared" ref="K3316:T3316" si="14653">IFERROR((K3315-K3313)/K3315*100%,"")</f>
        <v/>
      </c>
      <c r="L3316" s="107" t="str">
        <f t="shared" si="14653"/>
        <v/>
      </c>
      <c r="M3316" s="107" t="str">
        <f t="shared" si="14653"/>
        <v/>
      </c>
      <c r="N3316" s="107" t="str">
        <f t="shared" si="14653"/>
        <v/>
      </c>
      <c r="O3316" s="107" t="str">
        <f t="shared" si="14653"/>
        <v/>
      </c>
      <c r="P3316" s="107" t="str">
        <f t="shared" si="14653"/>
        <v/>
      </c>
      <c r="Q3316" s="107" t="str">
        <f t="shared" si="14653"/>
        <v/>
      </c>
      <c r="R3316" s="107" t="str">
        <f t="shared" si="14653"/>
        <v/>
      </c>
      <c r="S3316" s="107" t="str">
        <f t="shared" si="14653"/>
        <v/>
      </c>
      <c r="T3316" s="107" t="str">
        <f t="shared" si="14653"/>
        <v/>
      </c>
      <c r="U3316" s="107" t="str">
        <f t="shared" ref="U3316" si="14654">IFERROR((U3315-U3314)/U3315*100%,"")</f>
        <v/>
      </c>
      <c r="V3316" s="107" t="str">
        <f>IFERROR((V3313-V3315)/V3315*100%,"")</f>
        <v/>
      </c>
      <c r="W3316" s="107" t="str">
        <f>IFERROR((W3313-W3315)/W3315*100%,"")</f>
        <v/>
      </c>
      <c r="X3316" s="107" t="str">
        <f>IFERROR((X3313-X3315)/X3315*100%,"")</f>
        <v/>
      </c>
      <c r="Y3316" s="107" t="str">
        <f>IFERROR((Y3313-Y3315)/Y3315*100%,"")</f>
        <v/>
      </c>
      <c r="Z3316" s="107" t="str">
        <f t="shared" ref="Z3316" si="14655">IFERROR((Z3315-Z3314)/Z3315*100%,"")</f>
        <v/>
      </c>
      <c r="AA3316" s="107" t="str">
        <f>IFERROR((AA3315-AA3313)/AA3315*100%,"")</f>
        <v/>
      </c>
      <c r="AB3316" s="107" t="str">
        <f>IFERROR((AB3315-AB3313)/AB3315*100%,"")</f>
        <v/>
      </c>
      <c r="AC3316" s="194" t="str">
        <f t="shared" ref="AC3316" si="14656">IFERROR((AC3315-AC3314)/AC3315*100%,"")</f>
        <v/>
      </c>
      <c r="AD3316" s="194" t="str">
        <f t="shared" ref="AD3316" si="14657">IFERROR((AD3315-AD3314)/AD3315*100%,"")</f>
        <v/>
      </c>
      <c r="AE3316" s="194" t="str">
        <f t="shared" ref="AE3316" si="14658">IFERROR((AE3315-AE3314)/AE3315*100%,"")</f>
        <v/>
      </c>
      <c r="AF3316" s="194" t="str">
        <f t="shared" ref="AF3316" si="14659">IFERROR((AF3315-AF3314)/AF3315*100%,"")</f>
        <v/>
      </c>
      <c r="AG3316" s="194" t="str">
        <f t="shared" ref="AG3316" si="14660">IFERROR((AG3315-AG3314)/AG3315*100%,"")</f>
        <v/>
      </c>
      <c r="AH3316" s="194" t="str">
        <f t="shared" ref="AH3316" si="14661">IFERROR((AH3315-AH3314)/AH3315*100%,"")</f>
        <v/>
      </c>
      <c r="AI3316" s="194" t="str">
        <f t="shared" ref="AI3316" si="14662">IFERROR((AI3315-AI3314)/AI3315*100%,"")</f>
        <v/>
      </c>
      <c r="AJ3316" s="194" t="str">
        <f t="shared" ref="AJ3316" si="14663">IFERROR((AJ3315-AJ3314)/AJ3315*100%,"")</f>
        <v/>
      </c>
      <c r="AK3316" s="194" t="str">
        <f t="shared" ref="AK3316" si="14664">IFERROR((AK3315-AK3314)/AK3315*100%,"")</f>
        <v/>
      </c>
      <c r="AL3316" s="194" t="str">
        <f t="shared" ref="AL3316" si="14665">IFERROR((AL3315-AL3314)/AL3315*100%,"")</f>
        <v/>
      </c>
      <c r="AM3316" s="227" t="str">
        <f>IFERROR((AM3315-AM3313)/AM3315*100%,"")</f>
        <v/>
      </c>
    </row>
    <row r="3317" spans="1:39" customFormat="1" outlineLevel="1">
      <c r="A3317" t="str">
        <f>B3302&amp;C3317</f>
        <v>Surname, Forename9</v>
      </c>
      <c r="B3317" s="256"/>
      <c r="C3317" s="123">
        <v>9</v>
      </c>
      <c r="D3317" s="26" t="s">
        <v>22</v>
      </c>
      <c r="E3317" s="103"/>
      <c r="F3317" s="219"/>
      <c r="G3317" s="220"/>
      <c r="H3317" s="15"/>
      <c r="I3317" s="16"/>
      <c r="J3317" s="17"/>
      <c r="K3317" s="94"/>
      <c r="L3317" s="94"/>
      <c r="M3317" s="94"/>
      <c r="N3317" s="94"/>
      <c r="O3317" s="94"/>
      <c r="P3317" s="94"/>
      <c r="Q3317" s="17" t="str">
        <f>IF(SUM(K3317:P3317)=0,"",SUM(K3317:P3317))</f>
        <v/>
      </c>
      <c r="R3317" s="94"/>
      <c r="S3317" s="94"/>
      <c r="T3317" s="17" t="str">
        <f>IF(SUM(R3317:S3317)=0,"",SUM(R3317:S3317))</f>
        <v/>
      </c>
      <c r="U3317" s="17"/>
      <c r="V3317" s="94"/>
      <c r="W3317" s="17"/>
      <c r="X3317" s="94" t="str">
        <f>IFERROR(AVERAGE(V3317:W3317),"")</f>
        <v/>
      </c>
      <c r="Y3317" s="17"/>
      <c r="Z3317" s="17"/>
      <c r="AA3317" s="71"/>
      <c r="AB3317" s="17"/>
      <c r="AC3317" s="190" t="str">
        <f>IF(J3317="","",IF(J3317&lt;&gt;0,INT(25.4347*POWER((18-J3317),1.81)),0))</f>
        <v/>
      </c>
      <c r="AD3317" s="190" t="str">
        <f>IFERROR(IF(Q3317&lt;&gt;0,INT(0.14354*POWER(((10*Q3317)-220),1.4)),0),"")</f>
        <v/>
      </c>
      <c r="AE3317" s="190" t="str">
        <f>IFERROR(IF(T3317&lt;&gt;0,INT(51.39*POWER((T3317-1.5),1.05)),0),"")</f>
        <v/>
      </c>
      <c r="AF3317" s="190">
        <f>IF(U3317&lt;&gt;0,INT(0.8465*POWER(((100*U3317)-75),1.42)),0)</f>
        <v>0</v>
      </c>
      <c r="AG3317" s="190" t="str">
        <f>IFERROR(IF(X3317&lt;&gt;0,INT(1.53775*POWER((82-X3317),1.81)),0),"")</f>
        <v/>
      </c>
      <c r="AH3317" s="190" t="str">
        <f>IF(Y3317="","",IF(Y3317&lt;&gt;0,INT(5.74352*POWER((28.5-Y3317),1.92)),0))</f>
        <v/>
      </c>
      <c r="AI3317" s="190">
        <f>IF(Z3317&lt;&gt;0,INT(12.91*POWER((Z3317-4),1.1)),0)</f>
        <v>0</v>
      </c>
      <c r="AJ3317" s="190" t="str">
        <f>IF(AA3317="","",IF(AA3317&lt;&gt;0,INT(0.2797*POWER(((100*AA3317)),1.35)),0))</f>
        <v/>
      </c>
      <c r="AK3317" s="191" t="str">
        <f>IF(AB3317="","",IF(AB3317&lt;&gt;0,INT(100.14*POWER((AB3317-1),1.08)),0))</f>
        <v/>
      </c>
      <c r="AL3317" s="192">
        <f>COUNT(J3317,Q3317,T3317,X3317,Y3317,AA3317,AB3317)</f>
        <v>0</v>
      </c>
      <c r="AM3317" s="193" t="str">
        <f>IF(AL3317=0,"",SUM(AC3317:AK3317))</f>
        <v/>
      </c>
    </row>
    <row r="3318" spans="1:39" customFormat="1" outlineLevel="1">
      <c r="B3318" s="256"/>
      <c r="C3318" s="124" t="s">
        <v>65</v>
      </c>
      <c r="D3318" s="33"/>
      <c r="E3318" s="33"/>
      <c r="F3318" s="221"/>
      <c r="G3318" s="222"/>
      <c r="H3318" s="18"/>
      <c r="I3318" s="44"/>
      <c r="J3318" s="107" t="str">
        <f>IFERROR((J3315-J3317)/J3317*100%,"")</f>
        <v/>
      </c>
      <c r="K3318" s="107" t="str">
        <f t="shared" ref="K3318:T3318" si="14666">IFERROR((K3317-K3315)/K3317*100%,"")</f>
        <v/>
      </c>
      <c r="L3318" s="107" t="str">
        <f t="shared" si="14666"/>
        <v/>
      </c>
      <c r="M3318" s="107" t="str">
        <f t="shared" si="14666"/>
        <v/>
      </c>
      <c r="N3318" s="107" t="str">
        <f t="shared" si="14666"/>
        <v/>
      </c>
      <c r="O3318" s="107" t="str">
        <f t="shared" si="14666"/>
        <v/>
      </c>
      <c r="P3318" s="107" t="str">
        <f t="shared" si="14666"/>
        <v/>
      </c>
      <c r="Q3318" s="107" t="str">
        <f t="shared" si="14666"/>
        <v/>
      </c>
      <c r="R3318" s="107" t="str">
        <f t="shared" si="14666"/>
        <v/>
      </c>
      <c r="S3318" s="107" t="str">
        <f t="shared" si="14666"/>
        <v/>
      </c>
      <c r="T3318" s="107" t="str">
        <f t="shared" si="14666"/>
        <v/>
      </c>
      <c r="U3318" s="107" t="str">
        <f t="shared" ref="U3318" si="14667">IFERROR((U3317-U3316)/U3317*100%,"")</f>
        <v/>
      </c>
      <c r="V3318" s="107" t="str">
        <f>IFERROR((V3315-V3317)/V3317*100%,"")</f>
        <v/>
      </c>
      <c r="W3318" s="107" t="str">
        <f>IFERROR((W3315-W3317)/W3317*100%,"")</f>
        <v/>
      </c>
      <c r="X3318" s="107" t="str">
        <f>IFERROR((X3315-X3317)/X3317*100%,"")</f>
        <v/>
      </c>
      <c r="Y3318" s="107" t="str">
        <f>IFERROR((Y3315-Y3317)/Y3317*100%,"")</f>
        <v/>
      </c>
      <c r="Z3318" s="107" t="str">
        <f t="shared" ref="Z3318" si="14668">IFERROR((Z3317-Z3316)/Z3317*100%,"")</f>
        <v/>
      </c>
      <c r="AA3318" s="107" t="str">
        <f>IFERROR((AA3317-AA3315)/AA3317*100%,"")</f>
        <v/>
      </c>
      <c r="AB3318" s="107" t="str">
        <f>IFERROR((AB3317-AB3315)/AB3317*100%,"")</f>
        <v/>
      </c>
      <c r="AC3318" s="194" t="str">
        <f t="shared" ref="AC3318" si="14669">IFERROR((AC3317-AC3316)/AC3317*100%,"")</f>
        <v/>
      </c>
      <c r="AD3318" s="194" t="str">
        <f t="shared" ref="AD3318" si="14670">IFERROR((AD3317-AD3316)/AD3317*100%,"")</f>
        <v/>
      </c>
      <c r="AE3318" s="194" t="str">
        <f t="shared" ref="AE3318" si="14671">IFERROR((AE3317-AE3316)/AE3317*100%,"")</f>
        <v/>
      </c>
      <c r="AF3318" s="194" t="str">
        <f t="shared" ref="AF3318" si="14672">IFERROR((AF3317-AF3316)/AF3317*100%,"")</f>
        <v/>
      </c>
      <c r="AG3318" s="194" t="str">
        <f t="shared" ref="AG3318" si="14673">IFERROR((AG3317-AG3316)/AG3317*100%,"")</f>
        <v/>
      </c>
      <c r="AH3318" s="194" t="str">
        <f t="shared" ref="AH3318" si="14674">IFERROR((AH3317-AH3316)/AH3317*100%,"")</f>
        <v/>
      </c>
      <c r="AI3318" s="194" t="str">
        <f t="shared" ref="AI3318" si="14675">IFERROR((AI3317-AI3316)/AI3317*100%,"")</f>
        <v/>
      </c>
      <c r="AJ3318" s="194" t="str">
        <f t="shared" ref="AJ3318" si="14676">IFERROR((AJ3317-AJ3316)/AJ3317*100%,"")</f>
        <v/>
      </c>
      <c r="AK3318" s="194" t="str">
        <f t="shared" ref="AK3318" si="14677">IFERROR((AK3317-AK3316)/AK3317*100%,"")</f>
        <v/>
      </c>
      <c r="AL3318" s="194" t="str">
        <f t="shared" ref="AL3318" si="14678">IFERROR((AL3317-AL3316)/AL3317*100%,"")</f>
        <v/>
      </c>
      <c r="AM3318" s="227" t="str">
        <f>IFERROR((AM3317-AM3315)/AM3317*100%,"")</f>
        <v/>
      </c>
    </row>
    <row r="3319" spans="1:39" s="6" customFormat="1" outlineLevel="1">
      <c r="A3319" t="str">
        <f>B3302&amp;C3319</f>
        <v>Surname, Forename10</v>
      </c>
      <c r="B3319" s="256"/>
      <c r="C3319" s="125">
        <v>10</v>
      </c>
      <c r="D3319" s="33" t="s">
        <v>22</v>
      </c>
      <c r="E3319" s="33"/>
      <c r="F3319" s="223"/>
      <c r="G3319" s="224"/>
      <c r="H3319" s="18"/>
      <c r="I3319" s="44"/>
      <c r="J3319" s="34"/>
      <c r="K3319" s="34"/>
      <c r="L3319" s="34"/>
      <c r="M3319" s="34"/>
      <c r="N3319" s="34"/>
      <c r="O3319" s="34"/>
      <c r="P3319" s="34"/>
      <c r="Q3319" s="17" t="str">
        <f>IF(SUM(K3319:P3319)=0,"",SUM(K3319:P3319))</f>
        <v/>
      </c>
      <c r="R3319" s="94"/>
      <c r="S3319" s="94"/>
      <c r="T3319" s="17" t="str">
        <f>IF(SUM(R3319:S3319)=0,"",SUM(R3319:S3319))</f>
        <v/>
      </c>
      <c r="U3319" s="17"/>
      <c r="V3319" s="94"/>
      <c r="W3319" s="17"/>
      <c r="X3319" s="94" t="str">
        <f>IFERROR(AVERAGE(V3319:W3319),"")</f>
        <v/>
      </c>
      <c r="Y3319" s="17"/>
      <c r="Z3319" s="17"/>
      <c r="AA3319" s="71"/>
      <c r="AB3319" s="17"/>
      <c r="AC3319" s="190" t="str">
        <f>IF(J3319="","",IF(J3319&lt;&gt;0,INT(25.4347*POWER((18-J3319),1.81)),0))</f>
        <v/>
      </c>
      <c r="AD3319" s="190" t="str">
        <f>IFERROR(IF(Q3319&lt;&gt;0,INT(0.14354*POWER(((10*Q3319)-220),1.4)),0),"")</f>
        <v/>
      </c>
      <c r="AE3319" s="190" t="str">
        <f>IFERROR(IF(T3319&lt;&gt;0,INT(51.39*POWER((T3319-1.5),1.05)),0),"")</f>
        <v/>
      </c>
      <c r="AF3319" s="190">
        <f>IF(U3319&lt;&gt;0,INT(0.8465*POWER(((100*U3319)-75),1.42)),0)</f>
        <v>0</v>
      </c>
      <c r="AG3319" s="190" t="str">
        <f>IFERROR(IF(X3319&lt;&gt;0,INT(1.53775*POWER((82-X3319),1.81)),0),"")</f>
        <v/>
      </c>
      <c r="AH3319" s="190" t="str">
        <f>IF(Y3319="","",IF(Y3319&lt;&gt;0,INT(5.74352*POWER((28.5-Y3319),1.92)),0))</f>
        <v/>
      </c>
      <c r="AI3319" s="190">
        <f>IF(Z3319&lt;&gt;0,INT(12.91*POWER((Z3319-4),1.1)),0)</f>
        <v>0</v>
      </c>
      <c r="AJ3319" s="190" t="str">
        <f>IF(AA3319="","",IF(AA3319&lt;&gt;0,INT(0.2797*POWER(((100*AA3319)),1.35)),0))</f>
        <v/>
      </c>
      <c r="AK3319" s="191" t="str">
        <f>IF(AB3319="","",IF(AB3319&lt;&gt;0,INT(100.14*POWER((AB3319-1),1.08)),0))</f>
        <v/>
      </c>
      <c r="AL3319" s="192">
        <f>COUNT(J3319,Q3319,T3319,X3319,Y3319,AA3319,AB3319)</f>
        <v>0</v>
      </c>
      <c r="AM3319" s="193" t="str">
        <f>IF(AL3319=0,"",SUM(AC3319:AK3319))</f>
        <v/>
      </c>
    </row>
    <row r="3320" spans="1:39" s="6" customFormat="1" outlineLevel="1">
      <c r="A3320"/>
      <c r="B3320" s="257"/>
      <c r="C3320" s="126" t="s">
        <v>65</v>
      </c>
      <c r="D3320" s="33"/>
      <c r="E3320" s="33"/>
      <c r="F3320" s="223"/>
      <c r="G3320" s="224"/>
      <c r="H3320" s="18"/>
      <c r="I3320" s="44"/>
      <c r="J3320" s="107" t="str">
        <f>IFERROR((J3317-J3319)/J3319*100%,"")</f>
        <v/>
      </c>
      <c r="K3320" s="107" t="str">
        <f t="shared" ref="K3320:T3320" si="14679">IFERROR((K3319-K3317)/K3319*100%,"")</f>
        <v/>
      </c>
      <c r="L3320" s="107" t="str">
        <f t="shared" si="14679"/>
        <v/>
      </c>
      <c r="M3320" s="107" t="str">
        <f t="shared" si="14679"/>
        <v/>
      </c>
      <c r="N3320" s="107" t="str">
        <f t="shared" si="14679"/>
        <v/>
      </c>
      <c r="O3320" s="107" t="str">
        <f t="shared" si="14679"/>
        <v/>
      </c>
      <c r="P3320" s="107" t="str">
        <f t="shared" si="14679"/>
        <v/>
      </c>
      <c r="Q3320" s="107" t="str">
        <f t="shared" si="14679"/>
        <v/>
      </c>
      <c r="R3320" s="107" t="str">
        <f t="shared" si="14679"/>
        <v/>
      </c>
      <c r="S3320" s="107" t="str">
        <f t="shared" si="14679"/>
        <v/>
      </c>
      <c r="T3320" s="107" t="str">
        <f t="shared" si="14679"/>
        <v/>
      </c>
      <c r="U3320" s="107" t="str">
        <f t="shared" ref="U3320" si="14680">IFERROR((U3319-U3318)/U3319*100%,"")</f>
        <v/>
      </c>
      <c r="V3320" s="107" t="str">
        <f>IFERROR((V3317-V3319)/V3319*100%,"")</f>
        <v/>
      </c>
      <c r="W3320" s="107" t="str">
        <f>IFERROR((W3317-W3319)/W3319*100%,"")</f>
        <v/>
      </c>
      <c r="X3320" s="107" t="str">
        <f>IFERROR((X3317-X3319)/X3319*100%,"")</f>
        <v/>
      </c>
      <c r="Y3320" s="107" t="str">
        <f>IFERROR((Y3317-Y3319)/Y3319*100%,"")</f>
        <v/>
      </c>
      <c r="Z3320" s="107" t="str">
        <f t="shared" ref="Z3320" si="14681">IFERROR((Z3319-Z3318)/Z3319*100%,"")</f>
        <v/>
      </c>
      <c r="AA3320" s="107" t="str">
        <f>IFERROR((AA3319-AA3317)/AA3319*100%,"")</f>
        <v/>
      </c>
      <c r="AB3320" s="107" t="str">
        <f>IFERROR((AB3319-AB3317)/AB3319*100%,"")</f>
        <v/>
      </c>
      <c r="AC3320" s="194" t="str">
        <f t="shared" ref="AC3320" si="14682">IFERROR((AC3319-AC3318)/AC3319*100%,"")</f>
        <v/>
      </c>
      <c r="AD3320" s="194" t="str">
        <f t="shared" ref="AD3320" si="14683">IFERROR((AD3319-AD3318)/AD3319*100%,"")</f>
        <v/>
      </c>
      <c r="AE3320" s="194" t="str">
        <f t="shared" ref="AE3320" si="14684">IFERROR((AE3319-AE3318)/AE3319*100%,"")</f>
        <v/>
      </c>
      <c r="AF3320" s="194" t="str">
        <f t="shared" ref="AF3320" si="14685">IFERROR((AF3319-AF3318)/AF3319*100%,"")</f>
        <v/>
      </c>
      <c r="AG3320" s="194" t="str">
        <f t="shared" ref="AG3320" si="14686">IFERROR((AG3319-AG3318)/AG3319*100%,"")</f>
        <v/>
      </c>
      <c r="AH3320" s="194" t="str">
        <f t="shared" ref="AH3320" si="14687">IFERROR((AH3319-AH3318)/AH3319*100%,"")</f>
        <v/>
      </c>
      <c r="AI3320" s="194" t="str">
        <f t="shared" ref="AI3320" si="14688">IFERROR((AI3319-AI3318)/AI3319*100%,"")</f>
        <v/>
      </c>
      <c r="AJ3320" s="194" t="str">
        <f t="shared" ref="AJ3320" si="14689">IFERROR((AJ3319-AJ3318)/AJ3319*100%,"")</f>
        <v/>
      </c>
      <c r="AK3320" s="194" t="str">
        <f t="shared" ref="AK3320" si="14690">IFERROR((AK3319-AK3318)/AK3319*100%,"")</f>
        <v/>
      </c>
      <c r="AL3320" s="194" t="str">
        <f t="shared" ref="AL3320" si="14691">IFERROR((AL3319-AL3318)/AL3319*100%,"")</f>
        <v/>
      </c>
      <c r="AM3320" s="227" t="str">
        <f>IFERROR((AM3319-AM3317)/AM3319*100%,"")</f>
        <v/>
      </c>
    </row>
    <row r="3321" spans="1:39" s="45" customFormat="1" outlineLevel="1">
      <c r="B3321" s="115"/>
      <c r="C3321" s="32"/>
      <c r="D3321" s="33"/>
      <c r="E3321" s="33"/>
      <c r="F3321" s="33"/>
      <c r="G3321" s="33"/>
      <c r="H3321" s="18"/>
      <c r="I3321" s="44"/>
      <c r="J3321" s="34"/>
      <c r="K3321" s="34"/>
      <c r="L3321" s="34"/>
      <c r="M3321" s="34"/>
      <c r="N3321" s="34"/>
      <c r="O3321" s="34"/>
      <c r="P3321" s="34"/>
      <c r="Q3321" s="34"/>
      <c r="R3321" s="34"/>
      <c r="S3321" s="34"/>
      <c r="T3321" s="34"/>
      <c r="U3321" s="34"/>
      <c r="V3321" s="34"/>
      <c r="W3321" s="34"/>
      <c r="X3321" s="34"/>
      <c r="Y3321" s="34"/>
      <c r="Z3321" s="34"/>
      <c r="AA3321" s="34"/>
      <c r="AB3321" s="34"/>
      <c r="AC3321" s="195"/>
      <c r="AD3321" s="196"/>
      <c r="AE3321" s="196"/>
      <c r="AF3321" s="196"/>
      <c r="AG3321" s="196"/>
      <c r="AH3321" s="196"/>
      <c r="AI3321" s="196"/>
      <c r="AJ3321" s="196"/>
      <c r="AK3321" s="197"/>
      <c r="AL3321" s="196"/>
      <c r="AM3321" s="198"/>
    </row>
    <row r="3322" spans="1:39" s="6" customFormat="1" outlineLevel="1">
      <c r="B3322" s="116"/>
      <c r="C3322" s="35"/>
      <c r="D3322" s="36"/>
      <c r="E3322" s="36"/>
      <c r="F3322" s="36"/>
      <c r="G3322" s="36"/>
      <c r="H3322" s="37"/>
      <c r="I3322" s="38" t="s">
        <v>24</v>
      </c>
      <c r="J3322" s="21" t="e">
        <f>AVERAGE(J3302:J3303,J3305,J3307,J3309,J3311,J3313,J3315,J3317,J3319)</f>
        <v>#DIV/0!</v>
      </c>
      <c r="K3322" s="21" t="e">
        <f t="shared" ref="K3322:AB3322" si="14692">AVERAGE(K3302:K3303,K3305,K3307,K3309,K3311,K3313,K3315,K3317,K3319)</f>
        <v>#DIV/0!</v>
      </c>
      <c r="L3322" s="21" t="e">
        <f t="shared" si="14692"/>
        <v>#DIV/0!</v>
      </c>
      <c r="M3322" s="21" t="e">
        <f t="shared" si="14692"/>
        <v>#DIV/0!</v>
      </c>
      <c r="N3322" s="21" t="e">
        <f t="shared" si="14692"/>
        <v>#DIV/0!</v>
      </c>
      <c r="O3322" s="21" t="e">
        <f t="shared" si="14692"/>
        <v>#DIV/0!</v>
      </c>
      <c r="P3322" s="21" t="e">
        <f t="shared" si="14692"/>
        <v>#DIV/0!</v>
      </c>
      <c r="Q3322" s="21">
        <f t="shared" si="14692"/>
        <v>0</v>
      </c>
      <c r="R3322" s="21" t="e">
        <f t="shared" si="14692"/>
        <v>#DIV/0!</v>
      </c>
      <c r="S3322" s="21" t="e">
        <f t="shared" si="14692"/>
        <v>#DIV/0!</v>
      </c>
      <c r="T3322" s="21">
        <f t="shared" si="14692"/>
        <v>0</v>
      </c>
      <c r="U3322" s="21" t="e">
        <f t="shared" si="14692"/>
        <v>#DIV/0!</v>
      </c>
      <c r="V3322" s="21" t="e">
        <f t="shared" si="14692"/>
        <v>#DIV/0!</v>
      </c>
      <c r="W3322" s="21" t="e">
        <f t="shared" si="14692"/>
        <v>#DIV/0!</v>
      </c>
      <c r="X3322" s="21" t="e">
        <f t="shared" si="14692"/>
        <v>#DIV/0!</v>
      </c>
      <c r="Y3322" s="21" t="e">
        <f t="shared" si="14692"/>
        <v>#DIV/0!</v>
      </c>
      <c r="Z3322" s="21" t="e">
        <f t="shared" si="14692"/>
        <v>#DIV/0!</v>
      </c>
      <c r="AA3322" s="21" t="e">
        <f t="shared" si="14692"/>
        <v>#DIV/0!</v>
      </c>
      <c r="AB3322" s="21" t="e">
        <f t="shared" si="14692"/>
        <v>#DIV/0!</v>
      </c>
      <c r="AC3322" s="199"/>
      <c r="AD3322" s="200"/>
      <c r="AE3322" s="200"/>
      <c r="AF3322" s="200"/>
      <c r="AG3322" s="200"/>
      <c r="AH3322" s="200"/>
      <c r="AI3322" s="200"/>
      <c r="AJ3322" s="200"/>
      <c r="AK3322" s="201"/>
      <c r="AL3322" s="200"/>
      <c r="AM3322" s="202"/>
    </row>
    <row r="3323" spans="1:39" s="6" customFormat="1" outlineLevel="1">
      <c r="B3323" s="116"/>
      <c r="C3323" s="35"/>
      <c r="D3323" s="36"/>
      <c r="E3323" s="36"/>
      <c r="F3323" s="36"/>
      <c r="G3323" s="36"/>
      <c r="H3323" s="37"/>
      <c r="I3323" s="38" t="s">
        <v>26</v>
      </c>
      <c r="J3323" s="21">
        <f>MIN(J3302:J3303,J3305,J3307,J3309,J3311,J3313,J3315,J3317,J3319)</f>
        <v>0</v>
      </c>
      <c r="K3323" s="21">
        <f t="shared" ref="K3323:AB3323" si="14693">MIN(K3302:K3303,K3305,K3307,K3309,K3311,K3313,K3315,K3317,K3319)</f>
        <v>0</v>
      </c>
      <c r="L3323" s="21">
        <f t="shared" si="14693"/>
        <v>0</v>
      </c>
      <c r="M3323" s="21">
        <f t="shared" si="14693"/>
        <v>0</v>
      </c>
      <c r="N3323" s="21">
        <f t="shared" si="14693"/>
        <v>0</v>
      </c>
      <c r="O3323" s="21">
        <f t="shared" si="14693"/>
        <v>0</v>
      </c>
      <c r="P3323" s="21">
        <f t="shared" si="14693"/>
        <v>0</v>
      </c>
      <c r="Q3323" s="21">
        <f t="shared" si="14693"/>
        <v>0</v>
      </c>
      <c r="R3323" s="21">
        <f t="shared" si="14693"/>
        <v>0</v>
      </c>
      <c r="S3323" s="21">
        <f t="shared" si="14693"/>
        <v>0</v>
      </c>
      <c r="T3323" s="21">
        <f t="shared" si="14693"/>
        <v>0</v>
      </c>
      <c r="U3323" s="21">
        <f t="shared" si="14693"/>
        <v>0</v>
      </c>
      <c r="V3323" s="21">
        <f t="shared" si="14693"/>
        <v>0</v>
      </c>
      <c r="W3323" s="21">
        <f t="shared" si="14693"/>
        <v>0</v>
      </c>
      <c r="X3323" s="21" t="e">
        <f t="shared" si="14693"/>
        <v>#DIV/0!</v>
      </c>
      <c r="Y3323" s="21">
        <f t="shared" si="14693"/>
        <v>0</v>
      </c>
      <c r="Z3323" s="21">
        <f t="shared" si="14693"/>
        <v>0</v>
      </c>
      <c r="AA3323" s="21">
        <f t="shared" si="14693"/>
        <v>0</v>
      </c>
      <c r="AB3323" s="21">
        <f t="shared" si="14693"/>
        <v>0</v>
      </c>
      <c r="AC3323" s="199"/>
      <c r="AD3323" s="200"/>
      <c r="AE3323" s="200"/>
      <c r="AF3323" s="200"/>
      <c r="AG3323" s="200"/>
      <c r="AH3323" s="200"/>
      <c r="AI3323" s="200"/>
      <c r="AJ3323" s="200"/>
      <c r="AK3323" s="201"/>
      <c r="AL3323" s="200"/>
      <c r="AM3323" s="202"/>
    </row>
    <row r="3324" spans="1:39" s="6" customFormat="1" outlineLevel="1">
      <c r="B3324" s="116"/>
      <c r="C3324" s="35"/>
      <c r="D3324" s="36"/>
      <c r="E3324" s="36"/>
      <c r="F3324" s="36"/>
      <c r="G3324" s="36"/>
      <c r="H3324" s="37"/>
      <c r="I3324" s="38" t="s">
        <v>25</v>
      </c>
      <c r="J3324" s="21">
        <f>MAX(J3302:J3303,J3305,J3307,J3309,J3311,J3313,J3315,J3317,J3319)</f>
        <v>0</v>
      </c>
      <c r="K3324" s="21">
        <f t="shared" ref="K3324:AB3324" si="14694">MAX(K3302:K3303,K3305,K3307,K3309,K3311,K3313,K3315,K3317,K3319)</f>
        <v>0</v>
      </c>
      <c r="L3324" s="21">
        <f t="shared" si="14694"/>
        <v>0</v>
      </c>
      <c r="M3324" s="21">
        <f t="shared" si="14694"/>
        <v>0</v>
      </c>
      <c r="N3324" s="21">
        <f t="shared" si="14694"/>
        <v>0</v>
      </c>
      <c r="O3324" s="21">
        <f t="shared" si="14694"/>
        <v>0</v>
      </c>
      <c r="P3324" s="21">
        <f t="shared" si="14694"/>
        <v>0</v>
      </c>
      <c r="Q3324" s="21">
        <f t="shared" si="14694"/>
        <v>0</v>
      </c>
      <c r="R3324" s="21">
        <f t="shared" si="14694"/>
        <v>0</v>
      </c>
      <c r="S3324" s="21">
        <f t="shared" si="14694"/>
        <v>0</v>
      </c>
      <c r="T3324" s="21">
        <f t="shared" si="14694"/>
        <v>0</v>
      </c>
      <c r="U3324" s="21">
        <f t="shared" si="14694"/>
        <v>0</v>
      </c>
      <c r="V3324" s="21">
        <f t="shared" si="14694"/>
        <v>0</v>
      </c>
      <c r="W3324" s="21">
        <f t="shared" si="14694"/>
        <v>0</v>
      </c>
      <c r="X3324" s="21" t="e">
        <f t="shared" si="14694"/>
        <v>#DIV/0!</v>
      </c>
      <c r="Y3324" s="21">
        <f t="shared" si="14694"/>
        <v>0</v>
      </c>
      <c r="Z3324" s="21">
        <f t="shared" si="14694"/>
        <v>0</v>
      </c>
      <c r="AA3324" s="21">
        <f t="shared" si="14694"/>
        <v>0</v>
      </c>
      <c r="AB3324" s="21">
        <f t="shared" si="14694"/>
        <v>0</v>
      </c>
      <c r="AC3324" s="199"/>
      <c r="AD3324" s="200"/>
      <c r="AE3324" s="200"/>
      <c r="AF3324" s="200"/>
      <c r="AG3324" s="200"/>
      <c r="AH3324" s="200"/>
      <c r="AI3324" s="200"/>
      <c r="AJ3324" s="200"/>
      <c r="AK3324" s="201"/>
      <c r="AL3324" s="200"/>
      <c r="AM3324" s="202"/>
    </row>
    <row r="3325" spans="1:39" s="6" customFormat="1" outlineLevel="1">
      <c r="B3325" s="116"/>
      <c r="C3325" s="35"/>
      <c r="D3325" s="36"/>
      <c r="E3325" s="36"/>
      <c r="F3325" s="36"/>
      <c r="G3325" s="36"/>
      <c r="H3325" s="37"/>
      <c r="I3325" s="38"/>
      <c r="J3325" s="21"/>
      <c r="K3325" s="21"/>
      <c r="L3325" s="21"/>
      <c r="M3325" s="21"/>
      <c r="N3325" s="21"/>
      <c r="O3325" s="21"/>
      <c r="P3325" s="21"/>
      <c r="Q3325" s="21"/>
      <c r="R3325" s="21"/>
      <c r="S3325" s="21"/>
      <c r="T3325" s="21"/>
      <c r="U3325" s="21"/>
      <c r="V3325" s="21"/>
      <c r="W3325" s="21"/>
      <c r="X3325" s="21"/>
      <c r="Y3325" s="21"/>
      <c r="Z3325" s="21"/>
      <c r="AA3325" s="21"/>
      <c r="AB3325" s="21"/>
      <c r="AC3325" s="200"/>
      <c r="AD3325" s="200"/>
      <c r="AE3325" s="200"/>
      <c r="AF3325" s="200"/>
      <c r="AG3325" s="200"/>
      <c r="AH3325" s="200"/>
      <c r="AI3325" s="200"/>
      <c r="AJ3325" s="200"/>
      <c r="AK3325" s="200"/>
      <c r="AL3325" s="200"/>
      <c r="AM3325" s="202"/>
    </row>
    <row r="3326" spans="1:39" s="31" customFormat="1" ht="16.5" outlineLevel="1" thickBot="1">
      <c r="B3326" s="117"/>
      <c r="C3326" s="39"/>
      <c r="D3326" s="40"/>
      <c r="E3326" s="40"/>
      <c r="F3326" s="40"/>
      <c r="G3326" s="40"/>
      <c r="H3326" s="41"/>
      <c r="I3326" s="42"/>
      <c r="J3326" s="43"/>
      <c r="K3326" s="43"/>
      <c r="L3326" s="43"/>
      <c r="M3326" s="43"/>
      <c r="N3326" s="43"/>
      <c r="O3326" s="43"/>
      <c r="P3326" s="43"/>
      <c r="Q3326" s="43"/>
      <c r="R3326" s="43"/>
      <c r="S3326" s="43"/>
      <c r="T3326" s="43"/>
      <c r="U3326" s="43"/>
      <c r="V3326" s="43"/>
      <c r="W3326" s="43"/>
      <c r="X3326" s="43"/>
      <c r="Y3326" s="43"/>
      <c r="Z3326" s="43"/>
      <c r="AA3326" s="43"/>
      <c r="AB3326" s="43"/>
      <c r="AC3326" s="204"/>
      <c r="AD3326" s="204"/>
      <c r="AE3326" s="204"/>
      <c r="AF3326" s="204"/>
      <c r="AG3326" s="204"/>
      <c r="AH3326" s="204"/>
      <c r="AI3326" s="204"/>
      <c r="AJ3326" s="204"/>
      <c r="AK3326" s="204"/>
      <c r="AL3326" s="204"/>
      <c r="AM3326" s="205"/>
    </row>
    <row r="3327" spans="1:39" customFormat="1">
      <c r="B3327" s="118"/>
      <c r="C3327" s="28"/>
      <c r="D3327" s="19"/>
      <c r="E3327" s="19"/>
      <c r="F3327" s="19"/>
      <c r="G3327" s="19"/>
      <c r="H3327" s="29"/>
      <c r="I3327" s="20"/>
      <c r="J3327" s="30"/>
      <c r="K3327" s="30"/>
      <c r="L3327" s="30"/>
      <c r="M3327" s="30"/>
      <c r="N3327" s="30"/>
      <c r="O3327" s="30"/>
      <c r="P3327" s="30"/>
      <c r="Q3327" s="30"/>
      <c r="R3327" s="30"/>
      <c r="S3327" s="30"/>
      <c r="T3327" s="30"/>
      <c r="U3327" s="30"/>
      <c r="V3327" s="30"/>
      <c r="W3327" s="30"/>
      <c r="X3327" s="30"/>
      <c r="Y3327" s="30"/>
      <c r="Z3327" s="30"/>
      <c r="AA3327" s="30"/>
      <c r="AB3327" s="30"/>
      <c r="AC3327" s="206"/>
      <c r="AD3327" s="206"/>
      <c r="AE3327" s="206"/>
      <c r="AF3327" s="206"/>
      <c r="AG3327" s="206"/>
      <c r="AH3327" s="206"/>
      <c r="AI3327" s="206"/>
      <c r="AJ3327" s="206"/>
      <c r="AK3327" s="206"/>
      <c r="AL3327" s="206"/>
      <c r="AM3327" s="207"/>
    </row>
    <row r="3328" spans="1:39" customFormat="1" outlineLevel="1">
      <c r="B3328" s="114" t="s">
        <v>41</v>
      </c>
      <c r="C3328" s="28"/>
      <c r="D3328" s="19"/>
      <c r="E3328" s="19"/>
      <c r="F3328" s="19"/>
      <c r="G3328" s="19"/>
      <c r="H3328" s="29"/>
      <c r="I3328" s="20"/>
      <c r="J3328" s="30"/>
      <c r="K3328" s="30"/>
      <c r="L3328" s="30"/>
      <c r="M3328" s="30"/>
      <c r="N3328" s="30"/>
      <c r="O3328" s="30"/>
      <c r="P3328" s="30"/>
      <c r="Q3328" s="30"/>
      <c r="R3328" s="30"/>
      <c r="S3328" s="30"/>
      <c r="T3328" s="30"/>
      <c r="U3328" s="30"/>
      <c r="V3328" s="30"/>
      <c r="W3328" s="30"/>
      <c r="X3328" s="30"/>
      <c r="Y3328" s="30"/>
      <c r="Z3328" s="30"/>
      <c r="AA3328" s="30"/>
      <c r="AB3328" s="30"/>
      <c r="AC3328" s="206"/>
      <c r="AD3328" s="206"/>
      <c r="AE3328" s="206"/>
      <c r="AF3328" s="206"/>
      <c r="AG3328" s="206"/>
      <c r="AH3328" s="206"/>
      <c r="AI3328" s="206"/>
      <c r="AJ3328" s="206"/>
      <c r="AK3328" s="206"/>
      <c r="AL3328" s="206"/>
      <c r="AM3328" s="207"/>
    </row>
    <row r="3329" spans="1:39" customFormat="1" outlineLevel="1">
      <c r="A3329" t="str">
        <f>B3329&amp;C3329</f>
        <v>Surname, Forename1</v>
      </c>
      <c r="B3329" s="255" t="s">
        <v>28</v>
      </c>
      <c r="C3329" s="122">
        <v>1</v>
      </c>
      <c r="D3329" s="26" t="s">
        <v>22</v>
      </c>
      <c r="E3329" s="103"/>
      <c r="F3329" s="217"/>
      <c r="G3329" s="218"/>
      <c r="H3329" s="16"/>
      <c r="I3329" s="16"/>
      <c r="J3329" s="17"/>
      <c r="K3329" s="94"/>
      <c r="L3329" s="94"/>
      <c r="M3329" s="94"/>
      <c r="N3329" s="94"/>
      <c r="O3329" s="94"/>
      <c r="P3329" s="94"/>
      <c r="Q3329" s="17">
        <f>SUM(K3329:P3329)</f>
        <v>0</v>
      </c>
      <c r="R3329" s="94"/>
      <c r="S3329" s="94"/>
      <c r="T3329" s="17">
        <f>SUM(R3329:S3329)</f>
        <v>0</v>
      </c>
      <c r="U3329" s="17"/>
      <c r="V3329" s="94"/>
      <c r="W3329" s="17"/>
      <c r="X3329" s="94" t="e">
        <f>AVERAGE(V3329:W3329)</f>
        <v>#DIV/0!</v>
      </c>
      <c r="Y3329" s="17"/>
      <c r="Z3329" s="17"/>
      <c r="AA3329" s="17"/>
      <c r="AB3329" s="17"/>
      <c r="AC3329" s="190">
        <f>IF(J3329&lt;&gt;0,INT(25.4347*POWER((18-J3329),1.81)),0)</f>
        <v>0</v>
      </c>
      <c r="AD3329" s="190">
        <f>IF(Q3329&lt;&gt;0,INT(0.14354*POWER(((10*Q3329)-220),1.4)),0)</f>
        <v>0</v>
      </c>
      <c r="AE3329" s="190">
        <f>IF(T3329&lt;&gt;0,INT(51.39*POWER((T3329-1.5),1.05)),0)</f>
        <v>0</v>
      </c>
      <c r="AF3329" s="190">
        <f>IF(U3329&lt;&gt;0,INT(0.8465*POWER(((100*U3329)-75),1.42)),0)</f>
        <v>0</v>
      </c>
      <c r="AG3329" s="190" t="e">
        <f>IF(X3329&lt;&gt;0,INT(1.53775*POWER((82-X3329),1.81)),0)</f>
        <v>#DIV/0!</v>
      </c>
      <c r="AH3329" s="190">
        <f>IF(Y3329&lt;&gt;0,INT(5.74352*POWER((28.5-Y3329),1.92)),0)</f>
        <v>0</v>
      </c>
      <c r="AI3329" s="190">
        <f>IF(Z3329&lt;&gt;0,INT(12.91*POWER((Z3329-4),1.1)),0)</f>
        <v>0</v>
      </c>
      <c r="AJ3329" s="190">
        <f>IF(AA3329&lt;&gt;0,INT(0.2797*POWER(((100*AA3329)),1.35)),0)</f>
        <v>0</v>
      </c>
      <c r="AK3329" s="191">
        <f>IF(AB3329&lt;&gt;0,INT(100.14*POWER((AB3329-1),1.08)),0)</f>
        <v>0</v>
      </c>
      <c r="AL3329" s="208">
        <v>7</v>
      </c>
      <c r="AM3329" s="193" t="e">
        <f>SUM(AC3329:AK3329)</f>
        <v>#DIV/0!</v>
      </c>
    </row>
    <row r="3330" spans="1:39" customFormat="1" outlineLevel="1">
      <c r="A3330" t="str">
        <f>B3329&amp;C3330</f>
        <v>Surname, Forename2</v>
      </c>
      <c r="B3330" s="256"/>
      <c r="C3330" s="123">
        <v>2</v>
      </c>
      <c r="D3330" s="26" t="s">
        <v>22</v>
      </c>
      <c r="E3330" s="103"/>
      <c r="F3330" s="219"/>
      <c r="G3330" s="220"/>
      <c r="H3330" s="15"/>
      <c r="I3330" s="16"/>
      <c r="J3330" s="17"/>
      <c r="K3330" s="94"/>
      <c r="L3330" s="94"/>
      <c r="M3330" s="94"/>
      <c r="N3330" s="94"/>
      <c r="O3330" s="94"/>
      <c r="P3330" s="94"/>
      <c r="Q3330" s="17" t="str">
        <f>IF(SUM(K3330:P3330)=0,"",SUM(K3330:P3330))</f>
        <v/>
      </c>
      <c r="R3330" s="94"/>
      <c r="S3330" s="94"/>
      <c r="T3330" s="17" t="str">
        <f>IF(SUM(R3330:S3330)=0,"",SUM(R3330:S3330))</f>
        <v/>
      </c>
      <c r="U3330" s="17"/>
      <c r="V3330" s="94"/>
      <c r="W3330" s="17"/>
      <c r="X3330" s="94" t="str">
        <f>IFERROR(AVERAGE(V3330:W3330),"")</f>
        <v/>
      </c>
      <c r="Y3330" s="17"/>
      <c r="Z3330" s="17"/>
      <c r="AA3330" s="71"/>
      <c r="AB3330" s="17"/>
      <c r="AC3330" s="190" t="str">
        <f>IF(J3330="","",IF(J3330&lt;&gt;0,INT(25.4347*POWER((18-J3330),1.81)),0))</f>
        <v/>
      </c>
      <c r="AD3330" s="190" t="str">
        <f>IFERROR(IF(Q3330&lt;&gt;0,INT(0.14354*POWER(((10*Q3330)-220),1.4)),0),"")</f>
        <v/>
      </c>
      <c r="AE3330" s="190" t="str">
        <f>IFERROR(IF(T3330&lt;&gt;0,INT(51.39*POWER((T3330-1.5),1.05)),0),"")</f>
        <v/>
      </c>
      <c r="AF3330" s="190">
        <f>IF(U3330&lt;&gt;0,INT(0.8465*POWER(((100*U3330)-75),1.42)),0)</f>
        <v>0</v>
      </c>
      <c r="AG3330" s="190" t="str">
        <f>IFERROR(IF(X3330&lt;&gt;0,INT(1.53775*POWER((82-X3330),1.81)),0),"")</f>
        <v/>
      </c>
      <c r="AH3330" s="190" t="str">
        <f>IF(Y3330="","",IF(Y3330&lt;&gt;0,INT(5.74352*POWER((28.5-Y3330),1.92)),0))</f>
        <v/>
      </c>
      <c r="AI3330" s="190">
        <f>IF(Z3330&lt;&gt;0,INT(12.91*POWER((Z3330-4),1.1)),0)</f>
        <v>0</v>
      </c>
      <c r="AJ3330" s="190" t="str">
        <f>IF(AA3330="","",IF(AA3330&lt;&gt;0,INT(0.2797*POWER(((100*AA3330)),1.35)),0))</f>
        <v/>
      </c>
      <c r="AK3330" s="191" t="str">
        <f>IF(AB3330="","",IF(AB3330&lt;&gt;0,INT(100.14*POWER((AB3330-1),1.08)),0))</f>
        <v/>
      </c>
      <c r="AL3330" s="192">
        <f>COUNT(J3330,Q3330,T3330,X3330,Y3330,AA3330,AB3330)</f>
        <v>0</v>
      </c>
      <c r="AM3330" s="193" t="str">
        <f>IF(AL3330=0,"",SUM(AC3330:AK3330))</f>
        <v/>
      </c>
    </row>
    <row r="3331" spans="1:39" customFormat="1" outlineLevel="1">
      <c r="B3331" s="256"/>
      <c r="C3331" s="124" t="s">
        <v>65</v>
      </c>
      <c r="D3331" s="103"/>
      <c r="E3331" s="103"/>
      <c r="F3331" s="219"/>
      <c r="G3331" s="220"/>
      <c r="H3331" s="104"/>
      <c r="I3331" s="105"/>
      <c r="J3331" s="107" t="str">
        <f>IFERROR((J3329-J3330)/J3330*100%,"")</f>
        <v/>
      </c>
      <c r="K3331" s="107" t="str">
        <f>IFERROR((K3330-K3329)/K3330*100%,"")</f>
        <v/>
      </c>
      <c r="L3331" s="107" t="str">
        <f t="shared" ref="L3331:S3331" si="14695">IFERROR((L3330-L3329)/L3330*100%,"")</f>
        <v/>
      </c>
      <c r="M3331" s="107" t="str">
        <f t="shared" si="14695"/>
        <v/>
      </c>
      <c r="N3331" s="107" t="str">
        <f t="shared" si="14695"/>
        <v/>
      </c>
      <c r="O3331" s="107" t="str">
        <f t="shared" si="14695"/>
        <v/>
      </c>
      <c r="P3331" s="107" t="str">
        <f t="shared" si="14695"/>
        <v/>
      </c>
      <c r="Q3331" s="107" t="str">
        <f t="shared" si="14695"/>
        <v/>
      </c>
      <c r="R3331" s="107" t="str">
        <f t="shared" si="14695"/>
        <v/>
      </c>
      <c r="S3331" s="107" t="str">
        <f t="shared" si="14695"/>
        <v/>
      </c>
      <c r="T3331" s="107" t="str">
        <f>IFERROR((T3330-T3329)/T3330*100%,"")</f>
        <v/>
      </c>
      <c r="U3331" s="107" t="str">
        <f t="shared" ref="U3331" si="14696">IFERROR((U3330-U3329)/U3330*100%,"")</f>
        <v/>
      </c>
      <c r="V3331" s="107" t="str">
        <f>IFERROR((V3329-V3330)/V3330*100%,"")</f>
        <v/>
      </c>
      <c r="W3331" s="107" t="str">
        <f>IFERROR((W3329-W3330)/W3330*100%,"")</f>
        <v/>
      </c>
      <c r="X3331" s="107" t="str">
        <f>IFERROR((X3329-X3330)/X3330*100%,"")</f>
        <v/>
      </c>
      <c r="Y3331" s="107" t="str">
        <f>IFERROR((Y3329-Y3330)/Y3330*100%,"")</f>
        <v/>
      </c>
      <c r="Z3331" s="107" t="str">
        <f t="shared" ref="Z3331:AB3331" si="14697">IFERROR((Z3330-Z3329)/Z3330*100%,"")</f>
        <v/>
      </c>
      <c r="AA3331" s="107" t="str">
        <f t="shared" si="14697"/>
        <v/>
      </c>
      <c r="AB3331" s="107" t="str">
        <f t="shared" si="14697"/>
        <v/>
      </c>
      <c r="AC3331" s="194" t="str">
        <f t="shared" ref="AC3331" si="14698">IFERROR((AC3330-AC3329)/AC3330*100%,"")</f>
        <v/>
      </c>
      <c r="AD3331" s="194" t="str">
        <f t="shared" ref="AD3331" si="14699">IFERROR((AD3330-AD3329)/AD3330*100%,"")</f>
        <v/>
      </c>
      <c r="AE3331" s="194" t="str">
        <f t="shared" ref="AE3331" si="14700">IFERROR((AE3330-AE3329)/AE3330*100%,"")</f>
        <v/>
      </c>
      <c r="AF3331" s="194" t="str">
        <f t="shared" ref="AF3331" si="14701">IFERROR((AF3330-AF3329)/AF3330*100%,"")</f>
        <v/>
      </c>
      <c r="AG3331" s="194" t="str">
        <f t="shared" ref="AG3331" si="14702">IFERROR((AG3330-AG3329)/AG3330*100%,"")</f>
        <v/>
      </c>
      <c r="AH3331" s="194" t="str">
        <f t="shared" ref="AH3331" si="14703">IFERROR((AH3330-AH3329)/AH3330*100%,"")</f>
        <v/>
      </c>
      <c r="AI3331" s="194" t="str">
        <f t="shared" ref="AI3331" si="14704">IFERROR((AI3330-AI3329)/AI3330*100%,"")</f>
        <v/>
      </c>
      <c r="AJ3331" s="194" t="str">
        <f t="shared" ref="AJ3331" si="14705">IFERROR((AJ3330-AJ3329)/AJ3330*100%,"")</f>
        <v/>
      </c>
      <c r="AK3331" s="194" t="str">
        <f t="shared" ref="AK3331" si="14706">IFERROR((AK3330-AK3329)/AK3330*100%,"")</f>
        <v/>
      </c>
      <c r="AL3331" s="194" t="str">
        <f t="shared" ref="AL3331:AM3331" si="14707">IFERROR((AL3330-AL3329)/AL3330*100%,"")</f>
        <v/>
      </c>
      <c r="AM3331" s="228" t="str">
        <f t="shared" si="14707"/>
        <v/>
      </c>
    </row>
    <row r="3332" spans="1:39" customFormat="1" outlineLevel="1">
      <c r="A3332" t="str">
        <f>B3329&amp;C3332</f>
        <v>Surname, Forename3</v>
      </c>
      <c r="B3332" s="256"/>
      <c r="C3332" s="123">
        <v>3</v>
      </c>
      <c r="D3332" s="26" t="s">
        <v>22</v>
      </c>
      <c r="E3332" s="103"/>
      <c r="F3332" s="219"/>
      <c r="G3332" s="220"/>
      <c r="H3332" s="15"/>
      <c r="I3332" s="16"/>
      <c r="J3332" s="17"/>
      <c r="K3332" s="94"/>
      <c r="L3332" s="94"/>
      <c r="M3332" s="94"/>
      <c r="N3332" s="94"/>
      <c r="O3332" s="94"/>
      <c r="P3332" s="94"/>
      <c r="Q3332" s="17" t="str">
        <f>IF(SUM(K3332:P3332)=0,"",SUM(K3332:P3332))</f>
        <v/>
      </c>
      <c r="R3332" s="94"/>
      <c r="S3332" s="94"/>
      <c r="T3332" s="17" t="str">
        <f>IF(SUM(R3332:S3332)=0,"",SUM(R3332:S3332))</f>
        <v/>
      </c>
      <c r="U3332" s="17"/>
      <c r="V3332" s="94"/>
      <c r="W3332" s="17"/>
      <c r="X3332" s="94" t="str">
        <f>IFERROR(AVERAGE(V3332:W3332),"")</f>
        <v/>
      </c>
      <c r="Y3332" s="17"/>
      <c r="Z3332" s="17"/>
      <c r="AA3332" s="71"/>
      <c r="AB3332" s="17"/>
      <c r="AC3332" s="190" t="str">
        <f>IF(J3332="","",IF(J3332&lt;&gt;0,INT(25.4347*POWER((18-J3332),1.81)),0))</f>
        <v/>
      </c>
      <c r="AD3332" s="190" t="str">
        <f>IFERROR(IF(Q3332&lt;&gt;0,INT(0.14354*POWER(((10*Q3332)-220),1.4)),0),"")</f>
        <v/>
      </c>
      <c r="AE3332" s="190" t="str">
        <f>IFERROR(IF(T3332&lt;&gt;0,INT(51.39*POWER((T3332-1.5),1.05)),0),"")</f>
        <v/>
      </c>
      <c r="AF3332" s="190">
        <f>IF(U3332&lt;&gt;0,INT(0.8465*POWER(((100*U3332)-75),1.42)),0)</f>
        <v>0</v>
      </c>
      <c r="AG3332" s="190" t="str">
        <f>IFERROR(IF(X3332&lt;&gt;0,INT(1.53775*POWER((82-X3332),1.81)),0),"")</f>
        <v/>
      </c>
      <c r="AH3332" s="190" t="str">
        <f>IF(Y3332="","",IF(Y3332&lt;&gt;0,INT(5.74352*POWER((28.5-Y3332),1.92)),0))</f>
        <v/>
      </c>
      <c r="AI3332" s="190">
        <f>IF(Z3332&lt;&gt;0,INT(12.91*POWER((Z3332-4),1.1)),0)</f>
        <v>0</v>
      </c>
      <c r="AJ3332" s="190" t="str">
        <f>IF(AA3332="","",IF(AA3332&lt;&gt;0,INT(0.2797*POWER(((100*AA3332)),1.35)),0))</f>
        <v/>
      </c>
      <c r="AK3332" s="191" t="str">
        <f>IF(AB3332="","",IF(AB3332&lt;&gt;0,INT(100.14*POWER((AB3332-1),1.08)),0))</f>
        <v/>
      </c>
      <c r="AL3332" s="192">
        <f>COUNT(J3332,Q3332,T3332,X3332,Y3332,AA3332,AB3332)</f>
        <v>0</v>
      </c>
      <c r="AM3332" s="193" t="str">
        <f>IF(AL3332=0,"",SUM(AC3332:AK3332))</f>
        <v/>
      </c>
    </row>
    <row r="3333" spans="1:39" customFormat="1" outlineLevel="1">
      <c r="B3333" s="256"/>
      <c r="C3333" s="124" t="s">
        <v>65</v>
      </c>
      <c r="D3333" s="103"/>
      <c r="E3333" s="103"/>
      <c r="F3333" s="219"/>
      <c r="G3333" s="220"/>
      <c r="H3333" s="104"/>
      <c r="I3333" s="105"/>
      <c r="J3333" s="107" t="str">
        <f>IFERROR((J3330-J3332)/J3332*100%,"")</f>
        <v/>
      </c>
      <c r="K3333" s="107" t="str">
        <f t="shared" ref="K3333:T3333" si="14708">IFERROR((K3332-K3330)/K3332*100%,"")</f>
        <v/>
      </c>
      <c r="L3333" s="107" t="str">
        <f t="shared" si="14708"/>
        <v/>
      </c>
      <c r="M3333" s="107" t="str">
        <f t="shared" si="14708"/>
        <v/>
      </c>
      <c r="N3333" s="107" t="str">
        <f t="shared" si="14708"/>
        <v/>
      </c>
      <c r="O3333" s="107" t="str">
        <f t="shared" si="14708"/>
        <v/>
      </c>
      <c r="P3333" s="107" t="str">
        <f t="shared" si="14708"/>
        <v/>
      </c>
      <c r="Q3333" s="107" t="str">
        <f t="shared" si="14708"/>
        <v/>
      </c>
      <c r="R3333" s="107" t="str">
        <f t="shared" si="14708"/>
        <v/>
      </c>
      <c r="S3333" s="107" t="str">
        <f t="shared" si="14708"/>
        <v/>
      </c>
      <c r="T3333" s="107" t="str">
        <f t="shared" si="14708"/>
        <v/>
      </c>
      <c r="U3333" s="107" t="str">
        <f t="shared" ref="U3333" si="14709">IFERROR((U3332-U3331)/U3332*100%,"")</f>
        <v/>
      </c>
      <c r="V3333" s="107" t="str">
        <f>IFERROR((V3330-V3332)/V3332*100%,"")</f>
        <v/>
      </c>
      <c r="W3333" s="107" t="str">
        <f>IFERROR((W3330-W3332)/W3332*100%,"")</f>
        <v/>
      </c>
      <c r="X3333" s="107" t="str">
        <f>IFERROR((X3330-X3332)/X3332*100%,"")</f>
        <v/>
      </c>
      <c r="Y3333" s="107" t="str">
        <f>IFERROR((Y3330-Y3332)/Y3332*100%,"")</f>
        <v/>
      </c>
      <c r="Z3333" s="107" t="str">
        <f t="shared" ref="Z3333" si="14710">IFERROR((Z3332-Z3331)/Z3332*100%,"")</f>
        <v/>
      </c>
      <c r="AA3333" s="107" t="str">
        <f>IFERROR((AA3332-AA3330)/AA3332*100%,"")</f>
        <v/>
      </c>
      <c r="AB3333" s="107" t="str">
        <f>IFERROR((AB3332-AB3330)/AB3332*100%,"")</f>
        <v/>
      </c>
      <c r="AC3333" s="194" t="str">
        <f t="shared" ref="AC3333" si="14711">IFERROR((AC3332-AC3331)/AC3332*100%,"")</f>
        <v/>
      </c>
      <c r="AD3333" s="194" t="str">
        <f t="shared" ref="AD3333" si="14712">IFERROR((AD3332-AD3331)/AD3332*100%,"")</f>
        <v/>
      </c>
      <c r="AE3333" s="194" t="str">
        <f t="shared" ref="AE3333" si="14713">IFERROR((AE3332-AE3331)/AE3332*100%,"")</f>
        <v/>
      </c>
      <c r="AF3333" s="194" t="str">
        <f t="shared" ref="AF3333" si="14714">IFERROR((AF3332-AF3331)/AF3332*100%,"")</f>
        <v/>
      </c>
      <c r="AG3333" s="194" t="str">
        <f t="shared" ref="AG3333" si="14715">IFERROR((AG3332-AG3331)/AG3332*100%,"")</f>
        <v/>
      </c>
      <c r="AH3333" s="194" t="str">
        <f t="shared" ref="AH3333" si="14716">IFERROR((AH3332-AH3331)/AH3332*100%,"")</f>
        <v/>
      </c>
      <c r="AI3333" s="194" t="str">
        <f t="shared" ref="AI3333" si="14717">IFERROR((AI3332-AI3331)/AI3332*100%,"")</f>
        <v/>
      </c>
      <c r="AJ3333" s="194" t="str">
        <f t="shared" ref="AJ3333" si="14718">IFERROR((AJ3332-AJ3331)/AJ3332*100%,"")</f>
        <v/>
      </c>
      <c r="AK3333" s="194" t="str">
        <f t="shared" ref="AK3333" si="14719">IFERROR((AK3332-AK3331)/AK3332*100%,"")</f>
        <v/>
      </c>
      <c r="AL3333" s="194" t="str">
        <f t="shared" ref="AL3333" si="14720">IFERROR((AL3332-AL3331)/AL3332*100%,"")</f>
        <v/>
      </c>
      <c r="AM3333" s="227" t="str">
        <f>IFERROR((AM3332-AM3330)/AM3332*100%,"")</f>
        <v/>
      </c>
    </row>
    <row r="3334" spans="1:39" customFormat="1" outlineLevel="1">
      <c r="A3334" t="str">
        <f>B3329&amp;C3334</f>
        <v>Surname, Forename4</v>
      </c>
      <c r="B3334" s="256"/>
      <c r="C3334" s="123">
        <v>4</v>
      </c>
      <c r="D3334" s="26" t="s">
        <v>22</v>
      </c>
      <c r="E3334" s="103"/>
      <c r="F3334" s="219"/>
      <c r="G3334" s="220"/>
      <c r="H3334" s="15"/>
      <c r="I3334" s="16"/>
      <c r="J3334" s="17"/>
      <c r="K3334" s="94"/>
      <c r="L3334" s="94"/>
      <c r="M3334" s="94"/>
      <c r="N3334" s="94"/>
      <c r="O3334" s="94"/>
      <c r="P3334" s="94"/>
      <c r="Q3334" s="17" t="str">
        <f>IF(SUM(K3334:P3334)=0,"",SUM(K3334:P3334))</f>
        <v/>
      </c>
      <c r="R3334" s="94"/>
      <c r="S3334" s="94"/>
      <c r="T3334" s="17" t="str">
        <f>IF(SUM(R3334:S3334)=0,"",SUM(R3334:S3334))</f>
        <v/>
      </c>
      <c r="U3334" s="17"/>
      <c r="V3334" s="94"/>
      <c r="W3334" s="17"/>
      <c r="X3334" s="94" t="str">
        <f>IFERROR(AVERAGE(V3334:W3334),"")</f>
        <v/>
      </c>
      <c r="Y3334" s="17"/>
      <c r="Z3334" s="17"/>
      <c r="AA3334" s="71"/>
      <c r="AB3334" s="17"/>
      <c r="AC3334" s="190" t="str">
        <f>IF(J3334="","",IF(J3334&lt;&gt;0,INT(25.4347*POWER((18-J3334),1.81)),0))</f>
        <v/>
      </c>
      <c r="AD3334" s="190" t="str">
        <f>IFERROR(IF(Q3334&lt;&gt;0,INT(0.14354*POWER(((10*Q3334)-220),1.4)),0),"")</f>
        <v/>
      </c>
      <c r="AE3334" s="190" t="str">
        <f>IFERROR(IF(T3334&lt;&gt;0,INT(51.39*POWER((T3334-1.5),1.05)),0),"")</f>
        <v/>
      </c>
      <c r="AF3334" s="190">
        <f>IF(U3334&lt;&gt;0,INT(0.8465*POWER(((100*U3334)-75),1.42)),0)</f>
        <v>0</v>
      </c>
      <c r="AG3334" s="190" t="str">
        <f>IFERROR(IF(X3334&lt;&gt;0,INT(1.53775*POWER((82-X3334),1.81)),0),"")</f>
        <v/>
      </c>
      <c r="AH3334" s="190" t="str">
        <f>IF(Y3334="","",IF(Y3334&lt;&gt;0,INT(5.74352*POWER((28.5-Y3334),1.92)),0))</f>
        <v/>
      </c>
      <c r="AI3334" s="190">
        <f>IF(Z3334&lt;&gt;0,INT(12.91*POWER((Z3334-4),1.1)),0)</f>
        <v>0</v>
      </c>
      <c r="AJ3334" s="190" t="str">
        <f>IF(AA3334="","",IF(AA3334&lt;&gt;0,INT(0.2797*POWER(((100*AA3334)),1.35)),0))</f>
        <v/>
      </c>
      <c r="AK3334" s="191" t="str">
        <f>IF(AB3334="","",IF(AB3334&lt;&gt;0,INT(100.14*POWER((AB3334-1),1.08)),0))</f>
        <v/>
      </c>
      <c r="AL3334" s="192">
        <f>COUNT(J3334,Q3334,T3334,X3334,Y3334,AA3334,AB3334)</f>
        <v>0</v>
      </c>
      <c r="AM3334" s="193" t="str">
        <f>IF(AL3334=0,"",SUM(AC3334:AK3334))</f>
        <v/>
      </c>
    </row>
    <row r="3335" spans="1:39" customFormat="1" outlineLevel="1">
      <c r="B3335" s="256"/>
      <c r="C3335" s="124" t="s">
        <v>65</v>
      </c>
      <c r="D3335" s="103"/>
      <c r="E3335" s="103"/>
      <c r="F3335" s="219"/>
      <c r="G3335" s="220"/>
      <c r="H3335" s="104"/>
      <c r="I3335" s="105"/>
      <c r="J3335" s="107" t="str">
        <f>IFERROR((J3332-J3334)/J3334*100%,"")</f>
        <v/>
      </c>
      <c r="K3335" s="107" t="str">
        <f t="shared" ref="K3335:T3335" si="14721">IFERROR((K3334-K3332)/K3334*100%,"")</f>
        <v/>
      </c>
      <c r="L3335" s="107" t="str">
        <f t="shared" si="14721"/>
        <v/>
      </c>
      <c r="M3335" s="107" t="str">
        <f t="shared" si="14721"/>
        <v/>
      </c>
      <c r="N3335" s="107" t="str">
        <f t="shared" si="14721"/>
        <v/>
      </c>
      <c r="O3335" s="107" t="str">
        <f t="shared" si="14721"/>
        <v/>
      </c>
      <c r="P3335" s="107" t="str">
        <f t="shared" si="14721"/>
        <v/>
      </c>
      <c r="Q3335" s="107" t="str">
        <f t="shared" si="14721"/>
        <v/>
      </c>
      <c r="R3335" s="107" t="str">
        <f t="shared" si="14721"/>
        <v/>
      </c>
      <c r="S3335" s="107" t="str">
        <f t="shared" si="14721"/>
        <v/>
      </c>
      <c r="T3335" s="107" t="str">
        <f t="shared" si="14721"/>
        <v/>
      </c>
      <c r="U3335" s="107" t="str">
        <f t="shared" ref="U3335" si="14722">IFERROR((U3334-U3333)/U3334*100%,"")</f>
        <v/>
      </c>
      <c r="V3335" s="107" t="str">
        <f>IFERROR((V3332-V3334)/V3334*100%,"")</f>
        <v/>
      </c>
      <c r="W3335" s="107" t="str">
        <f>IFERROR((W3332-W3334)/W3334*100%,"")</f>
        <v/>
      </c>
      <c r="X3335" s="107" t="str">
        <f>IFERROR((X3332-X3334)/X3334*100%,"")</f>
        <v/>
      </c>
      <c r="Y3335" s="107" t="str">
        <f>IFERROR((Y3332-Y3334)/Y3334*100%,"")</f>
        <v/>
      </c>
      <c r="Z3335" s="107" t="str">
        <f t="shared" ref="Z3335" si="14723">IFERROR((Z3334-Z3333)/Z3334*100%,"")</f>
        <v/>
      </c>
      <c r="AA3335" s="107" t="str">
        <f>IFERROR((AA3334-AA3332)/AA3334*100%,"")</f>
        <v/>
      </c>
      <c r="AB3335" s="107" t="str">
        <f>IFERROR((AB3334-AB3332)/AB3334*100%,"")</f>
        <v/>
      </c>
      <c r="AC3335" s="194" t="str">
        <f t="shared" ref="AC3335" si="14724">IFERROR((AC3334-AC3333)/AC3334*100%,"")</f>
        <v/>
      </c>
      <c r="AD3335" s="194" t="str">
        <f t="shared" ref="AD3335" si="14725">IFERROR((AD3334-AD3333)/AD3334*100%,"")</f>
        <v/>
      </c>
      <c r="AE3335" s="194" t="str">
        <f t="shared" ref="AE3335" si="14726">IFERROR((AE3334-AE3333)/AE3334*100%,"")</f>
        <v/>
      </c>
      <c r="AF3335" s="194" t="str">
        <f t="shared" ref="AF3335" si="14727">IFERROR((AF3334-AF3333)/AF3334*100%,"")</f>
        <v/>
      </c>
      <c r="AG3335" s="194" t="str">
        <f t="shared" ref="AG3335" si="14728">IFERROR((AG3334-AG3333)/AG3334*100%,"")</f>
        <v/>
      </c>
      <c r="AH3335" s="194" t="str">
        <f t="shared" ref="AH3335" si="14729">IFERROR((AH3334-AH3333)/AH3334*100%,"")</f>
        <v/>
      </c>
      <c r="AI3335" s="194" t="str">
        <f t="shared" ref="AI3335" si="14730">IFERROR((AI3334-AI3333)/AI3334*100%,"")</f>
        <v/>
      </c>
      <c r="AJ3335" s="194" t="str">
        <f t="shared" ref="AJ3335" si="14731">IFERROR((AJ3334-AJ3333)/AJ3334*100%,"")</f>
        <v/>
      </c>
      <c r="AK3335" s="194" t="str">
        <f t="shared" ref="AK3335" si="14732">IFERROR((AK3334-AK3333)/AK3334*100%,"")</f>
        <v/>
      </c>
      <c r="AL3335" s="194" t="str">
        <f t="shared" ref="AL3335" si="14733">IFERROR((AL3334-AL3333)/AL3334*100%,"")</f>
        <v/>
      </c>
      <c r="AM3335" s="227" t="str">
        <f>IFERROR((AM3334-AM3332)/AM3334*100%,"")</f>
        <v/>
      </c>
    </row>
    <row r="3336" spans="1:39" customFormat="1" outlineLevel="1">
      <c r="A3336" t="str">
        <f>B3329&amp;C3336</f>
        <v>Surname, Forename5</v>
      </c>
      <c r="B3336" s="256"/>
      <c r="C3336" s="123">
        <v>5</v>
      </c>
      <c r="D3336" s="26" t="s">
        <v>22</v>
      </c>
      <c r="E3336" s="103"/>
      <c r="F3336" s="219"/>
      <c r="G3336" s="220"/>
      <c r="H3336" s="15"/>
      <c r="I3336" s="16"/>
      <c r="J3336" s="17"/>
      <c r="K3336" s="94"/>
      <c r="L3336" s="94"/>
      <c r="M3336" s="94"/>
      <c r="N3336" s="94"/>
      <c r="O3336" s="94"/>
      <c r="P3336" s="94"/>
      <c r="Q3336" s="17" t="str">
        <f>IF(SUM(K3336:P3336)=0,"",SUM(K3336:P3336))</f>
        <v/>
      </c>
      <c r="R3336" s="94"/>
      <c r="S3336" s="94"/>
      <c r="T3336" s="17" t="str">
        <f>IF(SUM(R3336:S3336)=0,"",SUM(R3336:S3336))</f>
        <v/>
      </c>
      <c r="U3336" s="17"/>
      <c r="V3336" s="94"/>
      <c r="W3336" s="17"/>
      <c r="X3336" s="94" t="str">
        <f>IFERROR(AVERAGE(V3336:W3336),"")</f>
        <v/>
      </c>
      <c r="Y3336" s="17"/>
      <c r="Z3336" s="17"/>
      <c r="AA3336" s="71"/>
      <c r="AB3336" s="17"/>
      <c r="AC3336" s="190" t="str">
        <f>IF(J3336="","",IF(J3336&lt;&gt;0,INT(25.4347*POWER((18-J3336),1.81)),0))</f>
        <v/>
      </c>
      <c r="AD3336" s="190" t="str">
        <f>IFERROR(IF(Q3336&lt;&gt;0,INT(0.14354*POWER(((10*Q3336)-220),1.4)),0),"")</f>
        <v/>
      </c>
      <c r="AE3336" s="190" t="str">
        <f>IFERROR(IF(T3336&lt;&gt;0,INT(51.39*POWER((T3336-1.5),1.05)),0),"")</f>
        <v/>
      </c>
      <c r="AF3336" s="190">
        <f>IF(U3336&lt;&gt;0,INT(0.8465*POWER(((100*U3336)-75),1.42)),0)</f>
        <v>0</v>
      </c>
      <c r="AG3336" s="190" t="str">
        <f>IFERROR(IF(X3336&lt;&gt;0,INT(1.53775*POWER((82-X3336),1.81)),0),"")</f>
        <v/>
      </c>
      <c r="AH3336" s="190" t="str">
        <f>IF(Y3336="","",IF(Y3336&lt;&gt;0,INT(5.74352*POWER((28.5-Y3336),1.92)),0))</f>
        <v/>
      </c>
      <c r="AI3336" s="190">
        <f>IF(Z3336&lt;&gt;0,INT(12.91*POWER((Z3336-4),1.1)),0)</f>
        <v>0</v>
      </c>
      <c r="AJ3336" s="190" t="str">
        <f>IF(AA3336="","",IF(AA3336&lt;&gt;0,INT(0.2797*POWER(((100*AA3336)),1.35)),0))</f>
        <v/>
      </c>
      <c r="AK3336" s="191" t="str">
        <f>IF(AB3336="","",IF(AB3336&lt;&gt;0,INT(100.14*POWER((AB3336-1),1.08)),0))</f>
        <v/>
      </c>
      <c r="AL3336" s="192">
        <f>COUNT(J3336,Q3336,T3336,X3336,Y3336,AA3336,AB3336)</f>
        <v>0</v>
      </c>
      <c r="AM3336" s="193" t="str">
        <f>IF(AL3336=0,"",SUM(AC3336:AK3336))</f>
        <v/>
      </c>
    </row>
    <row r="3337" spans="1:39" customFormat="1" outlineLevel="1">
      <c r="B3337" s="256"/>
      <c r="C3337" s="124" t="s">
        <v>65</v>
      </c>
      <c r="D3337" s="103"/>
      <c r="E3337" s="103"/>
      <c r="F3337" s="219"/>
      <c r="G3337" s="220"/>
      <c r="H3337" s="104"/>
      <c r="I3337" s="105"/>
      <c r="J3337" s="107" t="str">
        <f>IFERROR((J3334-J3336)/J3336*100%,"")</f>
        <v/>
      </c>
      <c r="K3337" s="107" t="str">
        <f t="shared" ref="K3337:T3337" si="14734">IFERROR((K3336-K3334)/K3336*100%,"")</f>
        <v/>
      </c>
      <c r="L3337" s="107" t="str">
        <f t="shared" si="14734"/>
        <v/>
      </c>
      <c r="M3337" s="107" t="str">
        <f t="shared" si="14734"/>
        <v/>
      </c>
      <c r="N3337" s="107" t="str">
        <f t="shared" si="14734"/>
        <v/>
      </c>
      <c r="O3337" s="107" t="str">
        <f t="shared" si="14734"/>
        <v/>
      </c>
      <c r="P3337" s="107" t="str">
        <f t="shared" si="14734"/>
        <v/>
      </c>
      <c r="Q3337" s="107" t="str">
        <f t="shared" si="14734"/>
        <v/>
      </c>
      <c r="R3337" s="107" t="str">
        <f t="shared" si="14734"/>
        <v/>
      </c>
      <c r="S3337" s="107" t="str">
        <f t="shared" si="14734"/>
        <v/>
      </c>
      <c r="T3337" s="107" t="str">
        <f t="shared" si="14734"/>
        <v/>
      </c>
      <c r="U3337" s="107" t="str">
        <f t="shared" ref="U3337" si="14735">IFERROR((U3336-U3335)/U3336*100%,"")</f>
        <v/>
      </c>
      <c r="V3337" s="107" t="str">
        <f>IFERROR((V3334-V3336)/V3336*100%,"")</f>
        <v/>
      </c>
      <c r="W3337" s="107" t="str">
        <f>IFERROR((W3334-W3336)/W3336*100%,"")</f>
        <v/>
      </c>
      <c r="X3337" s="107" t="str">
        <f>IFERROR((X3334-X3336)/X3336*100%,"")</f>
        <v/>
      </c>
      <c r="Y3337" s="107" t="str">
        <f>IFERROR((Y3334-Y3336)/Y3336*100%,"")</f>
        <v/>
      </c>
      <c r="Z3337" s="107" t="str">
        <f t="shared" ref="Z3337" si="14736">IFERROR((Z3336-Z3335)/Z3336*100%,"")</f>
        <v/>
      </c>
      <c r="AA3337" s="107" t="str">
        <f>IFERROR((AA3336-AA3334)/AA3336*100%,"")</f>
        <v/>
      </c>
      <c r="AB3337" s="107" t="str">
        <f>IFERROR((AB3336-AB3334)/AB3336*100%,"")</f>
        <v/>
      </c>
      <c r="AC3337" s="194" t="str">
        <f t="shared" ref="AC3337" si="14737">IFERROR((AC3336-AC3335)/AC3336*100%,"")</f>
        <v/>
      </c>
      <c r="AD3337" s="194" t="str">
        <f t="shared" ref="AD3337" si="14738">IFERROR((AD3336-AD3335)/AD3336*100%,"")</f>
        <v/>
      </c>
      <c r="AE3337" s="194" t="str">
        <f t="shared" ref="AE3337" si="14739">IFERROR((AE3336-AE3335)/AE3336*100%,"")</f>
        <v/>
      </c>
      <c r="AF3337" s="194" t="str">
        <f t="shared" ref="AF3337" si="14740">IFERROR((AF3336-AF3335)/AF3336*100%,"")</f>
        <v/>
      </c>
      <c r="AG3337" s="194" t="str">
        <f t="shared" ref="AG3337" si="14741">IFERROR((AG3336-AG3335)/AG3336*100%,"")</f>
        <v/>
      </c>
      <c r="AH3337" s="194" t="str">
        <f t="shared" ref="AH3337" si="14742">IFERROR((AH3336-AH3335)/AH3336*100%,"")</f>
        <v/>
      </c>
      <c r="AI3337" s="194" t="str">
        <f t="shared" ref="AI3337" si="14743">IFERROR((AI3336-AI3335)/AI3336*100%,"")</f>
        <v/>
      </c>
      <c r="AJ3337" s="194" t="str">
        <f t="shared" ref="AJ3337" si="14744">IFERROR((AJ3336-AJ3335)/AJ3336*100%,"")</f>
        <v/>
      </c>
      <c r="AK3337" s="194" t="str">
        <f t="shared" ref="AK3337" si="14745">IFERROR((AK3336-AK3335)/AK3336*100%,"")</f>
        <v/>
      </c>
      <c r="AL3337" s="194" t="str">
        <f t="shared" ref="AL3337" si="14746">IFERROR((AL3336-AL3335)/AL3336*100%,"")</f>
        <v/>
      </c>
      <c r="AM3337" s="227" t="str">
        <f>IFERROR((AM3336-AM3334)/AM3336*100%,"")</f>
        <v/>
      </c>
    </row>
    <row r="3338" spans="1:39" customFormat="1" outlineLevel="1">
      <c r="A3338" t="str">
        <f>B3329&amp;C3338</f>
        <v>Surname, Forename6</v>
      </c>
      <c r="B3338" s="256"/>
      <c r="C3338" s="123">
        <v>6</v>
      </c>
      <c r="D3338" s="26" t="s">
        <v>22</v>
      </c>
      <c r="E3338" s="103"/>
      <c r="F3338" s="219"/>
      <c r="G3338" s="220"/>
      <c r="H3338" s="15"/>
      <c r="I3338" s="16"/>
      <c r="J3338" s="17"/>
      <c r="K3338" s="94"/>
      <c r="L3338" s="94"/>
      <c r="M3338" s="94"/>
      <c r="N3338" s="94"/>
      <c r="O3338" s="94"/>
      <c r="P3338" s="94"/>
      <c r="Q3338" s="17" t="str">
        <f>IF(SUM(K3338:P3338)=0,"",SUM(K3338:P3338))</f>
        <v/>
      </c>
      <c r="R3338" s="94"/>
      <c r="S3338" s="94"/>
      <c r="T3338" s="17" t="str">
        <f>IF(SUM(R3338:S3338)=0,"",SUM(R3338:S3338))</f>
        <v/>
      </c>
      <c r="U3338" s="17"/>
      <c r="V3338" s="94"/>
      <c r="W3338" s="17"/>
      <c r="X3338" s="94" t="str">
        <f>IFERROR(AVERAGE(V3338:W3338),"")</f>
        <v/>
      </c>
      <c r="Y3338" s="17"/>
      <c r="Z3338" s="17"/>
      <c r="AA3338" s="71"/>
      <c r="AB3338" s="17"/>
      <c r="AC3338" s="190" t="str">
        <f>IF(J3338="","",IF(J3338&lt;&gt;0,INT(25.4347*POWER((18-J3338),1.81)),0))</f>
        <v/>
      </c>
      <c r="AD3338" s="190" t="str">
        <f>IFERROR(IF(Q3338&lt;&gt;0,INT(0.14354*POWER(((10*Q3338)-220),1.4)),0),"")</f>
        <v/>
      </c>
      <c r="AE3338" s="190" t="str">
        <f>IFERROR(IF(T3338&lt;&gt;0,INT(51.39*POWER((T3338-1.5),1.05)),0),"")</f>
        <v/>
      </c>
      <c r="AF3338" s="190">
        <f>IF(U3338&lt;&gt;0,INT(0.8465*POWER(((100*U3338)-75),1.42)),0)</f>
        <v>0</v>
      </c>
      <c r="AG3338" s="190" t="str">
        <f>IFERROR(IF(X3338&lt;&gt;0,INT(1.53775*POWER((82-X3338),1.81)),0),"")</f>
        <v/>
      </c>
      <c r="AH3338" s="190" t="str">
        <f>IF(Y3338="","",IF(Y3338&lt;&gt;0,INT(5.74352*POWER((28.5-Y3338),1.92)),0))</f>
        <v/>
      </c>
      <c r="AI3338" s="190">
        <f>IF(Z3338&lt;&gt;0,INT(12.91*POWER((Z3338-4),1.1)),0)</f>
        <v>0</v>
      </c>
      <c r="AJ3338" s="190" t="str">
        <f>IF(AA3338="","",IF(AA3338&lt;&gt;0,INT(0.2797*POWER(((100*AA3338)),1.35)),0))</f>
        <v/>
      </c>
      <c r="AK3338" s="191" t="str">
        <f>IF(AB3338="","",IF(AB3338&lt;&gt;0,INT(100.14*POWER((AB3338-1),1.08)),0))</f>
        <v/>
      </c>
      <c r="AL3338" s="192">
        <f>COUNT(J3338,Q3338,T3338,X3338,Y3338,AA3338,AB3338)</f>
        <v>0</v>
      </c>
      <c r="AM3338" s="193" t="str">
        <f>IF(AL3338=0,"",SUM(AC3338:AK3338))</f>
        <v/>
      </c>
    </row>
    <row r="3339" spans="1:39" customFormat="1" outlineLevel="1">
      <c r="B3339" s="256"/>
      <c r="C3339" s="124" t="s">
        <v>65</v>
      </c>
      <c r="D3339" s="103"/>
      <c r="E3339" s="103"/>
      <c r="F3339" s="219"/>
      <c r="G3339" s="220"/>
      <c r="H3339" s="104"/>
      <c r="I3339" s="105"/>
      <c r="J3339" s="107" t="str">
        <f>IFERROR((J3336-J3338)/J3338*100%,"")</f>
        <v/>
      </c>
      <c r="K3339" s="107" t="str">
        <f t="shared" ref="K3339:T3339" si="14747">IFERROR((K3338-K3336)/K3338*100%,"")</f>
        <v/>
      </c>
      <c r="L3339" s="107" t="str">
        <f t="shared" si="14747"/>
        <v/>
      </c>
      <c r="M3339" s="107" t="str">
        <f t="shared" si="14747"/>
        <v/>
      </c>
      <c r="N3339" s="107" t="str">
        <f t="shared" si="14747"/>
        <v/>
      </c>
      <c r="O3339" s="107" t="str">
        <f t="shared" si="14747"/>
        <v/>
      </c>
      <c r="P3339" s="107" t="str">
        <f t="shared" si="14747"/>
        <v/>
      </c>
      <c r="Q3339" s="107" t="str">
        <f t="shared" si="14747"/>
        <v/>
      </c>
      <c r="R3339" s="107" t="str">
        <f t="shared" si="14747"/>
        <v/>
      </c>
      <c r="S3339" s="107" t="str">
        <f t="shared" si="14747"/>
        <v/>
      </c>
      <c r="T3339" s="107" t="str">
        <f t="shared" si="14747"/>
        <v/>
      </c>
      <c r="U3339" s="107" t="str">
        <f t="shared" ref="U3339" si="14748">IFERROR((U3338-U3337)/U3338*100%,"")</f>
        <v/>
      </c>
      <c r="V3339" s="107" t="str">
        <f>IFERROR((V3336-V3338)/V3338*100%,"")</f>
        <v/>
      </c>
      <c r="W3339" s="107" t="str">
        <f>IFERROR((W3336-W3338)/W3338*100%,"")</f>
        <v/>
      </c>
      <c r="X3339" s="107" t="str">
        <f>IFERROR((X3336-X3338)/X3338*100%,"")</f>
        <v/>
      </c>
      <c r="Y3339" s="107" t="str">
        <f>IFERROR((Y3336-Y3338)/Y3338*100%,"")</f>
        <v/>
      </c>
      <c r="Z3339" s="107" t="str">
        <f t="shared" ref="Z3339" si="14749">IFERROR((Z3338-Z3337)/Z3338*100%,"")</f>
        <v/>
      </c>
      <c r="AA3339" s="107" t="str">
        <f>IFERROR((AA3338-AA3336)/AA3338*100%,"")</f>
        <v/>
      </c>
      <c r="AB3339" s="107" t="str">
        <f>IFERROR((AB3338-AB3336)/AB3338*100%,"")</f>
        <v/>
      </c>
      <c r="AC3339" s="194" t="str">
        <f t="shared" ref="AC3339" si="14750">IFERROR((AC3338-AC3337)/AC3338*100%,"")</f>
        <v/>
      </c>
      <c r="AD3339" s="194" t="str">
        <f t="shared" ref="AD3339" si="14751">IFERROR((AD3338-AD3337)/AD3338*100%,"")</f>
        <v/>
      </c>
      <c r="AE3339" s="194" t="str">
        <f t="shared" ref="AE3339" si="14752">IFERROR((AE3338-AE3337)/AE3338*100%,"")</f>
        <v/>
      </c>
      <c r="AF3339" s="194" t="str">
        <f t="shared" ref="AF3339" si="14753">IFERROR((AF3338-AF3337)/AF3338*100%,"")</f>
        <v/>
      </c>
      <c r="AG3339" s="194" t="str">
        <f t="shared" ref="AG3339" si="14754">IFERROR((AG3338-AG3337)/AG3338*100%,"")</f>
        <v/>
      </c>
      <c r="AH3339" s="194" t="str">
        <f t="shared" ref="AH3339" si="14755">IFERROR((AH3338-AH3337)/AH3338*100%,"")</f>
        <v/>
      </c>
      <c r="AI3339" s="194" t="str">
        <f t="shared" ref="AI3339" si="14756">IFERROR((AI3338-AI3337)/AI3338*100%,"")</f>
        <v/>
      </c>
      <c r="AJ3339" s="194" t="str">
        <f t="shared" ref="AJ3339" si="14757">IFERROR((AJ3338-AJ3337)/AJ3338*100%,"")</f>
        <v/>
      </c>
      <c r="AK3339" s="194" t="str">
        <f t="shared" ref="AK3339" si="14758">IFERROR((AK3338-AK3337)/AK3338*100%,"")</f>
        <v/>
      </c>
      <c r="AL3339" s="194" t="str">
        <f t="shared" ref="AL3339" si="14759">IFERROR((AL3338-AL3337)/AL3338*100%,"")</f>
        <v/>
      </c>
      <c r="AM3339" s="227" t="str">
        <f>IFERROR((AM3338-AM3336)/AM3338*100%,"")</f>
        <v/>
      </c>
    </row>
    <row r="3340" spans="1:39" customFormat="1" outlineLevel="1">
      <c r="A3340" t="str">
        <f>B3329&amp;C3340</f>
        <v>Surname, Forename7</v>
      </c>
      <c r="B3340" s="256"/>
      <c r="C3340" s="123">
        <v>7</v>
      </c>
      <c r="D3340" s="26" t="s">
        <v>22</v>
      </c>
      <c r="E3340" s="103"/>
      <c r="F3340" s="219"/>
      <c r="G3340" s="220"/>
      <c r="H3340" s="15"/>
      <c r="I3340" s="16"/>
      <c r="J3340" s="17"/>
      <c r="K3340" s="94"/>
      <c r="L3340" s="94"/>
      <c r="M3340" s="94"/>
      <c r="N3340" s="94"/>
      <c r="O3340" s="94"/>
      <c r="P3340" s="94"/>
      <c r="Q3340" s="17" t="str">
        <f>IF(SUM(K3340:P3340)=0,"",SUM(K3340:P3340))</f>
        <v/>
      </c>
      <c r="R3340" s="94"/>
      <c r="S3340" s="94"/>
      <c r="T3340" s="17" t="str">
        <f>IF(SUM(R3340:S3340)=0,"",SUM(R3340:S3340))</f>
        <v/>
      </c>
      <c r="U3340" s="17"/>
      <c r="V3340" s="94"/>
      <c r="W3340" s="17"/>
      <c r="X3340" s="94" t="str">
        <f>IFERROR(AVERAGE(V3340:W3340),"")</f>
        <v/>
      </c>
      <c r="Y3340" s="17"/>
      <c r="Z3340" s="17"/>
      <c r="AA3340" s="71"/>
      <c r="AB3340" s="17"/>
      <c r="AC3340" s="190" t="str">
        <f>IF(J3340="","",IF(J3340&lt;&gt;0,INT(25.4347*POWER((18-J3340),1.81)),0))</f>
        <v/>
      </c>
      <c r="AD3340" s="190" t="str">
        <f>IFERROR(IF(Q3340&lt;&gt;0,INT(0.14354*POWER(((10*Q3340)-220),1.4)),0),"")</f>
        <v/>
      </c>
      <c r="AE3340" s="190" t="str">
        <f>IFERROR(IF(T3340&lt;&gt;0,INT(51.39*POWER((T3340-1.5),1.05)),0),"")</f>
        <v/>
      </c>
      <c r="AF3340" s="190">
        <f>IF(U3340&lt;&gt;0,INT(0.8465*POWER(((100*U3340)-75),1.42)),0)</f>
        <v>0</v>
      </c>
      <c r="AG3340" s="190" t="str">
        <f>IFERROR(IF(X3340&lt;&gt;0,INT(1.53775*POWER((82-X3340),1.81)),0),"")</f>
        <v/>
      </c>
      <c r="AH3340" s="190" t="str">
        <f>IF(Y3340="","",IF(Y3340&lt;&gt;0,INT(5.74352*POWER((28.5-Y3340),1.92)),0))</f>
        <v/>
      </c>
      <c r="AI3340" s="190">
        <f>IF(Z3340&lt;&gt;0,INT(12.91*POWER((Z3340-4),1.1)),0)</f>
        <v>0</v>
      </c>
      <c r="AJ3340" s="190" t="str">
        <f>IF(AA3340="","",IF(AA3340&lt;&gt;0,INT(0.2797*POWER(((100*AA3340)),1.35)),0))</f>
        <v/>
      </c>
      <c r="AK3340" s="191" t="str">
        <f>IF(AB3340="","",IF(AB3340&lt;&gt;0,INT(100.14*POWER((AB3340-1),1.08)),0))</f>
        <v/>
      </c>
      <c r="AL3340" s="192">
        <f>COUNT(J3340,Q3340,T3340,X3340,Y3340,AA3340,AB3340)</f>
        <v>0</v>
      </c>
      <c r="AM3340" s="193" t="str">
        <f>IF(AL3340=0,"",SUM(AC3340:AK3340))</f>
        <v/>
      </c>
    </row>
    <row r="3341" spans="1:39" customFormat="1" outlineLevel="1">
      <c r="B3341" s="256"/>
      <c r="C3341" s="124" t="s">
        <v>65</v>
      </c>
      <c r="D3341" s="103"/>
      <c r="E3341" s="103"/>
      <c r="F3341" s="219"/>
      <c r="G3341" s="220"/>
      <c r="H3341" s="104"/>
      <c r="I3341" s="105"/>
      <c r="J3341" s="107" t="str">
        <f>IFERROR((J3338-J3340)/J3340*100%,"")</f>
        <v/>
      </c>
      <c r="K3341" s="107" t="str">
        <f t="shared" ref="K3341:T3341" si="14760">IFERROR((K3340-K3338)/K3340*100%,"")</f>
        <v/>
      </c>
      <c r="L3341" s="107" t="str">
        <f t="shared" si="14760"/>
        <v/>
      </c>
      <c r="M3341" s="107" t="str">
        <f t="shared" si="14760"/>
        <v/>
      </c>
      <c r="N3341" s="107" t="str">
        <f t="shared" si="14760"/>
        <v/>
      </c>
      <c r="O3341" s="107" t="str">
        <f t="shared" si="14760"/>
        <v/>
      </c>
      <c r="P3341" s="107" t="str">
        <f t="shared" si="14760"/>
        <v/>
      </c>
      <c r="Q3341" s="107" t="str">
        <f t="shared" si="14760"/>
        <v/>
      </c>
      <c r="R3341" s="107" t="str">
        <f t="shared" si="14760"/>
        <v/>
      </c>
      <c r="S3341" s="107" t="str">
        <f t="shared" si="14760"/>
        <v/>
      </c>
      <c r="T3341" s="107" t="str">
        <f t="shared" si="14760"/>
        <v/>
      </c>
      <c r="U3341" s="107" t="str">
        <f t="shared" ref="U3341" si="14761">IFERROR((U3340-U3339)/U3340*100%,"")</f>
        <v/>
      </c>
      <c r="V3341" s="107" t="str">
        <f>IFERROR((V3338-V3340)/V3340*100%,"")</f>
        <v/>
      </c>
      <c r="W3341" s="107" t="str">
        <f>IFERROR((W3338-W3340)/W3340*100%,"")</f>
        <v/>
      </c>
      <c r="X3341" s="107" t="str">
        <f>IFERROR((X3338-X3340)/X3340*100%,"")</f>
        <v/>
      </c>
      <c r="Y3341" s="107" t="str">
        <f>IFERROR((Y3338-Y3340)/Y3340*100%,"")</f>
        <v/>
      </c>
      <c r="Z3341" s="107" t="str">
        <f t="shared" ref="Z3341" si="14762">IFERROR((Z3340-Z3339)/Z3340*100%,"")</f>
        <v/>
      </c>
      <c r="AA3341" s="107" t="str">
        <f>IFERROR((AA3340-AA3338)/AA3340*100%,"")</f>
        <v/>
      </c>
      <c r="AB3341" s="107" t="str">
        <f>IFERROR((AB3340-AB3338)/AB3340*100%,"")</f>
        <v/>
      </c>
      <c r="AC3341" s="194" t="str">
        <f t="shared" ref="AC3341" si="14763">IFERROR((AC3340-AC3339)/AC3340*100%,"")</f>
        <v/>
      </c>
      <c r="AD3341" s="194" t="str">
        <f t="shared" ref="AD3341" si="14764">IFERROR((AD3340-AD3339)/AD3340*100%,"")</f>
        <v/>
      </c>
      <c r="AE3341" s="194" t="str">
        <f t="shared" ref="AE3341" si="14765">IFERROR((AE3340-AE3339)/AE3340*100%,"")</f>
        <v/>
      </c>
      <c r="AF3341" s="194" t="str">
        <f t="shared" ref="AF3341" si="14766">IFERROR((AF3340-AF3339)/AF3340*100%,"")</f>
        <v/>
      </c>
      <c r="AG3341" s="194" t="str">
        <f t="shared" ref="AG3341" si="14767">IFERROR((AG3340-AG3339)/AG3340*100%,"")</f>
        <v/>
      </c>
      <c r="AH3341" s="194" t="str">
        <f t="shared" ref="AH3341" si="14768">IFERROR((AH3340-AH3339)/AH3340*100%,"")</f>
        <v/>
      </c>
      <c r="AI3341" s="194" t="str">
        <f t="shared" ref="AI3341" si="14769">IFERROR((AI3340-AI3339)/AI3340*100%,"")</f>
        <v/>
      </c>
      <c r="AJ3341" s="194" t="str">
        <f t="shared" ref="AJ3341" si="14770">IFERROR((AJ3340-AJ3339)/AJ3340*100%,"")</f>
        <v/>
      </c>
      <c r="AK3341" s="194" t="str">
        <f t="shared" ref="AK3341" si="14771">IFERROR((AK3340-AK3339)/AK3340*100%,"")</f>
        <v/>
      </c>
      <c r="AL3341" s="194" t="str">
        <f t="shared" ref="AL3341" si="14772">IFERROR((AL3340-AL3339)/AL3340*100%,"")</f>
        <v/>
      </c>
      <c r="AM3341" s="227" t="str">
        <f>IFERROR((AM3340-AM3338)/AM3340*100%,"")</f>
        <v/>
      </c>
    </row>
    <row r="3342" spans="1:39" customFormat="1" outlineLevel="1">
      <c r="A3342" t="str">
        <f>B3329&amp;C3342</f>
        <v>Surname, Forename8</v>
      </c>
      <c r="B3342" s="256"/>
      <c r="C3342" s="123">
        <v>8</v>
      </c>
      <c r="D3342" s="26" t="s">
        <v>22</v>
      </c>
      <c r="E3342" s="103"/>
      <c r="F3342" s="219"/>
      <c r="G3342" s="220"/>
      <c r="H3342" s="15"/>
      <c r="I3342" s="16"/>
      <c r="J3342" s="17"/>
      <c r="K3342" s="94"/>
      <c r="L3342" s="94"/>
      <c r="M3342" s="94"/>
      <c r="N3342" s="94"/>
      <c r="O3342" s="94"/>
      <c r="P3342" s="94"/>
      <c r="Q3342" s="17" t="str">
        <f>IF(SUM(K3342:P3342)=0,"",SUM(K3342:P3342))</f>
        <v/>
      </c>
      <c r="R3342" s="94"/>
      <c r="S3342" s="94"/>
      <c r="T3342" s="17" t="str">
        <f>IF(SUM(R3342:S3342)=0,"",SUM(R3342:S3342))</f>
        <v/>
      </c>
      <c r="U3342" s="17"/>
      <c r="V3342" s="94"/>
      <c r="W3342" s="17"/>
      <c r="X3342" s="94" t="str">
        <f>IFERROR(AVERAGE(V3342:W3342),"")</f>
        <v/>
      </c>
      <c r="Y3342" s="17"/>
      <c r="Z3342" s="17"/>
      <c r="AA3342" s="71"/>
      <c r="AB3342" s="17"/>
      <c r="AC3342" s="190" t="str">
        <f>IF(J3342="","",IF(J3342&lt;&gt;0,INT(25.4347*POWER((18-J3342),1.81)),0))</f>
        <v/>
      </c>
      <c r="AD3342" s="190" t="str">
        <f>IFERROR(IF(Q3342&lt;&gt;0,INT(0.14354*POWER(((10*Q3342)-220),1.4)),0),"")</f>
        <v/>
      </c>
      <c r="AE3342" s="190" t="str">
        <f>IFERROR(IF(T3342&lt;&gt;0,INT(51.39*POWER((T3342-1.5),1.05)),0),"")</f>
        <v/>
      </c>
      <c r="AF3342" s="190">
        <f>IF(U3342&lt;&gt;0,INT(0.8465*POWER(((100*U3342)-75),1.42)),0)</f>
        <v>0</v>
      </c>
      <c r="AG3342" s="190" t="str">
        <f>IFERROR(IF(X3342&lt;&gt;0,INT(1.53775*POWER((82-X3342),1.81)),0),"")</f>
        <v/>
      </c>
      <c r="AH3342" s="190" t="str">
        <f>IF(Y3342="","",IF(Y3342&lt;&gt;0,INT(5.74352*POWER((28.5-Y3342),1.92)),0))</f>
        <v/>
      </c>
      <c r="AI3342" s="190">
        <f>IF(Z3342&lt;&gt;0,INT(12.91*POWER((Z3342-4),1.1)),0)</f>
        <v>0</v>
      </c>
      <c r="AJ3342" s="190" t="str">
        <f>IF(AA3342="","",IF(AA3342&lt;&gt;0,INT(0.2797*POWER(((100*AA3342)),1.35)),0))</f>
        <v/>
      </c>
      <c r="AK3342" s="191" t="str">
        <f>IF(AB3342="","",IF(AB3342&lt;&gt;0,INT(100.14*POWER((AB3342-1),1.08)),0))</f>
        <v/>
      </c>
      <c r="AL3342" s="192">
        <f>COUNT(J3342,Q3342,T3342,X3342,Y3342,AA3342,AB3342)</f>
        <v>0</v>
      </c>
      <c r="AM3342" s="193" t="str">
        <f>IF(AL3342=0,"",SUM(AC3342:AK3342))</f>
        <v/>
      </c>
    </row>
    <row r="3343" spans="1:39" customFormat="1" outlineLevel="1">
      <c r="B3343" s="256"/>
      <c r="C3343" s="124" t="s">
        <v>65</v>
      </c>
      <c r="D3343" s="103"/>
      <c r="E3343" s="103"/>
      <c r="F3343" s="219"/>
      <c r="G3343" s="220"/>
      <c r="H3343" s="104"/>
      <c r="I3343" s="105"/>
      <c r="J3343" s="107" t="str">
        <f>IFERROR((J3340-J3342)/J3342*100%,"")</f>
        <v/>
      </c>
      <c r="K3343" s="107" t="str">
        <f t="shared" ref="K3343:T3343" si="14773">IFERROR((K3342-K3340)/K3342*100%,"")</f>
        <v/>
      </c>
      <c r="L3343" s="107" t="str">
        <f t="shared" si="14773"/>
        <v/>
      </c>
      <c r="M3343" s="107" t="str">
        <f t="shared" si="14773"/>
        <v/>
      </c>
      <c r="N3343" s="107" t="str">
        <f t="shared" si="14773"/>
        <v/>
      </c>
      <c r="O3343" s="107" t="str">
        <f t="shared" si="14773"/>
        <v/>
      </c>
      <c r="P3343" s="107" t="str">
        <f t="shared" si="14773"/>
        <v/>
      </c>
      <c r="Q3343" s="107" t="str">
        <f t="shared" si="14773"/>
        <v/>
      </c>
      <c r="R3343" s="107" t="str">
        <f t="shared" si="14773"/>
        <v/>
      </c>
      <c r="S3343" s="107" t="str">
        <f t="shared" si="14773"/>
        <v/>
      </c>
      <c r="T3343" s="107" t="str">
        <f t="shared" si="14773"/>
        <v/>
      </c>
      <c r="U3343" s="107" t="str">
        <f t="shared" ref="U3343" si="14774">IFERROR((U3342-U3341)/U3342*100%,"")</f>
        <v/>
      </c>
      <c r="V3343" s="107" t="str">
        <f>IFERROR((V3340-V3342)/V3342*100%,"")</f>
        <v/>
      </c>
      <c r="W3343" s="107" t="str">
        <f>IFERROR((W3340-W3342)/W3342*100%,"")</f>
        <v/>
      </c>
      <c r="X3343" s="107" t="str">
        <f>IFERROR((X3340-X3342)/X3342*100%,"")</f>
        <v/>
      </c>
      <c r="Y3343" s="107" t="str">
        <f>IFERROR((Y3340-Y3342)/Y3342*100%,"")</f>
        <v/>
      </c>
      <c r="Z3343" s="107" t="str">
        <f t="shared" ref="Z3343" si="14775">IFERROR((Z3342-Z3341)/Z3342*100%,"")</f>
        <v/>
      </c>
      <c r="AA3343" s="107" t="str">
        <f>IFERROR((AA3342-AA3340)/AA3342*100%,"")</f>
        <v/>
      </c>
      <c r="AB3343" s="107" t="str">
        <f>IFERROR((AB3342-AB3340)/AB3342*100%,"")</f>
        <v/>
      </c>
      <c r="AC3343" s="194" t="str">
        <f t="shared" ref="AC3343" si="14776">IFERROR((AC3342-AC3341)/AC3342*100%,"")</f>
        <v/>
      </c>
      <c r="AD3343" s="194" t="str">
        <f t="shared" ref="AD3343" si="14777">IFERROR((AD3342-AD3341)/AD3342*100%,"")</f>
        <v/>
      </c>
      <c r="AE3343" s="194" t="str">
        <f t="shared" ref="AE3343" si="14778">IFERROR((AE3342-AE3341)/AE3342*100%,"")</f>
        <v/>
      </c>
      <c r="AF3343" s="194" t="str">
        <f t="shared" ref="AF3343" si="14779">IFERROR((AF3342-AF3341)/AF3342*100%,"")</f>
        <v/>
      </c>
      <c r="AG3343" s="194" t="str">
        <f t="shared" ref="AG3343" si="14780">IFERROR((AG3342-AG3341)/AG3342*100%,"")</f>
        <v/>
      </c>
      <c r="AH3343" s="194" t="str">
        <f t="shared" ref="AH3343" si="14781">IFERROR((AH3342-AH3341)/AH3342*100%,"")</f>
        <v/>
      </c>
      <c r="AI3343" s="194" t="str">
        <f t="shared" ref="AI3343" si="14782">IFERROR((AI3342-AI3341)/AI3342*100%,"")</f>
        <v/>
      </c>
      <c r="AJ3343" s="194" t="str">
        <f t="shared" ref="AJ3343" si="14783">IFERROR((AJ3342-AJ3341)/AJ3342*100%,"")</f>
        <v/>
      </c>
      <c r="AK3343" s="194" t="str">
        <f t="shared" ref="AK3343" si="14784">IFERROR((AK3342-AK3341)/AK3342*100%,"")</f>
        <v/>
      </c>
      <c r="AL3343" s="194" t="str">
        <f t="shared" ref="AL3343" si="14785">IFERROR((AL3342-AL3341)/AL3342*100%,"")</f>
        <v/>
      </c>
      <c r="AM3343" s="227" t="str">
        <f>IFERROR((AM3342-AM3340)/AM3342*100%,"")</f>
        <v/>
      </c>
    </row>
    <row r="3344" spans="1:39" customFormat="1" outlineLevel="1">
      <c r="A3344" t="str">
        <f>B3329&amp;C3344</f>
        <v>Surname, Forename9</v>
      </c>
      <c r="B3344" s="256"/>
      <c r="C3344" s="123">
        <v>9</v>
      </c>
      <c r="D3344" s="26" t="s">
        <v>22</v>
      </c>
      <c r="E3344" s="103"/>
      <c r="F3344" s="219"/>
      <c r="G3344" s="220"/>
      <c r="H3344" s="15"/>
      <c r="I3344" s="16"/>
      <c r="J3344" s="17"/>
      <c r="K3344" s="94"/>
      <c r="L3344" s="94"/>
      <c r="M3344" s="94"/>
      <c r="N3344" s="94"/>
      <c r="O3344" s="94"/>
      <c r="P3344" s="94"/>
      <c r="Q3344" s="17" t="str">
        <f>IF(SUM(K3344:P3344)=0,"",SUM(K3344:P3344))</f>
        <v/>
      </c>
      <c r="R3344" s="94"/>
      <c r="S3344" s="94"/>
      <c r="T3344" s="17" t="str">
        <f>IF(SUM(R3344:S3344)=0,"",SUM(R3344:S3344))</f>
        <v/>
      </c>
      <c r="U3344" s="17"/>
      <c r="V3344" s="94"/>
      <c r="W3344" s="17"/>
      <c r="X3344" s="94" t="str">
        <f>IFERROR(AVERAGE(V3344:W3344),"")</f>
        <v/>
      </c>
      <c r="Y3344" s="17"/>
      <c r="Z3344" s="17"/>
      <c r="AA3344" s="71"/>
      <c r="AB3344" s="17"/>
      <c r="AC3344" s="190" t="str">
        <f>IF(J3344="","",IF(J3344&lt;&gt;0,INT(25.4347*POWER((18-J3344),1.81)),0))</f>
        <v/>
      </c>
      <c r="AD3344" s="190" t="str">
        <f>IFERROR(IF(Q3344&lt;&gt;0,INT(0.14354*POWER(((10*Q3344)-220),1.4)),0),"")</f>
        <v/>
      </c>
      <c r="AE3344" s="190" t="str">
        <f>IFERROR(IF(T3344&lt;&gt;0,INT(51.39*POWER((T3344-1.5),1.05)),0),"")</f>
        <v/>
      </c>
      <c r="AF3344" s="190">
        <f>IF(U3344&lt;&gt;0,INT(0.8465*POWER(((100*U3344)-75),1.42)),0)</f>
        <v>0</v>
      </c>
      <c r="AG3344" s="190" t="str">
        <f>IFERROR(IF(X3344&lt;&gt;0,INT(1.53775*POWER((82-X3344),1.81)),0),"")</f>
        <v/>
      </c>
      <c r="AH3344" s="190" t="str">
        <f>IF(Y3344="","",IF(Y3344&lt;&gt;0,INT(5.74352*POWER((28.5-Y3344),1.92)),0))</f>
        <v/>
      </c>
      <c r="AI3344" s="190">
        <f>IF(Z3344&lt;&gt;0,INT(12.91*POWER((Z3344-4),1.1)),0)</f>
        <v>0</v>
      </c>
      <c r="AJ3344" s="190" t="str">
        <f>IF(AA3344="","",IF(AA3344&lt;&gt;0,INT(0.2797*POWER(((100*AA3344)),1.35)),0))</f>
        <v/>
      </c>
      <c r="AK3344" s="191" t="str">
        <f>IF(AB3344="","",IF(AB3344&lt;&gt;0,INT(100.14*POWER((AB3344-1),1.08)),0))</f>
        <v/>
      </c>
      <c r="AL3344" s="192">
        <f>COUNT(J3344,Q3344,T3344,X3344,Y3344,AA3344,AB3344)</f>
        <v>0</v>
      </c>
      <c r="AM3344" s="193" t="str">
        <f>IF(AL3344=0,"",SUM(AC3344:AK3344))</f>
        <v/>
      </c>
    </row>
    <row r="3345" spans="1:39" customFormat="1" outlineLevel="1">
      <c r="B3345" s="256"/>
      <c r="C3345" s="124" t="s">
        <v>65</v>
      </c>
      <c r="D3345" s="33"/>
      <c r="E3345" s="33"/>
      <c r="F3345" s="221"/>
      <c r="G3345" s="222"/>
      <c r="H3345" s="18"/>
      <c r="I3345" s="44"/>
      <c r="J3345" s="107" t="str">
        <f>IFERROR((J3342-J3344)/J3344*100%,"")</f>
        <v/>
      </c>
      <c r="K3345" s="107" t="str">
        <f t="shared" ref="K3345:T3345" si="14786">IFERROR((K3344-K3342)/K3344*100%,"")</f>
        <v/>
      </c>
      <c r="L3345" s="107" t="str">
        <f t="shared" si="14786"/>
        <v/>
      </c>
      <c r="M3345" s="107" t="str">
        <f t="shared" si="14786"/>
        <v/>
      </c>
      <c r="N3345" s="107" t="str">
        <f t="shared" si="14786"/>
        <v/>
      </c>
      <c r="O3345" s="107" t="str">
        <f t="shared" si="14786"/>
        <v/>
      </c>
      <c r="P3345" s="107" t="str">
        <f t="shared" si="14786"/>
        <v/>
      </c>
      <c r="Q3345" s="107" t="str">
        <f t="shared" si="14786"/>
        <v/>
      </c>
      <c r="R3345" s="107" t="str">
        <f t="shared" si="14786"/>
        <v/>
      </c>
      <c r="S3345" s="107" t="str">
        <f t="shared" si="14786"/>
        <v/>
      </c>
      <c r="T3345" s="107" t="str">
        <f t="shared" si="14786"/>
        <v/>
      </c>
      <c r="U3345" s="107" t="str">
        <f t="shared" ref="U3345" si="14787">IFERROR((U3344-U3343)/U3344*100%,"")</f>
        <v/>
      </c>
      <c r="V3345" s="107" t="str">
        <f>IFERROR((V3342-V3344)/V3344*100%,"")</f>
        <v/>
      </c>
      <c r="W3345" s="107" t="str">
        <f>IFERROR((W3342-W3344)/W3344*100%,"")</f>
        <v/>
      </c>
      <c r="X3345" s="107" t="str">
        <f>IFERROR((X3342-X3344)/X3344*100%,"")</f>
        <v/>
      </c>
      <c r="Y3345" s="107" t="str">
        <f>IFERROR((Y3342-Y3344)/Y3344*100%,"")</f>
        <v/>
      </c>
      <c r="Z3345" s="107" t="str">
        <f t="shared" ref="Z3345" si="14788">IFERROR((Z3344-Z3343)/Z3344*100%,"")</f>
        <v/>
      </c>
      <c r="AA3345" s="107" t="str">
        <f>IFERROR((AA3344-AA3342)/AA3344*100%,"")</f>
        <v/>
      </c>
      <c r="AB3345" s="107" t="str">
        <f>IFERROR((AB3344-AB3342)/AB3344*100%,"")</f>
        <v/>
      </c>
      <c r="AC3345" s="194" t="str">
        <f t="shared" ref="AC3345" si="14789">IFERROR((AC3344-AC3343)/AC3344*100%,"")</f>
        <v/>
      </c>
      <c r="AD3345" s="194" t="str">
        <f t="shared" ref="AD3345" si="14790">IFERROR((AD3344-AD3343)/AD3344*100%,"")</f>
        <v/>
      </c>
      <c r="AE3345" s="194" t="str">
        <f t="shared" ref="AE3345" si="14791">IFERROR((AE3344-AE3343)/AE3344*100%,"")</f>
        <v/>
      </c>
      <c r="AF3345" s="194" t="str">
        <f t="shared" ref="AF3345" si="14792">IFERROR((AF3344-AF3343)/AF3344*100%,"")</f>
        <v/>
      </c>
      <c r="AG3345" s="194" t="str">
        <f t="shared" ref="AG3345" si="14793">IFERROR((AG3344-AG3343)/AG3344*100%,"")</f>
        <v/>
      </c>
      <c r="AH3345" s="194" t="str">
        <f t="shared" ref="AH3345" si="14794">IFERROR((AH3344-AH3343)/AH3344*100%,"")</f>
        <v/>
      </c>
      <c r="AI3345" s="194" t="str">
        <f t="shared" ref="AI3345" si="14795">IFERROR((AI3344-AI3343)/AI3344*100%,"")</f>
        <v/>
      </c>
      <c r="AJ3345" s="194" t="str">
        <f t="shared" ref="AJ3345" si="14796">IFERROR((AJ3344-AJ3343)/AJ3344*100%,"")</f>
        <v/>
      </c>
      <c r="AK3345" s="194" t="str">
        <f t="shared" ref="AK3345" si="14797">IFERROR((AK3344-AK3343)/AK3344*100%,"")</f>
        <v/>
      </c>
      <c r="AL3345" s="194" t="str">
        <f t="shared" ref="AL3345" si="14798">IFERROR((AL3344-AL3343)/AL3344*100%,"")</f>
        <v/>
      </c>
      <c r="AM3345" s="227" t="str">
        <f>IFERROR((AM3344-AM3342)/AM3344*100%,"")</f>
        <v/>
      </c>
    </row>
    <row r="3346" spans="1:39" s="6" customFormat="1" outlineLevel="1">
      <c r="A3346" t="str">
        <f>B3329&amp;C3346</f>
        <v>Surname, Forename10</v>
      </c>
      <c r="B3346" s="256"/>
      <c r="C3346" s="125">
        <v>10</v>
      </c>
      <c r="D3346" s="33" t="s">
        <v>22</v>
      </c>
      <c r="E3346" s="33"/>
      <c r="F3346" s="223"/>
      <c r="G3346" s="224"/>
      <c r="H3346" s="18"/>
      <c r="I3346" s="44"/>
      <c r="J3346" s="34"/>
      <c r="K3346" s="34"/>
      <c r="L3346" s="34"/>
      <c r="M3346" s="34"/>
      <c r="N3346" s="34"/>
      <c r="O3346" s="34"/>
      <c r="P3346" s="34"/>
      <c r="Q3346" s="17" t="str">
        <f>IF(SUM(K3346:P3346)=0,"",SUM(K3346:P3346))</f>
        <v/>
      </c>
      <c r="R3346" s="94"/>
      <c r="S3346" s="94"/>
      <c r="T3346" s="17" t="str">
        <f>IF(SUM(R3346:S3346)=0,"",SUM(R3346:S3346))</f>
        <v/>
      </c>
      <c r="U3346" s="17"/>
      <c r="V3346" s="94"/>
      <c r="W3346" s="17"/>
      <c r="X3346" s="94" t="str">
        <f>IFERROR(AVERAGE(V3346:W3346),"")</f>
        <v/>
      </c>
      <c r="Y3346" s="17"/>
      <c r="Z3346" s="17"/>
      <c r="AA3346" s="71"/>
      <c r="AB3346" s="17"/>
      <c r="AC3346" s="190" t="str">
        <f>IF(J3346="","",IF(J3346&lt;&gt;0,INT(25.4347*POWER((18-J3346),1.81)),0))</f>
        <v/>
      </c>
      <c r="AD3346" s="190" t="str">
        <f>IFERROR(IF(Q3346&lt;&gt;0,INT(0.14354*POWER(((10*Q3346)-220),1.4)),0),"")</f>
        <v/>
      </c>
      <c r="AE3346" s="190" t="str">
        <f>IFERROR(IF(T3346&lt;&gt;0,INT(51.39*POWER((T3346-1.5),1.05)),0),"")</f>
        <v/>
      </c>
      <c r="AF3346" s="190">
        <f>IF(U3346&lt;&gt;0,INT(0.8465*POWER(((100*U3346)-75),1.42)),0)</f>
        <v>0</v>
      </c>
      <c r="AG3346" s="190" t="str">
        <f>IFERROR(IF(X3346&lt;&gt;0,INT(1.53775*POWER((82-X3346),1.81)),0),"")</f>
        <v/>
      </c>
      <c r="AH3346" s="190" t="str">
        <f>IF(Y3346="","",IF(Y3346&lt;&gt;0,INT(5.74352*POWER((28.5-Y3346),1.92)),0))</f>
        <v/>
      </c>
      <c r="AI3346" s="190">
        <f>IF(Z3346&lt;&gt;0,INT(12.91*POWER((Z3346-4),1.1)),0)</f>
        <v>0</v>
      </c>
      <c r="AJ3346" s="190" t="str">
        <f>IF(AA3346="","",IF(AA3346&lt;&gt;0,INT(0.2797*POWER(((100*AA3346)),1.35)),0))</f>
        <v/>
      </c>
      <c r="AK3346" s="191" t="str">
        <f>IF(AB3346="","",IF(AB3346&lt;&gt;0,INT(100.14*POWER((AB3346-1),1.08)),0))</f>
        <v/>
      </c>
      <c r="AL3346" s="192">
        <f>COUNT(J3346,Q3346,T3346,X3346,Y3346,AA3346,AB3346)</f>
        <v>0</v>
      </c>
      <c r="AM3346" s="193" t="str">
        <f>IF(AL3346=0,"",SUM(AC3346:AK3346))</f>
        <v/>
      </c>
    </row>
    <row r="3347" spans="1:39" s="6" customFormat="1" outlineLevel="1">
      <c r="A3347"/>
      <c r="B3347" s="257"/>
      <c r="C3347" s="126" t="s">
        <v>65</v>
      </c>
      <c r="D3347" s="33"/>
      <c r="E3347" s="33"/>
      <c r="F3347" s="223"/>
      <c r="G3347" s="224"/>
      <c r="H3347" s="18"/>
      <c r="I3347" s="44"/>
      <c r="J3347" s="107" t="str">
        <f>IFERROR((J3344-J3346)/J3346*100%,"")</f>
        <v/>
      </c>
      <c r="K3347" s="107" t="str">
        <f t="shared" ref="K3347:T3347" si="14799">IFERROR((K3346-K3344)/K3346*100%,"")</f>
        <v/>
      </c>
      <c r="L3347" s="107" t="str">
        <f t="shared" si="14799"/>
        <v/>
      </c>
      <c r="M3347" s="107" t="str">
        <f t="shared" si="14799"/>
        <v/>
      </c>
      <c r="N3347" s="107" t="str">
        <f t="shared" si="14799"/>
        <v/>
      </c>
      <c r="O3347" s="107" t="str">
        <f t="shared" si="14799"/>
        <v/>
      </c>
      <c r="P3347" s="107" t="str">
        <f t="shared" si="14799"/>
        <v/>
      </c>
      <c r="Q3347" s="107" t="str">
        <f t="shared" si="14799"/>
        <v/>
      </c>
      <c r="R3347" s="107" t="str">
        <f t="shared" si="14799"/>
        <v/>
      </c>
      <c r="S3347" s="107" t="str">
        <f t="shared" si="14799"/>
        <v/>
      </c>
      <c r="T3347" s="107" t="str">
        <f t="shared" si="14799"/>
        <v/>
      </c>
      <c r="U3347" s="107" t="str">
        <f t="shared" ref="U3347" si="14800">IFERROR((U3346-U3345)/U3346*100%,"")</f>
        <v/>
      </c>
      <c r="V3347" s="107" t="str">
        <f>IFERROR((V3344-V3346)/V3346*100%,"")</f>
        <v/>
      </c>
      <c r="W3347" s="107" t="str">
        <f>IFERROR((W3344-W3346)/W3346*100%,"")</f>
        <v/>
      </c>
      <c r="X3347" s="107" t="str">
        <f>IFERROR((X3344-X3346)/X3346*100%,"")</f>
        <v/>
      </c>
      <c r="Y3347" s="107" t="str">
        <f>IFERROR((Y3344-Y3346)/Y3346*100%,"")</f>
        <v/>
      </c>
      <c r="Z3347" s="107" t="str">
        <f t="shared" ref="Z3347" si="14801">IFERROR((Z3346-Z3345)/Z3346*100%,"")</f>
        <v/>
      </c>
      <c r="AA3347" s="107" t="str">
        <f>IFERROR((AA3346-AA3344)/AA3346*100%,"")</f>
        <v/>
      </c>
      <c r="AB3347" s="107" t="str">
        <f>IFERROR((AB3346-AB3344)/AB3346*100%,"")</f>
        <v/>
      </c>
      <c r="AC3347" s="194" t="str">
        <f t="shared" ref="AC3347" si="14802">IFERROR((AC3346-AC3345)/AC3346*100%,"")</f>
        <v/>
      </c>
      <c r="AD3347" s="194" t="str">
        <f t="shared" ref="AD3347" si="14803">IFERROR((AD3346-AD3345)/AD3346*100%,"")</f>
        <v/>
      </c>
      <c r="AE3347" s="194" t="str">
        <f t="shared" ref="AE3347" si="14804">IFERROR((AE3346-AE3345)/AE3346*100%,"")</f>
        <v/>
      </c>
      <c r="AF3347" s="194" t="str">
        <f t="shared" ref="AF3347" si="14805">IFERROR((AF3346-AF3345)/AF3346*100%,"")</f>
        <v/>
      </c>
      <c r="AG3347" s="194" t="str">
        <f t="shared" ref="AG3347" si="14806">IFERROR((AG3346-AG3345)/AG3346*100%,"")</f>
        <v/>
      </c>
      <c r="AH3347" s="194" t="str">
        <f t="shared" ref="AH3347" si="14807">IFERROR((AH3346-AH3345)/AH3346*100%,"")</f>
        <v/>
      </c>
      <c r="AI3347" s="194" t="str">
        <f t="shared" ref="AI3347" si="14808">IFERROR((AI3346-AI3345)/AI3346*100%,"")</f>
        <v/>
      </c>
      <c r="AJ3347" s="194" t="str">
        <f t="shared" ref="AJ3347" si="14809">IFERROR((AJ3346-AJ3345)/AJ3346*100%,"")</f>
        <v/>
      </c>
      <c r="AK3347" s="194" t="str">
        <f t="shared" ref="AK3347" si="14810">IFERROR((AK3346-AK3345)/AK3346*100%,"")</f>
        <v/>
      </c>
      <c r="AL3347" s="194" t="str">
        <f t="shared" ref="AL3347" si="14811">IFERROR((AL3346-AL3345)/AL3346*100%,"")</f>
        <v/>
      </c>
      <c r="AM3347" s="227" t="str">
        <f>IFERROR((AM3346-AM3344)/AM3346*100%,"")</f>
        <v/>
      </c>
    </row>
    <row r="3348" spans="1:39" s="45" customFormat="1" outlineLevel="1">
      <c r="B3348" s="115"/>
      <c r="C3348" s="32"/>
      <c r="D3348" s="33"/>
      <c r="E3348" s="33"/>
      <c r="F3348" s="33"/>
      <c r="G3348" s="33"/>
      <c r="H3348" s="18"/>
      <c r="I3348" s="44"/>
      <c r="J3348" s="34"/>
      <c r="K3348" s="34"/>
      <c r="L3348" s="34"/>
      <c r="M3348" s="34"/>
      <c r="N3348" s="34"/>
      <c r="O3348" s="34"/>
      <c r="P3348" s="34"/>
      <c r="Q3348" s="34"/>
      <c r="R3348" s="34"/>
      <c r="S3348" s="34"/>
      <c r="T3348" s="34"/>
      <c r="U3348" s="34"/>
      <c r="V3348" s="34"/>
      <c r="W3348" s="34"/>
      <c r="X3348" s="34"/>
      <c r="Y3348" s="34"/>
      <c r="Z3348" s="34"/>
      <c r="AA3348" s="34"/>
      <c r="AB3348" s="34"/>
      <c r="AC3348" s="195"/>
      <c r="AD3348" s="196"/>
      <c r="AE3348" s="196"/>
      <c r="AF3348" s="196"/>
      <c r="AG3348" s="196"/>
      <c r="AH3348" s="196"/>
      <c r="AI3348" s="196"/>
      <c r="AJ3348" s="196"/>
      <c r="AK3348" s="197"/>
      <c r="AL3348" s="196"/>
      <c r="AM3348" s="198"/>
    </row>
    <row r="3349" spans="1:39" s="6" customFormat="1" outlineLevel="1">
      <c r="B3349" s="116"/>
      <c r="C3349" s="35"/>
      <c r="D3349" s="36"/>
      <c r="E3349" s="36"/>
      <c r="F3349" s="36"/>
      <c r="G3349" s="36"/>
      <c r="H3349" s="37"/>
      <c r="I3349" s="38" t="s">
        <v>24</v>
      </c>
      <c r="J3349" s="21" t="e">
        <f>AVERAGE(J3329:J3330,J3332,J3334,J3336,J3338,J3340,J3342,J3344,J3346)</f>
        <v>#DIV/0!</v>
      </c>
      <c r="K3349" s="21" t="e">
        <f t="shared" ref="K3349:AB3349" si="14812">AVERAGE(K3329:K3330,K3332,K3334,K3336,K3338,K3340,K3342,K3344,K3346)</f>
        <v>#DIV/0!</v>
      </c>
      <c r="L3349" s="21" t="e">
        <f t="shared" si="14812"/>
        <v>#DIV/0!</v>
      </c>
      <c r="M3349" s="21" t="e">
        <f t="shared" si="14812"/>
        <v>#DIV/0!</v>
      </c>
      <c r="N3349" s="21" t="e">
        <f t="shared" si="14812"/>
        <v>#DIV/0!</v>
      </c>
      <c r="O3349" s="21" t="e">
        <f t="shared" si="14812"/>
        <v>#DIV/0!</v>
      </c>
      <c r="P3349" s="21" t="e">
        <f t="shared" si="14812"/>
        <v>#DIV/0!</v>
      </c>
      <c r="Q3349" s="21">
        <f t="shared" si="14812"/>
        <v>0</v>
      </c>
      <c r="R3349" s="21" t="e">
        <f t="shared" si="14812"/>
        <v>#DIV/0!</v>
      </c>
      <c r="S3349" s="21" t="e">
        <f t="shared" si="14812"/>
        <v>#DIV/0!</v>
      </c>
      <c r="T3349" s="21">
        <f t="shared" si="14812"/>
        <v>0</v>
      </c>
      <c r="U3349" s="21" t="e">
        <f t="shared" si="14812"/>
        <v>#DIV/0!</v>
      </c>
      <c r="V3349" s="21" t="e">
        <f t="shared" si="14812"/>
        <v>#DIV/0!</v>
      </c>
      <c r="W3349" s="21" t="e">
        <f t="shared" si="14812"/>
        <v>#DIV/0!</v>
      </c>
      <c r="X3349" s="21" t="e">
        <f t="shared" si="14812"/>
        <v>#DIV/0!</v>
      </c>
      <c r="Y3349" s="21" t="e">
        <f t="shared" si="14812"/>
        <v>#DIV/0!</v>
      </c>
      <c r="Z3349" s="21" t="e">
        <f t="shared" si="14812"/>
        <v>#DIV/0!</v>
      </c>
      <c r="AA3349" s="21" t="e">
        <f t="shared" si="14812"/>
        <v>#DIV/0!</v>
      </c>
      <c r="AB3349" s="21" t="e">
        <f t="shared" si="14812"/>
        <v>#DIV/0!</v>
      </c>
      <c r="AC3349" s="199"/>
      <c r="AD3349" s="200"/>
      <c r="AE3349" s="200"/>
      <c r="AF3349" s="200"/>
      <c r="AG3349" s="200"/>
      <c r="AH3349" s="200"/>
      <c r="AI3349" s="200"/>
      <c r="AJ3349" s="200"/>
      <c r="AK3349" s="201"/>
      <c r="AL3349" s="200"/>
      <c r="AM3349" s="202"/>
    </row>
    <row r="3350" spans="1:39" s="6" customFormat="1" outlineLevel="1">
      <c r="B3350" s="116"/>
      <c r="C3350" s="35"/>
      <c r="D3350" s="36"/>
      <c r="E3350" s="36"/>
      <c r="F3350" s="36"/>
      <c r="G3350" s="36"/>
      <c r="H3350" s="37"/>
      <c r="I3350" s="38" t="s">
        <v>26</v>
      </c>
      <c r="J3350" s="21">
        <f>MIN(J3329:J3330,J3332,J3334,J3336,J3338,J3340,J3342,J3344,J3346)</f>
        <v>0</v>
      </c>
      <c r="K3350" s="21">
        <f t="shared" ref="K3350:AB3350" si="14813">MIN(K3329:K3330,K3332,K3334,K3336,K3338,K3340,K3342,K3344,K3346)</f>
        <v>0</v>
      </c>
      <c r="L3350" s="21">
        <f t="shared" si="14813"/>
        <v>0</v>
      </c>
      <c r="M3350" s="21">
        <f t="shared" si="14813"/>
        <v>0</v>
      </c>
      <c r="N3350" s="21">
        <f t="shared" si="14813"/>
        <v>0</v>
      </c>
      <c r="O3350" s="21">
        <f t="shared" si="14813"/>
        <v>0</v>
      </c>
      <c r="P3350" s="21">
        <f t="shared" si="14813"/>
        <v>0</v>
      </c>
      <c r="Q3350" s="21">
        <f t="shared" si="14813"/>
        <v>0</v>
      </c>
      <c r="R3350" s="21">
        <f t="shared" si="14813"/>
        <v>0</v>
      </c>
      <c r="S3350" s="21">
        <f t="shared" si="14813"/>
        <v>0</v>
      </c>
      <c r="T3350" s="21">
        <f t="shared" si="14813"/>
        <v>0</v>
      </c>
      <c r="U3350" s="21">
        <f t="shared" si="14813"/>
        <v>0</v>
      </c>
      <c r="V3350" s="21">
        <f t="shared" si="14813"/>
        <v>0</v>
      </c>
      <c r="W3350" s="21">
        <f t="shared" si="14813"/>
        <v>0</v>
      </c>
      <c r="X3350" s="21" t="e">
        <f t="shared" si="14813"/>
        <v>#DIV/0!</v>
      </c>
      <c r="Y3350" s="21">
        <f t="shared" si="14813"/>
        <v>0</v>
      </c>
      <c r="Z3350" s="21">
        <f t="shared" si="14813"/>
        <v>0</v>
      </c>
      <c r="AA3350" s="21">
        <f t="shared" si="14813"/>
        <v>0</v>
      </c>
      <c r="AB3350" s="21">
        <f t="shared" si="14813"/>
        <v>0</v>
      </c>
      <c r="AC3350" s="199"/>
      <c r="AD3350" s="200"/>
      <c r="AE3350" s="200"/>
      <c r="AF3350" s="200"/>
      <c r="AG3350" s="200"/>
      <c r="AH3350" s="200"/>
      <c r="AI3350" s="200"/>
      <c r="AJ3350" s="200"/>
      <c r="AK3350" s="201"/>
      <c r="AL3350" s="200"/>
      <c r="AM3350" s="202"/>
    </row>
    <row r="3351" spans="1:39" s="6" customFormat="1" outlineLevel="1">
      <c r="B3351" s="116"/>
      <c r="C3351" s="35"/>
      <c r="D3351" s="36"/>
      <c r="E3351" s="36"/>
      <c r="F3351" s="36"/>
      <c r="G3351" s="36"/>
      <c r="H3351" s="37"/>
      <c r="I3351" s="38" t="s">
        <v>25</v>
      </c>
      <c r="J3351" s="21">
        <f>MAX(J3329:J3330,J3332,J3334,J3336,J3338,J3340,J3342,J3344,J3346)</f>
        <v>0</v>
      </c>
      <c r="K3351" s="21">
        <f t="shared" ref="K3351:AB3351" si="14814">MAX(K3329:K3330,K3332,K3334,K3336,K3338,K3340,K3342,K3344,K3346)</f>
        <v>0</v>
      </c>
      <c r="L3351" s="21">
        <f t="shared" si="14814"/>
        <v>0</v>
      </c>
      <c r="M3351" s="21">
        <f t="shared" si="14814"/>
        <v>0</v>
      </c>
      <c r="N3351" s="21">
        <f t="shared" si="14814"/>
        <v>0</v>
      </c>
      <c r="O3351" s="21">
        <f t="shared" si="14814"/>
        <v>0</v>
      </c>
      <c r="P3351" s="21">
        <f t="shared" si="14814"/>
        <v>0</v>
      </c>
      <c r="Q3351" s="21">
        <f t="shared" si="14814"/>
        <v>0</v>
      </c>
      <c r="R3351" s="21">
        <f t="shared" si="14814"/>
        <v>0</v>
      </c>
      <c r="S3351" s="21">
        <f t="shared" si="14814"/>
        <v>0</v>
      </c>
      <c r="T3351" s="21">
        <f t="shared" si="14814"/>
        <v>0</v>
      </c>
      <c r="U3351" s="21">
        <f t="shared" si="14814"/>
        <v>0</v>
      </c>
      <c r="V3351" s="21">
        <f t="shared" si="14814"/>
        <v>0</v>
      </c>
      <c r="W3351" s="21">
        <f t="shared" si="14814"/>
        <v>0</v>
      </c>
      <c r="X3351" s="21" t="e">
        <f t="shared" si="14814"/>
        <v>#DIV/0!</v>
      </c>
      <c r="Y3351" s="21">
        <f t="shared" si="14814"/>
        <v>0</v>
      </c>
      <c r="Z3351" s="21">
        <f t="shared" si="14814"/>
        <v>0</v>
      </c>
      <c r="AA3351" s="21">
        <f t="shared" si="14814"/>
        <v>0</v>
      </c>
      <c r="AB3351" s="21">
        <f t="shared" si="14814"/>
        <v>0</v>
      </c>
      <c r="AC3351" s="199"/>
      <c r="AD3351" s="200"/>
      <c r="AE3351" s="200"/>
      <c r="AF3351" s="200"/>
      <c r="AG3351" s="200"/>
      <c r="AH3351" s="200"/>
      <c r="AI3351" s="200"/>
      <c r="AJ3351" s="200"/>
      <c r="AK3351" s="201"/>
      <c r="AL3351" s="200"/>
      <c r="AM3351" s="202"/>
    </row>
    <row r="3352" spans="1:39" s="6" customFormat="1" outlineLevel="1">
      <c r="B3352" s="116"/>
      <c r="C3352" s="35"/>
      <c r="D3352" s="36"/>
      <c r="E3352" s="36"/>
      <c r="F3352" s="36"/>
      <c r="G3352" s="36"/>
      <c r="H3352" s="37"/>
      <c r="I3352" s="38"/>
      <c r="J3352" s="21"/>
      <c r="K3352" s="21"/>
      <c r="L3352" s="21"/>
      <c r="M3352" s="21"/>
      <c r="N3352" s="21"/>
      <c r="O3352" s="21"/>
      <c r="P3352" s="21"/>
      <c r="Q3352" s="21"/>
      <c r="R3352" s="21"/>
      <c r="S3352" s="21"/>
      <c r="T3352" s="21"/>
      <c r="U3352" s="21"/>
      <c r="V3352" s="21"/>
      <c r="W3352" s="21"/>
      <c r="X3352" s="21"/>
      <c r="Y3352" s="21"/>
      <c r="Z3352" s="21"/>
      <c r="AA3352" s="21"/>
      <c r="AB3352" s="21"/>
      <c r="AC3352" s="200"/>
      <c r="AD3352" s="200"/>
      <c r="AE3352" s="200"/>
      <c r="AF3352" s="200"/>
      <c r="AG3352" s="200"/>
      <c r="AH3352" s="200"/>
      <c r="AI3352" s="200"/>
      <c r="AJ3352" s="200"/>
      <c r="AK3352" s="200"/>
      <c r="AL3352" s="200"/>
      <c r="AM3352" s="202"/>
    </row>
    <row r="3353" spans="1:39" s="31" customFormat="1" ht="16.5" outlineLevel="1" thickBot="1">
      <c r="B3353" s="117"/>
      <c r="C3353" s="39"/>
      <c r="D3353" s="40"/>
      <c r="E3353" s="40"/>
      <c r="F3353" s="40"/>
      <c r="G3353" s="40"/>
      <c r="H3353" s="41"/>
      <c r="I3353" s="42"/>
      <c r="J3353" s="43"/>
      <c r="K3353" s="43"/>
      <c r="L3353" s="43"/>
      <c r="M3353" s="43"/>
      <c r="N3353" s="43"/>
      <c r="O3353" s="43"/>
      <c r="P3353" s="43"/>
      <c r="Q3353" s="43"/>
      <c r="R3353" s="43"/>
      <c r="S3353" s="43"/>
      <c r="T3353" s="43"/>
      <c r="U3353" s="43"/>
      <c r="V3353" s="43"/>
      <c r="W3353" s="43"/>
      <c r="X3353" s="43"/>
      <c r="Y3353" s="43"/>
      <c r="Z3353" s="43"/>
      <c r="AA3353" s="43"/>
      <c r="AB3353" s="43"/>
      <c r="AC3353" s="204"/>
      <c r="AD3353" s="204"/>
      <c r="AE3353" s="204"/>
      <c r="AF3353" s="204"/>
      <c r="AG3353" s="204"/>
      <c r="AH3353" s="204"/>
      <c r="AI3353" s="204"/>
      <c r="AJ3353" s="204"/>
      <c r="AK3353" s="204"/>
      <c r="AL3353" s="204"/>
      <c r="AM3353" s="205"/>
    </row>
    <row r="3354" spans="1:39" customFormat="1">
      <c r="B3354" s="118"/>
      <c r="C3354" s="28"/>
      <c r="D3354" s="19"/>
      <c r="E3354" s="19"/>
      <c r="F3354" s="19"/>
      <c r="G3354" s="19"/>
      <c r="H3354" s="29"/>
      <c r="I3354" s="20"/>
      <c r="J3354" s="30"/>
      <c r="K3354" s="30"/>
      <c r="L3354" s="30"/>
      <c r="M3354" s="30"/>
      <c r="N3354" s="30"/>
      <c r="O3354" s="30"/>
      <c r="P3354" s="30"/>
      <c r="Q3354" s="30"/>
      <c r="R3354" s="30"/>
      <c r="S3354" s="30"/>
      <c r="T3354" s="30"/>
      <c r="U3354" s="30"/>
      <c r="V3354" s="30"/>
      <c r="W3354" s="30"/>
      <c r="X3354" s="30"/>
      <c r="Y3354" s="30"/>
      <c r="Z3354" s="30"/>
      <c r="AA3354" s="30"/>
      <c r="AB3354" s="30"/>
      <c r="AC3354" s="206"/>
      <c r="AD3354" s="206"/>
      <c r="AE3354" s="206"/>
      <c r="AF3354" s="206"/>
      <c r="AG3354" s="206"/>
      <c r="AH3354" s="206"/>
      <c r="AI3354" s="206"/>
      <c r="AJ3354" s="206"/>
      <c r="AK3354" s="206"/>
      <c r="AL3354" s="206"/>
      <c r="AM3354" s="207"/>
    </row>
    <row r="3355" spans="1:39" customFormat="1" outlineLevel="1">
      <c r="B3355" s="114" t="s">
        <v>41</v>
      </c>
      <c r="C3355" s="28"/>
      <c r="D3355" s="19"/>
      <c r="E3355" s="19"/>
      <c r="F3355" s="19"/>
      <c r="G3355" s="19"/>
      <c r="H3355" s="29"/>
      <c r="I3355" s="20"/>
      <c r="J3355" s="30"/>
      <c r="K3355" s="30"/>
      <c r="L3355" s="30"/>
      <c r="M3355" s="30"/>
      <c r="N3355" s="30"/>
      <c r="O3355" s="30"/>
      <c r="P3355" s="30"/>
      <c r="Q3355" s="30"/>
      <c r="R3355" s="30"/>
      <c r="S3355" s="30"/>
      <c r="T3355" s="30"/>
      <c r="U3355" s="30"/>
      <c r="V3355" s="30"/>
      <c r="W3355" s="30"/>
      <c r="X3355" s="30"/>
      <c r="Y3355" s="30"/>
      <c r="Z3355" s="30"/>
      <c r="AA3355" s="30"/>
      <c r="AB3355" s="30"/>
      <c r="AC3355" s="206"/>
      <c r="AD3355" s="206"/>
      <c r="AE3355" s="206"/>
      <c r="AF3355" s="206"/>
      <c r="AG3355" s="206"/>
      <c r="AH3355" s="206"/>
      <c r="AI3355" s="206"/>
      <c r="AJ3355" s="206"/>
      <c r="AK3355" s="206"/>
      <c r="AL3355" s="206"/>
      <c r="AM3355" s="207"/>
    </row>
    <row r="3356" spans="1:39" customFormat="1" outlineLevel="1">
      <c r="A3356" t="str">
        <f>B3356&amp;C3356</f>
        <v>Surname, Forename1</v>
      </c>
      <c r="B3356" s="255" t="s">
        <v>28</v>
      </c>
      <c r="C3356" s="122">
        <v>1</v>
      </c>
      <c r="D3356" s="26" t="s">
        <v>22</v>
      </c>
      <c r="E3356" s="103"/>
      <c r="F3356" s="217"/>
      <c r="G3356" s="218"/>
      <c r="H3356" s="16"/>
      <c r="I3356" s="16"/>
      <c r="J3356" s="17"/>
      <c r="K3356" s="94"/>
      <c r="L3356" s="94"/>
      <c r="M3356" s="94"/>
      <c r="N3356" s="94"/>
      <c r="O3356" s="94"/>
      <c r="P3356" s="94"/>
      <c r="Q3356" s="17">
        <f>SUM(K3356:P3356)</f>
        <v>0</v>
      </c>
      <c r="R3356" s="94"/>
      <c r="S3356" s="94"/>
      <c r="T3356" s="17">
        <f>SUM(R3356:S3356)</f>
        <v>0</v>
      </c>
      <c r="U3356" s="17"/>
      <c r="V3356" s="94"/>
      <c r="W3356" s="17"/>
      <c r="X3356" s="94" t="e">
        <f>AVERAGE(V3356:W3356)</f>
        <v>#DIV/0!</v>
      </c>
      <c r="Y3356" s="17"/>
      <c r="Z3356" s="17"/>
      <c r="AA3356" s="17"/>
      <c r="AB3356" s="17"/>
      <c r="AC3356" s="190">
        <f>IF(J3356&lt;&gt;0,INT(25.4347*POWER((18-J3356),1.81)),0)</f>
        <v>0</v>
      </c>
      <c r="AD3356" s="190">
        <f>IF(Q3356&lt;&gt;0,INT(0.14354*POWER(((10*Q3356)-220),1.4)),0)</f>
        <v>0</v>
      </c>
      <c r="AE3356" s="190">
        <f>IF(T3356&lt;&gt;0,INT(51.39*POWER((T3356-1.5),1.05)),0)</f>
        <v>0</v>
      </c>
      <c r="AF3356" s="190">
        <f>IF(U3356&lt;&gt;0,INT(0.8465*POWER(((100*U3356)-75),1.42)),0)</f>
        <v>0</v>
      </c>
      <c r="AG3356" s="190" t="e">
        <f>IF(X3356&lt;&gt;0,INT(1.53775*POWER((82-X3356),1.81)),0)</f>
        <v>#DIV/0!</v>
      </c>
      <c r="AH3356" s="190">
        <f>IF(Y3356&lt;&gt;0,INT(5.74352*POWER((28.5-Y3356),1.92)),0)</f>
        <v>0</v>
      </c>
      <c r="AI3356" s="190">
        <f>IF(Z3356&lt;&gt;0,INT(12.91*POWER((Z3356-4),1.1)),0)</f>
        <v>0</v>
      </c>
      <c r="AJ3356" s="190">
        <f>IF(AA3356&lt;&gt;0,INT(0.2797*POWER(((100*AA3356)),1.35)),0)</f>
        <v>0</v>
      </c>
      <c r="AK3356" s="191">
        <f>IF(AB3356&lt;&gt;0,INT(100.14*POWER((AB3356-1),1.08)),0)</f>
        <v>0</v>
      </c>
      <c r="AL3356" s="208">
        <v>7</v>
      </c>
      <c r="AM3356" s="193" t="e">
        <f>SUM(AC3356:AK3356)</f>
        <v>#DIV/0!</v>
      </c>
    </row>
    <row r="3357" spans="1:39" customFormat="1" outlineLevel="1">
      <c r="A3357" t="str">
        <f>B3356&amp;C3357</f>
        <v>Surname, Forename2</v>
      </c>
      <c r="B3357" s="256"/>
      <c r="C3357" s="123">
        <v>2</v>
      </c>
      <c r="D3357" s="26" t="s">
        <v>22</v>
      </c>
      <c r="E3357" s="103"/>
      <c r="F3357" s="219"/>
      <c r="G3357" s="220"/>
      <c r="H3357" s="15"/>
      <c r="I3357" s="16"/>
      <c r="J3357" s="17"/>
      <c r="K3357" s="94"/>
      <c r="L3357" s="94"/>
      <c r="M3357" s="94"/>
      <c r="N3357" s="94"/>
      <c r="O3357" s="94"/>
      <c r="P3357" s="94"/>
      <c r="Q3357" s="17" t="str">
        <f>IF(SUM(K3357:P3357)=0,"",SUM(K3357:P3357))</f>
        <v/>
      </c>
      <c r="R3357" s="94"/>
      <c r="S3357" s="94"/>
      <c r="T3357" s="17" t="str">
        <f>IF(SUM(R3357:S3357)=0,"",SUM(R3357:S3357))</f>
        <v/>
      </c>
      <c r="U3357" s="17"/>
      <c r="V3357" s="94"/>
      <c r="W3357" s="17"/>
      <c r="X3357" s="94" t="str">
        <f>IFERROR(AVERAGE(V3357:W3357),"")</f>
        <v/>
      </c>
      <c r="Y3357" s="17"/>
      <c r="Z3357" s="17"/>
      <c r="AA3357" s="71"/>
      <c r="AB3357" s="17"/>
      <c r="AC3357" s="190" t="str">
        <f>IF(J3357="","",IF(J3357&lt;&gt;0,INT(25.4347*POWER((18-J3357),1.81)),0))</f>
        <v/>
      </c>
      <c r="AD3357" s="190" t="str">
        <f>IFERROR(IF(Q3357&lt;&gt;0,INT(0.14354*POWER(((10*Q3357)-220),1.4)),0),"")</f>
        <v/>
      </c>
      <c r="AE3357" s="190" t="str">
        <f>IFERROR(IF(T3357&lt;&gt;0,INT(51.39*POWER((T3357-1.5),1.05)),0),"")</f>
        <v/>
      </c>
      <c r="AF3357" s="190">
        <f>IF(U3357&lt;&gt;0,INT(0.8465*POWER(((100*U3357)-75),1.42)),0)</f>
        <v>0</v>
      </c>
      <c r="AG3357" s="190" t="str">
        <f>IFERROR(IF(X3357&lt;&gt;0,INT(1.53775*POWER((82-X3357),1.81)),0),"")</f>
        <v/>
      </c>
      <c r="AH3357" s="190" t="str">
        <f>IF(Y3357="","",IF(Y3357&lt;&gt;0,INT(5.74352*POWER((28.5-Y3357),1.92)),0))</f>
        <v/>
      </c>
      <c r="AI3357" s="190">
        <f>IF(Z3357&lt;&gt;0,INT(12.91*POWER((Z3357-4),1.1)),0)</f>
        <v>0</v>
      </c>
      <c r="AJ3357" s="190" t="str">
        <f>IF(AA3357="","",IF(AA3357&lt;&gt;0,INT(0.2797*POWER(((100*AA3357)),1.35)),0))</f>
        <v/>
      </c>
      <c r="AK3357" s="191" t="str">
        <f>IF(AB3357="","",IF(AB3357&lt;&gt;0,INT(100.14*POWER((AB3357-1),1.08)),0))</f>
        <v/>
      </c>
      <c r="AL3357" s="192">
        <f>COUNT(J3357,Q3357,T3357,X3357,Y3357,AA3357,AB3357)</f>
        <v>0</v>
      </c>
      <c r="AM3357" s="193" t="str">
        <f>IF(AL3357=0,"",SUM(AC3357:AK3357))</f>
        <v/>
      </c>
    </row>
    <row r="3358" spans="1:39" customFormat="1" outlineLevel="1">
      <c r="B3358" s="256"/>
      <c r="C3358" s="124" t="s">
        <v>65</v>
      </c>
      <c r="D3358" s="103"/>
      <c r="E3358" s="103"/>
      <c r="F3358" s="219"/>
      <c r="G3358" s="220"/>
      <c r="H3358" s="104"/>
      <c r="I3358" s="105"/>
      <c r="J3358" s="107" t="str">
        <f>IFERROR((J3356-J3357)/J3357*100%,"")</f>
        <v/>
      </c>
      <c r="K3358" s="107" t="str">
        <f>IFERROR((K3357-K3356)/K3357*100%,"")</f>
        <v/>
      </c>
      <c r="L3358" s="107" t="str">
        <f t="shared" ref="L3358:S3358" si="14815">IFERROR((L3357-L3356)/L3357*100%,"")</f>
        <v/>
      </c>
      <c r="M3358" s="107" t="str">
        <f t="shared" si="14815"/>
        <v/>
      </c>
      <c r="N3358" s="107" t="str">
        <f t="shared" si="14815"/>
        <v/>
      </c>
      <c r="O3358" s="107" t="str">
        <f t="shared" si="14815"/>
        <v/>
      </c>
      <c r="P3358" s="107" t="str">
        <f t="shared" si="14815"/>
        <v/>
      </c>
      <c r="Q3358" s="107" t="str">
        <f t="shared" si="14815"/>
        <v/>
      </c>
      <c r="R3358" s="107" t="str">
        <f t="shared" si="14815"/>
        <v/>
      </c>
      <c r="S3358" s="107" t="str">
        <f t="shared" si="14815"/>
        <v/>
      </c>
      <c r="T3358" s="107" t="str">
        <f>IFERROR((T3357-T3356)/T3357*100%,"")</f>
        <v/>
      </c>
      <c r="U3358" s="107" t="str">
        <f t="shared" ref="U3358" si="14816">IFERROR((U3357-U3356)/U3357*100%,"")</f>
        <v/>
      </c>
      <c r="V3358" s="107" t="str">
        <f>IFERROR((V3356-V3357)/V3357*100%,"")</f>
        <v/>
      </c>
      <c r="W3358" s="107" t="str">
        <f>IFERROR((W3356-W3357)/W3357*100%,"")</f>
        <v/>
      </c>
      <c r="X3358" s="107" t="str">
        <f>IFERROR((X3356-X3357)/X3357*100%,"")</f>
        <v/>
      </c>
      <c r="Y3358" s="107" t="str">
        <f>IFERROR((Y3356-Y3357)/Y3357*100%,"")</f>
        <v/>
      </c>
      <c r="Z3358" s="107" t="str">
        <f t="shared" ref="Z3358:AB3358" si="14817">IFERROR((Z3357-Z3356)/Z3357*100%,"")</f>
        <v/>
      </c>
      <c r="AA3358" s="107" t="str">
        <f t="shared" si="14817"/>
        <v/>
      </c>
      <c r="AB3358" s="107" t="str">
        <f t="shared" si="14817"/>
        <v/>
      </c>
      <c r="AC3358" s="194" t="str">
        <f t="shared" ref="AC3358" si="14818">IFERROR((AC3357-AC3356)/AC3357*100%,"")</f>
        <v/>
      </c>
      <c r="AD3358" s="194" t="str">
        <f t="shared" ref="AD3358" si="14819">IFERROR((AD3357-AD3356)/AD3357*100%,"")</f>
        <v/>
      </c>
      <c r="AE3358" s="194" t="str">
        <f t="shared" ref="AE3358" si="14820">IFERROR((AE3357-AE3356)/AE3357*100%,"")</f>
        <v/>
      </c>
      <c r="AF3358" s="194" t="str">
        <f t="shared" ref="AF3358" si="14821">IFERROR((AF3357-AF3356)/AF3357*100%,"")</f>
        <v/>
      </c>
      <c r="AG3358" s="194" t="str">
        <f t="shared" ref="AG3358" si="14822">IFERROR((AG3357-AG3356)/AG3357*100%,"")</f>
        <v/>
      </c>
      <c r="AH3358" s="194" t="str">
        <f t="shared" ref="AH3358" si="14823">IFERROR((AH3357-AH3356)/AH3357*100%,"")</f>
        <v/>
      </c>
      <c r="AI3358" s="194" t="str">
        <f t="shared" ref="AI3358" si="14824">IFERROR((AI3357-AI3356)/AI3357*100%,"")</f>
        <v/>
      </c>
      <c r="AJ3358" s="194" t="str">
        <f t="shared" ref="AJ3358" si="14825">IFERROR((AJ3357-AJ3356)/AJ3357*100%,"")</f>
        <v/>
      </c>
      <c r="AK3358" s="194" t="str">
        <f t="shared" ref="AK3358" si="14826">IFERROR((AK3357-AK3356)/AK3357*100%,"")</f>
        <v/>
      </c>
      <c r="AL3358" s="194" t="str">
        <f t="shared" ref="AL3358:AM3358" si="14827">IFERROR((AL3357-AL3356)/AL3357*100%,"")</f>
        <v/>
      </c>
      <c r="AM3358" s="228" t="str">
        <f t="shared" si="14827"/>
        <v/>
      </c>
    </row>
    <row r="3359" spans="1:39" customFormat="1" outlineLevel="1">
      <c r="A3359" t="str">
        <f>B3356&amp;C3359</f>
        <v>Surname, Forename3</v>
      </c>
      <c r="B3359" s="256"/>
      <c r="C3359" s="123">
        <v>3</v>
      </c>
      <c r="D3359" s="26" t="s">
        <v>22</v>
      </c>
      <c r="E3359" s="103"/>
      <c r="F3359" s="219"/>
      <c r="G3359" s="220"/>
      <c r="H3359" s="15"/>
      <c r="I3359" s="16"/>
      <c r="J3359" s="17"/>
      <c r="K3359" s="94"/>
      <c r="L3359" s="94"/>
      <c r="M3359" s="94"/>
      <c r="N3359" s="94"/>
      <c r="O3359" s="94"/>
      <c r="P3359" s="94"/>
      <c r="Q3359" s="17" t="str">
        <f>IF(SUM(K3359:P3359)=0,"",SUM(K3359:P3359))</f>
        <v/>
      </c>
      <c r="R3359" s="94"/>
      <c r="S3359" s="94"/>
      <c r="T3359" s="17" t="str">
        <f>IF(SUM(R3359:S3359)=0,"",SUM(R3359:S3359))</f>
        <v/>
      </c>
      <c r="U3359" s="17"/>
      <c r="V3359" s="94"/>
      <c r="W3359" s="17"/>
      <c r="X3359" s="94" t="str">
        <f>IFERROR(AVERAGE(V3359:W3359),"")</f>
        <v/>
      </c>
      <c r="Y3359" s="17"/>
      <c r="Z3359" s="17"/>
      <c r="AA3359" s="71"/>
      <c r="AB3359" s="17"/>
      <c r="AC3359" s="190" t="str">
        <f>IF(J3359="","",IF(J3359&lt;&gt;0,INT(25.4347*POWER((18-J3359),1.81)),0))</f>
        <v/>
      </c>
      <c r="AD3359" s="190" t="str">
        <f>IFERROR(IF(Q3359&lt;&gt;0,INT(0.14354*POWER(((10*Q3359)-220),1.4)),0),"")</f>
        <v/>
      </c>
      <c r="AE3359" s="190" t="str">
        <f>IFERROR(IF(T3359&lt;&gt;0,INT(51.39*POWER((T3359-1.5),1.05)),0),"")</f>
        <v/>
      </c>
      <c r="AF3359" s="190">
        <f>IF(U3359&lt;&gt;0,INT(0.8465*POWER(((100*U3359)-75),1.42)),0)</f>
        <v>0</v>
      </c>
      <c r="AG3359" s="190" t="str">
        <f>IFERROR(IF(X3359&lt;&gt;0,INT(1.53775*POWER((82-X3359),1.81)),0),"")</f>
        <v/>
      </c>
      <c r="AH3359" s="190" t="str">
        <f>IF(Y3359="","",IF(Y3359&lt;&gt;0,INT(5.74352*POWER((28.5-Y3359),1.92)),0))</f>
        <v/>
      </c>
      <c r="AI3359" s="190">
        <f>IF(Z3359&lt;&gt;0,INT(12.91*POWER((Z3359-4),1.1)),0)</f>
        <v>0</v>
      </c>
      <c r="AJ3359" s="190" t="str">
        <f>IF(AA3359="","",IF(AA3359&lt;&gt;0,INT(0.2797*POWER(((100*AA3359)),1.35)),0))</f>
        <v/>
      </c>
      <c r="AK3359" s="191" t="str">
        <f>IF(AB3359="","",IF(AB3359&lt;&gt;0,INT(100.14*POWER((AB3359-1),1.08)),0))</f>
        <v/>
      </c>
      <c r="AL3359" s="192">
        <f>COUNT(J3359,Q3359,T3359,X3359,Y3359,AA3359,AB3359)</f>
        <v>0</v>
      </c>
      <c r="AM3359" s="193" t="str">
        <f>IF(AL3359=0,"",SUM(AC3359:AK3359))</f>
        <v/>
      </c>
    </row>
    <row r="3360" spans="1:39" customFormat="1" outlineLevel="1">
      <c r="B3360" s="256"/>
      <c r="C3360" s="124" t="s">
        <v>65</v>
      </c>
      <c r="D3360" s="103"/>
      <c r="E3360" s="103"/>
      <c r="F3360" s="219"/>
      <c r="G3360" s="220"/>
      <c r="H3360" s="104"/>
      <c r="I3360" s="105"/>
      <c r="J3360" s="107" t="str">
        <f>IFERROR((J3357-J3359)/J3359*100%,"")</f>
        <v/>
      </c>
      <c r="K3360" s="107" t="str">
        <f t="shared" ref="K3360:T3360" si="14828">IFERROR((K3359-K3357)/K3359*100%,"")</f>
        <v/>
      </c>
      <c r="L3360" s="107" t="str">
        <f t="shared" si="14828"/>
        <v/>
      </c>
      <c r="M3360" s="107" t="str">
        <f t="shared" si="14828"/>
        <v/>
      </c>
      <c r="N3360" s="107" t="str">
        <f t="shared" si="14828"/>
        <v/>
      </c>
      <c r="O3360" s="107" t="str">
        <f t="shared" si="14828"/>
        <v/>
      </c>
      <c r="P3360" s="107" t="str">
        <f t="shared" si="14828"/>
        <v/>
      </c>
      <c r="Q3360" s="107" t="str">
        <f t="shared" si="14828"/>
        <v/>
      </c>
      <c r="R3360" s="107" t="str">
        <f t="shared" si="14828"/>
        <v/>
      </c>
      <c r="S3360" s="107" t="str">
        <f t="shared" si="14828"/>
        <v/>
      </c>
      <c r="T3360" s="107" t="str">
        <f t="shared" si="14828"/>
        <v/>
      </c>
      <c r="U3360" s="107" t="str">
        <f t="shared" ref="U3360" si="14829">IFERROR((U3359-U3358)/U3359*100%,"")</f>
        <v/>
      </c>
      <c r="V3360" s="107" t="str">
        <f>IFERROR((V3357-V3359)/V3359*100%,"")</f>
        <v/>
      </c>
      <c r="W3360" s="107" t="str">
        <f>IFERROR((W3357-W3359)/W3359*100%,"")</f>
        <v/>
      </c>
      <c r="X3360" s="107" t="str">
        <f>IFERROR((X3357-X3359)/X3359*100%,"")</f>
        <v/>
      </c>
      <c r="Y3360" s="107" t="str">
        <f>IFERROR((Y3357-Y3359)/Y3359*100%,"")</f>
        <v/>
      </c>
      <c r="Z3360" s="107" t="str">
        <f t="shared" ref="Z3360" si="14830">IFERROR((Z3359-Z3358)/Z3359*100%,"")</f>
        <v/>
      </c>
      <c r="AA3360" s="107" t="str">
        <f>IFERROR((AA3359-AA3357)/AA3359*100%,"")</f>
        <v/>
      </c>
      <c r="AB3360" s="107" t="str">
        <f>IFERROR((AB3359-AB3357)/AB3359*100%,"")</f>
        <v/>
      </c>
      <c r="AC3360" s="194" t="str">
        <f t="shared" ref="AC3360" si="14831">IFERROR((AC3359-AC3358)/AC3359*100%,"")</f>
        <v/>
      </c>
      <c r="AD3360" s="194" t="str">
        <f t="shared" ref="AD3360" si="14832">IFERROR((AD3359-AD3358)/AD3359*100%,"")</f>
        <v/>
      </c>
      <c r="AE3360" s="194" t="str">
        <f t="shared" ref="AE3360" si="14833">IFERROR((AE3359-AE3358)/AE3359*100%,"")</f>
        <v/>
      </c>
      <c r="AF3360" s="194" t="str">
        <f t="shared" ref="AF3360" si="14834">IFERROR((AF3359-AF3358)/AF3359*100%,"")</f>
        <v/>
      </c>
      <c r="AG3360" s="194" t="str">
        <f t="shared" ref="AG3360" si="14835">IFERROR((AG3359-AG3358)/AG3359*100%,"")</f>
        <v/>
      </c>
      <c r="AH3360" s="194" t="str">
        <f t="shared" ref="AH3360" si="14836">IFERROR((AH3359-AH3358)/AH3359*100%,"")</f>
        <v/>
      </c>
      <c r="AI3360" s="194" t="str">
        <f t="shared" ref="AI3360" si="14837">IFERROR((AI3359-AI3358)/AI3359*100%,"")</f>
        <v/>
      </c>
      <c r="AJ3360" s="194" t="str">
        <f t="shared" ref="AJ3360" si="14838">IFERROR((AJ3359-AJ3358)/AJ3359*100%,"")</f>
        <v/>
      </c>
      <c r="AK3360" s="194" t="str">
        <f t="shared" ref="AK3360" si="14839">IFERROR((AK3359-AK3358)/AK3359*100%,"")</f>
        <v/>
      </c>
      <c r="AL3360" s="194" t="str">
        <f t="shared" ref="AL3360" si="14840">IFERROR((AL3359-AL3358)/AL3359*100%,"")</f>
        <v/>
      </c>
      <c r="AM3360" s="227" t="str">
        <f>IFERROR((AM3359-AM3357)/AM3359*100%,"")</f>
        <v/>
      </c>
    </row>
    <row r="3361" spans="1:39" customFormat="1" outlineLevel="1">
      <c r="A3361" t="str">
        <f>B3356&amp;C3361</f>
        <v>Surname, Forename4</v>
      </c>
      <c r="B3361" s="256"/>
      <c r="C3361" s="123">
        <v>4</v>
      </c>
      <c r="D3361" s="26" t="s">
        <v>22</v>
      </c>
      <c r="E3361" s="103"/>
      <c r="F3361" s="219"/>
      <c r="G3361" s="220"/>
      <c r="H3361" s="15"/>
      <c r="I3361" s="16"/>
      <c r="J3361" s="17"/>
      <c r="K3361" s="94"/>
      <c r="L3361" s="94"/>
      <c r="M3361" s="94"/>
      <c r="N3361" s="94"/>
      <c r="O3361" s="94"/>
      <c r="P3361" s="94"/>
      <c r="Q3361" s="17" t="str">
        <f>IF(SUM(K3361:P3361)=0,"",SUM(K3361:P3361))</f>
        <v/>
      </c>
      <c r="R3361" s="94"/>
      <c r="S3361" s="94"/>
      <c r="T3361" s="17" t="str">
        <f>IF(SUM(R3361:S3361)=0,"",SUM(R3361:S3361))</f>
        <v/>
      </c>
      <c r="U3361" s="17"/>
      <c r="V3361" s="94"/>
      <c r="W3361" s="17"/>
      <c r="X3361" s="94" t="str">
        <f>IFERROR(AVERAGE(V3361:W3361),"")</f>
        <v/>
      </c>
      <c r="Y3361" s="17"/>
      <c r="Z3361" s="17"/>
      <c r="AA3361" s="71"/>
      <c r="AB3361" s="17"/>
      <c r="AC3361" s="190" t="str">
        <f>IF(J3361="","",IF(J3361&lt;&gt;0,INT(25.4347*POWER((18-J3361),1.81)),0))</f>
        <v/>
      </c>
      <c r="AD3361" s="190" t="str">
        <f>IFERROR(IF(Q3361&lt;&gt;0,INT(0.14354*POWER(((10*Q3361)-220),1.4)),0),"")</f>
        <v/>
      </c>
      <c r="AE3361" s="190" t="str">
        <f>IFERROR(IF(T3361&lt;&gt;0,INT(51.39*POWER((T3361-1.5),1.05)),0),"")</f>
        <v/>
      </c>
      <c r="AF3361" s="190">
        <f>IF(U3361&lt;&gt;0,INT(0.8465*POWER(((100*U3361)-75),1.42)),0)</f>
        <v>0</v>
      </c>
      <c r="AG3361" s="190" t="str">
        <f>IFERROR(IF(X3361&lt;&gt;0,INT(1.53775*POWER((82-X3361),1.81)),0),"")</f>
        <v/>
      </c>
      <c r="AH3361" s="190" t="str">
        <f>IF(Y3361="","",IF(Y3361&lt;&gt;0,INT(5.74352*POWER((28.5-Y3361),1.92)),0))</f>
        <v/>
      </c>
      <c r="AI3361" s="190">
        <f>IF(Z3361&lt;&gt;0,INT(12.91*POWER((Z3361-4),1.1)),0)</f>
        <v>0</v>
      </c>
      <c r="AJ3361" s="190" t="str">
        <f>IF(AA3361="","",IF(AA3361&lt;&gt;0,INT(0.2797*POWER(((100*AA3361)),1.35)),0))</f>
        <v/>
      </c>
      <c r="AK3361" s="191" t="str">
        <f>IF(AB3361="","",IF(AB3361&lt;&gt;0,INT(100.14*POWER((AB3361-1),1.08)),0))</f>
        <v/>
      </c>
      <c r="AL3361" s="192">
        <f>COUNT(J3361,Q3361,T3361,X3361,Y3361,AA3361,AB3361)</f>
        <v>0</v>
      </c>
      <c r="AM3361" s="193" t="str">
        <f>IF(AL3361=0,"",SUM(AC3361:AK3361))</f>
        <v/>
      </c>
    </row>
    <row r="3362" spans="1:39" customFormat="1" outlineLevel="1">
      <c r="B3362" s="256"/>
      <c r="C3362" s="124" t="s">
        <v>65</v>
      </c>
      <c r="D3362" s="103"/>
      <c r="E3362" s="103"/>
      <c r="F3362" s="219"/>
      <c r="G3362" s="220"/>
      <c r="H3362" s="104"/>
      <c r="I3362" s="105"/>
      <c r="J3362" s="107" t="str">
        <f>IFERROR((J3359-J3361)/J3361*100%,"")</f>
        <v/>
      </c>
      <c r="K3362" s="107" t="str">
        <f t="shared" ref="K3362:T3362" si="14841">IFERROR((K3361-K3359)/K3361*100%,"")</f>
        <v/>
      </c>
      <c r="L3362" s="107" t="str">
        <f t="shared" si="14841"/>
        <v/>
      </c>
      <c r="M3362" s="107" t="str">
        <f t="shared" si="14841"/>
        <v/>
      </c>
      <c r="N3362" s="107" t="str">
        <f t="shared" si="14841"/>
        <v/>
      </c>
      <c r="O3362" s="107" t="str">
        <f t="shared" si="14841"/>
        <v/>
      </c>
      <c r="P3362" s="107" t="str">
        <f t="shared" si="14841"/>
        <v/>
      </c>
      <c r="Q3362" s="107" t="str">
        <f t="shared" si="14841"/>
        <v/>
      </c>
      <c r="R3362" s="107" t="str">
        <f t="shared" si="14841"/>
        <v/>
      </c>
      <c r="S3362" s="107" t="str">
        <f t="shared" si="14841"/>
        <v/>
      </c>
      <c r="T3362" s="107" t="str">
        <f t="shared" si="14841"/>
        <v/>
      </c>
      <c r="U3362" s="107" t="str">
        <f t="shared" ref="U3362" si="14842">IFERROR((U3361-U3360)/U3361*100%,"")</f>
        <v/>
      </c>
      <c r="V3362" s="107" t="str">
        <f>IFERROR((V3359-V3361)/V3361*100%,"")</f>
        <v/>
      </c>
      <c r="W3362" s="107" t="str">
        <f>IFERROR((W3359-W3361)/W3361*100%,"")</f>
        <v/>
      </c>
      <c r="X3362" s="107" t="str">
        <f>IFERROR((X3359-X3361)/X3361*100%,"")</f>
        <v/>
      </c>
      <c r="Y3362" s="107" t="str">
        <f>IFERROR((Y3359-Y3361)/Y3361*100%,"")</f>
        <v/>
      </c>
      <c r="Z3362" s="107" t="str">
        <f t="shared" ref="Z3362" si="14843">IFERROR((Z3361-Z3360)/Z3361*100%,"")</f>
        <v/>
      </c>
      <c r="AA3362" s="107" t="str">
        <f>IFERROR((AA3361-AA3359)/AA3361*100%,"")</f>
        <v/>
      </c>
      <c r="AB3362" s="107" t="str">
        <f>IFERROR((AB3361-AB3359)/AB3361*100%,"")</f>
        <v/>
      </c>
      <c r="AC3362" s="194" t="str">
        <f t="shared" ref="AC3362" si="14844">IFERROR((AC3361-AC3360)/AC3361*100%,"")</f>
        <v/>
      </c>
      <c r="AD3362" s="194" t="str">
        <f t="shared" ref="AD3362" si="14845">IFERROR((AD3361-AD3360)/AD3361*100%,"")</f>
        <v/>
      </c>
      <c r="AE3362" s="194" t="str">
        <f t="shared" ref="AE3362" si="14846">IFERROR((AE3361-AE3360)/AE3361*100%,"")</f>
        <v/>
      </c>
      <c r="AF3362" s="194" t="str">
        <f t="shared" ref="AF3362" si="14847">IFERROR((AF3361-AF3360)/AF3361*100%,"")</f>
        <v/>
      </c>
      <c r="AG3362" s="194" t="str">
        <f t="shared" ref="AG3362" si="14848">IFERROR((AG3361-AG3360)/AG3361*100%,"")</f>
        <v/>
      </c>
      <c r="AH3362" s="194" t="str">
        <f t="shared" ref="AH3362" si="14849">IFERROR((AH3361-AH3360)/AH3361*100%,"")</f>
        <v/>
      </c>
      <c r="AI3362" s="194" t="str">
        <f t="shared" ref="AI3362" si="14850">IFERROR((AI3361-AI3360)/AI3361*100%,"")</f>
        <v/>
      </c>
      <c r="AJ3362" s="194" t="str">
        <f t="shared" ref="AJ3362" si="14851">IFERROR((AJ3361-AJ3360)/AJ3361*100%,"")</f>
        <v/>
      </c>
      <c r="AK3362" s="194" t="str">
        <f t="shared" ref="AK3362" si="14852">IFERROR((AK3361-AK3360)/AK3361*100%,"")</f>
        <v/>
      </c>
      <c r="AL3362" s="194" t="str">
        <f t="shared" ref="AL3362" si="14853">IFERROR((AL3361-AL3360)/AL3361*100%,"")</f>
        <v/>
      </c>
      <c r="AM3362" s="227" t="str">
        <f>IFERROR((AM3361-AM3359)/AM3361*100%,"")</f>
        <v/>
      </c>
    </row>
    <row r="3363" spans="1:39" customFormat="1" outlineLevel="1">
      <c r="A3363" t="str">
        <f>B3356&amp;C3363</f>
        <v>Surname, Forename5</v>
      </c>
      <c r="B3363" s="256"/>
      <c r="C3363" s="123">
        <v>5</v>
      </c>
      <c r="D3363" s="26" t="s">
        <v>22</v>
      </c>
      <c r="E3363" s="103"/>
      <c r="F3363" s="219"/>
      <c r="G3363" s="220"/>
      <c r="H3363" s="15"/>
      <c r="I3363" s="16"/>
      <c r="J3363" s="17"/>
      <c r="K3363" s="94"/>
      <c r="L3363" s="94"/>
      <c r="M3363" s="94"/>
      <c r="N3363" s="94"/>
      <c r="O3363" s="94"/>
      <c r="P3363" s="94"/>
      <c r="Q3363" s="17" t="str">
        <f>IF(SUM(K3363:P3363)=0,"",SUM(K3363:P3363))</f>
        <v/>
      </c>
      <c r="R3363" s="94"/>
      <c r="S3363" s="94"/>
      <c r="T3363" s="17" t="str">
        <f>IF(SUM(R3363:S3363)=0,"",SUM(R3363:S3363))</f>
        <v/>
      </c>
      <c r="U3363" s="17"/>
      <c r="V3363" s="94"/>
      <c r="W3363" s="17"/>
      <c r="X3363" s="94" t="str">
        <f>IFERROR(AVERAGE(V3363:W3363),"")</f>
        <v/>
      </c>
      <c r="Y3363" s="17"/>
      <c r="Z3363" s="17"/>
      <c r="AA3363" s="71"/>
      <c r="AB3363" s="17"/>
      <c r="AC3363" s="190" t="str">
        <f>IF(J3363="","",IF(J3363&lt;&gt;0,INT(25.4347*POWER((18-J3363),1.81)),0))</f>
        <v/>
      </c>
      <c r="AD3363" s="190" t="str">
        <f>IFERROR(IF(Q3363&lt;&gt;0,INT(0.14354*POWER(((10*Q3363)-220),1.4)),0),"")</f>
        <v/>
      </c>
      <c r="AE3363" s="190" t="str">
        <f>IFERROR(IF(T3363&lt;&gt;0,INT(51.39*POWER((T3363-1.5),1.05)),0),"")</f>
        <v/>
      </c>
      <c r="AF3363" s="190">
        <f>IF(U3363&lt;&gt;0,INT(0.8465*POWER(((100*U3363)-75),1.42)),0)</f>
        <v>0</v>
      </c>
      <c r="AG3363" s="190" t="str">
        <f>IFERROR(IF(X3363&lt;&gt;0,INT(1.53775*POWER((82-X3363),1.81)),0),"")</f>
        <v/>
      </c>
      <c r="AH3363" s="190" t="str">
        <f>IF(Y3363="","",IF(Y3363&lt;&gt;0,INT(5.74352*POWER((28.5-Y3363),1.92)),0))</f>
        <v/>
      </c>
      <c r="AI3363" s="190">
        <f>IF(Z3363&lt;&gt;0,INT(12.91*POWER((Z3363-4),1.1)),0)</f>
        <v>0</v>
      </c>
      <c r="AJ3363" s="190" t="str">
        <f>IF(AA3363="","",IF(AA3363&lt;&gt;0,INT(0.2797*POWER(((100*AA3363)),1.35)),0))</f>
        <v/>
      </c>
      <c r="AK3363" s="191" t="str">
        <f>IF(AB3363="","",IF(AB3363&lt;&gt;0,INT(100.14*POWER((AB3363-1),1.08)),0))</f>
        <v/>
      </c>
      <c r="AL3363" s="192">
        <f>COUNT(J3363,Q3363,T3363,X3363,Y3363,AA3363,AB3363)</f>
        <v>0</v>
      </c>
      <c r="AM3363" s="193" t="str">
        <f>IF(AL3363=0,"",SUM(AC3363:AK3363))</f>
        <v/>
      </c>
    </row>
    <row r="3364" spans="1:39" customFormat="1" outlineLevel="1">
      <c r="B3364" s="256"/>
      <c r="C3364" s="124" t="s">
        <v>65</v>
      </c>
      <c r="D3364" s="103"/>
      <c r="E3364" s="103"/>
      <c r="F3364" s="219"/>
      <c r="G3364" s="220"/>
      <c r="H3364" s="104"/>
      <c r="I3364" s="105"/>
      <c r="J3364" s="107" t="str">
        <f>IFERROR((J3361-J3363)/J3363*100%,"")</f>
        <v/>
      </c>
      <c r="K3364" s="107" t="str">
        <f t="shared" ref="K3364:T3364" si="14854">IFERROR((K3363-K3361)/K3363*100%,"")</f>
        <v/>
      </c>
      <c r="L3364" s="107" t="str">
        <f t="shared" si="14854"/>
        <v/>
      </c>
      <c r="M3364" s="107" t="str">
        <f t="shared" si="14854"/>
        <v/>
      </c>
      <c r="N3364" s="107" t="str">
        <f t="shared" si="14854"/>
        <v/>
      </c>
      <c r="O3364" s="107" t="str">
        <f t="shared" si="14854"/>
        <v/>
      </c>
      <c r="P3364" s="107" t="str">
        <f t="shared" si="14854"/>
        <v/>
      </c>
      <c r="Q3364" s="107" t="str">
        <f t="shared" si="14854"/>
        <v/>
      </c>
      <c r="R3364" s="107" t="str">
        <f t="shared" si="14854"/>
        <v/>
      </c>
      <c r="S3364" s="107" t="str">
        <f t="shared" si="14854"/>
        <v/>
      </c>
      <c r="T3364" s="107" t="str">
        <f t="shared" si="14854"/>
        <v/>
      </c>
      <c r="U3364" s="107" t="str">
        <f t="shared" ref="U3364" si="14855">IFERROR((U3363-U3362)/U3363*100%,"")</f>
        <v/>
      </c>
      <c r="V3364" s="107" t="str">
        <f>IFERROR((V3361-V3363)/V3363*100%,"")</f>
        <v/>
      </c>
      <c r="W3364" s="107" t="str">
        <f>IFERROR((W3361-W3363)/W3363*100%,"")</f>
        <v/>
      </c>
      <c r="X3364" s="107" t="str">
        <f>IFERROR((X3361-X3363)/X3363*100%,"")</f>
        <v/>
      </c>
      <c r="Y3364" s="107" t="str">
        <f>IFERROR((Y3361-Y3363)/Y3363*100%,"")</f>
        <v/>
      </c>
      <c r="Z3364" s="107" t="str">
        <f t="shared" ref="Z3364" si="14856">IFERROR((Z3363-Z3362)/Z3363*100%,"")</f>
        <v/>
      </c>
      <c r="AA3364" s="107" t="str">
        <f>IFERROR((AA3363-AA3361)/AA3363*100%,"")</f>
        <v/>
      </c>
      <c r="AB3364" s="107" t="str">
        <f>IFERROR((AB3363-AB3361)/AB3363*100%,"")</f>
        <v/>
      </c>
      <c r="AC3364" s="194" t="str">
        <f t="shared" ref="AC3364" si="14857">IFERROR((AC3363-AC3362)/AC3363*100%,"")</f>
        <v/>
      </c>
      <c r="AD3364" s="194" t="str">
        <f t="shared" ref="AD3364" si="14858">IFERROR((AD3363-AD3362)/AD3363*100%,"")</f>
        <v/>
      </c>
      <c r="AE3364" s="194" t="str">
        <f t="shared" ref="AE3364" si="14859">IFERROR((AE3363-AE3362)/AE3363*100%,"")</f>
        <v/>
      </c>
      <c r="AF3364" s="194" t="str">
        <f t="shared" ref="AF3364" si="14860">IFERROR((AF3363-AF3362)/AF3363*100%,"")</f>
        <v/>
      </c>
      <c r="AG3364" s="194" t="str">
        <f t="shared" ref="AG3364" si="14861">IFERROR((AG3363-AG3362)/AG3363*100%,"")</f>
        <v/>
      </c>
      <c r="AH3364" s="194" t="str">
        <f t="shared" ref="AH3364" si="14862">IFERROR((AH3363-AH3362)/AH3363*100%,"")</f>
        <v/>
      </c>
      <c r="AI3364" s="194" t="str">
        <f t="shared" ref="AI3364" si="14863">IFERROR((AI3363-AI3362)/AI3363*100%,"")</f>
        <v/>
      </c>
      <c r="AJ3364" s="194" t="str">
        <f t="shared" ref="AJ3364" si="14864">IFERROR((AJ3363-AJ3362)/AJ3363*100%,"")</f>
        <v/>
      </c>
      <c r="AK3364" s="194" t="str">
        <f t="shared" ref="AK3364" si="14865">IFERROR((AK3363-AK3362)/AK3363*100%,"")</f>
        <v/>
      </c>
      <c r="AL3364" s="194" t="str">
        <f t="shared" ref="AL3364" si="14866">IFERROR((AL3363-AL3362)/AL3363*100%,"")</f>
        <v/>
      </c>
      <c r="AM3364" s="227" t="str">
        <f>IFERROR((AM3363-AM3361)/AM3363*100%,"")</f>
        <v/>
      </c>
    </row>
    <row r="3365" spans="1:39" customFormat="1" outlineLevel="1">
      <c r="A3365" t="str">
        <f>B3356&amp;C3365</f>
        <v>Surname, Forename6</v>
      </c>
      <c r="B3365" s="256"/>
      <c r="C3365" s="123">
        <v>6</v>
      </c>
      <c r="D3365" s="26" t="s">
        <v>22</v>
      </c>
      <c r="E3365" s="103"/>
      <c r="F3365" s="219"/>
      <c r="G3365" s="220"/>
      <c r="H3365" s="15"/>
      <c r="I3365" s="16"/>
      <c r="J3365" s="17"/>
      <c r="K3365" s="94"/>
      <c r="L3365" s="94"/>
      <c r="M3365" s="94"/>
      <c r="N3365" s="94"/>
      <c r="O3365" s="94"/>
      <c r="P3365" s="94"/>
      <c r="Q3365" s="17" t="str">
        <f>IF(SUM(K3365:P3365)=0,"",SUM(K3365:P3365))</f>
        <v/>
      </c>
      <c r="R3365" s="94"/>
      <c r="S3365" s="94"/>
      <c r="T3365" s="17" t="str">
        <f>IF(SUM(R3365:S3365)=0,"",SUM(R3365:S3365))</f>
        <v/>
      </c>
      <c r="U3365" s="17"/>
      <c r="V3365" s="94"/>
      <c r="W3365" s="17"/>
      <c r="X3365" s="94" t="str">
        <f>IFERROR(AVERAGE(V3365:W3365),"")</f>
        <v/>
      </c>
      <c r="Y3365" s="17"/>
      <c r="Z3365" s="17"/>
      <c r="AA3365" s="71"/>
      <c r="AB3365" s="17"/>
      <c r="AC3365" s="190" t="str">
        <f>IF(J3365="","",IF(J3365&lt;&gt;0,INT(25.4347*POWER((18-J3365),1.81)),0))</f>
        <v/>
      </c>
      <c r="AD3365" s="190" t="str">
        <f>IFERROR(IF(Q3365&lt;&gt;0,INT(0.14354*POWER(((10*Q3365)-220),1.4)),0),"")</f>
        <v/>
      </c>
      <c r="AE3365" s="190" t="str">
        <f>IFERROR(IF(T3365&lt;&gt;0,INT(51.39*POWER((T3365-1.5),1.05)),0),"")</f>
        <v/>
      </c>
      <c r="AF3365" s="190">
        <f>IF(U3365&lt;&gt;0,INT(0.8465*POWER(((100*U3365)-75),1.42)),0)</f>
        <v>0</v>
      </c>
      <c r="AG3365" s="190" t="str">
        <f>IFERROR(IF(X3365&lt;&gt;0,INT(1.53775*POWER((82-X3365),1.81)),0),"")</f>
        <v/>
      </c>
      <c r="AH3365" s="190" t="str">
        <f>IF(Y3365="","",IF(Y3365&lt;&gt;0,INT(5.74352*POWER((28.5-Y3365),1.92)),0))</f>
        <v/>
      </c>
      <c r="AI3365" s="190">
        <f>IF(Z3365&lt;&gt;0,INT(12.91*POWER((Z3365-4),1.1)),0)</f>
        <v>0</v>
      </c>
      <c r="AJ3365" s="190" t="str">
        <f>IF(AA3365="","",IF(AA3365&lt;&gt;0,INT(0.2797*POWER(((100*AA3365)),1.35)),0))</f>
        <v/>
      </c>
      <c r="AK3365" s="191" t="str">
        <f>IF(AB3365="","",IF(AB3365&lt;&gt;0,INT(100.14*POWER((AB3365-1),1.08)),0))</f>
        <v/>
      </c>
      <c r="AL3365" s="192">
        <f>COUNT(J3365,Q3365,T3365,X3365,Y3365,AA3365,AB3365)</f>
        <v>0</v>
      </c>
      <c r="AM3365" s="193" t="str">
        <f>IF(AL3365=0,"",SUM(AC3365:AK3365))</f>
        <v/>
      </c>
    </row>
    <row r="3366" spans="1:39" customFormat="1" outlineLevel="1">
      <c r="B3366" s="256"/>
      <c r="C3366" s="124" t="s">
        <v>65</v>
      </c>
      <c r="D3366" s="103"/>
      <c r="E3366" s="103"/>
      <c r="F3366" s="219"/>
      <c r="G3366" s="220"/>
      <c r="H3366" s="104"/>
      <c r="I3366" s="105"/>
      <c r="J3366" s="107" t="str">
        <f>IFERROR((J3363-J3365)/J3365*100%,"")</f>
        <v/>
      </c>
      <c r="K3366" s="107" t="str">
        <f t="shared" ref="K3366:T3366" si="14867">IFERROR((K3365-K3363)/K3365*100%,"")</f>
        <v/>
      </c>
      <c r="L3366" s="107" t="str">
        <f t="shared" si="14867"/>
        <v/>
      </c>
      <c r="M3366" s="107" t="str">
        <f t="shared" si="14867"/>
        <v/>
      </c>
      <c r="N3366" s="107" t="str">
        <f t="shared" si="14867"/>
        <v/>
      </c>
      <c r="O3366" s="107" t="str">
        <f t="shared" si="14867"/>
        <v/>
      </c>
      <c r="P3366" s="107" t="str">
        <f t="shared" si="14867"/>
        <v/>
      </c>
      <c r="Q3366" s="107" t="str">
        <f t="shared" si="14867"/>
        <v/>
      </c>
      <c r="R3366" s="107" t="str">
        <f t="shared" si="14867"/>
        <v/>
      </c>
      <c r="S3366" s="107" t="str">
        <f t="shared" si="14867"/>
        <v/>
      </c>
      <c r="T3366" s="107" t="str">
        <f t="shared" si="14867"/>
        <v/>
      </c>
      <c r="U3366" s="107" t="str">
        <f t="shared" ref="U3366" si="14868">IFERROR((U3365-U3364)/U3365*100%,"")</f>
        <v/>
      </c>
      <c r="V3366" s="107" t="str">
        <f>IFERROR((V3363-V3365)/V3365*100%,"")</f>
        <v/>
      </c>
      <c r="W3366" s="107" t="str">
        <f>IFERROR((W3363-W3365)/W3365*100%,"")</f>
        <v/>
      </c>
      <c r="X3366" s="107" t="str">
        <f>IFERROR((X3363-X3365)/X3365*100%,"")</f>
        <v/>
      </c>
      <c r="Y3366" s="107" t="str">
        <f>IFERROR((Y3363-Y3365)/Y3365*100%,"")</f>
        <v/>
      </c>
      <c r="Z3366" s="107" t="str">
        <f t="shared" ref="Z3366" si="14869">IFERROR((Z3365-Z3364)/Z3365*100%,"")</f>
        <v/>
      </c>
      <c r="AA3366" s="107" t="str">
        <f>IFERROR((AA3365-AA3363)/AA3365*100%,"")</f>
        <v/>
      </c>
      <c r="AB3366" s="107" t="str">
        <f>IFERROR((AB3365-AB3363)/AB3365*100%,"")</f>
        <v/>
      </c>
      <c r="AC3366" s="194" t="str">
        <f t="shared" ref="AC3366" si="14870">IFERROR((AC3365-AC3364)/AC3365*100%,"")</f>
        <v/>
      </c>
      <c r="AD3366" s="194" t="str">
        <f t="shared" ref="AD3366" si="14871">IFERROR((AD3365-AD3364)/AD3365*100%,"")</f>
        <v/>
      </c>
      <c r="AE3366" s="194" t="str">
        <f t="shared" ref="AE3366" si="14872">IFERROR((AE3365-AE3364)/AE3365*100%,"")</f>
        <v/>
      </c>
      <c r="AF3366" s="194" t="str">
        <f t="shared" ref="AF3366" si="14873">IFERROR((AF3365-AF3364)/AF3365*100%,"")</f>
        <v/>
      </c>
      <c r="AG3366" s="194" t="str">
        <f t="shared" ref="AG3366" si="14874">IFERROR((AG3365-AG3364)/AG3365*100%,"")</f>
        <v/>
      </c>
      <c r="AH3366" s="194" t="str">
        <f t="shared" ref="AH3366" si="14875">IFERROR((AH3365-AH3364)/AH3365*100%,"")</f>
        <v/>
      </c>
      <c r="AI3366" s="194" t="str">
        <f t="shared" ref="AI3366" si="14876">IFERROR((AI3365-AI3364)/AI3365*100%,"")</f>
        <v/>
      </c>
      <c r="AJ3366" s="194" t="str">
        <f t="shared" ref="AJ3366" si="14877">IFERROR((AJ3365-AJ3364)/AJ3365*100%,"")</f>
        <v/>
      </c>
      <c r="AK3366" s="194" t="str">
        <f t="shared" ref="AK3366" si="14878">IFERROR((AK3365-AK3364)/AK3365*100%,"")</f>
        <v/>
      </c>
      <c r="AL3366" s="194" t="str">
        <f t="shared" ref="AL3366" si="14879">IFERROR((AL3365-AL3364)/AL3365*100%,"")</f>
        <v/>
      </c>
      <c r="AM3366" s="227" t="str">
        <f>IFERROR((AM3365-AM3363)/AM3365*100%,"")</f>
        <v/>
      </c>
    </row>
    <row r="3367" spans="1:39" customFormat="1" outlineLevel="1">
      <c r="A3367" t="str">
        <f>B3356&amp;C3367</f>
        <v>Surname, Forename7</v>
      </c>
      <c r="B3367" s="256"/>
      <c r="C3367" s="123">
        <v>7</v>
      </c>
      <c r="D3367" s="26" t="s">
        <v>22</v>
      </c>
      <c r="E3367" s="103"/>
      <c r="F3367" s="219"/>
      <c r="G3367" s="220"/>
      <c r="H3367" s="15"/>
      <c r="I3367" s="16"/>
      <c r="J3367" s="17"/>
      <c r="K3367" s="94"/>
      <c r="L3367" s="94"/>
      <c r="M3367" s="94"/>
      <c r="N3367" s="94"/>
      <c r="O3367" s="94"/>
      <c r="P3367" s="94"/>
      <c r="Q3367" s="17" t="str">
        <f>IF(SUM(K3367:P3367)=0,"",SUM(K3367:P3367))</f>
        <v/>
      </c>
      <c r="R3367" s="94"/>
      <c r="S3367" s="94"/>
      <c r="T3367" s="17" t="str">
        <f>IF(SUM(R3367:S3367)=0,"",SUM(R3367:S3367))</f>
        <v/>
      </c>
      <c r="U3367" s="17"/>
      <c r="V3367" s="94"/>
      <c r="W3367" s="17"/>
      <c r="X3367" s="94" t="str">
        <f>IFERROR(AVERAGE(V3367:W3367),"")</f>
        <v/>
      </c>
      <c r="Y3367" s="17"/>
      <c r="Z3367" s="17"/>
      <c r="AA3367" s="71"/>
      <c r="AB3367" s="17"/>
      <c r="AC3367" s="190" t="str">
        <f>IF(J3367="","",IF(J3367&lt;&gt;0,INT(25.4347*POWER((18-J3367),1.81)),0))</f>
        <v/>
      </c>
      <c r="AD3367" s="190" t="str">
        <f>IFERROR(IF(Q3367&lt;&gt;0,INT(0.14354*POWER(((10*Q3367)-220),1.4)),0),"")</f>
        <v/>
      </c>
      <c r="AE3367" s="190" t="str">
        <f>IFERROR(IF(T3367&lt;&gt;0,INT(51.39*POWER((T3367-1.5),1.05)),0),"")</f>
        <v/>
      </c>
      <c r="AF3367" s="190">
        <f>IF(U3367&lt;&gt;0,INT(0.8465*POWER(((100*U3367)-75),1.42)),0)</f>
        <v>0</v>
      </c>
      <c r="AG3367" s="190" t="str">
        <f>IFERROR(IF(X3367&lt;&gt;0,INT(1.53775*POWER((82-X3367),1.81)),0),"")</f>
        <v/>
      </c>
      <c r="AH3367" s="190" t="str">
        <f>IF(Y3367="","",IF(Y3367&lt;&gt;0,INT(5.74352*POWER((28.5-Y3367),1.92)),0))</f>
        <v/>
      </c>
      <c r="AI3367" s="190">
        <f>IF(Z3367&lt;&gt;0,INT(12.91*POWER((Z3367-4),1.1)),0)</f>
        <v>0</v>
      </c>
      <c r="AJ3367" s="190" t="str">
        <f>IF(AA3367="","",IF(AA3367&lt;&gt;0,INT(0.2797*POWER(((100*AA3367)),1.35)),0))</f>
        <v/>
      </c>
      <c r="AK3367" s="191" t="str">
        <f>IF(AB3367="","",IF(AB3367&lt;&gt;0,INT(100.14*POWER((AB3367-1),1.08)),0))</f>
        <v/>
      </c>
      <c r="AL3367" s="192">
        <f>COUNT(J3367,Q3367,T3367,X3367,Y3367,AA3367,AB3367)</f>
        <v>0</v>
      </c>
      <c r="AM3367" s="193" t="str">
        <f>IF(AL3367=0,"",SUM(AC3367:AK3367))</f>
        <v/>
      </c>
    </row>
    <row r="3368" spans="1:39" customFormat="1" outlineLevel="1">
      <c r="B3368" s="256"/>
      <c r="C3368" s="124" t="s">
        <v>65</v>
      </c>
      <c r="D3368" s="103"/>
      <c r="E3368" s="103"/>
      <c r="F3368" s="219"/>
      <c r="G3368" s="220"/>
      <c r="H3368" s="104"/>
      <c r="I3368" s="105"/>
      <c r="J3368" s="107" t="str">
        <f>IFERROR((J3365-J3367)/J3367*100%,"")</f>
        <v/>
      </c>
      <c r="K3368" s="107" t="str">
        <f t="shared" ref="K3368:T3368" si="14880">IFERROR((K3367-K3365)/K3367*100%,"")</f>
        <v/>
      </c>
      <c r="L3368" s="107" t="str">
        <f t="shared" si="14880"/>
        <v/>
      </c>
      <c r="M3368" s="107" t="str">
        <f t="shared" si="14880"/>
        <v/>
      </c>
      <c r="N3368" s="107" t="str">
        <f t="shared" si="14880"/>
        <v/>
      </c>
      <c r="O3368" s="107" t="str">
        <f t="shared" si="14880"/>
        <v/>
      </c>
      <c r="P3368" s="107" t="str">
        <f t="shared" si="14880"/>
        <v/>
      </c>
      <c r="Q3368" s="107" t="str">
        <f t="shared" si="14880"/>
        <v/>
      </c>
      <c r="R3368" s="107" t="str">
        <f t="shared" si="14880"/>
        <v/>
      </c>
      <c r="S3368" s="107" t="str">
        <f t="shared" si="14880"/>
        <v/>
      </c>
      <c r="T3368" s="107" t="str">
        <f t="shared" si="14880"/>
        <v/>
      </c>
      <c r="U3368" s="107" t="str">
        <f t="shared" ref="U3368" si="14881">IFERROR((U3367-U3366)/U3367*100%,"")</f>
        <v/>
      </c>
      <c r="V3368" s="107" t="str">
        <f>IFERROR((V3365-V3367)/V3367*100%,"")</f>
        <v/>
      </c>
      <c r="W3368" s="107" t="str">
        <f>IFERROR((W3365-W3367)/W3367*100%,"")</f>
        <v/>
      </c>
      <c r="X3368" s="107" t="str">
        <f>IFERROR((X3365-X3367)/X3367*100%,"")</f>
        <v/>
      </c>
      <c r="Y3368" s="107" t="str">
        <f>IFERROR((Y3365-Y3367)/Y3367*100%,"")</f>
        <v/>
      </c>
      <c r="Z3368" s="107" t="str">
        <f t="shared" ref="Z3368" si="14882">IFERROR((Z3367-Z3366)/Z3367*100%,"")</f>
        <v/>
      </c>
      <c r="AA3368" s="107" t="str">
        <f>IFERROR((AA3367-AA3365)/AA3367*100%,"")</f>
        <v/>
      </c>
      <c r="AB3368" s="107" t="str">
        <f>IFERROR((AB3367-AB3365)/AB3367*100%,"")</f>
        <v/>
      </c>
      <c r="AC3368" s="194" t="str">
        <f t="shared" ref="AC3368" si="14883">IFERROR((AC3367-AC3366)/AC3367*100%,"")</f>
        <v/>
      </c>
      <c r="AD3368" s="194" t="str">
        <f t="shared" ref="AD3368" si="14884">IFERROR((AD3367-AD3366)/AD3367*100%,"")</f>
        <v/>
      </c>
      <c r="AE3368" s="194" t="str">
        <f t="shared" ref="AE3368" si="14885">IFERROR((AE3367-AE3366)/AE3367*100%,"")</f>
        <v/>
      </c>
      <c r="AF3368" s="194" t="str">
        <f t="shared" ref="AF3368" si="14886">IFERROR((AF3367-AF3366)/AF3367*100%,"")</f>
        <v/>
      </c>
      <c r="AG3368" s="194" t="str">
        <f t="shared" ref="AG3368" si="14887">IFERROR((AG3367-AG3366)/AG3367*100%,"")</f>
        <v/>
      </c>
      <c r="AH3368" s="194" t="str">
        <f t="shared" ref="AH3368" si="14888">IFERROR((AH3367-AH3366)/AH3367*100%,"")</f>
        <v/>
      </c>
      <c r="AI3368" s="194" t="str">
        <f t="shared" ref="AI3368" si="14889">IFERROR((AI3367-AI3366)/AI3367*100%,"")</f>
        <v/>
      </c>
      <c r="AJ3368" s="194" t="str">
        <f t="shared" ref="AJ3368" si="14890">IFERROR((AJ3367-AJ3366)/AJ3367*100%,"")</f>
        <v/>
      </c>
      <c r="AK3368" s="194" t="str">
        <f t="shared" ref="AK3368" si="14891">IFERROR((AK3367-AK3366)/AK3367*100%,"")</f>
        <v/>
      </c>
      <c r="AL3368" s="194" t="str">
        <f t="shared" ref="AL3368" si="14892">IFERROR((AL3367-AL3366)/AL3367*100%,"")</f>
        <v/>
      </c>
      <c r="AM3368" s="227" t="str">
        <f>IFERROR((AM3367-AM3365)/AM3367*100%,"")</f>
        <v/>
      </c>
    </row>
    <row r="3369" spans="1:39" customFormat="1" outlineLevel="1">
      <c r="A3369" t="str">
        <f>B3356&amp;C3369</f>
        <v>Surname, Forename8</v>
      </c>
      <c r="B3369" s="256"/>
      <c r="C3369" s="123">
        <v>8</v>
      </c>
      <c r="D3369" s="26" t="s">
        <v>22</v>
      </c>
      <c r="E3369" s="103"/>
      <c r="F3369" s="219"/>
      <c r="G3369" s="220"/>
      <c r="H3369" s="15"/>
      <c r="I3369" s="16"/>
      <c r="J3369" s="17"/>
      <c r="K3369" s="94"/>
      <c r="L3369" s="94"/>
      <c r="M3369" s="94"/>
      <c r="N3369" s="94"/>
      <c r="O3369" s="94"/>
      <c r="P3369" s="94"/>
      <c r="Q3369" s="17" t="str">
        <f>IF(SUM(K3369:P3369)=0,"",SUM(K3369:P3369))</f>
        <v/>
      </c>
      <c r="R3369" s="94"/>
      <c r="S3369" s="94"/>
      <c r="T3369" s="17" t="str">
        <f>IF(SUM(R3369:S3369)=0,"",SUM(R3369:S3369))</f>
        <v/>
      </c>
      <c r="U3369" s="17"/>
      <c r="V3369" s="94"/>
      <c r="W3369" s="17"/>
      <c r="X3369" s="94" t="str">
        <f>IFERROR(AVERAGE(V3369:W3369),"")</f>
        <v/>
      </c>
      <c r="Y3369" s="17"/>
      <c r="Z3369" s="17"/>
      <c r="AA3369" s="71"/>
      <c r="AB3369" s="17"/>
      <c r="AC3369" s="190" t="str">
        <f>IF(J3369="","",IF(J3369&lt;&gt;0,INT(25.4347*POWER((18-J3369),1.81)),0))</f>
        <v/>
      </c>
      <c r="AD3369" s="190" t="str">
        <f>IFERROR(IF(Q3369&lt;&gt;0,INT(0.14354*POWER(((10*Q3369)-220),1.4)),0),"")</f>
        <v/>
      </c>
      <c r="AE3369" s="190" t="str">
        <f>IFERROR(IF(T3369&lt;&gt;0,INT(51.39*POWER((T3369-1.5),1.05)),0),"")</f>
        <v/>
      </c>
      <c r="AF3369" s="190">
        <f>IF(U3369&lt;&gt;0,INT(0.8465*POWER(((100*U3369)-75),1.42)),0)</f>
        <v>0</v>
      </c>
      <c r="AG3369" s="190" t="str">
        <f>IFERROR(IF(X3369&lt;&gt;0,INT(1.53775*POWER((82-X3369),1.81)),0),"")</f>
        <v/>
      </c>
      <c r="AH3369" s="190" t="str">
        <f>IF(Y3369="","",IF(Y3369&lt;&gt;0,INT(5.74352*POWER((28.5-Y3369),1.92)),0))</f>
        <v/>
      </c>
      <c r="AI3369" s="190">
        <f>IF(Z3369&lt;&gt;0,INT(12.91*POWER((Z3369-4),1.1)),0)</f>
        <v>0</v>
      </c>
      <c r="AJ3369" s="190" t="str">
        <f>IF(AA3369="","",IF(AA3369&lt;&gt;0,INT(0.2797*POWER(((100*AA3369)),1.35)),0))</f>
        <v/>
      </c>
      <c r="AK3369" s="191" t="str">
        <f>IF(AB3369="","",IF(AB3369&lt;&gt;0,INT(100.14*POWER((AB3369-1),1.08)),0))</f>
        <v/>
      </c>
      <c r="AL3369" s="192">
        <f>COUNT(J3369,Q3369,T3369,X3369,Y3369,AA3369,AB3369)</f>
        <v>0</v>
      </c>
      <c r="AM3369" s="193" t="str">
        <f>IF(AL3369=0,"",SUM(AC3369:AK3369))</f>
        <v/>
      </c>
    </row>
    <row r="3370" spans="1:39" customFormat="1" outlineLevel="1">
      <c r="B3370" s="256"/>
      <c r="C3370" s="124" t="s">
        <v>65</v>
      </c>
      <c r="D3370" s="103"/>
      <c r="E3370" s="103"/>
      <c r="F3370" s="219"/>
      <c r="G3370" s="220"/>
      <c r="H3370" s="104"/>
      <c r="I3370" s="105"/>
      <c r="J3370" s="107" t="str">
        <f>IFERROR((J3367-J3369)/J3369*100%,"")</f>
        <v/>
      </c>
      <c r="K3370" s="107" t="str">
        <f t="shared" ref="K3370:T3370" si="14893">IFERROR((K3369-K3367)/K3369*100%,"")</f>
        <v/>
      </c>
      <c r="L3370" s="107" t="str">
        <f t="shared" si="14893"/>
        <v/>
      </c>
      <c r="M3370" s="107" t="str">
        <f t="shared" si="14893"/>
        <v/>
      </c>
      <c r="N3370" s="107" t="str">
        <f t="shared" si="14893"/>
        <v/>
      </c>
      <c r="O3370" s="107" t="str">
        <f t="shared" si="14893"/>
        <v/>
      </c>
      <c r="P3370" s="107" t="str">
        <f t="shared" si="14893"/>
        <v/>
      </c>
      <c r="Q3370" s="107" t="str">
        <f t="shared" si="14893"/>
        <v/>
      </c>
      <c r="R3370" s="107" t="str">
        <f t="shared" si="14893"/>
        <v/>
      </c>
      <c r="S3370" s="107" t="str">
        <f t="shared" si="14893"/>
        <v/>
      </c>
      <c r="T3370" s="107" t="str">
        <f t="shared" si="14893"/>
        <v/>
      </c>
      <c r="U3370" s="107" t="str">
        <f t="shared" ref="U3370" si="14894">IFERROR((U3369-U3368)/U3369*100%,"")</f>
        <v/>
      </c>
      <c r="V3370" s="107" t="str">
        <f>IFERROR((V3367-V3369)/V3369*100%,"")</f>
        <v/>
      </c>
      <c r="W3370" s="107" t="str">
        <f>IFERROR((W3367-W3369)/W3369*100%,"")</f>
        <v/>
      </c>
      <c r="X3370" s="107" t="str">
        <f>IFERROR((X3367-X3369)/X3369*100%,"")</f>
        <v/>
      </c>
      <c r="Y3370" s="107" t="str">
        <f>IFERROR((Y3367-Y3369)/Y3369*100%,"")</f>
        <v/>
      </c>
      <c r="Z3370" s="107" t="str">
        <f t="shared" ref="Z3370" si="14895">IFERROR((Z3369-Z3368)/Z3369*100%,"")</f>
        <v/>
      </c>
      <c r="AA3370" s="107" t="str">
        <f>IFERROR((AA3369-AA3367)/AA3369*100%,"")</f>
        <v/>
      </c>
      <c r="AB3370" s="107" t="str">
        <f>IFERROR((AB3369-AB3367)/AB3369*100%,"")</f>
        <v/>
      </c>
      <c r="AC3370" s="194" t="str">
        <f t="shared" ref="AC3370" si="14896">IFERROR((AC3369-AC3368)/AC3369*100%,"")</f>
        <v/>
      </c>
      <c r="AD3370" s="194" t="str">
        <f t="shared" ref="AD3370" si="14897">IFERROR((AD3369-AD3368)/AD3369*100%,"")</f>
        <v/>
      </c>
      <c r="AE3370" s="194" t="str">
        <f t="shared" ref="AE3370" si="14898">IFERROR((AE3369-AE3368)/AE3369*100%,"")</f>
        <v/>
      </c>
      <c r="AF3370" s="194" t="str">
        <f t="shared" ref="AF3370" si="14899">IFERROR((AF3369-AF3368)/AF3369*100%,"")</f>
        <v/>
      </c>
      <c r="AG3370" s="194" t="str">
        <f t="shared" ref="AG3370" si="14900">IFERROR((AG3369-AG3368)/AG3369*100%,"")</f>
        <v/>
      </c>
      <c r="AH3370" s="194" t="str">
        <f t="shared" ref="AH3370" si="14901">IFERROR((AH3369-AH3368)/AH3369*100%,"")</f>
        <v/>
      </c>
      <c r="AI3370" s="194" t="str">
        <f t="shared" ref="AI3370" si="14902">IFERROR((AI3369-AI3368)/AI3369*100%,"")</f>
        <v/>
      </c>
      <c r="AJ3370" s="194" t="str">
        <f t="shared" ref="AJ3370" si="14903">IFERROR((AJ3369-AJ3368)/AJ3369*100%,"")</f>
        <v/>
      </c>
      <c r="AK3370" s="194" t="str">
        <f t="shared" ref="AK3370" si="14904">IFERROR((AK3369-AK3368)/AK3369*100%,"")</f>
        <v/>
      </c>
      <c r="AL3370" s="194" t="str">
        <f t="shared" ref="AL3370" si="14905">IFERROR((AL3369-AL3368)/AL3369*100%,"")</f>
        <v/>
      </c>
      <c r="AM3370" s="227" t="str">
        <f>IFERROR((AM3369-AM3367)/AM3369*100%,"")</f>
        <v/>
      </c>
    </row>
    <row r="3371" spans="1:39" customFormat="1" outlineLevel="1">
      <c r="A3371" t="str">
        <f>B3356&amp;C3371</f>
        <v>Surname, Forename9</v>
      </c>
      <c r="B3371" s="256"/>
      <c r="C3371" s="123">
        <v>9</v>
      </c>
      <c r="D3371" s="26" t="s">
        <v>22</v>
      </c>
      <c r="E3371" s="103"/>
      <c r="F3371" s="219"/>
      <c r="G3371" s="220"/>
      <c r="H3371" s="15"/>
      <c r="I3371" s="16"/>
      <c r="J3371" s="17"/>
      <c r="K3371" s="94"/>
      <c r="L3371" s="94"/>
      <c r="M3371" s="94"/>
      <c r="N3371" s="94"/>
      <c r="O3371" s="94"/>
      <c r="P3371" s="94"/>
      <c r="Q3371" s="17" t="str">
        <f>IF(SUM(K3371:P3371)=0,"",SUM(K3371:P3371))</f>
        <v/>
      </c>
      <c r="R3371" s="94"/>
      <c r="S3371" s="94"/>
      <c r="T3371" s="17" t="str">
        <f>IF(SUM(R3371:S3371)=0,"",SUM(R3371:S3371))</f>
        <v/>
      </c>
      <c r="U3371" s="17"/>
      <c r="V3371" s="94"/>
      <c r="W3371" s="17"/>
      <c r="X3371" s="94" t="str">
        <f>IFERROR(AVERAGE(V3371:W3371),"")</f>
        <v/>
      </c>
      <c r="Y3371" s="17"/>
      <c r="Z3371" s="17"/>
      <c r="AA3371" s="71"/>
      <c r="AB3371" s="17"/>
      <c r="AC3371" s="190" t="str">
        <f>IF(J3371="","",IF(J3371&lt;&gt;0,INT(25.4347*POWER((18-J3371),1.81)),0))</f>
        <v/>
      </c>
      <c r="AD3371" s="190" t="str">
        <f>IFERROR(IF(Q3371&lt;&gt;0,INT(0.14354*POWER(((10*Q3371)-220),1.4)),0),"")</f>
        <v/>
      </c>
      <c r="AE3371" s="190" t="str">
        <f>IFERROR(IF(T3371&lt;&gt;0,INT(51.39*POWER((T3371-1.5),1.05)),0),"")</f>
        <v/>
      </c>
      <c r="AF3371" s="190">
        <f>IF(U3371&lt;&gt;0,INT(0.8465*POWER(((100*U3371)-75),1.42)),0)</f>
        <v>0</v>
      </c>
      <c r="AG3371" s="190" t="str">
        <f>IFERROR(IF(X3371&lt;&gt;0,INT(1.53775*POWER((82-X3371),1.81)),0),"")</f>
        <v/>
      </c>
      <c r="AH3371" s="190" t="str">
        <f>IF(Y3371="","",IF(Y3371&lt;&gt;0,INT(5.74352*POWER((28.5-Y3371),1.92)),0))</f>
        <v/>
      </c>
      <c r="AI3371" s="190">
        <f>IF(Z3371&lt;&gt;0,INT(12.91*POWER((Z3371-4),1.1)),0)</f>
        <v>0</v>
      </c>
      <c r="AJ3371" s="190" t="str">
        <f>IF(AA3371="","",IF(AA3371&lt;&gt;0,INT(0.2797*POWER(((100*AA3371)),1.35)),0))</f>
        <v/>
      </c>
      <c r="AK3371" s="191" t="str">
        <f>IF(AB3371="","",IF(AB3371&lt;&gt;0,INT(100.14*POWER((AB3371-1),1.08)),0))</f>
        <v/>
      </c>
      <c r="AL3371" s="192">
        <f>COUNT(J3371,Q3371,T3371,X3371,Y3371,AA3371,AB3371)</f>
        <v>0</v>
      </c>
      <c r="AM3371" s="193" t="str">
        <f>IF(AL3371=0,"",SUM(AC3371:AK3371))</f>
        <v/>
      </c>
    </row>
    <row r="3372" spans="1:39" customFormat="1" outlineLevel="1">
      <c r="B3372" s="256"/>
      <c r="C3372" s="124" t="s">
        <v>65</v>
      </c>
      <c r="D3372" s="33"/>
      <c r="E3372" s="33"/>
      <c r="F3372" s="221"/>
      <c r="G3372" s="222"/>
      <c r="H3372" s="18"/>
      <c r="I3372" s="44"/>
      <c r="J3372" s="107" t="str">
        <f>IFERROR((J3369-J3371)/J3371*100%,"")</f>
        <v/>
      </c>
      <c r="K3372" s="107" t="str">
        <f t="shared" ref="K3372:T3372" si="14906">IFERROR((K3371-K3369)/K3371*100%,"")</f>
        <v/>
      </c>
      <c r="L3372" s="107" t="str">
        <f t="shared" si="14906"/>
        <v/>
      </c>
      <c r="M3372" s="107" t="str">
        <f t="shared" si="14906"/>
        <v/>
      </c>
      <c r="N3372" s="107" t="str">
        <f t="shared" si="14906"/>
        <v/>
      </c>
      <c r="O3372" s="107" t="str">
        <f t="shared" si="14906"/>
        <v/>
      </c>
      <c r="P3372" s="107" t="str">
        <f t="shared" si="14906"/>
        <v/>
      </c>
      <c r="Q3372" s="107" t="str">
        <f t="shared" si="14906"/>
        <v/>
      </c>
      <c r="R3372" s="107" t="str">
        <f t="shared" si="14906"/>
        <v/>
      </c>
      <c r="S3372" s="107" t="str">
        <f t="shared" si="14906"/>
        <v/>
      </c>
      <c r="T3372" s="107" t="str">
        <f t="shared" si="14906"/>
        <v/>
      </c>
      <c r="U3372" s="107" t="str">
        <f t="shared" ref="U3372" si="14907">IFERROR((U3371-U3370)/U3371*100%,"")</f>
        <v/>
      </c>
      <c r="V3372" s="107" t="str">
        <f>IFERROR((V3369-V3371)/V3371*100%,"")</f>
        <v/>
      </c>
      <c r="W3372" s="107" t="str">
        <f>IFERROR((W3369-W3371)/W3371*100%,"")</f>
        <v/>
      </c>
      <c r="X3372" s="107" t="str">
        <f>IFERROR((X3369-X3371)/X3371*100%,"")</f>
        <v/>
      </c>
      <c r="Y3372" s="107" t="str">
        <f>IFERROR((Y3369-Y3371)/Y3371*100%,"")</f>
        <v/>
      </c>
      <c r="Z3372" s="107" t="str">
        <f t="shared" ref="Z3372" si="14908">IFERROR((Z3371-Z3370)/Z3371*100%,"")</f>
        <v/>
      </c>
      <c r="AA3372" s="107" t="str">
        <f>IFERROR((AA3371-AA3369)/AA3371*100%,"")</f>
        <v/>
      </c>
      <c r="AB3372" s="107" t="str">
        <f>IFERROR((AB3371-AB3369)/AB3371*100%,"")</f>
        <v/>
      </c>
      <c r="AC3372" s="194" t="str">
        <f t="shared" ref="AC3372" si="14909">IFERROR((AC3371-AC3370)/AC3371*100%,"")</f>
        <v/>
      </c>
      <c r="AD3372" s="194" t="str">
        <f t="shared" ref="AD3372" si="14910">IFERROR((AD3371-AD3370)/AD3371*100%,"")</f>
        <v/>
      </c>
      <c r="AE3372" s="194" t="str">
        <f t="shared" ref="AE3372" si="14911">IFERROR((AE3371-AE3370)/AE3371*100%,"")</f>
        <v/>
      </c>
      <c r="AF3372" s="194" t="str">
        <f t="shared" ref="AF3372" si="14912">IFERROR((AF3371-AF3370)/AF3371*100%,"")</f>
        <v/>
      </c>
      <c r="AG3372" s="194" t="str">
        <f t="shared" ref="AG3372" si="14913">IFERROR((AG3371-AG3370)/AG3371*100%,"")</f>
        <v/>
      </c>
      <c r="AH3372" s="194" t="str">
        <f t="shared" ref="AH3372" si="14914">IFERROR((AH3371-AH3370)/AH3371*100%,"")</f>
        <v/>
      </c>
      <c r="AI3372" s="194" t="str">
        <f t="shared" ref="AI3372" si="14915">IFERROR((AI3371-AI3370)/AI3371*100%,"")</f>
        <v/>
      </c>
      <c r="AJ3372" s="194" t="str">
        <f t="shared" ref="AJ3372" si="14916">IFERROR((AJ3371-AJ3370)/AJ3371*100%,"")</f>
        <v/>
      </c>
      <c r="AK3372" s="194" t="str">
        <f t="shared" ref="AK3372" si="14917">IFERROR((AK3371-AK3370)/AK3371*100%,"")</f>
        <v/>
      </c>
      <c r="AL3372" s="194" t="str">
        <f t="shared" ref="AL3372" si="14918">IFERROR((AL3371-AL3370)/AL3371*100%,"")</f>
        <v/>
      </c>
      <c r="AM3372" s="227" t="str">
        <f>IFERROR((AM3371-AM3369)/AM3371*100%,"")</f>
        <v/>
      </c>
    </row>
    <row r="3373" spans="1:39" s="6" customFormat="1" outlineLevel="1">
      <c r="A3373" t="str">
        <f>B3356&amp;C3373</f>
        <v>Surname, Forename10</v>
      </c>
      <c r="B3373" s="256"/>
      <c r="C3373" s="125">
        <v>10</v>
      </c>
      <c r="D3373" s="33" t="s">
        <v>22</v>
      </c>
      <c r="E3373" s="33"/>
      <c r="F3373" s="223"/>
      <c r="G3373" s="224"/>
      <c r="H3373" s="18"/>
      <c r="I3373" s="44"/>
      <c r="J3373" s="34"/>
      <c r="K3373" s="34"/>
      <c r="L3373" s="34"/>
      <c r="M3373" s="34"/>
      <c r="N3373" s="34"/>
      <c r="O3373" s="34"/>
      <c r="P3373" s="34"/>
      <c r="Q3373" s="17" t="str">
        <f>IF(SUM(K3373:P3373)=0,"",SUM(K3373:P3373))</f>
        <v/>
      </c>
      <c r="R3373" s="94"/>
      <c r="S3373" s="94"/>
      <c r="T3373" s="17" t="str">
        <f>IF(SUM(R3373:S3373)=0,"",SUM(R3373:S3373))</f>
        <v/>
      </c>
      <c r="U3373" s="17"/>
      <c r="V3373" s="94"/>
      <c r="W3373" s="17"/>
      <c r="X3373" s="94" t="str">
        <f>IFERROR(AVERAGE(V3373:W3373),"")</f>
        <v/>
      </c>
      <c r="Y3373" s="17"/>
      <c r="Z3373" s="17"/>
      <c r="AA3373" s="71"/>
      <c r="AB3373" s="17"/>
      <c r="AC3373" s="190" t="str">
        <f>IF(J3373="","",IF(J3373&lt;&gt;0,INT(25.4347*POWER((18-J3373),1.81)),0))</f>
        <v/>
      </c>
      <c r="AD3373" s="190" t="str">
        <f>IFERROR(IF(Q3373&lt;&gt;0,INT(0.14354*POWER(((10*Q3373)-220),1.4)),0),"")</f>
        <v/>
      </c>
      <c r="AE3373" s="190" t="str">
        <f>IFERROR(IF(T3373&lt;&gt;0,INT(51.39*POWER((T3373-1.5),1.05)),0),"")</f>
        <v/>
      </c>
      <c r="AF3373" s="190">
        <f>IF(U3373&lt;&gt;0,INT(0.8465*POWER(((100*U3373)-75),1.42)),0)</f>
        <v>0</v>
      </c>
      <c r="AG3373" s="190" t="str">
        <f>IFERROR(IF(X3373&lt;&gt;0,INT(1.53775*POWER((82-X3373),1.81)),0),"")</f>
        <v/>
      </c>
      <c r="AH3373" s="190" t="str">
        <f>IF(Y3373="","",IF(Y3373&lt;&gt;0,INT(5.74352*POWER((28.5-Y3373),1.92)),0))</f>
        <v/>
      </c>
      <c r="AI3373" s="190">
        <f>IF(Z3373&lt;&gt;0,INT(12.91*POWER((Z3373-4),1.1)),0)</f>
        <v>0</v>
      </c>
      <c r="AJ3373" s="190" t="str">
        <f>IF(AA3373="","",IF(AA3373&lt;&gt;0,INT(0.2797*POWER(((100*AA3373)),1.35)),0))</f>
        <v/>
      </c>
      <c r="AK3373" s="191" t="str">
        <f>IF(AB3373="","",IF(AB3373&lt;&gt;0,INT(100.14*POWER((AB3373-1),1.08)),0))</f>
        <v/>
      </c>
      <c r="AL3373" s="192">
        <f>COUNT(J3373,Q3373,T3373,X3373,Y3373,AA3373,AB3373)</f>
        <v>0</v>
      </c>
      <c r="AM3373" s="193" t="str">
        <f>IF(AL3373=0,"",SUM(AC3373:AK3373))</f>
        <v/>
      </c>
    </row>
    <row r="3374" spans="1:39" s="6" customFormat="1" outlineLevel="1">
      <c r="A3374"/>
      <c r="B3374" s="257"/>
      <c r="C3374" s="126" t="s">
        <v>65</v>
      </c>
      <c r="D3374" s="33"/>
      <c r="E3374" s="33"/>
      <c r="F3374" s="223"/>
      <c r="G3374" s="224"/>
      <c r="H3374" s="18"/>
      <c r="I3374" s="44"/>
      <c r="J3374" s="107" t="str">
        <f>IFERROR((J3371-J3373)/J3373*100%,"")</f>
        <v/>
      </c>
      <c r="K3374" s="107" t="str">
        <f t="shared" ref="K3374:T3374" si="14919">IFERROR((K3373-K3371)/K3373*100%,"")</f>
        <v/>
      </c>
      <c r="L3374" s="107" t="str">
        <f t="shared" si="14919"/>
        <v/>
      </c>
      <c r="M3374" s="107" t="str">
        <f t="shared" si="14919"/>
        <v/>
      </c>
      <c r="N3374" s="107" t="str">
        <f t="shared" si="14919"/>
        <v/>
      </c>
      <c r="O3374" s="107" t="str">
        <f t="shared" si="14919"/>
        <v/>
      </c>
      <c r="P3374" s="107" t="str">
        <f t="shared" si="14919"/>
        <v/>
      </c>
      <c r="Q3374" s="107" t="str">
        <f t="shared" si="14919"/>
        <v/>
      </c>
      <c r="R3374" s="107" t="str">
        <f t="shared" si="14919"/>
        <v/>
      </c>
      <c r="S3374" s="107" t="str">
        <f t="shared" si="14919"/>
        <v/>
      </c>
      <c r="T3374" s="107" t="str">
        <f t="shared" si="14919"/>
        <v/>
      </c>
      <c r="U3374" s="107" t="str">
        <f t="shared" ref="U3374" si="14920">IFERROR((U3373-U3372)/U3373*100%,"")</f>
        <v/>
      </c>
      <c r="V3374" s="107" t="str">
        <f>IFERROR((V3371-V3373)/V3373*100%,"")</f>
        <v/>
      </c>
      <c r="W3374" s="107" t="str">
        <f>IFERROR((W3371-W3373)/W3373*100%,"")</f>
        <v/>
      </c>
      <c r="X3374" s="107" t="str">
        <f>IFERROR((X3371-X3373)/X3373*100%,"")</f>
        <v/>
      </c>
      <c r="Y3374" s="107" t="str">
        <f>IFERROR((Y3371-Y3373)/Y3373*100%,"")</f>
        <v/>
      </c>
      <c r="Z3374" s="107" t="str">
        <f t="shared" ref="Z3374" si="14921">IFERROR((Z3373-Z3372)/Z3373*100%,"")</f>
        <v/>
      </c>
      <c r="AA3374" s="107" t="str">
        <f>IFERROR((AA3373-AA3371)/AA3373*100%,"")</f>
        <v/>
      </c>
      <c r="AB3374" s="107" t="str">
        <f>IFERROR((AB3373-AB3371)/AB3373*100%,"")</f>
        <v/>
      </c>
      <c r="AC3374" s="194" t="str">
        <f t="shared" ref="AC3374" si="14922">IFERROR((AC3373-AC3372)/AC3373*100%,"")</f>
        <v/>
      </c>
      <c r="AD3374" s="194" t="str">
        <f t="shared" ref="AD3374" si="14923">IFERROR((AD3373-AD3372)/AD3373*100%,"")</f>
        <v/>
      </c>
      <c r="AE3374" s="194" t="str">
        <f t="shared" ref="AE3374" si="14924">IFERROR((AE3373-AE3372)/AE3373*100%,"")</f>
        <v/>
      </c>
      <c r="AF3374" s="194" t="str">
        <f t="shared" ref="AF3374" si="14925">IFERROR((AF3373-AF3372)/AF3373*100%,"")</f>
        <v/>
      </c>
      <c r="AG3374" s="194" t="str">
        <f t="shared" ref="AG3374" si="14926">IFERROR((AG3373-AG3372)/AG3373*100%,"")</f>
        <v/>
      </c>
      <c r="AH3374" s="194" t="str">
        <f t="shared" ref="AH3374" si="14927">IFERROR((AH3373-AH3372)/AH3373*100%,"")</f>
        <v/>
      </c>
      <c r="AI3374" s="194" t="str">
        <f t="shared" ref="AI3374" si="14928">IFERROR((AI3373-AI3372)/AI3373*100%,"")</f>
        <v/>
      </c>
      <c r="AJ3374" s="194" t="str">
        <f t="shared" ref="AJ3374" si="14929">IFERROR((AJ3373-AJ3372)/AJ3373*100%,"")</f>
        <v/>
      </c>
      <c r="AK3374" s="194" t="str">
        <f t="shared" ref="AK3374" si="14930">IFERROR((AK3373-AK3372)/AK3373*100%,"")</f>
        <v/>
      </c>
      <c r="AL3374" s="194" t="str">
        <f t="shared" ref="AL3374" si="14931">IFERROR((AL3373-AL3372)/AL3373*100%,"")</f>
        <v/>
      </c>
      <c r="AM3374" s="227" t="str">
        <f>IFERROR((AM3373-AM3371)/AM3373*100%,"")</f>
        <v/>
      </c>
    </row>
    <row r="3375" spans="1:39" s="45" customFormat="1" outlineLevel="1">
      <c r="B3375" s="115"/>
      <c r="C3375" s="32"/>
      <c r="D3375" s="33"/>
      <c r="E3375" s="33"/>
      <c r="F3375" s="33"/>
      <c r="G3375" s="33"/>
      <c r="H3375" s="18"/>
      <c r="I3375" s="44"/>
      <c r="J3375" s="34"/>
      <c r="K3375" s="34"/>
      <c r="L3375" s="34"/>
      <c r="M3375" s="34"/>
      <c r="N3375" s="34"/>
      <c r="O3375" s="34"/>
      <c r="P3375" s="34"/>
      <c r="Q3375" s="34"/>
      <c r="R3375" s="34"/>
      <c r="S3375" s="34"/>
      <c r="T3375" s="34"/>
      <c r="U3375" s="34"/>
      <c r="V3375" s="34"/>
      <c r="W3375" s="34"/>
      <c r="X3375" s="34"/>
      <c r="Y3375" s="34"/>
      <c r="Z3375" s="34"/>
      <c r="AA3375" s="34"/>
      <c r="AB3375" s="34"/>
      <c r="AC3375" s="195"/>
      <c r="AD3375" s="196"/>
      <c r="AE3375" s="196"/>
      <c r="AF3375" s="196"/>
      <c r="AG3375" s="196"/>
      <c r="AH3375" s="196"/>
      <c r="AI3375" s="196"/>
      <c r="AJ3375" s="196"/>
      <c r="AK3375" s="197"/>
      <c r="AL3375" s="196"/>
      <c r="AM3375" s="198"/>
    </row>
    <row r="3376" spans="1:39" s="6" customFormat="1" outlineLevel="1">
      <c r="B3376" s="116"/>
      <c r="C3376" s="35"/>
      <c r="D3376" s="36"/>
      <c r="E3376" s="36"/>
      <c r="F3376" s="36"/>
      <c r="G3376" s="36"/>
      <c r="H3376" s="37"/>
      <c r="I3376" s="38" t="s">
        <v>24</v>
      </c>
      <c r="J3376" s="21" t="e">
        <f>AVERAGE(J3356:J3357,J3359,J3361,J3363,J3365,J3367,J3369,J3371,J3373)</f>
        <v>#DIV/0!</v>
      </c>
      <c r="K3376" s="21" t="e">
        <f t="shared" ref="K3376:AB3376" si="14932">AVERAGE(K3356:K3357,K3359,K3361,K3363,K3365,K3367,K3369,K3371,K3373)</f>
        <v>#DIV/0!</v>
      </c>
      <c r="L3376" s="21" t="e">
        <f t="shared" si="14932"/>
        <v>#DIV/0!</v>
      </c>
      <c r="M3376" s="21" t="e">
        <f t="shared" si="14932"/>
        <v>#DIV/0!</v>
      </c>
      <c r="N3376" s="21" t="e">
        <f t="shared" si="14932"/>
        <v>#DIV/0!</v>
      </c>
      <c r="O3376" s="21" t="e">
        <f t="shared" si="14932"/>
        <v>#DIV/0!</v>
      </c>
      <c r="P3376" s="21" t="e">
        <f t="shared" si="14932"/>
        <v>#DIV/0!</v>
      </c>
      <c r="Q3376" s="21">
        <f t="shared" si="14932"/>
        <v>0</v>
      </c>
      <c r="R3376" s="21" t="e">
        <f t="shared" si="14932"/>
        <v>#DIV/0!</v>
      </c>
      <c r="S3376" s="21" t="e">
        <f t="shared" si="14932"/>
        <v>#DIV/0!</v>
      </c>
      <c r="T3376" s="21">
        <f t="shared" si="14932"/>
        <v>0</v>
      </c>
      <c r="U3376" s="21" t="e">
        <f t="shared" si="14932"/>
        <v>#DIV/0!</v>
      </c>
      <c r="V3376" s="21" t="e">
        <f t="shared" si="14932"/>
        <v>#DIV/0!</v>
      </c>
      <c r="W3376" s="21" t="e">
        <f t="shared" si="14932"/>
        <v>#DIV/0!</v>
      </c>
      <c r="X3376" s="21" t="e">
        <f t="shared" si="14932"/>
        <v>#DIV/0!</v>
      </c>
      <c r="Y3376" s="21" t="e">
        <f t="shared" si="14932"/>
        <v>#DIV/0!</v>
      </c>
      <c r="Z3376" s="21" t="e">
        <f t="shared" si="14932"/>
        <v>#DIV/0!</v>
      </c>
      <c r="AA3376" s="21" t="e">
        <f t="shared" si="14932"/>
        <v>#DIV/0!</v>
      </c>
      <c r="AB3376" s="21" t="e">
        <f t="shared" si="14932"/>
        <v>#DIV/0!</v>
      </c>
      <c r="AC3376" s="199"/>
      <c r="AD3376" s="200"/>
      <c r="AE3376" s="200"/>
      <c r="AF3376" s="200"/>
      <c r="AG3376" s="200"/>
      <c r="AH3376" s="200"/>
      <c r="AI3376" s="200"/>
      <c r="AJ3376" s="200"/>
      <c r="AK3376" s="201"/>
      <c r="AL3376" s="200"/>
      <c r="AM3376" s="202"/>
    </row>
    <row r="3377" spans="1:39" s="6" customFormat="1" outlineLevel="1">
      <c r="B3377" s="116"/>
      <c r="C3377" s="35"/>
      <c r="D3377" s="36"/>
      <c r="E3377" s="36"/>
      <c r="F3377" s="36"/>
      <c r="G3377" s="36"/>
      <c r="H3377" s="37"/>
      <c r="I3377" s="38" t="s">
        <v>26</v>
      </c>
      <c r="J3377" s="21">
        <f>MIN(J3356:J3357,J3359,J3361,J3363,J3365,J3367,J3369,J3371,J3373)</f>
        <v>0</v>
      </c>
      <c r="K3377" s="21">
        <f t="shared" ref="K3377:AB3377" si="14933">MIN(K3356:K3357,K3359,K3361,K3363,K3365,K3367,K3369,K3371,K3373)</f>
        <v>0</v>
      </c>
      <c r="L3377" s="21">
        <f t="shared" si="14933"/>
        <v>0</v>
      </c>
      <c r="M3377" s="21">
        <f t="shared" si="14933"/>
        <v>0</v>
      </c>
      <c r="N3377" s="21">
        <f t="shared" si="14933"/>
        <v>0</v>
      </c>
      <c r="O3377" s="21">
        <f t="shared" si="14933"/>
        <v>0</v>
      </c>
      <c r="P3377" s="21">
        <f t="shared" si="14933"/>
        <v>0</v>
      </c>
      <c r="Q3377" s="21">
        <f t="shared" si="14933"/>
        <v>0</v>
      </c>
      <c r="R3377" s="21">
        <f t="shared" si="14933"/>
        <v>0</v>
      </c>
      <c r="S3377" s="21">
        <f t="shared" si="14933"/>
        <v>0</v>
      </c>
      <c r="T3377" s="21">
        <f t="shared" si="14933"/>
        <v>0</v>
      </c>
      <c r="U3377" s="21">
        <f t="shared" si="14933"/>
        <v>0</v>
      </c>
      <c r="V3377" s="21">
        <f t="shared" si="14933"/>
        <v>0</v>
      </c>
      <c r="W3377" s="21">
        <f t="shared" si="14933"/>
        <v>0</v>
      </c>
      <c r="X3377" s="21" t="e">
        <f t="shared" si="14933"/>
        <v>#DIV/0!</v>
      </c>
      <c r="Y3377" s="21">
        <f t="shared" si="14933"/>
        <v>0</v>
      </c>
      <c r="Z3377" s="21">
        <f t="shared" si="14933"/>
        <v>0</v>
      </c>
      <c r="AA3377" s="21">
        <f t="shared" si="14933"/>
        <v>0</v>
      </c>
      <c r="AB3377" s="21">
        <f t="shared" si="14933"/>
        <v>0</v>
      </c>
      <c r="AC3377" s="199"/>
      <c r="AD3377" s="200"/>
      <c r="AE3377" s="200"/>
      <c r="AF3377" s="200"/>
      <c r="AG3377" s="200"/>
      <c r="AH3377" s="200"/>
      <c r="AI3377" s="200"/>
      <c r="AJ3377" s="200"/>
      <c r="AK3377" s="201"/>
      <c r="AL3377" s="200"/>
      <c r="AM3377" s="202"/>
    </row>
    <row r="3378" spans="1:39" s="6" customFormat="1" outlineLevel="1">
      <c r="B3378" s="116"/>
      <c r="C3378" s="35"/>
      <c r="D3378" s="36"/>
      <c r="E3378" s="36"/>
      <c r="F3378" s="36"/>
      <c r="G3378" s="36"/>
      <c r="H3378" s="37"/>
      <c r="I3378" s="38" t="s">
        <v>25</v>
      </c>
      <c r="J3378" s="21">
        <f>MAX(J3356:J3357,J3359,J3361,J3363,J3365,J3367,J3369,J3371,J3373)</f>
        <v>0</v>
      </c>
      <c r="K3378" s="21">
        <f t="shared" ref="K3378:AB3378" si="14934">MAX(K3356:K3357,K3359,K3361,K3363,K3365,K3367,K3369,K3371,K3373)</f>
        <v>0</v>
      </c>
      <c r="L3378" s="21">
        <f t="shared" si="14934"/>
        <v>0</v>
      </c>
      <c r="M3378" s="21">
        <f t="shared" si="14934"/>
        <v>0</v>
      </c>
      <c r="N3378" s="21">
        <f t="shared" si="14934"/>
        <v>0</v>
      </c>
      <c r="O3378" s="21">
        <f t="shared" si="14934"/>
        <v>0</v>
      </c>
      <c r="P3378" s="21">
        <f t="shared" si="14934"/>
        <v>0</v>
      </c>
      <c r="Q3378" s="21">
        <f t="shared" si="14934"/>
        <v>0</v>
      </c>
      <c r="R3378" s="21">
        <f t="shared" si="14934"/>
        <v>0</v>
      </c>
      <c r="S3378" s="21">
        <f t="shared" si="14934"/>
        <v>0</v>
      </c>
      <c r="T3378" s="21">
        <f t="shared" si="14934"/>
        <v>0</v>
      </c>
      <c r="U3378" s="21">
        <f t="shared" si="14934"/>
        <v>0</v>
      </c>
      <c r="V3378" s="21">
        <f t="shared" si="14934"/>
        <v>0</v>
      </c>
      <c r="W3378" s="21">
        <f t="shared" si="14934"/>
        <v>0</v>
      </c>
      <c r="X3378" s="21" t="e">
        <f t="shared" si="14934"/>
        <v>#DIV/0!</v>
      </c>
      <c r="Y3378" s="21">
        <f t="shared" si="14934"/>
        <v>0</v>
      </c>
      <c r="Z3378" s="21">
        <f t="shared" si="14934"/>
        <v>0</v>
      </c>
      <c r="AA3378" s="21">
        <f t="shared" si="14934"/>
        <v>0</v>
      </c>
      <c r="AB3378" s="21">
        <f t="shared" si="14934"/>
        <v>0</v>
      </c>
      <c r="AC3378" s="199"/>
      <c r="AD3378" s="200"/>
      <c r="AE3378" s="200"/>
      <c r="AF3378" s="200"/>
      <c r="AG3378" s="200"/>
      <c r="AH3378" s="200"/>
      <c r="AI3378" s="200"/>
      <c r="AJ3378" s="200"/>
      <c r="AK3378" s="201"/>
      <c r="AL3378" s="200"/>
      <c r="AM3378" s="202"/>
    </row>
    <row r="3379" spans="1:39" s="6" customFormat="1" outlineLevel="1">
      <c r="B3379" s="116"/>
      <c r="C3379" s="35"/>
      <c r="D3379" s="36"/>
      <c r="E3379" s="36"/>
      <c r="F3379" s="36"/>
      <c r="G3379" s="36"/>
      <c r="H3379" s="37"/>
      <c r="I3379" s="38"/>
      <c r="J3379" s="21"/>
      <c r="K3379" s="21"/>
      <c r="L3379" s="21"/>
      <c r="M3379" s="21"/>
      <c r="N3379" s="21"/>
      <c r="O3379" s="21"/>
      <c r="P3379" s="21"/>
      <c r="Q3379" s="21"/>
      <c r="R3379" s="21"/>
      <c r="S3379" s="21"/>
      <c r="T3379" s="21"/>
      <c r="U3379" s="21"/>
      <c r="V3379" s="21"/>
      <c r="W3379" s="21"/>
      <c r="X3379" s="21"/>
      <c r="Y3379" s="21"/>
      <c r="Z3379" s="21"/>
      <c r="AA3379" s="21"/>
      <c r="AB3379" s="21"/>
      <c r="AC3379" s="200"/>
      <c r="AD3379" s="200"/>
      <c r="AE3379" s="200"/>
      <c r="AF3379" s="200"/>
      <c r="AG3379" s="200"/>
      <c r="AH3379" s="200"/>
      <c r="AI3379" s="200"/>
      <c r="AJ3379" s="200"/>
      <c r="AK3379" s="200"/>
      <c r="AL3379" s="200"/>
      <c r="AM3379" s="202"/>
    </row>
    <row r="3380" spans="1:39" s="31" customFormat="1" ht="16.5" outlineLevel="1" thickBot="1">
      <c r="B3380" s="117"/>
      <c r="C3380" s="39"/>
      <c r="D3380" s="40"/>
      <c r="E3380" s="40"/>
      <c r="F3380" s="40"/>
      <c r="G3380" s="40"/>
      <c r="H3380" s="41"/>
      <c r="I3380" s="42"/>
      <c r="J3380" s="43"/>
      <c r="K3380" s="43"/>
      <c r="L3380" s="43"/>
      <c r="M3380" s="43"/>
      <c r="N3380" s="43"/>
      <c r="O3380" s="43"/>
      <c r="P3380" s="43"/>
      <c r="Q3380" s="43"/>
      <c r="R3380" s="43"/>
      <c r="S3380" s="43"/>
      <c r="T3380" s="43"/>
      <c r="U3380" s="43"/>
      <c r="V3380" s="43"/>
      <c r="W3380" s="43"/>
      <c r="X3380" s="43"/>
      <c r="Y3380" s="43"/>
      <c r="Z3380" s="43"/>
      <c r="AA3380" s="43"/>
      <c r="AB3380" s="43"/>
      <c r="AC3380" s="204"/>
      <c r="AD3380" s="204"/>
      <c r="AE3380" s="204"/>
      <c r="AF3380" s="204"/>
      <c r="AG3380" s="204"/>
      <c r="AH3380" s="204"/>
      <c r="AI3380" s="204"/>
      <c r="AJ3380" s="204"/>
      <c r="AK3380" s="204"/>
      <c r="AL3380" s="204"/>
      <c r="AM3380" s="205"/>
    </row>
    <row r="3381" spans="1:39" customFormat="1">
      <c r="B3381" s="118"/>
      <c r="C3381" s="28"/>
      <c r="D3381" s="19"/>
      <c r="E3381" s="19"/>
      <c r="F3381" s="19"/>
      <c r="G3381" s="19"/>
      <c r="H3381" s="29"/>
      <c r="I3381" s="20"/>
      <c r="J3381" s="30"/>
      <c r="K3381" s="30"/>
      <c r="L3381" s="30"/>
      <c r="M3381" s="30"/>
      <c r="N3381" s="30"/>
      <c r="O3381" s="30"/>
      <c r="P3381" s="30"/>
      <c r="Q3381" s="30"/>
      <c r="R3381" s="30"/>
      <c r="S3381" s="30"/>
      <c r="T3381" s="30"/>
      <c r="U3381" s="30"/>
      <c r="V3381" s="30"/>
      <c r="W3381" s="30"/>
      <c r="X3381" s="30"/>
      <c r="Y3381" s="30"/>
      <c r="Z3381" s="30"/>
      <c r="AA3381" s="30"/>
      <c r="AB3381" s="30"/>
      <c r="AC3381" s="206"/>
      <c r="AD3381" s="206"/>
      <c r="AE3381" s="206"/>
      <c r="AF3381" s="206"/>
      <c r="AG3381" s="206"/>
      <c r="AH3381" s="206"/>
      <c r="AI3381" s="206"/>
      <c r="AJ3381" s="206"/>
      <c r="AK3381" s="206"/>
      <c r="AL3381" s="206"/>
      <c r="AM3381" s="207"/>
    </row>
    <row r="3382" spans="1:39" customFormat="1" outlineLevel="1">
      <c r="B3382" s="114" t="s">
        <v>41</v>
      </c>
      <c r="C3382" s="28"/>
      <c r="D3382" s="19"/>
      <c r="E3382" s="19"/>
      <c r="F3382" s="19"/>
      <c r="G3382" s="19"/>
      <c r="H3382" s="29"/>
      <c r="I3382" s="20"/>
      <c r="J3382" s="30"/>
      <c r="K3382" s="30"/>
      <c r="L3382" s="30"/>
      <c r="M3382" s="30"/>
      <c r="N3382" s="30"/>
      <c r="O3382" s="30"/>
      <c r="P3382" s="30"/>
      <c r="Q3382" s="30"/>
      <c r="R3382" s="30"/>
      <c r="S3382" s="30"/>
      <c r="T3382" s="30"/>
      <c r="U3382" s="30"/>
      <c r="V3382" s="30"/>
      <c r="W3382" s="30"/>
      <c r="X3382" s="30"/>
      <c r="Y3382" s="30"/>
      <c r="Z3382" s="30"/>
      <c r="AA3382" s="30"/>
      <c r="AB3382" s="30"/>
      <c r="AC3382" s="206"/>
      <c r="AD3382" s="206"/>
      <c r="AE3382" s="206"/>
      <c r="AF3382" s="206"/>
      <c r="AG3382" s="206"/>
      <c r="AH3382" s="206"/>
      <c r="AI3382" s="206"/>
      <c r="AJ3382" s="206"/>
      <c r="AK3382" s="206"/>
      <c r="AL3382" s="206"/>
      <c r="AM3382" s="207"/>
    </row>
    <row r="3383" spans="1:39" customFormat="1" outlineLevel="1">
      <c r="A3383" t="str">
        <f>B3383&amp;C3383</f>
        <v>Surname, Forename1</v>
      </c>
      <c r="B3383" s="255" t="s">
        <v>28</v>
      </c>
      <c r="C3383" s="122">
        <v>1</v>
      </c>
      <c r="D3383" s="26" t="s">
        <v>22</v>
      </c>
      <c r="E3383" s="103"/>
      <c r="F3383" s="217"/>
      <c r="G3383" s="218"/>
      <c r="H3383" s="16"/>
      <c r="I3383" s="16"/>
      <c r="J3383" s="17"/>
      <c r="K3383" s="94"/>
      <c r="L3383" s="94"/>
      <c r="M3383" s="94"/>
      <c r="N3383" s="94"/>
      <c r="O3383" s="94"/>
      <c r="P3383" s="94"/>
      <c r="Q3383" s="17">
        <f>SUM(K3383:P3383)</f>
        <v>0</v>
      </c>
      <c r="R3383" s="94"/>
      <c r="S3383" s="94"/>
      <c r="T3383" s="17">
        <f>SUM(R3383:S3383)</f>
        <v>0</v>
      </c>
      <c r="U3383" s="17"/>
      <c r="V3383" s="94"/>
      <c r="W3383" s="17"/>
      <c r="X3383" s="94" t="e">
        <f>AVERAGE(V3383:W3383)</f>
        <v>#DIV/0!</v>
      </c>
      <c r="Y3383" s="17"/>
      <c r="Z3383" s="17"/>
      <c r="AA3383" s="17"/>
      <c r="AB3383" s="17"/>
      <c r="AC3383" s="190">
        <f>IF(J3383&lt;&gt;0,INT(25.4347*POWER((18-J3383),1.81)),0)</f>
        <v>0</v>
      </c>
      <c r="AD3383" s="190">
        <f>IF(Q3383&lt;&gt;0,INT(0.14354*POWER(((10*Q3383)-220),1.4)),0)</f>
        <v>0</v>
      </c>
      <c r="AE3383" s="190">
        <f>IF(T3383&lt;&gt;0,INT(51.39*POWER((T3383-1.5),1.05)),0)</f>
        <v>0</v>
      </c>
      <c r="AF3383" s="190">
        <f>IF(U3383&lt;&gt;0,INT(0.8465*POWER(((100*U3383)-75),1.42)),0)</f>
        <v>0</v>
      </c>
      <c r="AG3383" s="190" t="e">
        <f>IF(X3383&lt;&gt;0,INT(1.53775*POWER((82-X3383),1.81)),0)</f>
        <v>#DIV/0!</v>
      </c>
      <c r="AH3383" s="190">
        <f>IF(Y3383&lt;&gt;0,INT(5.74352*POWER((28.5-Y3383),1.92)),0)</f>
        <v>0</v>
      </c>
      <c r="AI3383" s="190">
        <f>IF(Z3383&lt;&gt;0,INT(12.91*POWER((Z3383-4),1.1)),0)</f>
        <v>0</v>
      </c>
      <c r="AJ3383" s="190">
        <f>IF(AA3383&lt;&gt;0,INT(0.2797*POWER(((100*AA3383)),1.35)),0)</f>
        <v>0</v>
      </c>
      <c r="AK3383" s="191">
        <f>IF(AB3383&lt;&gt;0,INT(100.14*POWER((AB3383-1),1.08)),0)</f>
        <v>0</v>
      </c>
      <c r="AL3383" s="208">
        <v>7</v>
      </c>
      <c r="AM3383" s="193" t="e">
        <f>SUM(AC3383:AK3383)</f>
        <v>#DIV/0!</v>
      </c>
    </row>
    <row r="3384" spans="1:39" customFormat="1" outlineLevel="1">
      <c r="A3384" t="str">
        <f>B3383&amp;C3384</f>
        <v>Surname, Forename2</v>
      </c>
      <c r="B3384" s="256"/>
      <c r="C3384" s="123">
        <v>2</v>
      </c>
      <c r="D3384" s="26" t="s">
        <v>22</v>
      </c>
      <c r="E3384" s="103"/>
      <c r="F3384" s="219"/>
      <c r="G3384" s="220"/>
      <c r="H3384" s="15"/>
      <c r="I3384" s="16"/>
      <c r="J3384" s="17"/>
      <c r="K3384" s="94"/>
      <c r="L3384" s="94"/>
      <c r="M3384" s="94"/>
      <c r="N3384" s="94"/>
      <c r="O3384" s="94"/>
      <c r="P3384" s="94"/>
      <c r="Q3384" s="17" t="str">
        <f>IF(SUM(K3384:P3384)=0,"",SUM(K3384:P3384))</f>
        <v/>
      </c>
      <c r="R3384" s="94"/>
      <c r="S3384" s="94"/>
      <c r="T3384" s="17" t="str">
        <f>IF(SUM(R3384:S3384)=0,"",SUM(R3384:S3384))</f>
        <v/>
      </c>
      <c r="U3384" s="17"/>
      <c r="V3384" s="94"/>
      <c r="W3384" s="17"/>
      <c r="X3384" s="94" t="str">
        <f>IFERROR(AVERAGE(V3384:W3384),"")</f>
        <v/>
      </c>
      <c r="Y3384" s="17"/>
      <c r="Z3384" s="17"/>
      <c r="AA3384" s="71"/>
      <c r="AB3384" s="17"/>
      <c r="AC3384" s="190" t="str">
        <f>IF(J3384="","",IF(J3384&lt;&gt;0,INT(25.4347*POWER((18-J3384),1.81)),0))</f>
        <v/>
      </c>
      <c r="AD3384" s="190" t="str">
        <f>IFERROR(IF(Q3384&lt;&gt;0,INT(0.14354*POWER(((10*Q3384)-220),1.4)),0),"")</f>
        <v/>
      </c>
      <c r="AE3384" s="190" t="str">
        <f>IFERROR(IF(T3384&lt;&gt;0,INT(51.39*POWER((T3384-1.5),1.05)),0),"")</f>
        <v/>
      </c>
      <c r="AF3384" s="190">
        <f>IF(U3384&lt;&gt;0,INT(0.8465*POWER(((100*U3384)-75),1.42)),0)</f>
        <v>0</v>
      </c>
      <c r="AG3384" s="190" t="str">
        <f>IFERROR(IF(X3384&lt;&gt;0,INT(1.53775*POWER((82-X3384),1.81)),0),"")</f>
        <v/>
      </c>
      <c r="AH3384" s="190" t="str">
        <f>IF(Y3384="","",IF(Y3384&lt;&gt;0,INT(5.74352*POWER((28.5-Y3384),1.92)),0))</f>
        <v/>
      </c>
      <c r="AI3384" s="190">
        <f>IF(Z3384&lt;&gt;0,INT(12.91*POWER((Z3384-4),1.1)),0)</f>
        <v>0</v>
      </c>
      <c r="AJ3384" s="190" t="str">
        <f>IF(AA3384="","",IF(AA3384&lt;&gt;0,INT(0.2797*POWER(((100*AA3384)),1.35)),0))</f>
        <v/>
      </c>
      <c r="AK3384" s="191" t="str">
        <f>IF(AB3384="","",IF(AB3384&lt;&gt;0,INT(100.14*POWER((AB3384-1),1.08)),0))</f>
        <v/>
      </c>
      <c r="AL3384" s="192">
        <f>COUNT(J3384,Q3384,T3384,X3384,Y3384,AA3384,AB3384)</f>
        <v>0</v>
      </c>
      <c r="AM3384" s="193" t="str">
        <f>IF(AL3384=0,"",SUM(AC3384:AK3384))</f>
        <v/>
      </c>
    </row>
    <row r="3385" spans="1:39" customFormat="1" outlineLevel="1">
      <c r="B3385" s="256"/>
      <c r="C3385" s="124" t="s">
        <v>65</v>
      </c>
      <c r="D3385" s="103"/>
      <c r="E3385" s="103"/>
      <c r="F3385" s="219"/>
      <c r="G3385" s="220"/>
      <c r="H3385" s="104"/>
      <c r="I3385" s="105"/>
      <c r="J3385" s="107" t="str">
        <f>IFERROR((J3383-J3384)/J3384*100%,"")</f>
        <v/>
      </c>
      <c r="K3385" s="107" t="str">
        <f>IFERROR((K3384-K3383)/K3384*100%,"")</f>
        <v/>
      </c>
      <c r="L3385" s="107" t="str">
        <f t="shared" ref="L3385:S3385" si="14935">IFERROR((L3384-L3383)/L3384*100%,"")</f>
        <v/>
      </c>
      <c r="M3385" s="107" t="str">
        <f t="shared" si="14935"/>
        <v/>
      </c>
      <c r="N3385" s="107" t="str">
        <f t="shared" si="14935"/>
        <v/>
      </c>
      <c r="O3385" s="107" t="str">
        <f t="shared" si="14935"/>
        <v/>
      </c>
      <c r="P3385" s="107" t="str">
        <f t="shared" si="14935"/>
        <v/>
      </c>
      <c r="Q3385" s="107" t="str">
        <f t="shared" si="14935"/>
        <v/>
      </c>
      <c r="R3385" s="107" t="str">
        <f t="shared" si="14935"/>
        <v/>
      </c>
      <c r="S3385" s="107" t="str">
        <f t="shared" si="14935"/>
        <v/>
      </c>
      <c r="T3385" s="107" t="str">
        <f>IFERROR((T3384-T3383)/T3384*100%,"")</f>
        <v/>
      </c>
      <c r="U3385" s="107" t="str">
        <f t="shared" ref="U3385" si="14936">IFERROR((U3384-U3383)/U3384*100%,"")</f>
        <v/>
      </c>
      <c r="V3385" s="107" t="str">
        <f>IFERROR((V3383-V3384)/V3384*100%,"")</f>
        <v/>
      </c>
      <c r="W3385" s="107" t="str">
        <f>IFERROR((W3383-W3384)/W3384*100%,"")</f>
        <v/>
      </c>
      <c r="X3385" s="107" t="str">
        <f>IFERROR((X3383-X3384)/X3384*100%,"")</f>
        <v/>
      </c>
      <c r="Y3385" s="107" t="str">
        <f>IFERROR((Y3383-Y3384)/Y3384*100%,"")</f>
        <v/>
      </c>
      <c r="Z3385" s="107" t="str">
        <f t="shared" ref="Z3385:AB3385" si="14937">IFERROR((Z3384-Z3383)/Z3384*100%,"")</f>
        <v/>
      </c>
      <c r="AA3385" s="107" t="str">
        <f t="shared" si="14937"/>
        <v/>
      </c>
      <c r="AB3385" s="107" t="str">
        <f t="shared" si="14937"/>
        <v/>
      </c>
      <c r="AC3385" s="194" t="str">
        <f t="shared" ref="AC3385" si="14938">IFERROR((AC3384-AC3383)/AC3384*100%,"")</f>
        <v/>
      </c>
      <c r="AD3385" s="194" t="str">
        <f t="shared" ref="AD3385" si="14939">IFERROR((AD3384-AD3383)/AD3384*100%,"")</f>
        <v/>
      </c>
      <c r="AE3385" s="194" t="str">
        <f t="shared" ref="AE3385" si="14940">IFERROR((AE3384-AE3383)/AE3384*100%,"")</f>
        <v/>
      </c>
      <c r="AF3385" s="194" t="str">
        <f t="shared" ref="AF3385" si="14941">IFERROR((AF3384-AF3383)/AF3384*100%,"")</f>
        <v/>
      </c>
      <c r="AG3385" s="194" t="str">
        <f t="shared" ref="AG3385" si="14942">IFERROR((AG3384-AG3383)/AG3384*100%,"")</f>
        <v/>
      </c>
      <c r="AH3385" s="194" t="str">
        <f t="shared" ref="AH3385" si="14943">IFERROR((AH3384-AH3383)/AH3384*100%,"")</f>
        <v/>
      </c>
      <c r="AI3385" s="194" t="str">
        <f t="shared" ref="AI3385" si="14944">IFERROR((AI3384-AI3383)/AI3384*100%,"")</f>
        <v/>
      </c>
      <c r="AJ3385" s="194" t="str">
        <f t="shared" ref="AJ3385" si="14945">IFERROR((AJ3384-AJ3383)/AJ3384*100%,"")</f>
        <v/>
      </c>
      <c r="AK3385" s="194" t="str">
        <f t="shared" ref="AK3385" si="14946">IFERROR((AK3384-AK3383)/AK3384*100%,"")</f>
        <v/>
      </c>
      <c r="AL3385" s="194" t="str">
        <f t="shared" ref="AL3385:AM3385" si="14947">IFERROR((AL3384-AL3383)/AL3384*100%,"")</f>
        <v/>
      </c>
      <c r="AM3385" s="228" t="str">
        <f t="shared" si="14947"/>
        <v/>
      </c>
    </row>
    <row r="3386" spans="1:39" customFormat="1" outlineLevel="1">
      <c r="A3386" t="str">
        <f>B3383&amp;C3386</f>
        <v>Surname, Forename3</v>
      </c>
      <c r="B3386" s="256"/>
      <c r="C3386" s="123">
        <v>3</v>
      </c>
      <c r="D3386" s="26" t="s">
        <v>22</v>
      </c>
      <c r="E3386" s="103"/>
      <c r="F3386" s="219"/>
      <c r="G3386" s="220"/>
      <c r="H3386" s="15"/>
      <c r="I3386" s="16"/>
      <c r="J3386" s="17"/>
      <c r="K3386" s="94"/>
      <c r="L3386" s="94"/>
      <c r="M3386" s="94"/>
      <c r="N3386" s="94"/>
      <c r="O3386" s="94"/>
      <c r="P3386" s="94"/>
      <c r="Q3386" s="17" t="str">
        <f>IF(SUM(K3386:P3386)=0,"",SUM(K3386:P3386))</f>
        <v/>
      </c>
      <c r="R3386" s="94"/>
      <c r="S3386" s="94"/>
      <c r="T3386" s="17" t="str">
        <f>IF(SUM(R3386:S3386)=0,"",SUM(R3386:S3386))</f>
        <v/>
      </c>
      <c r="U3386" s="17"/>
      <c r="V3386" s="94"/>
      <c r="W3386" s="17"/>
      <c r="X3386" s="94" t="str">
        <f>IFERROR(AVERAGE(V3386:W3386),"")</f>
        <v/>
      </c>
      <c r="Y3386" s="17"/>
      <c r="Z3386" s="17"/>
      <c r="AA3386" s="71"/>
      <c r="AB3386" s="17"/>
      <c r="AC3386" s="190" t="str">
        <f>IF(J3386="","",IF(J3386&lt;&gt;0,INT(25.4347*POWER((18-J3386),1.81)),0))</f>
        <v/>
      </c>
      <c r="AD3386" s="190" t="str">
        <f>IFERROR(IF(Q3386&lt;&gt;0,INT(0.14354*POWER(((10*Q3386)-220),1.4)),0),"")</f>
        <v/>
      </c>
      <c r="AE3386" s="190" t="str">
        <f>IFERROR(IF(T3386&lt;&gt;0,INT(51.39*POWER((T3386-1.5),1.05)),0),"")</f>
        <v/>
      </c>
      <c r="AF3386" s="190">
        <f>IF(U3386&lt;&gt;0,INT(0.8465*POWER(((100*U3386)-75),1.42)),0)</f>
        <v>0</v>
      </c>
      <c r="AG3386" s="190" t="str">
        <f>IFERROR(IF(X3386&lt;&gt;0,INT(1.53775*POWER((82-X3386),1.81)),0),"")</f>
        <v/>
      </c>
      <c r="AH3386" s="190" t="str">
        <f>IF(Y3386="","",IF(Y3386&lt;&gt;0,INT(5.74352*POWER((28.5-Y3386),1.92)),0))</f>
        <v/>
      </c>
      <c r="AI3386" s="190">
        <f>IF(Z3386&lt;&gt;0,INT(12.91*POWER((Z3386-4),1.1)),0)</f>
        <v>0</v>
      </c>
      <c r="AJ3386" s="190" t="str">
        <f>IF(AA3386="","",IF(AA3386&lt;&gt;0,INT(0.2797*POWER(((100*AA3386)),1.35)),0))</f>
        <v/>
      </c>
      <c r="AK3386" s="191" t="str">
        <f>IF(AB3386="","",IF(AB3386&lt;&gt;0,INT(100.14*POWER((AB3386-1),1.08)),0))</f>
        <v/>
      </c>
      <c r="AL3386" s="192">
        <f>COUNT(J3386,Q3386,T3386,X3386,Y3386,AA3386,AB3386)</f>
        <v>0</v>
      </c>
      <c r="AM3386" s="193" t="str">
        <f>IF(AL3386=0,"",SUM(AC3386:AK3386))</f>
        <v/>
      </c>
    </row>
    <row r="3387" spans="1:39" customFormat="1" outlineLevel="1">
      <c r="B3387" s="256"/>
      <c r="C3387" s="124" t="s">
        <v>65</v>
      </c>
      <c r="D3387" s="103"/>
      <c r="E3387" s="103"/>
      <c r="F3387" s="219"/>
      <c r="G3387" s="220"/>
      <c r="H3387" s="104"/>
      <c r="I3387" s="105"/>
      <c r="J3387" s="107" t="str">
        <f>IFERROR((J3384-J3386)/J3386*100%,"")</f>
        <v/>
      </c>
      <c r="K3387" s="107" t="str">
        <f t="shared" ref="K3387:T3387" si="14948">IFERROR((K3386-K3384)/K3386*100%,"")</f>
        <v/>
      </c>
      <c r="L3387" s="107" t="str">
        <f t="shared" si="14948"/>
        <v/>
      </c>
      <c r="M3387" s="107" t="str">
        <f t="shared" si="14948"/>
        <v/>
      </c>
      <c r="N3387" s="107" t="str">
        <f t="shared" si="14948"/>
        <v/>
      </c>
      <c r="O3387" s="107" t="str">
        <f t="shared" si="14948"/>
        <v/>
      </c>
      <c r="P3387" s="107" t="str">
        <f t="shared" si="14948"/>
        <v/>
      </c>
      <c r="Q3387" s="107" t="str">
        <f t="shared" si="14948"/>
        <v/>
      </c>
      <c r="R3387" s="107" t="str">
        <f t="shared" si="14948"/>
        <v/>
      </c>
      <c r="S3387" s="107" t="str">
        <f t="shared" si="14948"/>
        <v/>
      </c>
      <c r="T3387" s="107" t="str">
        <f t="shared" si="14948"/>
        <v/>
      </c>
      <c r="U3387" s="107" t="str">
        <f t="shared" ref="U3387" si="14949">IFERROR((U3386-U3385)/U3386*100%,"")</f>
        <v/>
      </c>
      <c r="V3387" s="107" t="str">
        <f>IFERROR((V3384-V3386)/V3386*100%,"")</f>
        <v/>
      </c>
      <c r="W3387" s="107" t="str">
        <f>IFERROR((W3384-W3386)/W3386*100%,"")</f>
        <v/>
      </c>
      <c r="X3387" s="107" t="str">
        <f>IFERROR((X3384-X3386)/X3386*100%,"")</f>
        <v/>
      </c>
      <c r="Y3387" s="107" t="str">
        <f>IFERROR((Y3384-Y3386)/Y3386*100%,"")</f>
        <v/>
      </c>
      <c r="Z3387" s="107" t="str">
        <f t="shared" ref="Z3387" si="14950">IFERROR((Z3386-Z3385)/Z3386*100%,"")</f>
        <v/>
      </c>
      <c r="AA3387" s="107" t="str">
        <f>IFERROR((AA3386-AA3384)/AA3386*100%,"")</f>
        <v/>
      </c>
      <c r="AB3387" s="107" t="str">
        <f>IFERROR((AB3386-AB3384)/AB3386*100%,"")</f>
        <v/>
      </c>
      <c r="AC3387" s="194" t="str">
        <f t="shared" ref="AC3387" si="14951">IFERROR((AC3386-AC3385)/AC3386*100%,"")</f>
        <v/>
      </c>
      <c r="AD3387" s="194" t="str">
        <f t="shared" ref="AD3387" si="14952">IFERROR((AD3386-AD3385)/AD3386*100%,"")</f>
        <v/>
      </c>
      <c r="AE3387" s="194" t="str">
        <f t="shared" ref="AE3387" si="14953">IFERROR((AE3386-AE3385)/AE3386*100%,"")</f>
        <v/>
      </c>
      <c r="AF3387" s="194" t="str">
        <f t="shared" ref="AF3387" si="14954">IFERROR((AF3386-AF3385)/AF3386*100%,"")</f>
        <v/>
      </c>
      <c r="AG3387" s="194" t="str">
        <f t="shared" ref="AG3387" si="14955">IFERROR((AG3386-AG3385)/AG3386*100%,"")</f>
        <v/>
      </c>
      <c r="AH3387" s="194" t="str">
        <f t="shared" ref="AH3387" si="14956">IFERROR((AH3386-AH3385)/AH3386*100%,"")</f>
        <v/>
      </c>
      <c r="AI3387" s="194" t="str">
        <f t="shared" ref="AI3387" si="14957">IFERROR((AI3386-AI3385)/AI3386*100%,"")</f>
        <v/>
      </c>
      <c r="AJ3387" s="194" t="str">
        <f t="shared" ref="AJ3387" si="14958">IFERROR((AJ3386-AJ3385)/AJ3386*100%,"")</f>
        <v/>
      </c>
      <c r="AK3387" s="194" t="str">
        <f t="shared" ref="AK3387" si="14959">IFERROR((AK3386-AK3385)/AK3386*100%,"")</f>
        <v/>
      </c>
      <c r="AL3387" s="194" t="str">
        <f t="shared" ref="AL3387" si="14960">IFERROR((AL3386-AL3385)/AL3386*100%,"")</f>
        <v/>
      </c>
      <c r="AM3387" s="227" t="str">
        <f>IFERROR((AM3386-AM3384)/AM3386*100%,"")</f>
        <v/>
      </c>
    </row>
    <row r="3388" spans="1:39" customFormat="1" outlineLevel="1">
      <c r="A3388" t="str">
        <f>B3383&amp;C3388</f>
        <v>Surname, Forename4</v>
      </c>
      <c r="B3388" s="256"/>
      <c r="C3388" s="123">
        <v>4</v>
      </c>
      <c r="D3388" s="26" t="s">
        <v>22</v>
      </c>
      <c r="E3388" s="103"/>
      <c r="F3388" s="219"/>
      <c r="G3388" s="220"/>
      <c r="H3388" s="15"/>
      <c r="I3388" s="16"/>
      <c r="J3388" s="17"/>
      <c r="K3388" s="94"/>
      <c r="L3388" s="94"/>
      <c r="M3388" s="94"/>
      <c r="N3388" s="94"/>
      <c r="O3388" s="94"/>
      <c r="P3388" s="94"/>
      <c r="Q3388" s="17" t="str">
        <f>IF(SUM(K3388:P3388)=0,"",SUM(K3388:P3388))</f>
        <v/>
      </c>
      <c r="R3388" s="94"/>
      <c r="S3388" s="94"/>
      <c r="T3388" s="17" t="str">
        <f>IF(SUM(R3388:S3388)=0,"",SUM(R3388:S3388))</f>
        <v/>
      </c>
      <c r="U3388" s="17"/>
      <c r="V3388" s="94"/>
      <c r="W3388" s="17"/>
      <c r="X3388" s="94" t="str">
        <f>IFERROR(AVERAGE(V3388:W3388),"")</f>
        <v/>
      </c>
      <c r="Y3388" s="17"/>
      <c r="Z3388" s="17"/>
      <c r="AA3388" s="71"/>
      <c r="AB3388" s="17"/>
      <c r="AC3388" s="190" t="str">
        <f>IF(J3388="","",IF(J3388&lt;&gt;0,INT(25.4347*POWER((18-J3388),1.81)),0))</f>
        <v/>
      </c>
      <c r="AD3388" s="190" t="str">
        <f>IFERROR(IF(Q3388&lt;&gt;0,INT(0.14354*POWER(((10*Q3388)-220),1.4)),0),"")</f>
        <v/>
      </c>
      <c r="AE3388" s="190" t="str">
        <f>IFERROR(IF(T3388&lt;&gt;0,INT(51.39*POWER((T3388-1.5),1.05)),0),"")</f>
        <v/>
      </c>
      <c r="AF3388" s="190">
        <f>IF(U3388&lt;&gt;0,INT(0.8465*POWER(((100*U3388)-75),1.42)),0)</f>
        <v>0</v>
      </c>
      <c r="AG3388" s="190" t="str">
        <f>IFERROR(IF(X3388&lt;&gt;0,INT(1.53775*POWER((82-X3388),1.81)),0),"")</f>
        <v/>
      </c>
      <c r="AH3388" s="190" t="str">
        <f>IF(Y3388="","",IF(Y3388&lt;&gt;0,INT(5.74352*POWER((28.5-Y3388),1.92)),0))</f>
        <v/>
      </c>
      <c r="AI3388" s="190">
        <f>IF(Z3388&lt;&gt;0,INT(12.91*POWER((Z3388-4),1.1)),0)</f>
        <v>0</v>
      </c>
      <c r="AJ3388" s="190" t="str">
        <f>IF(AA3388="","",IF(AA3388&lt;&gt;0,INT(0.2797*POWER(((100*AA3388)),1.35)),0))</f>
        <v/>
      </c>
      <c r="AK3388" s="191" t="str">
        <f>IF(AB3388="","",IF(AB3388&lt;&gt;0,INT(100.14*POWER((AB3388-1),1.08)),0))</f>
        <v/>
      </c>
      <c r="AL3388" s="192">
        <f>COUNT(J3388,Q3388,T3388,X3388,Y3388,AA3388,AB3388)</f>
        <v>0</v>
      </c>
      <c r="AM3388" s="193" t="str">
        <f>IF(AL3388=0,"",SUM(AC3388:AK3388))</f>
        <v/>
      </c>
    </row>
    <row r="3389" spans="1:39" customFormat="1" outlineLevel="1">
      <c r="B3389" s="256"/>
      <c r="C3389" s="124" t="s">
        <v>65</v>
      </c>
      <c r="D3389" s="103"/>
      <c r="E3389" s="103"/>
      <c r="F3389" s="219"/>
      <c r="G3389" s="220"/>
      <c r="H3389" s="104"/>
      <c r="I3389" s="105"/>
      <c r="J3389" s="107" t="str">
        <f>IFERROR((J3386-J3388)/J3388*100%,"")</f>
        <v/>
      </c>
      <c r="K3389" s="107" t="str">
        <f t="shared" ref="K3389:T3389" si="14961">IFERROR((K3388-K3386)/K3388*100%,"")</f>
        <v/>
      </c>
      <c r="L3389" s="107" t="str">
        <f t="shared" si="14961"/>
        <v/>
      </c>
      <c r="M3389" s="107" t="str">
        <f t="shared" si="14961"/>
        <v/>
      </c>
      <c r="N3389" s="107" t="str">
        <f t="shared" si="14961"/>
        <v/>
      </c>
      <c r="O3389" s="107" t="str">
        <f t="shared" si="14961"/>
        <v/>
      </c>
      <c r="P3389" s="107" t="str">
        <f t="shared" si="14961"/>
        <v/>
      </c>
      <c r="Q3389" s="107" t="str">
        <f t="shared" si="14961"/>
        <v/>
      </c>
      <c r="R3389" s="107" t="str">
        <f t="shared" si="14961"/>
        <v/>
      </c>
      <c r="S3389" s="107" t="str">
        <f t="shared" si="14961"/>
        <v/>
      </c>
      <c r="T3389" s="107" t="str">
        <f t="shared" si="14961"/>
        <v/>
      </c>
      <c r="U3389" s="107" t="str">
        <f t="shared" ref="U3389" si="14962">IFERROR((U3388-U3387)/U3388*100%,"")</f>
        <v/>
      </c>
      <c r="V3389" s="107" t="str">
        <f>IFERROR((V3386-V3388)/V3388*100%,"")</f>
        <v/>
      </c>
      <c r="W3389" s="107" t="str">
        <f>IFERROR((W3386-W3388)/W3388*100%,"")</f>
        <v/>
      </c>
      <c r="X3389" s="107" t="str">
        <f>IFERROR((X3386-X3388)/X3388*100%,"")</f>
        <v/>
      </c>
      <c r="Y3389" s="107" t="str">
        <f>IFERROR((Y3386-Y3388)/Y3388*100%,"")</f>
        <v/>
      </c>
      <c r="Z3389" s="107" t="str">
        <f t="shared" ref="Z3389" si="14963">IFERROR((Z3388-Z3387)/Z3388*100%,"")</f>
        <v/>
      </c>
      <c r="AA3389" s="107" t="str">
        <f>IFERROR((AA3388-AA3386)/AA3388*100%,"")</f>
        <v/>
      </c>
      <c r="AB3389" s="107" t="str">
        <f>IFERROR((AB3388-AB3386)/AB3388*100%,"")</f>
        <v/>
      </c>
      <c r="AC3389" s="194" t="str">
        <f t="shared" ref="AC3389" si="14964">IFERROR((AC3388-AC3387)/AC3388*100%,"")</f>
        <v/>
      </c>
      <c r="AD3389" s="194" t="str">
        <f t="shared" ref="AD3389" si="14965">IFERROR((AD3388-AD3387)/AD3388*100%,"")</f>
        <v/>
      </c>
      <c r="AE3389" s="194" t="str">
        <f t="shared" ref="AE3389" si="14966">IFERROR((AE3388-AE3387)/AE3388*100%,"")</f>
        <v/>
      </c>
      <c r="AF3389" s="194" t="str">
        <f t="shared" ref="AF3389" si="14967">IFERROR((AF3388-AF3387)/AF3388*100%,"")</f>
        <v/>
      </c>
      <c r="AG3389" s="194" t="str">
        <f t="shared" ref="AG3389" si="14968">IFERROR((AG3388-AG3387)/AG3388*100%,"")</f>
        <v/>
      </c>
      <c r="AH3389" s="194" t="str">
        <f t="shared" ref="AH3389" si="14969">IFERROR((AH3388-AH3387)/AH3388*100%,"")</f>
        <v/>
      </c>
      <c r="AI3389" s="194" t="str">
        <f t="shared" ref="AI3389" si="14970">IFERROR((AI3388-AI3387)/AI3388*100%,"")</f>
        <v/>
      </c>
      <c r="AJ3389" s="194" t="str">
        <f t="shared" ref="AJ3389" si="14971">IFERROR((AJ3388-AJ3387)/AJ3388*100%,"")</f>
        <v/>
      </c>
      <c r="AK3389" s="194" t="str">
        <f t="shared" ref="AK3389" si="14972">IFERROR((AK3388-AK3387)/AK3388*100%,"")</f>
        <v/>
      </c>
      <c r="AL3389" s="194" t="str">
        <f t="shared" ref="AL3389" si="14973">IFERROR((AL3388-AL3387)/AL3388*100%,"")</f>
        <v/>
      </c>
      <c r="AM3389" s="227" t="str">
        <f>IFERROR((AM3388-AM3386)/AM3388*100%,"")</f>
        <v/>
      </c>
    </row>
    <row r="3390" spans="1:39" customFormat="1" outlineLevel="1">
      <c r="A3390" t="str">
        <f>B3383&amp;C3390</f>
        <v>Surname, Forename5</v>
      </c>
      <c r="B3390" s="256"/>
      <c r="C3390" s="123">
        <v>5</v>
      </c>
      <c r="D3390" s="26" t="s">
        <v>22</v>
      </c>
      <c r="E3390" s="103"/>
      <c r="F3390" s="219"/>
      <c r="G3390" s="220"/>
      <c r="H3390" s="15"/>
      <c r="I3390" s="16"/>
      <c r="J3390" s="17"/>
      <c r="K3390" s="94"/>
      <c r="L3390" s="94"/>
      <c r="M3390" s="94"/>
      <c r="N3390" s="94"/>
      <c r="O3390" s="94"/>
      <c r="P3390" s="94"/>
      <c r="Q3390" s="17" t="str">
        <f>IF(SUM(K3390:P3390)=0,"",SUM(K3390:P3390))</f>
        <v/>
      </c>
      <c r="R3390" s="94"/>
      <c r="S3390" s="94"/>
      <c r="T3390" s="17" t="str">
        <f>IF(SUM(R3390:S3390)=0,"",SUM(R3390:S3390))</f>
        <v/>
      </c>
      <c r="U3390" s="17"/>
      <c r="V3390" s="94"/>
      <c r="W3390" s="17"/>
      <c r="X3390" s="94" t="str">
        <f>IFERROR(AVERAGE(V3390:W3390),"")</f>
        <v/>
      </c>
      <c r="Y3390" s="17"/>
      <c r="Z3390" s="17"/>
      <c r="AA3390" s="71"/>
      <c r="AB3390" s="17"/>
      <c r="AC3390" s="190" t="str">
        <f>IF(J3390="","",IF(J3390&lt;&gt;0,INT(25.4347*POWER((18-J3390),1.81)),0))</f>
        <v/>
      </c>
      <c r="AD3390" s="190" t="str">
        <f>IFERROR(IF(Q3390&lt;&gt;0,INT(0.14354*POWER(((10*Q3390)-220),1.4)),0),"")</f>
        <v/>
      </c>
      <c r="AE3390" s="190" t="str">
        <f>IFERROR(IF(T3390&lt;&gt;0,INT(51.39*POWER((T3390-1.5),1.05)),0),"")</f>
        <v/>
      </c>
      <c r="AF3390" s="190">
        <f>IF(U3390&lt;&gt;0,INT(0.8465*POWER(((100*U3390)-75),1.42)),0)</f>
        <v>0</v>
      </c>
      <c r="AG3390" s="190" t="str">
        <f>IFERROR(IF(X3390&lt;&gt;0,INT(1.53775*POWER((82-X3390),1.81)),0),"")</f>
        <v/>
      </c>
      <c r="AH3390" s="190" t="str">
        <f>IF(Y3390="","",IF(Y3390&lt;&gt;0,INT(5.74352*POWER((28.5-Y3390),1.92)),0))</f>
        <v/>
      </c>
      <c r="AI3390" s="190">
        <f>IF(Z3390&lt;&gt;0,INT(12.91*POWER((Z3390-4),1.1)),0)</f>
        <v>0</v>
      </c>
      <c r="AJ3390" s="190" t="str">
        <f>IF(AA3390="","",IF(AA3390&lt;&gt;0,INT(0.2797*POWER(((100*AA3390)),1.35)),0))</f>
        <v/>
      </c>
      <c r="AK3390" s="191" t="str">
        <f>IF(AB3390="","",IF(AB3390&lt;&gt;0,INT(100.14*POWER((AB3390-1),1.08)),0))</f>
        <v/>
      </c>
      <c r="AL3390" s="192">
        <f>COUNT(J3390,Q3390,T3390,X3390,Y3390,AA3390,AB3390)</f>
        <v>0</v>
      </c>
      <c r="AM3390" s="193" t="str">
        <f>IF(AL3390=0,"",SUM(AC3390:AK3390))</f>
        <v/>
      </c>
    </row>
    <row r="3391" spans="1:39" customFormat="1" outlineLevel="1">
      <c r="B3391" s="256"/>
      <c r="C3391" s="124" t="s">
        <v>65</v>
      </c>
      <c r="D3391" s="103"/>
      <c r="E3391" s="103"/>
      <c r="F3391" s="219"/>
      <c r="G3391" s="220"/>
      <c r="H3391" s="104"/>
      <c r="I3391" s="105"/>
      <c r="J3391" s="107" t="str">
        <f>IFERROR((J3388-J3390)/J3390*100%,"")</f>
        <v/>
      </c>
      <c r="K3391" s="107" t="str">
        <f t="shared" ref="K3391:T3391" si="14974">IFERROR((K3390-K3388)/K3390*100%,"")</f>
        <v/>
      </c>
      <c r="L3391" s="107" t="str">
        <f t="shared" si="14974"/>
        <v/>
      </c>
      <c r="M3391" s="107" t="str">
        <f t="shared" si="14974"/>
        <v/>
      </c>
      <c r="N3391" s="107" t="str">
        <f t="shared" si="14974"/>
        <v/>
      </c>
      <c r="O3391" s="107" t="str">
        <f t="shared" si="14974"/>
        <v/>
      </c>
      <c r="P3391" s="107" t="str">
        <f t="shared" si="14974"/>
        <v/>
      </c>
      <c r="Q3391" s="107" t="str">
        <f t="shared" si="14974"/>
        <v/>
      </c>
      <c r="R3391" s="107" t="str">
        <f t="shared" si="14974"/>
        <v/>
      </c>
      <c r="S3391" s="107" t="str">
        <f t="shared" si="14974"/>
        <v/>
      </c>
      <c r="T3391" s="107" t="str">
        <f t="shared" si="14974"/>
        <v/>
      </c>
      <c r="U3391" s="107" t="str">
        <f t="shared" ref="U3391" si="14975">IFERROR((U3390-U3389)/U3390*100%,"")</f>
        <v/>
      </c>
      <c r="V3391" s="107" t="str">
        <f>IFERROR((V3388-V3390)/V3390*100%,"")</f>
        <v/>
      </c>
      <c r="W3391" s="107" t="str">
        <f>IFERROR((W3388-W3390)/W3390*100%,"")</f>
        <v/>
      </c>
      <c r="X3391" s="107" t="str">
        <f>IFERROR((X3388-X3390)/X3390*100%,"")</f>
        <v/>
      </c>
      <c r="Y3391" s="107" t="str">
        <f>IFERROR((Y3388-Y3390)/Y3390*100%,"")</f>
        <v/>
      </c>
      <c r="Z3391" s="107" t="str">
        <f t="shared" ref="Z3391" si="14976">IFERROR((Z3390-Z3389)/Z3390*100%,"")</f>
        <v/>
      </c>
      <c r="AA3391" s="107" t="str">
        <f>IFERROR((AA3390-AA3388)/AA3390*100%,"")</f>
        <v/>
      </c>
      <c r="AB3391" s="107" t="str">
        <f>IFERROR((AB3390-AB3388)/AB3390*100%,"")</f>
        <v/>
      </c>
      <c r="AC3391" s="194" t="str">
        <f t="shared" ref="AC3391" si="14977">IFERROR((AC3390-AC3389)/AC3390*100%,"")</f>
        <v/>
      </c>
      <c r="AD3391" s="194" t="str">
        <f t="shared" ref="AD3391" si="14978">IFERROR((AD3390-AD3389)/AD3390*100%,"")</f>
        <v/>
      </c>
      <c r="AE3391" s="194" t="str">
        <f t="shared" ref="AE3391" si="14979">IFERROR((AE3390-AE3389)/AE3390*100%,"")</f>
        <v/>
      </c>
      <c r="AF3391" s="194" t="str">
        <f t="shared" ref="AF3391" si="14980">IFERROR((AF3390-AF3389)/AF3390*100%,"")</f>
        <v/>
      </c>
      <c r="AG3391" s="194" t="str">
        <f t="shared" ref="AG3391" si="14981">IFERROR((AG3390-AG3389)/AG3390*100%,"")</f>
        <v/>
      </c>
      <c r="AH3391" s="194" t="str">
        <f t="shared" ref="AH3391" si="14982">IFERROR((AH3390-AH3389)/AH3390*100%,"")</f>
        <v/>
      </c>
      <c r="AI3391" s="194" t="str">
        <f t="shared" ref="AI3391" si="14983">IFERROR((AI3390-AI3389)/AI3390*100%,"")</f>
        <v/>
      </c>
      <c r="AJ3391" s="194" t="str">
        <f t="shared" ref="AJ3391" si="14984">IFERROR((AJ3390-AJ3389)/AJ3390*100%,"")</f>
        <v/>
      </c>
      <c r="AK3391" s="194" t="str">
        <f t="shared" ref="AK3391" si="14985">IFERROR((AK3390-AK3389)/AK3390*100%,"")</f>
        <v/>
      </c>
      <c r="AL3391" s="194" t="str">
        <f t="shared" ref="AL3391" si="14986">IFERROR((AL3390-AL3389)/AL3390*100%,"")</f>
        <v/>
      </c>
      <c r="AM3391" s="227" t="str">
        <f>IFERROR((AM3390-AM3388)/AM3390*100%,"")</f>
        <v/>
      </c>
    </row>
    <row r="3392" spans="1:39" customFormat="1" outlineLevel="1">
      <c r="A3392" t="str">
        <f>B3383&amp;C3392</f>
        <v>Surname, Forename6</v>
      </c>
      <c r="B3392" s="256"/>
      <c r="C3392" s="123">
        <v>6</v>
      </c>
      <c r="D3392" s="26" t="s">
        <v>22</v>
      </c>
      <c r="E3392" s="103"/>
      <c r="F3392" s="219"/>
      <c r="G3392" s="220"/>
      <c r="H3392" s="15"/>
      <c r="I3392" s="16"/>
      <c r="J3392" s="17"/>
      <c r="K3392" s="94"/>
      <c r="L3392" s="94"/>
      <c r="M3392" s="94"/>
      <c r="N3392" s="94"/>
      <c r="O3392" s="94"/>
      <c r="P3392" s="94"/>
      <c r="Q3392" s="17" t="str">
        <f>IF(SUM(K3392:P3392)=0,"",SUM(K3392:P3392))</f>
        <v/>
      </c>
      <c r="R3392" s="94"/>
      <c r="S3392" s="94"/>
      <c r="T3392" s="17" t="str">
        <f>IF(SUM(R3392:S3392)=0,"",SUM(R3392:S3392))</f>
        <v/>
      </c>
      <c r="U3392" s="17"/>
      <c r="V3392" s="94"/>
      <c r="W3392" s="17"/>
      <c r="X3392" s="94" t="str">
        <f>IFERROR(AVERAGE(V3392:W3392),"")</f>
        <v/>
      </c>
      <c r="Y3392" s="17"/>
      <c r="Z3392" s="17"/>
      <c r="AA3392" s="71"/>
      <c r="AB3392" s="17"/>
      <c r="AC3392" s="190" t="str">
        <f>IF(J3392="","",IF(J3392&lt;&gt;0,INT(25.4347*POWER((18-J3392),1.81)),0))</f>
        <v/>
      </c>
      <c r="AD3392" s="190" t="str">
        <f>IFERROR(IF(Q3392&lt;&gt;0,INT(0.14354*POWER(((10*Q3392)-220),1.4)),0),"")</f>
        <v/>
      </c>
      <c r="AE3392" s="190" t="str">
        <f>IFERROR(IF(T3392&lt;&gt;0,INT(51.39*POWER((T3392-1.5),1.05)),0),"")</f>
        <v/>
      </c>
      <c r="AF3392" s="190">
        <f>IF(U3392&lt;&gt;0,INT(0.8465*POWER(((100*U3392)-75),1.42)),0)</f>
        <v>0</v>
      </c>
      <c r="AG3392" s="190" t="str">
        <f>IFERROR(IF(X3392&lt;&gt;0,INT(1.53775*POWER((82-X3392),1.81)),0),"")</f>
        <v/>
      </c>
      <c r="AH3392" s="190" t="str">
        <f>IF(Y3392="","",IF(Y3392&lt;&gt;0,INT(5.74352*POWER((28.5-Y3392),1.92)),0))</f>
        <v/>
      </c>
      <c r="AI3392" s="190">
        <f>IF(Z3392&lt;&gt;0,INT(12.91*POWER((Z3392-4),1.1)),0)</f>
        <v>0</v>
      </c>
      <c r="AJ3392" s="190" t="str">
        <f>IF(AA3392="","",IF(AA3392&lt;&gt;0,INT(0.2797*POWER(((100*AA3392)),1.35)),0))</f>
        <v/>
      </c>
      <c r="AK3392" s="191" t="str">
        <f>IF(AB3392="","",IF(AB3392&lt;&gt;0,INT(100.14*POWER((AB3392-1),1.08)),0))</f>
        <v/>
      </c>
      <c r="AL3392" s="192">
        <f>COUNT(J3392,Q3392,T3392,X3392,Y3392,AA3392,AB3392)</f>
        <v>0</v>
      </c>
      <c r="AM3392" s="193" t="str">
        <f>IF(AL3392=0,"",SUM(AC3392:AK3392))</f>
        <v/>
      </c>
    </row>
    <row r="3393" spans="1:39" customFormat="1" outlineLevel="1">
      <c r="B3393" s="256"/>
      <c r="C3393" s="124" t="s">
        <v>65</v>
      </c>
      <c r="D3393" s="103"/>
      <c r="E3393" s="103"/>
      <c r="F3393" s="219"/>
      <c r="G3393" s="220"/>
      <c r="H3393" s="104"/>
      <c r="I3393" s="105"/>
      <c r="J3393" s="107" t="str">
        <f>IFERROR((J3390-J3392)/J3392*100%,"")</f>
        <v/>
      </c>
      <c r="K3393" s="107" t="str">
        <f t="shared" ref="K3393:T3393" si="14987">IFERROR((K3392-K3390)/K3392*100%,"")</f>
        <v/>
      </c>
      <c r="L3393" s="107" t="str">
        <f t="shared" si="14987"/>
        <v/>
      </c>
      <c r="M3393" s="107" t="str">
        <f t="shared" si="14987"/>
        <v/>
      </c>
      <c r="N3393" s="107" t="str">
        <f t="shared" si="14987"/>
        <v/>
      </c>
      <c r="O3393" s="107" t="str">
        <f t="shared" si="14987"/>
        <v/>
      </c>
      <c r="P3393" s="107" t="str">
        <f t="shared" si="14987"/>
        <v/>
      </c>
      <c r="Q3393" s="107" t="str">
        <f t="shared" si="14987"/>
        <v/>
      </c>
      <c r="R3393" s="107" t="str">
        <f t="shared" si="14987"/>
        <v/>
      </c>
      <c r="S3393" s="107" t="str">
        <f t="shared" si="14987"/>
        <v/>
      </c>
      <c r="T3393" s="107" t="str">
        <f t="shared" si="14987"/>
        <v/>
      </c>
      <c r="U3393" s="107" t="str">
        <f t="shared" ref="U3393" si="14988">IFERROR((U3392-U3391)/U3392*100%,"")</f>
        <v/>
      </c>
      <c r="V3393" s="107" t="str">
        <f>IFERROR((V3390-V3392)/V3392*100%,"")</f>
        <v/>
      </c>
      <c r="W3393" s="107" t="str">
        <f>IFERROR((W3390-W3392)/W3392*100%,"")</f>
        <v/>
      </c>
      <c r="X3393" s="107" t="str">
        <f>IFERROR((X3390-X3392)/X3392*100%,"")</f>
        <v/>
      </c>
      <c r="Y3393" s="107" t="str">
        <f>IFERROR((Y3390-Y3392)/Y3392*100%,"")</f>
        <v/>
      </c>
      <c r="Z3393" s="107" t="str">
        <f t="shared" ref="Z3393" si="14989">IFERROR((Z3392-Z3391)/Z3392*100%,"")</f>
        <v/>
      </c>
      <c r="AA3393" s="107" t="str">
        <f>IFERROR((AA3392-AA3390)/AA3392*100%,"")</f>
        <v/>
      </c>
      <c r="AB3393" s="107" t="str">
        <f>IFERROR((AB3392-AB3390)/AB3392*100%,"")</f>
        <v/>
      </c>
      <c r="AC3393" s="194" t="str">
        <f t="shared" ref="AC3393" si="14990">IFERROR((AC3392-AC3391)/AC3392*100%,"")</f>
        <v/>
      </c>
      <c r="AD3393" s="194" t="str">
        <f t="shared" ref="AD3393" si="14991">IFERROR((AD3392-AD3391)/AD3392*100%,"")</f>
        <v/>
      </c>
      <c r="AE3393" s="194" t="str">
        <f t="shared" ref="AE3393" si="14992">IFERROR((AE3392-AE3391)/AE3392*100%,"")</f>
        <v/>
      </c>
      <c r="AF3393" s="194" t="str">
        <f t="shared" ref="AF3393" si="14993">IFERROR((AF3392-AF3391)/AF3392*100%,"")</f>
        <v/>
      </c>
      <c r="AG3393" s="194" t="str">
        <f t="shared" ref="AG3393" si="14994">IFERROR((AG3392-AG3391)/AG3392*100%,"")</f>
        <v/>
      </c>
      <c r="AH3393" s="194" t="str">
        <f t="shared" ref="AH3393" si="14995">IFERROR((AH3392-AH3391)/AH3392*100%,"")</f>
        <v/>
      </c>
      <c r="AI3393" s="194" t="str">
        <f t="shared" ref="AI3393" si="14996">IFERROR((AI3392-AI3391)/AI3392*100%,"")</f>
        <v/>
      </c>
      <c r="AJ3393" s="194" t="str">
        <f t="shared" ref="AJ3393" si="14997">IFERROR((AJ3392-AJ3391)/AJ3392*100%,"")</f>
        <v/>
      </c>
      <c r="AK3393" s="194" t="str">
        <f t="shared" ref="AK3393" si="14998">IFERROR((AK3392-AK3391)/AK3392*100%,"")</f>
        <v/>
      </c>
      <c r="AL3393" s="194" t="str">
        <f t="shared" ref="AL3393" si="14999">IFERROR((AL3392-AL3391)/AL3392*100%,"")</f>
        <v/>
      </c>
      <c r="AM3393" s="227" t="str">
        <f>IFERROR((AM3392-AM3390)/AM3392*100%,"")</f>
        <v/>
      </c>
    </row>
    <row r="3394" spans="1:39" customFormat="1" outlineLevel="1">
      <c r="A3394" t="str">
        <f>B3383&amp;C3394</f>
        <v>Surname, Forename7</v>
      </c>
      <c r="B3394" s="256"/>
      <c r="C3394" s="123">
        <v>7</v>
      </c>
      <c r="D3394" s="26" t="s">
        <v>22</v>
      </c>
      <c r="E3394" s="103"/>
      <c r="F3394" s="219"/>
      <c r="G3394" s="220"/>
      <c r="H3394" s="15"/>
      <c r="I3394" s="16"/>
      <c r="J3394" s="17"/>
      <c r="K3394" s="94"/>
      <c r="L3394" s="94"/>
      <c r="M3394" s="94"/>
      <c r="N3394" s="94"/>
      <c r="O3394" s="94"/>
      <c r="P3394" s="94"/>
      <c r="Q3394" s="17" t="str">
        <f>IF(SUM(K3394:P3394)=0,"",SUM(K3394:P3394))</f>
        <v/>
      </c>
      <c r="R3394" s="94"/>
      <c r="S3394" s="94"/>
      <c r="T3394" s="17" t="str">
        <f>IF(SUM(R3394:S3394)=0,"",SUM(R3394:S3394))</f>
        <v/>
      </c>
      <c r="U3394" s="17"/>
      <c r="V3394" s="94"/>
      <c r="W3394" s="17"/>
      <c r="X3394" s="94" t="str">
        <f>IFERROR(AVERAGE(V3394:W3394),"")</f>
        <v/>
      </c>
      <c r="Y3394" s="17"/>
      <c r="Z3394" s="17"/>
      <c r="AA3394" s="71"/>
      <c r="AB3394" s="17"/>
      <c r="AC3394" s="190" t="str">
        <f>IF(J3394="","",IF(J3394&lt;&gt;0,INT(25.4347*POWER((18-J3394),1.81)),0))</f>
        <v/>
      </c>
      <c r="AD3394" s="190" t="str">
        <f>IFERROR(IF(Q3394&lt;&gt;0,INT(0.14354*POWER(((10*Q3394)-220),1.4)),0),"")</f>
        <v/>
      </c>
      <c r="AE3394" s="190" t="str">
        <f>IFERROR(IF(T3394&lt;&gt;0,INT(51.39*POWER((T3394-1.5),1.05)),0),"")</f>
        <v/>
      </c>
      <c r="AF3394" s="190">
        <f>IF(U3394&lt;&gt;0,INT(0.8465*POWER(((100*U3394)-75),1.42)),0)</f>
        <v>0</v>
      </c>
      <c r="AG3394" s="190" t="str">
        <f>IFERROR(IF(X3394&lt;&gt;0,INT(1.53775*POWER((82-X3394),1.81)),0),"")</f>
        <v/>
      </c>
      <c r="AH3394" s="190" t="str">
        <f>IF(Y3394="","",IF(Y3394&lt;&gt;0,INT(5.74352*POWER((28.5-Y3394),1.92)),0))</f>
        <v/>
      </c>
      <c r="AI3394" s="190">
        <f>IF(Z3394&lt;&gt;0,INT(12.91*POWER((Z3394-4),1.1)),0)</f>
        <v>0</v>
      </c>
      <c r="AJ3394" s="190" t="str">
        <f>IF(AA3394="","",IF(AA3394&lt;&gt;0,INT(0.2797*POWER(((100*AA3394)),1.35)),0))</f>
        <v/>
      </c>
      <c r="AK3394" s="191" t="str">
        <f>IF(AB3394="","",IF(AB3394&lt;&gt;0,INT(100.14*POWER((AB3394-1),1.08)),0))</f>
        <v/>
      </c>
      <c r="AL3394" s="192">
        <f>COUNT(J3394,Q3394,T3394,X3394,Y3394,AA3394,AB3394)</f>
        <v>0</v>
      </c>
      <c r="AM3394" s="193" t="str">
        <f>IF(AL3394=0,"",SUM(AC3394:AK3394))</f>
        <v/>
      </c>
    </row>
    <row r="3395" spans="1:39" customFormat="1" outlineLevel="1">
      <c r="B3395" s="256"/>
      <c r="C3395" s="124" t="s">
        <v>65</v>
      </c>
      <c r="D3395" s="103"/>
      <c r="E3395" s="103"/>
      <c r="F3395" s="219"/>
      <c r="G3395" s="220"/>
      <c r="H3395" s="104"/>
      <c r="I3395" s="105"/>
      <c r="J3395" s="107" t="str">
        <f>IFERROR((J3392-J3394)/J3394*100%,"")</f>
        <v/>
      </c>
      <c r="K3395" s="107" t="str">
        <f t="shared" ref="K3395:T3395" si="15000">IFERROR((K3394-K3392)/K3394*100%,"")</f>
        <v/>
      </c>
      <c r="L3395" s="107" t="str">
        <f t="shared" si="15000"/>
        <v/>
      </c>
      <c r="M3395" s="107" t="str">
        <f t="shared" si="15000"/>
        <v/>
      </c>
      <c r="N3395" s="107" t="str">
        <f t="shared" si="15000"/>
        <v/>
      </c>
      <c r="O3395" s="107" t="str">
        <f t="shared" si="15000"/>
        <v/>
      </c>
      <c r="P3395" s="107" t="str">
        <f t="shared" si="15000"/>
        <v/>
      </c>
      <c r="Q3395" s="107" t="str">
        <f t="shared" si="15000"/>
        <v/>
      </c>
      <c r="R3395" s="107" t="str">
        <f t="shared" si="15000"/>
        <v/>
      </c>
      <c r="S3395" s="107" t="str">
        <f t="shared" si="15000"/>
        <v/>
      </c>
      <c r="T3395" s="107" t="str">
        <f t="shared" si="15000"/>
        <v/>
      </c>
      <c r="U3395" s="107" t="str">
        <f t="shared" ref="U3395" si="15001">IFERROR((U3394-U3393)/U3394*100%,"")</f>
        <v/>
      </c>
      <c r="V3395" s="107" t="str">
        <f>IFERROR((V3392-V3394)/V3394*100%,"")</f>
        <v/>
      </c>
      <c r="W3395" s="107" t="str">
        <f>IFERROR((W3392-W3394)/W3394*100%,"")</f>
        <v/>
      </c>
      <c r="X3395" s="107" t="str">
        <f>IFERROR((X3392-X3394)/X3394*100%,"")</f>
        <v/>
      </c>
      <c r="Y3395" s="107" t="str">
        <f>IFERROR((Y3392-Y3394)/Y3394*100%,"")</f>
        <v/>
      </c>
      <c r="Z3395" s="107" t="str">
        <f t="shared" ref="Z3395" si="15002">IFERROR((Z3394-Z3393)/Z3394*100%,"")</f>
        <v/>
      </c>
      <c r="AA3395" s="107" t="str">
        <f>IFERROR((AA3394-AA3392)/AA3394*100%,"")</f>
        <v/>
      </c>
      <c r="AB3395" s="107" t="str">
        <f>IFERROR((AB3394-AB3392)/AB3394*100%,"")</f>
        <v/>
      </c>
      <c r="AC3395" s="194" t="str">
        <f t="shared" ref="AC3395" si="15003">IFERROR((AC3394-AC3393)/AC3394*100%,"")</f>
        <v/>
      </c>
      <c r="AD3395" s="194" t="str">
        <f t="shared" ref="AD3395" si="15004">IFERROR((AD3394-AD3393)/AD3394*100%,"")</f>
        <v/>
      </c>
      <c r="AE3395" s="194" t="str">
        <f t="shared" ref="AE3395" si="15005">IFERROR((AE3394-AE3393)/AE3394*100%,"")</f>
        <v/>
      </c>
      <c r="AF3395" s="194" t="str">
        <f t="shared" ref="AF3395" si="15006">IFERROR((AF3394-AF3393)/AF3394*100%,"")</f>
        <v/>
      </c>
      <c r="AG3395" s="194" t="str">
        <f t="shared" ref="AG3395" si="15007">IFERROR((AG3394-AG3393)/AG3394*100%,"")</f>
        <v/>
      </c>
      <c r="AH3395" s="194" t="str">
        <f t="shared" ref="AH3395" si="15008">IFERROR((AH3394-AH3393)/AH3394*100%,"")</f>
        <v/>
      </c>
      <c r="AI3395" s="194" t="str">
        <f t="shared" ref="AI3395" si="15009">IFERROR((AI3394-AI3393)/AI3394*100%,"")</f>
        <v/>
      </c>
      <c r="AJ3395" s="194" t="str">
        <f t="shared" ref="AJ3395" si="15010">IFERROR((AJ3394-AJ3393)/AJ3394*100%,"")</f>
        <v/>
      </c>
      <c r="AK3395" s="194" t="str">
        <f t="shared" ref="AK3395" si="15011">IFERROR((AK3394-AK3393)/AK3394*100%,"")</f>
        <v/>
      </c>
      <c r="AL3395" s="194" t="str">
        <f t="shared" ref="AL3395" si="15012">IFERROR((AL3394-AL3393)/AL3394*100%,"")</f>
        <v/>
      </c>
      <c r="AM3395" s="227" t="str">
        <f>IFERROR((AM3394-AM3392)/AM3394*100%,"")</f>
        <v/>
      </c>
    </row>
    <row r="3396" spans="1:39" customFormat="1" outlineLevel="1">
      <c r="A3396" t="str">
        <f>B3383&amp;C3396</f>
        <v>Surname, Forename8</v>
      </c>
      <c r="B3396" s="256"/>
      <c r="C3396" s="123">
        <v>8</v>
      </c>
      <c r="D3396" s="26" t="s">
        <v>22</v>
      </c>
      <c r="E3396" s="103"/>
      <c r="F3396" s="219"/>
      <c r="G3396" s="220"/>
      <c r="H3396" s="15"/>
      <c r="I3396" s="16"/>
      <c r="J3396" s="17"/>
      <c r="K3396" s="94"/>
      <c r="L3396" s="94"/>
      <c r="M3396" s="94"/>
      <c r="N3396" s="94"/>
      <c r="O3396" s="94"/>
      <c r="P3396" s="94"/>
      <c r="Q3396" s="17" t="str">
        <f>IF(SUM(K3396:P3396)=0,"",SUM(K3396:P3396))</f>
        <v/>
      </c>
      <c r="R3396" s="94"/>
      <c r="S3396" s="94"/>
      <c r="T3396" s="17" t="str">
        <f>IF(SUM(R3396:S3396)=0,"",SUM(R3396:S3396))</f>
        <v/>
      </c>
      <c r="U3396" s="17"/>
      <c r="V3396" s="94"/>
      <c r="W3396" s="17"/>
      <c r="X3396" s="94" t="str">
        <f>IFERROR(AVERAGE(V3396:W3396),"")</f>
        <v/>
      </c>
      <c r="Y3396" s="17"/>
      <c r="Z3396" s="17"/>
      <c r="AA3396" s="71"/>
      <c r="AB3396" s="17"/>
      <c r="AC3396" s="190" t="str">
        <f>IF(J3396="","",IF(J3396&lt;&gt;0,INT(25.4347*POWER((18-J3396),1.81)),0))</f>
        <v/>
      </c>
      <c r="AD3396" s="190" t="str">
        <f>IFERROR(IF(Q3396&lt;&gt;0,INT(0.14354*POWER(((10*Q3396)-220),1.4)),0),"")</f>
        <v/>
      </c>
      <c r="AE3396" s="190" t="str">
        <f>IFERROR(IF(T3396&lt;&gt;0,INT(51.39*POWER((T3396-1.5),1.05)),0),"")</f>
        <v/>
      </c>
      <c r="AF3396" s="190">
        <f>IF(U3396&lt;&gt;0,INT(0.8465*POWER(((100*U3396)-75),1.42)),0)</f>
        <v>0</v>
      </c>
      <c r="AG3396" s="190" t="str">
        <f>IFERROR(IF(X3396&lt;&gt;0,INT(1.53775*POWER((82-X3396),1.81)),0),"")</f>
        <v/>
      </c>
      <c r="AH3396" s="190" t="str">
        <f>IF(Y3396="","",IF(Y3396&lt;&gt;0,INT(5.74352*POWER((28.5-Y3396),1.92)),0))</f>
        <v/>
      </c>
      <c r="AI3396" s="190">
        <f>IF(Z3396&lt;&gt;0,INT(12.91*POWER((Z3396-4),1.1)),0)</f>
        <v>0</v>
      </c>
      <c r="AJ3396" s="190" t="str">
        <f>IF(AA3396="","",IF(AA3396&lt;&gt;0,INT(0.2797*POWER(((100*AA3396)),1.35)),0))</f>
        <v/>
      </c>
      <c r="AK3396" s="191" t="str">
        <f>IF(AB3396="","",IF(AB3396&lt;&gt;0,INT(100.14*POWER((AB3396-1),1.08)),0))</f>
        <v/>
      </c>
      <c r="AL3396" s="192">
        <f>COUNT(J3396,Q3396,T3396,X3396,Y3396,AA3396,AB3396)</f>
        <v>0</v>
      </c>
      <c r="AM3396" s="193" t="str">
        <f>IF(AL3396=0,"",SUM(AC3396:AK3396))</f>
        <v/>
      </c>
    </row>
    <row r="3397" spans="1:39" customFormat="1" outlineLevel="1">
      <c r="B3397" s="256"/>
      <c r="C3397" s="124" t="s">
        <v>65</v>
      </c>
      <c r="D3397" s="103"/>
      <c r="E3397" s="103"/>
      <c r="F3397" s="219"/>
      <c r="G3397" s="220"/>
      <c r="H3397" s="104"/>
      <c r="I3397" s="105"/>
      <c r="J3397" s="107" t="str">
        <f>IFERROR((J3394-J3396)/J3396*100%,"")</f>
        <v/>
      </c>
      <c r="K3397" s="107" t="str">
        <f t="shared" ref="K3397:T3397" si="15013">IFERROR((K3396-K3394)/K3396*100%,"")</f>
        <v/>
      </c>
      <c r="L3397" s="107" t="str">
        <f t="shared" si="15013"/>
        <v/>
      </c>
      <c r="M3397" s="107" t="str">
        <f t="shared" si="15013"/>
        <v/>
      </c>
      <c r="N3397" s="107" t="str">
        <f t="shared" si="15013"/>
        <v/>
      </c>
      <c r="O3397" s="107" t="str">
        <f t="shared" si="15013"/>
        <v/>
      </c>
      <c r="P3397" s="107" t="str">
        <f t="shared" si="15013"/>
        <v/>
      </c>
      <c r="Q3397" s="107" t="str">
        <f t="shared" si="15013"/>
        <v/>
      </c>
      <c r="R3397" s="107" t="str">
        <f t="shared" si="15013"/>
        <v/>
      </c>
      <c r="S3397" s="107" t="str">
        <f t="shared" si="15013"/>
        <v/>
      </c>
      <c r="T3397" s="107" t="str">
        <f t="shared" si="15013"/>
        <v/>
      </c>
      <c r="U3397" s="107" t="str">
        <f t="shared" ref="U3397" si="15014">IFERROR((U3396-U3395)/U3396*100%,"")</f>
        <v/>
      </c>
      <c r="V3397" s="107" t="str">
        <f>IFERROR((V3394-V3396)/V3396*100%,"")</f>
        <v/>
      </c>
      <c r="W3397" s="107" t="str">
        <f>IFERROR((W3394-W3396)/W3396*100%,"")</f>
        <v/>
      </c>
      <c r="X3397" s="107" t="str">
        <f>IFERROR((X3394-X3396)/X3396*100%,"")</f>
        <v/>
      </c>
      <c r="Y3397" s="107" t="str">
        <f>IFERROR((Y3394-Y3396)/Y3396*100%,"")</f>
        <v/>
      </c>
      <c r="Z3397" s="107" t="str">
        <f t="shared" ref="Z3397" si="15015">IFERROR((Z3396-Z3395)/Z3396*100%,"")</f>
        <v/>
      </c>
      <c r="AA3397" s="107" t="str">
        <f>IFERROR((AA3396-AA3394)/AA3396*100%,"")</f>
        <v/>
      </c>
      <c r="AB3397" s="107" t="str">
        <f>IFERROR((AB3396-AB3394)/AB3396*100%,"")</f>
        <v/>
      </c>
      <c r="AC3397" s="194" t="str">
        <f t="shared" ref="AC3397" si="15016">IFERROR((AC3396-AC3395)/AC3396*100%,"")</f>
        <v/>
      </c>
      <c r="AD3397" s="194" t="str">
        <f t="shared" ref="AD3397" si="15017">IFERROR((AD3396-AD3395)/AD3396*100%,"")</f>
        <v/>
      </c>
      <c r="AE3397" s="194" t="str">
        <f t="shared" ref="AE3397" si="15018">IFERROR((AE3396-AE3395)/AE3396*100%,"")</f>
        <v/>
      </c>
      <c r="AF3397" s="194" t="str">
        <f t="shared" ref="AF3397" si="15019">IFERROR((AF3396-AF3395)/AF3396*100%,"")</f>
        <v/>
      </c>
      <c r="AG3397" s="194" t="str">
        <f t="shared" ref="AG3397" si="15020">IFERROR((AG3396-AG3395)/AG3396*100%,"")</f>
        <v/>
      </c>
      <c r="AH3397" s="194" t="str">
        <f t="shared" ref="AH3397" si="15021">IFERROR((AH3396-AH3395)/AH3396*100%,"")</f>
        <v/>
      </c>
      <c r="AI3397" s="194" t="str">
        <f t="shared" ref="AI3397" si="15022">IFERROR((AI3396-AI3395)/AI3396*100%,"")</f>
        <v/>
      </c>
      <c r="AJ3397" s="194" t="str">
        <f t="shared" ref="AJ3397" si="15023">IFERROR((AJ3396-AJ3395)/AJ3396*100%,"")</f>
        <v/>
      </c>
      <c r="AK3397" s="194" t="str">
        <f t="shared" ref="AK3397" si="15024">IFERROR((AK3396-AK3395)/AK3396*100%,"")</f>
        <v/>
      </c>
      <c r="AL3397" s="194" t="str">
        <f t="shared" ref="AL3397" si="15025">IFERROR((AL3396-AL3395)/AL3396*100%,"")</f>
        <v/>
      </c>
      <c r="AM3397" s="227" t="str">
        <f>IFERROR((AM3396-AM3394)/AM3396*100%,"")</f>
        <v/>
      </c>
    </row>
    <row r="3398" spans="1:39" customFormat="1" outlineLevel="1">
      <c r="A3398" t="str">
        <f>B3383&amp;C3398</f>
        <v>Surname, Forename9</v>
      </c>
      <c r="B3398" s="256"/>
      <c r="C3398" s="123">
        <v>9</v>
      </c>
      <c r="D3398" s="26" t="s">
        <v>22</v>
      </c>
      <c r="E3398" s="103"/>
      <c r="F3398" s="219"/>
      <c r="G3398" s="220"/>
      <c r="H3398" s="15"/>
      <c r="I3398" s="16"/>
      <c r="J3398" s="17"/>
      <c r="K3398" s="94"/>
      <c r="L3398" s="94"/>
      <c r="M3398" s="94"/>
      <c r="N3398" s="94"/>
      <c r="O3398" s="94"/>
      <c r="P3398" s="94"/>
      <c r="Q3398" s="17" t="str">
        <f>IF(SUM(K3398:P3398)=0,"",SUM(K3398:P3398))</f>
        <v/>
      </c>
      <c r="R3398" s="94"/>
      <c r="S3398" s="94"/>
      <c r="T3398" s="17" t="str">
        <f>IF(SUM(R3398:S3398)=0,"",SUM(R3398:S3398))</f>
        <v/>
      </c>
      <c r="U3398" s="17"/>
      <c r="V3398" s="94"/>
      <c r="W3398" s="17"/>
      <c r="X3398" s="94" t="str">
        <f>IFERROR(AVERAGE(V3398:W3398),"")</f>
        <v/>
      </c>
      <c r="Y3398" s="17"/>
      <c r="Z3398" s="17"/>
      <c r="AA3398" s="71"/>
      <c r="AB3398" s="17"/>
      <c r="AC3398" s="190" t="str">
        <f>IF(J3398="","",IF(J3398&lt;&gt;0,INT(25.4347*POWER((18-J3398),1.81)),0))</f>
        <v/>
      </c>
      <c r="AD3398" s="190" t="str">
        <f>IFERROR(IF(Q3398&lt;&gt;0,INT(0.14354*POWER(((10*Q3398)-220),1.4)),0),"")</f>
        <v/>
      </c>
      <c r="AE3398" s="190" t="str">
        <f>IFERROR(IF(T3398&lt;&gt;0,INT(51.39*POWER((T3398-1.5),1.05)),0),"")</f>
        <v/>
      </c>
      <c r="AF3398" s="190">
        <f>IF(U3398&lt;&gt;0,INT(0.8465*POWER(((100*U3398)-75),1.42)),0)</f>
        <v>0</v>
      </c>
      <c r="AG3398" s="190" t="str">
        <f>IFERROR(IF(X3398&lt;&gt;0,INT(1.53775*POWER((82-X3398),1.81)),0),"")</f>
        <v/>
      </c>
      <c r="AH3398" s="190" t="str">
        <f>IF(Y3398="","",IF(Y3398&lt;&gt;0,INT(5.74352*POWER((28.5-Y3398),1.92)),0))</f>
        <v/>
      </c>
      <c r="AI3398" s="190">
        <f>IF(Z3398&lt;&gt;0,INT(12.91*POWER((Z3398-4),1.1)),0)</f>
        <v>0</v>
      </c>
      <c r="AJ3398" s="190" t="str">
        <f>IF(AA3398="","",IF(AA3398&lt;&gt;0,INT(0.2797*POWER(((100*AA3398)),1.35)),0))</f>
        <v/>
      </c>
      <c r="AK3398" s="191" t="str">
        <f>IF(AB3398="","",IF(AB3398&lt;&gt;0,INT(100.14*POWER((AB3398-1),1.08)),0))</f>
        <v/>
      </c>
      <c r="AL3398" s="192">
        <f>COUNT(J3398,Q3398,T3398,X3398,Y3398,AA3398,AB3398)</f>
        <v>0</v>
      </c>
      <c r="AM3398" s="193" t="str">
        <f>IF(AL3398=0,"",SUM(AC3398:AK3398))</f>
        <v/>
      </c>
    </row>
    <row r="3399" spans="1:39" customFormat="1" outlineLevel="1">
      <c r="B3399" s="256"/>
      <c r="C3399" s="124" t="s">
        <v>65</v>
      </c>
      <c r="D3399" s="33"/>
      <c r="E3399" s="33"/>
      <c r="F3399" s="221"/>
      <c r="G3399" s="222"/>
      <c r="H3399" s="18"/>
      <c r="I3399" s="44"/>
      <c r="J3399" s="107" t="str">
        <f>IFERROR((J3396-J3398)/J3398*100%,"")</f>
        <v/>
      </c>
      <c r="K3399" s="107" t="str">
        <f t="shared" ref="K3399:T3399" si="15026">IFERROR((K3398-K3396)/K3398*100%,"")</f>
        <v/>
      </c>
      <c r="L3399" s="107" t="str">
        <f t="shared" si="15026"/>
        <v/>
      </c>
      <c r="M3399" s="107" t="str">
        <f t="shared" si="15026"/>
        <v/>
      </c>
      <c r="N3399" s="107" t="str">
        <f t="shared" si="15026"/>
        <v/>
      </c>
      <c r="O3399" s="107" t="str">
        <f t="shared" si="15026"/>
        <v/>
      </c>
      <c r="P3399" s="107" t="str">
        <f t="shared" si="15026"/>
        <v/>
      </c>
      <c r="Q3399" s="107" t="str">
        <f t="shared" si="15026"/>
        <v/>
      </c>
      <c r="R3399" s="107" t="str">
        <f t="shared" si="15026"/>
        <v/>
      </c>
      <c r="S3399" s="107" t="str">
        <f t="shared" si="15026"/>
        <v/>
      </c>
      <c r="T3399" s="107" t="str">
        <f t="shared" si="15026"/>
        <v/>
      </c>
      <c r="U3399" s="107" t="str">
        <f t="shared" ref="U3399" si="15027">IFERROR((U3398-U3397)/U3398*100%,"")</f>
        <v/>
      </c>
      <c r="V3399" s="107" t="str">
        <f>IFERROR((V3396-V3398)/V3398*100%,"")</f>
        <v/>
      </c>
      <c r="W3399" s="107" t="str">
        <f>IFERROR((W3396-W3398)/W3398*100%,"")</f>
        <v/>
      </c>
      <c r="X3399" s="107" t="str">
        <f>IFERROR((X3396-X3398)/X3398*100%,"")</f>
        <v/>
      </c>
      <c r="Y3399" s="107" t="str">
        <f>IFERROR((Y3396-Y3398)/Y3398*100%,"")</f>
        <v/>
      </c>
      <c r="Z3399" s="107" t="str">
        <f t="shared" ref="Z3399" si="15028">IFERROR((Z3398-Z3397)/Z3398*100%,"")</f>
        <v/>
      </c>
      <c r="AA3399" s="107" t="str">
        <f>IFERROR((AA3398-AA3396)/AA3398*100%,"")</f>
        <v/>
      </c>
      <c r="AB3399" s="107" t="str">
        <f>IFERROR((AB3398-AB3396)/AB3398*100%,"")</f>
        <v/>
      </c>
      <c r="AC3399" s="194" t="str">
        <f t="shared" ref="AC3399" si="15029">IFERROR((AC3398-AC3397)/AC3398*100%,"")</f>
        <v/>
      </c>
      <c r="AD3399" s="194" t="str">
        <f t="shared" ref="AD3399" si="15030">IFERROR((AD3398-AD3397)/AD3398*100%,"")</f>
        <v/>
      </c>
      <c r="AE3399" s="194" t="str">
        <f t="shared" ref="AE3399" si="15031">IFERROR((AE3398-AE3397)/AE3398*100%,"")</f>
        <v/>
      </c>
      <c r="AF3399" s="194" t="str">
        <f t="shared" ref="AF3399" si="15032">IFERROR((AF3398-AF3397)/AF3398*100%,"")</f>
        <v/>
      </c>
      <c r="AG3399" s="194" t="str">
        <f t="shared" ref="AG3399" si="15033">IFERROR((AG3398-AG3397)/AG3398*100%,"")</f>
        <v/>
      </c>
      <c r="AH3399" s="194" t="str">
        <f t="shared" ref="AH3399" si="15034">IFERROR((AH3398-AH3397)/AH3398*100%,"")</f>
        <v/>
      </c>
      <c r="AI3399" s="194" t="str">
        <f t="shared" ref="AI3399" si="15035">IFERROR((AI3398-AI3397)/AI3398*100%,"")</f>
        <v/>
      </c>
      <c r="AJ3399" s="194" t="str">
        <f t="shared" ref="AJ3399" si="15036">IFERROR((AJ3398-AJ3397)/AJ3398*100%,"")</f>
        <v/>
      </c>
      <c r="AK3399" s="194" t="str">
        <f t="shared" ref="AK3399" si="15037">IFERROR((AK3398-AK3397)/AK3398*100%,"")</f>
        <v/>
      </c>
      <c r="AL3399" s="194" t="str">
        <f t="shared" ref="AL3399" si="15038">IFERROR((AL3398-AL3397)/AL3398*100%,"")</f>
        <v/>
      </c>
      <c r="AM3399" s="227" t="str">
        <f>IFERROR((AM3398-AM3396)/AM3398*100%,"")</f>
        <v/>
      </c>
    </row>
    <row r="3400" spans="1:39" s="6" customFormat="1" outlineLevel="1">
      <c r="A3400" t="str">
        <f>B3383&amp;C3400</f>
        <v>Surname, Forename10</v>
      </c>
      <c r="B3400" s="256"/>
      <c r="C3400" s="125">
        <v>10</v>
      </c>
      <c r="D3400" s="33" t="s">
        <v>22</v>
      </c>
      <c r="E3400" s="33"/>
      <c r="F3400" s="223"/>
      <c r="G3400" s="224"/>
      <c r="H3400" s="18"/>
      <c r="I3400" s="44"/>
      <c r="J3400" s="34"/>
      <c r="K3400" s="34"/>
      <c r="L3400" s="34"/>
      <c r="M3400" s="34"/>
      <c r="N3400" s="34"/>
      <c r="O3400" s="34"/>
      <c r="P3400" s="34"/>
      <c r="Q3400" s="17" t="str">
        <f>IF(SUM(K3400:P3400)=0,"",SUM(K3400:P3400))</f>
        <v/>
      </c>
      <c r="R3400" s="94"/>
      <c r="S3400" s="94"/>
      <c r="T3400" s="17" t="str">
        <f>IF(SUM(R3400:S3400)=0,"",SUM(R3400:S3400))</f>
        <v/>
      </c>
      <c r="U3400" s="17"/>
      <c r="V3400" s="94"/>
      <c r="W3400" s="17"/>
      <c r="X3400" s="94" t="str">
        <f>IFERROR(AVERAGE(V3400:W3400),"")</f>
        <v/>
      </c>
      <c r="Y3400" s="17"/>
      <c r="Z3400" s="17"/>
      <c r="AA3400" s="71"/>
      <c r="AB3400" s="17"/>
      <c r="AC3400" s="190" t="str">
        <f>IF(J3400="","",IF(J3400&lt;&gt;0,INT(25.4347*POWER((18-J3400),1.81)),0))</f>
        <v/>
      </c>
      <c r="AD3400" s="190" t="str">
        <f>IFERROR(IF(Q3400&lt;&gt;0,INT(0.14354*POWER(((10*Q3400)-220),1.4)),0),"")</f>
        <v/>
      </c>
      <c r="AE3400" s="190" t="str">
        <f>IFERROR(IF(T3400&lt;&gt;0,INT(51.39*POWER((T3400-1.5),1.05)),0),"")</f>
        <v/>
      </c>
      <c r="AF3400" s="190">
        <f>IF(U3400&lt;&gt;0,INT(0.8465*POWER(((100*U3400)-75),1.42)),0)</f>
        <v>0</v>
      </c>
      <c r="AG3400" s="190" t="str">
        <f>IFERROR(IF(X3400&lt;&gt;0,INT(1.53775*POWER((82-X3400),1.81)),0),"")</f>
        <v/>
      </c>
      <c r="AH3400" s="190" t="str">
        <f>IF(Y3400="","",IF(Y3400&lt;&gt;0,INT(5.74352*POWER((28.5-Y3400),1.92)),0))</f>
        <v/>
      </c>
      <c r="AI3400" s="190">
        <f>IF(Z3400&lt;&gt;0,INT(12.91*POWER((Z3400-4),1.1)),0)</f>
        <v>0</v>
      </c>
      <c r="AJ3400" s="190" t="str">
        <f>IF(AA3400="","",IF(AA3400&lt;&gt;0,INT(0.2797*POWER(((100*AA3400)),1.35)),0))</f>
        <v/>
      </c>
      <c r="AK3400" s="191" t="str">
        <f>IF(AB3400="","",IF(AB3400&lt;&gt;0,INT(100.14*POWER((AB3400-1),1.08)),0))</f>
        <v/>
      </c>
      <c r="AL3400" s="192">
        <f>COUNT(J3400,Q3400,T3400,X3400,Y3400,AA3400,AB3400)</f>
        <v>0</v>
      </c>
      <c r="AM3400" s="193" t="str">
        <f>IF(AL3400=0,"",SUM(AC3400:AK3400))</f>
        <v/>
      </c>
    </row>
    <row r="3401" spans="1:39" s="6" customFormat="1" outlineLevel="1">
      <c r="A3401"/>
      <c r="B3401" s="257"/>
      <c r="C3401" s="126" t="s">
        <v>65</v>
      </c>
      <c r="D3401" s="33"/>
      <c r="E3401" s="33"/>
      <c r="F3401" s="223"/>
      <c r="G3401" s="224"/>
      <c r="H3401" s="18"/>
      <c r="I3401" s="44"/>
      <c r="J3401" s="107" t="str">
        <f>IFERROR((J3398-J3400)/J3400*100%,"")</f>
        <v/>
      </c>
      <c r="K3401" s="107" t="str">
        <f t="shared" ref="K3401:T3401" si="15039">IFERROR((K3400-K3398)/K3400*100%,"")</f>
        <v/>
      </c>
      <c r="L3401" s="107" t="str">
        <f t="shared" si="15039"/>
        <v/>
      </c>
      <c r="M3401" s="107" t="str">
        <f t="shared" si="15039"/>
        <v/>
      </c>
      <c r="N3401" s="107" t="str">
        <f t="shared" si="15039"/>
        <v/>
      </c>
      <c r="O3401" s="107" t="str">
        <f t="shared" si="15039"/>
        <v/>
      </c>
      <c r="P3401" s="107" t="str">
        <f t="shared" si="15039"/>
        <v/>
      </c>
      <c r="Q3401" s="107" t="str">
        <f t="shared" si="15039"/>
        <v/>
      </c>
      <c r="R3401" s="107" t="str">
        <f t="shared" si="15039"/>
        <v/>
      </c>
      <c r="S3401" s="107" t="str">
        <f t="shared" si="15039"/>
        <v/>
      </c>
      <c r="T3401" s="107" t="str">
        <f t="shared" si="15039"/>
        <v/>
      </c>
      <c r="U3401" s="107" t="str">
        <f t="shared" ref="U3401" si="15040">IFERROR((U3400-U3399)/U3400*100%,"")</f>
        <v/>
      </c>
      <c r="V3401" s="107" t="str">
        <f>IFERROR((V3398-V3400)/V3400*100%,"")</f>
        <v/>
      </c>
      <c r="W3401" s="107" t="str">
        <f>IFERROR((W3398-W3400)/W3400*100%,"")</f>
        <v/>
      </c>
      <c r="X3401" s="107" t="str">
        <f>IFERROR((X3398-X3400)/X3400*100%,"")</f>
        <v/>
      </c>
      <c r="Y3401" s="107" t="str">
        <f>IFERROR((Y3398-Y3400)/Y3400*100%,"")</f>
        <v/>
      </c>
      <c r="Z3401" s="107" t="str">
        <f t="shared" ref="Z3401" si="15041">IFERROR((Z3400-Z3399)/Z3400*100%,"")</f>
        <v/>
      </c>
      <c r="AA3401" s="107" t="str">
        <f>IFERROR((AA3400-AA3398)/AA3400*100%,"")</f>
        <v/>
      </c>
      <c r="AB3401" s="107" t="str">
        <f>IFERROR((AB3400-AB3398)/AB3400*100%,"")</f>
        <v/>
      </c>
      <c r="AC3401" s="194" t="str">
        <f t="shared" ref="AC3401" si="15042">IFERROR((AC3400-AC3399)/AC3400*100%,"")</f>
        <v/>
      </c>
      <c r="AD3401" s="194" t="str">
        <f t="shared" ref="AD3401" si="15043">IFERROR((AD3400-AD3399)/AD3400*100%,"")</f>
        <v/>
      </c>
      <c r="AE3401" s="194" t="str">
        <f t="shared" ref="AE3401" si="15044">IFERROR((AE3400-AE3399)/AE3400*100%,"")</f>
        <v/>
      </c>
      <c r="AF3401" s="194" t="str">
        <f t="shared" ref="AF3401" si="15045">IFERROR((AF3400-AF3399)/AF3400*100%,"")</f>
        <v/>
      </c>
      <c r="AG3401" s="194" t="str">
        <f t="shared" ref="AG3401" si="15046">IFERROR((AG3400-AG3399)/AG3400*100%,"")</f>
        <v/>
      </c>
      <c r="AH3401" s="194" t="str">
        <f t="shared" ref="AH3401" si="15047">IFERROR((AH3400-AH3399)/AH3400*100%,"")</f>
        <v/>
      </c>
      <c r="AI3401" s="194" t="str">
        <f t="shared" ref="AI3401" si="15048">IFERROR((AI3400-AI3399)/AI3400*100%,"")</f>
        <v/>
      </c>
      <c r="AJ3401" s="194" t="str">
        <f t="shared" ref="AJ3401" si="15049">IFERROR((AJ3400-AJ3399)/AJ3400*100%,"")</f>
        <v/>
      </c>
      <c r="AK3401" s="194" t="str">
        <f t="shared" ref="AK3401" si="15050">IFERROR((AK3400-AK3399)/AK3400*100%,"")</f>
        <v/>
      </c>
      <c r="AL3401" s="194" t="str">
        <f t="shared" ref="AL3401" si="15051">IFERROR((AL3400-AL3399)/AL3400*100%,"")</f>
        <v/>
      </c>
      <c r="AM3401" s="227" t="str">
        <f>IFERROR((AM3400-AM3398)/AM3400*100%,"")</f>
        <v/>
      </c>
    </row>
    <row r="3402" spans="1:39" s="45" customFormat="1" outlineLevel="1">
      <c r="B3402" s="115"/>
      <c r="C3402" s="32"/>
      <c r="D3402" s="33"/>
      <c r="E3402" s="33"/>
      <c r="F3402" s="33"/>
      <c r="G3402" s="33"/>
      <c r="H3402" s="18"/>
      <c r="I3402" s="44"/>
      <c r="J3402" s="34"/>
      <c r="K3402" s="34"/>
      <c r="L3402" s="34"/>
      <c r="M3402" s="34"/>
      <c r="N3402" s="34"/>
      <c r="O3402" s="34"/>
      <c r="P3402" s="34"/>
      <c r="Q3402" s="34"/>
      <c r="R3402" s="34"/>
      <c r="S3402" s="34"/>
      <c r="T3402" s="34"/>
      <c r="U3402" s="34"/>
      <c r="V3402" s="34"/>
      <c r="W3402" s="34"/>
      <c r="X3402" s="34"/>
      <c r="Y3402" s="34"/>
      <c r="Z3402" s="34"/>
      <c r="AA3402" s="34"/>
      <c r="AB3402" s="34"/>
      <c r="AC3402" s="195"/>
      <c r="AD3402" s="196"/>
      <c r="AE3402" s="196"/>
      <c r="AF3402" s="196"/>
      <c r="AG3402" s="196"/>
      <c r="AH3402" s="196"/>
      <c r="AI3402" s="196"/>
      <c r="AJ3402" s="196"/>
      <c r="AK3402" s="197"/>
      <c r="AL3402" s="196"/>
      <c r="AM3402" s="198"/>
    </row>
    <row r="3403" spans="1:39" s="6" customFormat="1" outlineLevel="1">
      <c r="B3403" s="116"/>
      <c r="C3403" s="35"/>
      <c r="D3403" s="36"/>
      <c r="E3403" s="36"/>
      <c r="F3403" s="36"/>
      <c r="G3403" s="36"/>
      <c r="H3403" s="37"/>
      <c r="I3403" s="38" t="s">
        <v>24</v>
      </c>
      <c r="J3403" s="21" t="e">
        <f>AVERAGE(J3383:J3384,J3386,J3388,J3390,J3392,J3394,J3396,J3398,J3400)</f>
        <v>#DIV/0!</v>
      </c>
      <c r="K3403" s="21" t="e">
        <f t="shared" ref="K3403:AB3403" si="15052">AVERAGE(K3383:K3384,K3386,K3388,K3390,K3392,K3394,K3396,K3398,K3400)</f>
        <v>#DIV/0!</v>
      </c>
      <c r="L3403" s="21" t="e">
        <f t="shared" si="15052"/>
        <v>#DIV/0!</v>
      </c>
      <c r="M3403" s="21" t="e">
        <f t="shared" si="15052"/>
        <v>#DIV/0!</v>
      </c>
      <c r="N3403" s="21" t="e">
        <f t="shared" si="15052"/>
        <v>#DIV/0!</v>
      </c>
      <c r="O3403" s="21" t="e">
        <f t="shared" si="15052"/>
        <v>#DIV/0!</v>
      </c>
      <c r="P3403" s="21" t="e">
        <f t="shared" si="15052"/>
        <v>#DIV/0!</v>
      </c>
      <c r="Q3403" s="21">
        <f t="shared" si="15052"/>
        <v>0</v>
      </c>
      <c r="R3403" s="21" t="e">
        <f t="shared" si="15052"/>
        <v>#DIV/0!</v>
      </c>
      <c r="S3403" s="21" t="e">
        <f t="shared" si="15052"/>
        <v>#DIV/0!</v>
      </c>
      <c r="T3403" s="21">
        <f t="shared" si="15052"/>
        <v>0</v>
      </c>
      <c r="U3403" s="21" t="e">
        <f t="shared" si="15052"/>
        <v>#DIV/0!</v>
      </c>
      <c r="V3403" s="21" t="e">
        <f t="shared" si="15052"/>
        <v>#DIV/0!</v>
      </c>
      <c r="W3403" s="21" t="e">
        <f t="shared" si="15052"/>
        <v>#DIV/0!</v>
      </c>
      <c r="X3403" s="21" t="e">
        <f t="shared" si="15052"/>
        <v>#DIV/0!</v>
      </c>
      <c r="Y3403" s="21" t="e">
        <f t="shared" si="15052"/>
        <v>#DIV/0!</v>
      </c>
      <c r="Z3403" s="21" t="e">
        <f t="shared" si="15052"/>
        <v>#DIV/0!</v>
      </c>
      <c r="AA3403" s="21" t="e">
        <f t="shared" si="15052"/>
        <v>#DIV/0!</v>
      </c>
      <c r="AB3403" s="21" t="e">
        <f t="shared" si="15052"/>
        <v>#DIV/0!</v>
      </c>
      <c r="AC3403" s="199"/>
      <c r="AD3403" s="200"/>
      <c r="AE3403" s="200"/>
      <c r="AF3403" s="200"/>
      <c r="AG3403" s="200"/>
      <c r="AH3403" s="200"/>
      <c r="AI3403" s="200"/>
      <c r="AJ3403" s="200"/>
      <c r="AK3403" s="201"/>
      <c r="AL3403" s="200"/>
      <c r="AM3403" s="202"/>
    </row>
    <row r="3404" spans="1:39" s="6" customFormat="1" outlineLevel="1">
      <c r="B3404" s="116"/>
      <c r="C3404" s="35"/>
      <c r="D3404" s="36"/>
      <c r="E3404" s="36"/>
      <c r="F3404" s="36"/>
      <c r="G3404" s="36"/>
      <c r="H3404" s="37"/>
      <c r="I3404" s="38" t="s">
        <v>26</v>
      </c>
      <c r="J3404" s="21">
        <f>MIN(J3383:J3384,J3386,J3388,J3390,J3392,J3394,J3396,J3398,J3400)</f>
        <v>0</v>
      </c>
      <c r="K3404" s="21">
        <f t="shared" ref="K3404:AB3404" si="15053">MIN(K3383:K3384,K3386,K3388,K3390,K3392,K3394,K3396,K3398,K3400)</f>
        <v>0</v>
      </c>
      <c r="L3404" s="21">
        <f t="shared" si="15053"/>
        <v>0</v>
      </c>
      <c r="M3404" s="21">
        <f t="shared" si="15053"/>
        <v>0</v>
      </c>
      <c r="N3404" s="21">
        <f t="shared" si="15053"/>
        <v>0</v>
      </c>
      <c r="O3404" s="21">
        <f t="shared" si="15053"/>
        <v>0</v>
      </c>
      <c r="P3404" s="21">
        <f t="shared" si="15053"/>
        <v>0</v>
      </c>
      <c r="Q3404" s="21">
        <f t="shared" si="15053"/>
        <v>0</v>
      </c>
      <c r="R3404" s="21">
        <f t="shared" si="15053"/>
        <v>0</v>
      </c>
      <c r="S3404" s="21">
        <f t="shared" si="15053"/>
        <v>0</v>
      </c>
      <c r="T3404" s="21">
        <f t="shared" si="15053"/>
        <v>0</v>
      </c>
      <c r="U3404" s="21">
        <f t="shared" si="15053"/>
        <v>0</v>
      </c>
      <c r="V3404" s="21">
        <f t="shared" si="15053"/>
        <v>0</v>
      </c>
      <c r="W3404" s="21">
        <f t="shared" si="15053"/>
        <v>0</v>
      </c>
      <c r="X3404" s="21" t="e">
        <f t="shared" si="15053"/>
        <v>#DIV/0!</v>
      </c>
      <c r="Y3404" s="21">
        <f t="shared" si="15053"/>
        <v>0</v>
      </c>
      <c r="Z3404" s="21">
        <f t="shared" si="15053"/>
        <v>0</v>
      </c>
      <c r="AA3404" s="21">
        <f t="shared" si="15053"/>
        <v>0</v>
      </c>
      <c r="AB3404" s="21">
        <f t="shared" si="15053"/>
        <v>0</v>
      </c>
      <c r="AC3404" s="199"/>
      <c r="AD3404" s="200"/>
      <c r="AE3404" s="200"/>
      <c r="AF3404" s="200"/>
      <c r="AG3404" s="200"/>
      <c r="AH3404" s="200"/>
      <c r="AI3404" s="200"/>
      <c r="AJ3404" s="200"/>
      <c r="AK3404" s="201"/>
      <c r="AL3404" s="200"/>
      <c r="AM3404" s="202"/>
    </row>
    <row r="3405" spans="1:39" s="6" customFormat="1" outlineLevel="1">
      <c r="B3405" s="116"/>
      <c r="C3405" s="35"/>
      <c r="D3405" s="36"/>
      <c r="E3405" s="36"/>
      <c r="F3405" s="36"/>
      <c r="G3405" s="36"/>
      <c r="H3405" s="37"/>
      <c r="I3405" s="38" t="s">
        <v>25</v>
      </c>
      <c r="J3405" s="21">
        <f>MAX(J3383:J3384,J3386,J3388,J3390,J3392,J3394,J3396,J3398,J3400)</f>
        <v>0</v>
      </c>
      <c r="K3405" s="21">
        <f t="shared" ref="K3405:AB3405" si="15054">MAX(K3383:K3384,K3386,K3388,K3390,K3392,K3394,K3396,K3398,K3400)</f>
        <v>0</v>
      </c>
      <c r="L3405" s="21">
        <f t="shared" si="15054"/>
        <v>0</v>
      </c>
      <c r="M3405" s="21">
        <f t="shared" si="15054"/>
        <v>0</v>
      </c>
      <c r="N3405" s="21">
        <f t="shared" si="15054"/>
        <v>0</v>
      </c>
      <c r="O3405" s="21">
        <f t="shared" si="15054"/>
        <v>0</v>
      </c>
      <c r="P3405" s="21">
        <f t="shared" si="15054"/>
        <v>0</v>
      </c>
      <c r="Q3405" s="21">
        <f t="shared" si="15054"/>
        <v>0</v>
      </c>
      <c r="R3405" s="21">
        <f t="shared" si="15054"/>
        <v>0</v>
      </c>
      <c r="S3405" s="21">
        <f t="shared" si="15054"/>
        <v>0</v>
      </c>
      <c r="T3405" s="21">
        <f t="shared" si="15054"/>
        <v>0</v>
      </c>
      <c r="U3405" s="21">
        <f t="shared" si="15054"/>
        <v>0</v>
      </c>
      <c r="V3405" s="21">
        <f t="shared" si="15054"/>
        <v>0</v>
      </c>
      <c r="W3405" s="21">
        <f t="shared" si="15054"/>
        <v>0</v>
      </c>
      <c r="X3405" s="21" t="e">
        <f t="shared" si="15054"/>
        <v>#DIV/0!</v>
      </c>
      <c r="Y3405" s="21">
        <f t="shared" si="15054"/>
        <v>0</v>
      </c>
      <c r="Z3405" s="21">
        <f t="shared" si="15054"/>
        <v>0</v>
      </c>
      <c r="AA3405" s="21">
        <f t="shared" si="15054"/>
        <v>0</v>
      </c>
      <c r="AB3405" s="21">
        <f t="shared" si="15054"/>
        <v>0</v>
      </c>
      <c r="AC3405" s="199"/>
      <c r="AD3405" s="200"/>
      <c r="AE3405" s="200"/>
      <c r="AF3405" s="200"/>
      <c r="AG3405" s="200"/>
      <c r="AH3405" s="200"/>
      <c r="AI3405" s="200"/>
      <c r="AJ3405" s="200"/>
      <c r="AK3405" s="201"/>
      <c r="AL3405" s="200"/>
      <c r="AM3405" s="202"/>
    </row>
    <row r="3406" spans="1:39" s="6" customFormat="1" outlineLevel="1">
      <c r="B3406" s="116"/>
      <c r="C3406" s="35"/>
      <c r="D3406" s="36"/>
      <c r="E3406" s="36"/>
      <c r="F3406" s="36"/>
      <c r="G3406" s="36"/>
      <c r="H3406" s="37"/>
      <c r="I3406" s="38"/>
      <c r="J3406" s="21"/>
      <c r="K3406" s="21"/>
      <c r="L3406" s="21"/>
      <c r="M3406" s="21"/>
      <c r="N3406" s="21"/>
      <c r="O3406" s="21"/>
      <c r="P3406" s="21"/>
      <c r="Q3406" s="21"/>
      <c r="R3406" s="21"/>
      <c r="S3406" s="21"/>
      <c r="T3406" s="21"/>
      <c r="U3406" s="21"/>
      <c r="V3406" s="21"/>
      <c r="W3406" s="21"/>
      <c r="X3406" s="21"/>
      <c r="Y3406" s="21"/>
      <c r="Z3406" s="21"/>
      <c r="AA3406" s="21"/>
      <c r="AB3406" s="21"/>
      <c r="AC3406" s="200"/>
      <c r="AD3406" s="200"/>
      <c r="AE3406" s="200"/>
      <c r="AF3406" s="200"/>
      <c r="AG3406" s="200"/>
      <c r="AH3406" s="200"/>
      <c r="AI3406" s="200"/>
      <c r="AJ3406" s="200"/>
      <c r="AK3406" s="200"/>
      <c r="AL3406" s="200"/>
      <c r="AM3406" s="202"/>
    </row>
    <row r="3407" spans="1:39" s="31" customFormat="1" ht="16.5" outlineLevel="1" thickBot="1">
      <c r="B3407" s="117"/>
      <c r="C3407" s="39"/>
      <c r="D3407" s="40"/>
      <c r="E3407" s="40"/>
      <c r="F3407" s="40"/>
      <c r="G3407" s="40"/>
      <c r="H3407" s="41"/>
      <c r="I3407" s="42"/>
      <c r="J3407" s="43"/>
      <c r="K3407" s="43"/>
      <c r="L3407" s="43"/>
      <c r="M3407" s="43"/>
      <c r="N3407" s="43"/>
      <c r="O3407" s="43"/>
      <c r="P3407" s="43"/>
      <c r="Q3407" s="43"/>
      <c r="R3407" s="43"/>
      <c r="S3407" s="43"/>
      <c r="T3407" s="43"/>
      <c r="U3407" s="43"/>
      <c r="V3407" s="43"/>
      <c r="W3407" s="43"/>
      <c r="X3407" s="43"/>
      <c r="Y3407" s="43"/>
      <c r="Z3407" s="43"/>
      <c r="AA3407" s="43"/>
      <c r="AB3407" s="43"/>
      <c r="AC3407" s="204"/>
      <c r="AD3407" s="204"/>
      <c r="AE3407" s="204"/>
      <c r="AF3407" s="204"/>
      <c r="AG3407" s="204"/>
      <c r="AH3407" s="204"/>
      <c r="AI3407" s="204"/>
      <c r="AJ3407" s="204"/>
      <c r="AK3407" s="204"/>
      <c r="AL3407" s="204"/>
      <c r="AM3407" s="205"/>
    </row>
    <row r="3408" spans="1:39" customFormat="1">
      <c r="B3408" s="118"/>
      <c r="C3408" s="28"/>
      <c r="D3408" s="19"/>
      <c r="E3408" s="19"/>
      <c r="F3408" s="19"/>
      <c r="G3408" s="19"/>
      <c r="H3408" s="29"/>
      <c r="I3408" s="20"/>
      <c r="J3408" s="30"/>
      <c r="K3408" s="30"/>
      <c r="L3408" s="30"/>
      <c r="M3408" s="30"/>
      <c r="N3408" s="30"/>
      <c r="O3408" s="30"/>
      <c r="P3408" s="30"/>
      <c r="Q3408" s="30"/>
      <c r="R3408" s="30"/>
      <c r="S3408" s="30"/>
      <c r="T3408" s="30"/>
      <c r="U3408" s="30"/>
      <c r="V3408" s="30"/>
      <c r="W3408" s="30"/>
      <c r="X3408" s="30"/>
      <c r="Y3408" s="30"/>
      <c r="Z3408" s="30"/>
      <c r="AA3408" s="30"/>
      <c r="AB3408" s="30"/>
      <c r="AC3408" s="206"/>
      <c r="AD3408" s="206"/>
      <c r="AE3408" s="206"/>
      <c r="AF3408" s="206"/>
      <c r="AG3408" s="206"/>
      <c r="AH3408" s="206"/>
      <c r="AI3408" s="206"/>
      <c r="AJ3408" s="206"/>
      <c r="AK3408" s="206"/>
      <c r="AL3408" s="206"/>
      <c r="AM3408" s="207"/>
    </row>
    <row r="3409" spans="1:39" customFormat="1" outlineLevel="1">
      <c r="B3409" s="114" t="s">
        <v>41</v>
      </c>
      <c r="C3409" s="28"/>
      <c r="D3409" s="19"/>
      <c r="E3409" s="19"/>
      <c r="F3409" s="19"/>
      <c r="G3409" s="19"/>
      <c r="H3409" s="29"/>
      <c r="I3409" s="20"/>
      <c r="J3409" s="30"/>
      <c r="K3409" s="30"/>
      <c r="L3409" s="30"/>
      <c r="M3409" s="30"/>
      <c r="N3409" s="30"/>
      <c r="O3409" s="30"/>
      <c r="P3409" s="30"/>
      <c r="Q3409" s="30"/>
      <c r="R3409" s="30"/>
      <c r="S3409" s="30"/>
      <c r="T3409" s="30"/>
      <c r="U3409" s="30"/>
      <c r="V3409" s="30"/>
      <c r="W3409" s="30"/>
      <c r="X3409" s="30"/>
      <c r="Y3409" s="30"/>
      <c r="Z3409" s="30"/>
      <c r="AA3409" s="30"/>
      <c r="AB3409" s="30"/>
      <c r="AC3409" s="206"/>
      <c r="AD3409" s="206"/>
      <c r="AE3409" s="206"/>
      <c r="AF3409" s="206"/>
      <c r="AG3409" s="206"/>
      <c r="AH3409" s="206"/>
      <c r="AI3409" s="206"/>
      <c r="AJ3409" s="206"/>
      <c r="AK3409" s="206"/>
      <c r="AL3409" s="206"/>
      <c r="AM3409" s="207"/>
    </row>
    <row r="3410" spans="1:39" customFormat="1" outlineLevel="1">
      <c r="A3410" t="str">
        <f>B3410&amp;C3410</f>
        <v>Surname, Forename1</v>
      </c>
      <c r="B3410" s="255" t="s">
        <v>28</v>
      </c>
      <c r="C3410" s="122">
        <v>1</v>
      </c>
      <c r="D3410" s="26" t="s">
        <v>22</v>
      </c>
      <c r="E3410" s="103"/>
      <c r="F3410" s="217"/>
      <c r="G3410" s="218"/>
      <c r="H3410" s="16"/>
      <c r="I3410" s="16"/>
      <c r="J3410" s="17"/>
      <c r="K3410" s="94"/>
      <c r="L3410" s="94"/>
      <c r="M3410" s="94"/>
      <c r="N3410" s="94"/>
      <c r="O3410" s="94"/>
      <c r="P3410" s="94"/>
      <c r="Q3410" s="17">
        <f>SUM(K3410:P3410)</f>
        <v>0</v>
      </c>
      <c r="R3410" s="94"/>
      <c r="S3410" s="94"/>
      <c r="T3410" s="17">
        <f>SUM(R3410:S3410)</f>
        <v>0</v>
      </c>
      <c r="U3410" s="17"/>
      <c r="V3410" s="94"/>
      <c r="W3410" s="17"/>
      <c r="X3410" s="94" t="e">
        <f>AVERAGE(V3410:W3410)</f>
        <v>#DIV/0!</v>
      </c>
      <c r="Y3410" s="17"/>
      <c r="Z3410" s="17"/>
      <c r="AA3410" s="17"/>
      <c r="AB3410" s="17"/>
      <c r="AC3410" s="190">
        <f>IF(J3410&lt;&gt;0,INT(25.4347*POWER((18-J3410),1.81)),0)</f>
        <v>0</v>
      </c>
      <c r="AD3410" s="190">
        <f>IF(Q3410&lt;&gt;0,INT(0.14354*POWER(((10*Q3410)-220),1.4)),0)</f>
        <v>0</v>
      </c>
      <c r="AE3410" s="190">
        <f>IF(T3410&lt;&gt;0,INT(51.39*POWER((T3410-1.5),1.05)),0)</f>
        <v>0</v>
      </c>
      <c r="AF3410" s="190">
        <f>IF(U3410&lt;&gt;0,INT(0.8465*POWER(((100*U3410)-75),1.42)),0)</f>
        <v>0</v>
      </c>
      <c r="AG3410" s="190" t="e">
        <f>IF(X3410&lt;&gt;0,INT(1.53775*POWER((82-X3410),1.81)),0)</f>
        <v>#DIV/0!</v>
      </c>
      <c r="AH3410" s="190">
        <f>IF(Y3410&lt;&gt;0,INT(5.74352*POWER((28.5-Y3410),1.92)),0)</f>
        <v>0</v>
      </c>
      <c r="AI3410" s="190">
        <f>IF(Z3410&lt;&gt;0,INT(12.91*POWER((Z3410-4),1.1)),0)</f>
        <v>0</v>
      </c>
      <c r="AJ3410" s="190">
        <f>IF(AA3410&lt;&gt;0,INT(0.2797*POWER(((100*AA3410)),1.35)),0)</f>
        <v>0</v>
      </c>
      <c r="AK3410" s="191">
        <f>IF(AB3410&lt;&gt;0,INT(100.14*POWER((AB3410-1),1.08)),0)</f>
        <v>0</v>
      </c>
      <c r="AL3410" s="208">
        <v>7</v>
      </c>
      <c r="AM3410" s="193" t="e">
        <f>SUM(AC3410:AK3410)</f>
        <v>#DIV/0!</v>
      </c>
    </row>
    <row r="3411" spans="1:39" customFormat="1" outlineLevel="1">
      <c r="A3411" t="str">
        <f>B3410&amp;C3411</f>
        <v>Surname, Forename2</v>
      </c>
      <c r="B3411" s="256"/>
      <c r="C3411" s="123">
        <v>2</v>
      </c>
      <c r="D3411" s="26" t="s">
        <v>22</v>
      </c>
      <c r="E3411" s="103"/>
      <c r="F3411" s="219"/>
      <c r="G3411" s="220"/>
      <c r="H3411" s="15"/>
      <c r="I3411" s="16"/>
      <c r="J3411" s="17"/>
      <c r="K3411" s="94"/>
      <c r="L3411" s="94"/>
      <c r="M3411" s="94"/>
      <c r="N3411" s="94"/>
      <c r="O3411" s="94"/>
      <c r="P3411" s="94"/>
      <c r="Q3411" s="17" t="str">
        <f>IF(SUM(K3411:P3411)=0,"",SUM(K3411:P3411))</f>
        <v/>
      </c>
      <c r="R3411" s="94"/>
      <c r="S3411" s="94"/>
      <c r="T3411" s="17" t="str">
        <f>IF(SUM(R3411:S3411)=0,"",SUM(R3411:S3411))</f>
        <v/>
      </c>
      <c r="U3411" s="17"/>
      <c r="V3411" s="94"/>
      <c r="W3411" s="17"/>
      <c r="X3411" s="94" t="str">
        <f>IFERROR(AVERAGE(V3411:W3411),"")</f>
        <v/>
      </c>
      <c r="Y3411" s="17"/>
      <c r="Z3411" s="17"/>
      <c r="AA3411" s="71"/>
      <c r="AB3411" s="17"/>
      <c r="AC3411" s="190" t="str">
        <f>IF(J3411="","",IF(J3411&lt;&gt;0,INT(25.4347*POWER((18-J3411),1.81)),0))</f>
        <v/>
      </c>
      <c r="AD3411" s="190" t="str">
        <f>IFERROR(IF(Q3411&lt;&gt;0,INT(0.14354*POWER(((10*Q3411)-220),1.4)),0),"")</f>
        <v/>
      </c>
      <c r="AE3411" s="190" t="str">
        <f>IFERROR(IF(T3411&lt;&gt;0,INT(51.39*POWER((T3411-1.5),1.05)),0),"")</f>
        <v/>
      </c>
      <c r="AF3411" s="190">
        <f>IF(U3411&lt;&gt;0,INT(0.8465*POWER(((100*U3411)-75),1.42)),0)</f>
        <v>0</v>
      </c>
      <c r="AG3411" s="190" t="str">
        <f>IFERROR(IF(X3411&lt;&gt;0,INT(1.53775*POWER((82-X3411),1.81)),0),"")</f>
        <v/>
      </c>
      <c r="AH3411" s="190" t="str">
        <f>IF(Y3411="","",IF(Y3411&lt;&gt;0,INT(5.74352*POWER((28.5-Y3411),1.92)),0))</f>
        <v/>
      </c>
      <c r="AI3411" s="190">
        <f>IF(Z3411&lt;&gt;0,INT(12.91*POWER((Z3411-4),1.1)),0)</f>
        <v>0</v>
      </c>
      <c r="AJ3411" s="190" t="str">
        <f>IF(AA3411="","",IF(AA3411&lt;&gt;0,INT(0.2797*POWER(((100*AA3411)),1.35)),0))</f>
        <v/>
      </c>
      <c r="AK3411" s="191" t="str">
        <f>IF(AB3411="","",IF(AB3411&lt;&gt;0,INT(100.14*POWER((AB3411-1),1.08)),0))</f>
        <v/>
      </c>
      <c r="AL3411" s="192">
        <f>COUNT(J3411,Q3411,T3411,X3411,Y3411,AA3411,AB3411)</f>
        <v>0</v>
      </c>
      <c r="AM3411" s="193" t="str">
        <f>IF(AL3411=0,"",SUM(AC3411:AK3411))</f>
        <v/>
      </c>
    </row>
    <row r="3412" spans="1:39" customFormat="1" outlineLevel="1">
      <c r="B3412" s="256"/>
      <c r="C3412" s="124" t="s">
        <v>65</v>
      </c>
      <c r="D3412" s="103"/>
      <c r="E3412" s="103"/>
      <c r="F3412" s="219"/>
      <c r="G3412" s="220"/>
      <c r="H3412" s="104"/>
      <c r="I3412" s="105"/>
      <c r="J3412" s="107" t="str">
        <f>IFERROR((J3410-J3411)/J3411*100%,"")</f>
        <v/>
      </c>
      <c r="K3412" s="107" t="str">
        <f>IFERROR((K3411-K3410)/K3411*100%,"")</f>
        <v/>
      </c>
      <c r="L3412" s="107" t="str">
        <f t="shared" ref="L3412:S3412" si="15055">IFERROR((L3411-L3410)/L3411*100%,"")</f>
        <v/>
      </c>
      <c r="M3412" s="107" t="str">
        <f t="shared" si="15055"/>
        <v/>
      </c>
      <c r="N3412" s="107" t="str">
        <f t="shared" si="15055"/>
        <v/>
      </c>
      <c r="O3412" s="107" t="str">
        <f t="shared" si="15055"/>
        <v/>
      </c>
      <c r="P3412" s="107" t="str">
        <f t="shared" si="15055"/>
        <v/>
      </c>
      <c r="Q3412" s="107" t="str">
        <f t="shared" si="15055"/>
        <v/>
      </c>
      <c r="R3412" s="107" t="str">
        <f t="shared" si="15055"/>
        <v/>
      </c>
      <c r="S3412" s="107" t="str">
        <f t="shared" si="15055"/>
        <v/>
      </c>
      <c r="T3412" s="107" t="str">
        <f>IFERROR((T3411-T3410)/T3411*100%,"")</f>
        <v/>
      </c>
      <c r="U3412" s="107" t="str">
        <f t="shared" ref="U3412" si="15056">IFERROR((U3411-U3410)/U3411*100%,"")</f>
        <v/>
      </c>
      <c r="V3412" s="107" t="str">
        <f>IFERROR((V3410-V3411)/V3411*100%,"")</f>
        <v/>
      </c>
      <c r="W3412" s="107" t="str">
        <f>IFERROR((W3410-W3411)/W3411*100%,"")</f>
        <v/>
      </c>
      <c r="X3412" s="107" t="str">
        <f>IFERROR((X3410-X3411)/X3411*100%,"")</f>
        <v/>
      </c>
      <c r="Y3412" s="107" t="str">
        <f>IFERROR((Y3410-Y3411)/Y3411*100%,"")</f>
        <v/>
      </c>
      <c r="Z3412" s="107" t="str">
        <f t="shared" ref="Z3412:AB3412" si="15057">IFERROR((Z3411-Z3410)/Z3411*100%,"")</f>
        <v/>
      </c>
      <c r="AA3412" s="107" t="str">
        <f t="shared" si="15057"/>
        <v/>
      </c>
      <c r="AB3412" s="107" t="str">
        <f t="shared" si="15057"/>
        <v/>
      </c>
      <c r="AC3412" s="194" t="str">
        <f t="shared" ref="AC3412" si="15058">IFERROR((AC3411-AC3410)/AC3411*100%,"")</f>
        <v/>
      </c>
      <c r="AD3412" s="194" t="str">
        <f t="shared" ref="AD3412" si="15059">IFERROR((AD3411-AD3410)/AD3411*100%,"")</f>
        <v/>
      </c>
      <c r="AE3412" s="194" t="str">
        <f t="shared" ref="AE3412" si="15060">IFERROR((AE3411-AE3410)/AE3411*100%,"")</f>
        <v/>
      </c>
      <c r="AF3412" s="194" t="str">
        <f t="shared" ref="AF3412" si="15061">IFERROR((AF3411-AF3410)/AF3411*100%,"")</f>
        <v/>
      </c>
      <c r="AG3412" s="194" t="str">
        <f t="shared" ref="AG3412" si="15062">IFERROR((AG3411-AG3410)/AG3411*100%,"")</f>
        <v/>
      </c>
      <c r="AH3412" s="194" t="str">
        <f t="shared" ref="AH3412" si="15063">IFERROR((AH3411-AH3410)/AH3411*100%,"")</f>
        <v/>
      </c>
      <c r="AI3412" s="194" t="str">
        <f t="shared" ref="AI3412" si="15064">IFERROR((AI3411-AI3410)/AI3411*100%,"")</f>
        <v/>
      </c>
      <c r="AJ3412" s="194" t="str">
        <f t="shared" ref="AJ3412" si="15065">IFERROR((AJ3411-AJ3410)/AJ3411*100%,"")</f>
        <v/>
      </c>
      <c r="AK3412" s="194" t="str">
        <f t="shared" ref="AK3412" si="15066">IFERROR((AK3411-AK3410)/AK3411*100%,"")</f>
        <v/>
      </c>
      <c r="AL3412" s="194" t="str">
        <f t="shared" ref="AL3412:AM3412" si="15067">IFERROR((AL3411-AL3410)/AL3411*100%,"")</f>
        <v/>
      </c>
      <c r="AM3412" s="228" t="str">
        <f t="shared" si="15067"/>
        <v/>
      </c>
    </row>
    <row r="3413" spans="1:39" customFormat="1" outlineLevel="1">
      <c r="A3413" t="str">
        <f>B3410&amp;C3413</f>
        <v>Surname, Forename3</v>
      </c>
      <c r="B3413" s="256"/>
      <c r="C3413" s="123">
        <v>3</v>
      </c>
      <c r="D3413" s="26" t="s">
        <v>22</v>
      </c>
      <c r="E3413" s="103"/>
      <c r="F3413" s="219"/>
      <c r="G3413" s="220"/>
      <c r="H3413" s="15"/>
      <c r="I3413" s="16"/>
      <c r="J3413" s="17"/>
      <c r="K3413" s="94"/>
      <c r="L3413" s="94"/>
      <c r="M3413" s="94"/>
      <c r="N3413" s="94"/>
      <c r="O3413" s="94"/>
      <c r="P3413" s="94"/>
      <c r="Q3413" s="17" t="str">
        <f>IF(SUM(K3413:P3413)=0,"",SUM(K3413:P3413))</f>
        <v/>
      </c>
      <c r="R3413" s="94"/>
      <c r="S3413" s="94"/>
      <c r="T3413" s="17" t="str">
        <f>IF(SUM(R3413:S3413)=0,"",SUM(R3413:S3413))</f>
        <v/>
      </c>
      <c r="U3413" s="17"/>
      <c r="V3413" s="94"/>
      <c r="W3413" s="17"/>
      <c r="X3413" s="94" t="str">
        <f>IFERROR(AVERAGE(V3413:W3413),"")</f>
        <v/>
      </c>
      <c r="Y3413" s="17"/>
      <c r="Z3413" s="17"/>
      <c r="AA3413" s="71"/>
      <c r="AB3413" s="17"/>
      <c r="AC3413" s="190" t="str">
        <f>IF(J3413="","",IF(J3413&lt;&gt;0,INT(25.4347*POWER((18-J3413),1.81)),0))</f>
        <v/>
      </c>
      <c r="AD3413" s="190" t="str">
        <f>IFERROR(IF(Q3413&lt;&gt;0,INT(0.14354*POWER(((10*Q3413)-220),1.4)),0),"")</f>
        <v/>
      </c>
      <c r="AE3413" s="190" t="str">
        <f>IFERROR(IF(T3413&lt;&gt;0,INT(51.39*POWER((T3413-1.5),1.05)),0),"")</f>
        <v/>
      </c>
      <c r="AF3413" s="190">
        <f>IF(U3413&lt;&gt;0,INT(0.8465*POWER(((100*U3413)-75),1.42)),0)</f>
        <v>0</v>
      </c>
      <c r="AG3413" s="190" t="str">
        <f>IFERROR(IF(X3413&lt;&gt;0,INT(1.53775*POWER((82-X3413),1.81)),0),"")</f>
        <v/>
      </c>
      <c r="AH3413" s="190" t="str">
        <f>IF(Y3413="","",IF(Y3413&lt;&gt;0,INT(5.74352*POWER((28.5-Y3413),1.92)),0))</f>
        <v/>
      </c>
      <c r="AI3413" s="190">
        <f>IF(Z3413&lt;&gt;0,INT(12.91*POWER((Z3413-4),1.1)),0)</f>
        <v>0</v>
      </c>
      <c r="AJ3413" s="190" t="str">
        <f>IF(AA3413="","",IF(AA3413&lt;&gt;0,INT(0.2797*POWER(((100*AA3413)),1.35)),0))</f>
        <v/>
      </c>
      <c r="AK3413" s="191" t="str">
        <f>IF(AB3413="","",IF(AB3413&lt;&gt;0,INT(100.14*POWER((AB3413-1),1.08)),0))</f>
        <v/>
      </c>
      <c r="AL3413" s="192">
        <f>COUNT(J3413,Q3413,T3413,X3413,Y3413,AA3413,AB3413)</f>
        <v>0</v>
      </c>
      <c r="AM3413" s="193" t="str">
        <f>IF(AL3413=0,"",SUM(AC3413:AK3413))</f>
        <v/>
      </c>
    </row>
    <row r="3414" spans="1:39" customFormat="1" outlineLevel="1">
      <c r="B3414" s="256"/>
      <c r="C3414" s="124" t="s">
        <v>65</v>
      </c>
      <c r="D3414" s="103"/>
      <c r="E3414" s="103"/>
      <c r="F3414" s="219"/>
      <c r="G3414" s="220"/>
      <c r="H3414" s="104"/>
      <c r="I3414" s="105"/>
      <c r="J3414" s="107" t="str">
        <f>IFERROR((J3411-J3413)/J3413*100%,"")</f>
        <v/>
      </c>
      <c r="K3414" s="107" t="str">
        <f t="shared" ref="K3414:T3414" si="15068">IFERROR((K3413-K3411)/K3413*100%,"")</f>
        <v/>
      </c>
      <c r="L3414" s="107" t="str">
        <f t="shared" si="15068"/>
        <v/>
      </c>
      <c r="M3414" s="107" t="str">
        <f t="shared" si="15068"/>
        <v/>
      </c>
      <c r="N3414" s="107" t="str">
        <f t="shared" si="15068"/>
        <v/>
      </c>
      <c r="O3414" s="107" t="str">
        <f t="shared" si="15068"/>
        <v/>
      </c>
      <c r="P3414" s="107" t="str">
        <f t="shared" si="15068"/>
        <v/>
      </c>
      <c r="Q3414" s="107" t="str">
        <f t="shared" si="15068"/>
        <v/>
      </c>
      <c r="R3414" s="107" t="str">
        <f t="shared" si="15068"/>
        <v/>
      </c>
      <c r="S3414" s="107" t="str">
        <f t="shared" si="15068"/>
        <v/>
      </c>
      <c r="T3414" s="107" t="str">
        <f t="shared" si="15068"/>
        <v/>
      </c>
      <c r="U3414" s="107" t="str">
        <f t="shared" ref="U3414" si="15069">IFERROR((U3413-U3412)/U3413*100%,"")</f>
        <v/>
      </c>
      <c r="V3414" s="107" t="str">
        <f>IFERROR((V3411-V3413)/V3413*100%,"")</f>
        <v/>
      </c>
      <c r="W3414" s="107" t="str">
        <f>IFERROR((W3411-W3413)/W3413*100%,"")</f>
        <v/>
      </c>
      <c r="X3414" s="107" t="str">
        <f>IFERROR((X3411-X3413)/X3413*100%,"")</f>
        <v/>
      </c>
      <c r="Y3414" s="107" t="str">
        <f>IFERROR((Y3411-Y3413)/Y3413*100%,"")</f>
        <v/>
      </c>
      <c r="Z3414" s="107" t="str">
        <f t="shared" ref="Z3414" si="15070">IFERROR((Z3413-Z3412)/Z3413*100%,"")</f>
        <v/>
      </c>
      <c r="AA3414" s="107" t="str">
        <f>IFERROR((AA3413-AA3411)/AA3413*100%,"")</f>
        <v/>
      </c>
      <c r="AB3414" s="107" t="str">
        <f>IFERROR((AB3413-AB3411)/AB3413*100%,"")</f>
        <v/>
      </c>
      <c r="AC3414" s="194" t="str">
        <f t="shared" ref="AC3414" si="15071">IFERROR((AC3413-AC3412)/AC3413*100%,"")</f>
        <v/>
      </c>
      <c r="AD3414" s="194" t="str">
        <f t="shared" ref="AD3414" si="15072">IFERROR((AD3413-AD3412)/AD3413*100%,"")</f>
        <v/>
      </c>
      <c r="AE3414" s="194" t="str">
        <f t="shared" ref="AE3414" si="15073">IFERROR((AE3413-AE3412)/AE3413*100%,"")</f>
        <v/>
      </c>
      <c r="AF3414" s="194" t="str">
        <f t="shared" ref="AF3414" si="15074">IFERROR((AF3413-AF3412)/AF3413*100%,"")</f>
        <v/>
      </c>
      <c r="AG3414" s="194" t="str">
        <f t="shared" ref="AG3414" si="15075">IFERROR((AG3413-AG3412)/AG3413*100%,"")</f>
        <v/>
      </c>
      <c r="AH3414" s="194" t="str">
        <f t="shared" ref="AH3414" si="15076">IFERROR((AH3413-AH3412)/AH3413*100%,"")</f>
        <v/>
      </c>
      <c r="AI3414" s="194" t="str">
        <f t="shared" ref="AI3414" si="15077">IFERROR((AI3413-AI3412)/AI3413*100%,"")</f>
        <v/>
      </c>
      <c r="AJ3414" s="194" t="str">
        <f t="shared" ref="AJ3414" si="15078">IFERROR((AJ3413-AJ3412)/AJ3413*100%,"")</f>
        <v/>
      </c>
      <c r="AK3414" s="194" t="str">
        <f t="shared" ref="AK3414" si="15079">IFERROR((AK3413-AK3412)/AK3413*100%,"")</f>
        <v/>
      </c>
      <c r="AL3414" s="194" t="str">
        <f t="shared" ref="AL3414" si="15080">IFERROR((AL3413-AL3412)/AL3413*100%,"")</f>
        <v/>
      </c>
      <c r="AM3414" s="227" t="str">
        <f>IFERROR((AM3413-AM3411)/AM3413*100%,"")</f>
        <v/>
      </c>
    </row>
    <row r="3415" spans="1:39" customFormat="1" outlineLevel="1">
      <c r="A3415" t="str">
        <f>B3410&amp;C3415</f>
        <v>Surname, Forename4</v>
      </c>
      <c r="B3415" s="256"/>
      <c r="C3415" s="123">
        <v>4</v>
      </c>
      <c r="D3415" s="26" t="s">
        <v>22</v>
      </c>
      <c r="E3415" s="103"/>
      <c r="F3415" s="219"/>
      <c r="G3415" s="220"/>
      <c r="H3415" s="15"/>
      <c r="I3415" s="16"/>
      <c r="J3415" s="17"/>
      <c r="K3415" s="94"/>
      <c r="L3415" s="94"/>
      <c r="M3415" s="94"/>
      <c r="N3415" s="94"/>
      <c r="O3415" s="94"/>
      <c r="P3415" s="94"/>
      <c r="Q3415" s="17" t="str">
        <f>IF(SUM(K3415:P3415)=0,"",SUM(K3415:P3415))</f>
        <v/>
      </c>
      <c r="R3415" s="94"/>
      <c r="S3415" s="94"/>
      <c r="T3415" s="17" t="str">
        <f>IF(SUM(R3415:S3415)=0,"",SUM(R3415:S3415))</f>
        <v/>
      </c>
      <c r="U3415" s="17"/>
      <c r="V3415" s="94"/>
      <c r="W3415" s="17"/>
      <c r="X3415" s="94" t="str">
        <f>IFERROR(AVERAGE(V3415:W3415),"")</f>
        <v/>
      </c>
      <c r="Y3415" s="17"/>
      <c r="Z3415" s="17"/>
      <c r="AA3415" s="71"/>
      <c r="AB3415" s="17"/>
      <c r="AC3415" s="190" t="str">
        <f>IF(J3415="","",IF(J3415&lt;&gt;0,INT(25.4347*POWER((18-J3415),1.81)),0))</f>
        <v/>
      </c>
      <c r="AD3415" s="190" t="str">
        <f>IFERROR(IF(Q3415&lt;&gt;0,INT(0.14354*POWER(((10*Q3415)-220),1.4)),0),"")</f>
        <v/>
      </c>
      <c r="AE3415" s="190" t="str">
        <f>IFERROR(IF(T3415&lt;&gt;0,INT(51.39*POWER((T3415-1.5),1.05)),0),"")</f>
        <v/>
      </c>
      <c r="AF3415" s="190">
        <f>IF(U3415&lt;&gt;0,INT(0.8465*POWER(((100*U3415)-75),1.42)),0)</f>
        <v>0</v>
      </c>
      <c r="AG3415" s="190" t="str">
        <f>IFERROR(IF(X3415&lt;&gt;0,INT(1.53775*POWER((82-X3415),1.81)),0),"")</f>
        <v/>
      </c>
      <c r="AH3415" s="190" t="str">
        <f>IF(Y3415="","",IF(Y3415&lt;&gt;0,INT(5.74352*POWER((28.5-Y3415),1.92)),0))</f>
        <v/>
      </c>
      <c r="AI3415" s="190">
        <f>IF(Z3415&lt;&gt;0,INT(12.91*POWER((Z3415-4),1.1)),0)</f>
        <v>0</v>
      </c>
      <c r="AJ3415" s="190" t="str">
        <f>IF(AA3415="","",IF(AA3415&lt;&gt;0,INT(0.2797*POWER(((100*AA3415)),1.35)),0))</f>
        <v/>
      </c>
      <c r="AK3415" s="191" t="str">
        <f>IF(AB3415="","",IF(AB3415&lt;&gt;0,INT(100.14*POWER((AB3415-1),1.08)),0))</f>
        <v/>
      </c>
      <c r="AL3415" s="192">
        <f>COUNT(J3415,Q3415,T3415,X3415,Y3415,AA3415,AB3415)</f>
        <v>0</v>
      </c>
      <c r="AM3415" s="193" t="str">
        <f>IF(AL3415=0,"",SUM(AC3415:AK3415))</f>
        <v/>
      </c>
    </row>
    <row r="3416" spans="1:39" customFormat="1" outlineLevel="1">
      <c r="B3416" s="256"/>
      <c r="C3416" s="124" t="s">
        <v>65</v>
      </c>
      <c r="D3416" s="103"/>
      <c r="E3416" s="103"/>
      <c r="F3416" s="219"/>
      <c r="G3416" s="220"/>
      <c r="H3416" s="104"/>
      <c r="I3416" s="105"/>
      <c r="J3416" s="107" t="str">
        <f>IFERROR((J3413-J3415)/J3415*100%,"")</f>
        <v/>
      </c>
      <c r="K3416" s="107" t="str">
        <f t="shared" ref="K3416:T3416" si="15081">IFERROR((K3415-K3413)/K3415*100%,"")</f>
        <v/>
      </c>
      <c r="L3416" s="107" t="str">
        <f t="shared" si="15081"/>
        <v/>
      </c>
      <c r="M3416" s="107" t="str">
        <f t="shared" si="15081"/>
        <v/>
      </c>
      <c r="N3416" s="107" t="str">
        <f t="shared" si="15081"/>
        <v/>
      </c>
      <c r="O3416" s="107" t="str">
        <f t="shared" si="15081"/>
        <v/>
      </c>
      <c r="P3416" s="107" t="str">
        <f t="shared" si="15081"/>
        <v/>
      </c>
      <c r="Q3416" s="107" t="str">
        <f t="shared" si="15081"/>
        <v/>
      </c>
      <c r="R3416" s="107" t="str">
        <f t="shared" si="15081"/>
        <v/>
      </c>
      <c r="S3416" s="107" t="str">
        <f t="shared" si="15081"/>
        <v/>
      </c>
      <c r="T3416" s="107" t="str">
        <f t="shared" si="15081"/>
        <v/>
      </c>
      <c r="U3416" s="107" t="str">
        <f t="shared" ref="U3416" si="15082">IFERROR((U3415-U3414)/U3415*100%,"")</f>
        <v/>
      </c>
      <c r="V3416" s="107" t="str">
        <f>IFERROR((V3413-V3415)/V3415*100%,"")</f>
        <v/>
      </c>
      <c r="W3416" s="107" t="str">
        <f>IFERROR((W3413-W3415)/W3415*100%,"")</f>
        <v/>
      </c>
      <c r="X3416" s="107" t="str">
        <f>IFERROR((X3413-X3415)/X3415*100%,"")</f>
        <v/>
      </c>
      <c r="Y3416" s="107" t="str">
        <f>IFERROR((Y3413-Y3415)/Y3415*100%,"")</f>
        <v/>
      </c>
      <c r="Z3416" s="107" t="str">
        <f t="shared" ref="Z3416" si="15083">IFERROR((Z3415-Z3414)/Z3415*100%,"")</f>
        <v/>
      </c>
      <c r="AA3416" s="107" t="str">
        <f>IFERROR((AA3415-AA3413)/AA3415*100%,"")</f>
        <v/>
      </c>
      <c r="AB3416" s="107" t="str">
        <f>IFERROR((AB3415-AB3413)/AB3415*100%,"")</f>
        <v/>
      </c>
      <c r="AC3416" s="194" t="str">
        <f t="shared" ref="AC3416" si="15084">IFERROR((AC3415-AC3414)/AC3415*100%,"")</f>
        <v/>
      </c>
      <c r="AD3416" s="194" t="str">
        <f t="shared" ref="AD3416" si="15085">IFERROR((AD3415-AD3414)/AD3415*100%,"")</f>
        <v/>
      </c>
      <c r="AE3416" s="194" t="str">
        <f t="shared" ref="AE3416" si="15086">IFERROR((AE3415-AE3414)/AE3415*100%,"")</f>
        <v/>
      </c>
      <c r="AF3416" s="194" t="str">
        <f t="shared" ref="AF3416" si="15087">IFERROR((AF3415-AF3414)/AF3415*100%,"")</f>
        <v/>
      </c>
      <c r="AG3416" s="194" t="str">
        <f t="shared" ref="AG3416" si="15088">IFERROR((AG3415-AG3414)/AG3415*100%,"")</f>
        <v/>
      </c>
      <c r="AH3416" s="194" t="str">
        <f t="shared" ref="AH3416" si="15089">IFERROR((AH3415-AH3414)/AH3415*100%,"")</f>
        <v/>
      </c>
      <c r="AI3416" s="194" t="str">
        <f t="shared" ref="AI3416" si="15090">IFERROR((AI3415-AI3414)/AI3415*100%,"")</f>
        <v/>
      </c>
      <c r="AJ3416" s="194" t="str">
        <f t="shared" ref="AJ3416" si="15091">IFERROR((AJ3415-AJ3414)/AJ3415*100%,"")</f>
        <v/>
      </c>
      <c r="AK3416" s="194" t="str">
        <f t="shared" ref="AK3416" si="15092">IFERROR((AK3415-AK3414)/AK3415*100%,"")</f>
        <v/>
      </c>
      <c r="AL3416" s="194" t="str">
        <f t="shared" ref="AL3416" si="15093">IFERROR((AL3415-AL3414)/AL3415*100%,"")</f>
        <v/>
      </c>
      <c r="AM3416" s="227" t="str">
        <f>IFERROR((AM3415-AM3413)/AM3415*100%,"")</f>
        <v/>
      </c>
    </row>
    <row r="3417" spans="1:39" customFormat="1" outlineLevel="1">
      <c r="A3417" t="str">
        <f>B3410&amp;C3417</f>
        <v>Surname, Forename5</v>
      </c>
      <c r="B3417" s="256"/>
      <c r="C3417" s="123">
        <v>5</v>
      </c>
      <c r="D3417" s="26" t="s">
        <v>22</v>
      </c>
      <c r="E3417" s="103"/>
      <c r="F3417" s="219"/>
      <c r="G3417" s="220"/>
      <c r="H3417" s="15"/>
      <c r="I3417" s="16"/>
      <c r="J3417" s="17"/>
      <c r="K3417" s="94"/>
      <c r="L3417" s="94"/>
      <c r="M3417" s="94"/>
      <c r="N3417" s="94"/>
      <c r="O3417" s="94"/>
      <c r="P3417" s="94"/>
      <c r="Q3417" s="17" t="str">
        <f>IF(SUM(K3417:P3417)=0,"",SUM(K3417:P3417))</f>
        <v/>
      </c>
      <c r="R3417" s="94"/>
      <c r="S3417" s="94"/>
      <c r="T3417" s="17" t="str">
        <f>IF(SUM(R3417:S3417)=0,"",SUM(R3417:S3417))</f>
        <v/>
      </c>
      <c r="U3417" s="17"/>
      <c r="V3417" s="94"/>
      <c r="W3417" s="17"/>
      <c r="X3417" s="94" t="str">
        <f>IFERROR(AVERAGE(V3417:W3417),"")</f>
        <v/>
      </c>
      <c r="Y3417" s="17"/>
      <c r="Z3417" s="17"/>
      <c r="AA3417" s="71"/>
      <c r="AB3417" s="17"/>
      <c r="AC3417" s="190" t="str">
        <f>IF(J3417="","",IF(J3417&lt;&gt;0,INT(25.4347*POWER((18-J3417),1.81)),0))</f>
        <v/>
      </c>
      <c r="AD3417" s="190" t="str">
        <f>IFERROR(IF(Q3417&lt;&gt;0,INT(0.14354*POWER(((10*Q3417)-220),1.4)),0),"")</f>
        <v/>
      </c>
      <c r="AE3417" s="190" t="str">
        <f>IFERROR(IF(T3417&lt;&gt;0,INT(51.39*POWER((T3417-1.5),1.05)),0),"")</f>
        <v/>
      </c>
      <c r="AF3417" s="190">
        <f>IF(U3417&lt;&gt;0,INT(0.8465*POWER(((100*U3417)-75),1.42)),0)</f>
        <v>0</v>
      </c>
      <c r="AG3417" s="190" t="str">
        <f>IFERROR(IF(X3417&lt;&gt;0,INT(1.53775*POWER((82-X3417),1.81)),0),"")</f>
        <v/>
      </c>
      <c r="AH3417" s="190" t="str">
        <f>IF(Y3417="","",IF(Y3417&lt;&gt;0,INT(5.74352*POWER((28.5-Y3417),1.92)),0))</f>
        <v/>
      </c>
      <c r="AI3417" s="190">
        <f>IF(Z3417&lt;&gt;0,INT(12.91*POWER((Z3417-4),1.1)),0)</f>
        <v>0</v>
      </c>
      <c r="AJ3417" s="190" t="str">
        <f>IF(AA3417="","",IF(AA3417&lt;&gt;0,INT(0.2797*POWER(((100*AA3417)),1.35)),0))</f>
        <v/>
      </c>
      <c r="AK3417" s="191" t="str">
        <f>IF(AB3417="","",IF(AB3417&lt;&gt;0,INT(100.14*POWER((AB3417-1),1.08)),0))</f>
        <v/>
      </c>
      <c r="AL3417" s="192">
        <f>COUNT(J3417,Q3417,T3417,X3417,Y3417,AA3417,AB3417)</f>
        <v>0</v>
      </c>
      <c r="AM3417" s="193" t="str">
        <f>IF(AL3417=0,"",SUM(AC3417:AK3417))</f>
        <v/>
      </c>
    </row>
    <row r="3418" spans="1:39" customFormat="1" outlineLevel="1">
      <c r="B3418" s="256"/>
      <c r="C3418" s="124" t="s">
        <v>65</v>
      </c>
      <c r="D3418" s="103"/>
      <c r="E3418" s="103"/>
      <c r="F3418" s="219"/>
      <c r="G3418" s="220"/>
      <c r="H3418" s="104"/>
      <c r="I3418" s="105"/>
      <c r="J3418" s="107" t="str">
        <f>IFERROR((J3415-J3417)/J3417*100%,"")</f>
        <v/>
      </c>
      <c r="K3418" s="107" t="str">
        <f t="shared" ref="K3418:T3418" si="15094">IFERROR((K3417-K3415)/K3417*100%,"")</f>
        <v/>
      </c>
      <c r="L3418" s="107" t="str">
        <f t="shared" si="15094"/>
        <v/>
      </c>
      <c r="M3418" s="107" t="str">
        <f t="shared" si="15094"/>
        <v/>
      </c>
      <c r="N3418" s="107" t="str">
        <f t="shared" si="15094"/>
        <v/>
      </c>
      <c r="O3418" s="107" t="str">
        <f t="shared" si="15094"/>
        <v/>
      </c>
      <c r="P3418" s="107" t="str">
        <f t="shared" si="15094"/>
        <v/>
      </c>
      <c r="Q3418" s="107" t="str">
        <f t="shared" si="15094"/>
        <v/>
      </c>
      <c r="R3418" s="107" t="str">
        <f t="shared" si="15094"/>
        <v/>
      </c>
      <c r="S3418" s="107" t="str">
        <f t="shared" si="15094"/>
        <v/>
      </c>
      <c r="T3418" s="107" t="str">
        <f t="shared" si="15094"/>
        <v/>
      </c>
      <c r="U3418" s="107" t="str">
        <f t="shared" ref="U3418" si="15095">IFERROR((U3417-U3416)/U3417*100%,"")</f>
        <v/>
      </c>
      <c r="V3418" s="107" t="str">
        <f>IFERROR((V3415-V3417)/V3417*100%,"")</f>
        <v/>
      </c>
      <c r="W3418" s="107" t="str">
        <f>IFERROR((W3415-W3417)/W3417*100%,"")</f>
        <v/>
      </c>
      <c r="X3418" s="107" t="str">
        <f>IFERROR((X3415-X3417)/X3417*100%,"")</f>
        <v/>
      </c>
      <c r="Y3418" s="107" t="str">
        <f>IFERROR((Y3415-Y3417)/Y3417*100%,"")</f>
        <v/>
      </c>
      <c r="Z3418" s="107" t="str">
        <f t="shared" ref="Z3418" si="15096">IFERROR((Z3417-Z3416)/Z3417*100%,"")</f>
        <v/>
      </c>
      <c r="AA3418" s="107" t="str">
        <f>IFERROR((AA3417-AA3415)/AA3417*100%,"")</f>
        <v/>
      </c>
      <c r="AB3418" s="107" t="str">
        <f>IFERROR((AB3417-AB3415)/AB3417*100%,"")</f>
        <v/>
      </c>
      <c r="AC3418" s="194" t="str">
        <f t="shared" ref="AC3418" si="15097">IFERROR((AC3417-AC3416)/AC3417*100%,"")</f>
        <v/>
      </c>
      <c r="AD3418" s="194" t="str">
        <f t="shared" ref="AD3418" si="15098">IFERROR((AD3417-AD3416)/AD3417*100%,"")</f>
        <v/>
      </c>
      <c r="AE3418" s="194" t="str">
        <f t="shared" ref="AE3418" si="15099">IFERROR((AE3417-AE3416)/AE3417*100%,"")</f>
        <v/>
      </c>
      <c r="AF3418" s="194" t="str">
        <f t="shared" ref="AF3418" si="15100">IFERROR((AF3417-AF3416)/AF3417*100%,"")</f>
        <v/>
      </c>
      <c r="AG3418" s="194" t="str">
        <f t="shared" ref="AG3418" si="15101">IFERROR((AG3417-AG3416)/AG3417*100%,"")</f>
        <v/>
      </c>
      <c r="AH3418" s="194" t="str">
        <f t="shared" ref="AH3418" si="15102">IFERROR((AH3417-AH3416)/AH3417*100%,"")</f>
        <v/>
      </c>
      <c r="AI3418" s="194" t="str">
        <f t="shared" ref="AI3418" si="15103">IFERROR((AI3417-AI3416)/AI3417*100%,"")</f>
        <v/>
      </c>
      <c r="AJ3418" s="194" t="str">
        <f t="shared" ref="AJ3418" si="15104">IFERROR((AJ3417-AJ3416)/AJ3417*100%,"")</f>
        <v/>
      </c>
      <c r="AK3418" s="194" t="str">
        <f t="shared" ref="AK3418" si="15105">IFERROR((AK3417-AK3416)/AK3417*100%,"")</f>
        <v/>
      </c>
      <c r="AL3418" s="194" t="str">
        <f t="shared" ref="AL3418" si="15106">IFERROR((AL3417-AL3416)/AL3417*100%,"")</f>
        <v/>
      </c>
      <c r="AM3418" s="227" t="str">
        <f>IFERROR((AM3417-AM3415)/AM3417*100%,"")</f>
        <v/>
      </c>
    </row>
    <row r="3419" spans="1:39" customFormat="1" outlineLevel="1">
      <c r="A3419" t="str">
        <f>B3410&amp;C3419</f>
        <v>Surname, Forename6</v>
      </c>
      <c r="B3419" s="256"/>
      <c r="C3419" s="123">
        <v>6</v>
      </c>
      <c r="D3419" s="26" t="s">
        <v>22</v>
      </c>
      <c r="E3419" s="103"/>
      <c r="F3419" s="219"/>
      <c r="G3419" s="220"/>
      <c r="H3419" s="15"/>
      <c r="I3419" s="16"/>
      <c r="J3419" s="17"/>
      <c r="K3419" s="94"/>
      <c r="L3419" s="94"/>
      <c r="M3419" s="94"/>
      <c r="N3419" s="94"/>
      <c r="O3419" s="94"/>
      <c r="P3419" s="94"/>
      <c r="Q3419" s="17" t="str">
        <f>IF(SUM(K3419:P3419)=0,"",SUM(K3419:P3419))</f>
        <v/>
      </c>
      <c r="R3419" s="94"/>
      <c r="S3419" s="94"/>
      <c r="T3419" s="17" t="str">
        <f>IF(SUM(R3419:S3419)=0,"",SUM(R3419:S3419))</f>
        <v/>
      </c>
      <c r="U3419" s="17"/>
      <c r="V3419" s="94"/>
      <c r="W3419" s="17"/>
      <c r="X3419" s="94" t="str">
        <f>IFERROR(AVERAGE(V3419:W3419),"")</f>
        <v/>
      </c>
      <c r="Y3419" s="17"/>
      <c r="Z3419" s="17"/>
      <c r="AA3419" s="71"/>
      <c r="AB3419" s="17"/>
      <c r="AC3419" s="190" t="str">
        <f>IF(J3419="","",IF(J3419&lt;&gt;0,INT(25.4347*POWER((18-J3419),1.81)),0))</f>
        <v/>
      </c>
      <c r="AD3419" s="190" t="str">
        <f>IFERROR(IF(Q3419&lt;&gt;0,INT(0.14354*POWER(((10*Q3419)-220),1.4)),0),"")</f>
        <v/>
      </c>
      <c r="AE3419" s="190" t="str">
        <f>IFERROR(IF(T3419&lt;&gt;0,INT(51.39*POWER((T3419-1.5),1.05)),0),"")</f>
        <v/>
      </c>
      <c r="AF3419" s="190">
        <f>IF(U3419&lt;&gt;0,INT(0.8465*POWER(((100*U3419)-75),1.42)),0)</f>
        <v>0</v>
      </c>
      <c r="AG3419" s="190" t="str">
        <f>IFERROR(IF(X3419&lt;&gt;0,INT(1.53775*POWER((82-X3419),1.81)),0),"")</f>
        <v/>
      </c>
      <c r="AH3419" s="190" t="str">
        <f>IF(Y3419="","",IF(Y3419&lt;&gt;0,INT(5.74352*POWER((28.5-Y3419),1.92)),0))</f>
        <v/>
      </c>
      <c r="AI3419" s="190">
        <f>IF(Z3419&lt;&gt;0,INT(12.91*POWER((Z3419-4),1.1)),0)</f>
        <v>0</v>
      </c>
      <c r="AJ3419" s="190" t="str">
        <f>IF(AA3419="","",IF(AA3419&lt;&gt;0,INT(0.2797*POWER(((100*AA3419)),1.35)),0))</f>
        <v/>
      </c>
      <c r="AK3419" s="191" t="str">
        <f>IF(AB3419="","",IF(AB3419&lt;&gt;0,INT(100.14*POWER((AB3419-1),1.08)),0))</f>
        <v/>
      </c>
      <c r="AL3419" s="192">
        <f>COUNT(J3419,Q3419,T3419,X3419,Y3419,AA3419,AB3419)</f>
        <v>0</v>
      </c>
      <c r="AM3419" s="193" t="str">
        <f>IF(AL3419=0,"",SUM(AC3419:AK3419))</f>
        <v/>
      </c>
    </row>
    <row r="3420" spans="1:39" customFormat="1" outlineLevel="1">
      <c r="B3420" s="256"/>
      <c r="C3420" s="124" t="s">
        <v>65</v>
      </c>
      <c r="D3420" s="103"/>
      <c r="E3420" s="103"/>
      <c r="F3420" s="219"/>
      <c r="G3420" s="220"/>
      <c r="H3420" s="104"/>
      <c r="I3420" s="105"/>
      <c r="J3420" s="107" t="str">
        <f>IFERROR((J3417-J3419)/J3419*100%,"")</f>
        <v/>
      </c>
      <c r="K3420" s="107" t="str">
        <f t="shared" ref="K3420:T3420" si="15107">IFERROR((K3419-K3417)/K3419*100%,"")</f>
        <v/>
      </c>
      <c r="L3420" s="107" t="str">
        <f t="shared" si="15107"/>
        <v/>
      </c>
      <c r="M3420" s="107" t="str">
        <f t="shared" si="15107"/>
        <v/>
      </c>
      <c r="N3420" s="107" t="str">
        <f t="shared" si="15107"/>
        <v/>
      </c>
      <c r="O3420" s="107" t="str">
        <f t="shared" si="15107"/>
        <v/>
      </c>
      <c r="P3420" s="107" t="str">
        <f t="shared" si="15107"/>
        <v/>
      </c>
      <c r="Q3420" s="107" t="str">
        <f t="shared" si="15107"/>
        <v/>
      </c>
      <c r="R3420" s="107" t="str">
        <f t="shared" si="15107"/>
        <v/>
      </c>
      <c r="S3420" s="107" t="str">
        <f t="shared" si="15107"/>
        <v/>
      </c>
      <c r="T3420" s="107" t="str">
        <f t="shared" si="15107"/>
        <v/>
      </c>
      <c r="U3420" s="107" t="str">
        <f t="shared" ref="U3420" si="15108">IFERROR((U3419-U3418)/U3419*100%,"")</f>
        <v/>
      </c>
      <c r="V3420" s="107" t="str">
        <f>IFERROR((V3417-V3419)/V3419*100%,"")</f>
        <v/>
      </c>
      <c r="W3420" s="107" t="str">
        <f>IFERROR((W3417-W3419)/W3419*100%,"")</f>
        <v/>
      </c>
      <c r="X3420" s="107" t="str">
        <f>IFERROR((X3417-X3419)/X3419*100%,"")</f>
        <v/>
      </c>
      <c r="Y3420" s="107" t="str">
        <f>IFERROR((Y3417-Y3419)/Y3419*100%,"")</f>
        <v/>
      </c>
      <c r="Z3420" s="107" t="str">
        <f t="shared" ref="Z3420" si="15109">IFERROR((Z3419-Z3418)/Z3419*100%,"")</f>
        <v/>
      </c>
      <c r="AA3420" s="107" t="str">
        <f>IFERROR((AA3419-AA3417)/AA3419*100%,"")</f>
        <v/>
      </c>
      <c r="AB3420" s="107" t="str">
        <f>IFERROR((AB3419-AB3417)/AB3419*100%,"")</f>
        <v/>
      </c>
      <c r="AC3420" s="194" t="str">
        <f t="shared" ref="AC3420" si="15110">IFERROR((AC3419-AC3418)/AC3419*100%,"")</f>
        <v/>
      </c>
      <c r="AD3420" s="194" t="str">
        <f t="shared" ref="AD3420" si="15111">IFERROR((AD3419-AD3418)/AD3419*100%,"")</f>
        <v/>
      </c>
      <c r="AE3420" s="194" t="str">
        <f t="shared" ref="AE3420" si="15112">IFERROR((AE3419-AE3418)/AE3419*100%,"")</f>
        <v/>
      </c>
      <c r="AF3420" s="194" t="str">
        <f t="shared" ref="AF3420" si="15113">IFERROR((AF3419-AF3418)/AF3419*100%,"")</f>
        <v/>
      </c>
      <c r="AG3420" s="194" t="str">
        <f t="shared" ref="AG3420" si="15114">IFERROR((AG3419-AG3418)/AG3419*100%,"")</f>
        <v/>
      </c>
      <c r="AH3420" s="194" t="str">
        <f t="shared" ref="AH3420" si="15115">IFERROR((AH3419-AH3418)/AH3419*100%,"")</f>
        <v/>
      </c>
      <c r="AI3420" s="194" t="str">
        <f t="shared" ref="AI3420" si="15116">IFERROR((AI3419-AI3418)/AI3419*100%,"")</f>
        <v/>
      </c>
      <c r="AJ3420" s="194" t="str">
        <f t="shared" ref="AJ3420" si="15117">IFERROR((AJ3419-AJ3418)/AJ3419*100%,"")</f>
        <v/>
      </c>
      <c r="AK3420" s="194" t="str">
        <f t="shared" ref="AK3420" si="15118">IFERROR((AK3419-AK3418)/AK3419*100%,"")</f>
        <v/>
      </c>
      <c r="AL3420" s="194" t="str">
        <f t="shared" ref="AL3420" si="15119">IFERROR((AL3419-AL3418)/AL3419*100%,"")</f>
        <v/>
      </c>
      <c r="AM3420" s="227" t="str">
        <f>IFERROR((AM3419-AM3417)/AM3419*100%,"")</f>
        <v/>
      </c>
    </row>
    <row r="3421" spans="1:39" customFormat="1" outlineLevel="1">
      <c r="A3421" t="str">
        <f>B3410&amp;C3421</f>
        <v>Surname, Forename7</v>
      </c>
      <c r="B3421" s="256"/>
      <c r="C3421" s="123">
        <v>7</v>
      </c>
      <c r="D3421" s="26" t="s">
        <v>22</v>
      </c>
      <c r="E3421" s="103"/>
      <c r="F3421" s="219"/>
      <c r="G3421" s="220"/>
      <c r="H3421" s="15"/>
      <c r="I3421" s="16"/>
      <c r="J3421" s="17"/>
      <c r="K3421" s="94"/>
      <c r="L3421" s="94"/>
      <c r="M3421" s="94"/>
      <c r="N3421" s="94"/>
      <c r="O3421" s="94"/>
      <c r="P3421" s="94"/>
      <c r="Q3421" s="17" t="str">
        <f>IF(SUM(K3421:P3421)=0,"",SUM(K3421:P3421))</f>
        <v/>
      </c>
      <c r="R3421" s="94"/>
      <c r="S3421" s="94"/>
      <c r="T3421" s="17" t="str">
        <f>IF(SUM(R3421:S3421)=0,"",SUM(R3421:S3421))</f>
        <v/>
      </c>
      <c r="U3421" s="17"/>
      <c r="V3421" s="94"/>
      <c r="W3421" s="17"/>
      <c r="X3421" s="94" t="str">
        <f>IFERROR(AVERAGE(V3421:W3421),"")</f>
        <v/>
      </c>
      <c r="Y3421" s="17"/>
      <c r="Z3421" s="17"/>
      <c r="AA3421" s="71"/>
      <c r="AB3421" s="17"/>
      <c r="AC3421" s="190" t="str">
        <f>IF(J3421="","",IF(J3421&lt;&gt;0,INT(25.4347*POWER((18-J3421),1.81)),0))</f>
        <v/>
      </c>
      <c r="AD3421" s="190" t="str">
        <f>IFERROR(IF(Q3421&lt;&gt;0,INT(0.14354*POWER(((10*Q3421)-220),1.4)),0),"")</f>
        <v/>
      </c>
      <c r="AE3421" s="190" t="str">
        <f>IFERROR(IF(T3421&lt;&gt;0,INT(51.39*POWER((T3421-1.5),1.05)),0),"")</f>
        <v/>
      </c>
      <c r="AF3421" s="190">
        <f>IF(U3421&lt;&gt;0,INT(0.8465*POWER(((100*U3421)-75),1.42)),0)</f>
        <v>0</v>
      </c>
      <c r="AG3421" s="190" t="str">
        <f>IFERROR(IF(X3421&lt;&gt;0,INT(1.53775*POWER((82-X3421),1.81)),0),"")</f>
        <v/>
      </c>
      <c r="AH3421" s="190" t="str">
        <f>IF(Y3421="","",IF(Y3421&lt;&gt;0,INT(5.74352*POWER((28.5-Y3421),1.92)),0))</f>
        <v/>
      </c>
      <c r="AI3421" s="190">
        <f>IF(Z3421&lt;&gt;0,INT(12.91*POWER((Z3421-4),1.1)),0)</f>
        <v>0</v>
      </c>
      <c r="AJ3421" s="190" t="str">
        <f>IF(AA3421="","",IF(AA3421&lt;&gt;0,INT(0.2797*POWER(((100*AA3421)),1.35)),0))</f>
        <v/>
      </c>
      <c r="AK3421" s="191" t="str">
        <f>IF(AB3421="","",IF(AB3421&lt;&gt;0,INT(100.14*POWER((AB3421-1),1.08)),0))</f>
        <v/>
      </c>
      <c r="AL3421" s="192">
        <f>COUNT(J3421,Q3421,T3421,X3421,Y3421,AA3421,AB3421)</f>
        <v>0</v>
      </c>
      <c r="AM3421" s="193" t="str">
        <f>IF(AL3421=0,"",SUM(AC3421:AK3421))</f>
        <v/>
      </c>
    </row>
    <row r="3422" spans="1:39" customFormat="1" outlineLevel="1">
      <c r="B3422" s="256"/>
      <c r="C3422" s="124" t="s">
        <v>65</v>
      </c>
      <c r="D3422" s="103"/>
      <c r="E3422" s="103"/>
      <c r="F3422" s="219"/>
      <c r="G3422" s="220"/>
      <c r="H3422" s="104"/>
      <c r="I3422" s="105"/>
      <c r="J3422" s="107" t="str">
        <f>IFERROR((J3419-J3421)/J3421*100%,"")</f>
        <v/>
      </c>
      <c r="K3422" s="107" t="str">
        <f t="shared" ref="K3422:T3422" si="15120">IFERROR((K3421-K3419)/K3421*100%,"")</f>
        <v/>
      </c>
      <c r="L3422" s="107" t="str">
        <f t="shared" si="15120"/>
        <v/>
      </c>
      <c r="M3422" s="107" t="str">
        <f t="shared" si="15120"/>
        <v/>
      </c>
      <c r="N3422" s="107" t="str">
        <f t="shared" si="15120"/>
        <v/>
      </c>
      <c r="O3422" s="107" t="str">
        <f t="shared" si="15120"/>
        <v/>
      </c>
      <c r="P3422" s="107" t="str">
        <f t="shared" si="15120"/>
        <v/>
      </c>
      <c r="Q3422" s="107" t="str">
        <f t="shared" si="15120"/>
        <v/>
      </c>
      <c r="R3422" s="107" t="str">
        <f t="shared" si="15120"/>
        <v/>
      </c>
      <c r="S3422" s="107" t="str">
        <f t="shared" si="15120"/>
        <v/>
      </c>
      <c r="T3422" s="107" t="str">
        <f t="shared" si="15120"/>
        <v/>
      </c>
      <c r="U3422" s="107" t="str">
        <f t="shared" ref="U3422" si="15121">IFERROR((U3421-U3420)/U3421*100%,"")</f>
        <v/>
      </c>
      <c r="V3422" s="107" t="str">
        <f>IFERROR((V3419-V3421)/V3421*100%,"")</f>
        <v/>
      </c>
      <c r="W3422" s="107" t="str">
        <f>IFERROR((W3419-W3421)/W3421*100%,"")</f>
        <v/>
      </c>
      <c r="X3422" s="107" t="str">
        <f>IFERROR((X3419-X3421)/X3421*100%,"")</f>
        <v/>
      </c>
      <c r="Y3422" s="107" t="str">
        <f>IFERROR((Y3419-Y3421)/Y3421*100%,"")</f>
        <v/>
      </c>
      <c r="Z3422" s="107" t="str">
        <f t="shared" ref="Z3422" si="15122">IFERROR((Z3421-Z3420)/Z3421*100%,"")</f>
        <v/>
      </c>
      <c r="AA3422" s="107" t="str">
        <f>IFERROR((AA3421-AA3419)/AA3421*100%,"")</f>
        <v/>
      </c>
      <c r="AB3422" s="107" t="str">
        <f>IFERROR((AB3421-AB3419)/AB3421*100%,"")</f>
        <v/>
      </c>
      <c r="AC3422" s="194" t="str">
        <f t="shared" ref="AC3422" si="15123">IFERROR((AC3421-AC3420)/AC3421*100%,"")</f>
        <v/>
      </c>
      <c r="AD3422" s="194" t="str">
        <f t="shared" ref="AD3422" si="15124">IFERROR((AD3421-AD3420)/AD3421*100%,"")</f>
        <v/>
      </c>
      <c r="AE3422" s="194" t="str">
        <f t="shared" ref="AE3422" si="15125">IFERROR((AE3421-AE3420)/AE3421*100%,"")</f>
        <v/>
      </c>
      <c r="AF3422" s="194" t="str">
        <f t="shared" ref="AF3422" si="15126">IFERROR((AF3421-AF3420)/AF3421*100%,"")</f>
        <v/>
      </c>
      <c r="AG3422" s="194" t="str">
        <f t="shared" ref="AG3422" si="15127">IFERROR((AG3421-AG3420)/AG3421*100%,"")</f>
        <v/>
      </c>
      <c r="AH3422" s="194" t="str">
        <f t="shared" ref="AH3422" si="15128">IFERROR((AH3421-AH3420)/AH3421*100%,"")</f>
        <v/>
      </c>
      <c r="AI3422" s="194" t="str">
        <f t="shared" ref="AI3422" si="15129">IFERROR((AI3421-AI3420)/AI3421*100%,"")</f>
        <v/>
      </c>
      <c r="AJ3422" s="194" t="str">
        <f t="shared" ref="AJ3422" si="15130">IFERROR((AJ3421-AJ3420)/AJ3421*100%,"")</f>
        <v/>
      </c>
      <c r="AK3422" s="194" t="str">
        <f t="shared" ref="AK3422" si="15131">IFERROR((AK3421-AK3420)/AK3421*100%,"")</f>
        <v/>
      </c>
      <c r="AL3422" s="194" t="str">
        <f t="shared" ref="AL3422" si="15132">IFERROR((AL3421-AL3420)/AL3421*100%,"")</f>
        <v/>
      </c>
      <c r="AM3422" s="227" t="str">
        <f>IFERROR((AM3421-AM3419)/AM3421*100%,"")</f>
        <v/>
      </c>
    </row>
    <row r="3423" spans="1:39" customFormat="1" outlineLevel="1">
      <c r="A3423" t="str">
        <f>B3410&amp;C3423</f>
        <v>Surname, Forename8</v>
      </c>
      <c r="B3423" s="256"/>
      <c r="C3423" s="123">
        <v>8</v>
      </c>
      <c r="D3423" s="26" t="s">
        <v>22</v>
      </c>
      <c r="E3423" s="103"/>
      <c r="F3423" s="219"/>
      <c r="G3423" s="220"/>
      <c r="H3423" s="15"/>
      <c r="I3423" s="16"/>
      <c r="J3423" s="17"/>
      <c r="K3423" s="94"/>
      <c r="L3423" s="94"/>
      <c r="M3423" s="94"/>
      <c r="N3423" s="94"/>
      <c r="O3423" s="94"/>
      <c r="P3423" s="94"/>
      <c r="Q3423" s="17" t="str">
        <f>IF(SUM(K3423:P3423)=0,"",SUM(K3423:P3423))</f>
        <v/>
      </c>
      <c r="R3423" s="94"/>
      <c r="S3423" s="94"/>
      <c r="T3423" s="17" t="str">
        <f>IF(SUM(R3423:S3423)=0,"",SUM(R3423:S3423))</f>
        <v/>
      </c>
      <c r="U3423" s="17"/>
      <c r="V3423" s="94"/>
      <c r="W3423" s="17"/>
      <c r="X3423" s="94" t="str">
        <f>IFERROR(AVERAGE(V3423:W3423),"")</f>
        <v/>
      </c>
      <c r="Y3423" s="17"/>
      <c r="Z3423" s="17"/>
      <c r="AA3423" s="71"/>
      <c r="AB3423" s="17"/>
      <c r="AC3423" s="190" t="str">
        <f>IF(J3423="","",IF(J3423&lt;&gt;0,INT(25.4347*POWER((18-J3423),1.81)),0))</f>
        <v/>
      </c>
      <c r="AD3423" s="190" t="str">
        <f>IFERROR(IF(Q3423&lt;&gt;0,INT(0.14354*POWER(((10*Q3423)-220),1.4)),0),"")</f>
        <v/>
      </c>
      <c r="AE3423" s="190" t="str">
        <f>IFERROR(IF(T3423&lt;&gt;0,INT(51.39*POWER((T3423-1.5),1.05)),0),"")</f>
        <v/>
      </c>
      <c r="AF3423" s="190">
        <f>IF(U3423&lt;&gt;0,INT(0.8465*POWER(((100*U3423)-75),1.42)),0)</f>
        <v>0</v>
      </c>
      <c r="AG3423" s="190" t="str">
        <f>IFERROR(IF(X3423&lt;&gt;0,INT(1.53775*POWER((82-X3423),1.81)),0),"")</f>
        <v/>
      </c>
      <c r="AH3423" s="190" t="str">
        <f>IF(Y3423="","",IF(Y3423&lt;&gt;0,INT(5.74352*POWER((28.5-Y3423),1.92)),0))</f>
        <v/>
      </c>
      <c r="AI3423" s="190">
        <f>IF(Z3423&lt;&gt;0,INT(12.91*POWER((Z3423-4),1.1)),0)</f>
        <v>0</v>
      </c>
      <c r="AJ3423" s="190" t="str">
        <f>IF(AA3423="","",IF(AA3423&lt;&gt;0,INT(0.2797*POWER(((100*AA3423)),1.35)),0))</f>
        <v/>
      </c>
      <c r="AK3423" s="191" t="str">
        <f>IF(AB3423="","",IF(AB3423&lt;&gt;0,INT(100.14*POWER((AB3423-1),1.08)),0))</f>
        <v/>
      </c>
      <c r="AL3423" s="192">
        <f>COUNT(J3423,Q3423,T3423,X3423,Y3423,AA3423,AB3423)</f>
        <v>0</v>
      </c>
      <c r="AM3423" s="193" t="str">
        <f>IF(AL3423=0,"",SUM(AC3423:AK3423))</f>
        <v/>
      </c>
    </row>
    <row r="3424" spans="1:39" customFormat="1" outlineLevel="1">
      <c r="B3424" s="256"/>
      <c r="C3424" s="124" t="s">
        <v>65</v>
      </c>
      <c r="D3424" s="103"/>
      <c r="E3424" s="103"/>
      <c r="F3424" s="219"/>
      <c r="G3424" s="220"/>
      <c r="H3424" s="104"/>
      <c r="I3424" s="105"/>
      <c r="J3424" s="107" t="str">
        <f>IFERROR((J3421-J3423)/J3423*100%,"")</f>
        <v/>
      </c>
      <c r="K3424" s="107" t="str">
        <f t="shared" ref="K3424:T3424" si="15133">IFERROR((K3423-K3421)/K3423*100%,"")</f>
        <v/>
      </c>
      <c r="L3424" s="107" t="str">
        <f t="shared" si="15133"/>
        <v/>
      </c>
      <c r="M3424" s="107" t="str">
        <f t="shared" si="15133"/>
        <v/>
      </c>
      <c r="N3424" s="107" t="str">
        <f t="shared" si="15133"/>
        <v/>
      </c>
      <c r="O3424" s="107" t="str">
        <f t="shared" si="15133"/>
        <v/>
      </c>
      <c r="P3424" s="107" t="str">
        <f t="shared" si="15133"/>
        <v/>
      </c>
      <c r="Q3424" s="107" t="str">
        <f t="shared" si="15133"/>
        <v/>
      </c>
      <c r="R3424" s="107" t="str">
        <f t="shared" si="15133"/>
        <v/>
      </c>
      <c r="S3424" s="107" t="str">
        <f t="shared" si="15133"/>
        <v/>
      </c>
      <c r="T3424" s="107" t="str">
        <f t="shared" si="15133"/>
        <v/>
      </c>
      <c r="U3424" s="107" t="str">
        <f t="shared" ref="U3424" si="15134">IFERROR((U3423-U3422)/U3423*100%,"")</f>
        <v/>
      </c>
      <c r="V3424" s="107" t="str">
        <f>IFERROR((V3421-V3423)/V3423*100%,"")</f>
        <v/>
      </c>
      <c r="W3424" s="107" t="str">
        <f>IFERROR((W3421-W3423)/W3423*100%,"")</f>
        <v/>
      </c>
      <c r="X3424" s="107" t="str">
        <f>IFERROR((X3421-X3423)/X3423*100%,"")</f>
        <v/>
      </c>
      <c r="Y3424" s="107" t="str">
        <f>IFERROR((Y3421-Y3423)/Y3423*100%,"")</f>
        <v/>
      </c>
      <c r="Z3424" s="107" t="str">
        <f t="shared" ref="Z3424" si="15135">IFERROR((Z3423-Z3422)/Z3423*100%,"")</f>
        <v/>
      </c>
      <c r="AA3424" s="107" t="str">
        <f>IFERROR((AA3423-AA3421)/AA3423*100%,"")</f>
        <v/>
      </c>
      <c r="AB3424" s="107" t="str">
        <f>IFERROR((AB3423-AB3421)/AB3423*100%,"")</f>
        <v/>
      </c>
      <c r="AC3424" s="194" t="str">
        <f t="shared" ref="AC3424" si="15136">IFERROR((AC3423-AC3422)/AC3423*100%,"")</f>
        <v/>
      </c>
      <c r="AD3424" s="194" t="str">
        <f t="shared" ref="AD3424" si="15137">IFERROR((AD3423-AD3422)/AD3423*100%,"")</f>
        <v/>
      </c>
      <c r="AE3424" s="194" t="str">
        <f t="shared" ref="AE3424" si="15138">IFERROR((AE3423-AE3422)/AE3423*100%,"")</f>
        <v/>
      </c>
      <c r="AF3424" s="194" t="str">
        <f t="shared" ref="AF3424" si="15139">IFERROR((AF3423-AF3422)/AF3423*100%,"")</f>
        <v/>
      </c>
      <c r="AG3424" s="194" t="str">
        <f t="shared" ref="AG3424" si="15140">IFERROR((AG3423-AG3422)/AG3423*100%,"")</f>
        <v/>
      </c>
      <c r="AH3424" s="194" t="str">
        <f t="shared" ref="AH3424" si="15141">IFERROR((AH3423-AH3422)/AH3423*100%,"")</f>
        <v/>
      </c>
      <c r="AI3424" s="194" t="str">
        <f t="shared" ref="AI3424" si="15142">IFERROR((AI3423-AI3422)/AI3423*100%,"")</f>
        <v/>
      </c>
      <c r="AJ3424" s="194" t="str">
        <f t="shared" ref="AJ3424" si="15143">IFERROR((AJ3423-AJ3422)/AJ3423*100%,"")</f>
        <v/>
      </c>
      <c r="AK3424" s="194" t="str">
        <f t="shared" ref="AK3424" si="15144">IFERROR((AK3423-AK3422)/AK3423*100%,"")</f>
        <v/>
      </c>
      <c r="AL3424" s="194" t="str">
        <f t="shared" ref="AL3424" si="15145">IFERROR((AL3423-AL3422)/AL3423*100%,"")</f>
        <v/>
      </c>
      <c r="AM3424" s="227" t="str">
        <f>IFERROR((AM3423-AM3421)/AM3423*100%,"")</f>
        <v/>
      </c>
    </row>
    <row r="3425" spans="1:39" customFormat="1" outlineLevel="1">
      <c r="A3425" t="str">
        <f>B3410&amp;C3425</f>
        <v>Surname, Forename9</v>
      </c>
      <c r="B3425" s="256"/>
      <c r="C3425" s="123">
        <v>9</v>
      </c>
      <c r="D3425" s="26" t="s">
        <v>22</v>
      </c>
      <c r="E3425" s="103"/>
      <c r="F3425" s="219"/>
      <c r="G3425" s="220"/>
      <c r="H3425" s="15"/>
      <c r="I3425" s="16"/>
      <c r="J3425" s="17"/>
      <c r="K3425" s="94"/>
      <c r="L3425" s="94"/>
      <c r="M3425" s="94"/>
      <c r="N3425" s="94"/>
      <c r="O3425" s="94"/>
      <c r="P3425" s="94"/>
      <c r="Q3425" s="17" t="str">
        <f>IF(SUM(K3425:P3425)=0,"",SUM(K3425:P3425))</f>
        <v/>
      </c>
      <c r="R3425" s="94"/>
      <c r="S3425" s="94"/>
      <c r="T3425" s="17" t="str">
        <f>IF(SUM(R3425:S3425)=0,"",SUM(R3425:S3425))</f>
        <v/>
      </c>
      <c r="U3425" s="17"/>
      <c r="V3425" s="94"/>
      <c r="W3425" s="17"/>
      <c r="X3425" s="94" t="str">
        <f>IFERROR(AVERAGE(V3425:W3425),"")</f>
        <v/>
      </c>
      <c r="Y3425" s="17"/>
      <c r="Z3425" s="17"/>
      <c r="AA3425" s="71"/>
      <c r="AB3425" s="17"/>
      <c r="AC3425" s="190" t="str">
        <f>IF(J3425="","",IF(J3425&lt;&gt;0,INT(25.4347*POWER((18-J3425),1.81)),0))</f>
        <v/>
      </c>
      <c r="AD3425" s="190" t="str">
        <f>IFERROR(IF(Q3425&lt;&gt;0,INT(0.14354*POWER(((10*Q3425)-220),1.4)),0),"")</f>
        <v/>
      </c>
      <c r="AE3425" s="190" t="str">
        <f>IFERROR(IF(T3425&lt;&gt;0,INT(51.39*POWER((T3425-1.5),1.05)),0),"")</f>
        <v/>
      </c>
      <c r="AF3425" s="190">
        <f>IF(U3425&lt;&gt;0,INT(0.8465*POWER(((100*U3425)-75),1.42)),0)</f>
        <v>0</v>
      </c>
      <c r="AG3425" s="190" t="str">
        <f>IFERROR(IF(X3425&lt;&gt;0,INT(1.53775*POWER((82-X3425),1.81)),0),"")</f>
        <v/>
      </c>
      <c r="AH3425" s="190" t="str">
        <f>IF(Y3425="","",IF(Y3425&lt;&gt;0,INT(5.74352*POWER((28.5-Y3425),1.92)),0))</f>
        <v/>
      </c>
      <c r="AI3425" s="190">
        <f>IF(Z3425&lt;&gt;0,INT(12.91*POWER((Z3425-4),1.1)),0)</f>
        <v>0</v>
      </c>
      <c r="AJ3425" s="190" t="str">
        <f>IF(AA3425="","",IF(AA3425&lt;&gt;0,INT(0.2797*POWER(((100*AA3425)),1.35)),0))</f>
        <v/>
      </c>
      <c r="AK3425" s="191" t="str">
        <f>IF(AB3425="","",IF(AB3425&lt;&gt;0,INT(100.14*POWER((AB3425-1),1.08)),0))</f>
        <v/>
      </c>
      <c r="AL3425" s="192">
        <f>COUNT(J3425,Q3425,T3425,X3425,Y3425,AA3425,AB3425)</f>
        <v>0</v>
      </c>
      <c r="AM3425" s="193" t="str">
        <f>IF(AL3425=0,"",SUM(AC3425:AK3425))</f>
        <v/>
      </c>
    </row>
    <row r="3426" spans="1:39" customFormat="1" outlineLevel="1">
      <c r="B3426" s="256"/>
      <c r="C3426" s="124" t="s">
        <v>65</v>
      </c>
      <c r="D3426" s="33"/>
      <c r="E3426" s="33"/>
      <c r="F3426" s="221"/>
      <c r="G3426" s="222"/>
      <c r="H3426" s="18"/>
      <c r="I3426" s="44"/>
      <c r="J3426" s="107" t="str">
        <f>IFERROR((J3423-J3425)/J3425*100%,"")</f>
        <v/>
      </c>
      <c r="K3426" s="107" t="str">
        <f t="shared" ref="K3426:T3426" si="15146">IFERROR((K3425-K3423)/K3425*100%,"")</f>
        <v/>
      </c>
      <c r="L3426" s="107" t="str">
        <f t="shared" si="15146"/>
        <v/>
      </c>
      <c r="M3426" s="107" t="str">
        <f t="shared" si="15146"/>
        <v/>
      </c>
      <c r="N3426" s="107" t="str">
        <f t="shared" si="15146"/>
        <v/>
      </c>
      <c r="O3426" s="107" t="str">
        <f t="shared" si="15146"/>
        <v/>
      </c>
      <c r="P3426" s="107" t="str">
        <f t="shared" si="15146"/>
        <v/>
      </c>
      <c r="Q3426" s="107" t="str">
        <f t="shared" si="15146"/>
        <v/>
      </c>
      <c r="R3426" s="107" t="str">
        <f t="shared" si="15146"/>
        <v/>
      </c>
      <c r="S3426" s="107" t="str">
        <f t="shared" si="15146"/>
        <v/>
      </c>
      <c r="T3426" s="107" t="str">
        <f t="shared" si="15146"/>
        <v/>
      </c>
      <c r="U3426" s="107" t="str">
        <f t="shared" ref="U3426" si="15147">IFERROR((U3425-U3424)/U3425*100%,"")</f>
        <v/>
      </c>
      <c r="V3426" s="107" t="str">
        <f>IFERROR((V3423-V3425)/V3425*100%,"")</f>
        <v/>
      </c>
      <c r="W3426" s="107" t="str">
        <f>IFERROR((W3423-W3425)/W3425*100%,"")</f>
        <v/>
      </c>
      <c r="X3426" s="107" t="str">
        <f>IFERROR((X3423-X3425)/X3425*100%,"")</f>
        <v/>
      </c>
      <c r="Y3426" s="107" t="str">
        <f>IFERROR((Y3423-Y3425)/Y3425*100%,"")</f>
        <v/>
      </c>
      <c r="Z3426" s="107" t="str">
        <f t="shared" ref="Z3426" si="15148">IFERROR((Z3425-Z3424)/Z3425*100%,"")</f>
        <v/>
      </c>
      <c r="AA3426" s="107" t="str">
        <f>IFERROR((AA3425-AA3423)/AA3425*100%,"")</f>
        <v/>
      </c>
      <c r="AB3426" s="107" t="str">
        <f>IFERROR((AB3425-AB3423)/AB3425*100%,"")</f>
        <v/>
      </c>
      <c r="AC3426" s="194" t="str">
        <f t="shared" ref="AC3426" si="15149">IFERROR((AC3425-AC3424)/AC3425*100%,"")</f>
        <v/>
      </c>
      <c r="AD3426" s="194" t="str">
        <f t="shared" ref="AD3426" si="15150">IFERROR((AD3425-AD3424)/AD3425*100%,"")</f>
        <v/>
      </c>
      <c r="AE3426" s="194" t="str">
        <f t="shared" ref="AE3426" si="15151">IFERROR((AE3425-AE3424)/AE3425*100%,"")</f>
        <v/>
      </c>
      <c r="AF3426" s="194" t="str">
        <f t="shared" ref="AF3426" si="15152">IFERROR((AF3425-AF3424)/AF3425*100%,"")</f>
        <v/>
      </c>
      <c r="AG3426" s="194" t="str">
        <f t="shared" ref="AG3426" si="15153">IFERROR((AG3425-AG3424)/AG3425*100%,"")</f>
        <v/>
      </c>
      <c r="AH3426" s="194" t="str">
        <f t="shared" ref="AH3426" si="15154">IFERROR((AH3425-AH3424)/AH3425*100%,"")</f>
        <v/>
      </c>
      <c r="AI3426" s="194" t="str">
        <f t="shared" ref="AI3426" si="15155">IFERROR((AI3425-AI3424)/AI3425*100%,"")</f>
        <v/>
      </c>
      <c r="AJ3426" s="194" t="str">
        <f t="shared" ref="AJ3426" si="15156">IFERROR((AJ3425-AJ3424)/AJ3425*100%,"")</f>
        <v/>
      </c>
      <c r="AK3426" s="194" t="str">
        <f t="shared" ref="AK3426" si="15157">IFERROR((AK3425-AK3424)/AK3425*100%,"")</f>
        <v/>
      </c>
      <c r="AL3426" s="194" t="str">
        <f t="shared" ref="AL3426" si="15158">IFERROR((AL3425-AL3424)/AL3425*100%,"")</f>
        <v/>
      </c>
      <c r="AM3426" s="227" t="str">
        <f>IFERROR((AM3425-AM3423)/AM3425*100%,"")</f>
        <v/>
      </c>
    </row>
    <row r="3427" spans="1:39" s="6" customFormat="1" outlineLevel="1">
      <c r="A3427" t="str">
        <f>B3410&amp;C3427</f>
        <v>Surname, Forename10</v>
      </c>
      <c r="B3427" s="256"/>
      <c r="C3427" s="125">
        <v>10</v>
      </c>
      <c r="D3427" s="33" t="s">
        <v>22</v>
      </c>
      <c r="E3427" s="33"/>
      <c r="F3427" s="223"/>
      <c r="G3427" s="224"/>
      <c r="H3427" s="18"/>
      <c r="I3427" s="44"/>
      <c r="J3427" s="34"/>
      <c r="K3427" s="34"/>
      <c r="L3427" s="34"/>
      <c r="M3427" s="34"/>
      <c r="N3427" s="34"/>
      <c r="O3427" s="34"/>
      <c r="P3427" s="34"/>
      <c r="Q3427" s="17" t="str">
        <f>IF(SUM(K3427:P3427)=0,"",SUM(K3427:P3427))</f>
        <v/>
      </c>
      <c r="R3427" s="94"/>
      <c r="S3427" s="94"/>
      <c r="T3427" s="17" t="str">
        <f>IF(SUM(R3427:S3427)=0,"",SUM(R3427:S3427))</f>
        <v/>
      </c>
      <c r="U3427" s="17"/>
      <c r="V3427" s="94"/>
      <c r="W3427" s="17"/>
      <c r="X3427" s="94" t="str">
        <f>IFERROR(AVERAGE(V3427:W3427),"")</f>
        <v/>
      </c>
      <c r="Y3427" s="17"/>
      <c r="Z3427" s="17"/>
      <c r="AA3427" s="71"/>
      <c r="AB3427" s="17"/>
      <c r="AC3427" s="190" t="str">
        <f>IF(J3427="","",IF(J3427&lt;&gt;0,INT(25.4347*POWER((18-J3427),1.81)),0))</f>
        <v/>
      </c>
      <c r="AD3427" s="190" t="str">
        <f>IFERROR(IF(Q3427&lt;&gt;0,INT(0.14354*POWER(((10*Q3427)-220),1.4)),0),"")</f>
        <v/>
      </c>
      <c r="AE3427" s="190" t="str">
        <f>IFERROR(IF(T3427&lt;&gt;0,INT(51.39*POWER((T3427-1.5),1.05)),0),"")</f>
        <v/>
      </c>
      <c r="AF3427" s="190">
        <f>IF(U3427&lt;&gt;0,INT(0.8465*POWER(((100*U3427)-75),1.42)),0)</f>
        <v>0</v>
      </c>
      <c r="AG3427" s="190" t="str">
        <f>IFERROR(IF(X3427&lt;&gt;0,INT(1.53775*POWER((82-X3427),1.81)),0),"")</f>
        <v/>
      </c>
      <c r="AH3427" s="190" t="str">
        <f>IF(Y3427="","",IF(Y3427&lt;&gt;0,INT(5.74352*POWER((28.5-Y3427),1.92)),0))</f>
        <v/>
      </c>
      <c r="AI3427" s="190">
        <f>IF(Z3427&lt;&gt;0,INT(12.91*POWER((Z3427-4),1.1)),0)</f>
        <v>0</v>
      </c>
      <c r="AJ3427" s="190" t="str">
        <f>IF(AA3427="","",IF(AA3427&lt;&gt;0,INT(0.2797*POWER(((100*AA3427)),1.35)),0))</f>
        <v/>
      </c>
      <c r="AK3427" s="191" t="str">
        <f>IF(AB3427="","",IF(AB3427&lt;&gt;0,INT(100.14*POWER((AB3427-1),1.08)),0))</f>
        <v/>
      </c>
      <c r="AL3427" s="192">
        <f>COUNT(J3427,Q3427,T3427,X3427,Y3427,AA3427,AB3427)</f>
        <v>0</v>
      </c>
      <c r="AM3427" s="193" t="str">
        <f>IF(AL3427=0,"",SUM(AC3427:AK3427))</f>
        <v/>
      </c>
    </row>
    <row r="3428" spans="1:39" s="6" customFormat="1" outlineLevel="1">
      <c r="A3428"/>
      <c r="B3428" s="257"/>
      <c r="C3428" s="126" t="s">
        <v>65</v>
      </c>
      <c r="D3428" s="33"/>
      <c r="E3428" s="33"/>
      <c r="F3428" s="223"/>
      <c r="G3428" s="224"/>
      <c r="H3428" s="18"/>
      <c r="I3428" s="44"/>
      <c r="J3428" s="107" t="str">
        <f>IFERROR((J3425-J3427)/J3427*100%,"")</f>
        <v/>
      </c>
      <c r="K3428" s="107" t="str">
        <f t="shared" ref="K3428:T3428" si="15159">IFERROR((K3427-K3425)/K3427*100%,"")</f>
        <v/>
      </c>
      <c r="L3428" s="107" t="str">
        <f t="shared" si="15159"/>
        <v/>
      </c>
      <c r="M3428" s="107" t="str">
        <f t="shared" si="15159"/>
        <v/>
      </c>
      <c r="N3428" s="107" t="str">
        <f t="shared" si="15159"/>
        <v/>
      </c>
      <c r="O3428" s="107" t="str">
        <f t="shared" si="15159"/>
        <v/>
      </c>
      <c r="P3428" s="107" t="str">
        <f t="shared" si="15159"/>
        <v/>
      </c>
      <c r="Q3428" s="107" t="str">
        <f t="shared" si="15159"/>
        <v/>
      </c>
      <c r="R3428" s="107" t="str">
        <f t="shared" si="15159"/>
        <v/>
      </c>
      <c r="S3428" s="107" t="str">
        <f t="shared" si="15159"/>
        <v/>
      </c>
      <c r="T3428" s="107" t="str">
        <f t="shared" si="15159"/>
        <v/>
      </c>
      <c r="U3428" s="107" t="str">
        <f t="shared" ref="U3428" si="15160">IFERROR((U3427-U3426)/U3427*100%,"")</f>
        <v/>
      </c>
      <c r="V3428" s="107" t="str">
        <f>IFERROR((V3425-V3427)/V3427*100%,"")</f>
        <v/>
      </c>
      <c r="W3428" s="107" t="str">
        <f>IFERROR((W3425-W3427)/W3427*100%,"")</f>
        <v/>
      </c>
      <c r="X3428" s="107" t="str">
        <f>IFERROR((X3425-X3427)/X3427*100%,"")</f>
        <v/>
      </c>
      <c r="Y3428" s="107" t="str">
        <f>IFERROR((Y3425-Y3427)/Y3427*100%,"")</f>
        <v/>
      </c>
      <c r="Z3428" s="107" t="str">
        <f t="shared" ref="Z3428" si="15161">IFERROR((Z3427-Z3426)/Z3427*100%,"")</f>
        <v/>
      </c>
      <c r="AA3428" s="107" t="str">
        <f>IFERROR((AA3427-AA3425)/AA3427*100%,"")</f>
        <v/>
      </c>
      <c r="AB3428" s="107" t="str">
        <f>IFERROR((AB3427-AB3425)/AB3427*100%,"")</f>
        <v/>
      </c>
      <c r="AC3428" s="194" t="str">
        <f t="shared" ref="AC3428" si="15162">IFERROR((AC3427-AC3426)/AC3427*100%,"")</f>
        <v/>
      </c>
      <c r="AD3428" s="194" t="str">
        <f t="shared" ref="AD3428" si="15163">IFERROR((AD3427-AD3426)/AD3427*100%,"")</f>
        <v/>
      </c>
      <c r="AE3428" s="194" t="str">
        <f t="shared" ref="AE3428" si="15164">IFERROR((AE3427-AE3426)/AE3427*100%,"")</f>
        <v/>
      </c>
      <c r="AF3428" s="194" t="str">
        <f t="shared" ref="AF3428" si="15165">IFERROR((AF3427-AF3426)/AF3427*100%,"")</f>
        <v/>
      </c>
      <c r="AG3428" s="194" t="str">
        <f t="shared" ref="AG3428" si="15166">IFERROR((AG3427-AG3426)/AG3427*100%,"")</f>
        <v/>
      </c>
      <c r="AH3428" s="194" t="str">
        <f t="shared" ref="AH3428" si="15167">IFERROR((AH3427-AH3426)/AH3427*100%,"")</f>
        <v/>
      </c>
      <c r="AI3428" s="194" t="str">
        <f t="shared" ref="AI3428" si="15168">IFERROR((AI3427-AI3426)/AI3427*100%,"")</f>
        <v/>
      </c>
      <c r="AJ3428" s="194" t="str">
        <f t="shared" ref="AJ3428" si="15169">IFERROR((AJ3427-AJ3426)/AJ3427*100%,"")</f>
        <v/>
      </c>
      <c r="AK3428" s="194" t="str">
        <f t="shared" ref="AK3428" si="15170">IFERROR((AK3427-AK3426)/AK3427*100%,"")</f>
        <v/>
      </c>
      <c r="AL3428" s="194" t="str">
        <f t="shared" ref="AL3428" si="15171">IFERROR((AL3427-AL3426)/AL3427*100%,"")</f>
        <v/>
      </c>
      <c r="AM3428" s="227" t="str">
        <f>IFERROR((AM3427-AM3425)/AM3427*100%,"")</f>
        <v/>
      </c>
    </row>
    <row r="3429" spans="1:39" s="45" customFormat="1" outlineLevel="1">
      <c r="B3429" s="115"/>
      <c r="C3429" s="32"/>
      <c r="D3429" s="33"/>
      <c r="E3429" s="33"/>
      <c r="F3429" s="33"/>
      <c r="G3429" s="33"/>
      <c r="H3429" s="18"/>
      <c r="I3429" s="44"/>
      <c r="J3429" s="34"/>
      <c r="K3429" s="34"/>
      <c r="L3429" s="34"/>
      <c r="M3429" s="34"/>
      <c r="N3429" s="34"/>
      <c r="O3429" s="34"/>
      <c r="P3429" s="34"/>
      <c r="Q3429" s="34"/>
      <c r="R3429" s="34"/>
      <c r="S3429" s="34"/>
      <c r="T3429" s="34"/>
      <c r="U3429" s="34"/>
      <c r="V3429" s="34"/>
      <c r="W3429" s="34"/>
      <c r="X3429" s="34"/>
      <c r="Y3429" s="34"/>
      <c r="Z3429" s="34"/>
      <c r="AA3429" s="34"/>
      <c r="AB3429" s="34"/>
      <c r="AC3429" s="195"/>
      <c r="AD3429" s="196"/>
      <c r="AE3429" s="196"/>
      <c r="AF3429" s="196"/>
      <c r="AG3429" s="196"/>
      <c r="AH3429" s="196"/>
      <c r="AI3429" s="196"/>
      <c r="AJ3429" s="196"/>
      <c r="AK3429" s="197"/>
      <c r="AL3429" s="196"/>
      <c r="AM3429" s="198"/>
    </row>
    <row r="3430" spans="1:39" s="6" customFormat="1" outlineLevel="1">
      <c r="B3430" s="116"/>
      <c r="C3430" s="35"/>
      <c r="D3430" s="36"/>
      <c r="E3430" s="36"/>
      <c r="F3430" s="36"/>
      <c r="G3430" s="36"/>
      <c r="H3430" s="37"/>
      <c r="I3430" s="38" t="s">
        <v>24</v>
      </c>
      <c r="J3430" s="21" t="e">
        <f>AVERAGE(J3410:J3411,J3413,J3415,J3417,J3419,J3421,J3423,J3425,J3427)</f>
        <v>#DIV/0!</v>
      </c>
      <c r="K3430" s="21" t="e">
        <f t="shared" ref="K3430:AB3430" si="15172">AVERAGE(K3410:K3411,K3413,K3415,K3417,K3419,K3421,K3423,K3425,K3427)</f>
        <v>#DIV/0!</v>
      </c>
      <c r="L3430" s="21" t="e">
        <f t="shared" si="15172"/>
        <v>#DIV/0!</v>
      </c>
      <c r="M3430" s="21" t="e">
        <f t="shared" si="15172"/>
        <v>#DIV/0!</v>
      </c>
      <c r="N3430" s="21" t="e">
        <f t="shared" si="15172"/>
        <v>#DIV/0!</v>
      </c>
      <c r="O3430" s="21" t="e">
        <f t="shared" si="15172"/>
        <v>#DIV/0!</v>
      </c>
      <c r="P3430" s="21" t="e">
        <f t="shared" si="15172"/>
        <v>#DIV/0!</v>
      </c>
      <c r="Q3430" s="21">
        <f t="shared" si="15172"/>
        <v>0</v>
      </c>
      <c r="R3430" s="21" t="e">
        <f t="shared" si="15172"/>
        <v>#DIV/0!</v>
      </c>
      <c r="S3430" s="21" t="e">
        <f t="shared" si="15172"/>
        <v>#DIV/0!</v>
      </c>
      <c r="T3430" s="21">
        <f t="shared" si="15172"/>
        <v>0</v>
      </c>
      <c r="U3430" s="21" t="e">
        <f t="shared" si="15172"/>
        <v>#DIV/0!</v>
      </c>
      <c r="V3430" s="21" t="e">
        <f t="shared" si="15172"/>
        <v>#DIV/0!</v>
      </c>
      <c r="W3430" s="21" t="e">
        <f t="shared" si="15172"/>
        <v>#DIV/0!</v>
      </c>
      <c r="X3430" s="21" t="e">
        <f t="shared" si="15172"/>
        <v>#DIV/0!</v>
      </c>
      <c r="Y3430" s="21" t="e">
        <f t="shared" si="15172"/>
        <v>#DIV/0!</v>
      </c>
      <c r="Z3430" s="21" t="e">
        <f t="shared" si="15172"/>
        <v>#DIV/0!</v>
      </c>
      <c r="AA3430" s="21" t="e">
        <f t="shared" si="15172"/>
        <v>#DIV/0!</v>
      </c>
      <c r="AB3430" s="21" t="e">
        <f t="shared" si="15172"/>
        <v>#DIV/0!</v>
      </c>
      <c r="AC3430" s="199"/>
      <c r="AD3430" s="200"/>
      <c r="AE3430" s="200"/>
      <c r="AF3430" s="200"/>
      <c r="AG3430" s="200"/>
      <c r="AH3430" s="200"/>
      <c r="AI3430" s="200"/>
      <c r="AJ3430" s="200"/>
      <c r="AK3430" s="201"/>
      <c r="AL3430" s="200"/>
      <c r="AM3430" s="202"/>
    </row>
    <row r="3431" spans="1:39" s="6" customFormat="1" outlineLevel="1">
      <c r="B3431" s="116"/>
      <c r="C3431" s="35"/>
      <c r="D3431" s="36"/>
      <c r="E3431" s="36"/>
      <c r="F3431" s="36"/>
      <c r="G3431" s="36"/>
      <c r="H3431" s="37"/>
      <c r="I3431" s="38" t="s">
        <v>26</v>
      </c>
      <c r="J3431" s="21">
        <f>MIN(J3410:J3411,J3413,J3415,J3417,J3419,J3421,J3423,J3425,J3427)</f>
        <v>0</v>
      </c>
      <c r="K3431" s="21">
        <f t="shared" ref="K3431:AB3431" si="15173">MIN(K3410:K3411,K3413,K3415,K3417,K3419,K3421,K3423,K3425,K3427)</f>
        <v>0</v>
      </c>
      <c r="L3431" s="21">
        <f t="shared" si="15173"/>
        <v>0</v>
      </c>
      <c r="M3431" s="21">
        <f t="shared" si="15173"/>
        <v>0</v>
      </c>
      <c r="N3431" s="21">
        <f t="shared" si="15173"/>
        <v>0</v>
      </c>
      <c r="O3431" s="21">
        <f t="shared" si="15173"/>
        <v>0</v>
      </c>
      <c r="P3431" s="21">
        <f t="shared" si="15173"/>
        <v>0</v>
      </c>
      <c r="Q3431" s="21">
        <f t="shared" si="15173"/>
        <v>0</v>
      </c>
      <c r="R3431" s="21">
        <f t="shared" si="15173"/>
        <v>0</v>
      </c>
      <c r="S3431" s="21">
        <f t="shared" si="15173"/>
        <v>0</v>
      </c>
      <c r="T3431" s="21">
        <f t="shared" si="15173"/>
        <v>0</v>
      </c>
      <c r="U3431" s="21">
        <f t="shared" si="15173"/>
        <v>0</v>
      </c>
      <c r="V3431" s="21">
        <f t="shared" si="15173"/>
        <v>0</v>
      </c>
      <c r="W3431" s="21">
        <f t="shared" si="15173"/>
        <v>0</v>
      </c>
      <c r="X3431" s="21" t="e">
        <f t="shared" si="15173"/>
        <v>#DIV/0!</v>
      </c>
      <c r="Y3431" s="21">
        <f t="shared" si="15173"/>
        <v>0</v>
      </c>
      <c r="Z3431" s="21">
        <f t="shared" si="15173"/>
        <v>0</v>
      </c>
      <c r="AA3431" s="21">
        <f t="shared" si="15173"/>
        <v>0</v>
      </c>
      <c r="AB3431" s="21">
        <f t="shared" si="15173"/>
        <v>0</v>
      </c>
      <c r="AC3431" s="199"/>
      <c r="AD3431" s="200"/>
      <c r="AE3431" s="200"/>
      <c r="AF3431" s="200"/>
      <c r="AG3431" s="200"/>
      <c r="AH3431" s="200"/>
      <c r="AI3431" s="200"/>
      <c r="AJ3431" s="200"/>
      <c r="AK3431" s="201"/>
      <c r="AL3431" s="200"/>
      <c r="AM3431" s="202"/>
    </row>
    <row r="3432" spans="1:39" s="6" customFormat="1" outlineLevel="1">
      <c r="B3432" s="116"/>
      <c r="C3432" s="35"/>
      <c r="D3432" s="36"/>
      <c r="E3432" s="36"/>
      <c r="F3432" s="36"/>
      <c r="G3432" s="36"/>
      <c r="H3432" s="37"/>
      <c r="I3432" s="38" t="s">
        <v>25</v>
      </c>
      <c r="J3432" s="21">
        <f>MAX(J3410:J3411,J3413,J3415,J3417,J3419,J3421,J3423,J3425,J3427)</f>
        <v>0</v>
      </c>
      <c r="K3432" s="21">
        <f t="shared" ref="K3432:AB3432" si="15174">MAX(K3410:K3411,K3413,K3415,K3417,K3419,K3421,K3423,K3425,K3427)</f>
        <v>0</v>
      </c>
      <c r="L3432" s="21">
        <f t="shared" si="15174"/>
        <v>0</v>
      </c>
      <c r="M3432" s="21">
        <f t="shared" si="15174"/>
        <v>0</v>
      </c>
      <c r="N3432" s="21">
        <f t="shared" si="15174"/>
        <v>0</v>
      </c>
      <c r="O3432" s="21">
        <f t="shared" si="15174"/>
        <v>0</v>
      </c>
      <c r="P3432" s="21">
        <f t="shared" si="15174"/>
        <v>0</v>
      </c>
      <c r="Q3432" s="21">
        <f t="shared" si="15174"/>
        <v>0</v>
      </c>
      <c r="R3432" s="21">
        <f t="shared" si="15174"/>
        <v>0</v>
      </c>
      <c r="S3432" s="21">
        <f t="shared" si="15174"/>
        <v>0</v>
      </c>
      <c r="T3432" s="21">
        <f t="shared" si="15174"/>
        <v>0</v>
      </c>
      <c r="U3432" s="21">
        <f t="shared" si="15174"/>
        <v>0</v>
      </c>
      <c r="V3432" s="21">
        <f t="shared" si="15174"/>
        <v>0</v>
      </c>
      <c r="W3432" s="21">
        <f t="shared" si="15174"/>
        <v>0</v>
      </c>
      <c r="X3432" s="21" t="e">
        <f t="shared" si="15174"/>
        <v>#DIV/0!</v>
      </c>
      <c r="Y3432" s="21">
        <f t="shared" si="15174"/>
        <v>0</v>
      </c>
      <c r="Z3432" s="21">
        <f t="shared" si="15174"/>
        <v>0</v>
      </c>
      <c r="AA3432" s="21">
        <f t="shared" si="15174"/>
        <v>0</v>
      </c>
      <c r="AB3432" s="21">
        <f t="shared" si="15174"/>
        <v>0</v>
      </c>
      <c r="AC3432" s="199"/>
      <c r="AD3432" s="200"/>
      <c r="AE3432" s="200"/>
      <c r="AF3432" s="200"/>
      <c r="AG3432" s="200"/>
      <c r="AH3432" s="200"/>
      <c r="AI3432" s="200"/>
      <c r="AJ3432" s="200"/>
      <c r="AK3432" s="201"/>
      <c r="AL3432" s="200"/>
      <c r="AM3432" s="202"/>
    </row>
    <row r="3433" spans="1:39" s="6" customFormat="1" outlineLevel="1">
      <c r="B3433" s="116"/>
      <c r="C3433" s="35"/>
      <c r="D3433" s="36"/>
      <c r="E3433" s="36"/>
      <c r="F3433" s="36"/>
      <c r="G3433" s="36"/>
      <c r="H3433" s="37"/>
      <c r="I3433" s="38"/>
      <c r="J3433" s="21"/>
      <c r="K3433" s="21"/>
      <c r="L3433" s="21"/>
      <c r="M3433" s="21"/>
      <c r="N3433" s="21"/>
      <c r="O3433" s="21"/>
      <c r="P3433" s="21"/>
      <c r="Q3433" s="21"/>
      <c r="R3433" s="21"/>
      <c r="S3433" s="21"/>
      <c r="T3433" s="21"/>
      <c r="U3433" s="21"/>
      <c r="V3433" s="21"/>
      <c r="W3433" s="21"/>
      <c r="X3433" s="21"/>
      <c r="Y3433" s="21"/>
      <c r="Z3433" s="21"/>
      <c r="AA3433" s="21"/>
      <c r="AB3433" s="21"/>
      <c r="AC3433" s="200"/>
      <c r="AD3433" s="200"/>
      <c r="AE3433" s="200"/>
      <c r="AF3433" s="200"/>
      <c r="AG3433" s="200"/>
      <c r="AH3433" s="200"/>
      <c r="AI3433" s="200"/>
      <c r="AJ3433" s="200"/>
      <c r="AK3433" s="200"/>
      <c r="AL3433" s="200"/>
      <c r="AM3433" s="202"/>
    </row>
    <row r="3434" spans="1:39" s="31" customFormat="1" ht="16.5" outlineLevel="1" thickBot="1">
      <c r="B3434" s="117"/>
      <c r="C3434" s="39"/>
      <c r="D3434" s="40"/>
      <c r="E3434" s="40"/>
      <c r="F3434" s="40"/>
      <c r="G3434" s="40"/>
      <c r="H3434" s="41"/>
      <c r="I3434" s="42"/>
      <c r="J3434" s="43"/>
      <c r="K3434" s="43"/>
      <c r="L3434" s="43"/>
      <c r="M3434" s="43"/>
      <c r="N3434" s="43"/>
      <c r="O3434" s="43"/>
      <c r="P3434" s="43"/>
      <c r="Q3434" s="43"/>
      <c r="R3434" s="43"/>
      <c r="S3434" s="43"/>
      <c r="T3434" s="43"/>
      <c r="U3434" s="43"/>
      <c r="V3434" s="43"/>
      <c r="W3434" s="43"/>
      <c r="X3434" s="43"/>
      <c r="Y3434" s="43"/>
      <c r="Z3434" s="43"/>
      <c r="AA3434" s="43"/>
      <c r="AB3434" s="43"/>
      <c r="AC3434" s="204"/>
      <c r="AD3434" s="204"/>
      <c r="AE3434" s="204"/>
      <c r="AF3434" s="204"/>
      <c r="AG3434" s="204"/>
      <c r="AH3434" s="204"/>
      <c r="AI3434" s="204"/>
      <c r="AJ3434" s="204"/>
      <c r="AK3434" s="204"/>
      <c r="AL3434" s="204"/>
      <c r="AM3434" s="205"/>
    </row>
    <row r="3435" spans="1:39" customFormat="1">
      <c r="B3435" s="118"/>
      <c r="C3435" s="28"/>
      <c r="D3435" s="19"/>
      <c r="E3435" s="19"/>
      <c r="F3435" s="19"/>
      <c r="G3435" s="19"/>
      <c r="H3435" s="29"/>
      <c r="I3435" s="20"/>
      <c r="J3435" s="30"/>
      <c r="K3435" s="30"/>
      <c r="L3435" s="30"/>
      <c r="M3435" s="30"/>
      <c r="N3435" s="30"/>
      <c r="O3435" s="30"/>
      <c r="P3435" s="30"/>
      <c r="Q3435" s="30"/>
      <c r="R3435" s="30"/>
      <c r="S3435" s="30"/>
      <c r="T3435" s="30"/>
      <c r="U3435" s="30"/>
      <c r="V3435" s="30"/>
      <c r="W3435" s="30"/>
      <c r="X3435" s="30"/>
      <c r="Y3435" s="30"/>
      <c r="Z3435" s="30"/>
      <c r="AA3435" s="30"/>
      <c r="AB3435" s="30"/>
      <c r="AC3435" s="206"/>
      <c r="AD3435" s="206"/>
      <c r="AE3435" s="206"/>
      <c r="AF3435" s="206"/>
      <c r="AG3435" s="206"/>
      <c r="AH3435" s="206"/>
      <c r="AI3435" s="206"/>
      <c r="AJ3435" s="206"/>
      <c r="AK3435" s="206"/>
      <c r="AL3435" s="206"/>
      <c r="AM3435" s="207"/>
    </row>
    <row r="3436" spans="1:39" customFormat="1" outlineLevel="1">
      <c r="B3436" s="114" t="s">
        <v>41</v>
      </c>
      <c r="C3436" s="28"/>
      <c r="D3436" s="19"/>
      <c r="E3436" s="19"/>
      <c r="F3436" s="19"/>
      <c r="G3436" s="19"/>
      <c r="H3436" s="29"/>
      <c r="I3436" s="20"/>
      <c r="J3436" s="30"/>
      <c r="K3436" s="30"/>
      <c r="L3436" s="30"/>
      <c r="M3436" s="30"/>
      <c r="N3436" s="30"/>
      <c r="O3436" s="30"/>
      <c r="P3436" s="30"/>
      <c r="Q3436" s="30"/>
      <c r="R3436" s="30"/>
      <c r="S3436" s="30"/>
      <c r="T3436" s="30"/>
      <c r="U3436" s="30"/>
      <c r="V3436" s="30"/>
      <c r="W3436" s="30"/>
      <c r="X3436" s="30"/>
      <c r="Y3436" s="30"/>
      <c r="Z3436" s="30"/>
      <c r="AA3436" s="30"/>
      <c r="AB3436" s="30"/>
      <c r="AC3436" s="206"/>
      <c r="AD3436" s="206"/>
      <c r="AE3436" s="206"/>
      <c r="AF3436" s="206"/>
      <c r="AG3436" s="206"/>
      <c r="AH3436" s="206"/>
      <c r="AI3436" s="206"/>
      <c r="AJ3436" s="206"/>
      <c r="AK3436" s="206"/>
      <c r="AL3436" s="206"/>
      <c r="AM3436" s="207"/>
    </row>
    <row r="3437" spans="1:39" customFormat="1" outlineLevel="1">
      <c r="A3437" t="str">
        <f>B3437&amp;C3437</f>
        <v>Surname, Forename1</v>
      </c>
      <c r="B3437" s="255" t="s">
        <v>28</v>
      </c>
      <c r="C3437" s="122">
        <v>1</v>
      </c>
      <c r="D3437" s="26" t="s">
        <v>22</v>
      </c>
      <c r="E3437" s="103"/>
      <c r="F3437" s="217"/>
      <c r="G3437" s="218"/>
      <c r="H3437" s="16"/>
      <c r="I3437" s="16"/>
      <c r="J3437" s="17"/>
      <c r="K3437" s="94"/>
      <c r="L3437" s="94"/>
      <c r="M3437" s="94"/>
      <c r="N3437" s="94"/>
      <c r="O3437" s="94"/>
      <c r="P3437" s="94"/>
      <c r="Q3437" s="17">
        <f>SUM(K3437:P3437)</f>
        <v>0</v>
      </c>
      <c r="R3437" s="94"/>
      <c r="S3437" s="94"/>
      <c r="T3437" s="17">
        <f>SUM(R3437:S3437)</f>
        <v>0</v>
      </c>
      <c r="U3437" s="17"/>
      <c r="V3437" s="94"/>
      <c r="W3437" s="17"/>
      <c r="X3437" s="94" t="e">
        <f>AVERAGE(V3437:W3437)</f>
        <v>#DIV/0!</v>
      </c>
      <c r="Y3437" s="17"/>
      <c r="Z3437" s="17"/>
      <c r="AA3437" s="17"/>
      <c r="AB3437" s="17"/>
      <c r="AC3437" s="190">
        <f>IF(J3437&lt;&gt;0,INT(25.4347*POWER((18-J3437),1.81)),0)</f>
        <v>0</v>
      </c>
      <c r="AD3437" s="190">
        <f>IF(Q3437&lt;&gt;0,INT(0.14354*POWER(((10*Q3437)-220),1.4)),0)</f>
        <v>0</v>
      </c>
      <c r="AE3437" s="190">
        <f>IF(T3437&lt;&gt;0,INT(51.39*POWER((T3437-1.5),1.05)),0)</f>
        <v>0</v>
      </c>
      <c r="AF3437" s="190">
        <f>IF(U3437&lt;&gt;0,INT(0.8465*POWER(((100*U3437)-75),1.42)),0)</f>
        <v>0</v>
      </c>
      <c r="AG3437" s="190" t="e">
        <f>IF(X3437&lt;&gt;0,INT(1.53775*POWER((82-X3437),1.81)),0)</f>
        <v>#DIV/0!</v>
      </c>
      <c r="AH3437" s="190">
        <f>IF(Y3437&lt;&gt;0,INT(5.74352*POWER((28.5-Y3437),1.92)),0)</f>
        <v>0</v>
      </c>
      <c r="AI3437" s="190">
        <f>IF(Z3437&lt;&gt;0,INT(12.91*POWER((Z3437-4),1.1)),0)</f>
        <v>0</v>
      </c>
      <c r="AJ3437" s="190">
        <f>IF(AA3437&lt;&gt;0,INT(0.2797*POWER(((100*AA3437)),1.35)),0)</f>
        <v>0</v>
      </c>
      <c r="AK3437" s="191">
        <f>IF(AB3437&lt;&gt;0,INT(100.14*POWER((AB3437-1),1.08)),0)</f>
        <v>0</v>
      </c>
      <c r="AL3437" s="208">
        <v>7</v>
      </c>
      <c r="AM3437" s="193" t="e">
        <f>SUM(AC3437:AK3437)</f>
        <v>#DIV/0!</v>
      </c>
    </row>
    <row r="3438" spans="1:39" customFormat="1" outlineLevel="1">
      <c r="A3438" t="str">
        <f>B3437&amp;C3438</f>
        <v>Surname, Forename2</v>
      </c>
      <c r="B3438" s="256"/>
      <c r="C3438" s="123">
        <v>2</v>
      </c>
      <c r="D3438" s="26" t="s">
        <v>22</v>
      </c>
      <c r="E3438" s="103"/>
      <c r="F3438" s="219"/>
      <c r="G3438" s="220"/>
      <c r="H3438" s="15"/>
      <c r="I3438" s="16"/>
      <c r="J3438" s="17"/>
      <c r="K3438" s="94"/>
      <c r="L3438" s="94"/>
      <c r="M3438" s="94"/>
      <c r="N3438" s="94"/>
      <c r="O3438" s="94"/>
      <c r="P3438" s="94"/>
      <c r="Q3438" s="17" t="str">
        <f>IF(SUM(K3438:P3438)=0,"",SUM(K3438:P3438))</f>
        <v/>
      </c>
      <c r="R3438" s="94"/>
      <c r="S3438" s="94"/>
      <c r="T3438" s="17" t="str">
        <f>IF(SUM(R3438:S3438)=0,"",SUM(R3438:S3438))</f>
        <v/>
      </c>
      <c r="U3438" s="17"/>
      <c r="V3438" s="94"/>
      <c r="W3438" s="17"/>
      <c r="X3438" s="94" t="str">
        <f>IFERROR(AVERAGE(V3438:W3438),"")</f>
        <v/>
      </c>
      <c r="Y3438" s="17"/>
      <c r="Z3438" s="17"/>
      <c r="AA3438" s="71"/>
      <c r="AB3438" s="17"/>
      <c r="AC3438" s="190" t="str">
        <f>IF(J3438="","",IF(J3438&lt;&gt;0,INT(25.4347*POWER((18-J3438),1.81)),0))</f>
        <v/>
      </c>
      <c r="AD3438" s="190" t="str">
        <f>IFERROR(IF(Q3438&lt;&gt;0,INT(0.14354*POWER(((10*Q3438)-220),1.4)),0),"")</f>
        <v/>
      </c>
      <c r="AE3438" s="190" t="str">
        <f>IFERROR(IF(T3438&lt;&gt;0,INT(51.39*POWER((T3438-1.5),1.05)),0),"")</f>
        <v/>
      </c>
      <c r="AF3438" s="190">
        <f>IF(U3438&lt;&gt;0,INT(0.8465*POWER(((100*U3438)-75),1.42)),0)</f>
        <v>0</v>
      </c>
      <c r="AG3438" s="190" t="str">
        <f>IFERROR(IF(X3438&lt;&gt;0,INT(1.53775*POWER((82-X3438),1.81)),0),"")</f>
        <v/>
      </c>
      <c r="AH3438" s="190" t="str">
        <f>IF(Y3438="","",IF(Y3438&lt;&gt;0,INT(5.74352*POWER((28.5-Y3438),1.92)),0))</f>
        <v/>
      </c>
      <c r="AI3438" s="190">
        <f>IF(Z3438&lt;&gt;0,INT(12.91*POWER((Z3438-4),1.1)),0)</f>
        <v>0</v>
      </c>
      <c r="AJ3438" s="190" t="str">
        <f>IF(AA3438="","",IF(AA3438&lt;&gt;0,INT(0.2797*POWER(((100*AA3438)),1.35)),0))</f>
        <v/>
      </c>
      <c r="AK3438" s="191" t="str">
        <f>IF(AB3438="","",IF(AB3438&lt;&gt;0,INT(100.14*POWER((AB3438-1),1.08)),0))</f>
        <v/>
      </c>
      <c r="AL3438" s="192">
        <f>COUNT(J3438,Q3438,T3438,X3438,Y3438,AA3438,AB3438)</f>
        <v>0</v>
      </c>
      <c r="AM3438" s="193" t="str">
        <f>IF(AL3438=0,"",SUM(AC3438:AK3438))</f>
        <v/>
      </c>
    </row>
    <row r="3439" spans="1:39" customFormat="1" outlineLevel="1">
      <c r="B3439" s="256"/>
      <c r="C3439" s="124" t="s">
        <v>65</v>
      </c>
      <c r="D3439" s="103"/>
      <c r="E3439" s="103"/>
      <c r="F3439" s="219"/>
      <c r="G3439" s="220"/>
      <c r="H3439" s="104"/>
      <c r="I3439" s="105"/>
      <c r="J3439" s="107" t="str">
        <f>IFERROR((J3437-J3438)/J3438*100%,"")</f>
        <v/>
      </c>
      <c r="K3439" s="107" t="str">
        <f>IFERROR((K3438-K3437)/K3438*100%,"")</f>
        <v/>
      </c>
      <c r="L3439" s="107" t="str">
        <f t="shared" ref="L3439:S3439" si="15175">IFERROR((L3438-L3437)/L3438*100%,"")</f>
        <v/>
      </c>
      <c r="M3439" s="107" t="str">
        <f t="shared" si="15175"/>
        <v/>
      </c>
      <c r="N3439" s="107" t="str">
        <f t="shared" si="15175"/>
        <v/>
      </c>
      <c r="O3439" s="107" t="str">
        <f t="shared" si="15175"/>
        <v/>
      </c>
      <c r="P3439" s="107" t="str">
        <f t="shared" si="15175"/>
        <v/>
      </c>
      <c r="Q3439" s="107" t="str">
        <f t="shared" si="15175"/>
        <v/>
      </c>
      <c r="R3439" s="107" t="str">
        <f t="shared" si="15175"/>
        <v/>
      </c>
      <c r="S3439" s="107" t="str">
        <f t="shared" si="15175"/>
        <v/>
      </c>
      <c r="T3439" s="107" t="str">
        <f>IFERROR((T3438-T3437)/T3438*100%,"")</f>
        <v/>
      </c>
      <c r="U3439" s="107" t="str">
        <f t="shared" ref="U3439" si="15176">IFERROR((U3438-U3437)/U3438*100%,"")</f>
        <v/>
      </c>
      <c r="V3439" s="107" t="str">
        <f>IFERROR((V3437-V3438)/V3438*100%,"")</f>
        <v/>
      </c>
      <c r="W3439" s="107" t="str">
        <f>IFERROR((W3437-W3438)/W3438*100%,"")</f>
        <v/>
      </c>
      <c r="X3439" s="107" t="str">
        <f>IFERROR((X3437-X3438)/X3438*100%,"")</f>
        <v/>
      </c>
      <c r="Y3439" s="107" t="str">
        <f>IFERROR((Y3437-Y3438)/Y3438*100%,"")</f>
        <v/>
      </c>
      <c r="Z3439" s="107" t="str">
        <f t="shared" ref="Z3439:AB3439" si="15177">IFERROR((Z3438-Z3437)/Z3438*100%,"")</f>
        <v/>
      </c>
      <c r="AA3439" s="107" t="str">
        <f t="shared" si="15177"/>
        <v/>
      </c>
      <c r="AB3439" s="107" t="str">
        <f t="shared" si="15177"/>
        <v/>
      </c>
      <c r="AC3439" s="194" t="str">
        <f t="shared" ref="AC3439" si="15178">IFERROR((AC3438-AC3437)/AC3438*100%,"")</f>
        <v/>
      </c>
      <c r="AD3439" s="194" t="str">
        <f t="shared" ref="AD3439" si="15179">IFERROR((AD3438-AD3437)/AD3438*100%,"")</f>
        <v/>
      </c>
      <c r="AE3439" s="194" t="str">
        <f t="shared" ref="AE3439" si="15180">IFERROR((AE3438-AE3437)/AE3438*100%,"")</f>
        <v/>
      </c>
      <c r="AF3439" s="194" t="str">
        <f t="shared" ref="AF3439" si="15181">IFERROR((AF3438-AF3437)/AF3438*100%,"")</f>
        <v/>
      </c>
      <c r="AG3439" s="194" t="str">
        <f t="shared" ref="AG3439" si="15182">IFERROR((AG3438-AG3437)/AG3438*100%,"")</f>
        <v/>
      </c>
      <c r="AH3439" s="194" t="str">
        <f t="shared" ref="AH3439" si="15183">IFERROR((AH3438-AH3437)/AH3438*100%,"")</f>
        <v/>
      </c>
      <c r="AI3439" s="194" t="str">
        <f t="shared" ref="AI3439" si="15184">IFERROR((AI3438-AI3437)/AI3438*100%,"")</f>
        <v/>
      </c>
      <c r="AJ3439" s="194" t="str">
        <f t="shared" ref="AJ3439" si="15185">IFERROR((AJ3438-AJ3437)/AJ3438*100%,"")</f>
        <v/>
      </c>
      <c r="AK3439" s="194" t="str">
        <f t="shared" ref="AK3439" si="15186">IFERROR((AK3438-AK3437)/AK3438*100%,"")</f>
        <v/>
      </c>
      <c r="AL3439" s="194" t="str">
        <f t="shared" ref="AL3439:AM3439" si="15187">IFERROR((AL3438-AL3437)/AL3438*100%,"")</f>
        <v/>
      </c>
      <c r="AM3439" s="228" t="str">
        <f t="shared" si="15187"/>
        <v/>
      </c>
    </row>
    <row r="3440" spans="1:39" customFormat="1" outlineLevel="1">
      <c r="A3440" t="str">
        <f>B3437&amp;C3440</f>
        <v>Surname, Forename3</v>
      </c>
      <c r="B3440" s="256"/>
      <c r="C3440" s="123">
        <v>3</v>
      </c>
      <c r="D3440" s="26" t="s">
        <v>22</v>
      </c>
      <c r="E3440" s="103"/>
      <c r="F3440" s="219"/>
      <c r="G3440" s="220"/>
      <c r="H3440" s="15"/>
      <c r="I3440" s="16"/>
      <c r="J3440" s="17"/>
      <c r="K3440" s="94"/>
      <c r="L3440" s="94"/>
      <c r="M3440" s="94"/>
      <c r="N3440" s="94"/>
      <c r="O3440" s="94"/>
      <c r="P3440" s="94"/>
      <c r="Q3440" s="17" t="str">
        <f>IF(SUM(K3440:P3440)=0,"",SUM(K3440:P3440))</f>
        <v/>
      </c>
      <c r="R3440" s="94"/>
      <c r="S3440" s="94"/>
      <c r="T3440" s="17" t="str">
        <f>IF(SUM(R3440:S3440)=0,"",SUM(R3440:S3440))</f>
        <v/>
      </c>
      <c r="U3440" s="17"/>
      <c r="V3440" s="94"/>
      <c r="W3440" s="17"/>
      <c r="X3440" s="94" t="str">
        <f>IFERROR(AVERAGE(V3440:W3440),"")</f>
        <v/>
      </c>
      <c r="Y3440" s="17"/>
      <c r="Z3440" s="17"/>
      <c r="AA3440" s="71"/>
      <c r="AB3440" s="17"/>
      <c r="AC3440" s="190" t="str">
        <f>IF(J3440="","",IF(J3440&lt;&gt;0,INT(25.4347*POWER((18-J3440),1.81)),0))</f>
        <v/>
      </c>
      <c r="AD3440" s="190" t="str">
        <f>IFERROR(IF(Q3440&lt;&gt;0,INT(0.14354*POWER(((10*Q3440)-220),1.4)),0),"")</f>
        <v/>
      </c>
      <c r="AE3440" s="190" t="str">
        <f>IFERROR(IF(T3440&lt;&gt;0,INT(51.39*POWER((T3440-1.5),1.05)),0),"")</f>
        <v/>
      </c>
      <c r="AF3440" s="190">
        <f>IF(U3440&lt;&gt;0,INT(0.8465*POWER(((100*U3440)-75),1.42)),0)</f>
        <v>0</v>
      </c>
      <c r="AG3440" s="190" t="str">
        <f>IFERROR(IF(X3440&lt;&gt;0,INT(1.53775*POWER((82-X3440),1.81)),0),"")</f>
        <v/>
      </c>
      <c r="AH3440" s="190" t="str">
        <f>IF(Y3440="","",IF(Y3440&lt;&gt;0,INT(5.74352*POWER((28.5-Y3440),1.92)),0))</f>
        <v/>
      </c>
      <c r="AI3440" s="190">
        <f>IF(Z3440&lt;&gt;0,INT(12.91*POWER((Z3440-4),1.1)),0)</f>
        <v>0</v>
      </c>
      <c r="AJ3440" s="190" t="str">
        <f>IF(AA3440="","",IF(AA3440&lt;&gt;0,INT(0.2797*POWER(((100*AA3440)),1.35)),0))</f>
        <v/>
      </c>
      <c r="AK3440" s="191" t="str">
        <f>IF(AB3440="","",IF(AB3440&lt;&gt;0,INT(100.14*POWER((AB3440-1),1.08)),0))</f>
        <v/>
      </c>
      <c r="AL3440" s="192">
        <f>COUNT(J3440,Q3440,T3440,X3440,Y3440,AA3440,AB3440)</f>
        <v>0</v>
      </c>
      <c r="AM3440" s="193" t="str">
        <f>IF(AL3440=0,"",SUM(AC3440:AK3440))</f>
        <v/>
      </c>
    </row>
    <row r="3441" spans="1:39" customFormat="1" outlineLevel="1">
      <c r="B3441" s="256"/>
      <c r="C3441" s="124" t="s">
        <v>65</v>
      </c>
      <c r="D3441" s="103"/>
      <c r="E3441" s="103"/>
      <c r="F3441" s="219"/>
      <c r="G3441" s="220"/>
      <c r="H3441" s="104"/>
      <c r="I3441" s="105"/>
      <c r="J3441" s="107" t="str">
        <f>IFERROR((J3438-J3440)/J3440*100%,"")</f>
        <v/>
      </c>
      <c r="K3441" s="107" t="str">
        <f t="shared" ref="K3441:T3441" si="15188">IFERROR((K3440-K3438)/K3440*100%,"")</f>
        <v/>
      </c>
      <c r="L3441" s="107" t="str">
        <f t="shared" si="15188"/>
        <v/>
      </c>
      <c r="M3441" s="107" t="str">
        <f t="shared" si="15188"/>
        <v/>
      </c>
      <c r="N3441" s="107" t="str">
        <f t="shared" si="15188"/>
        <v/>
      </c>
      <c r="O3441" s="107" t="str">
        <f t="shared" si="15188"/>
        <v/>
      </c>
      <c r="P3441" s="107" t="str">
        <f t="shared" si="15188"/>
        <v/>
      </c>
      <c r="Q3441" s="107" t="str">
        <f t="shared" si="15188"/>
        <v/>
      </c>
      <c r="R3441" s="107" t="str">
        <f t="shared" si="15188"/>
        <v/>
      </c>
      <c r="S3441" s="107" t="str">
        <f t="shared" si="15188"/>
        <v/>
      </c>
      <c r="T3441" s="107" t="str">
        <f t="shared" si="15188"/>
        <v/>
      </c>
      <c r="U3441" s="107" t="str">
        <f t="shared" ref="U3441" si="15189">IFERROR((U3440-U3439)/U3440*100%,"")</f>
        <v/>
      </c>
      <c r="V3441" s="107" t="str">
        <f>IFERROR((V3438-V3440)/V3440*100%,"")</f>
        <v/>
      </c>
      <c r="W3441" s="107" t="str">
        <f>IFERROR((W3438-W3440)/W3440*100%,"")</f>
        <v/>
      </c>
      <c r="X3441" s="107" t="str">
        <f>IFERROR((X3438-X3440)/X3440*100%,"")</f>
        <v/>
      </c>
      <c r="Y3441" s="107" t="str">
        <f>IFERROR((Y3438-Y3440)/Y3440*100%,"")</f>
        <v/>
      </c>
      <c r="Z3441" s="107" t="str">
        <f t="shared" ref="Z3441" si="15190">IFERROR((Z3440-Z3439)/Z3440*100%,"")</f>
        <v/>
      </c>
      <c r="AA3441" s="107" t="str">
        <f>IFERROR((AA3440-AA3438)/AA3440*100%,"")</f>
        <v/>
      </c>
      <c r="AB3441" s="107" t="str">
        <f>IFERROR((AB3440-AB3438)/AB3440*100%,"")</f>
        <v/>
      </c>
      <c r="AC3441" s="194" t="str">
        <f t="shared" ref="AC3441" si="15191">IFERROR((AC3440-AC3439)/AC3440*100%,"")</f>
        <v/>
      </c>
      <c r="AD3441" s="194" t="str">
        <f t="shared" ref="AD3441" si="15192">IFERROR((AD3440-AD3439)/AD3440*100%,"")</f>
        <v/>
      </c>
      <c r="AE3441" s="194" t="str">
        <f t="shared" ref="AE3441" si="15193">IFERROR((AE3440-AE3439)/AE3440*100%,"")</f>
        <v/>
      </c>
      <c r="AF3441" s="194" t="str">
        <f t="shared" ref="AF3441" si="15194">IFERROR((AF3440-AF3439)/AF3440*100%,"")</f>
        <v/>
      </c>
      <c r="AG3441" s="194" t="str">
        <f t="shared" ref="AG3441" si="15195">IFERROR((AG3440-AG3439)/AG3440*100%,"")</f>
        <v/>
      </c>
      <c r="AH3441" s="194" t="str">
        <f t="shared" ref="AH3441" si="15196">IFERROR((AH3440-AH3439)/AH3440*100%,"")</f>
        <v/>
      </c>
      <c r="AI3441" s="194" t="str">
        <f t="shared" ref="AI3441" si="15197">IFERROR((AI3440-AI3439)/AI3440*100%,"")</f>
        <v/>
      </c>
      <c r="AJ3441" s="194" t="str">
        <f t="shared" ref="AJ3441" si="15198">IFERROR((AJ3440-AJ3439)/AJ3440*100%,"")</f>
        <v/>
      </c>
      <c r="AK3441" s="194" t="str">
        <f t="shared" ref="AK3441" si="15199">IFERROR((AK3440-AK3439)/AK3440*100%,"")</f>
        <v/>
      </c>
      <c r="AL3441" s="194" t="str">
        <f t="shared" ref="AL3441" si="15200">IFERROR((AL3440-AL3439)/AL3440*100%,"")</f>
        <v/>
      </c>
      <c r="AM3441" s="227" t="str">
        <f>IFERROR((AM3440-AM3438)/AM3440*100%,"")</f>
        <v/>
      </c>
    </row>
    <row r="3442" spans="1:39" customFormat="1" outlineLevel="1">
      <c r="A3442" t="str">
        <f>B3437&amp;C3442</f>
        <v>Surname, Forename4</v>
      </c>
      <c r="B3442" s="256"/>
      <c r="C3442" s="123">
        <v>4</v>
      </c>
      <c r="D3442" s="26" t="s">
        <v>22</v>
      </c>
      <c r="E3442" s="103"/>
      <c r="F3442" s="219"/>
      <c r="G3442" s="220"/>
      <c r="H3442" s="15"/>
      <c r="I3442" s="16"/>
      <c r="J3442" s="17"/>
      <c r="K3442" s="94"/>
      <c r="L3442" s="94"/>
      <c r="M3442" s="94"/>
      <c r="N3442" s="94"/>
      <c r="O3442" s="94"/>
      <c r="P3442" s="94"/>
      <c r="Q3442" s="17" t="str">
        <f>IF(SUM(K3442:P3442)=0,"",SUM(K3442:P3442))</f>
        <v/>
      </c>
      <c r="R3442" s="94"/>
      <c r="S3442" s="94"/>
      <c r="T3442" s="17" t="str">
        <f>IF(SUM(R3442:S3442)=0,"",SUM(R3442:S3442))</f>
        <v/>
      </c>
      <c r="U3442" s="17"/>
      <c r="V3442" s="94"/>
      <c r="W3442" s="17"/>
      <c r="X3442" s="94" t="str">
        <f>IFERROR(AVERAGE(V3442:W3442),"")</f>
        <v/>
      </c>
      <c r="Y3442" s="17"/>
      <c r="Z3442" s="17"/>
      <c r="AA3442" s="71"/>
      <c r="AB3442" s="17"/>
      <c r="AC3442" s="190" t="str">
        <f>IF(J3442="","",IF(J3442&lt;&gt;0,INT(25.4347*POWER((18-J3442),1.81)),0))</f>
        <v/>
      </c>
      <c r="AD3442" s="190" t="str">
        <f>IFERROR(IF(Q3442&lt;&gt;0,INT(0.14354*POWER(((10*Q3442)-220),1.4)),0),"")</f>
        <v/>
      </c>
      <c r="AE3442" s="190" t="str">
        <f>IFERROR(IF(T3442&lt;&gt;0,INT(51.39*POWER((T3442-1.5),1.05)),0),"")</f>
        <v/>
      </c>
      <c r="AF3442" s="190">
        <f>IF(U3442&lt;&gt;0,INT(0.8465*POWER(((100*U3442)-75),1.42)),0)</f>
        <v>0</v>
      </c>
      <c r="AG3442" s="190" t="str">
        <f>IFERROR(IF(X3442&lt;&gt;0,INT(1.53775*POWER((82-X3442),1.81)),0),"")</f>
        <v/>
      </c>
      <c r="AH3442" s="190" t="str">
        <f>IF(Y3442="","",IF(Y3442&lt;&gt;0,INT(5.74352*POWER((28.5-Y3442),1.92)),0))</f>
        <v/>
      </c>
      <c r="AI3442" s="190">
        <f>IF(Z3442&lt;&gt;0,INT(12.91*POWER((Z3442-4),1.1)),0)</f>
        <v>0</v>
      </c>
      <c r="AJ3442" s="190" t="str">
        <f>IF(AA3442="","",IF(AA3442&lt;&gt;0,INT(0.2797*POWER(((100*AA3442)),1.35)),0))</f>
        <v/>
      </c>
      <c r="AK3442" s="191" t="str">
        <f>IF(AB3442="","",IF(AB3442&lt;&gt;0,INT(100.14*POWER((AB3442-1),1.08)),0))</f>
        <v/>
      </c>
      <c r="AL3442" s="192">
        <f>COUNT(J3442,Q3442,T3442,X3442,Y3442,AA3442,AB3442)</f>
        <v>0</v>
      </c>
      <c r="AM3442" s="193" t="str">
        <f>IF(AL3442=0,"",SUM(AC3442:AK3442))</f>
        <v/>
      </c>
    </row>
    <row r="3443" spans="1:39" customFormat="1" outlineLevel="1">
      <c r="B3443" s="256"/>
      <c r="C3443" s="124" t="s">
        <v>65</v>
      </c>
      <c r="D3443" s="103"/>
      <c r="E3443" s="103"/>
      <c r="F3443" s="219"/>
      <c r="G3443" s="220"/>
      <c r="H3443" s="104"/>
      <c r="I3443" s="105"/>
      <c r="J3443" s="107" t="str">
        <f>IFERROR((J3440-J3442)/J3442*100%,"")</f>
        <v/>
      </c>
      <c r="K3443" s="107" t="str">
        <f t="shared" ref="K3443:T3443" si="15201">IFERROR((K3442-K3440)/K3442*100%,"")</f>
        <v/>
      </c>
      <c r="L3443" s="107" t="str">
        <f t="shared" si="15201"/>
        <v/>
      </c>
      <c r="M3443" s="107" t="str">
        <f t="shared" si="15201"/>
        <v/>
      </c>
      <c r="N3443" s="107" t="str">
        <f t="shared" si="15201"/>
        <v/>
      </c>
      <c r="O3443" s="107" t="str">
        <f t="shared" si="15201"/>
        <v/>
      </c>
      <c r="P3443" s="107" t="str">
        <f t="shared" si="15201"/>
        <v/>
      </c>
      <c r="Q3443" s="107" t="str">
        <f t="shared" si="15201"/>
        <v/>
      </c>
      <c r="R3443" s="107" t="str">
        <f t="shared" si="15201"/>
        <v/>
      </c>
      <c r="S3443" s="107" t="str">
        <f t="shared" si="15201"/>
        <v/>
      </c>
      <c r="T3443" s="107" t="str">
        <f t="shared" si="15201"/>
        <v/>
      </c>
      <c r="U3443" s="107" t="str">
        <f t="shared" ref="U3443" si="15202">IFERROR((U3442-U3441)/U3442*100%,"")</f>
        <v/>
      </c>
      <c r="V3443" s="107" t="str">
        <f>IFERROR((V3440-V3442)/V3442*100%,"")</f>
        <v/>
      </c>
      <c r="W3443" s="107" t="str">
        <f>IFERROR((W3440-W3442)/W3442*100%,"")</f>
        <v/>
      </c>
      <c r="X3443" s="107" t="str">
        <f>IFERROR((X3440-X3442)/X3442*100%,"")</f>
        <v/>
      </c>
      <c r="Y3443" s="107" t="str">
        <f>IFERROR((Y3440-Y3442)/Y3442*100%,"")</f>
        <v/>
      </c>
      <c r="Z3443" s="107" t="str">
        <f t="shared" ref="Z3443" si="15203">IFERROR((Z3442-Z3441)/Z3442*100%,"")</f>
        <v/>
      </c>
      <c r="AA3443" s="107" t="str">
        <f>IFERROR((AA3442-AA3440)/AA3442*100%,"")</f>
        <v/>
      </c>
      <c r="AB3443" s="107" t="str">
        <f>IFERROR((AB3442-AB3440)/AB3442*100%,"")</f>
        <v/>
      </c>
      <c r="AC3443" s="194" t="str">
        <f t="shared" ref="AC3443" si="15204">IFERROR((AC3442-AC3441)/AC3442*100%,"")</f>
        <v/>
      </c>
      <c r="AD3443" s="194" t="str">
        <f t="shared" ref="AD3443" si="15205">IFERROR((AD3442-AD3441)/AD3442*100%,"")</f>
        <v/>
      </c>
      <c r="AE3443" s="194" t="str">
        <f t="shared" ref="AE3443" si="15206">IFERROR((AE3442-AE3441)/AE3442*100%,"")</f>
        <v/>
      </c>
      <c r="AF3443" s="194" t="str">
        <f t="shared" ref="AF3443" si="15207">IFERROR((AF3442-AF3441)/AF3442*100%,"")</f>
        <v/>
      </c>
      <c r="AG3443" s="194" t="str">
        <f t="shared" ref="AG3443" si="15208">IFERROR((AG3442-AG3441)/AG3442*100%,"")</f>
        <v/>
      </c>
      <c r="AH3443" s="194" t="str">
        <f t="shared" ref="AH3443" si="15209">IFERROR((AH3442-AH3441)/AH3442*100%,"")</f>
        <v/>
      </c>
      <c r="AI3443" s="194" t="str">
        <f t="shared" ref="AI3443" si="15210">IFERROR((AI3442-AI3441)/AI3442*100%,"")</f>
        <v/>
      </c>
      <c r="AJ3443" s="194" t="str">
        <f t="shared" ref="AJ3443" si="15211">IFERROR((AJ3442-AJ3441)/AJ3442*100%,"")</f>
        <v/>
      </c>
      <c r="AK3443" s="194" t="str">
        <f t="shared" ref="AK3443" si="15212">IFERROR((AK3442-AK3441)/AK3442*100%,"")</f>
        <v/>
      </c>
      <c r="AL3443" s="194" t="str">
        <f t="shared" ref="AL3443" si="15213">IFERROR((AL3442-AL3441)/AL3442*100%,"")</f>
        <v/>
      </c>
      <c r="AM3443" s="227" t="str">
        <f>IFERROR((AM3442-AM3440)/AM3442*100%,"")</f>
        <v/>
      </c>
    </row>
    <row r="3444" spans="1:39" customFormat="1" outlineLevel="1">
      <c r="A3444" t="str">
        <f>B3437&amp;C3444</f>
        <v>Surname, Forename5</v>
      </c>
      <c r="B3444" s="256"/>
      <c r="C3444" s="123">
        <v>5</v>
      </c>
      <c r="D3444" s="26" t="s">
        <v>22</v>
      </c>
      <c r="E3444" s="103"/>
      <c r="F3444" s="219"/>
      <c r="G3444" s="220"/>
      <c r="H3444" s="15"/>
      <c r="I3444" s="16"/>
      <c r="J3444" s="17"/>
      <c r="K3444" s="94"/>
      <c r="L3444" s="94"/>
      <c r="M3444" s="94"/>
      <c r="N3444" s="94"/>
      <c r="O3444" s="94"/>
      <c r="P3444" s="94"/>
      <c r="Q3444" s="17" t="str">
        <f>IF(SUM(K3444:P3444)=0,"",SUM(K3444:P3444))</f>
        <v/>
      </c>
      <c r="R3444" s="94"/>
      <c r="S3444" s="94"/>
      <c r="T3444" s="17" t="str">
        <f>IF(SUM(R3444:S3444)=0,"",SUM(R3444:S3444))</f>
        <v/>
      </c>
      <c r="U3444" s="17"/>
      <c r="V3444" s="94"/>
      <c r="W3444" s="17"/>
      <c r="X3444" s="94" t="str">
        <f>IFERROR(AVERAGE(V3444:W3444),"")</f>
        <v/>
      </c>
      <c r="Y3444" s="17"/>
      <c r="Z3444" s="17"/>
      <c r="AA3444" s="71"/>
      <c r="AB3444" s="17"/>
      <c r="AC3444" s="190" t="str">
        <f>IF(J3444="","",IF(J3444&lt;&gt;0,INT(25.4347*POWER((18-J3444),1.81)),0))</f>
        <v/>
      </c>
      <c r="AD3444" s="190" t="str">
        <f>IFERROR(IF(Q3444&lt;&gt;0,INT(0.14354*POWER(((10*Q3444)-220),1.4)),0),"")</f>
        <v/>
      </c>
      <c r="AE3444" s="190" t="str">
        <f>IFERROR(IF(T3444&lt;&gt;0,INT(51.39*POWER((T3444-1.5),1.05)),0),"")</f>
        <v/>
      </c>
      <c r="AF3444" s="190">
        <f>IF(U3444&lt;&gt;0,INT(0.8465*POWER(((100*U3444)-75),1.42)),0)</f>
        <v>0</v>
      </c>
      <c r="AG3444" s="190" t="str">
        <f>IFERROR(IF(X3444&lt;&gt;0,INT(1.53775*POWER((82-X3444),1.81)),0),"")</f>
        <v/>
      </c>
      <c r="AH3444" s="190" t="str">
        <f>IF(Y3444="","",IF(Y3444&lt;&gt;0,INT(5.74352*POWER((28.5-Y3444),1.92)),0))</f>
        <v/>
      </c>
      <c r="AI3444" s="190">
        <f>IF(Z3444&lt;&gt;0,INT(12.91*POWER((Z3444-4),1.1)),0)</f>
        <v>0</v>
      </c>
      <c r="AJ3444" s="190" t="str">
        <f>IF(AA3444="","",IF(AA3444&lt;&gt;0,INT(0.2797*POWER(((100*AA3444)),1.35)),0))</f>
        <v/>
      </c>
      <c r="AK3444" s="191" t="str">
        <f>IF(AB3444="","",IF(AB3444&lt;&gt;0,INT(100.14*POWER((AB3444-1),1.08)),0))</f>
        <v/>
      </c>
      <c r="AL3444" s="192">
        <f>COUNT(J3444,Q3444,T3444,X3444,Y3444,AA3444,AB3444)</f>
        <v>0</v>
      </c>
      <c r="AM3444" s="193" t="str">
        <f>IF(AL3444=0,"",SUM(AC3444:AK3444))</f>
        <v/>
      </c>
    </row>
    <row r="3445" spans="1:39" customFormat="1" outlineLevel="1">
      <c r="B3445" s="256"/>
      <c r="C3445" s="124" t="s">
        <v>65</v>
      </c>
      <c r="D3445" s="103"/>
      <c r="E3445" s="103"/>
      <c r="F3445" s="219"/>
      <c r="G3445" s="220"/>
      <c r="H3445" s="104"/>
      <c r="I3445" s="105"/>
      <c r="J3445" s="107" t="str">
        <f>IFERROR((J3442-J3444)/J3444*100%,"")</f>
        <v/>
      </c>
      <c r="K3445" s="107" t="str">
        <f t="shared" ref="K3445:T3445" si="15214">IFERROR((K3444-K3442)/K3444*100%,"")</f>
        <v/>
      </c>
      <c r="L3445" s="107" t="str">
        <f t="shared" si="15214"/>
        <v/>
      </c>
      <c r="M3445" s="107" t="str">
        <f t="shared" si="15214"/>
        <v/>
      </c>
      <c r="N3445" s="107" t="str">
        <f t="shared" si="15214"/>
        <v/>
      </c>
      <c r="O3445" s="107" t="str">
        <f t="shared" si="15214"/>
        <v/>
      </c>
      <c r="P3445" s="107" t="str">
        <f t="shared" si="15214"/>
        <v/>
      </c>
      <c r="Q3445" s="107" t="str">
        <f t="shared" si="15214"/>
        <v/>
      </c>
      <c r="R3445" s="107" t="str">
        <f t="shared" si="15214"/>
        <v/>
      </c>
      <c r="S3445" s="107" t="str">
        <f t="shared" si="15214"/>
        <v/>
      </c>
      <c r="T3445" s="107" t="str">
        <f t="shared" si="15214"/>
        <v/>
      </c>
      <c r="U3445" s="107" t="str">
        <f t="shared" ref="U3445" si="15215">IFERROR((U3444-U3443)/U3444*100%,"")</f>
        <v/>
      </c>
      <c r="V3445" s="107" t="str">
        <f>IFERROR((V3442-V3444)/V3444*100%,"")</f>
        <v/>
      </c>
      <c r="W3445" s="107" t="str">
        <f>IFERROR((W3442-W3444)/W3444*100%,"")</f>
        <v/>
      </c>
      <c r="X3445" s="107" t="str">
        <f>IFERROR((X3442-X3444)/X3444*100%,"")</f>
        <v/>
      </c>
      <c r="Y3445" s="107" t="str">
        <f>IFERROR((Y3442-Y3444)/Y3444*100%,"")</f>
        <v/>
      </c>
      <c r="Z3445" s="107" t="str">
        <f t="shared" ref="Z3445" si="15216">IFERROR((Z3444-Z3443)/Z3444*100%,"")</f>
        <v/>
      </c>
      <c r="AA3445" s="107" t="str">
        <f>IFERROR((AA3444-AA3442)/AA3444*100%,"")</f>
        <v/>
      </c>
      <c r="AB3445" s="107" t="str">
        <f>IFERROR((AB3444-AB3442)/AB3444*100%,"")</f>
        <v/>
      </c>
      <c r="AC3445" s="194" t="str">
        <f t="shared" ref="AC3445" si="15217">IFERROR((AC3444-AC3443)/AC3444*100%,"")</f>
        <v/>
      </c>
      <c r="AD3445" s="194" t="str">
        <f t="shared" ref="AD3445" si="15218">IFERROR((AD3444-AD3443)/AD3444*100%,"")</f>
        <v/>
      </c>
      <c r="AE3445" s="194" t="str">
        <f t="shared" ref="AE3445" si="15219">IFERROR((AE3444-AE3443)/AE3444*100%,"")</f>
        <v/>
      </c>
      <c r="AF3445" s="194" t="str">
        <f t="shared" ref="AF3445" si="15220">IFERROR((AF3444-AF3443)/AF3444*100%,"")</f>
        <v/>
      </c>
      <c r="AG3445" s="194" t="str">
        <f t="shared" ref="AG3445" si="15221">IFERROR((AG3444-AG3443)/AG3444*100%,"")</f>
        <v/>
      </c>
      <c r="AH3445" s="194" t="str">
        <f t="shared" ref="AH3445" si="15222">IFERROR((AH3444-AH3443)/AH3444*100%,"")</f>
        <v/>
      </c>
      <c r="AI3445" s="194" t="str">
        <f t="shared" ref="AI3445" si="15223">IFERROR((AI3444-AI3443)/AI3444*100%,"")</f>
        <v/>
      </c>
      <c r="AJ3445" s="194" t="str">
        <f t="shared" ref="AJ3445" si="15224">IFERROR((AJ3444-AJ3443)/AJ3444*100%,"")</f>
        <v/>
      </c>
      <c r="AK3445" s="194" t="str">
        <f t="shared" ref="AK3445" si="15225">IFERROR((AK3444-AK3443)/AK3444*100%,"")</f>
        <v/>
      </c>
      <c r="AL3445" s="194" t="str">
        <f t="shared" ref="AL3445" si="15226">IFERROR((AL3444-AL3443)/AL3444*100%,"")</f>
        <v/>
      </c>
      <c r="AM3445" s="227" t="str">
        <f>IFERROR((AM3444-AM3442)/AM3444*100%,"")</f>
        <v/>
      </c>
    </row>
    <row r="3446" spans="1:39" customFormat="1" outlineLevel="1">
      <c r="A3446" t="str">
        <f>B3437&amp;C3446</f>
        <v>Surname, Forename6</v>
      </c>
      <c r="B3446" s="256"/>
      <c r="C3446" s="123">
        <v>6</v>
      </c>
      <c r="D3446" s="26" t="s">
        <v>22</v>
      </c>
      <c r="E3446" s="103"/>
      <c r="F3446" s="219"/>
      <c r="G3446" s="220"/>
      <c r="H3446" s="15"/>
      <c r="I3446" s="16"/>
      <c r="J3446" s="17"/>
      <c r="K3446" s="94"/>
      <c r="L3446" s="94"/>
      <c r="M3446" s="94"/>
      <c r="N3446" s="94"/>
      <c r="O3446" s="94"/>
      <c r="P3446" s="94"/>
      <c r="Q3446" s="17" t="str">
        <f>IF(SUM(K3446:P3446)=0,"",SUM(K3446:P3446))</f>
        <v/>
      </c>
      <c r="R3446" s="94"/>
      <c r="S3446" s="94"/>
      <c r="T3446" s="17" t="str">
        <f>IF(SUM(R3446:S3446)=0,"",SUM(R3446:S3446))</f>
        <v/>
      </c>
      <c r="U3446" s="17"/>
      <c r="V3446" s="94"/>
      <c r="W3446" s="17"/>
      <c r="X3446" s="94" t="str">
        <f>IFERROR(AVERAGE(V3446:W3446),"")</f>
        <v/>
      </c>
      <c r="Y3446" s="17"/>
      <c r="Z3446" s="17"/>
      <c r="AA3446" s="71"/>
      <c r="AB3446" s="17"/>
      <c r="AC3446" s="190" t="str">
        <f>IF(J3446="","",IF(J3446&lt;&gt;0,INT(25.4347*POWER((18-J3446),1.81)),0))</f>
        <v/>
      </c>
      <c r="AD3446" s="190" t="str">
        <f>IFERROR(IF(Q3446&lt;&gt;0,INT(0.14354*POWER(((10*Q3446)-220),1.4)),0),"")</f>
        <v/>
      </c>
      <c r="AE3446" s="190" t="str">
        <f>IFERROR(IF(T3446&lt;&gt;0,INT(51.39*POWER((T3446-1.5),1.05)),0),"")</f>
        <v/>
      </c>
      <c r="AF3446" s="190">
        <f>IF(U3446&lt;&gt;0,INT(0.8465*POWER(((100*U3446)-75),1.42)),0)</f>
        <v>0</v>
      </c>
      <c r="AG3446" s="190" t="str">
        <f>IFERROR(IF(X3446&lt;&gt;0,INT(1.53775*POWER((82-X3446),1.81)),0),"")</f>
        <v/>
      </c>
      <c r="AH3446" s="190" t="str">
        <f>IF(Y3446="","",IF(Y3446&lt;&gt;0,INT(5.74352*POWER((28.5-Y3446),1.92)),0))</f>
        <v/>
      </c>
      <c r="AI3446" s="190">
        <f>IF(Z3446&lt;&gt;0,INT(12.91*POWER((Z3446-4),1.1)),0)</f>
        <v>0</v>
      </c>
      <c r="AJ3446" s="190" t="str">
        <f>IF(AA3446="","",IF(AA3446&lt;&gt;0,INT(0.2797*POWER(((100*AA3446)),1.35)),0))</f>
        <v/>
      </c>
      <c r="AK3446" s="191" t="str">
        <f>IF(AB3446="","",IF(AB3446&lt;&gt;0,INT(100.14*POWER((AB3446-1),1.08)),0))</f>
        <v/>
      </c>
      <c r="AL3446" s="192">
        <f>COUNT(J3446,Q3446,T3446,X3446,Y3446,AA3446,AB3446)</f>
        <v>0</v>
      </c>
      <c r="AM3446" s="193" t="str">
        <f>IF(AL3446=0,"",SUM(AC3446:AK3446))</f>
        <v/>
      </c>
    </row>
    <row r="3447" spans="1:39" customFormat="1" outlineLevel="1">
      <c r="B3447" s="256"/>
      <c r="C3447" s="124" t="s">
        <v>65</v>
      </c>
      <c r="D3447" s="103"/>
      <c r="E3447" s="103"/>
      <c r="F3447" s="219"/>
      <c r="G3447" s="220"/>
      <c r="H3447" s="104"/>
      <c r="I3447" s="105"/>
      <c r="J3447" s="107" t="str">
        <f>IFERROR((J3444-J3446)/J3446*100%,"")</f>
        <v/>
      </c>
      <c r="K3447" s="107" t="str">
        <f t="shared" ref="K3447:T3447" si="15227">IFERROR((K3446-K3444)/K3446*100%,"")</f>
        <v/>
      </c>
      <c r="L3447" s="107" t="str">
        <f t="shared" si="15227"/>
        <v/>
      </c>
      <c r="M3447" s="107" t="str">
        <f t="shared" si="15227"/>
        <v/>
      </c>
      <c r="N3447" s="107" t="str">
        <f t="shared" si="15227"/>
        <v/>
      </c>
      <c r="O3447" s="107" t="str">
        <f t="shared" si="15227"/>
        <v/>
      </c>
      <c r="P3447" s="107" t="str">
        <f t="shared" si="15227"/>
        <v/>
      </c>
      <c r="Q3447" s="107" t="str">
        <f t="shared" si="15227"/>
        <v/>
      </c>
      <c r="R3447" s="107" t="str">
        <f t="shared" si="15227"/>
        <v/>
      </c>
      <c r="S3447" s="107" t="str">
        <f t="shared" si="15227"/>
        <v/>
      </c>
      <c r="T3447" s="107" t="str">
        <f t="shared" si="15227"/>
        <v/>
      </c>
      <c r="U3447" s="107" t="str">
        <f t="shared" ref="U3447" si="15228">IFERROR((U3446-U3445)/U3446*100%,"")</f>
        <v/>
      </c>
      <c r="V3447" s="107" t="str">
        <f>IFERROR((V3444-V3446)/V3446*100%,"")</f>
        <v/>
      </c>
      <c r="W3447" s="107" t="str">
        <f>IFERROR((W3444-W3446)/W3446*100%,"")</f>
        <v/>
      </c>
      <c r="X3447" s="107" t="str">
        <f>IFERROR((X3444-X3446)/X3446*100%,"")</f>
        <v/>
      </c>
      <c r="Y3447" s="107" t="str">
        <f>IFERROR((Y3444-Y3446)/Y3446*100%,"")</f>
        <v/>
      </c>
      <c r="Z3447" s="107" t="str">
        <f t="shared" ref="Z3447" si="15229">IFERROR((Z3446-Z3445)/Z3446*100%,"")</f>
        <v/>
      </c>
      <c r="AA3447" s="107" t="str">
        <f>IFERROR((AA3446-AA3444)/AA3446*100%,"")</f>
        <v/>
      </c>
      <c r="AB3447" s="107" t="str">
        <f>IFERROR((AB3446-AB3444)/AB3446*100%,"")</f>
        <v/>
      </c>
      <c r="AC3447" s="194" t="str">
        <f t="shared" ref="AC3447" si="15230">IFERROR((AC3446-AC3445)/AC3446*100%,"")</f>
        <v/>
      </c>
      <c r="AD3447" s="194" t="str">
        <f t="shared" ref="AD3447" si="15231">IFERROR((AD3446-AD3445)/AD3446*100%,"")</f>
        <v/>
      </c>
      <c r="AE3447" s="194" t="str">
        <f t="shared" ref="AE3447" si="15232">IFERROR((AE3446-AE3445)/AE3446*100%,"")</f>
        <v/>
      </c>
      <c r="AF3447" s="194" t="str">
        <f t="shared" ref="AF3447" si="15233">IFERROR((AF3446-AF3445)/AF3446*100%,"")</f>
        <v/>
      </c>
      <c r="AG3447" s="194" t="str">
        <f t="shared" ref="AG3447" si="15234">IFERROR((AG3446-AG3445)/AG3446*100%,"")</f>
        <v/>
      </c>
      <c r="AH3447" s="194" t="str">
        <f t="shared" ref="AH3447" si="15235">IFERROR((AH3446-AH3445)/AH3446*100%,"")</f>
        <v/>
      </c>
      <c r="AI3447" s="194" t="str">
        <f t="shared" ref="AI3447" si="15236">IFERROR((AI3446-AI3445)/AI3446*100%,"")</f>
        <v/>
      </c>
      <c r="AJ3447" s="194" t="str">
        <f t="shared" ref="AJ3447" si="15237">IFERROR((AJ3446-AJ3445)/AJ3446*100%,"")</f>
        <v/>
      </c>
      <c r="AK3447" s="194" t="str">
        <f t="shared" ref="AK3447" si="15238">IFERROR((AK3446-AK3445)/AK3446*100%,"")</f>
        <v/>
      </c>
      <c r="AL3447" s="194" t="str">
        <f t="shared" ref="AL3447" si="15239">IFERROR((AL3446-AL3445)/AL3446*100%,"")</f>
        <v/>
      </c>
      <c r="AM3447" s="227" t="str">
        <f>IFERROR((AM3446-AM3444)/AM3446*100%,"")</f>
        <v/>
      </c>
    </row>
    <row r="3448" spans="1:39" customFormat="1" outlineLevel="1">
      <c r="A3448" t="str">
        <f>B3437&amp;C3448</f>
        <v>Surname, Forename7</v>
      </c>
      <c r="B3448" s="256"/>
      <c r="C3448" s="123">
        <v>7</v>
      </c>
      <c r="D3448" s="26" t="s">
        <v>22</v>
      </c>
      <c r="E3448" s="103"/>
      <c r="F3448" s="219"/>
      <c r="G3448" s="220"/>
      <c r="H3448" s="15"/>
      <c r="I3448" s="16"/>
      <c r="J3448" s="17"/>
      <c r="K3448" s="94"/>
      <c r="L3448" s="94"/>
      <c r="M3448" s="94"/>
      <c r="N3448" s="94"/>
      <c r="O3448" s="94"/>
      <c r="P3448" s="94"/>
      <c r="Q3448" s="17" t="str">
        <f>IF(SUM(K3448:P3448)=0,"",SUM(K3448:P3448))</f>
        <v/>
      </c>
      <c r="R3448" s="94"/>
      <c r="S3448" s="94"/>
      <c r="T3448" s="17" t="str">
        <f>IF(SUM(R3448:S3448)=0,"",SUM(R3448:S3448))</f>
        <v/>
      </c>
      <c r="U3448" s="17"/>
      <c r="V3448" s="94"/>
      <c r="W3448" s="17"/>
      <c r="X3448" s="94" t="str">
        <f>IFERROR(AVERAGE(V3448:W3448),"")</f>
        <v/>
      </c>
      <c r="Y3448" s="17"/>
      <c r="Z3448" s="17"/>
      <c r="AA3448" s="71"/>
      <c r="AB3448" s="17"/>
      <c r="AC3448" s="190" t="str">
        <f>IF(J3448="","",IF(J3448&lt;&gt;0,INT(25.4347*POWER((18-J3448),1.81)),0))</f>
        <v/>
      </c>
      <c r="AD3448" s="190" t="str">
        <f>IFERROR(IF(Q3448&lt;&gt;0,INT(0.14354*POWER(((10*Q3448)-220),1.4)),0),"")</f>
        <v/>
      </c>
      <c r="AE3448" s="190" t="str">
        <f>IFERROR(IF(T3448&lt;&gt;0,INT(51.39*POWER((T3448-1.5),1.05)),0),"")</f>
        <v/>
      </c>
      <c r="AF3448" s="190">
        <f>IF(U3448&lt;&gt;0,INT(0.8465*POWER(((100*U3448)-75),1.42)),0)</f>
        <v>0</v>
      </c>
      <c r="AG3448" s="190" t="str">
        <f>IFERROR(IF(X3448&lt;&gt;0,INT(1.53775*POWER((82-X3448),1.81)),0),"")</f>
        <v/>
      </c>
      <c r="AH3448" s="190" t="str">
        <f>IF(Y3448="","",IF(Y3448&lt;&gt;0,INT(5.74352*POWER((28.5-Y3448),1.92)),0))</f>
        <v/>
      </c>
      <c r="AI3448" s="190">
        <f>IF(Z3448&lt;&gt;0,INT(12.91*POWER((Z3448-4),1.1)),0)</f>
        <v>0</v>
      </c>
      <c r="AJ3448" s="190" t="str">
        <f>IF(AA3448="","",IF(AA3448&lt;&gt;0,INT(0.2797*POWER(((100*AA3448)),1.35)),0))</f>
        <v/>
      </c>
      <c r="AK3448" s="191" t="str">
        <f>IF(AB3448="","",IF(AB3448&lt;&gt;0,INT(100.14*POWER((AB3448-1),1.08)),0))</f>
        <v/>
      </c>
      <c r="AL3448" s="192">
        <f>COUNT(J3448,Q3448,T3448,X3448,Y3448,AA3448,AB3448)</f>
        <v>0</v>
      </c>
      <c r="AM3448" s="193" t="str">
        <f>IF(AL3448=0,"",SUM(AC3448:AK3448))</f>
        <v/>
      </c>
    </row>
    <row r="3449" spans="1:39" customFormat="1" outlineLevel="1">
      <c r="B3449" s="256"/>
      <c r="C3449" s="124" t="s">
        <v>65</v>
      </c>
      <c r="D3449" s="103"/>
      <c r="E3449" s="103"/>
      <c r="F3449" s="219"/>
      <c r="G3449" s="220"/>
      <c r="H3449" s="104"/>
      <c r="I3449" s="105"/>
      <c r="J3449" s="107" t="str">
        <f>IFERROR((J3446-J3448)/J3448*100%,"")</f>
        <v/>
      </c>
      <c r="K3449" s="107" t="str">
        <f t="shared" ref="K3449:T3449" si="15240">IFERROR((K3448-K3446)/K3448*100%,"")</f>
        <v/>
      </c>
      <c r="L3449" s="107" t="str">
        <f t="shared" si="15240"/>
        <v/>
      </c>
      <c r="M3449" s="107" t="str">
        <f t="shared" si="15240"/>
        <v/>
      </c>
      <c r="N3449" s="107" t="str">
        <f t="shared" si="15240"/>
        <v/>
      </c>
      <c r="O3449" s="107" t="str">
        <f t="shared" si="15240"/>
        <v/>
      </c>
      <c r="P3449" s="107" t="str">
        <f t="shared" si="15240"/>
        <v/>
      </c>
      <c r="Q3449" s="107" t="str">
        <f t="shared" si="15240"/>
        <v/>
      </c>
      <c r="R3449" s="107" t="str">
        <f t="shared" si="15240"/>
        <v/>
      </c>
      <c r="S3449" s="107" t="str">
        <f t="shared" si="15240"/>
        <v/>
      </c>
      <c r="T3449" s="107" t="str">
        <f t="shared" si="15240"/>
        <v/>
      </c>
      <c r="U3449" s="107" t="str">
        <f t="shared" ref="U3449" si="15241">IFERROR((U3448-U3447)/U3448*100%,"")</f>
        <v/>
      </c>
      <c r="V3449" s="107" t="str">
        <f>IFERROR((V3446-V3448)/V3448*100%,"")</f>
        <v/>
      </c>
      <c r="W3449" s="107" t="str">
        <f>IFERROR((W3446-W3448)/W3448*100%,"")</f>
        <v/>
      </c>
      <c r="X3449" s="107" t="str">
        <f>IFERROR((X3446-X3448)/X3448*100%,"")</f>
        <v/>
      </c>
      <c r="Y3449" s="107" t="str">
        <f>IFERROR((Y3446-Y3448)/Y3448*100%,"")</f>
        <v/>
      </c>
      <c r="Z3449" s="107" t="str">
        <f t="shared" ref="Z3449" si="15242">IFERROR((Z3448-Z3447)/Z3448*100%,"")</f>
        <v/>
      </c>
      <c r="AA3449" s="107" t="str">
        <f>IFERROR((AA3448-AA3446)/AA3448*100%,"")</f>
        <v/>
      </c>
      <c r="AB3449" s="107" t="str">
        <f>IFERROR((AB3448-AB3446)/AB3448*100%,"")</f>
        <v/>
      </c>
      <c r="AC3449" s="194" t="str">
        <f t="shared" ref="AC3449" si="15243">IFERROR((AC3448-AC3447)/AC3448*100%,"")</f>
        <v/>
      </c>
      <c r="AD3449" s="194" t="str">
        <f t="shared" ref="AD3449" si="15244">IFERROR((AD3448-AD3447)/AD3448*100%,"")</f>
        <v/>
      </c>
      <c r="AE3449" s="194" t="str">
        <f t="shared" ref="AE3449" si="15245">IFERROR((AE3448-AE3447)/AE3448*100%,"")</f>
        <v/>
      </c>
      <c r="AF3449" s="194" t="str">
        <f t="shared" ref="AF3449" si="15246">IFERROR((AF3448-AF3447)/AF3448*100%,"")</f>
        <v/>
      </c>
      <c r="AG3449" s="194" t="str">
        <f t="shared" ref="AG3449" si="15247">IFERROR((AG3448-AG3447)/AG3448*100%,"")</f>
        <v/>
      </c>
      <c r="AH3449" s="194" t="str">
        <f t="shared" ref="AH3449" si="15248">IFERROR((AH3448-AH3447)/AH3448*100%,"")</f>
        <v/>
      </c>
      <c r="AI3449" s="194" t="str">
        <f t="shared" ref="AI3449" si="15249">IFERROR((AI3448-AI3447)/AI3448*100%,"")</f>
        <v/>
      </c>
      <c r="AJ3449" s="194" t="str">
        <f t="shared" ref="AJ3449" si="15250">IFERROR((AJ3448-AJ3447)/AJ3448*100%,"")</f>
        <v/>
      </c>
      <c r="AK3449" s="194" t="str">
        <f t="shared" ref="AK3449" si="15251">IFERROR((AK3448-AK3447)/AK3448*100%,"")</f>
        <v/>
      </c>
      <c r="AL3449" s="194" t="str">
        <f t="shared" ref="AL3449" si="15252">IFERROR((AL3448-AL3447)/AL3448*100%,"")</f>
        <v/>
      </c>
      <c r="AM3449" s="227" t="str">
        <f>IFERROR((AM3448-AM3446)/AM3448*100%,"")</f>
        <v/>
      </c>
    </row>
    <row r="3450" spans="1:39" customFormat="1" outlineLevel="1">
      <c r="A3450" t="str">
        <f>B3437&amp;C3450</f>
        <v>Surname, Forename8</v>
      </c>
      <c r="B3450" s="256"/>
      <c r="C3450" s="123">
        <v>8</v>
      </c>
      <c r="D3450" s="26" t="s">
        <v>22</v>
      </c>
      <c r="E3450" s="103"/>
      <c r="F3450" s="219"/>
      <c r="G3450" s="220"/>
      <c r="H3450" s="15"/>
      <c r="I3450" s="16"/>
      <c r="J3450" s="17"/>
      <c r="K3450" s="94"/>
      <c r="L3450" s="94"/>
      <c r="M3450" s="94"/>
      <c r="N3450" s="94"/>
      <c r="O3450" s="94"/>
      <c r="P3450" s="94"/>
      <c r="Q3450" s="17" t="str">
        <f>IF(SUM(K3450:P3450)=0,"",SUM(K3450:P3450))</f>
        <v/>
      </c>
      <c r="R3450" s="94"/>
      <c r="S3450" s="94"/>
      <c r="T3450" s="17" t="str">
        <f>IF(SUM(R3450:S3450)=0,"",SUM(R3450:S3450))</f>
        <v/>
      </c>
      <c r="U3450" s="17"/>
      <c r="V3450" s="94"/>
      <c r="W3450" s="17"/>
      <c r="X3450" s="94" t="str">
        <f>IFERROR(AVERAGE(V3450:W3450),"")</f>
        <v/>
      </c>
      <c r="Y3450" s="17"/>
      <c r="Z3450" s="17"/>
      <c r="AA3450" s="71"/>
      <c r="AB3450" s="17"/>
      <c r="AC3450" s="190" t="str">
        <f>IF(J3450="","",IF(J3450&lt;&gt;0,INT(25.4347*POWER((18-J3450),1.81)),0))</f>
        <v/>
      </c>
      <c r="AD3450" s="190" t="str">
        <f>IFERROR(IF(Q3450&lt;&gt;0,INT(0.14354*POWER(((10*Q3450)-220),1.4)),0),"")</f>
        <v/>
      </c>
      <c r="AE3450" s="190" t="str">
        <f>IFERROR(IF(T3450&lt;&gt;0,INT(51.39*POWER((T3450-1.5),1.05)),0),"")</f>
        <v/>
      </c>
      <c r="AF3450" s="190">
        <f>IF(U3450&lt;&gt;0,INT(0.8465*POWER(((100*U3450)-75),1.42)),0)</f>
        <v>0</v>
      </c>
      <c r="AG3450" s="190" t="str">
        <f>IFERROR(IF(X3450&lt;&gt;0,INT(1.53775*POWER((82-X3450),1.81)),0),"")</f>
        <v/>
      </c>
      <c r="AH3450" s="190" t="str">
        <f>IF(Y3450="","",IF(Y3450&lt;&gt;0,INT(5.74352*POWER((28.5-Y3450),1.92)),0))</f>
        <v/>
      </c>
      <c r="AI3450" s="190">
        <f>IF(Z3450&lt;&gt;0,INT(12.91*POWER((Z3450-4),1.1)),0)</f>
        <v>0</v>
      </c>
      <c r="AJ3450" s="190" t="str">
        <f>IF(AA3450="","",IF(AA3450&lt;&gt;0,INT(0.2797*POWER(((100*AA3450)),1.35)),0))</f>
        <v/>
      </c>
      <c r="AK3450" s="191" t="str">
        <f>IF(AB3450="","",IF(AB3450&lt;&gt;0,INT(100.14*POWER((AB3450-1),1.08)),0))</f>
        <v/>
      </c>
      <c r="AL3450" s="192">
        <f>COUNT(J3450,Q3450,T3450,X3450,Y3450,AA3450,AB3450)</f>
        <v>0</v>
      </c>
      <c r="AM3450" s="193" t="str">
        <f>IF(AL3450=0,"",SUM(AC3450:AK3450))</f>
        <v/>
      </c>
    </row>
    <row r="3451" spans="1:39" customFormat="1" outlineLevel="1">
      <c r="B3451" s="256"/>
      <c r="C3451" s="124" t="s">
        <v>65</v>
      </c>
      <c r="D3451" s="103"/>
      <c r="E3451" s="103"/>
      <c r="F3451" s="219"/>
      <c r="G3451" s="220"/>
      <c r="H3451" s="104"/>
      <c r="I3451" s="105"/>
      <c r="J3451" s="107" t="str">
        <f>IFERROR((J3448-J3450)/J3450*100%,"")</f>
        <v/>
      </c>
      <c r="K3451" s="107" t="str">
        <f t="shared" ref="K3451:T3451" si="15253">IFERROR((K3450-K3448)/K3450*100%,"")</f>
        <v/>
      </c>
      <c r="L3451" s="107" t="str">
        <f t="shared" si="15253"/>
        <v/>
      </c>
      <c r="M3451" s="107" t="str">
        <f t="shared" si="15253"/>
        <v/>
      </c>
      <c r="N3451" s="107" t="str">
        <f t="shared" si="15253"/>
        <v/>
      </c>
      <c r="O3451" s="107" t="str">
        <f t="shared" si="15253"/>
        <v/>
      </c>
      <c r="P3451" s="107" t="str">
        <f t="shared" si="15253"/>
        <v/>
      </c>
      <c r="Q3451" s="107" t="str">
        <f t="shared" si="15253"/>
        <v/>
      </c>
      <c r="R3451" s="107" t="str">
        <f t="shared" si="15253"/>
        <v/>
      </c>
      <c r="S3451" s="107" t="str">
        <f t="shared" si="15253"/>
        <v/>
      </c>
      <c r="T3451" s="107" t="str">
        <f t="shared" si="15253"/>
        <v/>
      </c>
      <c r="U3451" s="107" t="str">
        <f t="shared" ref="U3451" si="15254">IFERROR((U3450-U3449)/U3450*100%,"")</f>
        <v/>
      </c>
      <c r="V3451" s="107" t="str">
        <f>IFERROR((V3448-V3450)/V3450*100%,"")</f>
        <v/>
      </c>
      <c r="W3451" s="107" t="str">
        <f>IFERROR((W3448-W3450)/W3450*100%,"")</f>
        <v/>
      </c>
      <c r="X3451" s="107" t="str">
        <f>IFERROR((X3448-X3450)/X3450*100%,"")</f>
        <v/>
      </c>
      <c r="Y3451" s="107" t="str">
        <f>IFERROR((Y3448-Y3450)/Y3450*100%,"")</f>
        <v/>
      </c>
      <c r="Z3451" s="107" t="str">
        <f t="shared" ref="Z3451" si="15255">IFERROR((Z3450-Z3449)/Z3450*100%,"")</f>
        <v/>
      </c>
      <c r="AA3451" s="107" t="str">
        <f>IFERROR((AA3450-AA3448)/AA3450*100%,"")</f>
        <v/>
      </c>
      <c r="AB3451" s="107" t="str">
        <f>IFERROR((AB3450-AB3448)/AB3450*100%,"")</f>
        <v/>
      </c>
      <c r="AC3451" s="194" t="str">
        <f t="shared" ref="AC3451" si="15256">IFERROR((AC3450-AC3449)/AC3450*100%,"")</f>
        <v/>
      </c>
      <c r="AD3451" s="194" t="str">
        <f t="shared" ref="AD3451" si="15257">IFERROR((AD3450-AD3449)/AD3450*100%,"")</f>
        <v/>
      </c>
      <c r="AE3451" s="194" t="str">
        <f t="shared" ref="AE3451" si="15258">IFERROR((AE3450-AE3449)/AE3450*100%,"")</f>
        <v/>
      </c>
      <c r="AF3451" s="194" t="str">
        <f t="shared" ref="AF3451" si="15259">IFERROR((AF3450-AF3449)/AF3450*100%,"")</f>
        <v/>
      </c>
      <c r="AG3451" s="194" t="str">
        <f t="shared" ref="AG3451" si="15260">IFERROR((AG3450-AG3449)/AG3450*100%,"")</f>
        <v/>
      </c>
      <c r="AH3451" s="194" t="str">
        <f t="shared" ref="AH3451" si="15261">IFERROR((AH3450-AH3449)/AH3450*100%,"")</f>
        <v/>
      </c>
      <c r="AI3451" s="194" t="str">
        <f t="shared" ref="AI3451" si="15262">IFERROR((AI3450-AI3449)/AI3450*100%,"")</f>
        <v/>
      </c>
      <c r="AJ3451" s="194" t="str">
        <f t="shared" ref="AJ3451" si="15263">IFERROR((AJ3450-AJ3449)/AJ3450*100%,"")</f>
        <v/>
      </c>
      <c r="AK3451" s="194" t="str">
        <f t="shared" ref="AK3451" si="15264">IFERROR((AK3450-AK3449)/AK3450*100%,"")</f>
        <v/>
      </c>
      <c r="AL3451" s="194" t="str">
        <f t="shared" ref="AL3451" si="15265">IFERROR((AL3450-AL3449)/AL3450*100%,"")</f>
        <v/>
      </c>
      <c r="AM3451" s="227" t="str">
        <f>IFERROR((AM3450-AM3448)/AM3450*100%,"")</f>
        <v/>
      </c>
    </row>
    <row r="3452" spans="1:39" customFormat="1" outlineLevel="1">
      <c r="A3452" t="str">
        <f>B3437&amp;C3452</f>
        <v>Surname, Forename9</v>
      </c>
      <c r="B3452" s="256"/>
      <c r="C3452" s="123">
        <v>9</v>
      </c>
      <c r="D3452" s="26" t="s">
        <v>22</v>
      </c>
      <c r="E3452" s="103"/>
      <c r="F3452" s="219"/>
      <c r="G3452" s="220"/>
      <c r="H3452" s="15"/>
      <c r="I3452" s="16"/>
      <c r="J3452" s="17"/>
      <c r="K3452" s="94"/>
      <c r="L3452" s="94"/>
      <c r="M3452" s="94"/>
      <c r="N3452" s="94"/>
      <c r="O3452" s="94"/>
      <c r="P3452" s="94"/>
      <c r="Q3452" s="17" t="str">
        <f>IF(SUM(K3452:P3452)=0,"",SUM(K3452:P3452))</f>
        <v/>
      </c>
      <c r="R3452" s="94"/>
      <c r="S3452" s="94"/>
      <c r="T3452" s="17" t="str">
        <f>IF(SUM(R3452:S3452)=0,"",SUM(R3452:S3452))</f>
        <v/>
      </c>
      <c r="U3452" s="17"/>
      <c r="V3452" s="94"/>
      <c r="W3452" s="17"/>
      <c r="X3452" s="94" t="str">
        <f>IFERROR(AVERAGE(V3452:W3452),"")</f>
        <v/>
      </c>
      <c r="Y3452" s="17"/>
      <c r="Z3452" s="17"/>
      <c r="AA3452" s="71"/>
      <c r="AB3452" s="17"/>
      <c r="AC3452" s="190" t="str">
        <f>IF(J3452="","",IF(J3452&lt;&gt;0,INT(25.4347*POWER((18-J3452),1.81)),0))</f>
        <v/>
      </c>
      <c r="AD3452" s="190" t="str">
        <f>IFERROR(IF(Q3452&lt;&gt;0,INT(0.14354*POWER(((10*Q3452)-220),1.4)),0),"")</f>
        <v/>
      </c>
      <c r="AE3452" s="190" t="str">
        <f>IFERROR(IF(T3452&lt;&gt;0,INT(51.39*POWER((T3452-1.5),1.05)),0),"")</f>
        <v/>
      </c>
      <c r="AF3452" s="190">
        <f>IF(U3452&lt;&gt;0,INT(0.8465*POWER(((100*U3452)-75),1.42)),0)</f>
        <v>0</v>
      </c>
      <c r="AG3452" s="190" t="str">
        <f>IFERROR(IF(X3452&lt;&gt;0,INT(1.53775*POWER((82-X3452),1.81)),0),"")</f>
        <v/>
      </c>
      <c r="AH3452" s="190" t="str">
        <f>IF(Y3452="","",IF(Y3452&lt;&gt;0,INT(5.74352*POWER((28.5-Y3452),1.92)),0))</f>
        <v/>
      </c>
      <c r="AI3452" s="190">
        <f>IF(Z3452&lt;&gt;0,INT(12.91*POWER((Z3452-4),1.1)),0)</f>
        <v>0</v>
      </c>
      <c r="AJ3452" s="190" t="str">
        <f>IF(AA3452="","",IF(AA3452&lt;&gt;0,INT(0.2797*POWER(((100*AA3452)),1.35)),0))</f>
        <v/>
      </c>
      <c r="AK3452" s="191" t="str">
        <f>IF(AB3452="","",IF(AB3452&lt;&gt;0,INT(100.14*POWER((AB3452-1),1.08)),0))</f>
        <v/>
      </c>
      <c r="AL3452" s="192">
        <f>COUNT(J3452,Q3452,T3452,X3452,Y3452,AA3452,AB3452)</f>
        <v>0</v>
      </c>
      <c r="AM3452" s="193" t="str">
        <f>IF(AL3452=0,"",SUM(AC3452:AK3452))</f>
        <v/>
      </c>
    </row>
    <row r="3453" spans="1:39" customFormat="1" outlineLevel="1">
      <c r="B3453" s="256"/>
      <c r="C3453" s="124" t="s">
        <v>65</v>
      </c>
      <c r="D3453" s="33"/>
      <c r="E3453" s="33"/>
      <c r="F3453" s="221"/>
      <c r="G3453" s="222"/>
      <c r="H3453" s="18"/>
      <c r="I3453" s="44"/>
      <c r="J3453" s="107" t="str">
        <f>IFERROR((J3450-J3452)/J3452*100%,"")</f>
        <v/>
      </c>
      <c r="K3453" s="107" t="str">
        <f t="shared" ref="K3453:T3453" si="15266">IFERROR((K3452-K3450)/K3452*100%,"")</f>
        <v/>
      </c>
      <c r="L3453" s="107" t="str">
        <f t="shared" si="15266"/>
        <v/>
      </c>
      <c r="M3453" s="107" t="str">
        <f t="shared" si="15266"/>
        <v/>
      </c>
      <c r="N3453" s="107" t="str">
        <f t="shared" si="15266"/>
        <v/>
      </c>
      <c r="O3453" s="107" t="str">
        <f t="shared" si="15266"/>
        <v/>
      </c>
      <c r="P3453" s="107" t="str">
        <f t="shared" si="15266"/>
        <v/>
      </c>
      <c r="Q3453" s="107" t="str">
        <f t="shared" si="15266"/>
        <v/>
      </c>
      <c r="R3453" s="107" t="str">
        <f t="shared" si="15266"/>
        <v/>
      </c>
      <c r="S3453" s="107" t="str">
        <f t="shared" si="15266"/>
        <v/>
      </c>
      <c r="T3453" s="107" t="str">
        <f t="shared" si="15266"/>
        <v/>
      </c>
      <c r="U3453" s="107" t="str">
        <f t="shared" ref="U3453" si="15267">IFERROR((U3452-U3451)/U3452*100%,"")</f>
        <v/>
      </c>
      <c r="V3453" s="107" t="str">
        <f>IFERROR((V3450-V3452)/V3452*100%,"")</f>
        <v/>
      </c>
      <c r="W3453" s="107" t="str">
        <f>IFERROR((W3450-W3452)/W3452*100%,"")</f>
        <v/>
      </c>
      <c r="X3453" s="107" t="str">
        <f>IFERROR((X3450-X3452)/X3452*100%,"")</f>
        <v/>
      </c>
      <c r="Y3453" s="107" t="str">
        <f>IFERROR((Y3450-Y3452)/Y3452*100%,"")</f>
        <v/>
      </c>
      <c r="Z3453" s="107" t="str">
        <f t="shared" ref="Z3453" si="15268">IFERROR((Z3452-Z3451)/Z3452*100%,"")</f>
        <v/>
      </c>
      <c r="AA3453" s="107" t="str">
        <f>IFERROR((AA3452-AA3450)/AA3452*100%,"")</f>
        <v/>
      </c>
      <c r="AB3453" s="107" t="str">
        <f>IFERROR((AB3452-AB3450)/AB3452*100%,"")</f>
        <v/>
      </c>
      <c r="AC3453" s="194" t="str">
        <f t="shared" ref="AC3453" si="15269">IFERROR((AC3452-AC3451)/AC3452*100%,"")</f>
        <v/>
      </c>
      <c r="AD3453" s="194" t="str">
        <f t="shared" ref="AD3453" si="15270">IFERROR((AD3452-AD3451)/AD3452*100%,"")</f>
        <v/>
      </c>
      <c r="AE3453" s="194" t="str">
        <f t="shared" ref="AE3453" si="15271">IFERROR((AE3452-AE3451)/AE3452*100%,"")</f>
        <v/>
      </c>
      <c r="AF3453" s="194" t="str">
        <f t="shared" ref="AF3453" si="15272">IFERROR((AF3452-AF3451)/AF3452*100%,"")</f>
        <v/>
      </c>
      <c r="AG3453" s="194" t="str">
        <f t="shared" ref="AG3453" si="15273">IFERROR((AG3452-AG3451)/AG3452*100%,"")</f>
        <v/>
      </c>
      <c r="AH3453" s="194" t="str">
        <f t="shared" ref="AH3453" si="15274">IFERROR((AH3452-AH3451)/AH3452*100%,"")</f>
        <v/>
      </c>
      <c r="AI3453" s="194" t="str">
        <f t="shared" ref="AI3453" si="15275">IFERROR((AI3452-AI3451)/AI3452*100%,"")</f>
        <v/>
      </c>
      <c r="AJ3453" s="194" t="str">
        <f t="shared" ref="AJ3453" si="15276">IFERROR((AJ3452-AJ3451)/AJ3452*100%,"")</f>
        <v/>
      </c>
      <c r="AK3453" s="194" t="str">
        <f t="shared" ref="AK3453" si="15277">IFERROR((AK3452-AK3451)/AK3452*100%,"")</f>
        <v/>
      </c>
      <c r="AL3453" s="194" t="str">
        <f t="shared" ref="AL3453" si="15278">IFERROR((AL3452-AL3451)/AL3452*100%,"")</f>
        <v/>
      </c>
      <c r="AM3453" s="227" t="str">
        <f>IFERROR((AM3452-AM3450)/AM3452*100%,"")</f>
        <v/>
      </c>
    </row>
    <row r="3454" spans="1:39" s="6" customFormat="1" outlineLevel="1">
      <c r="A3454" t="str">
        <f>B3437&amp;C3454</f>
        <v>Surname, Forename10</v>
      </c>
      <c r="B3454" s="256"/>
      <c r="C3454" s="125">
        <v>10</v>
      </c>
      <c r="D3454" s="33" t="s">
        <v>22</v>
      </c>
      <c r="E3454" s="33"/>
      <c r="F3454" s="223"/>
      <c r="G3454" s="224"/>
      <c r="H3454" s="18"/>
      <c r="I3454" s="44"/>
      <c r="J3454" s="34"/>
      <c r="K3454" s="34"/>
      <c r="L3454" s="34"/>
      <c r="M3454" s="34"/>
      <c r="N3454" s="34"/>
      <c r="O3454" s="34"/>
      <c r="P3454" s="34"/>
      <c r="Q3454" s="17" t="str">
        <f>IF(SUM(K3454:P3454)=0,"",SUM(K3454:P3454))</f>
        <v/>
      </c>
      <c r="R3454" s="94"/>
      <c r="S3454" s="94"/>
      <c r="T3454" s="17" t="str">
        <f>IF(SUM(R3454:S3454)=0,"",SUM(R3454:S3454))</f>
        <v/>
      </c>
      <c r="U3454" s="17"/>
      <c r="V3454" s="94"/>
      <c r="W3454" s="17"/>
      <c r="X3454" s="94" t="str">
        <f>IFERROR(AVERAGE(V3454:W3454),"")</f>
        <v/>
      </c>
      <c r="Y3454" s="17"/>
      <c r="Z3454" s="17"/>
      <c r="AA3454" s="71"/>
      <c r="AB3454" s="17"/>
      <c r="AC3454" s="190" t="str">
        <f>IF(J3454="","",IF(J3454&lt;&gt;0,INT(25.4347*POWER((18-J3454),1.81)),0))</f>
        <v/>
      </c>
      <c r="AD3454" s="190" t="str">
        <f>IFERROR(IF(Q3454&lt;&gt;0,INT(0.14354*POWER(((10*Q3454)-220),1.4)),0),"")</f>
        <v/>
      </c>
      <c r="AE3454" s="190" t="str">
        <f>IFERROR(IF(T3454&lt;&gt;0,INT(51.39*POWER((T3454-1.5),1.05)),0),"")</f>
        <v/>
      </c>
      <c r="AF3454" s="190">
        <f>IF(U3454&lt;&gt;0,INT(0.8465*POWER(((100*U3454)-75),1.42)),0)</f>
        <v>0</v>
      </c>
      <c r="AG3454" s="190" t="str">
        <f>IFERROR(IF(X3454&lt;&gt;0,INT(1.53775*POWER((82-X3454),1.81)),0),"")</f>
        <v/>
      </c>
      <c r="AH3454" s="190" t="str">
        <f>IF(Y3454="","",IF(Y3454&lt;&gt;0,INT(5.74352*POWER((28.5-Y3454),1.92)),0))</f>
        <v/>
      </c>
      <c r="AI3454" s="190">
        <f>IF(Z3454&lt;&gt;0,INT(12.91*POWER((Z3454-4),1.1)),0)</f>
        <v>0</v>
      </c>
      <c r="AJ3454" s="190" t="str">
        <f>IF(AA3454="","",IF(AA3454&lt;&gt;0,INT(0.2797*POWER(((100*AA3454)),1.35)),0))</f>
        <v/>
      </c>
      <c r="AK3454" s="191" t="str">
        <f>IF(AB3454="","",IF(AB3454&lt;&gt;0,INT(100.14*POWER((AB3454-1),1.08)),0))</f>
        <v/>
      </c>
      <c r="AL3454" s="192">
        <f>COUNT(J3454,Q3454,T3454,X3454,Y3454,AA3454,AB3454)</f>
        <v>0</v>
      </c>
      <c r="AM3454" s="193" t="str">
        <f>IF(AL3454=0,"",SUM(AC3454:AK3454))</f>
        <v/>
      </c>
    </row>
    <row r="3455" spans="1:39" s="6" customFormat="1" outlineLevel="1">
      <c r="A3455"/>
      <c r="B3455" s="257"/>
      <c r="C3455" s="126" t="s">
        <v>65</v>
      </c>
      <c r="D3455" s="33"/>
      <c r="E3455" s="33"/>
      <c r="F3455" s="223"/>
      <c r="G3455" s="224"/>
      <c r="H3455" s="18"/>
      <c r="I3455" s="44"/>
      <c r="J3455" s="107" t="str">
        <f>IFERROR((J3452-J3454)/J3454*100%,"")</f>
        <v/>
      </c>
      <c r="K3455" s="107" t="str">
        <f t="shared" ref="K3455:T3455" si="15279">IFERROR((K3454-K3452)/K3454*100%,"")</f>
        <v/>
      </c>
      <c r="L3455" s="107" t="str">
        <f t="shared" si="15279"/>
        <v/>
      </c>
      <c r="M3455" s="107" t="str">
        <f t="shared" si="15279"/>
        <v/>
      </c>
      <c r="N3455" s="107" t="str">
        <f t="shared" si="15279"/>
        <v/>
      </c>
      <c r="O3455" s="107" t="str">
        <f t="shared" si="15279"/>
        <v/>
      </c>
      <c r="P3455" s="107" t="str">
        <f t="shared" si="15279"/>
        <v/>
      </c>
      <c r="Q3455" s="107" t="str">
        <f t="shared" si="15279"/>
        <v/>
      </c>
      <c r="R3455" s="107" t="str">
        <f t="shared" si="15279"/>
        <v/>
      </c>
      <c r="S3455" s="107" t="str">
        <f t="shared" si="15279"/>
        <v/>
      </c>
      <c r="T3455" s="107" t="str">
        <f t="shared" si="15279"/>
        <v/>
      </c>
      <c r="U3455" s="107" t="str">
        <f t="shared" ref="U3455" si="15280">IFERROR((U3454-U3453)/U3454*100%,"")</f>
        <v/>
      </c>
      <c r="V3455" s="107" t="str">
        <f>IFERROR((V3452-V3454)/V3454*100%,"")</f>
        <v/>
      </c>
      <c r="W3455" s="107" t="str">
        <f>IFERROR((W3452-W3454)/W3454*100%,"")</f>
        <v/>
      </c>
      <c r="X3455" s="107" t="str">
        <f>IFERROR((X3452-X3454)/X3454*100%,"")</f>
        <v/>
      </c>
      <c r="Y3455" s="107" t="str">
        <f>IFERROR((Y3452-Y3454)/Y3454*100%,"")</f>
        <v/>
      </c>
      <c r="Z3455" s="107" t="str">
        <f t="shared" ref="Z3455" si="15281">IFERROR((Z3454-Z3453)/Z3454*100%,"")</f>
        <v/>
      </c>
      <c r="AA3455" s="107" t="str">
        <f>IFERROR((AA3454-AA3452)/AA3454*100%,"")</f>
        <v/>
      </c>
      <c r="AB3455" s="107" t="str">
        <f>IFERROR((AB3454-AB3452)/AB3454*100%,"")</f>
        <v/>
      </c>
      <c r="AC3455" s="194" t="str">
        <f t="shared" ref="AC3455" si="15282">IFERROR((AC3454-AC3453)/AC3454*100%,"")</f>
        <v/>
      </c>
      <c r="AD3455" s="194" t="str">
        <f t="shared" ref="AD3455" si="15283">IFERROR((AD3454-AD3453)/AD3454*100%,"")</f>
        <v/>
      </c>
      <c r="AE3455" s="194" t="str">
        <f t="shared" ref="AE3455" si="15284">IFERROR((AE3454-AE3453)/AE3454*100%,"")</f>
        <v/>
      </c>
      <c r="AF3455" s="194" t="str">
        <f t="shared" ref="AF3455" si="15285">IFERROR((AF3454-AF3453)/AF3454*100%,"")</f>
        <v/>
      </c>
      <c r="AG3455" s="194" t="str">
        <f t="shared" ref="AG3455" si="15286">IFERROR((AG3454-AG3453)/AG3454*100%,"")</f>
        <v/>
      </c>
      <c r="AH3455" s="194" t="str">
        <f t="shared" ref="AH3455" si="15287">IFERROR((AH3454-AH3453)/AH3454*100%,"")</f>
        <v/>
      </c>
      <c r="AI3455" s="194" t="str">
        <f t="shared" ref="AI3455" si="15288">IFERROR((AI3454-AI3453)/AI3454*100%,"")</f>
        <v/>
      </c>
      <c r="AJ3455" s="194" t="str">
        <f t="shared" ref="AJ3455" si="15289">IFERROR((AJ3454-AJ3453)/AJ3454*100%,"")</f>
        <v/>
      </c>
      <c r="AK3455" s="194" t="str">
        <f t="shared" ref="AK3455" si="15290">IFERROR((AK3454-AK3453)/AK3454*100%,"")</f>
        <v/>
      </c>
      <c r="AL3455" s="194" t="str">
        <f t="shared" ref="AL3455" si="15291">IFERROR((AL3454-AL3453)/AL3454*100%,"")</f>
        <v/>
      </c>
      <c r="AM3455" s="227" t="str">
        <f>IFERROR((AM3454-AM3452)/AM3454*100%,"")</f>
        <v/>
      </c>
    </row>
    <row r="3456" spans="1:39" s="45" customFormat="1" outlineLevel="1">
      <c r="B3456" s="115"/>
      <c r="C3456" s="32"/>
      <c r="D3456" s="33"/>
      <c r="E3456" s="33"/>
      <c r="F3456" s="33"/>
      <c r="G3456" s="33"/>
      <c r="H3456" s="18"/>
      <c r="I3456" s="44"/>
      <c r="J3456" s="34"/>
      <c r="K3456" s="34"/>
      <c r="L3456" s="34"/>
      <c r="M3456" s="34"/>
      <c r="N3456" s="34"/>
      <c r="O3456" s="34"/>
      <c r="P3456" s="34"/>
      <c r="Q3456" s="34"/>
      <c r="R3456" s="34"/>
      <c r="S3456" s="34"/>
      <c r="T3456" s="34"/>
      <c r="U3456" s="34"/>
      <c r="V3456" s="34"/>
      <c r="W3456" s="34"/>
      <c r="X3456" s="34"/>
      <c r="Y3456" s="34"/>
      <c r="Z3456" s="34"/>
      <c r="AA3456" s="34"/>
      <c r="AB3456" s="34"/>
      <c r="AC3456" s="195"/>
      <c r="AD3456" s="196"/>
      <c r="AE3456" s="196"/>
      <c r="AF3456" s="196"/>
      <c r="AG3456" s="196"/>
      <c r="AH3456" s="196"/>
      <c r="AI3456" s="196"/>
      <c r="AJ3456" s="196"/>
      <c r="AK3456" s="197"/>
      <c r="AL3456" s="196"/>
      <c r="AM3456" s="198"/>
    </row>
    <row r="3457" spans="1:39" s="6" customFormat="1" outlineLevel="1">
      <c r="B3457" s="116"/>
      <c r="C3457" s="35"/>
      <c r="D3457" s="36"/>
      <c r="E3457" s="36"/>
      <c r="F3457" s="36"/>
      <c r="G3457" s="36"/>
      <c r="H3457" s="37"/>
      <c r="I3457" s="38" t="s">
        <v>24</v>
      </c>
      <c r="J3457" s="21" t="e">
        <f>AVERAGE(J3437:J3438,J3440,J3442,J3444,J3446,J3448,J3450,J3452,J3454)</f>
        <v>#DIV/0!</v>
      </c>
      <c r="K3457" s="21" t="e">
        <f t="shared" ref="K3457:AB3457" si="15292">AVERAGE(K3437:K3438,K3440,K3442,K3444,K3446,K3448,K3450,K3452,K3454)</f>
        <v>#DIV/0!</v>
      </c>
      <c r="L3457" s="21" t="e">
        <f t="shared" si="15292"/>
        <v>#DIV/0!</v>
      </c>
      <c r="M3457" s="21" t="e">
        <f t="shared" si="15292"/>
        <v>#DIV/0!</v>
      </c>
      <c r="N3457" s="21" t="e">
        <f t="shared" si="15292"/>
        <v>#DIV/0!</v>
      </c>
      <c r="O3457" s="21" t="e">
        <f t="shared" si="15292"/>
        <v>#DIV/0!</v>
      </c>
      <c r="P3457" s="21" t="e">
        <f t="shared" si="15292"/>
        <v>#DIV/0!</v>
      </c>
      <c r="Q3457" s="21">
        <f t="shared" si="15292"/>
        <v>0</v>
      </c>
      <c r="R3457" s="21" t="e">
        <f t="shared" si="15292"/>
        <v>#DIV/0!</v>
      </c>
      <c r="S3457" s="21" t="e">
        <f t="shared" si="15292"/>
        <v>#DIV/0!</v>
      </c>
      <c r="T3457" s="21">
        <f t="shared" si="15292"/>
        <v>0</v>
      </c>
      <c r="U3457" s="21" t="e">
        <f t="shared" si="15292"/>
        <v>#DIV/0!</v>
      </c>
      <c r="V3457" s="21" t="e">
        <f t="shared" si="15292"/>
        <v>#DIV/0!</v>
      </c>
      <c r="W3457" s="21" t="e">
        <f t="shared" si="15292"/>
        <v>#DIV/0!</v>
      </c>
      <c r="X3457" s="21" t="e">
        <f t="shared" si="15292"/>
        <v>#DIV/0!</v>
      </c>
      <c r="Y3457" s="21" t="e">
        <f t="shared" si="15292"/>
        <v>#DIV/0!</v>
      </c>
      <c r="Z3457" s="21" t="e">
        <f t="shared" si="15292"/>
        <v>#DIV/0!</v>
      </c>
      <c r="AA3457" s="21" t="e">
        <f t="shared" si="15292"/>
        <v>#DIV/0!</v>
      </c>
      <c r="AB3457" s="21" t="e">
        <f t="shared" si="15292"/>
        <v>#DIV/0!</v>
      </c>
      <c r="AC3457" s="199"/>
      <c r="AD3457" s="200"/>
      <c r="AE3457" s="200"/>
      <c r="AF3457" s="200"/>
      <c r="AG3457" s="200"/>
      <c r="AH3457" s="200"/>
      <c r="AI3457" s="200"/>
      <c r="AJ3457" s="200"/>
      <c r="AK3457" s="201"/>
      <c r="AL3457" s="200"/>
      <c r="AM3457" s="202"/>
    </row>
    <row r="3458" spans="1:39" s="6" customFormat="1" outlineLevel="1">
      <c r="B3458" s="116"/>
      <c r="C3458" s="35"/>
      <c r="D3458" s="36"/>
      <c r="E3458" s="36"/>
      <c r="F3458" s="36"/>
      <c r="G3458" s="36"/>
      <c r="H3458" s="37"/>
      <c r="I3458" s="38" t="s">
        <v>26</v>
      </c>
      <c r="J3458" s="21">
        <f>MIN(J3437:J3438,J3440,J3442,J3444,J3446,J3448,J3450,J3452,J3454)</f>
        <v>0</v>
      </c>
      <c r="K3458" s="21">
        <f t="shared" ref="K3458:AB3458" si="15293">MIN(K3437:K3438,K3440,K3442,K3444,K3446,K3448,K3450,K3452,K3454)</f>
        <v>0</v>
      </c>
      <c r="L3458" s="21">
        <f t="shared" si="15293"/>
        <v>0</v>
      </c>
      <c r="M3458" s="21">
        <f t="shared" si="15293"/>
        <v>0</v>
      </c>
      <c r="N3458" s="21">
        <f t="shared" si="15293"/>
        <v>0</v>
      </c>
      <c r="O3458" s="21">
        <f t="shared" si="15293"/>
        <v>0</v>
      </c>
      <c r="P3458" s="21">
        <f t="shared" si="15293"/>
        <v>0</v>
      </c>
      <c r="Q3458" s="21">
        <f t="shared" si="15293"/>
        <v>0</v>
      </c>
      <c r="R3458" s="21">
        <f t="shared" si="15293"/>
        <v>0</v>
      </c>
      <c r="S3458" s="21">
        <f t="shared" si="15293"/>
        <v>0</v>
      </c>
      <c r="T3458" s="21">
        <f t="shared" si="15293"/>
        <v>0</v>
      </c>
      <c r="U3458" s="21">
        <f t="shared" si="15293"/>
        <v>0</v>
      </c>
      <c r="V3458" s="21">
        <f t="shared" si="15293"/>
        <v>0</v>
      </c>
      <c r="W3458" s="21">
        <f t="shared" si="15293"/>
        <v>0</v>
      </c>
      <c r="X3458" s="21" t="e">
        <f t="shared" si="15293"/>
        <v>#DIV/0!</v>
      </c>
      <c r="Y3458" s="21">
        <f t="shared" si="15293"/>
        <v>0</v>
      </c>
      <c r="Z3458" s="21">
        <f t="shared" si="15293"/>
        <v>0</v>
      </c>
      <c r="AA3458" s="21">
        <f t="shared" si="15293"/>
        <v>0</v>
      </c>
      <c r="AB3458" s="21">
        <f t="shared" si="15293"/>
        <v>0</v>
      </c>
      <c r="AC3458" s="199"/>
      <c r="AD3458" s="200"/>
      <c r="AE3458" s="200"/>
      <c r="AF3458" s="200"/>
      <c r="AG3458" s="200"/>
      <c r="AH3458" s="200"/>
      <c r="AI3458" s="200"/>
      <c r="AJ3458" s="200"/>
      <c r="AK3458" s="201"/>
      <c r="AL3458" s="200"/>
      <c r="AM3458" s="202"/>
    </row>
    <row r="3459" spans="1:39" s="6" customFormat="1" outlineLevel="1">
      <c r="B3459" s="116"/>
      <c r="C3459" s="35"/>
      <c r="D3459" s="36"/>
      <c r="E3459" s="36"/>
      <c r="F3459" s="36"/>
      <c r="G3459" s="36"/>
      <c r="H3459" s="37"/>
      <c r="I3459" s="38" t="s">
        <v>25</v>
      </c>
      <c r="J3459" s="21">
        <f>MAX(J3437:J3438,J3440,J3442,J3444,J3446,J3448,J3450,J3452,J3454)</f>
        <v>0</v>
      </c>
      <c r="K3459" s="21">
        <f t="shared" ref="K3459:AB3459" si="15294">MAX(K3437:K3438,K3440,K3442,K3444,K3446,K3448,K3450,K3452,K3454)</f>
        <v>0</v>
      </c>
      <c r="L3459" s="21">
        <f t="shared" si="15294"/>
        <v>0</v>
      </c>
      <c r="M3459" s="21">
        <f t="shared" si="15294"/>
        <v>0</v>
      </c>
      <c r="N3459" s="21">
        <f t="shared" si="15294"/>
        <v>0</v>
      </c>
      <c r="O3459" s="21">
        <f t="shared" si="15294"/>
        <v>0</v>
      </c>
      <c r="P3459" s="21">
        <f t="shared" si="15294"/>
        <v>0</v>
      </c>
      <c r="Q3459" s="21">
        <f t="shared" si="15294"/>
        <v>0</v>
      </c>
      <c r="R3459" s="21">
        <f t="shared" si="15294"/>
        <v>0</v>
      </c>
      <c r="S3459" s="21">
        <f t="shared" si="15294"/>
        <v>0</v>
      </c>
      <c r="T3459" s="21">
        <f t="shared" si="15294"/>
        <v>0</v>
      </c>
      <c r="U3459" s="21">
        <f t="shared" si="15294"/>
        <v>0</v>
      </c>
      <c r="V3459" s="21">
        <f t="shared" si="15294"/>
        <v>0</v>
      </c>
      <c r="W3459" s="21">
        <f t="shared" si="15294"/>
        <v>0</v>
      </c>
      <c r="X3459" s="21" t="e">
        <f t="shared" si="15294"/>
        <v>#DIV/0!</v>
      </c>
      <c r="Y3459" s="21">
        <f t="shared" si="15294"/>
        <v>0</v>
      </c>
      <c r="Z3459" s="21">
        <f t="shared" si="15294"/>
        <v>0</v>
      </c>
      <c r="AA3459" s="21">
        <f t="shared" si="15294"/>
        <v>0</v>
      </c>
      <c r="AB3459" s="21">
        <f t="shared" si="15294"/>
        <v>0</v>
      </c>
      <c r="AC3459" s="199"/>
      <c r="AD3459" s="200"/>
      <c r="AE3459" s="200"/>
      <c r="AF3459" s="200"/>
      <c r="AG3459" s="200"/>
      <c r="AH3459" s="200"/>
      <c r="AI3459" s="200"/>
      <c r="AJ3459" s="200"/>
      <c r="AK3459" s="201"/>
      <c r="AL3459" s="200"/>
      <c r="AM3459" s="202"/>
    </row>
    <row r="3460" spans="1:39" s="6" customFormat="1" outlineLevel="1">
      <c r="B3460" s="116"/>
      <c r="C3460" s="35"/>
      <c r="D3460" s="36"/>
      <c r="E3460" s="36"/>
      <c r="F3460" s="36"/>
      <c r="G3460" s="36"/>
      <c r="H3460" s="37"/>
      <c r="I3460" s="38"/>
      <c r="J3460" s="21"/>
      <c r="K3460" s="21"/>
      <c r="L3460" s="21"/>
      <c r="M3460" s="21"/>
      <c r="N3460" s="21"/>
      <c r="O3460" s="21"/>
      <c r="P3460" s="21"/>
      <c r="Q3460" s="21"/>
      <c r="R3460" s="21"/>
      <c r="S3460" s="21"/>
      <c r="T3460" s="21"/>
      <c r="U3460" s="21"/>
      <c r="V3460" s="21"/>
      <c r="W3460" s="21"/>
      <c r="X3460" s="21"/>
      <c r="Y3460" s="21"/>
      <c r="Z3460" s="21"/>
      <c r="AA3460" s="21"/>
      <c r="AB3460" s="21"/>
      <c r="AC3460" s="200"/>
      <c r="AD3460" s="200"/>
      <c r="AE3460" s="200"/>
      <c r="AF3460" s="200"/>
      <c r="AG3460" s="200"/>
      <c r="AH3460" s="200"/>
      <c r="AI3460" s="200"/>
      <c r="AJ3460" s="200"/>
      <c r="AK3460" s="200"/>
      <c r="AL3460" s="200"/>
      <c r="AM3460" s="202"/>
    </row>
    <row r="3461" spans="1:39" s="31" customFormat="1" ht="16.5" outlineLevel="1" thickBot="1">
      <c r="B3461" s="117"/>
      <c r="C3461" s="39"/>
      <c r="D3461" s="40"/>
      <c r="E3461" s="40"/>
      <c r="F3461" s="40"/>
      <c r="G3461" s="40"/>
      <c r="H3461" s="41"/>
      <c r="I3461" s="42"/>
      <c r="J3461" s="43"/>
      <c r="K3461" s="43"/>
      <c r="L3461" s="43"/>
      <c r="M3461" s="43"/>
      <c r="N3461" s="43"/>
      <c r="O3461" s="43"/>
      <c r="P3461" s="43"/>
      <c r="Q3461" s="43"/>
      <c r="R3461" s="43"/>
      <c r="S3461" s="43"/>
      <c r="T3461" s="43"/>
      <c r="U3461" s="43"/>
      <c r="V3461" s="43"/>
      <c r="W3461" s="43"/>
      <c r="X3461" s="43"/>
      <c r="Y3461" s="43"/>
      <c r="Z3461" s="43"/>
      <c r="AA3461" s="43"/>
      <c r="AB3461" s="43"/>
      <c r="AC3461" s="204"/>
      <c r="AD3461" s="204"/>
      <c r="AE3461" s="204"/>
      <c r="AF3461" s="204"/>
      <c r="AG3461" s="204"/>
      <c r="AH3461" s="204"/>
      <c r="AI3461" s="204"/>
      <c r="AJ3461" s="204"/>
      <c r="AK3461" s="204"/>
      <c r="AL3461" s="204"/>
      <c r="AM3461" s="205"/>
    </row>
    <row r="3462" spans="1:39" customFormat="1">
      <c r="B3462" s="118"/>
      <c r="C3462" s="28"/>
      <c r="D3462" s="19"/>
      <c r="E3462" s="19"/>
      <c r="F3462" s="19"/>
      <c r="G3462" s="19"/>
      <c r="H3462" s="29"/>
      <c r="I3462" s="20"/>
      <c r="J3462" s="30"/>
      <c r="K3462" s="30"/>
      <c r="L3462" s="30"/>
      <c r="M3462" s="30"/>
      <c r="N3462" s="30"/>
      <c r="O3462" s="30"/>
      <c r="P3462" s="30"/>
      <c r="Q3462" s="30"/>
      <c r="R3462" s="30"/>
      <c r="S3462" s="30"/>
      <c r="T3462" s="30"/>
      <c r="U3462" s="30"/>
      <c r="V3462" s="30"/>
      <c r="W3462" s="30"/>
      <c r="X3462" s="30"/>
      <c r="Y3462" s="30"/>
      <c r="Z3462" s="30"/>
      <c r="AA3462" s="30"/>
      <c r="AB3462" s="30"/>
      <c r="AC3462" s="206"/>
      <c r="AD3462" s="206"/>
      <c r="AE3462" s="206"/>
      <c r="AF3462" s="206"/>
      <c r="AG3462" s="206"/>
      <c r="AH3462" s="206"/>
      <c r="AI3462" s="206"/>
      <c r="AJ3462" s="206"/>
      <c r="AK3462" s="206"/>
      <c r="AL3462" s="206"/>
      <c r="AM3462" s="207"/>
    </row>
    <row r="3463" spans="1:39" customFormat="1" outlineLevel="1">
      <c r="B3463" s="114" t="s">
        <v>41</v>
      </c>
      <c r="C3463" s="28"/>
      <c r="D3463" s="19"/>
      <c r="E3463" s="19"/>
      <c r="F3463" s="19"/>
      <c r="G3463" s="19"/>
      <c r="H3463" s="29"/>
      <c r="I3463" s="20"/>
      <c r="J3463" s="30"/>
      <c r="K3463" s="30"/>
      <c r="L3463" s="30"/>
      <c r="M3463" s="30"/>
      <c r="N3463" s="30"/>
      <c r="O3463" s="30"/>
      <c r="P3463" s="30"/>
      <c r="Q3463" s="30"/>
      <c r="R3463" s="30"/>
      <c r="S3463" s="30"/>
      <c r="T3463" s="30"/>
      <c r="U3463" s="30"/>
      <c r="V3463" s="30"/>
      <c r="W3463" s="30"/>
      <c r="X3463" s="30"/>
      <c r="Y3463" s="30"/>
      <c r="Z3463" s="30"/>
      <c r="AA3463" s="30"/>
      <c r="AB3463" s="30"/>
      <c r="AC3463" s="206"/>
      <c r="AD3463" s="206"/>
      <c r="AE3463" s="206"/>
      <c r="AF3463" s="206"/>
      <c r="AG3463" s="206"/>
      <c r="AH3463" s="206"/>
      <c r="AI3463" s="206"/>
      <c r="AJ3463" s="206"/>
      <c r="AK3463" s="206"/>
      <c r="AL3463" s="206"/>
      <c r="AM3463" s="207"/>
    </row>
    <row r="3464" spans="1:39" customFormat="1" outlineLevel="1">
      <c r="A3464" t="str">
        <f>B3464&amp;C3464</f>
        <v>Surname, Forename1</v>
      </c>
      <c r="B3464" s="255" t="s">
        <v>28</v>
      </c>
      <c r="C3464" s="122">
        <v>1</v>
      </c>
      <c r="D3464" s="26" t="s">
        <v>22</v>
      </c>
      <c r="E3464" s="103"/>
      <c r="F3464" s="217"/>
      <c r="G3464" s="218"/>
      <c r="H3464" s="16"/>
      <c r="I3464" s="16"/>
      <c r="J3464" s="17"/>
      <c r="K3464" s="94"/>
      <c r="L3464" s="94"/>
      <c r="M3464" s="94"/>
      <c r="N3464" s="94"/>
      <c r="O3464" s="94"/>
      <c r="P3464" s="94"/>
      <c r="Q3464" s="17">
        <f>SUM(K3464:P3464)</f>
        <v>0</v>
      </c>
      <c r="R3464" s="94"/>
      <c r="S3464" s="94"/>
      <c r="T3464" s="17">
        <f>SUM(R3464:S3464)</f>
        <v>0</v>
      </c>
      <c r="U3464" s="17"/>
      <c r="V3464" s="94"/>
      <c r="W3464" s="17"/>
      <c r="X3464" s="94" t="e">
        <f>AVERAGE(V3464:W3464)</f>
        <v>#DIV/0!</v>
      </c>
      <c r="Y3464" s="17"/>
      <c r="Z3464" s="17"/>
      <c r="AA3464" s="17"/>
      <c r="AB3464" s="17"/>
      <c r="AC3464" s="190">
        <f>IF(J3464&lt;&gt;0,INT(25.4347*POWER((18-J3464),1.81)),0)</f>
        <v>0</v>
      </c>
      <c r="AD3464" s="190">
        <f>IF(Q3464&lt;&gt;0,INT(0.14354*POWER(((10*Q3464)-220),1.4)),0)</f>
        <v>0</v>
      </c>
      <c r="AE3464" s="190">
        <f>IF(T3464&lt;&gt;0,INT(51.39*POWER((T3464-1.5),1.05)),0)</f>
        <v>0</v>
      </c>
      <c r="AF3464" s="190">
        <f>IF(U3464&lt;&gt;0,INT(0.8465*POWER(((100*U3464)-75),1.42)),0)</f>
        <v>0</v>
      </c>
      <c r="AG3464" s="190" t="e">
        <f>IF(X3464&lt;&gt;0,INT(1.53775*POWER((82-X3464),1.81)),0)</f>
        <v>#DIV/0!</v>
      </c>
      <c r="AH3464" s="190">
        <f>IF(Y3464&lt;&gt;0,INT(5.74352*POWER((28.5-Y3464),1.92)),0)</f>
        <v>0</v>
      </c>
      <c r="AI3464" s="190">
        <f>IF(Z3464&lt;&gt;0,INT(12.91*POWER((Z3464-4),1.1)),0)</f>
        <v>0</v>
      </c>
      <c r="AJ3464" s="190">
        <f>IF(AA3464&lt;&gt;0,INT(0.2797*POWER(((100*AA3464)),1.35)),0)</f>
        <v>0</v>
      </c>
      <c r="AK3464" s="191">
        <f>IF(AB3464&lt;&gt;0,INT(100.14*POWER((AB3464-1),1.08)),0)</f>
        <v>0</v>
      </c>
      <c r="AL3464" s="208">
        <v>7</v>
      </c>
      <c r="AM3464" s="193" t="e">
        <f>SUM(AC3464:AK3464)</f>
        <v>#DIV/0!</v>
      </c>
    </row>
    <row r="3465" spans="1:39" customFormat="1" outlineLevel="1">
      <c r="A3465" t="str">
        <f>B3464&amp;C3465</f>
        <v>Surname, Forename2</v>
      </c>
      <c r="B3465" s="256"/>
      <c r="C3465" s="123">
        <v>2</v>
      </c>
      <c r="D3465" s="26" t="s">
        <v>22</v>
      </c>
      <c r="E3465" s="103"/>
      <c r="F3465" s="219"/>
      <c r="G3465" s="220"/>
      <c r="H3465" s="15"/>
      <c r="I3465" s="16"/>
      <c r="J3465" s="17"/>
      <c r="K3465" s="94"/>
      <c r="L3465" s="94"/>
      <c r="M3465" s="94"/>
      <c r="N3465" s="94"/>
      <c r="O3465" s="94"/>
      <c r="P3465" s="94"/>
      <c r="Q3465" s="17" t="str">
        <f>IF(SUM(K3465:P3465)=0,"",SUM(K3465:P3465))</f>
        <v/>
      </c>
      <c r="R3465" s="94"/>
      <c r="S3465" s="94"/>
      <c r="T3465" s="17" t="str">
        <f>IF(SUM(R3465:S3465)=0,"",SUM(R3465:S3465))</f>
        <v/>
      </c>
      <c r="U3465" s="17"/>
      <c r="V3465" s="94"/>
      <c r="W3465" s="17"/>
      <c r="X3465" s="94" t="str">
        <f>IFERROR(AVERAGE(V3465:W3465),"")</f>
        <v/>
      </c>
      <c r="Y3465" s="17"/>
      <c r="Z3465" s="17"/>
      <c r="AA3465" s="71"/>
      <c r="AB3465" s="17"/>
      <c r="AC3465" s="190" t="str">
        <f>IF(J3465="","",IF(J3465&lt;&gt;0,INT(25.4347*POWER((18-J3465),1.81)),0))</f>
        <v/>
      </c>
      <c r="AD3465" s="190" t="str">
        <f>IFERROR(IF(Q3465&lt;&gt;0,INT(0.14354*POWER(((10*Q3465)-220),1.4)),0),"")</f>
        <v/>
      </c>
      <c r="AE3465" s="190" t="str">
        <f>IFERROR(IF(T3465&lt;&gt;0,INT(51.39*POWER((T3465-1.5),1.05)),0),"")</f>
        <v/>
      </c>
      <c r="AF3465" s="190">
        <f>IF(U3465&lt;&gt;0,INT(0.8465*POWER(((100*U3465)-75),1.42)),0)</f>
        <v>0</v>
      </c>
      <c r="AG3465" s="190" t="str">
        <f>IFERROR(IF(X3465&lt;&gt;0,INT(1.53775*POWER((82-X3465),1.81)),0),"")</f>
        <v/>
      </c>
      <c r="AH3465" s="190" t="str">
        <f>IF(Y3465="","",IF(Y3465&lt;&gt;0,INT(5.74352*POWER((28.5-Y3465),1.92)),0))</f>
        <v/>
      </c>
      <c r="AI3465" s="190">
        <f>IF(Z3465&lt;&gt;0,INT(12.91*POWER((Z3465-4),1.1)),0)</f>
        <v>0</v>
      </c>
      <c r="AJ3465" s="190" t="str">
        <f>IF(AA3465="","",IF(AA3465&lt;&gt;0,INT(0.2797*POWER(((100*AA3465)),1.35)),0))</f>
        <v/>
      </c>
      <c r="AK3465" s="191" t="str">
        <f>IF(AB3465="","",IF(AB3465&lt;&gt;0,INT(100.14*POWER((AB3465-1),1.08)),0))</f>
        <v/>
      </c>
      <c r="AL3465" s="192">
        <f>COUNT(J3465,Q3465,T3465,X3465,Y3465,AA3465,AB3465)</f>
        <v>0</v>
      </c>
      <c r="AM3465" s="193" t="str">
        <f>IF(AL3465=0,"",SUM(AC3465:AK3465))</f>
        <v/>
      </c>
    </row>
    <row r="3466" spans="1:39" customFormat="1" outlineLevel="1">
      <c r="B3466" s="256"/>
      <c r="C3466" s="124" t="s">
        <v>65</v>
      </c>
      <c r="D3466" s="103"/>
      <c r="E3466" s="103"/>
      <c r="F3466" s="219"/>
      <c r="G3466" s="220"/>
      <c r="H3466" s="104"/>
      <c r="I3466" s="105"/>
      <c r="J3466" s="107" t="str">
        <f>IFERROR((J3464-J3465)/J3465*100%,"")</f>
        <v/>
      </c>
      <c r="K3466" s="107" t="str">
        <f>IFERROR((K3465-K3464)/K3465*100%,"")</f>
        <v/>
      </c>
      <c r="L3466" s="107" t="str">
        <f t="shared" ref="L3466:S3466" si="15295">IFERROR((L3465-L3464)/L3465*100%,"")</f>
        <v/>
      </c>
      <c r="M3466" s="107" t="str">
        <f t="shared" si="15295"/>
        <v/>
      </c>
      <c r="N3466" s="107" t="str">
        <f t="shared" si="15295"/>
        <v/>
      </c>
      <c r="O3466" s="107" t="str">
        <f t="shared" si="15295"/>
        <v/>
      </c>
      <c r="P3466" s="107" t="str">
        <f t="shared" si="15295"/>
        <v/>
      </c>
      <c r="Q3466" s="107" t="str">
        <f t="shared" si="15295"/>
        <v/>
      </c>
      <c r="R3466" s="107" t="str">
        <f t="shared" si="15295"/>
        <v/>
      </c>
      <c r="S3466" s="107" t="str">
        <f t="shared" si="15295"/>
        <v/>
      </c>
      <c r="T3466" s="107" t="str">
        <f>IFERROR((T3465-T3464)/T3465*100%,"")</f>
        <v/>
      </c>
      <c r="U3466" s="107" t="str">
        <f t="shared" ref="U3466" si="15296">IFERROR((U3465-U3464)/U3465*100%,"")</f>
        <v/>
      </c>
      <c r="V3466" s="107" t="str">
        <f>IFERROR((V3464-V3465)/V3465*100%,"")</f>
        <v/>
      </c>
      <c r="W3466" s="107" t="str">
        <f>IFERROR((W3464-W3465)/W3465*100%,"")</f>
        <v/>
      </c>
      <c r="X3466" s="107" t="str">
        <f>IFERROR((X3464-X3465)/X3465*100%,"")</f>
        <v/>
      </c>
      <c r="Y3466" s="107" t="str">
        <f>IFERROR((Y3464-Y3465)/Y3465*100%,"")</f>
        <v/>
      </c>
      <c r="Z3466" s="107" t="str">
        <f t="shared" ref="Z3466:AB3466" si="15297">IFERROR((Z3465-Z3464)/Z3465*100%,"")</f>
        <v/>
      </c>
      <c r="AA3466" s="107" t="str">
        <f t="shared" si="15297"/>
        <v/>
      </c>
      <c r="AB3466" s="107" t="str">
        <f t="shared" si="15297"/>
        <v/>
      </c>
      <c r="AC3466" s="194" t="str">
        <f t="shared" ref="AC3466" si="15298">IFERROR((AC3465-AC3464)/AC3465*100%,"")</f>
        <v/>
      </c>
      <c r="AD3466" s="194" t="str">
        <f t="shared" ref="AD3466" si="15299">IFERROR((AD3465-AD3464)/AD3465*100%,"")</f>
        <v/>
      </c>
      <c r="AE3466" s="194" t="str">
        <f t="shared" ref="AE3466" si="15300">IFERROR((AE3465-AE3464)/AE3465*100%,"")</f>
        <v/>
      </c>
      <c r="AF3466" s="194" t="str">
        <f t="shared" ref="AF3466" si="15301">IFERROR((AF3465-AF3464)/AF3465*100%,"")</f>
        <v/>
      </c>
      <c r="AG3466" s="194" t="str">
        <f t="shared" ref="AG3466" si="15302">IFERROR((AG3465-AG3464)/AG3465*100%,"")</f>
        <v/>
      </c>
      <c r="AH3466" s="194" t="str">
        <f t="shared" ref="AH3466" si="15303">IFERROR((AH3465-AH3464)/AH3465*100%,"")</f>
        <v/>
      </c>
      <c r="AI3466" s="194" t="str">
        <f t="shared" ref="AI3466" si="15304">IFERROR((AI3465-AI3464)/AI3465*100%,"")</f>
        <v/>
      </c>
      <c r="AJ3466" s="194" t="str">
        <f t="shared" ref="AJ3466" si="15305">IFERROR((AJ3465-AJ3464)/AJ3465*100%,"")</f>
        <v/>
      </c>
      <c r="AK3466" s="194" t="str">
        <f t="shared" ref="AK3466" si="15306">IFERROR((AK3465-AK3464)/AK3465*100%,"")</f>
        <v/>
      </c>
      <c r="AL3466" s="194" t="str">
        <f t="shared" ref="AL3466:AM3466" si="15307">IFERROR((AL3465-AL3464)/AL3465*100%,"")</f>
        <v/>
      </c>
      <c r="AM3466" s="228" t="str">
        <f t="shared" si="15307"/>
        <v/>
      </c>
    </row>
    <row r="3467" spans="1:39" customFormat="1" outlineLevel="1">
      <c r="A3467" t="str">
        <f>B3464&amp;C3467</f>
        <v>Surname, Forename3</v>
      </c>
      <c r="B3467" s="256"/>
      <c r="C3467" s="123">
        <v>3</v>
      </c>
      <c r="D3467" s="26" t="s">
        <v>22</v>
      </c>
      <c r="E3467" s="103"/>
      <c r="F3467" s="219"/>
      <c r="G3467" s="220"/>
      <c r="H3467" s="15"/>
      <c r="I3467" s="16"/>
      <c r="J3467" s="17"/>
      <c r="K3467" s="94"/>
      <c r="L3467" s="94"/>
      <c r="M3467" s="94"/>
      <c r="N3467" s="94"/>
      <c r="O3467" s="94"/>
      <c r="P3467" s="94"/>
      <c r="Q3467" s="17" t="str">
        <f>IF(SUM(K3467:P3467)=0,"",SUM(K3467:P3467))</f>
        <v/>
      </c>
      <c r="R3467" s="94"/>
      <c r="S3467" s="94"/>
      <c r="T3467" s="17" t="str">
        <f>IF(SUM(R3467:S3467)=0,"",SUM(R3467:S3467))</f>
        <v/>
      </c>
      <c r="U3467" s="17"/>
      <c r="V3467" s="94"/>
      <c r="W3467" s="17"/>
      <c r="X3467" s="94" t="str">
        <f>IFERROR(AVERAGE(V3467:W3467),"")</f>
        <v/>
      </c>
      <c r="Y3467" s="17"/>
      <c r="Z3467" s="17"/>
      <c r="AA3467" s="71"/>
      <c r="AB3467" s="17"/>
      <c r="AC3467" s="190" t="str">
        <f>IF(J3467="","",IF(J3467&lt;&gt;0,INT(25.4347*POWER((18-J3467),1.81)),0))</f>
        <v/>
      </c>
      <c r="AD3467" s="190" t="str">
        <f>IFERROR(IF(Q3467&lt;&gt;0,INT(0.14354*POWER(((10*Q3467)-220),1.4)),0),"")</f>
        <v/>
      </c>
      <c r="AE3467" s="190" t="str">
        <f>IFERROR(IF(T3467&lt;&gt;0,INT(51.39*POWER((T3467-1.5),1.05)),0),"")</f>
        <v/>
      </c>
      <c r="AF3467" s="190">
        <f>IF(U3467&lt;&gt;0,INT(0.8465*POWER(((100*U3467)-75),1.42)),0)</f>
        <v>0</v>
      </c>
      <c r="AG3467" s="190" t="str">
        <f>IFERROR(IF(X3467&lt;&gt;0,INT(1.53775*POWER((82-X3467),1.81)),0),"")</f>
        <v/>
      </c>
      <c r="AH3467" s="190" t="str">
        <f>IF(Y3467="","",IF(Y3467&lt;&gt;0,INT(5.74352*POWER((28.5-Y3467),1.92)),0))</f>
        <v/>
      </c>
      <c r="AI3467" s="190">
        <f>IF(Z3467&lt;&gt;0,INT(12.91*POWER((Z3467-4),1.1)),0)</f>
        <v>0</v>
      </c>
      <c r="AJ3467" s="190" t="str">
        <f>IF(AA3467="","",IF(AA3467&lt;&gt;0,INT(0.2797*POWER(((100*AA3467)),1.35)),0))</f>
        <v/>
      </c>
      <c r="AK3467" s="191" t="str">
        <f>IF(AB3467="","",IF(AB3467&lt;&gt;0,INT(100.14*POWER((AB3467-1),1.08)),0))</f>
        <v/>
      </c>
      <c r="AL3467" s="192">
        <f>COUNT(J3467,Q3467,T3467,X3467,Y3467,AA3467,AB3467)</f>
        <v>0</v>
      </c>
      <c r="AM3467" s="193" t="str">
        <f>IF(AL3467=0,"",SUM(AC3467:AK3467))</f>
        <v/>
      </c>
    </row>
    <row r="3468" spans="1:39" customFormat="1" outlineLevel="1">
      <c r="B3468" s="256"/>
      <c r="C3468" s="124" t="s">
        <v>65</v>
      </c>
      <c r="D3468" s="103"/>
      <c r="E3468" s="103"/>
      <c r="F3468" s="219"/>
      <c r="G3468" s="220"/>
      <c r="H3468" s="104"/>
      <c r="I3468" s="105"/>
      <c r="J3468" s="107" t="str">
        <f>IFERROR((J3465-J3467)/J3467*100%,"")</f>
        <v/>
      </c>
      <c r="K3468" s="107" t="str">
        <f t="shared" ref="K3468:T3468" si="15308">IFERROR((K3467-K3465)/K3467*100%,"")</f>
        <v/>
      </c>
      <c r="L3468" s="107" t="str">
        <f t="shared" si="15308"/>
        <v/>
      </c>
      <c r="M3468" s="107" t="str">
        <f t="shared" si="15308"/>
        <v/>
      </c>
      <c r="N3468" s="107" t="str">
        <f t="shared" si="15308"/>
        <v/>
      </c>
      <c r="O3468" s="107" t="str">
        <f t="shared" si="15308"/>
        <v/>
      </c>
      <c r="P3468" s="107" t="str">
        <f t="shared" si="15308"/>
        <v/>
      </c>
      <c r="Q3468" s="107" t="str">
        <f t="shared" si="15308"/>
        <v/>
      </c>
      <c r="R3468" s="107" t="str">
        <f t="shared" si="15308"/>
        <v/>
      </c>
      <c r="S3468" s="107" t="str">
        <f t="shared" si="15308"/>
        <v/>
      </c>
      <c r="T3468" s="107" t="str">
        <f t="shared" si="15308"/>
        <v/>
      </c>
      <c r="U3468" s="107" t="str">
        <f t="shared" ref="U3468" si="15309">IFERROR((U3467-U3466)/U3467*100%,"")</f>
        <v/>
      </c>
      <c r="V3468" s="107" t="str">
        <f>IFERROR((V3465-V3467)/V3467*100%,"")</f>
        <v/>
      </c>
      <c r="W3468" s="107" t="str">
        <f>IFERROR((W3465-W3467)/W3467*100%,"")</f>
        <v/>
      </c>
      <c r="X3468" s="107" t="str">
        <f>IFERROR((X3465-X3467)/X3467*100%,"")</f>
        <v/>
      </c>
      <c r="Y3468" s="107" t="str">
        <f>IFERROR((Y3465-Y3467)/Y3467*100%,"")</f>
        <v/>
      </c>
      <c r="Z3468" s="107" t="str">
        <f t="shared" ref="Z3468" si="15310">IFERROR((Z3467-Z3466)/Z3467*100%,"")</f>
        <v/>
      </c>
      <c r="AA3468" s="107" t="str">
        <f>IFERROR((AA3467-AA3465)/AA3467*100%,"")</f>
        <v/>
      </c>
      <c r="AB3468" s="107" t="str">
        <f>IFERROR((AB3467-AB3465)/AB3467*100%,"")</f>
        <v/>
      </c>
      <c r="AC3468" s="194" t="str">
        <f t="shared" ref="AC3468" si="15311">IFERROR((AC3467-AC3466)/AC3467*100%,"")</f>
        <v/>
      </c>
      <c r="AD3468" s="194" t="str">
        <f t="shared" ref="AD3468" si="15312">IFERROR((AD3467-AD3466)/AD3467*100%,"")</f>
        <v/>
      </c>
      <c r="AE3468" s="194" t="str">
        <f t="shared" ref="AE3468" si="15313">IFERROR((AE3467-AE3466)/AE3467*100%,"")</f>
        <v/>
      </c>
      <c r="AF3468" s="194" t="str">
        <f t="shared" ref="AF3468" si="15314">IFERROR((AF3467-AF3466)/AF3467*100%,"")</f>
        <v/>
      </c>
      <c r="AG3468" s="194" t="str">
        <f t="shared" ref="AG3468" si="15315">IFERROR((AG3467-AG3466)/AG3467*100%,"")</f>
        <v/>
      </c>
      <c r="AH3468" s="194" t="str">
        <f t="shared" ref="AH3468" si="15316">IFERROR((AH3467-AH3466)/AH3467*100%,"")</f>
        <v/>
      </c>
      <c r="AI3468" s="194" t="str">
        <f t="shared" ref="AI3468" si="15317">IFERROR((AI3467-AI3466)/AI3467*100%,"")</f>
        <v/>
      </c>
      <c r="AJ3468" s="194" t="str">
        <f t="shared" ref="AJ3468" si="15318">IFERROR((AJ3467-AJ3466)/AJ3467*100%,"")</f>
        <v/>
      </c>
      <c r="AK3468" s="194" t="str">
        <f t="shared" ref="AK3468" si="15319">IFERROR((AK3467-AK3466)/AK3467*100%,"")</f>
        <v/>
      </c>
      <c r="AL3468" s="194" t="str">
        <f t="shared" ref="AL3468" si="15320">IFERROR((AL3467-AL3466)/AL3467*100%,"")</f>
        <v/>
      </c>
      <c r="AM3468" s="227" t="str">
        <f>IFERROR((AM3467-AM3465)/AM3467*100%,"")</f>
        <v/>
      </c>
    </row>
    <row r="3469" spans="1:39" customFormat="1" outlineLevel="1">
      <c r="A3469" t="str">
        <f>B3464&amp;C3469</f>
        <v>Surname, Forename4</v>
      </c>
      <c r="B3469" s="256"/>
      <c r="C3469" s="123">
        <v>4</v>
      </c>
      <c r="D3469" s="26" t="s">
        <v>22</v>
      </c>
      <c r="E3469" s="103"/>
      <c r="F3469" s="219"/>
      <c r="G3469" s="220"/>
      <c r="H3469" s="15"/>
      <c r="I3469" s="16"/>
      <c r="J3469" s="17"/>
      <c r="K3469" s="94"/>
      <c r="L3469" s="94"/>
      <c r="M3469" s="94"/>
      <c r="N3469" s="94"/>
      <c r="O3469" s="94"/>
      <c r="P3469" s="94"/>
      <c r="Q3469" s="17" t="str">
        <f>IF(SUM(K3469:P3469)=0,"",SUM(K3469:P3469))</f>
        <v/>
      </c>
      <c r="R3469" s="94"/>
      <c r="S3469" s="94"/>
      <c r="T3469" s="17" t="str">
        <f>IF(SUM(R3469:S3469)=0,"",SUM(R3469:S3469))</f>
        <v/>
      </c>
      <c r="U3469" s="17"/>
      <c r="V3469" s="94"/>
      <c r="W3469" s="17"/>
      <c r="X3469" s="94" t="str">
        <f>IFERROR(AVERAGE(V3469:W3469),"")</f>
        <v/>
      </c>
      <c r="Y3469" s="17"/>
      <c r="Z3469" s="17"/>
      <c r="AA3469" s="71"/>
      <c r="AB3469" s="17"/>
      <c r="AC3469" s="190" t="str">
        <f>IF(J3469="","",IF(J3469&lt;&gt;0,INT(25.4347*POWER((18-J3469),1.81)),0))</f>
        <v/>
      </c>
      <c r="AD3469" s="190" t="str">
        <f>IFERROR(IF(Q3469&lt;&gt;0,INT(0.14354*POWER(((10*Q3469)-220),1.4)),0),"")</f>
        <v/>
      </c>
      <c r="AE3469" s="190" t="str">
        <f>IFERROR(IF(T3469&lt;&gt;0,INT(51.39*POWER((T3469-1.5),1.05)),0),"")</f>
        <v/>
      </c>
      <c r="AF3469" s="190">
        <f>IF(U3469&lt;&gt;0,INT(0.8465*POWER(((100*U3469)-75),1.42)),0)</f>
        <v>0</v>
      </c>
      <c r="AG3469" s="190" t="str">
        <f>IFERROR(IF(X3469&lt;&gt;0,INT(1.53775*POWER((82-X3469),1.81)),0),"")</f>
        <v/>
      </c>
      <c r="AH3469" s="190" t="str">
        <f>IF(Y3469="","",IF(Y3469&lt;&gt;0,INT(5.74352*POWER((28.5-Y3469),1.92)),0))</f>
        <v/>
      </c>
      <c r="AI3469" s="190">
        <f>IF(Z3469&lt;&gt;0,INT(12.91*POWER((Z3469-4),1.1)),0)</f>
        <v>0</v>
      </c>
      <c r="AJ3469" s="190" t="str">
        <f>IF(AA3469="","",IF(AA3469&lt;&gt;0,INT(0.2797*POWER(((100*AA3469)),1.35)),0))</f>
        <v/>
      </c>
      <c r="AK3469" s="191" t="str">
        <f>IF(AB3469="","",IF(AB3469&lt;&gt;0,INT(100.14*POWER((AB3469-1),1.08)),0))</f>
        <v/>
      </c>
      <c r="AL3469" s="192">
        <f>COUNT(J3469,Q3469,T3469,X3469,Y3469,AA3469,AB3469)</f>
        <v>0</v>
      </c>
      <c r="AM3469" s="193" t="str">
        <f>IF(AL3469=0,"",SUM(AC3469:AK3469))</f>
        <v/>
      </c>
    </row>
    <row r="3470" spans="1:39" customFormat="1" outlineLevel="1">
      <c r="B3470" s="256"/>
      <c r="C3470" s="124" t="s">
        <v>65</v>
      </c>
      <c r="D3470" s="103"/>
      <c r="E3470" s="103"/>
      <c r="F3470" s="219"/>
      <c r="G3470" s="220"/>
      <c r="H3470" s="104"/>
      <c r="I3470" s="105"/>
      <c r="J3470" s="107" t="str">
        <f>IFERROR((J3467-J3469)/J3469*100%,"")</f>
        <v/>
      </c>
      <c r="K3470" s="107" t="str">
        <f t="shared" ref="K3470:T3470" si="15321">IFERROR((K3469-K3467)/K3469*100%,"")</f>
        <v/>
      </c>
      <c r="L3470" s="107" t="str">
        <f t="shared" si="15321"/>
        <v/>
      </c>
      <c r="M3470" s="107" t="str">
        <f t="shared" si="15321"/>
        <v/>
      </c>
      <c r="N3470" s="107" t="str">
        <f t="shared" si="15321"/>
        <v/>
      </c>
      <c r="O3470" s="107" t="str">
        <f t="shared" si="15321"/>
        <v/>
      </c>
      <c r="P3470" s="107" t="str">
        <f t="shared" si="15321"/>
        <v/>
      </c>
      <c r="Q3470" s="107" t="str">
        <f t="shared" si="15321"/>
        <v/>
      </c>
      <c r="R3470" s="107" t="str">
        <f t="shared" si="15321"/>
        <v/>
      </c>
      <c r="S3470" s="107" t="str">
        <f t="shared" si="15321"/>
        <v/>
      </c>
      <c r="T3470" s="107" t="str">
        <f t="shared" si="15321"/>
        <v/>
      </c>
      <c r="U3470" s="107" t="str">
        <f t="shared" ref="U3470" si="15322">IFERROR((U3469-U3468)/U3469*100%,"")</f>
        <v/>
      </c>
      <c r="V3470" s="107" t="str">
        <f>IFERROR((V3467-V3469)/V3469*100%,"")</f>
        <v/>
      </c>
      <c r="W3470" s="107" t="str">
        <f>IFERROR((W3467-W3469)/W3469*100%,"")</f>
        <v/>
      </c>
      <c r="X3470" s="107" t="str">
        <f>IFERROR((X3467-X3469)/X3469*100%,"")</f>
        <v/>
      </c>
      <c r="Y3470" s="107" t="str">
        <f>IFERROR((Y3467-Y3469)/Y3469*100%,"")</f>
        <v/>
      </c>
      <c r="Z3470" s="107" t="str">
        <f t="shared" ref="Z3470" si="15323">IFERROR((Z3469-Z3468)/Z3469*100%,"")</f>
        <v/>
      </c>
      <c r="AA3470" s="107" t="str">
        <f>IFERROR((AA3469-AA3467)/AA3469*100%,"")</f>
        <v/>
      </c>
      <c r="AB3470" s="107" t="str">
        <f>IFERROR((AB3469-AB3467)/AB3469*100%,"")</f>
        <v/>
      </c>
      <c r="AC3470" s="194" t="str">
        <f t="shared" ref="AC3470" si="15324">IFERROR((AC3469-AC3468)/AC3469*100%,"")</f>
        <v/>
      </c>
      <c r="AD3470" s="194" t="str">
        <f t="shared" ref="AD3470" si="15325">IFERROR((AD3469-AD3468)/AD3469*100%,"")</f>
        <v/>
      </c>
      <c r="AE3470" s="194" t="str">
        <f t="shared" ref="AE3470" si="15326">IFERROR((AE3469-AE3468)/AE3469*100%,"")</f>
        <v/>
      </c>
      <c r="AF3470" s="194" t="str">
        <f t="shared" ref="AF3470" si="15327">IFERROR((AF3469-AF3468)/AF3469*100%,"")</f>
        <v/>
      </c>
      <c r="AG3470" s="194" t="str">
        <f t="shared" ref="AG3470" si="15328">IFERROR((AG3469-AG3468)/AG3469*100%,"")</f>
        <v/>
      </c>
      <c r="AH3470" s="194" t="str">
        <f t="shared" ref="AH3470" si="15329">IFERROR((AH3469-AH3468)/AH3469*100%,"")</f>
        <v/>
      </c>
      <c r="AI3470" s="194" t="str">
        <f t="shared" ref="AI3470" si="15330">IFERROR((AI3469-AI3468)/AI3469*100%,"")</f>
        <v/>
      </c>
      <c r="AJ3470" s="194" t="str">
        <f t="shared" ref="AJ3470" si="15331">IFERROR((AJ3469-AJ3468)/AJ3469*100%,"")</f>
        <v/>
      </c>
      <c r="AK3470" s="194" t="str">
        <f t="shared" ref="AK3470" si="15332">IFERROR((AK3469-AK3468)/AK3469*100%,"")</f>
        <v/>
      </c>
      <c r="AL3470" s="194" t="str">
        <f t="shared" ref="AL3470" si="15333">IFERROR((AL3469-AL3468)/AL3469*100%,"")</f>
        <v/>
      </c>
      <c r="AM3470" s="227" t="str">
        <f>IFERROR((AM3469-AM3467)/AM3469*100%,"")</f>
        <v/>
      </c>
    </row>
    <row r="3471" spans="1:39" customFormat="1" outlineLevel="1">
      <c r="A3471" t="str">
        <f>B3464&amp;C3471</f>
        <v>Surname, Forename5</v>
      </c>
      <c r="B3471" s="256"/>
      <c r="C3471" s="123">
        <v>5</v>
      </c>
      <c r="D3471" s="26" t="s">
        <v>22</v>
      </c>
      <c r="E3471" s="103"/>
      <c r="F3471" s="219"/>
      <c r="G3471" s="220"/>
      <c r="H3471" s="15"/>
      <c r="I3471" s="16"/>
      <c r="J3471" s="17"/>
      <c r="K3471" s="94"/>
      <c r="L3471" s="94"/>
      <c r="M3471" s="94"/>
      <c r="N3471" s="94"/>
      <c r="O3471" s="94"/>
      <c r="P3471" s="94"/>
      <c r="Q3471" s="17" t="str">
        <f>IF(SUM(K3471:P3471)=0,"",SUM(K3471:P3471))</f>
        <v/>
      </c>
      <c r="R3471" s="94"/>
      <c r="S3471" s="94"/>
      <c r="T3471" s="17" t="str">
        <f>IF(SUM(R3471:S3471)=0,"",SUM(R3471:S3471))</f>
        <v/>
      </c>
      <c r="U3471" s="17"/>
      <c r="V3471" s="94"/>
      <c r="W3471" s="17"/>
      <c r="X3471" s="94" t="str">
        <f>IFERROR(AVERAGE(V3471:W3471),"")</f>
        <v/>
      </c>
      <c r="Y3471" s="17"/>
      <c r="Z3471" s="17"/>
      <c r="AA3471" s="71"/>
      <c r="AB3471" s="17"/>
      <c r="AC3471" s="190" t="str">
        <f>IF(J3471="","",IF(J3471&lt;&gt;0,INT(25.4347*POWER((18-J3471),1.81)),0))</f>
        <v/>
      </c>
      <c r="AD3471" s="190" t="str">
        <f>IFERROR(IF(Q3471&lt;&gt;0,INT(0.14354*POWER(((10*Q3471)-220),1.4)),0),"")</f>
        <v/>
      </c>
      <c r="AE3471" s="190" t="str">
        <f>IFERROR(IF(T3471&lt;&gt;0,INT(51.39*POWER((T3471-1.5),1.05)),0),"")</f>
        <v/>
      </c>
      <c r="AF3471" s="190">
        <f>IF(U3471&lt;&gt;0,INT(0.8465*POWER(((100*U3471)-75),1.42)),0)</f>
        <v>0</v>
      </c>
      <c r="AG3471" s="190" t="str">
        <f>IFERROR(IF(X3471&lt;&gt;0,INT(1.53775*POWER((82-X3471),1.81)),0),"")</f>
        <v/>
      </c>
      <c r="AH3471" s="190" t="str">
        <f>IF(Y3471="","",IF(Y3471&lt;&gt;0,INT(5.74352*POWER((28.5-Y3471),1.92)),0))</f>
        <v/>
      </c>
      <c r="AI3471" s="190">
        <f>IF(Z3471&lt;&gt;0,INT(12.91*POWER((Z3471-4),1.1)),0)</f>
        <v>0</v>
      </c>
      <c r="AJ3471" s="190" t="str">
        <f>IF(AA3471="","",IF(AA3471&lt;&gt;0,INT(0.2797*POWER(((100*AA3471)),1.35)),0))</f>
        <v/>
      </c>
      <c r="AK3471" s="191" t="str">
        <f>IF(AB3471="","",IF(AB3471&lt;&gt;0,INT(100.14*POWER((AB3471-1),1.08)),0))</f>
        <v/>
      </c>
      <c r="AL3471" s="192">
        <f>COUNT(J3471,Q3471,T3471,X3471,Y3471,AA3471,AB3471)</f>
        <v>0</v>
      </c>
      <c r="AM3471" s="193" t="str">
        <f>IF(AL3471=0,"",SUM(AC3471:AK3471))</f>
        <v/>
      </c>
    </row>
    <row r="3472" spans="1:39" customFormat="1" outlineLevel="1">
      <c r="B3472" s="256"/>
      <c r="C3472" s="124" t="s">
        <v>65</v>
      </c>
      <c r="D3472" s="103"/>
      <c r="E3472" s="103"/>
      <c r="F3472" s="219"/>
      <c r="G3472" s="220"/>
      <c r="H3472" s="104"/>
      <c r="I3472" s="105"/>
      <c r="J3472" s="107" t="str">
        <f>IFERROR((J3469-J3471)/J3471*100%,"")</f>
        <v/>
      </c>
      <c r="K3472" s="107" t="str">
        <f t="shared" ref="K3472:T3472" si="15334">IFERROR((K3471-K3469)/K3471*100%,"")</f>
        <v/>
      </c>
      <c r="L3472" s="107" t="str">
        <f t="shared" si="15334"/>
        <v/>
      </c>
      <c r="M3472" s="107" t="str">
        <f t="shared" si="15334"/>
        <v/>
      </c>
      <c r="N3472" s="107" t="str">
        <f t="shared" si="15334"/>
        <v/>
      </c>
      <c r="O3472" s="107" t="str">
        <f t="shared" si="15334"/>
        <v/>
      </c>
      <c r="P3472" s="107" t="str">
        <f t="shared" si="15334"/>
        <v/>
      </c>
      <c r="Q3472" s="107" t="str">
        <f t="shared" si="15334"/>
        <v/>
      </c>
      <c r="R3472" s="107" t="str">
        <f t="shared" si="15334"/>
        <v/>
      </c>
      <c r="S3472" s="107" t="str">
        <f t="shared" si="15334"/>
        <v/>
      </c>
      <c r="T3472" s="107" t="str">
        <f t="shared" si="15334"/>
        <v/>
      </c>
      <c r="U3472" s="107" t="str">
        <f t="shared" ref="U3472" si="15335">IFERROR((U3471-U3470)/U3471*100%,"")</f>
        <v/>
      </c>
      <c r="V3472" s="107" t="str">
        <f>IFERROR((V3469-V3471)/V3471*100%,"")</f>
        <v/>
      </c>
      <c r="W3472" s="107" t="str">
        <f>IFERROR((W3469-W3471)/W3471*100%,"")</f>
        <v/>
      </c>
      <c r="X3472" s="107" t="str">
        <f>IFERROR((X3469-X3471)/X3471*100%,"")</f>
        <v/>
      </c>
      <c r="Y3472" s="107" t="str">
        <f>IFERROR((Y3469-Y3471)/Y3471*100%,"")</f>
        <v/>
      </c>
      <c r="Z3472" s="107" t="str">
        <f t="shared" ref="Z3472" si="15336">IFERROR((Z3471-Z3470)/Z3471*100%,"")</f>
        <v/>
      </c>
      <c r="AA3472" s="107" t="str">
        <f>IFERROR((AA3471-AA3469)/AA3471*100%,"")</f>
        <v/>
      </c>
      <c r="AB3472" s="107" t="str">
        <f>IFERROR((AB3471-AB3469)/AB3471*100%,"")</f>
        <v/>
      </c>
      <c r="AC3472" s="194" t="str">
        <f t="shared" ref="AC3472" si="15337">IFERROR((AC3471-AC3470)/AC3471*100%,"")</f>
        <v/>
      </c>
      <c r="AD3472" s="194" t="str">
        <f t="shared" ref="AD3472" si="15338">IFERROR((AD3471-AD3470)/AD3471*100%,"")</f>
        <v/>
      </c>
      <c r="AE3472" s="194" t="str">
        <f t="shared" ref="AE3472" si="15339">IFERROR((AE3471-AE3470)/AE3471*100%,"")</f>
        <v/>
      </c>
      <c r="AF3472" s="194" t="str">
        <f t="shared" ref="AF3472" si="15340">IFERROR((AF3471-AF3470)/AF3471*100%,"")</f>
        <v/>
      </c>
      <c r="AG3472" s="194" t="str">
        <f t="shared" ref="AG3472" si="15341">IFERROR((AG3471-AG3470)/AG3471*100%,"")</f>
        <v/>
      </c>
      <c r="AH3472" s="194" t="str">
        <f t="shared" ref="AH3472" si="15342">IFERROR((AH3471-AH3470)/AH3471*100%,"")</f>
        <v/>
      </c>
      <c r="AI3472" s="194" t="str">
        <f t="shared" ref="AI3472" si="15343">IFERROR((AI3471-AI3470)/AI3471*100%,"")</f>
        <v/>
      </c>
      <c r="AJ3472" s="194" t="str">
        <f t="shared" ref="AJ3472" si="15344">IFERROR((AJ3471-AJ3470)/AJ3471*100%,"")</f>
        <v/>
      </c>
      <c r="AK3472" s="194" t="str">
        <f t="shared" ref="AK3472" si="15345">IFERROR((AK3471-AK3470)/AK3471*100%,"")</f>
        <v/>
      </c>
      <c r="AL3472" s="194" t="str">
        <f t="shared" ref="AL3472" si="15346">IFERROR((AL3471-AL3470)/AL3471*100%,"")</f>
        <v/>
      </c>
      <c r="AM3472" s="227" t="str">
        <f>IFERROR((AM3471-AM3469)/AM3471*100%,"")</f>
        <v/>
      </c>
    </row>
    <row r="3473" spans="1:39" customFormat="1" outlineLevel="1">
      <c r="A3473" t="str">
        <f>B3464&amp;C3473</f>
        <v>Surname, Forename6</v>
      </c>
      <c r="B3473" s="256"/>
      <c r="C3473" s="123">
        <v>6</v>
      </c>
      <c r="D3473" s="26" t="s">
        <v>22</v>
      </c>
      <c r="E3473" s="103"/>
      <c r="F3473" s="219"/>
      <c r="G3473" s="220"/>
      <c r="H3473" s="15"/>
      <c r="I3473" s="16"/>
      <c r="J3473" s="17"/>
      <c r="K3473" s="94"/>
      <c r="L3473" s="94"/>
      <c r="M3473" s="94"/>
      <c r="N3473" s="94"/>
      <c r="O3473" s="94"/>
      <c r="P3473" s="94"/>
      <c r="Q3473" s="17" t="str">
        <f>IF(SUM(K3473:P3473)=0,"",SUM(K3473:P3473))</f>
        <v/>
      </c>
      <c r="R3473" s="94"/>
      <c r="S3473" s="94"/>
      <c r="T3473" s="17" t="str">
        <f>IF(SUM(R3473:S3473)=0,"",SUM(R3473:S3473))</f>
        <v/>
      </c>
      <c r="U3473" s="17"/>
      <c r="V3473" s="94"/>
      <c r="W3473" s="17"/>
      <c r="X3473" s="94" t="str">
        <f>IFERROR(AVERAGE(V3473:W3473),"")</f>
        <v/>
      </c>
      <c r="Y3473" s="17"/>
      <c r="Z3473" s="17"/>
      <c r="AA3473" s="71"/>
      <c r="AB3473" s="17"/>
      <c r="AC3473" s="190" t="str">
        <f>IF(J3473="","",IF(J3473&lt;&gt;0,INT(25.4347*POWER((18-J3473),1.81)),0))</f>
        <v/>
      </c>
      <c r="AD3473" s="190" t="str">
        <f>IFERROR(IF(Q3473&lt;&gt;0,INT(0.14354*POWER(((10*Q3473)-220),1.4)),0),"")</f>
        <v/>
      </c>
      <c r="AE3473" s="190" t="str">
        <f>IFERROR(IF(T3473&lt;&gt;0,INT(51.39*POWER((T3473-1.5),1.05)),0),"")</f>
        <v/>
      </c>
      <c r="AF3473" s="190">
        <f>IF(U3473&lt;&gt;0,INT(0.8465*POWER(((100*U3473)-75),1.42)),0)</f>
        <v>0</v>
      </c>
      <c r="AG3473" s="190" t="str">
        <f>IFERROR(IF(X3473&lt;&gt;0,INT(1.53775*POWER((82-X3473),1.81)),0),"")</f>
        <v/>
      </c>
      <c r="AH3473" s="190" t="str">
        <f>IF(Y3473="","",IF(Y3473&lt;&gt;0,INT(5.74352*POWER((28.5-Y3473),1.92)),0))</f>
        <v/>
      </c>
      <c r="AI3473" s="190">
        <f>IF(Z3473&lt;&gt;0,INT(12.91*POWER((Z3473-4),1.1)),0)</f>
        <v>0</v>
      </c>
      <c r="AJ3473" s="190" t="str">
        <f>IF(AA3473="","",IF(AA3473&lt;&gt;0,INT(0.2797*POWER(((100*AA3473)),1.35)),0))</f>
        <v/>
      </c>
      <c r="AK3473" s="191" t="str">
        <f>IF(AB3473="","",IF(AB3473&lt;&gt;0,INT(100.14*POWER((AB3473-1),1.08)),0))</f>
        <v/>
      </c>
      <c r="AL3473" s="192">
        <f>COUNT(J3473,Q3473,T3473,X3473,Y3473,AA3473,AB3473)</f>
        <v>0</v>
      </c>
      <c r="AM3473" s="193" t="str">
        <f>IF(AL3473=0,"",SUM(AC3473:AK3473))</f>
        <v/>
      </c>
    </row>
    <row r="3474" spans="1:39" customFormat="1" outlineLevel="1">
      <c r="B3474" s="256"/>
      <c r="C3474" s="124" t="s">
        <v>65</v>
      </c>
      <c r="D3474" s="103"/>
      <c r="E3474" s="103"/>
      <c r="F3474" s="219"/>
      <c r="G3474" s="220"/>
      <c r="H3474" s="104"/>
      <c r="I3474" s="105"/>
      <c r="J3474" s="107" t="str">
        <f>IFERROR((J3471-J3473)/J3473*100%,"")</f>
        <v/>
      </c>
      <c r="K3474" s="107" t="str">
        <f t="shared" ref="K3474:T3474" si="15347">IFERROR((K3473-K3471)/K3473*100%,"")</f>
        <v/>
      </c>
      <c r="L3474" s="107" t="str">
        <f t="shared" si="15347"/>
        <v/>
      </c>
      <c r="M3474" s="107" t="str">
        <f t="shared" si="15347"/>
        <v/>
      </c>
      <c r="N3474" s="107" t="str">
        <f t="shared" si="15347"/>
        <v/>
      </c>
      <c r="O3474" s="107" t="str">
        <f t="shared" si="15347"/>
        <v/>
      </c>
      <c r="P3474" s="107" t="str">
        <f t="shared" si="15347"/>
        <v/>
      </c>
      <c r="Q3474" s="107" t="str">
        <f t="shared" si="15347"/>
        <v/>
      </c>
      <c r="R3474" s="107" t="str">
        <f t="shared" si="15347"/>
        <v/>
      </c>
      <c r="S3474" s="107" t="str">
        <f t="shared" si="15347"/>
        <v/>
      </c>
      <c r="T3474" s="107" t="str">
        <f t="shared" si="15347"/>
        <v/>
      </c>
      <c r="U3474" s="107" t="str">
        <f t="shared" ref="U3474" si="15348">IFERROR((U3473-U3472)/U3473*100%,"")</f>
        <v/>
      </c>
      <c r="V3474" s="107" t="str">
        <f>IFERROR((V3471-V3473)/V3473*100%,"")</f>
        <v/>
      </c>
      <c r="W3474" s="107" t="str">
        <f>IFERROR((W3471-W3473)/W3473*100%,"")</f>
        <v/>
      </c>
      <c r="X3474" s="107" t="str">
        <f>IFERROR((X3471-X3473)/X3473*100%,"")</f>
        <v/>
      </c>
      <c r="Y3474" s="107" t="str">
        <f>IFERROR((Y3471-Y3473)/Y3473*100%,"")</f>
        <v/>
      </c>
      <c r="Z3474" s="107" t="str">
        <f t="shared" ref="Z3474" si="15349">IFERROR((Z3473-Z3472)/Z3473*100%,"")</f>
        <v/>
      </c>
      <c r="AA3474" s="107" t="str">
        <f>IFERROR((AA3473-AA3471)/AA3473*100%,"")</f>
        <v/>
      </c>
      <c r="AB3474" s="107" t="str">
        <f>IFERROR((AB3473-AB3471)/AB3473*100%,"")</f>
        <v/>
      </c>
      <c r="AC3474" s="194" t="str">
        <f t="shared" ref="AC3474" si="15350">IFERROR((AC3473-AC3472)/AC3473*100%,"")</f>
        <v/>
      </c>
      <c r="AD3474" s="194" t="str">
        <f t="shared" ref="AD3474" si="15351">IFERROR((AD3473-AD3472)/AD3473*100%,"")</f>
        <v/>
      </c>
      <c r="AE3474" s="194" t="str">
        <f t="shared" ref="AE3474" si="15352">IFERROR((AE3473-AE3472)/AE3473*100%,"")</f>
        <v/>
      </c>
      <c r="AF3474" s="194" t="str">
        <f t="shared" ref="AF3474" si="15353">IFERROR((AF3473-AF3472)/AF3473*100%,"")</f>
        <v/>
      </c>
      <c r="AG3474" s="194" t="str">
        <f t="shared" ref="AG3474" si="15354">IFERROR((AG3473-AG3472)/AG3473*100%,"")</f>
        <v/>
      </c>
      <c r="AH3474" s="194" t="str">
        <f t="shared" ref="AH3474" si="15355">IFERROR((AH3473-AH3472)/AH3473*100%,"")</f>
        <v/>
      </c>
      <c r="AI3474" s="194" t="str">
        <f t="shared" ref="AI3474" si="15356">IFERROR((AI3473-AI3472)/AI3473*100%,"")</f>
        <v/>
      </c>
      <c r="AJ3474" s="194" t="str">
        <f t="shared" ref="AJ3474" si="15357">IFERROR((AJ3473-AJ3472)/AJ3473*100%,"")</f>
        <v/>
      </c>
      <c r="AK3474" s="194" t="str">
        <f t="shared" ref="AK3474" si="15358">IFERROR((AK3473-AK3472)/AK3473*100%,"")</f>
        <v/>
      </c>
      <c r="AL3474" s="194" t="str">
        <f t="shared" ref="AL3474" si="15359">IFERROR((AL3473-AL3472)/AL3473*100%,"")</f>
        <v/>
      </c>
      <c r="AM3474" s="227" t="str">
        <f>IFERROR((AM3473-AM3471)/AM3473*100%,"")</f>
        <v/>
      </c>
    </row>
    <row r="3475" spans="1:39" customFormat="1" outlineLevel="1">
      <c r="A3475" t="str">
        <f>B3464&amp;C3475</f>
        <v>Surname, Forename7</v>
      </c>
      <c r="B3475" s="256"/>
      <c r="C3475" s="123">
        <v>7</v>
      </c>
      <c r="D3475" s="26" t="s">
        <v>22</v>
      </c>
      <c r="E3475" s="103"/>
      <c r="F3475" s="219"/>
      <c r="G3475" s="220"/>
      <c r="H3475" s="15"/>
      <c r="I3475" s="16"/>
      <c r="J3475" s="17"/>
      <c r="K3475" s="94"/>
      <c r="L3475" s="94"/>
      <c r="M3475" s="94"/>
      <c r="N3475" s="94"/>
      <c r="O3475" s="94"/>
      <c r="P3475" s="94"/>
      <c r="Q3475" s="17" t="str">
        <f>IF(SUM(K3475:P3475)=0,"",SUM(K3475:P3475))</f>
        <v/>
      </c>
      <c r="R3475" s="94"/>
      <c r="S3475" s="94"/>
      <c r="T3475" s="17" t="str">
        <f>IF(SUM(R3475:S3475)=0,"",SUM(R3475:S3475))</f>
        <v/>
      </c>
      <c r="U3475" s="17"/>
      <c r="V3475" s="94"/>
      <c r="W3475" s="17"/>
      <c r="X3475" s="94" t="str">
        <f>IFERROR(AVERAGE(V3475:W3475),"")</f>
        <v/>
      </c>
      <c r="Y3475" s="17"/>
      <c r="Z3475" s="17"/>
      <c r="AA3475" s="71"/>
      <c r="AB3475" s="17"/>
      <c r="AC3475" s="190" t="str">
        <f>IF(J3475="","",IF(J3475&lt;&gt;0,INT(25.4347*POWER((18-J3475),1.81)),0))</f>
        <v/>
      </c>
      <c r="AD3475" s="190" t="str">
        <f>IFERROR(IF(Q3475&lt;&gt;0,INT(0.14354*POWER(((10*Q3475)-220),1.4)),0),"")</f>
        <v/>
      </c>
      <c r="AE3475" s="190" t="str">
        <f>IFERROR(IF(T3475&lt;&gt;0,INT(51.39*POWER((T3475-1.5),1.05)),0),"")</f>
        <v/>
      </c>
      <c r="AF3475" s="190">
        <f>IF(U3475&lt;&gt;0,INT(0.8465*POWER(((100*U3475)-75),1.42)),0)</f>
        <v>0</v>
      </c>
      <c r="AG3475" s="190" t="str">
        <f>IFERROR(IF(X3475&lt;&gt;0,INT(1.53775*POWER((82-X3475),1.81)),0),"")</f>
        <v/>
      </c>
      <c r="AH3475" s="190" t="str">
        <f>IF(Y3475="","",IF(Y3475&lt;&gt;0,INT(5.74352*POWER((28.5-Y3475),1.92)),0))</f>
        <v/>
      </c>
      <c r="AI3475" s="190">
        <f>IF(Z3475&lt;&gt;0,INT(12.91*POWER((Z3475-4),1.1)),0)</f>
        <v>0</v>
      </c>
      <c r="AJ3475" s="190" t="str">
        <f>IF(AA3475="","",IF(AA3475&lt;&gt;0,INT(0.2797*POWER(((100*AA3475)),1.35)),0))</f>
        <v/>
      </c>
      <c r="AK3475" s="191" t="str">
        <f>IF(AB3475="","",IF(AB3475&lt;&gt;0,INT(100.14*POWER((AB3475-1),1.08)),0))</f>
        <v/>
      </c>
      <c r="AL3475" s="192">
        <f>COUNT(J3475,Q3475,T3475,X3475,Y3475,AA3475,AB3475)</f>
        <v>0</v>
      </c>
      <c r="AM3475" s="193" t="str">
        <f>IF(AL3475=0,"",SUM(AC3475:AK3475))</f>
        <v/>
      </c>
    </row>
    <row r="3476" spans="1:39" customFormat="1" outlineLevel="1">
      <c r="B3476" s="256"/>
      <c r="C3476" s="124" t="s">
        <v>65</v>
      </c>
      <c r="D3476" s="103"/>
      <c r="E3476" s="103"/>
      <c r="F3476" s="219"/>
      <c r="G3476" s="220"/>
      <c r="H3476" s="104"/>
      <c r="I3476" s="105"/>
      <c r="J3476" s="107" t="str">
        <f>IFERROR((J3473-J3475)/J3475*100%,"")</f>
        <v/>
      </c>
      <c r="K3476" s="107" t="str">
        <f t="shared" ref="K3476:T3476" si="15360">IFERROR((K3475-K3473)/K3475*100%,"")</f>
        <v/>
      </c>
      <c r="L3476" s="107" t="str">
        <f t="shared" si="15360"/>
        <v/>
      </c>
      <c r="M3476" s="107" t="str">
        <f t="shared" si="15360"/>
        <v/>
      </c>
      <c r="N3476" s="107" t="str">
        <f t="shared" si="15360"/>
        <v/>
      </c>
      <c r="O3476" s="107" t="str">
        <f t="shared" si="15360"/>
        <v/>
      </c>
      <c r="P3476" s="107" t="str">
        <f t="shared" si="15360"/>
        <v/>
      </c>
      <c r="Q3476" s="107" t="str">
        <f t="shared" si="15360"/>
        <v/>
      </c>
      <c r="R3476" s="107" t="str">
        <f t="shared" si="15360"/>
        <v/>
      </c>
      <c r="S3476" s="107" t="str">
        <f t="shared" si="15360"/>
        <v/>
      </c>
      <c r="T3476" s="107" t="str">
        <f t="shared" si="15360"/>
        <v/>
      </c>
      <c r="U3476" s="107" t="str">
        <f t="shared" ref="U3476" si="15361">IFERROR((U3475-U3474)/U3475*100%,"")</f>
        <v/>
      </c>
      <c r="V3476" s="107" t="str">
        <f>IFERROR((V3473-V3475)/V3475*100%,"")</f>
        <v/>
      </c>
      <c r="W3476" s="107" t="str">
        <f>IFERROR((W3473-W3475)/W3475*100%,"")</f>
        <v/>
      </c>
      <c r="X3476" s="107" t="str">
        <f>IFERROR((X3473-X3475)/X3475*100%,"")</f>
        <v/>
      </c>
      <c r="Y3476" s="107" t="str">
        <f>IFERROR((Y3473-Y3475)/Y3475*100%,"")</f>
        <v/>
      </c>
      <c r="Z3476" s="107" t="str">
        <f t="shared" ref="Z3476" si="15362">IFERROR((Z3475-Z3474)/Z3475*100%,"")</f>
        <v/>
      </c>
      <c r="AA3476" s="107" t="str">
        <f>IFERROR((AA3475-AA3473)/AA3475*100%,"")</f>
        <v/>
      </c>
      <c r="AB3476" s="107" t="str">
        <f>IFERROR((AB3475-AB3473)/AB3475*100%,"")</f>
        <v/>
      </c>
      <c r="AC3476" s="194" t="str">
        <f t="shared" ref="AC3476" si="15363">IFERROR((AC3475-AC3474)/AC3475*100%,"")</f>
        <v/>
      </c>
      <c r="AD3476" s="194" t="str">
        <f t="shared" ref="AD3476" si="15364">IFERROR((AD3475-AD3474)/AD3475*100%,"")</f>
        <v/>
      </c>
      <c r="AE3476" s="194" t="str">
        <f t="shared" ref="AE3476" si="15365">IFERROR((AE3475-AE3474)/AE3475*100%,"")</f>
        <v/>
      </c>
      <c r="AF3476" s="194" t="str">
        <f t="shared" ref="AF3476" si="15366">IFERROR((AF3475-AF3474)/AF3475*100%,"")</f>
        <v/>
      </c>
      <c r="AG3476" s="194" t="str">
        <f t="shared" ref="AG3476" si="15367">IFERROR((AG3475-AG3474)/AG3475*100%,"")</f>
        <v/>
      </c>
      <c r="AH3476" s="194" t="str">
        <f t="shared" ref="AH3476" si="15368">IFERROR((AH3475-AH3474)/AH3475*100%,"")</f>
        <v/>
      </c>
      <c r="AI3476" s="194" t="str">
        <f t="shared" ref="AI3476" si="15369">IFERROR((AI3475-AI3474)/AI3475*100%,"")</f>
        <v/>
      </c>
      <c r="AJ3476" s="194" t="str">
        <f t="shared" ref="AJ3476" si="15370">IFERROR((AJ3475-AJ3474)/AJ3475*100%,"")</f>
        <v/>
      </c>
      <c r="AK3476" s="194" t="str">
        <f t="shared" ref="AK3476" si="15371">IFERROR((AK3475-AK3474)/AK3475*100%,"")</f>
        <v/>
      </c>
      <c r="AL3476" s="194" t="str">
        <f t="shared" ref="AL3476" si="15372">IFERROR((AL3475-AL3474)/AL3475*100%,"")</f>
        <v/>
      </c>
      <c r="AM3476" s="227" t="str">
        <f>IFERROR((AM3475-AM3473)/AM3475*100%,"")</f>
        <v/>
      </c>
    </row>
    <row r="3477" spans="1:39" customFormat="1" outlineLevel="1">
      <c r="A3477" t="str">
        <f>B3464&amp;C3477</f>
        <v>Surname, Forename8</v>
      </c>
      <c r="B3477" s="256"/>
      <c r="C3477" s="123">
        <v>8</v>
      </c>
      <c r="D3477" s="26" t="s">
        <v>22</v>
      </c>
      <c r="E3477" s="103"/>
      <c r="F3477" s="219"/>
      <c r="G3477" s="220"/>
      <c r="H3477" s="15"/>
      <c r="I3477" s="16"/>
      <c r="J3477" s="17"/>
      <c r="K3477" s="94"/>
      <c r="L3477" s="94"/>
      <c r="M3477" s="94"/>
      <c r="N3477" s="94"/>
      <c r="O3477" s="94"/>
      <c r="P3477" s="94"/>
      <c r="Q3477" s="17" t="str">
        <f>IF(SUM(K3477:P3477)=0,"",SUM(K3477:P3477))</f>
        <v/>
      </c>
      <c r="R3477" s="94"/>
      <c r="S3477" s="94"/>
      <c r="T3477" s="17" t="str">
        <f>IF(SUM(R3477:S3477)=0,"",SUM(R3477:S3477))</f>
        <v/>
      </c>
      <c r="U3477" s="17"/>
      <c r="V3477" s="94"/>
      <c r="W3477" s="17"/>
      <c r="X3477" s="94" t="str">
        <f>IFERROR(AVERAGE(V3477:W3477),"")</f>
        <v/>
      </c>
      <c r="Y3477" s="17"/>
      <c r="Z3477" s="17"/>
      <c r="AA3477" s="71"/>
      <c r="AB3477" s="17"/>
      <c r="AC3477" s="190" t="str">
        <f>IF(J3477="","",IF(J3477&lt;&gt;0,INT(25.4347*POWER((18-J3477),1.81)),0))</f>
        <v/>
      </c>
      <c r="AD3477" s="190" t="str">
        <f>IFERROR(IF(Q3477&lt;&gt;0,INT(0.14354*POWER(((10*Q3477)-220),1.4)),0),"")</f>
        <v/>
      </c>
      <c r="AE3477" s="190" t="str">
        <f>IFERROR(IF(T3477&lt;&gt;0,INT(51.39*POWER((T3477-1.5),1.05)),0),"")</f>
        <v/>
      </c>
      <c r="AF3477" s="190">
        <f>IF(U3477&lt;&gt;0,INT(0.8465*POWER(((100*U3477)-75),1.42)),0)</f>
        <v>0</v>
      </c>
      <c r="AG3477" s="190" t="str">
        <f>IFERROR(IF(X3477&lt;&gt;0,INT(1.53775*POWER((82-X3477),1.81)),0),"")</f>
        <v/>
      </c>
      <c r="AH3477" s="190" t="str">
        <f>IF(Y3477="","",IF(Y3477&lt;&gt;0,INT(5.74352*POWER((28.5-Y3477),1.92)),0))</f>
        <v/>
      </c>
      <c r="AI3477" s="190">
        <f>IF(Z3477&lt;&gt;0,INT(12.91*POWER((Z3477-4),1.1)),0)</f>
        <v>0</v>
      </c>
      <c r="AJ3477" s="190" t="str">
        <f>IF(AA3477="","",IF(AA3477&lt;&gt;0,INT(0.2797*POWER(((100*AA3477)),1.35)),0))</f>
        <v/>
      </c>
      <c r="AK3477" s="191" t="str">
        <f>IF(AB3477="","",IF(AB3477&lt;&gt;0,INT(100.14*POWER((AB3477-1),1.08)),0))</f>
        <v/>
      </c>
      <c r="AL3477" s="192">
        <f>COUNT(J3477,Q3477,T3477,X3477,Y3477,AA3477,AB3477)</f>
        <v>0</v>
      </c>
      <c r="AM3477" s="193" t="str">
        <f>IF(AL3477=0,"",SUM(AC3477:AK3477))</f>
        <v/>
      </c>
    </row>
    <row r="3478" spans="1:39" customFormat="1" outlineLevel="1">
      <c r="B3478" s="256"/>
      <c r="C3478" s="124" t="s">
        <v>65</v>
      </c>
      <c r="D3478" s="103"/>
      <c r="E3478" s="103"/>
      <c r="F3478" s="219"/>
      <c r="G3478" s="220"/>
      <c r="H3478" s="104"/>
      <c r="I3478" s="105"/>
      <c r="J3478" s="107" t="str">
        <f>IFERROR((J3475-J3477)/J3477*100%,"")</f>
        <v/>
      </c>
      <c r="K3478" s="107" t="str">
        <f t="shared" ref="K3478:T3478" si="15373">IFERROR((K3477-K3475)/K3477*100%,"")</f>
        <v/>
      </c>
      <c r="L3478" s="107" t="str">
        <f t="shared" si="15373"/>
        <v/>
      </c>
      <c r="M3478" s="107" t="str">
        <f t="shared" si="15373"/>
        <v/>
      </c>
      <c r="N3478" s="107" t="str">
        <f t="shared" si="15373"/>
        <v/>
      </c>
      <c r="O3478" s="107" t="str">
        <f t="shared" si="15373"/>
        <v/>
      </c>
      <c r="P3478" s="107" t="str">
        <f t="shared" si="15373"/>
        <v/>
      </c>
      <c r="Q3478" s="107" t="str">
        <f t="shared" si="15373"/>
        <v/>
      </c>
      <c r="R3478" s="107" t="str">
        <f t="shared" si="15373"/>
        <v/>
      </c>
      <c r="S3478" s="107" t="str">
        <f t="shared" si="15373"/>
        <v/>
      </c>
      <c r="T3478" s="107" t="str">
        <f t="shared" si="15373"/>
        <v/>
      </c>
      <c r="U3478" s="107" t="str">
        <f t="shared" ref="U3478" si="15374">IFERROR((U3477-U3476)/U3477*100%,"")</f>
        <v/>
      </c>
      <c r="V3478" s="107" t="str">
        <f>IFERROR((V3475-V3477)/V3477*100%,"")</f>
        <v/>
      </c>
      <c r="W3478" s="107" t="str">
        <f>IFERROR((W3475-W3477)/W3477*100%,"")</f>
        <v/>
      </c>
      <c r="X3478" s="107" t="str">
        <f>IFERROR((X3475-X3477)/X3477*100%,"")</f>
        <v/>
      </c>
      <c r="Y3478" s="107" t="str">
        <f>IFERROR((Y3475-Y3477)/Y3477*100%,"")</f>
        <v/>
      </c>
      <c r="Z3478" s="107" t="str">
        <f t="shared" ref="Z3478" si="15375">IFERROR((Z3477-Z3476)/Z3477*100%,"")</f>
        <v/>
      </c>
      <c r="AA3478" s="107" t="str">
        <f>IFERROR((AA3477-AA3475)/AA3477*100%,"")</f>
        <v/>
      </c>
      <c r="AB3478" s="107" t="str">
        <f>IFERROR((AB3477-AB3475)/AB3477*100%,"")</f>
        <v/>
      </c>
      <c r="AC3478" s="194" t="str">
        <f t="shared" ref="AC3478" si="15376">IFERROR((AC3477-AC3476)/AC3477*100%,"")</f>
        <v/>
      </c>
      <c r="AD3478" s="194" t="str">
        <f t="shared" ref="AD3478" si="15377">IFERROR((AD3477-AD3476)/AD3477*100%,"")</f>
        <v/>
      </c>
      <c r="AE3478" s="194" t="str">
        <f t="shared" ref="AE3478" si="15378">IFERROR((AE3477-AE3476)/AE3477*100%,"")</f>
        <v/>
      </c>
      <c r="AF3478" s="194" t="str">
        <f t="shared" ref="AF3478" si="15379">IFERROR((AF3477-AF3476)/AF3477*100%,"")</f>
        <v/>
      </c>
      <c r="AG3478" s="194" t="str">
        <f t="shared" ref="AG3478" si="15380">IFERROR((AG3477-AG3476)/AG3477*100%,"")</f>
        <v/>
      </c>
      <c r="AH3478" s="194" t="str">
        <f t="shared" ref="AH3478" si="15381">IFERROR((AH3477-AH3476)/AH3477*100%,"")</f>
        <v/>
      </c>
      <c r="AI3478" s="194" t="str">
        <f t="shared" ref="AI3478" si="15382">IFERROR((AI3477-AI3476)/AI3477*100%,"")</f>
        <v/>
      </c>
      <c r="AJ3478" s="194" t="str">
        <f t="shared" ref="AJ3478" si="15383">IFERROR((AJ3477-AJ3476)/AJ3477*100%,"")</f>
        <v/>
      </c>
      <c r="AK3478" s="194" t="str">
        <f t="shared" ref="AK3478" si="15384">IFERROR((AK3477-AK3476)/AK3477*100%,"")</f>
        <v/>
      </c>
      <c r="AL3478" s="194" t="str">
        <f t="shared" ref="AL3478" si="15385">IFERROR((AL3477-AL3476)/AL3477*100%,"")</f>
        <v/>
      </c>
      <c r="AM3478" s="227" t="str">
        <f>IFERROR((AM3477-AM3475)/AM3477*100%,"")</f>
        <v/>
      </c>
    </row>
    <row r="3479" spans="1:39" customFormat="1" outlineLevel="1">
      <c r="A3479" t="str">
        <f>B3464&amp;C3479</f>
        <v>Surname, Forename9</v>
      </c>
      <c r="B3479" s="256"/>
      <c r="C3479" s="123">
        <v>9</v>
      </c>
      <c r="D3479" s="26" t="s">
        <v>22</v>
      </c>
      <c r="E3479" s="103"/>
      <c r="F3479" s="219"/>
      <c r="G3479" s="220"/>
      <c r="H3479" s="15"/>
      <c r="I3479" s="16"/>
      <c r="J3479" s="17"/>
      <c r="K3479" s="94"/>
      <c r="L3479" s="94"/>
      <c r="M3479" s="94"/>
      <c r="N3479" s="94"/>
      <c r="O3479" s="94"/>
      <c r="P3479" s="94"/>
      <c r="Q3479" s="17" t="str">
        <f>IF(SUM(K3479:P3479)=0,"",SUM(K3479:P3479))</f>
        <v/>
      </c>
      <c r="R3479" s="94"/>
      <c r="S3479" s="94"/>
      <c r="T3479" s="17" t="str">
        <f>IF(SUM(R3479:S3479)=0,"",SUM(R3479:S3479))</f>
        <v/>
      </c>
      <c r="U3479" s="17"/>
      <c r="V3479" s="94"/>
      <c r="W3479" s="17"/>
      <c r="X3479" s="94" t="str">
        <f>IFERROR(AVERAGE(V3479:W3479),"")</f>
        <v/>
      </c>
      <c r="Y3479" s="17"/>
      <c r="Z3479" s="17"/>
      <c r="AA3479" s="71"/>
      <c r="AB3479" s="17"/>
      <c r="AC3479" s="190" t="str">
        <f>IF(J3479="","",IF(J3479&lt;&gt;0,INT(25.4347*POWER((18-J3479),1.81)),0))</f>
        <v/>
      </c>
      <c r="AD3479" s="190" t="str">
        <f>IFERROR(IF(Q3479&lt;&gt;0,INT(0.14354*POWER(((10*Q3479)-220),1.4)),0),"")</f>
        <v/>
      </c>
      <c r="AE3479" s="190" t="str">
        <f>IFERROR(IF(T3479&lt;&gt;0,INT(51.39*POWER((T3479-1.5),1.05)),0),"")</f>
        <v/>
      </c>
      <c r="AF3479" s="190">
        <f>IF(U3479&lt;&gt;0,INT(0.8465*POWER(((100*U3479)-75),1.42)),0)</f>
        <v>0</v>
      </c>
      <c r="AG3479" s="190" t="str">
        <f>IFERROR(IF(X3479&lt;&gt;0,INT(1.53775*POWER((82-X3479),1.81)),0),"")</f>
        <v/>
      </c>
      <c r="AH3479" s="190" t="str">
        <f>IF(Y3479="","",IF(Y3479&lt;&gt;0,INT(5.74352*POWER((28.5-Y3479),1.92)),0))</f>
        <v/>
      </c>
      <c r="AI3479" s="190">
        <f>IF(Z3479&lt;&gt;0,INT(12.91*POWER((Z3479-4),1.1)),0)</f>
        <v>0</v>
      </c>
      <c r="AJ3479" s="190" t="str">
        <f>IF(AA3479="","",IF(AA3479&lt;&gt;0,INT(0.2797*POWER(((100*AA3479)),1.35)),0))</f>
        <v/>
      </c>
      <c r="AK3479" s="191" t="str">
        <f>IF(AB3479="","",IF(AB3479&lt;&gt;0,INT(100.14*POWER((AB3479-1),1.08)),0))</f>
        <v/>
      </c>
      <c r="AL3479" s="192">
        <f>COUNT(J3479,Q3479,T3479,X3479,Y3479,AA3479,AB3479)</f>
        <v>0</v>
      </c>
      <c r="AM3479" s="193" t="str">
        <f>IF(AL3479=0,"",SUM(AC3479:AK3479))</f>
        <v/>
      </c>
    </row>
    <row r="3480" spans="1:39" customFormat="1" outlineLevel="1">
      <c r="B3480" s="256"/>
      <c r="C3480" s="124" t="s">
        <v>65</v>
      </c>
      <c r="D3480" s="33"/>
      <c r="E3480" s="33"/>
      <c r="F3480" s="221"/>
      <c r="G3480" s="222"/>
      <c r="H3480" s="18"/>
      <c r="I3480" s="44"/>
      <c r="J3480" s="107" t="str">
        <f>IFERROR((J3477-J3479)/J3479*100%,"")</f>
        <v/>
      </c>
      <c r="K3480" s="107" t="str">
        <f t="shared" ref="K3480:T3480" si="15386">IFERROR((K3479-K3477)/K3479*100%,"")</f>
        <v/>
      </c>
      <c r="L3480" s="107" t="str">
        <f t="shared" si="15386"/>
        <v/>
      </c>
      <c r="M3480" s="107" t="str">
        <f t="shared" si="15386"/>
        <v/>
      </c>
      <c r="N3480" s="107" t="str">
        <f t="shared" si="15386"/>
        <v/>
      </c>
      <c r="O3480" s="107" t="str">
        <f t="shared" si="15386"/>
        <v/>
      </c>
      <c r="P3480" s="107" t="str">
        <f t="shared" si="15386"/>
        <v/>
      </c>
      <c r="Q3480" s="107" t="str">
        <f t="shared" si="15386"/>
        <v/>
      </c>
      <c r="R3480" s="107" t="str">
        <f t="shared" si="15386"/>
        <v/>
      </c>
      <c r="S3480" s="107" t="str">
        <f t="shared" si="15386"/>
        <v/>
      </c>
      <c r="T3480" s="107" t="str">
        <f t="shared" si="15386"/>
        <v/>
      </c>
      <c r="U3480" s="107" t="str">
        <f t="shared" ref="U3480" si="15387">IFERROR((U3479-U3478)/U3479*100%,"")</f>
        <v/>
      </c>
      <c r="V3480" s="107" t="str">
        <f>IFERROR((V3477-V3479)/V3479*100%,"")</f>
        <v/>
      </c>
      <c r="W3480" s="107" t="str">
        <f>IFERROR((W3477-W3479)/W3479*100%,"")</f>
        <v/>
      </c>
      <c r="X3480" s="107" t="str">
        <f>IFERROR((X3477-X3479)/X3479*100%,"")</f>
        <v/>
      </c>
      <c r="Y3480" s="107" t="str">
        <f>IFERROR((Y3477-Y3479)/Y3479*100%,"")</f>
        <v/>
      </c>
      <c r="Z3480" s="107" t="str">
        <f t="shared" ref="Z3480" si="15388">IFERROR((Z3479-Z3478)/Z3479*100%,"")</f>
        <v/>
      </c>
      <c r="AA3480" s="107" t="str">
        <f>IFERROR((AA3479-AA3477)/AA3479*100%,"")</f>
        <v/>
      </c>
      <c r="AB3480" s="107" t="str">
        <f>IFERROR((AB3479-AB3477)/AB3479*100%,"")</f>
        <v/>
      </c>
      <c r="AC3480" s="194" t="str">
        <f t="shared" ref="AC3480" si="15389">IFERROR((AC3479-AC3478)/AC3479*100%,"")</f>
        <v/>
      </c>
      <c r="AD3480" s="194" t="str">
        <f t="shared" ref="AD3480" si="15390">IFERROR((AD3479-AD3478)/AD3479*100%,"")</f>
        <v/>
      </c>
      <c r="AE3480" s="194" t="str">
        <f t="shared" ref="AE3480" si="15391">IFERROR((AE3479-AE3478)/AE3479*100%,"")</f>
        <v/>
      </c>
      <c r="AF3480" s="194" t="str">
        <f t="shared" ref="AF3480" si="15392">IFERROR((AF3479-AF3478)/AF3479*100%,"")</f>
        <v/>
      </c>
      <c r="AG3480" s="194" t="str">
        <f t="shared" ref="AG3480" si="15393">IFERROR((AG3479-AG3478)/AG3479*100%,"")</f>
        <v/>
      </c>
      <c r="AH3480" s="194" t="str">
        <f t="shared" ref="AH3480" si="15394">IFERROR((AH3479-AH3478)/AH3479*100%,"")</f>
        <v/>
      </c>
      <c r="AI3480" s="194" t="str">
        <f t="shared" ref="AI3480" si="15395">IFERROR((AI3479-AI3478)/AI3479*100%,"")</f>
        <v/>
      </c>
      <c r="AJ3480" s="194" t="str">
        <f t="shared" ref="AJ3480" si="15396">IFERROR((AJ3479-AJ3478)/AJ3479*100%,"")</f>
        <v/>
      </c>
      <c r="AK3480" s="194" t="str">
        <f t="shared" ref="AK3480" si="15397">IFERROR((AK3479-AK3478)/AK3479*100%,"")</f>
        <v/>
      </c>
      <c r="AL3480" s="194" t="str">
        <f t="shared" ref="AL3480" si="15398">IFERROR((AL3479-AL3478)/AL3479*100%,"")</f>
        <v/>
      </c>
      <c r="AM3480" s="227" t="str">
        <f>IFERROR((AM3479-AM3477)/AM3479*100%,"")</f>
        <v/>
      </c>
    </row>
    <row r="3481" spans="1:39" s="6" customFormat="1" outlineLevel="1">
      <c r="A3481" t="str">
        <f>B3464&amp;C3481</f>
        <v>Surname, Forename10</v>
      </c>
      <c r="B3481" s="256"/>
      <c r="C3481" s="125">
        <v>10</v>
      </c>
      <c r="D3481" s="33" t="s">
        <v>22</v>
      </c>
      <c r="E3481" s="33"/>
      <c r="F3481" s="223"/>
      <c r="G3481" s="224"/>
      <c r="H3481" s="18"/>
      <c r="I3481" s="44"/>
      <c r="J3481" s="34"/>
      <c r="K3481" s="34"/>
      <c r="L3481" s="34"/>
      <c r="M3481" s="34"/>
      <c r="N3481" s="34"/>
      <c r="O3481" s="34"/>
      <c r="P3481" s="34"/>
      <c r="Q3481" s="17" t="str">
        <f>IF(SUM(K3481:P3481)=0,"",SUM(K3481:P3481))</f>
        <v/>
      </c>
      <c r="R3481" s="94"/>
      <c r="S3481" s="94"/>
      <c r="T3481" s="17" t="str">
        <f>IF(SUM(R3481:S3481)=0,"",SUM(R3481:S3481))</f>
        <v/>
      </c>
      <c r="U3481" s="17"/>
      <c r="V3481" s="94"/>
      <c r="W3481" s="17"/>
      <c r="X3481" s="94" t="str">
        <f>IFERROR(AVERAGE(V3481:W3481),"")</f>
        <v/>
      </c>
      <c r="Y3481" s="17"/>
      <c r="Z3481" s="17"/>
      <c r="AA3481" s="71"/>
      <c r="AB3481" s="17"/>
      <c r="AC3481" s="190" t="str">
        <f>IF(J3481="","",IF(J3481&lt;&gt;0,INT(25.4347*POWER((18-J3481),1.81)),0))</f>
        <v/>
      </c>
      <c r="AD3481" s="190" t="str">
        <f>IFERROR(IF(Q3481&lt;&gt;0,INT(0.14354*POWER(((10*Q3481)-220),1.4)),0),"")</f>
        <v/>
      </c>
      <c r="AE3481" s="190" t="str">
        <f>IFERROR(IF(T3481&lt;&gt;0,INT(51.39*POWER((T3481-1.5),1.05)),0),"")</f>
        <v/>
      </c>
      <c r="AF3481" s="190">
        <f>IF(U3481&lt;&gt;0,INT(0.8465*POWER(((100*U3481)-75),1.42)),0)</f>
        <v>0</v>
      </c>
      <c r="AG3481" s="190" t="str">
        <f>IFERROR(IF(X3481&lt;&gt;0,INT(1.53775*POWER((82-X3481),1.81)),0),"")</f>
        <v/>
      </c>
      <c r="AH3481" s="190" t="str">
        <f>IF(Y3481="","",IF(Y3481&lt;&gt;0,INT(5.74352*POWER((28.5-Y3481),1.92)),0))</f>
        <v/>
      </c>
      <c r="AI3481" s="190">
        <f>IF(Z3481&lt;&gt;0,INT(12.91*POWER((Z3481-4),1.1)),0)</f>
        <v>0</v>
      </c>
      <c r="AJ3481" s="190" t="str">
        <f>IF(AA3481="","",IF(AA3481&lt;&gt;0,INT(0.2797*POWER(((100*AA3481)),1.35)),0))</f>
        <v/>
      </c>
      <c r="AK3481" s="191" t="str">
        <f>IF(AB3481="","",IF(AB3481&lt;&gt;0,INT(100.14*POWER((AB3481-1),1.08)),0))</f>
        <v/>
      </c>
      <c r="AL3481" s="192">
        <f>COUNT(J3481,Q3481,T3481,X3481,Y3481,AA3481,AB3481)</f>
        <v>0</v>
      </c>
      <c r="AM3481" s="193" t="str">
        <f>IF(AL3481=0,"",SUM(AC3481:AK3481))</f>
        <v/>
      </c>
    </row>
    <row r="3482" spans="1:39" s="6" customFormat="1" outlineLevel="1">
      <c r="A3482"/>
      <c r="B3482" s="257"/>
      <c r="C3482" s="126" t="s">
        <v>65</v>
      </c>
      <c r="D3482" s="33"/>
      <c r="E3482" s="33"/>
      <c r="F3482" s="223"/>
      <c r="G3482" s="224"/>
      <c r="H3482" s="18"/>
      <c r="I3482" s="44"/>
      <c r="J3482" s="107" t="str">
        <f>IFERROR((J3479-J3481)/J3481*100%,"")</f>
        <v/>
      </c>
      <c r="K3482" s="107" t="str">
        <f t="shared" ref="K3482:T3482" si="15399">IFERROR((K3481-K3479)/K3481*100%,"")</f>
        <v/>
      </c>
      <c r="L3482" s="107" t="str">
        <f t="shared" si="15399"/>
        <v/>
      </c>
      <c r="M3482" s="107" t="str">
        <f t="shared" si="15399"/>
        <v/>
      </c>
      <c r="N3482" s="107" t="str">
        <f t="shared" si="15399"/>
        <v/>
      </c>
      <c r="O3482" s="107" t="str">
        <f t="shared" si="15399"/>
        <v/>
      </c>
      <c r="P3482" s="107" t="str">
        <f t="shared" si="15399"/>
        <v/>
      </c>
      <c r="Q3482" s="107" t="str">
        <f t="shared" si="15399"/>
        <v/>
      </c>
      <c r="R3482" s="107" t="str">
        <f t="shared" si="15399"/>
        <v/>
      </c>
      <c r="S3482" s="107" t="str">
        <f t="shared" si="15399"/>
        <v/>
      </c>
      <c r="T3482" s="107" t="str">
        <f t="shared" si="15399"/>
        <v/>
      </c>
      <c r="U3482" s="107" t="str">
        <f t="shared" ref="U3482" si="15400">IFERROR((U3481-U3480)/U3481*100%,"")</f>
        <v/>
      </c>
      <c r="V3482" s="107" t="str">
        <f>IFERROR((V3479-V3481)/V3481*100%,"")</f>
        <v/>
      </c>
      <c r="W3482" s="107" t="str">
        <f>IFERROR((W3479-W3481)/W3481*100%,"")</f>
        <v/>
      </c>
      <c r="X3482" s="107" t="str">
        <f>IFERROR((X3479-X3481)/X3481*100%,"")</f>
        <v/>
      </c>
      <c r="Y3482" s="107" t="str">
        <f>IFERROR((Y3479-Y3481)/Y3481*100%,"")</f>
        <v/>
      </c>
      <c r="Z3482" s="107" t="str">
        <f t="shared" ref="Z3482" si="15401">IFERROR((Z3481-Z3480)/Z3481*100%,"")</f>
        <v/>
      </c>
      <c r="AA3482" s="107" t="str">
        <f>IFERROR((AA3481-AA3479)/AA3481*100%,"")</f>
        <v/>
      </c>
      <c r="AB3482" s="107" t="str">
        <f>IFERROR((AB3481-AB3479)/AB3481*100%,"")</f>
        <v/>
      </c>
      <c r="AC3482" s="194" t="str">
        <f t="shared" ref="AC3482" si="15402">IFERROR((AC3481-AC3480)/AC3481*100%,"")</f>
        <v/>
      </c>
      <c r="AD3482" s="194" t="str">
        <f t="shared" ref="AD3482" si="15403">IFERROR((AD3481-AD3480)/AD3481*100%,"")</f>
        <v/>
      </c>
      <c r="AE3482" s="194" t="str">
        <f t="shared" ref="AE3482" si="15404">IFERROR((AE3481-AE3480)/AE3481*100%,"")</f>
        <v/>
      </c>
      <c r="AF3482" s="194" t="str">
        <f t="shared" ref="AF3482" si="15405">IFERROR((AF3481-AF3480)/AF3481*100%,"")</f>
        <v/>
      </c>
      <c r="AG3482" s="194" t="str">
        <f t="shared" ref="AG3482" si="15406">IFERROR((AG3481-AG3480)/AG3481*100%,"")</f>
        <v/>
      </c>
      <c r="AH3482" s="194" t="str">
        <f t="shared" ref="AH3482" si="15407">IFERROR((AH3481-AH3480)/AH3481*100%,"")</f>
        <v/>
      </c>
      <c r="AI3482" s="194" t="str">
        <f t="shared" ref="AI3482" si="15408">IFERROR((AI3481-AI3480)/AI3481*100%,"")</f>
        <v/>
      </c>
      <c r="AJ3482" s="194" t="str">
        <f t="shared" ref="AJ3482" si="15409">IFERROR((AJ3481-AJ3480)/AJ3481*100%,"")</f>
        <v/>
      </c>
      <c r="AK3482" s="194" t="str">
        <f t="shared" ref="AK3482" si="15410">IFERROR((AK3481-AK3480)/AK3481*100%,"")</f>
        <v/>
      </c>
      <c r="AL3482" s="194" t="str">
        <f t="shared" ref="AL3482" si="15411">IFERROR((AL3481-AL3480)/AL3481*100%,"")</f>
        <v/>
      </c>
      <c r="AM3482" s="227" t="str">
        <f>IFERROR((AM3481-AM3479)/AM3481*100%,"")</f>
        <v/>
      </c>
    </row>
    <row r="3483" spans="1:39" s="45" customFormat="1" outlineLevel="1">
      <c r="B3483" s="115"/>
      <c r="C3483" s="32"/>
      <c r="D3483" s="33"/>
      <c r="E3483" s="33"/>
      <c r="F3483" s="33"/>
      <c r="G3483" s="33"/>
      <c r="H3483" s="18"/>
      <c r="I3483" s="44"/>
      <c r="J3483" s="34"/>
      <c r="K3483" s="34"/>
      <c r="L3483" s="34"/>
      <c r="M3483" s="34"/>
      <c r="N3483" s="34"/>
      <c r="O3483" s="34"/>
      <c r="P3483" s="34"/>
      <c r="Q3483" s="34"/>
      <c r="R3483" s="34"/>
      <c r="S3483" s="34"/>
      <c r="T3483" s="34"/>
      <c r="U3483" s="34"/>
      <c r="V3483" s="34"/>
      <c r="W3483" s="34"/>
      <c r="X3483" s="34"/>
      <c r="Y3483" s="34"/>
      <c r="Z3483" s="34"/>
      <c r="AA3483" s="34"/>
      <c r="AB3483" s="34"/>
      <c r="AC3483" s="195"/>
      <c r="AD3483" s="196"/>
      <c r="AE3483" s="196"/>
      <c r="AF3483" s="196"/>
      <c r="AG3483" s="196"/>
      <c r="AH3483" s="196"/>
      <c r="AI3483" s="196"/>
      <c r="AJ3483" s="196"/>
      <c r="AK3483" s="197"/>
      <c r="AL3483" s="196"/>
      <c r="AM3483" s="198"/>
    </row>
    <row r="3484" spans="1:39" s="6" customFormat="1" outlineLevel="1">
      <c r="B3484" s="116"/>
      <c r="C3484" s="35"/>
      <c r="D3484" s="36"/>
      <c r="E3484" s="36"/>
      <c r="F3484" s="36"/>
      <c r="G3484" s="36"/>
      <c r="H3484" s="37"/>
      <c r="I3484" s="38" t="s">
        <v>24</v>
      </c>
      <c r="J3484" s="21" t="e">
        <f>AVERAGE(J3464:J3465,J3467,J3469,J3471,J3473,J3475,J3477,J3479,J3481)</f>
        <v>#DIV/0!</v>
      </c>
      <c r="K3484" s="21" t="e">
        <f t="shared" ref="K3484:AB3484" si="15412">AVERAGE(K3464:K3465,K3467,K3469,K3471,K3473,K3475,K3477,K3479,K3481)</f>
        <v>#DIV/0!</v>
      </c>
      <c r="L3484" s="21" t="e">
        <f t="shared" si="15412"/>
        <v>#DIV/0!</v>
      </c>
      <c r="M3484" s="21" t="e">
        <f t="shared" si="15412"/>
        <v>#DIV/0!</v>
      </c>
      <c r="N3484" s="21" t="e">
        <f t="shared" si="15412"/>
        <v>#DIV/0!</v>
      </c>
      <c r="O3484" s="21" t="e">
        <f t="shared" si="15412"/>
        <v>#DIV/0!</v>
      </c>
      <c r="P3484" s="21" t="e">
        <f t="shared" si="15412"/>
        <v>#DIV/0!</v>
      </c>
      <c r="Q3484" s="21">
        <f t="shared" si="15412"/>
        <v>0</v>
      </c>
      <c r="R3484" s="21" t="e">
        <f t="shared" si="15412"/>
        <v>#DIV/0!</v>
      </c>
      <c r="S3484" s="21" t="e">
        <f t="shared" si="15412"/>
        <v>#DIV/0!</v>
      </c>
      <c r="T3484" s="21">
        <f t="shared" si="15412"/>
        <v>0</v>
      </c>
      <c r="U3484" s="21" t="e">
        <f t="shared" si="15412"/>
        <v>#DIV/0!</v>
      </c>
      <c r="V3484" s="21" t="e">
        <f t="shared" si="15412"/>
        <v>#DIV/0!</v>
      </c>
      <c r="W3484" s="21" t="e">
        <f t="shared" si="15412"/>
        <v>#DIV/0!</v>
      </c>
      <c r="X3484" s="21" t="e">
        <f t="shared" si="15412"/>
        <v>#DIV/0!</v>
      </c>
      <c r="Y3484" s="21" t="e">
        <f t="shared" si="15412"/>
        <v>#DIV/0!</v>
      </c>
      <c r="Z3484" s="21" t="e">
        <f t="shared" si="15412"/>
        <v>#DIV/0!</v>
      </c>
      <c r="AA3484" s="21" t="e">
        <f t="shared" si="15412"/>
        <v>#DIV/0!</v>
      </c>
      <c r="AB3484" s="21" t="e">
        <f t="shared" si="15412"/>
        <v>#DIV/0!</v>
      </c>
      <c r="AC3484" s="199"/>
      <c r="AD3484" s="200"/>
      <c r="AE3484" s="200"/>
      <c r="AF3484" s="200"/>
      <c r="AG3484" s="200"/>
      <c r="AH3484" s="200"/>
      <c r="AI3484" s="200"/>
      <c r="AJ3484" s="200"/>
      <c r="AK3484" s="201"/>
      <c r="AL3484" s="200"/>
      <c r="AM3484" s="202"/>
    </row>
    <row r="3485" spans="1:39" s="6" customFormat="1" outlineLevel="1">
      <c r="B3485" s="116"/>
      <c r="C3485" s="35"/>
      <c r="D3485" s="36"/>
      <c r="E3485" s="36"/>
      <c r="F3485" s="36"/>
      <c r="G3485" s="36"/>
      <c r="H3485" s="37"/>
      <c r="I3485" s="38" t="s">
        <v>26</v>
      </c>
      <c r="J3485" s="21">
        <f>MIN(J3464:J3465,J3467,J3469,J3471,J3473,J3475,J3477,J3479,J3481)</f>
        <v>0</v>
      </c>
      <c r="K3485" s="21">
        <f t="shared" ref="K3485:AB3485" si="15413">MIN(K3464:K3465,K3467,K3469,K3471,K3473,K3475,K3477,K3479,K3481)</f>
        <v>0</v>
      </c>
      <c r="L3485" s="21">
        <f t="shared" si="15413"/>
        <v>0</v>
      </c>
      <c r="M3485" s="21">
        <f t="shared" si="15413"/>
        <v>0</v>
      </c>
      <c r="N3485" s="21">
        <f t="shared" si="15413"/>
        <v>0</v>
      </c>
      <c r="O3485" s="21">
        <f t="shared" si="15413"/>
        <v>0</v>
      </c>
      <c r="P3485" s="21">
        <f t="shared" si="15413"/>
        <v>0</v>
      </c>
      <c r="Q3485" s="21">
        <f t="shared" si="15413"/>
        <v>0</v>
      </c>
      <c r="R3485" s="21">
        <f t="shared" si="15413"/>
        <v>0</v>
      </c>
      <c r="S3485" s="21">
        <f t="shared" si="15413"/>
        <v>0</v>
      </c>
      <c r="T3485" s="21">
        <f t="shared" si="15413"/>
        <v>0</v>
      </c>
      <c r="U3485" s="21">
        <f t="shared" si="15413"/>
        <v>0</v>
      </c>
      <c r="V3485" s="21">
        <f t="shared" si="15413"/>
        <v>0</v>
      </c>
      <c r="W3485" s="21">
        <f t="shared" si="15413"/>
        <v>0</v>
      </c>
      <c r="X3485" s="21" t="e">
        <f t="shared" si="15413"/>
        <v>#DIV/0!</v>
      </c>
      <c r="Y3485" s="21">
        <f t="shared" si="15413"/>
        <v>0</v>
      </c>
      <c r="Z3485" s="21">
        <f t="shared" si="15413"/>
        <v>0</v>
      </c>
      <c r="AA3485" s="21">
        <f t="shared" si="15413"/>
        <v>0</v>
      </c>
      <c r="AB3485" s="21">
        <f t="shared" si="15413"/>
        <v>0</v>
      </c>
      <c r="AC3485" s="199"/>
      <c r="AD3485" s="200"/>
      <c r="AE3485" s="200"/>
      <c r="AF3485" s="200"/>
      <c r="AG3485" s="200"/>
      <c r="AH3485" s="200"/>
      <c r="AI3485" s="200"/>
      <c r="AJ3485" s="200"/>
      <c r="AK3485" s="201"/>
      <c r="AL3485" s="200"/>
      <c r="AM3485" s="202"/>
    </row>
    <row r="3486" spans="1:39" s="6" customFormat="1" outlineLevel="1">
      <c r="B3486" s="116"/>
      <c r="C3486" s="35"/>
      <c r="D3486" s="36"/>
      <c r="E3486" s="36"/>
      <c r="F3486" s="36"/>
      <c r="G3486" s="36"/>
      <c r="H3486" s="37"/>
      <c r="I3486" s="38" t="s">
        <v>25</v>
      </c>
      <c r="J3486" s="21">
        <f>MAX(J3464:J3465,J3467,J3469,J3471,J3473,J3475,J3477,J3479,J3481)</f>
        <v>0</v>
      </c>
      <c r="K3486" s="21">
        <f t="shared" ref="K3486:AB3486" si="15414">MAX(K3464:K3465,K3467,K3469,K3471,K3473,K3475,K3477,K3479,K3481)</f>
        <v>0</v>
      </c>
      <c r="L3486" s="21">
        <f t="shared" si="15414"/>
        <v>0</v>
      </c>
      <c r="M3486" s="21">
        <f t="shared" si="15414"/>
        <v>0</v>
      </c>
      <c r="N3486" s="21">
        <f t="shared" si="15414"/>
        <v>0</v>
      </c>
      <c r="O3486" s="21">
        <f t="shared" si="15414"/>
        <v>0</v>
      </c>
      <c r="P3486" s="21">
        <f t="shared" si="15414"/>
        <v>0</v>
      </c>
      <c r="Q3486" s="21">
        <f t="shared" si="15414"/>
        <v>0</v>
      </c>
      <c r="R3486" s="21">
        <f t="shared" si="15414"/>
        <v>0</v>
      </c>
      <c r="S3486" s="21">
        <f t="shared" si="15414"/>
        <v>0</v>
      </c>
      <c r="T3486" s="21">
        <f t="shared" si="15414"/>
        <v>0</v>
      </c>
      <c r="U3486" s="21">
        <f t="shared" si="15414"/>
        <v>0</v>
      </c>
      <c r="V3486" s="21">
        <f t="shared" si="15414"/>
        <v>0</v>
      </c>
      <c r="W3486" s="21">
        <f t="shared" si="15414"/>
        <v>0</v>
      </c>
      <c r="X3486" s="21" t="e">
        <f t="shared" si="15414"/>
        <v>#DIV/0!</v>
      </c>
      <c r="Y3486" s="21">
        <f t="shared" si="15414"/>
        <v>0</v>
      </c>
      <c r="Z3486" s="21">
        <f t="shared" si="15414"/>
        <v>0</v>
      </c>
      <c r="AA3486" s="21">
        <f t="shared" si="15414"/>
        <v>0</v>
      </c>
      <c r="AB3486" s="21">
        <f t="shared" si="15414"/>
        <v>0</v>
      </c>
      <c r="AC3486" s="199"/>
      <c r="AD3486" s="200"/>
      <c r="AE3486" s="200"/>
      <c r="AF3486" s="200"/>
      <c r="AG3486" s="200"/>
      <c r="AH3486" s="200"/>
      <c r="AI3486" s="200"/>
      <c r="AJ3486" s="200"/>
      <c r="AK3486" s="201"/>
      <c r="AL3486" s="200"/>
      <c r="AM3486" s="202"/>
    </row>
    <row r="3487" spans="1:39" s="6" customFormat="1" outlineLevel="1">
      <c r="B3487" s="116"/>
      <c r="C3487" s="35"/>
      <c r="D3487" s="36"/>
      <c r="E3487" s="36"/>
      <c r="F3487" s="36"/>
      <c r="G3487" s="36"/>
      <c r="H3487" s="37"/>
      <c r="I3487" s="38"/>
      <c r="J3487" s="21"/>
      <c r="K3487" s="21"/>
      <c r="L3487" s="21"/>
      <c r="M3487" s="21"/>
      <c r="N3487" s="21"/>
      <c r="O3487" s="21"/>
      <c r="P3487" s="21"/>
      <c r="Q3487" s="21"/>
      <c r="R3487" s="21"/>
      <c r="S3487" s="21"/>
      <c r="T3487" s="21"/>
      <c r="U3487" s="21"/>
      <c r="V3487" s="21"/>
      <c r="W3487" s="21"/>
      <c r="X3487" s="21"/>
      <c r="Y3487" s="21"/>
      <c r="Z3487" s="21"/>
      <c r="AA3487" s="21"/>
      <c r="AB3487" s="21"/>
      <c r="AC3487" s="200"/>
      <c r="AD3487" s="200"/>
      <c r="AE3487" s="200"/>
      <c r="AF3487" s="200"/>
      <c r="AG3487" s="200"/>
      <c r="AH3487" s="200"/>
      <c r="AI3487" s="200"/>
      <c r="AJ3487" s="200"/>
      <c r="AK3487" s="200"/>
      <c r="AL3487" s="200"/>
      <c r="AM3487" s="202"/>
    </row>
    <row r="3488" spans="1:39" s="31" customFormat="1" ht="16.5" outlineLevel="1" thickBot="1">
      <c r="B3488" s="117"/>
      <c r="C3488" s="39"/>
      <c r="D3488" s="40"/>
      <c r="E3488" s="40"/>
      <c r="F3488" s="40"/>
      <c r="G3488" s="40"/>
      <c r="H3488" s="41"/>
      <c r="I3488" s="42"/>
      <c r="J3488" s="43"/>
      <c r="K3488" s="43"/>
      <c r="L3488" s="43"/>
      <c r="M3488" s="43"/>
      <c r="N3488" s="43"/>
      <c r="O3488" s="43"/>
      <c r="P3488" s="43"/>
      <c r="Q3488" s="43"/>
      <c r="R3488" s="43"/>
      <c r="S3488" s="43"/>
      <c r="T3488" s="43"/>
      <c r="U3488" s="43"/>
      <c r="V3488" s="43"/>
      <c r="W3488" s="43"/>
      <c r="X3488" s="43"/>
      <c r="Y3488" s="43"/>
      <c r="Z3488" s="43"/>
      <c r="AA3488" s="43"/>
      <c r="AB3488" s="43"/>
      <c r="AC3488" s="204"/>
      <c r="AD3488" s="204"/>
      <c r="AE3488" s="204"/>
      <c r="AF3488" s="204"/>
      <c r="AG3488" s="204"/>
      <c r="AH3488" s="204"/>
      <c r="AI3488" s="204"/>
      <c r="AJ3488" s="204"/>
      <c r="AK3488" s="204"/>
      <c r="AL3488" s="204"/>
      <c r="AM3488" s="205"/>
    </row>
    <row r="3489" spans="1:39" customFormat="1">
      <c r="B3489" s="118"/>
      <c r="C3489" s="28"/>
      <c r="D3489" s="19"/>
      <c r="E3489" s="19"/>
      <c r="F3489" s="19"/>
      <c r="G3489" s="19"/>
      <c r="H3489" s="29"/>
      <c r="I3489" s="20"/>
      <c r="J3489" s="30"/>
      <c r="K3489" s="30"/>
      <c r="L3489" s="30"/>
      <c r="M3489" s="30"/>
      <c r="N3489" s="30"/>
      <c r="O3489" s="30"/>
      <c r="P3489" s="30"/>
      <c r="Q3489" s="30"/>
      <c r="R3489" s="30"/>
      <c r="S3489" s="30"/>
      <c r="T3489" s="30"/>
      <c r="U3489" s="30"/>
      <c r="V3489" s="30"/>
      <c r="W3489" s="30"/>
      <c r="X3489" s="30"/>
      <c r="Y3489" s="30"/>
      <c r="Z3489" s="30"/>
      <c r="AA3489" s="30"/>
      <c r="AB3489" s="30"/>
      <c r="AC3489" s="206"/>
      <c r="AD3489" s="206"/>
      <c r="AE3489" s="206"/>
      <c r="AF3489" s="206"/>
      <c r="AG3489" s="206"/>
      <c r="AH3489" s="206"/>
      <c r="AI3489" s="206"/>
      <c r="AJ3489" s="206"/>
      <c r="AK3489" s="206"/>
      <c r="AL3489" s="206"/>
      <c r="AM3489" s="207"/>
    </row>
    <row r="3490" spans="1:39" customFormat="1" outlineLevel="1">
      <c r="B3490" s="114" t="s">
        <v>41</v>
      </c>
      <c r="C3490" s="28"/>
      <c r="D3490" s="19"/>
      <c r="E3490" s="19"/>
      <c r="F3490" s="19"/>
      <c r="G3490" s="19"/>
      <c r="H3490" s="29"/>
      <c r="I3490" s="20"/>
      <c r="J3490" s="30"/>
      <c r="K3490" s="30"/>
      <c r="L3490" s="30"/>
      <c r="M3490" s="30"/>
      <c r="N3490" s="30"/>
      <c r="O3490" s="30"/>
      <c r="P3490" s="30"/>
      <c r="Q3490" s="30"/>
      <c r="R3490" s="30"/>
      <c r="S3490" s="30"/>
      <c r="T3490" s="30"/>
      <c r="U3490" s="30"/>
      <c r="V3490" s="30"/>
      <c r="W3490" s="30"/>
      <c r="X3490" s="30"/>
      <c r="Y3490" s="30"/>
      <c r="Z3490" s="30"/>
      <c r="AA3490" s="30"/>
      <c r="AB3490" s="30"/>
      <c r="AC3490" s="206"/>
      <c r="AD3490" s="206"/>
      <c r="AE3490" s="206"/>
      <c r="AF3490" s="206"/>
      <c r="AG3490" s="206"/>
      <c r="AH3490" s="206"/>
      <c r="AI3490" s="206"/>
      <c r="AJ3490" s="206"/>
      <c r="AK3490" s="206"/>
      <c r="AL3490" s="206"/>
      <c r="AM3490" s="207"/>
    </row>
    <row r="3491" spans="1:39" customFormat="1" outlineLevel="1">
      <c r="A3491" t="str">
        <f>B3491&amp;C3491</f>
        <v>Surname, Forename1</v>
      </c>
      <c r="B3491" s="255" t="s">
        <v>28</v>
      </c>
      <c r="C3491" s="122">
        <v>1</v>
      </c>
      <c r="D3491" s="26" t="s">
        <v>22</v>
      </c>
      <c r="E3491" s="103"/>
      <c r="F3491" s="217"/>
      <c r="G3491" s="218"/>
      <c r="H3491" s="16"/>
      <c r="I3491" s="16"/>
      <c r="J3491" s="17"/>
      <c r="K3491" s="94"/>
      <c r="L3491" s="94"/>
      <c r="M3491" s="94"/>
      <c r="N3491" s="94"/>
      <c r="O3491" s="94"/>
      <c r="P3491" s="94"/>
      <c r="Q3491" s="17">
        <f>SUM(K3491:P3491)</f>
        <v>0</v>
      </c>
      <c r="R3491" s="94"/>
      <c r="S3491" s="94"/>
      <c r="T3491" s="17">
        <f>SUM(R3491:S3491)</f>
        <v>0</v>
      </c>
      <c r="U3491" s="17"/>
      <c r="V3491" s="94"/>
      <c r="W3491" s="17"/>
      <c r="X3491" s="94" t="e">
        <f>AVERAGE(V3491:W3491)</f>
        <v>#DIV/0!</v>
      </c>
      <c r="Y3491" s="17"/>
      <c r="Z3491" s="17"/>
      <c r="AA3491" s="17"/>
      <c r="AB3491" s="17"/>
      <c r="AC3491" s="190">
        <f>IF(J3491&lt;&gt;0,INT(25.4347*POWER((18-J3491),1.81)),0)</f>
        <v>0</v>
      </c>
      <c r="AD3491" s="190">
        <f>IF(Q3491&lt;&gt;0,INT(0.14354*POWER(((10*Q3491)-220),1.4)),0)</f>
        <v>0</v>
      </c>
      <c r="AE3491" s="190">
        <f>IF(T3491&lt;&gt;0,INT(51.39*POWER((T3491-1.5),1.05)),0)</f>
        <v>0</v>
      </c>
      <c r="AF3491" s="190">
        <f>IF(U3491&lt;&gt;0,INT(0.8465*POWER(((100*U3491)-75),1.42)),0)</f>
        <v>0</v>
      </c>
      <c r="AG3491" s="190" t="e">
        <f>IF(X3491&lt;&gt;0,INT(1.53775*POWER((82-X3491),1.81)),0)</f>
        <v>#DIV/0!</v>
      </c>
      <c r="AH3491" s="190">
        <f>IF(Y3491&lt;&gt;0,INT(5.74352*POWER((28.5-Y3491),1.92)),0)</f>
        <v>0</v>
      </c>
      <c r="AI3491" s="190">
        <f>IF(Z3491&lt;&gt;0,INT(12.91*POWER((Z3491-4),1.1)),0)</f>
        <v>0</v>
      </c>
      <c r="AJ3491" s="190">
        <f>IF(AA3491&lt;&gt;0,INT(0.2797*POWER(((100*AA3491)),1.35)),0)</f>
        <v>0</v>
      </c>
      <c r="AK3491" s="191">
        <f>IF(AB3491&lt;&gt;0,INT(100.14*POWER((AB3491-1),1.08)),0)</f>
        <v>0</v>
      </c>
      <c r="AL3491" s="208">
        <v>7</v>
      </c>
      <c r="AM3491" s="193" t="e">
        <f>SUM(AC3491:AK3491)</f>
        <v>#DIV/0!</v>
      </c>
    </row>
    <row r="3492" spans="1:39" customFormat="1" outlineLevel="1">
      <c r="A3492" t="str">
        <f>B3491&amp;C3492</f>
        <v>Surname, Forename2</v>
      </c>
      <c r="B3492" s="256"/>
      <c r="C3492" s="123">
        <v>2</v>
      </c>
      <c r="D3492" s="26" t="s">
        <v>22</v>
      </c>
      <c r="E3492" s="103"/>
      <c r="F3492" s="219"/>
      <c r="G3492" s="220"/>
      <c r="H3492" s="15"/>
      <c r="I3492" s="16"/>
      <c r="J3492" s="17"/>
      <c r="K3492" s="94"/>
      <c r="L3492" s="94"/>
      <c r="M3492" s="94"/>
      <c r="N3492" s="94"/>
      <c r="O3492" s="94"/>
      <c r="P3492" s="94"/>
      <c r="Q3492" s="17" t="str">
        <f>IF(SUM(K3492:P3492)=0,"",SUM(K3492:P3492))</f>
        <v/>
      </c>
      <c r="R3492" s="94"/>
      <c r="S3492" s="94"/>
      <c r="T3492" s="17" t="str">
        <f>IF(SUM(R3492:S3492)=0,"",SUM(R3492:S3492))</f>
        <v/>
      </c>
      <c r="U3492" s="17"/>
      <c r="V3492" s="94"/>
      <c r="W3492" s="17"/>
      <c r="X3492" s="94" t="str">
        <f>IFERROR(AVERAGE(V3492:W3492),"")</f>
        <v/>
      </c>
      <c r="Y3492" s="17"/>
      <c r="Z3492" s="17"/>
      <c r="AA3492" s="71"/>
      <c r="AB3492" s="17"/>
      <c r="AC3492" s="190" t="str">
        <f>IF(J3492="","",IF(J3492&lt;&gt;0,INT(25.4347*POWER((18-J3492),1.81)),0))</f>
        <v/>
      </c>
      <c r="AD3492" s="190" t="str">
        <f>IFERROR(IF(Q3492&lt;&gt;0,INT(0.14354*POWER(((10*Q3492)-220),1.4)),0),"")</f>
        <v/>
      </c>
      <c r="AE3492" s="190" t="str">
        <f>IFERROR(IF(T3492&lt;&gt;0,INT(51.39*POWER((T3492-1.5),1.05)),0),"")</f>
        <v/>
      </c>
      <c r="AF3492" s="190">
        <f>IF(U3492&lt;&gt;0,INT(0.8465*POWER(((100*U3492)-75),1.42)),0)</f>
        <v>0</v>
      </c>
      <c r="AG3492" s="190" t="str">
        <f>IFERROR(IF(X3492&lt;&gt;0,INT(1.53775*POWER((82-X3492),1.81)),0),"")</f>
        <v/>
      </c>
      <c r="AH3492" s="190" t="str">
        <f>IF(Y3492="","",IF(Y3492&lt;&gt;0,INT(5.74352*POWER((28.5-Y3492),1.92)),0))</f>
        <v/>
      </c>
      <c r="AI3492" s="190">
        <f>IF(Z3492&lt;&gt;0,INT(12.91*POWER((Z3492-4),1.1)),0)</f>
        <v>0</v>
      </c>
      <c r="AJ3492" s="190" t="str">
        <f>IF(AA3492="","",IF(AA3492&lt;&gt;0,INT(0.2797*POWER(((100*AA3492)),1.35)),0))</f>
        <v/>
      </c>
      <c r="AK3492" s="191" t="str">
        <f>IF(AB3492="","",IF(AB3492&lt;&gt;0,INT(100.14*POWER((AB3492-1),1.08)),0))</f>
        <v/>
      </c>
      <c r="AL3492" s="192">
        <f>COUNT(J3492,Q3492,T3492,X3492,Y3492,AA3492,AB3492)</f>
        <v>0</v>
      </c>
      <c r="AM3492" s="193" t="str">
        <f>IF(AL3492=0,"",SUM(AC3492:AK3492))</f>
        <v/>
      </c>
    </row>
    <row r="3493" spans="1:39" customFormat="1" outlineLevel="1">
      <c r="B3493" s="256"/>
      <c r="C3493" s="124" t="s">
        <v>65</v>
      </c>
      <c r="D3493" s="103"/>
      <c r="E3493" s="103"/>
      <c r="F3493" s="219"/>
      <c r="G3493" s="220"/>
      <c r="H3493" s="104"/>
      <c r="I3493" s="105"/>
      <c r="J3493" s="107" t="str">
        <f>IFERROR((J3491-J3492)/J3492*100%,"")</f>
        <v/>
      </c>
      <c r="K3493" s="107" t="str">
        <f>IFERROR((K3492-K3491)/K3492*100%,"")</f>
        <v/>
      </c>
      <c r="L3493" s="107" t="str">
        <f t="shared" ref="L3493:S3493" si="15415">IFERROR((L3492-L3491)/L3492*100%,"")</f>
        <v/>
      </c>
      <c r="M3493" s="107" t="str">
        <f t="shared" si="15415"/>
        <v/>
      </c>
      <c r="N3493" s="107" t="str">
        <f t="shared" si="15415"/>
        <v/>
      </c>
      <c r="O3493" s="107" t="str">
        <f t="shared" si="15415"/>
        <v/>
      </c>
      <c r="P3493" s="107" t="str">
        <f t="shared" si="15415"/>
        <v/>
      </c>
      <c r="Q3493" s="107" t="str">
        <f t="shared" si="15415"/>
        <v/>
      </c>
      <c r="R3493" s="107" t="str">
        <f t="shared" si="15415"/>
        <v/>
      </c>
      <c r="S3493" s="107" t="str">
        <f t="shared" si="15415"/>
        <v/>
      </c>
      <c r="T3493" s="107" t="str">
        <f>IFERROR((T3492-T3491)/T3492*100%,"")</f>
        <v/>
      </c>
      <c r="U3493" s="107" t="str">
        <f t="shared" ref="U3493" si="15416">IFERROR((U3492-U3491)/U3492*100%,"")</f>
        <v/>
      </c>
      <c r="V3493" s="107" t="str">
        <f>IFERROR((V3491-V3492)/V3492*100%,"")</f>
        <v/>
      </c>
      <c r="W3493" s="107" t="str">
        <f>IFERROR((W3491-W3492)/W3492*100%,"")</f>
        <v/>
      </c>
      <c r="X3493" s="107" t="str">
        <f>IFERROR((X3491-X3492)/X3492*100%,"")</f>
        <v/>
      </c>
      <c r="Y3493" s="107" t="str">
        <f>IFERROR((Y3491-Y3492)/Y3492*100%,"")</f>
        <v/>
      </c>
      <c r="Z3493" s="107" t="str">
        <f t="shared" ref="Z3493:AB3493" si="15417">IFERROR((Z3492-Z3491)/Z3492*100%,"")</f>
        <v/>
      </c>
      <c r="AA3493" s="107" t="str">
        <f t="shared" si="15417"/>
        <v/>
      </c>
      <c r="AB3493" s="107" t="str">
        <f t="shared" si="15417"/>
        <v/>
      </c>
      <c r="AC3493" s="194" t="str">
        <f t="shared" ref="AC3493" si="15418">IFERROR((AC3492-AC3491)/AC3492*100%,"")</f>
        <v/>
      </c>
      <c r="AD3493" s="194" t="str">
        <f t="shared" ref="AD3493" si="15419">IFERROR((AD3492-AD3491)/AD3492*100%,"")</f>
        <v/>
      </c>
      <c r="AE3493" s="194" t="str">
        <f t="shared" ref="AE3493" si="15420">IFERROR((AE3492-AE3491)/AE3492*100%,"")</f>
        <v/>
      </c>
      <c r="AF3493" s="194" t="str">
        <f t="shared" ref="AF3493" si="15421">IFERROR((AF3492-AF3491)/AF3492*100%,"")</f>
        <v/>
      </c>
      <c r="AG3493" s="194" t="str">
        <f t="shared" ref="AG3493" si="15422">IFERROR((AG3492-AG3491)/AG3492*100%,"")</f>
        <v/>
      </c>
      <c r="AH3493" s="194" t="str">
        <f t="shared" ref="AH3493" si="15423">IFERROR((AH3492-AH3491)/AH3492*100%,"")</f>
        <v/>
      </c>
      <c r="AI3493" s="194" t="str">
        <f t="shared" ref="AI3493" si="15424">IFERROR((AI3492-AI3491)/AI3492*100%,"")</f>
        <v/>
      </c>
      <c r="AJ3493" s="194" t="str">
        <f t="shared" ref="AJ3493" si="15425">IFERROR((AJ3492-AJ3491)/AJ3492*100%,"")</f>
        <v/>
      </c>
      <c r="AK3493" s="194" t="str">
        <f t="shared" ref="AK3493" si="15426">IFERROR((AK3492-AK3491)/AK3492*100%,"")</f>
        <v/>
      </c>
      <c r="AL3493" s="194" t="str">
        <f t="shared" ref="AL3493:AM3493" si="15427">IFERROR((AL3492-AL3491)/AL3492*100%,"")</f>
        <v/>
      </c>
      <c r="AM3493" s="228" t="str">
        <f t="shared" si="15427"/>
        <v/>
      </c>
    </row>
    <row r="3494" spans="1:39" customFormat="1" outlineLevel="1">
      <c r="A3494" t="str">
        <f>B3491&amp;C3494</f>
        <v>Surname, Forename3</v>
      </c>
      <c r="B3494" s="256"/>
      <c r="C3494" s="123">
        <v>3</v>
      </c>
      <c r="D3494" s="26" t="s">
        <v>22</v>
      </c>
      <c r="E3494" s="103"/>
      <c r="F3494" s="219"/>
      <c r="G3494" s="220"/>
      <c r="H3494" s="15"/>
      <c r="I3494" s="16"/>
      <c r="J3494" s="17"/>
      <c r="K3494" s="94"/>
      <c r="L3494" s="94"/>
      <c r="M3494" s="94"/>
      <c r="N3494" s="94"/>
      <c r="O3494" s="94"/>
      <c r="P3494" s="94"/>
      <c r="Q3494" s="17" t="str">
        <f>IF(SUM(K3494:P3494)=0,"",SUM(K3494:P3494))</f>
        <v/>
      </c>
      <c r="R3494" s="94"/>
      <c r="S3494" s="94"/>
      <c r="T3494" s="17" t="str">
        <f>IF(SUM(R3494:S3494)=0,"",SUM(R3494:S3494))</f>
        <v/>
      </c>
      <c r="U3494" s="17"/>
      <c r="V3494" s="94"/>
      <c r="W3494" s="17"/>
      <c r="X3494" s="94" t="str">
        <f>IFERROR(AVERAGE(V3494:W3494),"")</f>
        <v/>
      </c>
      <c r="Y3494" s="17"/>
      <c r="Z3494" s="17"/>
      <c r="AA3494" s="71"/>
      <c r="AB3494" s="17"/>
      <c r="AC3494" s="190" t="str">
        <f>IF(J3494="","",IF(J3494&lt;&gt;0,INT(25.4347*POWER((18-J3494),1.81)),0))</f>
        <v/>
      </c>
      <c r="AD3494" s="190" t="str">
        <f>IFERROR(IF(Q3494&lt;&gt;0,INT(0.14354*POWER(((10*Q3494)-220),1.4)),0),"")</f>
        <v/>
      </c>
      <c r="AE3494" s="190" t="str">
        <f>IFERROR(IF(T3494&lt;&gt;0,INT(51.39*POWER((T3494-1.5),1.05)),0),"")</f>
        <v/>
      </c>
      <c r="AF3494" s="190">
        <f>IF(U3494&lt;&gt;0,INT(0.8465*POWER(((100*U3494)-75),1.42)),0)</f>
        <v>0</v>
      </c>
      <c r="AG3494" s="190" t="str">
        <f>IFERROR(IF(X3494&lt;&gt;0,INT(1.53775*POWER((82-X3494),1.81)),0),"")</f>
        <v/>
      </c>
      <c r="AH3494" s="190" t="str">
        <f>IF(Y3494="","",IF(Y3494&lt;&gt;0,INT(5.74352*POWER((28.5-Y3494),1.92)),0))</f>
        <v/>
      </c>
      <c r="AI3494" s="190">
        <f>IF(Z3494&lt;&gt;0,INT(12.91*POWER((Z3494-4),1.1)),0)</f>
        <v>0</v>
      </c>
      <c r="AJ3494" s="190" t="str">
        <f>IF(AA3494="","",IF(AA3494&lt;&gt;0,INT(0.2797*POWER(((100*AA3494)),1.35)),0))</f>
        <v/>
      </c>
      <c r="AK3494" s="191" t="str">
        <f>IF(AB3494="","",IF(AB3494&lt;&gt;0,INT(100.14*POWER((AB3494-1),1.08)),0))</f>
        <v/>
      </c>
      <c r="AL3494" s="192">
        <f>COUNT(J3494,Q3494,T3494,X3494,Y3494,AA3494,AB3494)</f>
        <v>0</v>
      </c>
      <c r="AM3494" s="193" t="str">
        <f>IF(AL3494=0,"",SUM(AC3494:AK3494))</f>
        <v/>
      </c>
    </row>
    <row r="3495" spans="1:39" customFormat="1" outlineLevel="1">
      <c r="B3495" s="256"/>
      <c r="C3495" s="124" t="s">
        <v>65</v>
      </c>
      <c r="D3495" s="103"/>
      <c r="E3495" s="103"/>
      <c r="F3495" s="219"/>
      <c r="G3495" s="220"/>
      <c r="H3495" s="104"/>
      <c r="I3495" s="105"/>
      <c r="J3495" s="107" t="str">
        <f>IFERROR((J3492-J3494)/J3494*100%,"")</f>
        <v/>
      </c>
      <c r="K3495" s="107" t="str">
        <f t="shared" ref="K3495:T3495" si="15428">IFERROR((K3494-K3492)/K3494*100%,"")</f>
        <v/>
      </c>
      <c r="L3495" s="107" t="str">
        <f t="shared" si="15428"/>
        <v/>
      </c>
      <c r="M3495" s="107" t="str">
        <f t="shared" si="15428"/>
        <v/>
      </c>
      <c r="N3495" s="107" t="str">
        <f t="shared" si="15428"/>
        <v/>
      </c>
      <c r="O3495" s="107" t="str">
        <f t="shared" si="15428"/>
        <v/>
      </c>
      <c r="P3495" s="107" t="str">
        <f t="shared" si="15428"/>
        <v/>
      </c>
      <c r="Q3495" s="107" t="str">
        <f t="shared" si="15428"/>
        <v/>
      </c>
      <c r="R3495" s="107" t="str">
        <f t="shared" si="15428"/>
        <v/>
      </c>
      <c r="S3495" s="107" t="str">
        <f t="shared" si="15428"/>
        <v/>
      </c>
      <c r="T3495" s="107" t="str">
        <f t="shared" si="15428"/>
        <v/>
      </c>
      <c r="U3495" s="107" t="str">
        <f t="shared" ref="U3495" si="15429">IFERROR((U3494-U3493)/U3494*100%,"")</f>
        <v/>
      </c>
      <c r="V3495" s="107" t="str">
        <f>IFERROR((V3492-V3494)/V3494*100%,"")</f>
        <v/>
      </c>
      <c r="W3495" s="107" t="str">
        <f>IFERROR((W3492-W3494)/W3494*100%,"")</f>
        <v/>
      </c>
      <c r="X3495" s="107" t="str">
        <f>IFERROR((X3492-X3494)/X3494*100%,"")</f>
        <v/>
      </c>
      <c r="Y3495" s="107" t="str">
        <f>IFERROR((Y3492-Y3494)/Y3494*100%,"")</f>
        <v/>
      </c>
      <c r="Z3495" s="107" t="str">
        <f t="shared" ref="Z3495" si="15430">IFERROR((Z3494-Z3493)/Z3494*100%,"")</f>
        <v/>
      </c>
      <c r="AA3495" s="107" t="str">
        <f>IFERROR((AA3494-AA3492)/AA3494*100%,"")</f>
        <v/>
      </c>
      <c r="AB3495" s="107" t="str">
        <f>IFERROR((AB3494-AB3492)/AB3494*100%,"")</f>
        <v/>
      </c>
      <c r="AC3495" s="194" t="str">
        <f t="shared" ref="AC3495" si="15431">IFERROR((AC3494-AC3493)/AC3494*100%,"")</f>
        <v/>
      </c>
      <c r="AD3495" s="194" t="str">
        <f t="shared" ref="AD3495" si="15432">IFERROR((AD3494-AD3493)/AD3494*100%,"")</f>
        <v/>
      </c>
      <c r="AE3495" s="194" t="str">
        <f t="shared" ref="AE3495" si="15433">IFERROR((AE3494-AE3493)/AE3494*100%,"")</f>
        <v/>
      </c>
      <c r="AF3495" s="194" t="str">
        <f t="shared" ref="AF3495" si="15434">IFERROR((AF3494-AF3493)/AF3494*100%,"")</f>
        <v/>
      </c>
      <c r="AG3495" s="194" t="str">
        <f t="shared" ref="AG3495" si="15435">IFERROR((AG3494-AG3493)/AG3494*100%,"")</f>
        <v/>
      </c>
      <c r="AH3495" s="194" t="str">
        <f t="shared" ref="AH3495" si="15436">IFERROR((AH3494-AH3493)/AH3494*100%,"")</f>
        <v/>
      </c>
      <c r="AI3495" s="194" t="str">
        <f t="shared" ref="AI3495" si="15437">IFERROR((AI3494-AI3493)/AI3494*100%,"")</f>
        <v/>
      </c>
      <c r="AJ3495" s="194" t="str">
        <f t="shared" ref="AJ3495" si="15438">IFERROR((AJ3494-AJ3493)/AJ3494*100%,"")</f>
        <v/>
      </c>
      <c r="AK3495" s="194" t="str">
        <f t="shared" ref="AK3495" si="15439">IFERROR((AK3494-AK3493)/AK3494*100%,"")</f>
        <v/>
      </c>
      <c r="AL3495" s="194" t="str">
        <f t="shared" ref="AL3495" si="15440">IFERROR((AL3494-AL3493)/AL3494*100%,"")</f>
        <v/>
      </c>
      <c r="AM3495" s="227" t="str">
        <f>IFERROR((AM3494-AM3492)/AM3494*100%,"")</f>
        <v/>
      </c>
    </row>
    <row r="3496" spans="1:39" customFormat="1" outlineLevel="1">
      <c r="A3496" t="str">
        <f>B3491&amp;C3496</f>
        <v>Surname, Forename4</v>
      </c>
      <c r="B3496" s="256"/>
      <c r="C3496" s="123">
        <v>4</v>
      </c>
      <c r="D3496" s="26" t="s">
        <v>22</v>
      </c>
      <c r="E3496" s="103"/>
      <c r="F3496" s="219"/>
      <c r="G3496" s="220"/>
      <c r="H3496" s="15"/>
      <c r="I3496" s="16"/>
      <c r="J3496" s="17"/>
      <c r="K3496" s="94"/>
      <c r="L3496" s="94"/>
      <c r="M3496" s="94"/>
      <c r="N3496" s="94"/>
      <c r="O3496" s="94"/>
      <c r="P3496" s="94"/>
      <c r="Q3496" s="17" t="str">
        <f>IF(SUM(K3496:P3496)=0,"",SUM(K3496:P3496))</f>
        <v/>
      </c>
      <c r="R3496" s="94"/>
      <c r="S3496" s="94"/>
      <c r="T3496" s="17" t="str">
        <f>IF(SUM(R3496:S3496)=0,"",SUM(R3496:S3496))</f>
        <v/>
      </c>
      <c r="U3496" s="17"/>
      <c r="V3496" s="94"/>
      <c r="W3496" s="17"/>
      <c r="X3496" s="94" t="str">
        <f>IFERROR(AVERAGE(V3496:W3496),"")</f>
        <v/>
      </c>
      <c r="Y3496" s="17"/>
      <c r="Z3496" s="17"/>
      <c r="AA3496" s="71"/>
      <c r="AB3496" s="17"/>
      <c r="AC3496" s="190" t="str">
        <f>IF(J3496="","",IF(J3496&lt;&gt;0,INT(25.4347*POWER((18-J3496),1.81)),0))</f>
        <v/>
      </c>
      <c r="AD3496" s="190" t="str">
        <f>IFERROR(IF(Q3496&lt;&gt;0,INT(0.14354*POWER(((10*Q3496)-220),1.4)),0),"")</f>
        <v/>
      </c>
      <c r="AE3496" s="190" t="str">
        <f>IFERROR(IF(T3496&lt;&gt;0,INT(51.39*POWER((T3496-1.5),1.05)),0),"")</f>
        <v/>
      </c>
      <c r="AF3496" s="190">
        <f>IF(U3496&lt;&gt;0,INT(0.8465*POWER(((100*U3496)-75),1.42)),0)</f>
        <v>0</v>
      </c>
      <c r="AG3496" s="190" t="str">
        <f>IFERROR(IF(X3496&lt;&gt;0,INT(1.53775*POWER((82-X3496),1.81)),0),"")</f>
        <v/>
      </c>
      <c r="AH3496" s="190" t="str">
        <f>IF(Y3496="","",IF(Y3496&lt;&gt;0,INT(5.74352*POWER((28.5-Y3496),1.92)),0))</f>
        <v/>
      </c>
      <c r="AI3496" s="190">
        <f>IF(Z3496&lt;&gt;0,INT(12.91*POWER((Z3496-4),1.1)),0)</f>
        <v>0</v>
      </c>
      <c r="AJ3496" s="190" t="str">
        <f>IF(AA3496="","",IF(AA3496&lt;&gt;0,INT(0.2797*POWER(((100*AA3496)),1.35)),0))</f>
        <v/>
      </c>
      <c r="AK3496" s="191" t="str">
        <f>IF(AB3496="","",IF(AB3496&lt;&gt;0,INT(100.14*POWER((AB3496-1),1.08)),0))</f>
        <v/>
      </c>
      <c r="AL3496" s="192">
        <f>COUNT(J3496,Q3496,T3496,X3496,Y3496,AA3496,AB3496)</f>
        <v>0</v>
      </c>
      <c r="AM3496" s="193" t="str">
        <f>IF(AL3496=0,"",SUM(AC3496:AK3496))</f>
        <v/>
      </c>
    </row>
    <row r="3497" spans="1:39" customFormat="1" outlineLevel="1">
      <c r="B3497" s="256"/>
      <c r="C3497" s="124" t="s">
        <v>65</v>
      </c>
      <c r="D3497" s="103"/>
      <c r="E3497" s="103"/>
      <c r="F3497" s="219"/>
      <c r="G3497" s="220"/>
      <c r="H3497" s="104"/>
      <c r="I3497" s="105"/>
      <c r="J3497" s="107" t="str">
        <f>IFERROR((J3494-J3496)/J3496*100%,"")</f>
        <v/>
      </c>
      <c r="K3497" s="107" t="str">
        <f t="shared" ref="K3497:T3497" si="15441">IFERROR((K3496-K3494)/K3496*100%,"")</f>
        <v/>
      </c>
      <c r="L3497" s="107" t="str">
        <f t="shared" si="15441"/>
        <v/>
      </c>
      <c r="M3497" s="107" t="str">
        <f t="shared" si="15441"/>
        <v/>
      </c>
      <c r="N3497" s="107" t="str">
        <f t="shared" si="15441"/>
        <v/>
      </c>
      <c r="O3497" s="107" t="str">
        <f t="shared" si="15441"/>
        <v/>
      </c>
      <c r="P3497" s="107" t="str">
        <f t="shared" si="15441"/>
        <v/>
      </c>
      <c r="Q3497" s="107" t="str">
        <f t="shared" si="15441"/>
        <v/>
      </c>
      <c r="R3497" s="107" t="str">
        <f t="shared" si="15441"/>
        <v/>
      </c>
      <c r="S3497" s="107" t="str">
        <f t="shared" si="15441"/>
        <v/>
      </c>
      <c r="T3497" s="107" t="str">
        <f t="shared" si="15441"/>
        <v/>
      </c>
      <c r="U3497" s="107" t="str">
        <f t="shared" ref="U3497" si="15442">IFERROR((U3496-U3495)/U3496*100%,"")</f>
        <v/>
      </c>
      <c r="V3497" s="107" t="str">
        <f>IFERROR((V3494-V3496)/V3496*100%,"")</f>
        <v/>
      </c>
      <c r="W3497" s="107" t="str">
        <f>IFERROR((W3494-W3496)/W3496*100%,"")</f>
        <v/>
      </c>
      <c r="X3497" s="107" t="str">
        <f>IFERROR((X3494-X3496)/X3496*100%,"")</f>
        <v/>
      </c>
      <c r="Y3497" s="107" t="str">
        <f>IFERROR((Y3494-Y3496)/Y3496*100%,"")</f>
        <v/>
      </c>
      <c r="Z3497" s="107" t="str">
        <f t="shared" ref="Z3497" si="15443">IFERROR((Z3496-Z3495)/Z3496*100%,"")</f>
        <v/>
      </c>
      <c r="AA3497" s="107" t="str">
        <f>IFERROR((AA3496-AA3494)/AA3496*100%,"")</f>
        <v/>
      </c>
      <c r="AB3497" s="107" t="str">
        <f>IFERROR((AB3496-AB3494)/AB3496*100%,"")</f>
        <v/>
      </c>
      <c r="AC3497" s="194" t="str">
        <f t="shared" ref="AC3497" si="15444">IFERROR((AC3496-AC3495)/AC3496*100%,"")</f>
        <v/>
      </c>
      <c r="AD3497" s="194" t="str">
        <f t="shared" ref="AD3497" si="15445">IFERROR((AD3496-AD3495)/AD3496*100%,"")</f>
        <v/>
      </c>
      <c r="AE3497" s="194" t="str">
        <f t="shared" ref="AE3497" si="15446">IFERROR((AE3496-AE3495)/AE3496*100%,"")</f>
        <v/>
      </c>
      <c r="AF3497" s="194" t="str">
        <f t="shared" ref="AF3497" si="15447">IFERROR((AF3496-AF3495)/AF3496*100%,"")</f>
        <v/>
      </c>
      <c r="AG3497" s="194" t="str">
        <f t="shared" ref="AG3497" si="15448">IFERROR((AG3496-AG3495)/AG3496*100%,"")</f>
        <v/>
      </c>
      <c r="AH3497" s="194" t="str">
        <f t="shared" ref="AH3497" si="15449">IFERROR((AH3496-AH3495)/AH3496*100%,"")</f>
        <v/>
      </c>
      <c r="AI3497" s="194" t="str">
        <f t="shared" ref="AI3497" si="15450">IFERROR((AI3496-AI3495)/AI3496*100%,"")</f>
        <v/>
      </c>
      <c r="AJ3497" s="194" t="str">
        <f t="shared" ref="AJ3497" si="15451">IFERROR((AJ3496-AJ3495)/AJ3496*100%,"")</f>
        <v/>
      </c>
      <c r="AK3497" s="194" t="str">
        <f t="shared" ref="AK3497" si="15452">IFERROR((AK3496-AK3495)/AK3496*100%,"")</f>
        <v/>
      </c>
      <c r="AL3497" s="194" t="str">
        <f t="shared" ref="AL3497" si="15453">IFERROR((AL3496-AL3495)/AL3496*100%,"")</f>
        <v/>
      </c>
      <c r="AM3497" s="227" t="str">
        <f>IFERROR((AM3496-AM3494)/AM3496*100%,"")</f>
        <v/>
      </c>
    </row>
    <row r="3498" spans="1:39" customFormat="1" outlineLevel="1">
      <c r="A3498" t="str">
        <f>B3491&amp;C3498</f>
        <v>Surname, Forename5</v>
      </c>
      <c r="B3498" s="256"/>
      <c r="C3498" s="123">
        <v>5</v>
      </c>
      <c r="D3498" s="26" t="s">
        <v>22</v>
      </c>
      <c r="E3498" s="103"/>
      <c r="F3498" s="219"/>
      <c r="G3498" s="220"/>
      <c r="H3498" s="15"/>
      <c r="I3498" s="16"/>
      <c r="J3498" s="17"/>
      <c r="K3498" s="94"/>
      <c r="L3498" s="94"/>
      <c r="M3498" s="94"/>
      <c r="N3498" s="94"/>
      <c r="O3498" s="94"/>
      <c r="P3498" s="94"/>
      <c r="Q3498" s="17" t="str">
        <f>IF(SUM(K3498:P3498)=0,"",SUM(K3498:P3498))</f>
        <v/>
      </c>
      <c r="R3498" s="94"/>
      <c r="S3498" s="94"/>
      <c r="T3498" s="17" t="str">
        <f>IF(SUM(R3498:S3498)=0,"",SUM(R3498:S3498))</f>
        <v/>
      </c>
      <c r="U3498" s="17"/>
      <c r="V3498" s="94"/>
      <c r="W3498" s="17"/>
      <c r="X3498" s="94" t="str">
        <f>IFERROR(AVERAGE(V3498:W3498),"")</f>
        <v/>
      </c>
      <c r="Y3498" s="17"/>
      <c r="Z3498" s="17"/>
      <c r="AA3498" s="71"/>
      <c r="AB3498" s="17"/>
      <c r="AC3498" s="190" t="str">
        <f>IF(J3498="","",IF(J3498&lt;&gt;0,INT(25.4347*POWER((18-J3498),1.81)),0))</f>
        <v/>
      </c>
      <c r="AD3498" s="190" t="str">
        <f>IFERROR(IF(Q3498&lt;&gt;0,INT(0.14354*POWER(((10*Q3498)-220),1.4)),0),"")</f>
        <v/>
      </c>
      <c r="AE3498" s="190" t="str">
        <f>IFERROR(IF(T3498&lt;&gt;0,INT(51.39*POWER((T3498-1.5),1.05)),0),"")</f>
        <v/>
      </c>
      <c r="AF3498" s="190">
        <f>IF(U3498&lt;&gt;0,INT(0.8465*POWER(((100*U3498)-75),1.42)),0)</f>
        <v>0</v>
      </c>
      <c r="AG3498" s="190" t="str">
        <f>IFERROR(IF(X3498&lt;&gt;0,INT(1.53775*POWER((82-X3498),1.81)),0),"")</f>
        <v/>
      </c>
      <c r="AH3498" s="190" t="str">
        <f>IF(Y3498="","",IF(Y3498&lt;&gt;0,INT(5.74352*POWER((28.5-Y3498),1.92)),0))</f>
        <v/>
      </c>
      <c r="AI3498" s="190">
        <f>IF(Z3498&lt;&gt;0,INT(12.91*POWER((Z3498-4),1.1)),0)</f>
        <v>0</v>
      </c>
      <c r="AJ3498" s="190" t="str">
        <f>IF(AA3498="","",IF(AA3498&lt;&gt;0,INT(0.2797*POWER(((100*AA3498)),1.35)),0))</f>
        <v/>
      </c>
      <c r="AK3498" s="191" t="str">
        <f>IF(AB3498="","",IF(AB3498&lt;&gt;0,INT(100.14*POWER((AB3498-1),1.08)),0))</f>
        <v/>
      </c>
      <c r="AL3498" s="192">
        <f>COUNT(J3498,Q3498,T3498,X3498,Y3498,AA3498,AB3498)</f>
        <v>0</v>
      </c>
      <c r="AM3498" s="193" t="str">
        <f>IF(AL3498=0,"",SUM(AC3498:AK3498))</f>
        <v/>
      </c>
    </row>
    <row r="3499" spans="1:39" customFormat="1" outlineLevel="1">
      <c r="B3499" s="256"/>
      <c r="C3499" s="124" t="s">
        <v>65</v>
      </c>
      <c r="D3499" s="103"/>
      <c r="E3499" s="103"/>
      <c r="F3499" s="219"/>
      <c r="G3499" s="220"/>
      <c r="H3499" s="104"/>
      <c r="I3499" s="105"/>
      <c r="J3499" s="107" t="str">
        <f>IFERROR((J3496-J3498)/J3498*100%,"")</f>
        <v/>
      </c>
      <c r="K3499" s="107" t="str">
        <f t="shared" ref="K3499:T3499" si="15454">IFERROR((K3498-K3496)/K3498*100%,"")</f>
        <v/>
      </c>
      <c r="L3499" s="107" t="str">
        <f t="shared" si="15454"/>
        <v/>
      </c>
      <c r="M3499" s="107" t="str">
        <f t="shared" si="15454"/>
        <v/>
      </c>
      <c r="N3499" s="107" t="str">
        <f t="shared" si="15454"/>
        <v/>
      </c>
      <c r="O3499" s="107" t="str">
        <f t="shared" si="15454"/>
        <v/>
      </c>
      <c r="P3499" s="107" t="str">
        <f t="shared" si="15454"/>
        <v/>
      </c>
      <c r="Q3499" s="107" t="str">
        <f t="shared" si="15454"/>
        <v/>
      </c>
      <c r="R3499" s="107" t="str">
        <f t="shared" si="15454"/>
        <v/>
      </c>
      <c r="S3499" s="107" t="str">
        <f t="shared" si="15454"/>
        <v/>
      </c>
      <c r="T3499" s="107" t="str">
        <f t="shared" si="15454"/>
        <v/>
      </c>
      <c r="U3499" s="107" t="str">
        <f t="shared" ref="U3499" si="15455">IFERROR((U3498-U3497)/U3498*100%,"")</f>
        <v/>
      </c>
      <c r="V3499" s="107" t="str">
        <f>IFERROR((V3496-V3498)/V3498*100%,"")</f>
        <v/>
      </c>
      <c r="W3499" s="107" t="str">
        <f>IFERROR((W3496-W3498)/W3498*100%,"")</f>
        <v/>
      </c>
      <c r="X3499" s="107" t="str">
        <f>IFERROR((X3496-X3498)/X3498*100%,"")</f>
        <v/>
      </c>
      <c r="Y3499" s="107" t="str">
        <f>IFERROR((Y3496-Y3498)/Y3498*100%,"")</f>
        <v/>
      </c>
      <c r="Z3499" s="107" t="str">
        <f t="shared" ref="Z3499" si="15456">IFERROR((Z3498-Z3497)/Z3498*100%,"")</f>
        <v/>
      </c>
      <c r="AA3499" s="107" t="str">
        <f>IFERROR((AA3498-AA3496)/AA3498*100%,"")</f>
        <v/>
      </c>
      <c r="AB3499" s="107" t="str">
        <f>IFERROR((AB3498-AB3496)/AB3498*100%,"")</f>
        <v/>
      </c>
      <c r="AC3499" s="194" t="str">
        <f t="shared" ref="AC3499" si="15457">IFERROR((AC3498-AC3497)/AC3498*100%,"")</f>
        <v/>
      </c>
      <c r="AD3499" s="194" t="str">
        <f t="shared" ref="AD3499" si="15458">IFERROR((AD3498-AD3497)/AD3498*100%,"")</f>
        <v/>
      </c>
      <c r="AE3499" s="194" t="str">
        <f t="shared" ref="AE3499" si="15459">IFERROR((AE3498-AE3497)/AE3498*100%,"")</f>
        <v/>
      </c>
      <c r="AF3499" s="194" t="str">
        <f t="shared" ref="AF3499" si="15460">IFERROR((AF3498-AF3497)/AF3498*100%,"")</f>
        <v/>
      </c>
      <c r="AG3499" s="194" t="str">
        <f t="shared" ref="AG3499" si="15461">IFERROR((AG3498-AG3497)/AG3498*100%,"")</f>
        <v/>
      </c>
      <c r="AH3499" s="194" t="str">
        <f t="shared" ref="AH3499" si="15462">IFERROR((AH3498-AH3497)/AH3498*100%,"")</f>
        <v/>
      </c>
      <c r="AI3499" s="194" t="str">
        <f t="shared" ref="AI3499" si="15463">IFERROR((AI3498-AI3497)/AI3498*100%,"")</f>
        <v/>
      </c>
      <c r="AJ3499" s="194" t="str">
        <f t="shared" ref="AJ3499" si="15464">IFERROR((AJ3498-AJ3497)/AJ3498*100%,"")</f>
        <v/>
      </c>
      <c r="AK3499" s="194" t="str">
        <f t="shared" ref="AK3499" si="15465">IFERROR((AK3498-AK3497)/AK3498*100%,"")</f>
        <v/>
      </c>
      <c r="AL3499" s="194" t="str">
        <f t="shared" ref="AL3499" si="15466">IFERROR((AL3498-AL3497)/AL3498*100%,"")</f>
        <v/>
      </c>
      <c r="AM3499" s="227" t="str">
        <f>IFERROR((AM3498-AM3496)/AM3498*100%,"")</f>
        <v/>
      </c>
    </row>
    <row r="3500" spans="1:39" customFormat="1" outlineLevel="1">
      <c r="A3500" t="str">
        <f>B3491&amp;C3500</f>
        <v>Surname, Forename6</v>
      </c>
      <c r="B3500" s="256"/>
      <c r="C3500" s="123">
        <v>6</v>
      </c>
      <c r="D3500" s="26" t="s">
        <v>22</v>
      </c>
      <c r="E3500" s="103"/>
      <c r="F3500" s="219"/>
      <c r="G3500" s="220"/>
      <c r="H3500" s="15"/>
      <c r="I3500" s="16"/>
      <c r="J3500" s="17"/>
      <c r="K3500" s="94"/>
      <c r="L3500" s="94"/>
      <c r="M3500" s="94"/>
      <c r="N3500" s="94"/>
      <c r="O3500" s="94"/>
      <c r="P3500" s="94"/>
      <c r="Q3500" s="17" t="str">
        <f>IF(SUM(K3500:P3500)=0,"",SUM(K3500:P3500))</f>
        <v/>
      </c>
      <c r="R3500" s="94"/>
      <c r="S3500" s="94"/>
      <c r="T3500" s="17" t="str">
        <f>IF(SUM(R3500:S3500)=0,"",SUM(R3500:S3500))</f>
        <v/>
      </c>
      <c r="U3500" s="17"/>
      <c r="V3500" s="94"/>
      <c r="W3500" s="17"/>
      <c r="X3500" s="94" t="str">
        <f>IFERROR(AVERAGE(V3500:W3500),"")</f>
        <v/>
      </c>
      <c r="Y3500" s="17"/>
      <c r="Z3500" s="17"/>
      <c r="AA3500" s="71"/>
      <c r="AB3500" s="17"/>
      <c r="AC3500" s="190" t="str">
        <f>IF(J3500="","",IF(J3500&lt;&gt;0,INT(25.4347*POWER((18-J3500),1.81)),0))</f>
        <v/>
      </c>
      <c r="AD3500" s="190" t="str">
        <f>IFERROR(IF(Q3500&lt;&gt;0,INT(0.14354*POWER(((10*Q3500)-220),1.4)),0),"")</f>
        <v/>
      </c>
      <c r="AE3500" s="190" t="str">
        <f>IFERROR(IF(T3500&lt;&gt;0,INT(51.39*POWER((T3500-1.5),1.05)),0),"")</f>
        <v/>
      </c>
      <c r="AF3500" s="190">
        <f>IF(U3500&lt;&gt;0,INT(0.8465*POWER(((100*U3500)-75),1.42)),0)</f>
        <v>0</v>
      </c>
      <c r="AG3500" s="190" t="str">
        <f>IFERROR(IF(X3500&lt;&gt;0,INT(1.53775*POWER((82-X3500),1.81)),0),"")</f>
        <v/>
      </c>
      <c r="AH3500" s="190" t="str">
        <f>IF(Y3500="","",IF(Y3500&lt;&gt;0,INT(5.74352*POWER((28.5-Y3500),1.92)),0))</f>
        <v/>
      </c>
      <c r="AI3500" s="190">
        <f>IF(Z3500&lt;&gt;0,INT(12.91*POWER((Z3500-4),1.1)),0)</f>
        <v>0</v>
      </c>
      <c r="AJ3500" s="190" t="str">
        <f>IF(AA3500="","",IF(AA3500&lt;&gt;0,INT(0.2797*POWER(((100*AA3500)),1.35)),0))</f>
        <v/>
      </c>
      <c r="AK3500" s="191" t="str">
        <f>IF(AB3500="","",IF(AB3500&lt;&gt;0,INT(100.14*POWER((AB3500-1),1.08)),0))</f>
        <v/>
      </c>
      <c r="AL3500" s="192">
        <f>COUNT(J3500,Q3500,T3500,X3500,Y3500,AA3500,AB3500)</f>
        <v>0</v>
      </c>
      <c r="AM3500" s="193" t="str">
        <f>IF(AL3500=0,"",SUM(AC3500:AK3500))</f>
        <v/>
      </c>
    </row>
    <row r="3501" spans="1:39" customFormat="1" outlineLevel="1">
      <c r="B3501" s="256"/>
      <c r="C3501" s="124" t="s">
        <v>65</v>
      </c>
      <c r="D3501" s="103"/>
      <c r="E3501" s="103"/>
      <c r="F3501" s="219"/>
      <c r="G3501" s="220"/>
      <c r="H3501" s="104"/>
      <c r="I3501" s="105"/>
      <c r="J3501" s="107" t="str">
        <f>IFERROR((J3498-J3500)/J3500*100%,"")</f>
        <v/>
      </c>
      <c r="K3501" s="107" t="str">
        <f t="shared" ref="K3501:T3501" si="15467">IFERROR((K3500-K3498)/K3500*100%,"")</f>
        <v/>
      </c>
      <c r="L3501" s="107" t="str">
        <f t="shared" si="15467"/>
        <v/>
      </c>
      <c r="M3501" s="107" t="str">
        <f t="shared" si="15467"/>
        <v/>
      </c>
      <c r="N3501" s="107" t="str">
        <f t="shared" si="15467"/>
        <v/>
      </c>
      <c r="O3501" s="107" t="str">
        <f t="shared" si="15467"/>
        <v/>
      </c>
      <c r="P3501" s="107" t="str">
        <f t="shared" si="15467"/>
        <v/>
      </c>
      <c r="Q3501" s="107" t="str">
        <f t="shared" si="15467"/>
        <v/>
      </c>
      <c r="R3501" s="107" t="str">
        <f t="shared" si="15467"/>
        <v/>
      </c>
      <c r="S3501" s="107" t="str">
        <f t="shared" si="15467"/>
        <v/>
      </c>
      <c r="T3501" s="107" t="str">
        <f t="shared" si="15467"/>
        <v/>
      </c>
      <c r="U3501" s="107" t="str">
        <f t="shared" ref="U3501" si="15468">IFERROR((U3500-U3499)/U3500*100%,"")</f>
        <v/>
      </c>
      <c r="V3501" s="107" t="str">
        <f>IFERROR((V3498-V3500)/V3500*100%,"")</f>
        <v/>
      </c>
      <c r="W3501" s="107" t="str">
        <f>IFERROR((W3498-W3500)/W3500*100%,"")</f>
        <v/>
      </c>
      <c r="X3501" s="107" t="str">
        <f>IFERROR((X3498-X3500)/X3500*100%,"")</f>
        <v/>
      </c>
      <c r="Y3501" s="107" t="str">
        <f>IFERROR((Y3498-Y3500)/Y3500*100%,"")</f>
        <v/>
      </c>
      <c r="Z3501" s="107" t="str">
        <f t="shared" ref="Z3501" si="15469">IFERROR((Z3500-Z3499)/Z3500*100%,"")</f>
        <v/>
      </c>
      <c r="AA3501" s="107" t="str">
        <f>IFERROR((AA3500-AA3498)/AA3500*100%,"")</f>
        <v/>
      </c>
      <c r="AB3501" s="107" t="str">
        <f>IFERROR((AB3500-AB3498)/AB3500*100%,"")</f>
        <v/>
      </c>
      <c r="AC3501" s="194" t="str">
        <f t="shared" ref="AC3501" si="15470">IFERROR((AC3500-AC3499)/AC3500*100%,"")</f>
        <v/>
      </c>
      <c r="AD3501" s="194" t="str">
        <f t="shared" ref="AD3501" si="15471">IFERROR((AD3500-AD3499)/AD3500*100%,"")</f>
        <v/>
      </c>
      <c r="AE3501" s="194" t="str">
        <f t="shared" ref="AE3501" si="15472">IFERROR((AE3500-AE3499)/AE3500*100%,"")</f>
        <v/>
      </c>
      <c r="AF3501" s="194" t="str">
        <f t="shared" ref="AF3501" si="15473">IFERROR((AF3500-AF3499)/AF3500*100%,"")</f>
        <v/>
      </c>
      <c r="AG3501" s="194" t="str">
        <f t="shared" ref="AG3501" si="15474">IFERROR((AG3500-AG3499)/AG3500*100%,"")</f>
        <v/>
      </c>
      <c r="AH3501" s="194" t="str">
        <f t="shared" ref="AH3501" si="15475">IFERROR((AH3500-AH3499)/AH3500*100%,"")</f>
        <v/>
      </c>
      <c r="AI3501" s="194" t="str">
        <f t="shared" ref="AI3501" si="15476">IFERROR((AI3500-AI3499)/AI3500*100%,"")</f>
        <v/>
      </c>
      <c r="AJ3501" s="194" t="str">
        <f t="shared" ref="AJ3501" si="15477">IFERROR((AJ3500-AJ3499)/AJ3500*100%,"")</f>
        <v/>
      </c>
      <c r="AK3501" s="194" t="str">
        <f t="shared" ref="AK3501" si="15478">IFERROR((AK3500-AK3499)/AK3500*100%,"")</f>
        <v/>
      </c>
      <c r="AL3501" s="194" t="str">
        <f t="shared" ref="AL3501" si="15479">IFERROR((AL3500-AL3499)/AL3500*100%,"")</f>
        <v/>
      </c>
      <c r="AM3501" s="227" t="str">
        <f>IFERROR((AM3500-AM3498)/AM3500*100%,"")</f>
        <v/>
      </c>
    </row>
    <row r="3502" spans="1:39" customFormat="1" outlineLevel="1">
      <c r="A3502" t="str">
        <f>B3491&amp;C3502</f>
        <v>Surname, Forename7</v>
      </c>
      <c r="B3502" s="256"/>
      <c r="C3502" s="123">
        <v>7</v>
      </c>
      <c r="D3502" s="26" t="s">
        <v>22</v>
      </c>
      <c r="E3502" s="103"/>
      <c r="F3502" s="219"/>
      <c r="G3502" s="220"/>
      <c r="H3502" s="15"/>
      <c r="I3502" s="16"/>
      <c r="J3502" s="17"/>
      <c r="K3502" s="94"/>
      <c r="L3502" s="94"/>
      <c r="M3502" s="94"/>
      <c r="N3502" s="94"/>
      <c r="O3502" s="94"/>
      <c r="P3502" s="94"/>
      <c r="Q3502" s="17" t="str">
        <f>IF(SUM(K3502:P3502)=0,"",SUM(K3502:P3502))</f>
        <v/>
      </c>
      <c r="R3502" s="94"/>
      <c r="S3502" s="94"/>
      <c r="T3502" s="17" t="str">
        <f>IF(SUM(R3502:S3502)=0,"",SUM(R3502:S3502))</f>
        <v/>
      </c>
      <c r="U3502" s="17"/>
      <c r="V3502" s="94"/>
      <c r="W3502" s="17"/>
      <c r="X3502" s="94" t="str">
        <f>IFERROR(AVERAGE(V3502:W3502),"")</f>
        <v/>
      </c>
      <c r="Y3502" s="17"/>
      <c r="Z3502" s="17"/>
      <c r="AA3502" s="71"/>
      <c r="AB3502" s="17"/>
      <c r="AC3502" s="190" t="str">
        <f>IF(J3502="","",IF(J3502&lt;&gt;0,INT(25.4347*POWER((18-J3502),1.81)),0))</f>
        <v/>
      </c>
      <c r="AD3502" s="190" t="str">
        <f>IFERROR(IF(Q3502&lt;&gt;0,INT(0.14354*POWER(((10*Q3502)-220),1.4)),0),"")</f>
        <v/>
      </c>
      <c r="AE3502" s="190" t="str">
        <f>IFERROR(IF(T3502&lt;&gt;0,INT(51.39*POWER((T3502-1.5),1.05)),0),"")</f>
        <v/>
      </c>
      <c r="AF3502" s="190">
        <f>IF(U3502&lt;&gt;0,INT(0.8465*POWER(((100*U3502)-75),1.42)),0)</f>
        <v>0</v>
      </c>
      <c r="AG3502" s="190" t="str">
        <f>IFERROR(IF(X3502&lt;&gt;0,INT(1.53775*POWER((82-X3502),1.81)),0),"")</f>
        <v/>
      </c>
      <c r="AH3502" s="190" t="str">
        <f>IF(Y3502="","",IF(Y3502&lt;&gt;0,INT(5.74352*POWER((28.5-Y3502),1.92)),0))</f>
        <v/>
      </c>
      <c r="AI3502" s="190">
        <f>IF(Z3502&lt;&gt;0,INT(12.91*POWER((Z3502-4),1.1)),0)</f>
        <v>0</v>
      </c>
      <c r="AJ3502" s="190" t="str">
        <f>IF(AA3502="","",IF(AA3502&lt;&gt;0,INT(0.2797*POWER(((100*AA3502)),1.35)),0))</f>
        <v/>
      </c>
      <c r="AK3502" s="191" t="str">
        <f>IF(AB3502="","",IF(AB3502&lt;&gt;0,INT(100.14*POWER((AB3502-1),1.08)),0))</f>
        <v/>
      </c>
      <c r="AL3502" s="192">
        <f>COUNT(J3502,Q3502,T3502,X3502,Y3502,AA3502,AB3502)</f>
        <v>0</v>
      </c>
      <c r="AM3502" s="193" t="str">
        <f>IF(AL3502=0,"",SUM(AC3502:AK3502))</f>
        <v/>
      </c>
    </row>
    <row r="3503" spans="1:39" customFormat="1" outlineLevel="1">
      <c r="B3503" s="256"/>
      <c r="C3503" s="124" t="s">
        <v>65</v>
      </c>
      <c r="D3503" s="103"/>
      <c r="E3503" s="103"/>
      <c r="F3503" s="219"/>
      <c r="G3503" s="220"/>
      <c r="H3503" s="104"/>
      <c r="I3503" s="105"/>
      <c r="J3503" s="107" t="str">
        <f>IFERROR((J3500-J3502)/J3502*100%,"")</f>
        <v/>
      </c>
      <c r="K3503" s="107" t="str">
        <f t="shared" ref="K3503:T3503" si="15480">IFERROR((K3502-K3500)/K3502*100%,"")</f>
        <v/>
      </c>
      <c r="L3503" s="107" t="str">
        <f t="shared" si="15480"/>
        <v/>
      </c>
      <c r="M3503" s="107" t="str">
        <f t="shared" si="15480"/>
        <v/>
      </c>
      <c r="N3503" s="107" t="str">
        <f t="shared" si="15480"/>
        <v/>
      </c>
      <c r="O3503" s="107" t="str">
        <f t="shared" si="15480"/>
        <v/>
      </c>
      <c r="P3503" s="107" t="str">
        <f t="shared" si="15480"/>
        <v/>
      </c>
      <c r="Q3503" s="107" t="str">
        <f t="shared" si="15480"/>
        <v/>
      </c>
      <c r="R3503" s="107" t="str">
        <f t="shared" si="15480"/>
        <v/>
      </c>
      <c r="S3503" s="107" t="str">
        <f t="shared" si="15480"/>
        <v/>
      </c>
      <c r="T3503" s="107" t="str">
        <f t="shared" si="15480"/>
        <v/>
      </c>
      <c r="U3503" s="107" t="str">
        <f t="shared" ref="U3503" si="15481">IFERROR((U3502-U3501)/U3502*100%,"")</f>
        <v/>
      </c>
      <c r="V3503" s="107" t="str">
        <f>IFERROR((V3500-V3502)/V3502*100%,"")</f>
        <v/>
      </c>
      <c r="W3503" s="107" t="str">
        <f>IFERROR((W3500-W3502)/W3502*100%,"")</f>
        <v/>
      </c>
      <c r="X3503" s="107" t="str">
        <f>IFERROR((X3500-X3502)/X3502*100%,"")</f>
        <v/>
      </c>
      <c r="Y3503" s="107" t="str">
        <f>IFERROR((Y3500-Y3502)/Y3502*100%,"")</f>
        <v/>
      </c>
      <c r="Z3503" s="107" t="str">
        <f t="shared" ref="Z3503" si="15482">IFERROR((Z3502-Z3501)/Z3502*100%,"")</f>
        <v/>
      </c>
      <c r="AA3503" s="107" t="str">
        <f>IFERROR((AA3502-AA3500)/AA3502*100%,"")</f>
        <v/>
      </c>
      <c r="AB3503" s="107" t="str">
        <f>IFERROR((AB3502-AB3500)/AB3502*100%,"")</f>
        <v/>
      </c>
      <c r="AC3503" s="194" t="str">
        <f t="shared" ref="AC3503" si="15483">IFERROR((AC3502-AC3501)/AC3502*100%,"")</f>
        <v/>
      </c>
      <c r="AD3503" s="194" t="str">
        <f t="shared" ref="AD3503" si="15484">IFERROR((AD3502-AD3501)/AD3502*100%,"")</f>
        <v/>
      </c>
      <c r="AE3503" s="194" t="str">
        <f t="shared" ref="AE3503" si="15485">IFERROR((AE3502-AE3501)/AE3502*100%,"")</f>
        <v/>
      </c>
      <c r="AF3503" s="194" t="str">
        <f t="shared" ref="AF3503" si="15486">IFERROR((AF3502-AF3501)/AF3502*100%,"")</f>
        <v/>
      </c>
      <c r="AG3503" s="194" t="str">
        <f t="shared" ref="AG3503" si="15487">IFERROR((AG3502-AG3501)/AG3502*100%,"")</f>
        <v/>
      </c>
      <c r="AH3503" s="194" t="str">
        <f t="shared" ref="AH3503" si="15488">IFERROR((AH3502-AH3501)/AH3502*100%,"")</f>
        <v/>
      </c>
      <c r="AI3503" s="194" t="str">
        <f t="shared" ref="AI3503" si="15489">IFERROR((AI3502-AI3501)/AI3502*100%,"")</f>
        <v/>
      </c>
      <c r="AJ3503" s="194" t="str">
        <f t="shared" ref="AJ3503" si="15490">IFERROR((AJ3502-AJ3501)/AJ3502*100%,"")</f>
        <v/>
      </c>
      <c r="AK3503" s="194" t="str">
        <f t="shared" ref="AK3503" si="15491">IFERROR((AK3502-AK3501)/AK3502*100%,"")</f>
        <v/>
      </c>
      <c r="AL3503" s="194" t="str">
        <f t="shared" ref="AL3503" si="15492">IFERROR((AL3502-AL3501)/AL3502*100%,"")</f>
        <v/>
      </c>
      <c r="AM3503" s="227" t="str">
        <f>IFERROR((AM3502-AM3500)/AM3502*100%,"")</f>
        <v/>
      </c>
    </row>
    <row r="3504" spans="1:39" customFormat="1" outlineLevel="1">
      <c r="A3504" t="str">
        <f>B3491&amp;C3504</f>
        <v>Surname, Forename8</v>
      </c>
      <c r="B3504" s="256"/>
      <c r="C3504" s="123">
        <v>8</v>
      </c>
      <c r="D3504" s="26" t="s">
        <v>22</v>
      </c>
      <c r="E3504" s="103"/>
      <c r="F3504" s="219"/>
      <c r="G3504" s="220"/>
      <c r="H3504" s="15"/>
      <c r="I3504" s="16"/>
      <c r="J3504" s="17"/>
      <c r="K3504" s="94"/>
      <c r="L3504" s="94"/>
      <c r="M3504" s="94"/>
      <c r="N3504" s="94"/>
      <c r="O3504" s="94"/>
      <c r="P3504" s="94"/>
      <c r="Q3504" s="17" t="str">
        <f>IF(SUM(K3504:P3504)=0,"",SUM(K3504:P3504))</f>
        <v/>
      </c>
      <c r="R3504" s="94"/>
      <c r="S3504" s="94"/>
      <c r="T3504" s="17" t="str">
        <f>IF(SUM(R3504:S3504)=0,"",SUM(R3504:S3504))</f>
        <v/>
      </c>
      <c r="U3504" s="17"/>
      <c r="V3504" s="94"/>
      <c r="W3504" s="17"/>
      <c r="X3504" s="94" t="str">
        <f>IFERROR(AVERAGE(V3504:W3504),"")</f>
        <v/>
      </c>
      <c r="Y3504" s="17"/>
      <c r="Z3504" s="17"/>
      <c r="AA3504" s="71"/>
      <c r="AB3504" s="17"/>
      <c r="AC3504" s="190" t="str">
        <f>IF(J3504="","",IF(J3504&lt;&gt;0,INT(25.4347*POWER((18-J3504),1.81)),0))</f>
        <v/>
      </c>
      <c r="AD3504" s="190" t="str">
        <f>IFERROR(IF(Q3504&lt;&gt;0,INT(0.14354*POWER(((10*Q3504)-220),1.4)),0),"")</f>
        <v/>
      </c>
      <c r="AE3504" s="190" t="str">
        <f>IFERROR(IF(T3504&lt;&gt;0,INT(51.39*POWER((T3504-1.5),1.05)),0),"")</f>
        <v/>
      </c>
      <c r="AF3504" s="190">
        <f>IF(U3504&lt;&gt;0,INT(0.8465*POWER(((100*U3504)-75),1.42)),0)</f>
        <v>0</v>
      </c>
      <c r="AG3504" s="190" t="str">
        <f>IFERROR(IF(X3504&lt;&gt;0,INT(1.53775*POWER((82-X3504),1.81)),0),"")</f>
        <v/>
      </c>
      <c r="AH3504" s="190" t="str">
        <f>IF(Y3504="","",IF(Y3504&lt;&gt;0,INT(5.74352*POWER((28.5-Y3504),1.92)),0))</f>
        <v/>
      </c>
      <c r="AI3504" s="190">
        <f>IF(Z3504&lt;&gt;0,INT(12.91*POWER((Z3504-4),1.1)),0)</f>
        <v>0</v>
      </c>
      <c r="AJ3504" s="190" t="str">
        <f>IF(AA3504="","",IF(AA3504&lt;&gt;0,INT(0.2797*POWER(((100*AA3504)),1.35)),0))</f>
        <v/>
      </c>
      <c r="AK3504" s="191" t="str">
        <f>IF(AB3504="","",IF(AB3504&lt;&gt;0,INT(100.14*POWER((AB3504-1),1.08)),0))</f>
        <v/>
      </c>
      <c r="AL3504" s="192">
        <f>COUNT(J3504,Q3504,T3504,X3504,Y3504,AA3504,AB3504)</f>
        <v>0</v>
      </c>
      <c r="AM3504" s="193" t="str">
        <f>IF(AL3504=0,"",SUM(AC3504:AK3504))</f>
        <v/>
      </c>
    </row>
    <row r="3505" spans="1:39" customFormat="1" outlineLevel="1">
      <c r="B3505" s="256"/>
      <c r="C3505" s="124" t="s">
        <v>65</v>
      </c>
      <c r="D3505" s="103"/>
      <c r="E3505" s="103"/>
      <c r="F3505" s="219"/>
      <c r="G3505" s="220"/>
      <c r="H3505" s="104"/>
      <c r="I3505" s="105"/>
      <c r="J3505" s="107" t="str">
        <f>IFERROR((J3502-J3504)/J3504*100%,"")</f>
        <v/>
      </c>
      <c r="K3505" s="107" t="str">
        <f t="shared" ref="K3505:T3505" si="15493">IFERROR((K3504-K3502)/K3504*100%,"")</f>
        <v/>
      </c>
      <c r="L3505" s="107" t="str">
        <f t="shared" si="15493"/>
        <v/>
      </c>
      <c r="M3505" s="107" t="str">
        <f t="shared" si="15493"/>
        <v/>
      </c>
      <c r="N3505" s="107" t="str">
        <f t="shared" si="15493"/>
        <v/>
      </c>
      <c r="O3505" s="107" t="str">
        <f t="shared" si="15493"/>
        <v/>
      </c>
      <c r="P3505" s="107" t="str">
        <f t="shared" si="15493"/>
        <v/>
      </c>
      <c r="Q3505" s="107" t="str">
        <f t="shared" si="15493"/>
        <v/>
      </c>
      <c r="R3505" s="107" t="str">
        <f t="shared" si="15493"/>
        <v/>
      </c>
      <c r="S3505" s="107" t="str">
        <f t="shared" si="15493"/>
        <v/>
      </c>
      <c r="T3505" s="107" t="str">
        <f t="shared" si="15493"/>
        <v/>
      </c>
      <c r="U3505" s="107" t="str">
        <f t="shared" ref="U3505" si="15494">IFERROR((U3504-U3503)/U3504*100%,"")</f>
        <v/>
      </c>
      <c r="V3505" s="107" t="str">
        <f>IFERROR((V3502-V3504)/V3504*100%,"")</f>
        <v/>
      </c>
      <c r="W3505" s="107" t="str">
        <f>IFERROR((W3502-W3504)/W3504*100%,"")</f>
        <v/>
      </c>
      <c r="X3505" s="107" t="str">
        <f>IFERROR((X3502-X3504)/X3504*100%,"")</f>
        <v/>
      </c>
      <c r="Y3505" s="107" t="str">
        <f>IFERROR((Y3502-Y3504)/Y3504*100%,"")</f>
        <v/>
      </c>
      <c r="Z3505" s="107" t="str">
        <f t="shared" ref="Z3505" si="15495">IFERROR((Z3504-Z3503)/Z3504*100%,"")</f>
        <v/>
      </c>
      <c r="AA3505" s="107" t="str">
        <f>IFERROR((AA3504-AA3502)/AA3504*100%,"")</f>
        <v/>
      </c>
      <c r="AB3505" s="107" t="str">
        <f>IFERROR((AB3504-AB3502)/AB3504*100%,"")</f>
        <v/>
      </c>
      <c r="AC3505" s="194" t="str">
        <f t="shared" ref="AC3505" si="15496">IFERROR((AC3504-AC3503)/AC3504*100%,"")</f>
        <v/>
      </c>
      <c r="AD3505" s="194" t="str">
        <f t="shared" ref="AD3505" si="15497">IFERROR((AD3504-AD3503)/AD3504*100%,"")</f>
        <v/>
      </c>
      <c r="AE3505" s="194" t="str">
        <f t="shared" ref="AE3505" si="15498">IFERROR((AE3504-AE3503)/AE3504*100%,"")</f>
        <v/>
      </c>
      <c r="AF3505" s="194" t="str">
        <f t="shared" ref="AF3505" si="15499">IFERROR((AF3504-AF3503)/AF3504*100%,"")</f>
        <v/>
      </c>
      <c r="AG3505" s="194" t="str">
        <f t="shared" ref="AG3505" si="15500">IFERROR((AG3504-AG3503)/AG3504*100%,"")</f>
        <v/>
      </c>
      <c r="AH3505" s="194" t="str">
        <f t="shared" ref="AH3505" si="15501">IFERROR((AH3504-AH3503)/AH3504*100%,"")</f>
        <v/>
      </c>
      <c r="AI3505" s="194" t="str">
        <f t="shared" ref="AI3505" si="15502">IFERROR((AI3504-AI3503)/AI3504*100%,"")</f>
        <v/>
      </c>
      <c r="AJ3505" s="194" t="str">
        <f t="shared" ref="AJ3505" si="15503">IFERROR((AJ3504-AJ3503)/AJ3504*100%,"")</f>
        <v/>
      </c>
      <c r="AK3505" s="194" t="str">
        <f t="shared" ref="AK3505" si="15504">IFERROR((AK3504-AK3503)/AK3504*100%,"")</f>
        <v/>
      </c>
      <c r="AL3505" s="194" t="str">
        <f t="shared" ref="AL3505" si="15505">IFERROR((AL3504-AL3503)/AL3504*100%,"")</f>
        <v/>
      </c>
      <c r="AM3505" s="227" t="str">
        <f>IFERROR((AM3504-AM3502)/AM3504*100%,"")</f>
        <v/>
      </c>
    </row>
    <row r="3506" spans="1:39" customFormat="1" outlineLevel="1">
      <c r="A3506" t="str">
        <f>B3491&amp;C3506</f>
        <v>Surname, Forename9</v>
      </c>
      <c r="B3506" s="256"/>
      <c r="C3506" s="123">
        <v>9</v>
      </c>
      <c r="D3506" s="26" t="s">
        <v>22</v>
      </c>
      <c r="E3506" s="103"/>
      <c r="F3506" s="219"/>
      <c r="G3506" s="220"/>
      <c r="H3506" s="15"/>
      <c r="I3506" s="16"/>
      <c r="J3506" s="17"/>
      <c r="K3506" s="94"/>
      <c r="L3506" s="94"/>
      <c r="M3506" s="94"/>
      <c r="N3506" s="94"/>
      <c r="O3506" s="94"/>
      <c r="P3506" s="94"/>
      <c r="Q3506" s="17" t="str">
        <f>IF(SUM(K3506:P3506)=0,"",SUM(K3506:P3506))</f>
        <v/>
      </c>
      <c r="R3506" s="94"/>
      <c r="S3506" s="94"/>
      <c r="T3506" s="17" t="str">
        <f>IF(SUM(R3506:S3506)=0,"",SUM(R3506:S3506))</f>
        <v/>
      </c>
      <c r="U3506" s="17"/>
      <c r="V3506" s="94"/>
      <c r="W3506" s="17"/>
      <c r="X3506" s="94" t="str">
        <f>IFERROR(AVERAGE(V3506:W3506),"")</f>
        <v/>
      </c>
      <c r="Y3506" s="17"/>
      <c r="Z3506" s="17"/>
      <c r="AA3506" s="71"/>
      <c r="AB3506" s="17"/>
      <c r="AC3506" s="190" t="str">
        <f>IF(J3506="","",IF(J3506&lt;&gt;0,INT(25.4347*POWER((18-J3506),1.81)),0))</f>
        <v/>
      </c>
      <c r="AD3506" s="190" t="str">
        <f>IFERROR(IF(Q3506&lt;&gt;0,INT(0.14354*POWER(((10*Q3506)-220),1.4)),0),"")</f>
        <v/>
      </c>
      <c r="AE3506" s="190" t="str">
        <f>IFERROR(IF(T3506&lt;&gt;0,INT(51.39*POWER((T3506-1.5),1.05)),0),"")</f>
        <v/>
      </c>
      <c r="AF3506" s="190">
        <f>IF(U3506&lt;&gt;0,INT(0.8465*POWER(((100*U3506)-75),1.42)),0)</f>
        <v>0</v>
      </c>
      <c r="AG3506" s="190" t="str">
        <f>IFERROR(IF(X3506&lt;&gt;0,INT(1.53775*POWER((82-X3506),1.81)),0),"")</f>
        <v/>
      </c>
      <c r="AH3506" s="190" t="str">
        <f>IF(Y3506="","",IF(Y3506&lt;&gt;0,INT(5.74352*POWER((28.5-Y3506),1.92)),0))</f>
        <v/>
      </c>
      <c r="AI3506" s="190">
        <f>IF(Z3506&lt;&gt;0,INT(12.91*POWER((Z3506-4),1.1)),0)</f>
        <v>0</v>
      </c>
      <c r="AJ3506" s="190" t="str">
        <f>IF(AA3506="","",IF(AA3506&lt;&gt;0,INT(0.2797*POWER(((100*AA3506)),1.35)),0))</f>
        <v/>
      </c>
      <c r="AK3506" s="191" t="str">
        <f>IF(AB3506="","",IF(AB3506&lt;&gt;0,INT(100.14*POWER((AB3506-1),1.08)),0))</f>
        <v/>
      </c>
      <c r="AL3506" s="192">
        <f>COUNT(J3506,Q3506,T3506,X3506,Y3506,AA3506,AB3506)</f>
        <v>0</v>
      </c>
      <c r="AM3506" s="193" t="str">
        <f>IF(AL3506=0,"",SUM(AC3506:AK3506))</f>
        <v/>
      </c>
    </row>
    <row r="3507" spans="1:39" customFormat="1" outlineLevel="1">
      <c r="B3507" s="256"/>
      <c r="C3507" s="124" t="s">
        <v>65</v>
      </c>
      <c r="D3507" s="33"/>
      <c r="E3507" s="33"/>
      <c r="F3507" s="221"/>
      <c r="G3507" s="222"/>
      <c r="H3507" s="18"/>
      <c r="I3507" s="44"/>
      <c r="J3507" s="107" t="str">
        <f>IFERROR((J3504-J3506)/J3506*100%,"")</f>
        <v/>
      </c>
      <c r="K3507" s="107" t="str">
        <f t="shared" ref="K3507:T3507" si="15506">IFERROR((K3506-K3504)/K3506*100%,"")</f>
        <v/>
      </c>
      <c r="L3507" s="107" t="str">
        <f t="shared" si="15506"/>
        <v/>
      </c>
      <c r="M3507" s="107" t="str">
        <f t="shared" si="15506"/>
        <v/>
      </c>
      <c r="N3507" s="107" t="str">
        <f t="shared" si="15506"/>
        <v/>
      </c>
      <c r="O3507" s="107" t="str">
        <f t="shared" si="15506"/>
        <v/>
      </c>
      <c r="P3507" s="107" t="str">
        <f t="shared" si="15506"/>
        <v/>
      </c>
      <c r="Q3507" s="107" t="str">
        <f t="shared" si="15506"/>
        <v/>
      </c>
      <c r="R3507" s="107" t="str">
        <f t="shared" si="15506"/>
        <v/>
      </c>
      <c r="S3507" s="107" t="str">
        <f t="shared" si="15506"/>
        <v/>
      </c>
      <c r="T3507" s="107" t="str">
        <f t="shared" si="15506"/>
        <v/>
      </c>
      <c r="U3507" s="107" t="str">
        <f t="shared" ref="U3507" si="15507">IFERROR((U3506-U3505)/U3506*100%,"")</f>
        <v/>
      </c>
      <c r="V3507" s="107" t="str">
        <f>IFERROR((V3504-V3506)/V3506*100%,"")</f>
        <v/>
      </c>
      <c r="W3507" s="107" t="str">
        <f>IFERROR((W3504-W3506)/W3506*100%,"")</f>
        <v/>
      </c>
      <c r="X3507" s="107" t="str">
        <f>IFERROR((X3504-X3506)/X3506*100%,"")</f>
        <v/>
      </c>
      <c r="Y3507" s="107" t="str">
        <f>IFERROR((Y3504-Y3506)/Y3506*100%,"")</f>
        <v/>
      </c>
      <c r="Z3507" s="107" t="str">
        <f t="shared" ref="Z3507" si="15508">IFERROR((Z3506-Z3505)/Z3506*100%,"")</f>
        <v/>
      </c>
      <c r="AA3507" s="107" t="str">
        <f>IFERROR((AA3506-AA3504)/AA3506*100%,"")</f>
        <v/>
      </c>
      <c r="AB3507" s="107" t="str">
        <f>IFERROR((AB3506-AB3504)/AB3506*100%,"")</f>
        <v/>
      </c>
      <c r="AC3507" s="194" t="str">
        <f t="shared" ref="AC3507" si="15509">IFERROR((AC3506-AC3505)/AC3506*100%,"")</f>
        <v/>
      </c>
      <c r="AD3507" s="194" t="str">
        <f t="shared" ref="AD3507" si="15510">IFERROR((AD3506-AD3505)/AD3506*100%,"")</f>
        <v/>
      </c>
      <c r="AE3507" s="194" t="str">
        <f t="shared" ref="AE3507" si="15511">IFERROR((AE3506-AE3505)/AE3506*100%,"")</f>
        <v/>
      </c>
      <c r="AF3507" s="194" t="str">
        <f t="shared" ref="AF3507" si="15512">IFERROR((AF3506-AF3505)/AF3506*100%,"")</f>
        <v/>
      </c>
      <c r="AG3507" s="194" t="str">
        <f t="shared" ref="AG3507" si="15513">IFERROR((AG3506-AG3505)/AG3506*100%,"")</f>
        <v/>
      </c>
      <c r="AH3507" s="194" t="str">
        <f t="shared" ref="AH3507" si="15514">IFERROR((AH3506-AH3505)/AH3506*100%,"")</f>
        <v/>
      </c>
      <c r="AI3507" s="194" t="str">
        <f t="shared" ref="AI3507" si="15515">IFERROR((AI3506-AI3505)/AI3506*100%,"")</f>
        <v/>
      </c>
      <c r="AJ3507" s="194" t="str">
        <f t="shared" ref="AJ3507" si="15516">IFERROR((AJ3506-AJ3505)/AJ3506*100%,"")</f>
        <v/>
      </c>
      <c r="AK3507" s="194" t="str">
        <f t="shared" ref="AK3507" si="15517">IFERROR((AK3506-AK3505)/AK3506*100%,"")</f>
        <v/>
      </c>
      <c r="AL3507" s="194" t="str">
        <f t="shared" ref="AL3507" si="15518">IFERROR((AL3506-AL3505)/AL3506*100%,"")</f>
        <v/>
      </c>
      <c r="AM3507" s="227" t="str">
        <f>IFERROR((AM3506-AM3504)/AM3506*100%,"")</f>
        <v/>
      </c>
    </row>
    <row r="3508" spans="1:39" s="6" customFormat="1" outlineLevel="1">
      <c r="A3508" t="str">
        <f>B3491&amp;C3508</f>
        <v>Surname, Forename10</v>
      </c>
      <c r="B3508" s="256"/>
      <c r="C3508" s="125">
        <v>10</v>
      </c>
      <c r="D3508" s="33" t="s">
        <v>22</v>
      </c>
      <c r="E3508" s="33"/>
      <c r="F3508" s="223"/>
      <c r="G3508" s="224"/>
      <c r="H3508" s="18"/>
      <c r="I3508" s="44"/>
      <c r="J3508" s="34"/>
      <c r="K3508" s="34"/>
      <c r="L3508" s="34"/>
      <c r="M3508" s="34"/>
      <c r="N3508" s="34"/>
      <c r="O3508" s="34"/>
      <c r="P3508" s="34"/>
      <c r="Q3508" s="17" t="str">
        <f>IF(SUM(K3508:P3508)=0,"",SUM(K3508:P3508))</f>
        <v/>
      </c>
      <c r="R3508" s="94"/>
      <c r="S3508" s="94"/>
      <c r="T3508" s="17" t="str">
        <f>IF(SUM(R3508:S3508)=0,"",SUM(R3508:S3508))</f>
        <v/>
      </c>
      <c r="U3508" s="17"/>
      <c r="V3508" s="94"/>
      <c r="W3508" s="17"/>
      <c r="X3508" s="94" t="str">
        <f>IFERROR(AVERAGE(V3508:W3508),"")</f>
        <v/>
      </c>
      <c r="Y3508" s="17"/>
      <c r="Z3508" s="17"/>
      <c r="AA3508" s="71"/>
      <c r="AB3508" s="17"/>
      <c r="AC3508" s="190" t="str">
        <f>IF(J3508="","",IF(J3508&lt;&gt;0,INT(25.4347*POWER((18-J3508),1.81)),0))</f>
        <v/>
      </c>
      <c r="AD3508" s="190" t="str">
        <f>IFERROR(IF(Q3508&lt;&gt;0,INT(0.14354*POWER(((10*Q3508)-220),1.4)),0),"")</f>
        <v/>
      </c>
      <c r="AE3508" s="190" t="str">
        <f>IFERROR(IF(T3508&lt;&gt;0,INT(51.39*POWER((T3508-1.5),1.05)),0),"")</f>
        <v/>
      </c>
      <c r="AF3508" s="190">
        <f>IF(U3508&lt;&gt;0,INT(0.8465*POWER(((100*U3508)-75),1.42)),0)</f>
        <v>0</v>
      </c>
      <c r="AG3508" s="190" t="str">
        <f>IFERROR(IF(X3508&lt;&gt;0,INT(1.53775*POWER((82-X3508),1.81)),0),"")</f>
        <v/>
      </c>
      <c r="AH3508" s="190" t="str">
        <f>IF(Y3508="","",IF(Y3508&lt;&gt;0,INT(5.74352*POWER((28.5-Y3508),1.92)),0))</f>
        <v/>
      </c>
      <c r="AI3508" s="190">
        <f>IF(Z3508&lt;&gt;0,INT(12.91*POWER((Z3508-4),1.1)),0)</f>
        <v>0</v>
      </c>
      <c r="AJ3508" s="190" t="str">
        <f>IF(AA3508="","",IF(AA3508&lt;&gt;0,INT(0.2797*POWER(((100*AA3508)),1.35)),0))</f>
        <v/>
      </c>
      <c r="AK3508" s="191" t="str">
        <f>IF(AB3508="","",IF(AB3508&lt;&gt;0,INT(100.14*POWER((AB3508-1),1.08)),0))</f>
        <v/>
      </c>
      <c r="AL3508" s="192">
        <f>COUNT(J3508,Q3508,T3508,X3508,Y3508,AA3508,AB3508)</f>
        <v>0</v>
      </c>
      <c r="AM3508" s="193" t="str">
        <f>IF(AL3508=0,"",SUM(AC3508:AK3508))</f>
        <v/>
      </c>
    </row>
    <row r="3509" spans="1:39" s="6" customFormat="1" outlineLevel="1">
      <c r="A3509"/>
      <c r="B3509" s="257"/>
      <c r="C3509" s="126" t="s">
        <v>65</v>
      </c>
      <c r="D3509" s="33"/>
      <c r="E3509" s="33"/>
      <c r="F3509" s="223"/>
      <c r="G3509" s="224"/>
      <c r="H3509" s="18"/>
      <c r="I3509" s="44"/>
      <c r="J3509" s="107" t="str">
        <f>IFERROR((J3506-J3508)/J3508*100%,"")</f>
        <v/>
      </c>
      <c r="K3509" s="107" t="str">
        <f t="shared" ref="K3509:T3509" si="15519">IFERROR((K3508-K3506)/K3508*100%,"")</f>
        <v/>
      </c>
      <c r="L3509" s="107" t="str">
        <f t="shared" si="15519"/>
        <v/>
      </c>
      <c r="M3509" s="107" t="str">
        <f t="shared" si="15519"/>
        <v/>
      </c>
      <c r="N3509" s="107" t="str">
        <f t="shared" si="15519"/>
        <v/>
      </c>
      <c r="O3509" s="107" t="str">
        <f t="shared" si="15519"/>
        <v/>
      </c>
      <c r="P3509" s="107" t="str">
        <f t="shared" si="15519"/>
        <v/>
      </c>
      <c r="Q3509" s="107" t="str">
        <f t="shared" si="15519"/>
        <v/>
      </c>
      <c r="R3509" s="107" t="str">
        <f t="shared" si="15519"/>
        <v/>
      </c>
      <c r="S3509" s="107" t="str">
        <f t="shared" si="15519"/>
        <v/>
      </c>
      <c r="T3509" s="107" t="str">
        <f t="shared" si="15519"/>
        <v/>
      </c>
      <c r="U3509" s="107" t="str">
        <f t="shared" ref="U3509" si="15520">IFERROR((U3508-U3507)/U3508*100%,"")</f>
        <v/>
      </c>
      <c r="V3509" s="107" t="str">
        <f>IFERROR((V3506-V3508)/V3508*100%,"")</f>
        <v/>
      </c>
      <c r="W3509" s="107" t="str">
        <f>IFERROR((W3506-W3508)/W3508*100%,"")</f>
        <v/>
      </c>
      <c r="X3509" s="107" t="str">
        <f>IFERROR((X3506-X3508)/X3508*100%,"")</f>
        <v/>
      </c>
      <c r="Y3509" s="107" t="str">
        <f>IFERROR((Y3506-Y3508)/Y3508*100%,"")</f>
        <v/>
      </c>
      <c r="Z3509" s="107" t="str">
        <f t="shared" ref="Z3509" si="15521">IFERROR((Z3508-Z3507)/Z3508*100%,"")</f>
        <v/>
      </c>
      <c r="AA3509" s="107" t="str">
        <f>IFERROR((AA3508-AA3506)/AA3508*100%,"")</f>
        <v/>
      </c>
      <c r="AB3509" s="107" t="str">
        <f>IFERROR((AB3508-AB3506)/AB3508*100%,"")</f>
        <v/>
      </c>
      <c r="AC3509" s="194" t="str">
        <f t="shared" ref="AC3509" si="15522">IFERROR((AC3508-AC3507)/AC3508*100%,"")</f>
        <v/>
      </c>
      <c r="AD3509" s="194" t="str">
        <f t="shared" ref="AD3509" si="15523">IFERROR((AD3508-AD3507)/AD3508*100%,"")</f>
        <v/>
      </c>
      <c r="AE3509" s="194" t="str">
        <f t="shared" ref="AE3509" si="15524">IFERROR((AE3508-AE3507)/AE3508*100%,"")</f>
        <v/>
      </c>
      <c r="AF3509" s="194" t="str">
        <f t="shared" ref="AF3509" si="15525">IFERROR((AF3508-AF3507)/AF3508*100%,"")</f>
        <v/>
      </c>
      <c r="AG3509" s="194" t="str">
        <f t="shared" ref="AG3509" si="15526">IFERROR((AG3508-AG3507)/AG3508*100%,"")</f>
        <v/>
      </c>
      <c r="AH3509" s="194" t="str">
        <f t="shared" ref="AH3509" si="15527">IFERROR((AH3508-AH3507)/AH3508*100%,"")</f>
        <v/>
      </c>
      <c r="AI3509" s="194" t="str">
        <f t="shared" ref="AI3509" si="15528">IFERROR((AI3508-AI3507)/AI3508*100%,"")</f>
        <v/>
      </c>
      <c r="AJ3509" s="194" t="str">
        <f t="shared" ref="AJ3509" si="15529">IFERROR((AJ3508-AJ3507)/AJ3508*100%,"")</f>
        <v/>
      </c>
      <c r="AK3509" s="194" t="str">
        <f t="shared" ref="AK3509" si="15530">IFERROR((AK3508-AK3507)/AK3508*100%,"")</f>
        <v/>
      </c>
      <c r="AL3509" s="194" t="str">
        <f t="shared" ref="AL3509" si="15531">IFERROR((AL3508-AL3507)/AL3508*100%,"")</f>
        <v/>
      </c>
      <c r="AM3509" s="227" t="str">
        <f>IFERROR((AM3508-AM3506)/AM3508*100%,"")</f>
        <v/>
      </c>
    </row>
    <row r="3510" spans="1:39" s="45" customFormat="1" outlineLevel="1">
      <c r="B3510" s="115"/>
      <c r="C3510" s="32"/>
      <c r="D3510" s="33"/>
      <c r="E3510" s="33"/>
      <c r="F3510" s="33"/>
      <c r="G3510" s="33"/>
      <c r="H3510" s="18"/>
      <c r="I3510" s="44"/>
      <c r="J3510" s="34"/>
      <c r="K3510" s="34"/>
      <c r="L3510" s="34"/>
      <c r="M3510" s="34"/>
      <c r="N3510" s="34"/>
      <c r="O3510" s="34"/>
      <c r="P3510" s="34"/>
      <c r="Q3510" s="34"/>
      <c r="R3510" s="34"/>
      <c r="S3510" s="34"/>
      <c r="T3510" s="34"/>
      <c r="U3510" s="34"/>
      <c r="V3510" s="34"/>
      <c r="W3510" s="34"/>
      <c r="X3510" s="34"/>
      <c r="Y3510" s="34"/>
      <c r="Z3510" s="34"/>
      <c r="AA3510" s="34"/>
      <c r="AB3510" s="34"/>
      <c r="AC3510" s="195"/>
      <c r="AD3510" s="196"/>
      <c r="AE3510" s="196"/>
      <c r="AF3510" s="196"/>
      <c r="AG3510" s="196"/>
      <c r="AH3510" s="196"/>
      <c r="AI3510" s="196"/>
      <c r="AJ3510" s="196"/>
      <c r="AK3510" s="197"/>
      <c r="AL3510" s="196"/>
      <c r="AM3510" s="198"/>
    </row>
    <row r="3511" spans="1:39" s="6" customFormat="1" outlineLevel="1">
      <c r="B3511" s="116"/>
      <c r="C3511" s="35"/>
      <c r="D3511" s="36"/>
      <c r="E3511" s="36"/>
      <c r="F3511" s="36"/>
      <c r="G3511" s="36"/>
      <c r="H3511" s="37"/>
      <c r="I3511" s="38" t="s">
        <v>24</v>
      </c>
      <c r="J3511" s="21" t="e">
        <f>AVERAGE(J3491:J3492,J3494,J3496,J3498,J3500,J3502,J3504,J3506,J3508)</f>
        <v>#DIV/0!</v>
      </c>
      <c r="K3511" s="21" t="e">
        <f t="shared" ref="K3511:AB3511" si="15532">AVERAGE(K3491:K3492,K3494,K3496,K3498,K3500,K3502,K3504,K3506,K3508)</f>
        <v>#DIV/0!</v>
      </c>
      <c r="L3511" s="21" t="e">
        <f t="shared" si="15532"/>
        <v>#DIV/0!</v>
      </c>
      <c r="M3511" s="21" t="e">
        <f t="shared" si="15532"/>
        <v>#DIV/0!</v>
      </c>
      <c r="N3511" s="21" t="e">
        <f t="shared" si="15532"/>
        <v>#DIV/0!</v>
      </c>
      <c r="O3511" s="21" t="e">
        <f t="shared" si="15532"/>
        <v>#DIV/0!</v>
      </c>
      <c r="P3511" s="21" t="e">
        <f t="shared" si="15532"/>
        <v>#DIV/0!</v>
      </c>
      <c r="Q3511" s="21">
        <f t="shared" si="15532"/>
        <v>0</v>
      </c>
      <c r="R3511" s="21" t="e">
        <f t="shared" si="15532"/>
        <v>#DIV/0!</v>
      </c>
      <c r="S3511" s="21" t="e">
        <f t="shared" si="15532"/>
        <v>#DIV/0!</v>
      </c>
      <c r="T3511" s="21">
        <f t="shared" si="15532"/>
        <v>0</v>
      </c>
      <c r="U3511" s="21" t="e">
        <f t="shared" si="15532"/>
        <v>#DIV/0!</v>
      </c>
      <c r="V3511" s="21" t="e">
        <f t="shared" si="15532"/>
        <v>#DIV/0!</v>
      </c>
      <c r="W3511" s="21" t="e">
        <f t="shared" si="15532"/>
        <v>#DIV/0!</v>
      </c>
      <c r="X3511" s="21" t="e">
        <f t="shared" si="15532"/>
        <v>#DIV/0!</v>
      </c>
      <c r="Y3511" s="21" t="e">
        <f t="shared" si="15532"/>
        <v>#DIV/0!</v>
      </c>
      <c r="Z3511" s="21" t="e">
        <f t="shared" si="15532"/>
        <v>#DIV/0!</v>
      </c>
      <c r="AA3511" s="21" t="e">
        <f t="shared" si="15532"/>
        <v>#DIV/0!</v>
      </c>
      <c r="AB3511" s="21" t="e">
        <f t="shared" si="15532"/>
        <v>#DIV/0!</v>
      </c>
      <c r="AC3511" s="199"/>
      <c r="AD3511" s="200"/>
      <c r="AE3511" s="200"/>
      <c r="AF3511" s="200"/>
      <c r="AG3511" s="200"/>
      <c r="AH3511" s="200"/>
      <c r="AI3511" s="200"/>
      <c r="AJ3511" s="200"/>
      <c r="AK3511" s="201"/>
      <c r="AL3511" s="200"/>
      <c r="AM3511" s="202"/>
    </row>
    <row r="3512" spans="1:39" s="6" customFormat="1" outlineLevel="1">
      <c r="B3512" s="116"/>
      <c r="C3512" s="35"/>
      <c r="D3512" s="36"/>
      <c r="E3512" s="36"/>
      <c r="F3512" s="36"/>
      <c r="G3512" s="36"/>
      <c r="H3512" s="37"/>
      <c r="I3512" s="38" t="s">
        <v>26</v>
      </c>
      <c r="J3512" s="21">
        <f>MIN(J3491:J3492,J3494,J3496,J3498,J3500,J3502,J3504,J3506,J3508)</f>
        <v>0</v>
      </c>
      <c r="K3512" s="21">
        <f t="shared" ref="K3512:AB3512" si="15533">MIN(K3491:K3492,K3494,K3496,K3498,K3500,K3502,K3504,K3506,K3508)</f>
        <v>0</v>
      </c>
      <c r="L3512" s="21">
        <f t="shared" si="15533"/>
        <v>0</v>
      </c>
      <c r="M3512" s="21">
        <f t="shared" si="15533"/>
        <v>0</v>
      </c>
      <c r="N3512" s="21">
        <f t="shared" si="15533"/>
        <v>0</v>
      </c>
      <c r="O3512" s="21">
        <f t="shared" si="15533"/>
        <v>0</v>
      </c>
      <c r="P3512" s="21">
        <f t="shared" si="15533"/>
        <v>0</v>
      </c>
      <c r="Q3512" s="21">
        <f t="shared" si="15533"/>
        <v>0</v>
      </c>
      <c r="R3512" s="21">
        <f t="shared" si="15533"/>
        <v>0</v>
      </c>
      <c r="S3512" s="21">
        <f t="shared" si="15533"/>
        <v>0</v>
      </c>
      <c r="T3512" s="21">
        <f t="shared" si="15533"/>
        <v>0</v>
      </c>
      <c r="U3512" s="21">
        <f t="shared" si="15533"/>
        <v>0</v>
      </c>
      <c r="V3512" s="21">
        <f t="shared" si="15533"/>
        <v>0</v>
      </c>
      <c r="W3512" s="21">
        <f t="shared" si="15533"/>
        <v>0</v>
      </c>
      <c r="X3512" s="21" t="e">
        <f t="shared" si="15533"/>
        <v>#DIV/0!</v>
      </c>
      <c r="Y3512" s="21">
        <f t="shared" si="15533"/>
        <v>0</v>
      </c>
      <c r="Z3512" s="21">
        <f t="shared" si="15533"/>
        <v>0</v>
      </c>
      <c r="AA3512" s="21">
        <f t="shared" si="15533"/>
        <v>0</v>
      </c>
      <c r="AB3512" s="21">
        <f t="shared" si="15533"/>
        <v>0</v>
      </c>
      <c r="AC3512" s="199"/>
      <c r="AD3512" s="200"/>
      <c r="AE3512" s="200"/>
      <c r="AF3512" s="200"/>
      <c r="AG3512" s="200"/>
      <c r="AH3512" s="200"/>
      <c r="AI3512" s="200"/>
      <c r="AJ3512" s="200"/>
      <c r="AK3512" s="201"/>
      <c r="AL3512" s="200"/>
      <c r="AM3512" s="202"/>
    </row>
    <row r="3513" spans="1:39" s="6" customFormat="1" outlineLevel="1">
      <c r="B3513" s="116"/>
      <c r="C3513" s="35"/>
      <c r="D3513" s="36"/>
      <c r="E3513" s="36"/>
      <c r="F3513" s="36"/>
      <c r="G3513" s="36"/>
      <c r="H3513" s="37"/>
      <c r="I3513" s="38" t="s">
        <v>25</v>
      </c>
      <c r="J3513" s="21">
        <f>MAX(J3491:J3492,J3494,J3496,J3498,J3500,J3502,J3504,J3506,J3508)</f>
        <v>0</v>
      </c>
      <c r="K3513" s="21">
        <f t="shared" ref="K3513:AB3513" si="15534">MAX(K3491:K3492,K3494,K3496,K3498,K3500,K3502,K3504,K3506,K3508)</f>
        <v>0</v>
      </c>
      <c r="L3513" s="21">
        <f t="shared" si="15534"/>
        <v>0</v>
      </c>
      <c r="M3513" s="21">
        <f t="shared" si="15534"/>
        <v>0</v>
      </c>
      <c r="N3513" s="21">
        <f t="shared" si="15534"/>
        <v>0</v>
      </c>
      <c r="O3513" s="21">
        <f t="shared" si="15534"/>
        <v>0</v>
      </c>
      <c r="P3513" s="21">
        <f t="shared" si="15534"/>
        <v>0</v>
      </c>
      <c r="Q3513" s="21">
        <f t="shared" si="15534"/>
        <v>0</v>
      </c>
      <c r="R3513" s="21">
        <f t="shared" si="15534"/>
        <v>0</v>
      </c>
      <c r="S3513" s="21">
        <f t="shared" si="15534"/>
        <v>0</v>
      </c>
      <c r="T3513" s="21">
        <f t="shared" si="15534"/>
        <v>0</v>
      </c>
      <c r="U3513" s="21">
        <f t="shared" si="15534"/>
        <v>0</v>
      </c>
      <c r="V3513" s="21">
        <f t="shared" si="15534"/>
        <v>0</v>
      </c>
      <c r="W3513" s="21">
        <f t="shared" si="15534"/>
        <v>0</v>
      </c>
      <c r="X3513" s="21" t="e">
        <f t="shared" si="15534"/>
        <v>#DIV/0!</v>
      </c>
      <c r="Y3513" s="21">
        <f t="shared" si="15534"/>
        <v>0</v>
      </c>
      <c r="Z3513" s="21">
        <f t="shared" si="15534"/>
        <v>0</v>
      </c>
      <c r="AA3513" s="21">
        <f t="shared" si="15534"/>
        <v>0</v>
      </c>
      <c r="AB3513" s="21">
        <f t="shared" si="15534"/>
        <v>0</v>
      </c>
      <c r="AC3513" s="199"/>
      <c r="AD3513" s="200"/>
      <c r="AE3513" s="200"/>
      <c r="AF3513" s="200"/>
      <c r="AG3513" s="200"/>
      <c r="AH3513" s="200"/>
      <c r="AI3513" s="200"/>
      <c r="AJ3513" s="200"/>
      <c r="AK3513" s="201"/>
      <c r="AL3513" s="200"/>
      <c r="AM3513" s="202"/>
    </row>
    <row r="3514" spans="1:39" s="6" customFormat="1" outlineLevel="1">
      <c r="B3514" s="116"/>
      <c r="C3514" s="35"/>
      <c r="D3514" s="36"/>
      <c r="E3514" s="36"/>
      <c r="F3514" s="36"/>
      <c r="G3514" s="36"/>
      <c r="H3514" s="37"/>
      <c r="I3514" s="38"/>
      <c r="J3514" s="21"/>
      <c r="K3514" s="21"/>
      <c r="L3514" s="21"/>
      <c r="M3514" s="21"/>
      <c r="N3514" s="21"/>
      <c r="O3514" s="21"/>
      <c r="P3514" s="21"/>
      <c r="Q3514" s="21"/>
      <c r="R3514" s="21"/>
      <c r="S3514" s="21"/>
      <c r="T3514" s="21"/>
      <c r="U3514" s="21"/>
      <c r="V3514" s="21"/>
      <c r="W3514" s="21"/>
      <c r="X3514" s="21"/>
      <c r="Y3514" s="21"/>
      <c r="Z3514" s="21"/>
      <c r="AA3514" s="21"/>
      <c r="AB3514" s="21"/>
      <c r="AC3514" s="200"/>
      <c r="AD3514" s="200"/>
      <c r="AE3514" s="200"/>
      <c r="AF3514" s="200"/>
      <c r="AG3514" s="200"/>
      <c r="AH3514" s="200"/>
      <c r="AI3514" s="200"/>
      <c r="AJ3514" s="200"/>
      <c r="AK3514" s="200"/>
      <c r="AL3514" s="200"/>
      <c r="AM3514" s="202"/>
    </row>
    <row r="3515" spans="1:39" s="31" customFormat="1" ht="16.5" outlineLevel="1" thickBot="1">
      <c r="B3515" s="117"/>
      <c r="C3515" s="39"/>
      <c r="D3515" s="40"/>
      <c r="E3515" s="40"/>
      <c r="F3515" s="40"/>
      <c r="G3515" s="40"/>
      <c r="H3515" s="41"/>
      <c r="I3515" s="42"/>
      <c r="J3515" s="43"/>
      <c r="K3515" s="43"/>
      <c r="L3515" s="43"/>
      <c r="M3515" s="43"/>
      <c r="N3515" s="43"/>
      <c r="O3515" s="43"/>
      <c r="P3515" s="43"/>
      <c r="Q3515" s="43"/>
      <c r="R3515" s="43"/>
      <c r="S3515" s="43"/>
      <c r="T3515" s="43"/>
      <c r="U3515" s="43"/>
      <c r="V3515" s="43"/>
      <c r="W3515" s="43"/>
      <c r="X3515" s="43"/>
      <c r="Y3515" s="43"/>
      <c r="Z3515" s="43"/>
      <c r="AA3515" s="43"/>
      <c r="AB3515" s="43"/>
      <c r="AC3515" s="204"/>
      <c r="AD3515" s="204"/>
      <c r="AE3515" s="204"/>
      <c r="AF3515" s="204"/>
      <c r="AG3515" s="204"/>
      <c r="AH3515" s="204"/>
      <c r="AI3515" s="204"/>
      <c r="AJ3515" s="204"/>
      <c r="AK3515" s="204"/>
      <c r="AL3515" s="204"/>
      <c r="AM3515" s="205"/>
    </row>
    <row r="3516" spans="1:39" customFormat="1">
      <c r="B3516" s="118"/>
      <c r="C3516" s="28"/>
      <c r="D3516" s="19"/>
      <c r="E3516" s="19"/>
      <c r="F3516" s="19"/>
      <c r="G3516" s="19"/>
      <c r="H3516" s="29"/>
      <c r="I3516" s="20"/>
      <c r="J3516" s="30"/>
      <c r="K3516" s="30"/>
      <c r="L3516" s="30"/>
      <c r="M3516" s="30"/>
      <c r="N3516" s="30"/>
      <c r="O3516" s="30"/>
      <c r="P3516" s="30"/>
      <c r="Q3516" s="30"/>
      <c r="R3516" s="30"/>
      <c r="S3516" s="30"/>
      <c r="T3516" s="30"/>
      <c r="U3516" s="30"/>
      <c r="V3516" s="30"/>
      <c r="W3516" s="30"/>
      <c r="X3516" s="30"/>
      <c r="Y3516" s="30"/>
      <c r="Z3516" s="30"/>
      <c r="AA3516" s="30"/>
      <c r="AB3516" s="30"/>
      <c r="AC3516" s="206"/>
      <c r="AD3516" s="206"/>
      <c r="AE3516" s="206"/>
      <c r="AF3516" s="206"/>
      <c r="AG3516" s="206"/>
      <c r="AH3516" s="206"/>
      <c r="AI3516" s="206"/>
      <c r="AJ3516" s="206"/>
      <c r="AK3516" s="206"/>
      <c r="AL3516" s="206"/>
      <c r="AM3516" s="207"/>
    </row>
    <row r="3517" spans="1:39" customFormat="1" outlineLevel="1">
      <c r="B3517" s="114" t="s">
        <v>41</v>
      </c>
      <c r="C3517" s="28"/>
      <c r="D3517" s="19"/>
      <c r="E3517" s="19"/>
      <c r="F3517" s="19"/>
      <c r="G3517" s="19"/>
      <c r="H3517" s="29"/>
      <c r="I3517" s="20"/>
      <c r="J3517" s="30"/>
      <c r="K3517" s="30"/>
      <c r="L3517" s="30"/>
      <c r="M3517" s="30"/>
      <c r="N3517" s="30"/>
      <c r="O3517" s="30"/>
      <c r="P3517" s="30"/>
      <c r="Q3517" s="30"/>
      <c r="R3517" s="30"/>
      <c r="S3517" s="30"/>
      <c r="T3517" s="30"/>
      <c r="U3517" s="30"/>
      <c r="V3517" s="30"/>
      <c r="W3517" s="30"/>
      <c r="X3517" s="30"/>
      <c r="Y3517" s="30"/>
      <c r="Z3517" s="30"/>
      <c r="AA3517" s="30"/>
      <c r="AB3517" s="30"/>
      <c r="AC3517" s="206"/>
      <c r="AD3517" s="206"/>
      <c r="AE3517" s="206"/>
      <c r="AF3517" s="206"/>
      <c r="AG3517" s="206"/>
      <c r="AH3517" s="206"/>
      <c r="AI3517" s="206"/>
      <c r="AJ3517" s="206"/>
      <c r="AK3517" s="206"/>
      <c r="AL3517" s="206"/>
      <c r="AM3517" s="207"/>
    </row>
    <row r="3518" spans="1:39" customFormat="1" outlineLevel="1">
      <c r="A3518" t="str">
        <f>B3518&amp;C3518</f>
        <v>Surname, Forename1</v>
      </c>
      <c r="B3518" s="255" t="s">
        <v>28</v>
      </c>
      <c r="C3518" s="122">
        <v>1</v>
      </c>
      <c r="D3518" s="26" t="s">
        <v>22</v>
      </c>
      <c r="E3518" s="103"/>
      <c r="F3518" s="103"/>
      <c r="G3518" s="103"/>
      <c r="H3518" s="16"/>
      <c r="I3518" s="16"/>
      <c r="J3518" s="17"/>
      <c r="K3518" s="94"/>
      <c r="L3518" s="94"/>
      <c r="M3518" s="94"/>
      <c r="N3518" s="94"/>
      <c r="O3518" s="94"/>
      <c r="P3518" s="94"/>
      <c r="Q3518" s="17">
        <f>SUM(K3518:P3518)</f>
        <v>0</v>
      </c>
      <c r="R3518" s="94"/>
      <c r="S3518" s="94"/>
      <c r="T3518" s="17">
        <f>SUM(R3518:S3518)</f>
        <v>0</v>
      </c>
      <c r="U3518" s="17"/>
      <c r="V3518" s="94"/>
      <c r="W3518" s="17"/>
      <c r="X3518" s="94" t="e">
        <f>AVERAGE(V3518:W3518)</f>
        <v>#DIV/0!</v>
      </c>
      <c r="Y3518" s="17"/>
      <c r="Z3518" s="17"/>
      <c r="AA3518" s="17"/>
      <c r="AB3518" s="17"/>
      <c r="AC3518" s="190">
        <f>IF(J3518&lt;&gt;0,INT(25.4347*POWER((18-J3518),1.81)),0)</f>
        <v>0</v>
      </c>
      <c r="AD3518" s="190">
        <f>IF(Q3518&lt;&gt;0,INT(0.14354*POWER(((10*Q3518)-220),1.4)),0)</f>
        <v>0</v>
      </c>
      <c r="AE3518" s="190">
        <f>IF(T3518&lt;&gt;0,INT(51.39*POWER((T3518-1.5),1.05)),0)</f>
        <v>0</v>
      </c>
      <c r="AF3518" s="190">
        <f>IF(U3518&lt;&gt;0,INT(0.8465*POWER(((100*U3518)-75),1.42)),0)</f>
        <v>0</v>
      </c>
      <c r="AG3518" s="190" t="e">
        <f>IF(X3518&lt;&gt;0,INT(1.53775*POWER((82-X3518),1.81)),0)</f>
        <v>#DIV/0!</v>
      </c>
      <c r="AH3518" s="190">
        <f>IF(Y3518&lt;&gt;0,INT(5.74352*POWER((28.5-Y3518),1.92)),0)</f>
        <v>0</v>
      </c>
      <c r="AI3518" s="190">
        <f>IF(Z3518&lt;&gt;0,INT(12.91*POWER((Z3518-4),1.1)),0)</f>
        <v>0</v>
      </c>
      <c r="AJ3518" s="190">
        <f>IF(AA3518&lt;&gt;0,INT(0.2797*POWER(((100*AA3518)),1.35)),0)</f>
        <v>0</v>
      </c>
      <c r="AK3518" s="191">
        <f>IF(AB3518&lt;&gt;0,INT(100.14*POWER((AB3518-1),1.08)),0)</f>
        <v>0</v>
      </c>
      <c r="AL3518" s="208">
        <v>7</v>
      </c>
      <c r="AM3518" s="193" t="e">
        <f>SUM(AC3518:AK3518)</f>
        <v>#DIV/0!</v>
      </c>
    </row>
    <row r="3519" spans="1:39" customFormat="1" outlineLevel="1">
      <c r="A3519" t="str">
        <f>B3518&amp;C3519</f>
        <v>Surname, Forename2</v>
      </c>
      <c r="B3519" s="256"/>
      <c r="C3519" s="123">
        <v>2</v>
      </c>
      <c r="D3519" s="26" t="s">
        <v>22</v>
      </c>
      <c r="E3519" s="103"/>
      <c r="F3519" s="217"/>
      <c r="G3519" s="218"/>
      <c r="H3519" s="15"/>
      <c r="I3519" s="16"/>
      <c r="J3519" s="17"/>
      <c r="K3519" s="94"/>
      <c r="L3519" s="94"/>
      <c r="M3519" s="94"/>
      <c r="N3519" s="94"/>
      <c r="O3519" s="94"/>
      <c r="P3519" s="94"/>
      <c r="Q3519" s="17" t="str">
        <f>IF(SUM(K3519:P3519)=0,"",SUM(K3519:P3519))</f>
        <v/>
      </c>
      <c r="R3519" s="94"/>
      <c r="S3519" s="94"/>
      <c r="T3519" s="17" t="str">
        <f>IF(SUM(R3519:S3519)=0,"",SUM(R3519:S3519))</f>
        <v/>
      </c>
      <c r="U3519" s="17"/>
      <c r="V3519" s="94"/>
      <c r="W3519" s="17"/>
      <c r="X3519" s="94" t="str">
        <f>IFERROR(AVERAGE(V3519:W3519),"")</f>
        <v/>
      </c>
      <c r="Y3519" s="17"/>
      <c r="Z3519" s="17"/>
      <c r="AA3519" s="71"/>
      <c r="AB3519" s="17"/>
      <c r="AC3519" s="190" t="str">
        <f>IF(J3519="","",IF(J3519&lt;&gt;0,INT(25.4347*POWER((18-J3519),1.81)),0))</f>
        <v/>
      </c>
      <c r="AD3519" s="190" t="str">
        <f>IFERROR(IF(Q3519&lt;&gt;0,INT(0.14354*POWER(((10*Q3519)-220),1.4)),0),"")</f>
        <v/>
      </c>
      <c r="AE3519" s="190" t="str">
        <f>IFERROR(IF(T3519&lt;&gt;0,INT(51.39*POWER((T3519-1.5),1.05)),0),"")</f>
        <v/>
      </c>
      <c r="AF3519" s="190">
        <f>IF(U3519&lt;&gt;0,INT(0.8465*POWER(((100*U3519)-75),1.42)),0)</f>
        <v>0</v>
      </c>
      <c r="AG3519" s="190" t="str">
        <f>IFERROR(IF(X3519&lt;&gt;0,INT(1.53775*POWER((82-X3519),1.81)),0),"")</f>
        <v/>
      </c>
      <c r="AH3519" s="190" t="str">
        <f>IF(Y3519="","",IF(Y3519&lt;&gt;0,INT(5.74352*POWER((28.5-Y3519),1.92)),0))</f>
        <v/>
      </c>
      <c r="AI3519" s="190">
        <f>IF(Z3519&lt;&gt;0,INT(12.91*POWER((Z3519-4),1.1)),0)</f>
        <v>0</v>
      </c>
      <c r="AJ3519" s="190" t="str">
        <f>IF(AA3519="","",IF(AA3519&lt;&gt;0,INT(0.2797*POWER(((100*AA3519)),1.35)),0))</f>
        <v/>
      </c>
      <c r="AK3519" s="191" t="str">
        <f>IF(AB3519="","",IF(AB3519&lt;&gt;0,INT(100.14*POWER((AB3519-1),1.08)),0))</f>
        <v/>
      </c>
      <c r="AL3519" s="192">
        <f>COUNT(J3519,Q3519,T3519,X3519,Y3519,AA3519,AB3519)</f>
        <v>0</v>
      </c>
      <c r="AM3519" s="193" t="str">
        <f>IF(AL3519=0,"",SUM(AC3519:AK3519))</f>
        <v/>
      </c>
    </row>
    <row r="3520" spans="1:39" customFormat="1" outlineLevel="1">
      <c r="B3520" s="256"/>
      <c r="C3520" s="124" t="s">
        <v>65</v>
      </c>
      <c r="D3520" s="103"/>
      <c r="E3520" s="103"/>
      <c r="F3520" s="219"/>
      <c r="G3520" s="220"/>
      <c r="H3520" s="104"/>
      <c r="I3520" s="105"/>
      <c r="J3520" s="107" t="str">
        <f>IFERROR((J3518-J3519)/J3519*100%,"")</f>
        <v/>
      </c>
      <c r="K3520" s="107" t="str">
        <f>IFERROR((K3519-K3518)/K3519*100%,"")</f>
        <v/>
      </c>
      <c r="L3520" s="107" t="str">
        <f t="shared" ref="L3520:S3520" si="15535">IFERROR((L3519-L3518)/L3519*100%,"")</f>
        <v/>
      </c>
      <c r="M3520" s="107" t="str">
        <f t="shared" si="15535"/>
        <v/>
      </c>
      <c r="N3520" s="107" t="str">
        <f t="shared" si="15535"/>
        <v/>
      </c>
      <c r="O3520" s="107" t="str">
        <f t="shared" si="15535"/>
        <v/>
      </c>
      <c r="P3520" s="107" t="str">
        <f t="shared" si="15535"/>
        <v/>
      </c>
      <c r="Q3520" s="107" t="str">
        <f t="shared" si="15535"/>
        <v/>
      </c>
      <c r="R3520" s="107" t="str">
        <f t="shared" si="15535"/>
        <v/>
      </c>
      <c r="S3520" s="107" t="str">
        <f t="shared" si="15535"/>
        <v/>
      </c>
      <c r="T3520" s="107" t="str">
        <f>IFERROR((T3519-T3518)/T3519*100%,"")</f>
        <v/>
      </c>
      <c r="U3520" s="107" t="str">
        <f t="shared" ref="U3520" si="15536">IFERROR((U3519-U3518)/U3519*100%,"")</f>
        <v/>
      </c>
      <c r="V3520" s="107" t="str">
        <f>IFERROR((V3518-V3519)/V3519*100%,"")</f>
        <v/>
      </c>
      <c r="W3520" s="107" t="str">
        <f>IFERROR((W3518-W3519)/W3519*100%,"")</f>
        <v/>
      </c>
      <c r="X3520" s="107" t="str">
        <f>IFERROR((X3518-X3519)/X3519*100%,"")</f>
        <v/>
      </c>
      <c r="Y3520" s="107" t="str">
        <f>IFERROR((Y3518-Y3519)/Y3519*100%,"")</f>
        <v/>
      </c>
      <c r="Z3520" s="107" t="str">
        <f t="shared" ref="Z3520:AB3520" si="15537">IFERROR((Z3519-Z3518)/Z3519*100%,"")</f>
        <v/>
      </c>
      <c r="AA3520" s="107" t="str">
        <f t="shared" si="15537"/>
        <v/>
      </c>
      <c r="AB3520" s="107" t="str">
        <f t="shared" si="15537"/>
        <v/>
      </c>
      <c r="AC3520" s="194" t="str">
        <f t="shared" ref="AC3520" si="15538">IFERROR((AC3519-AC3518)/AC3519*100%,"")</f>
        <v/>
      </c>
      <c r="AD3520" s="194" t="str">
        <f t="shared" ref="AD3520" si="15539">IFERROR((AD3519-AD3518)/AD3519*100%,"")</f>
        <v/>
      </c>
      <c r="AE3520" s="194" t="str">
        <f t="shared" ref="AE3520" si="15540">IFERROR((AE3519-AE3518)/AE3519*100%,"")</f>
        <v/>
      </c>
      <c r="AF3520" s="194" t="str">
        <f t="shared" ref="AF3520" si="15541">IFERROR((AF3519-AF3518)/AF3519*100%,"")</f>
        <v/>
      </c>
      <c r="AG3520" s="194" t="str">
        <f t="shared" ref="AG3520" si="15542">IFERROR((AG3519-AG3518)/AG3519*100%,"")</f>
        <v/>
      </c>
      <c r="AH3520" s="194" t="str">
        <f t="shared" ref="AH3520" si="15543">IFERROR((AH3519-AH3518)/AH3519*100%,"")</f>
        <v/>
      </c>
      <c r="AI3520" s="194" t="str">
        <f t="shared" ref="AI3520" si="15544">IFERROR((AI3519-AI3518)/AI3519*100%,"")</f>
        <v/>
      </c>
      <c r="AJ3520" s="194" t="str">
        <f t="shared" ref="AJ3520" si="15545">IFERROR((AJ3519-AJ3518)/AJ3519*100%,"")</f>
        <v/>
      </c>
      <c r="AK3520" s="194" t="str">
        <f t="shared" ref="AK3520" si="15546">IFERROR((AK3519-AK3518)/AK3519*100%,"")</f>
        <v/>
      </c>
      <c r="AL3520" s="194" t="str">
        <f t="shared" ref="AL3520:AM3520" si="15547">IFERROR((AL3519-AL3518)/AL3519*100%,"")</f>
        <v/>
      </c>
      <c r="AM3520" s="228" t="str">
        <f t="shared" si="15547"/>
        <v/>
      </c>
    </row>
    <row r="3521" spans="1:39" customFormat="1" outlineLevel="1">
      <c r="A3521" t="str">
        <f>B3518&amp;C3521</f>
        <v>Surname, Forename3</v>
      </c>
      <c r="B3521" s="256"/>
      <c r="C3521" s="123">
        <v>3</v>
      </c>
      <c r="D3521" s="26" t="s">
        <v>22</v>
      </c>
      <c r="E3521" s="103"/>
      <c r="F3521" s="219"/>
      <c r="G3521" s="220"/>
      <c r="H3521" s="15"/>
      <c r="I3521" s="16"/>
      <c r="J3521" s="17"/>
      <c r="K3521" s="94"/>
      <c r="L3521" s="94"/>
      <c r="M3521" s="94"/>
      <c r="N3521" s="94"/>
      <c r="O3521" s="94"/>
      <c r="P3521" s="94"/>
      <c r="Q3521" s="17" t="str">
        <f>IF(SUM(K3521:P3521)=0,"",SUM(K3521:P3521))</f>
        <v/>
      </c>
      <c r="R3521" s="94"/>
      <c r="S3521" s="94"/>
      <c r="T3521" s="17" t="str">
        <f>IF(SUM(R3521:S3521)=0,"",SUM(R3521:S3521))</f>
        <v/>
      </c>
      <c r="U3521" s="17"/>
      <c r="V3521" s="94"/>
      <c r="W3521" s="17"/>
      <c r="X3521" s="94" t="str">
        <f>IFERROR(AVERAGE(V3521:W3521),"")</f>
        <v/>
      </c>
      <c r="Y3521" s="17"/>
      <c r="Z3521" s="17"/>
      <c r="AA3521" s="71"/>
      <c r="AB3521" s="17"/>
      <c r="AC3521" s="190" t="str">
        <f>IF(J3521="","",IF(J3521&lt;&gt;0,INT(25.4347*POWER((18-J3521),1.81)),0))</f>
        <v/>
      </c>
      <c r="AD3521" s="190" t="str">
        <f>IFERROR(IF(Q3521&lt;&gt;0,INT(0.14354*POWER(((10*Q3521)-220),1.4)),0),"")</f>
        <v/>
      </c>
      <c r="AE3521" s="190" t="str">
        <f>IFERROR(IF(T3521&lt;&gt;0,INT(51.39*POWER((T3521-1.5),1.05)),0),"")</f>
        <v/>
      </c>
      <c r="AF3521" s="190">
        <f>IF(U3521&lt;&gt;0,INT(0.8465*POWER(((100*U3521)-75),1.42)),0)</f>
        <v>0</v>
      </c>
      <c r="AG3521" s="190" t="str">
        <f>IFERROR(IF(X3521&lt;&gt;0,INT(1.53775*POWER((82-X3521),1.81)),0),"")</f>
        <v/>
      </c>
      <c r="AH3521" s="190" t="str">
        <f>IF(Y3521="","",IF(Y3521&lt;&gt;0,INT(5.74352*POWER((28.5-Y3521),1.92)),0))</f>
        <v/>
      </c>
      <c r="AI3521" s="190">
        <f>IF(Z3521&lt;&gt;0,INT(12.91*POWER((Z3521-4),1.1)),0)</f>
        <v>0</v>
      </c>
      <c r="AJ3521" s="190" t="str">
        <f>IF(AA3521="","",IF(AA3521&lt;&gt;0,INT(0.2797*POWER(((100*AA3521)),1.35)),0))</f>
        <v/>
      </c>
      <c r="AK3521" s="191" t="str">
        <f>IF(AB3521="","",IF(AB3521&lt;&gt;0,INT(100.14*POWER((AB3521-1),1.08)),0))</f>
        <v/>
      </c>
      <c r="AL3521" s="192">
        <f>COUNT(J3521,Q3521,T3521,X3521,Y3521,AA3521,AB3521)</f>
        <v>0</v>
      </c>
      <c r="AM3521" s="193" t="str">
        <f>IF(AL3521=0,"",SUM(AC3521:AK3521))</f>
        <v/>
      </c>
    </row>
    <row r="3522" spans="1:39" customFormat="1" outlineLevel="1">
      <c r="B3522" s="256"/>
      <c r="C3522" s="124" t="s">
        <v>65</v>
      </c>
      <c r="D3522" s="103"/>
      <c r="E3522" s="103"/>
      <c r="F3522" s="219"/>
      <c r="G3522" s="220"/>
      <c r="H3522" s="104"/>
      <c r="I3522" s="105"/>
      <c r="J3522" s="107" t="str">
        <f>IFERROR((J3519-J3521)/J3521*100%,"")</f>
        <v/>
      </c>
      <c r="K3522" s="107" t="str">
        <f t="shared" ref="K3522:T3522" si="15548">IFERROR((K3521-K3519)/K3521*100%,"")</f>
        <v/>
      </c>
      <c r="L3522" s="107" t="str">
        <f t="shared" si="15548"/>
        <v/>
      </c>
      <c r="M3522" s="107" t="str">
        <f t="shared" si="15548"/>
        <v/>
      </c>
      <c r="N3522" s="107" t="str">
        <f t="shared" si="15548"/>
        <v/>
      </c>
      <c r="O3522" s="107" t="str">
        <f t="shared" si="15548"/>
        <v/>
      </c>
      <c r="P3522" s="107" t="str">
        <f t="shared" si="15548"/>
        <v/>
      </c>
      <c r="Q3522" s="107" t="str">
        <f t="shared" si="15548"/>
        <v/>
      </c>
      <c r="R3522" s="107" t="str">
        <f t="shared" si="15548"/>
        <v/>
      </c>
      <c r="S3522" s="107" t="str">
        <f t="shared" si="15548"/>
        <v/>
      </c>
      <c r="T3522" s="107" t="str">
        <f t="shared" si="15548"/>
        <v/>
      </c>
      <c r="U3522" s="107" t="str">
        <f t="shared" ref="U3522" si="15549">IFERROR((U3521-U3520)/U3521*100%,"")</f>
        <v/>
      </c>
      <c r="V3522" s="107" t="str">
        <f>IFERROR((V3519-V3521)/V3521*100%,"")</f>
        <v/>
      </c>
      <c r="W3522" s="107" t="str">
        <f>IFERROR((W3519-W3521)/W3521*100%,"")</f>
        <v/>
      </c>
      <c r="X3522" s="107" t="str">
        <f>IFERROR((X3519-X3521)/X3521*100%,"")</f>
        <v/>
      </c>
      <c r="Y3522" s="107" t="str">
        <f>IFERROR((Y3519-Y3521)/Y3521*100%,"")</f>
        <v/>
      </c>
      <c r="Z3522" s="107" t="str">
        <f t="shared" ref="Z3522" si="15550">IFERROR((Z3521-Z3520)/Z3521*100%,"")</f>
        <v/>
      </c>
      <c r="AA3522" s="107" t="str">
        <f>IFERROR((AA3521-AA3519)/AA3521*100%,"")</f>
        <v/>
      </c>
      <c r="AB3522" s="107" t="str">
        <f>IFERROR((AB3521-AB3519)/AB3521*100%,"")</f>
        <v/>
      </c>
      <c r="AC3522" s="194" t="str">
        <f t="shared" ref="AC3522" si="15551">IFERROR((AC3521-AC3520)/AC3521*100%,"")</f>
        <v/>
      </c>
      <c r="AD3522" s="194" t="str">
        <f t="shared" ref="AD3522" si="15552">IFERROR((AD3521-AD3520)/AD3521*100%,"")</f>
        <v/>
      </c>
      <c r="AE3522" s="194" t="str">
        <f t="shared" ref="AE3522" si="15553">IFERROR((AE3521-AE3520)/AE3521*100%,"")</f>
        <v/>
      </c>
      <c r="AF3522" s="194" t="str">
        <f t="shared" ref="AF3522" si="15554">IFERROR((AF3521-AF3520)/AF3521*100%,"")</f>
        <v/>
      </c>
      <c r="AG3522" s="194" t="str">
        <f t="shared" ref="AG3522" si="15555">IFERROR((AG3521-AG3520)/AG3521*100%,"")</f>
        <v/>
      </c>
      <c r="AH3522" s="194" t="str">
        <f t="shared" ref="AH3522" si="15556">IFERROR((AH3521-AH3520)/AH3521*100%,"")</f>
        <v/>
      </c>
      <c r="AI3522" s="194" t="str">
        <f t="shared" ref="AI3522" si="15557">IFERROR((AI3521-AI3520)/AI3521*100%,"")</f>
        <v/>
      </c>
      <c r="AJ3522" s="194" t="str">
        <f t="shared" ref="AJ3522" si="15558">IFERROR((AJ3521-AJ3520)/AJ3521*100%,"")</f>
        <v/>
      </c>
      <c r="AK3522" s="194" t="str">
        <f t="shared" ref="AK3522" si="15559">IFERROR((AK3521-AK3520)/AK3521*100%,"")</f>
        <v/>
      </c>
      <c r="AL3522" s="194" t="str">
        <f t="shared" ref="AL3522" si="15560">IFERROR((AL3521-AL3520)/AL3521*100%,"")</f>
        <v/>
      </c>
      <c r="AM3522" s="227" t="str">
        <f>IFERROR((AM3521-AM3519)/AM3521*100%,"")</f>
        <v/>
      </c>
    </row>
    <row r="3523" spans="1:39" customFormat="1" outlineLevel="1">
      <c r="A3523" t="str">
        <f>B3518&amp;C3523</f>
        <v>Surname, Forename4</v>
      </c>
      <c r="B3523" s="256"/>
      <c r="C3523" s="123">
        <v>4</v>
      </c>
      <c r="D3523" s="26" t="s">
        <v>22</v>
      </c>
      <c r="E3523" s="103"/>
      <c r="F3523" s="219"/>
      <c r="G3523" s="220"/>
      <c r="H3523" s="15"/>
      <c r="I3523" s="16"/>
      <c r="J3523" s="17"/>
      <c r="K3523" s="94"/>
      <c r="L3523" s="94"/>
      <c r="M3523" s="94"/>
      <c r="N3523" s="94"/>
      <c r="O3523" s="94"/>
      <c r="P3523" s="94"/>
      <c r="Q3523" s="17" t="str">
        <f>IF(SUM(K3523:P3523)=0,"",SUM(K3523:P3523))</f>
        <v/>
      </c>
      <c r="R3523" s="94"/>
      <c r="S3523" s="94"/>
      <c r="T3523" s="17" t="str">
        <f>IF(SUM(R3523:S3523)=0,"",SUM(R3523:S3523))</f>
        <v/>
      </c>
      <c r="U3523" s="17"/>
      <c r="V3523" s="94"/>
      <c r="W3523" s="17"/>
      <c r="X3523" s="94" t="str">
        <f>IFERROR(AVERAGE(V3523:W3523),"")</f>
        <v/>
      </c>
      <c r="Y3523" s="17"/>
      <c r="Z3523" s="17"/>
      <c r="AA3523" s="71"/>
      <c r="AB3523" s="17"/>
      <c r="AC3523" s="190" t="str">
        <f>IF(J3523="","",IF(J3523&lt;&gt;0,INT(25.4347*POWER((18-J3523),1.81)),0))</f>
        <v/>
      </c>
      <c r="AD3523" s="190" t="str">
        <f>IFERROR(IF(Q3523&lt;&gt;0,INT(0.14354*POWER(((10*Q3523)-220),1.4)),0),"")</f>
        <v/>
      </c>
      <c r="AE3523" s="190" t="str">
        <f>IFERROR(IF(T3523&lt;&gt;0,INT(51.39*POWER((T3523-1.5),1.05)),0),"")</f>
        <v/>
      </c>
      <c r="AF3523" s="190">
        <f>IF(U3523&lt;&gt;0,INT(0.8465*POWER(((100*U3523)-75),1.42)),0)</f>
        <v>0</v>
      </c>
      <c r="AG3523" s="190" t="str">
        <f>IFERROR(IF(X3523&lt;&gt;0,INT(1.53775*POWER((82-X3523),1.81)),0),"")</f>
        <v/>
      </c>
      <c r="AH3523" s="190" t="str">
        <f>IF(Y3523="","",IF(Y3523&lt;&gt;0,INT(5.74352*POWER((28.5-Y3523),1.92)),0))</f>
        <v/>
      </c>
      <c r="AI3523" s="190">
        <f>IF(Z3523&lt;&gt;0,INT(12.91*POWER((Z3523-4),1.1)),0)</f>
        <v>0</v>
      </c>
      <c r="AJ3523" s="190" t="str">
        <f>IF(AA3523="","",IF(AA3523&lt;&gt;0,INT(0.2797*POWER(((100*AA3523)),1.35)),0))</f>
        <v/>
      </c>
      <c r="AK3523" s="191" t="str">
        <f>IF(AB3523="","",IF(AB3523&lt;&gt;0,INT(100.14*POWER((AB3523-1),1.08)),0))</f>
        <v/>
      </c>
      <c r="AL3523" s="192">
        <f>COUNT(J3523,Q3523,T3523,X3523,Y3523,AA3523,AB3523)</f>
        <v>0</v>
      </c>
      <c r="AM3523" s="193" t="str">
        <f>IF(AL3523=0,"",SUM(AC3523:AK3523))</f>
        <v/>
      </c>
    </row>
    <row r="3524" spans="1:39" customFormat="1" outlineLevel="1">
      <c r="B3524" s="256"/>
      <c r="C3524" s="124" t="s">
        <v>65</v>
      </c>
      <c r="D3524" s="103"/>
      <c r="E3524" s="103"/>
      <c r="F3524" s="219"/>
      <c r="G3524" s="220"/>
      <c r="H3524" s="104"/>
      <c r="I3524" s="105"/>
      <c r="J3524" s="107" t="str">
        <f>IFERROR((J3521-J3523)/J3523*100%,"")</f>
        <v/>
      </c>
      <c r="K3524" s="107" t="str">
        <f t="shared" ref="K3524:T3524" si="15561">IFERROR((K3523-K3521)/K3523*100%,"")</f>
        <v/>
      </c>
      <c r="L3524" s="107" t="str">
        <f t="shared" si="15561"/>
        <v/>
      </c>
      <c r="M3524" s="107" t="str">
        <f t="shared" si="15561"/>
        <v/>
      </c>
      <c r="N3524" s="107" t="str">
        <f t="shared" si="15561"/>
        <v/>
      </c>
      <c r="O3524" s="107" t="str">
        <f t="shared" si="15561"/>
        <v/>
      </c>
      <c r="P3524" s="107" t="str">
        <f t="shared" si="15561"/>
        <v/>
      </c>
      <c r="Q3524" s="107" t="str">
        <f t="shared" si="15561"/>
        <v/>
      </c>
      <c r="R3524" s="107" t="str">
        <f t="shared" si="15561"/>
        <v/>
      </c>
      <c r="S3524" s="107" t="str">
        <f t="shared" si="15561"/>
        <v/>
      </c>
      <c r="T3524" s="107" t="str">
        <f t="shared" si="15561"/>
        <v/>
      </c>
      <c r="U3524" s="107" t="str">
        <f t="shared" ref="U3524" si="15562">IFERROR((U3523-U3522)/U3523*100%,"")</f>
        <v/>
      </c>
      <c r="V3524" s="107" t="str">
        <f>IFERROR((V3521-V3523)/V3523*100%,"")</f>
        <v/>
      </c>
      <c r="W3524" s="107" t="str">
        <f>IFERROR((W3521-W3523)/W3523*100%,"")</f>
        <v/>
      </c>
      <c r="X3524" s="107" t="str">
        <f>IFERROR((X3521-X3523)/X3523*100%,"")</f>
        <v/>
      </c>
      <c r="Y3524" s="107" t="str">
        <f>IFERROR((Y3521-Y3523)/Y3523*100%,"")</f>
        <v/>
      </c>
      <c r="Z3524" s="107" t="str">
        <f t="shared" ref="Z3524" si="15563">IFERROR((Z3523-Z3522)/Z3523*100%,"")</f>
        <v/>
      </c>
      <c r="AA3524" s="107" t="str">
        <f>IFERROR((AA3523-AA3521)/AA3523*100%,"")</f>
        <v/>
      </c>
      <c r="AB3524" s="107" t="str">
        <f>IFERROR((AB3523-AB3521)/AB3523*100%,"")</f>
        <v/>
      </c>
      <c r="AC3524" s="194" t="str">
        <f t="shared" ref="AC3524" si="15564">IFERROR((AC3523-AC3522)/AC3523*100%,"")</f>
        <v/>
      </c>
      <c r="AD3524" s="194" t="str">
        <f t="shared" ref="AD3524" si="15565">IFERROR((AD3523-AD3522)/AD3523*100%,"")</f>
        <v/>
      </c>
      <c r="AE3524" s="194" t="str">
        <f t="shared" ref="AE3524" si="15566">IFERROR((AE3523-AE3522)/AE3523*100%,"")</f>
        <v/>
      </c>
      <c r="AF3524" s="194" t="str">
        <f t="shared" ref="AF3524" si="15567">IFERROR((AF3523-AF3522)/AF3523*100%,"")</f>
        <v/>
      </c>
      <c r="AG3524" s="194" t="str">
        <f t="shared" ref="AG3524" si="15568">IFERROR((AG3523-AG3522)/AG3523*100%,"")</f>
        <v/>
      </c>
      <c r="AH3524" s="194" t="str">
        <f t="shared" ref="AH3524" si="15569">IFERROR((AH3523-AH3522)/AH3523*100%,"")</f>
        <v/>
      </c>
      <c r="AI3524" s="194" t="str">
        <f t="shared" ref="AI3524" si="15570">IFERROR((AI3523-AI3522)/AI3523*100%,"")</f>
        <v/>
      </c>
      <c r="AJ3524" s="194" t="str">
        <f t="shared" ref="AJ3524" si="15571">IFERROR((AJ3523-AJ3522)/AJ3523*100%,"")</f>
        <v/>
      </c>
      <c r="AK3524" s="194" t="str">
        <f t="shared" ref="AK3524" si="15572">IFERROR((AK3523-AK3522)/AK3523*100%,"")</f>
        <v/>
      </c>
      <c r="AL3524" s="194" t="str">
        <f t="shared" ref="AL3524" si="15573">IFERROR((AL3523-AL3522)/AL3523*100%,"")</f>
        <v/>
      </c>
      <c r="AM3524" s="227" t="str">
        <f>IFERROR((AM3523-AM3521)/AM3523*100%,"")</f>
        <v/>
      </c>
    </row>
    <row r="3525" spans="1:39" customFormat="1" outlineLevel="1">
      <c r="A3525" t="str">
        <f>B3518&amp;C3525</f>
        <v>Surname, Forename5</v>
      </c>
      <c r="B3525" s="256"/>
      <c r="C3525" s="123">
        <v>5</v>
      </c>
      <c r="D3525" s="26" t="s">
        <v>22</v>
      </c>
      <c r="E3525" s="103"/>
      <c r="F3525" s="219"/>
      <c r="G3525" s="220"/>
      <c r="H3525" s="15"/>
      <c r="I3525" s="16"/>
      <c r="J3525" s="17"/>
      <c r="K3525" s="94"/>
      <c r="L3525" s="94"/>
      <c r="M3525" s="94"/>
      <c r="N3525" s="94"/>
      <c r="O3525" s="94"/>
      <c r="P3525" s="94"/>
      <c r="Q3525" s="17" t="str">
        <f>IF(SUM(K3525:P3525)=0,"",SUM(K3525:P3525))</f>
        <v/>
      </c>
      <c r="R3525" s="94"/>
      <c r="S3525" s="94"/>
      <c r="T3525" s="17" t="str">
        <f>IF(SUM(R3525:S3525)=0,"",SUM(R3525:S3525))</f>
        <v/>
      </c>
      <c r="U3525" s="17"/>
      <c r="V3525" s="94"/>
      <c r="W3525" s="17"/>
      <c r="X3525" s="94" t="str">
        <f>IFERROR(AVERAGE(V3525:W3525),"")</f>
        <v/>
      </c>
      <c r="Y3525" s="17"/>
      <c r="Z3525" s="17"/>
      <c r="AA3525" s="71"/>
      <c r="AB3525" s="17"/>
      <c r="AC3525" s="190" t="str">
        <f>IF(J3525="","",IF(J3525&lt;&gt;0,INT(25.4347*POWER((18-J3525),1.81)),0))</f>
        <v/>
      </c>
      <c r="AD3525" s="190" t="str">
        <f>IFERROR(IF(Q3525&lt;&gt;0,INT(0.14354*POWER(((10*Q3525)-220),1.4)),0),"")</f>
        <v/>
      </c>
      <c r="AE3525" s="190" t="str">
        <f>IFERROR(IF(T3525&lt;&gt;0,INT(51.39*POWER((T3525-1.5),1.05)),0),"")</f>
        <v/>
      </c>
      <c r="AF3525" s="190">
        <f>IF(U3525&lt;&gt;0,INT(0.8465*POWER(((100*U3525)-75),1.42)),0)</f>
        <v>0</v>
      </c>
      <c r="AG3525" s="190" t="str">
        <f>IFERROR(IF(X3525&lt;&gt;0,INT(1.53775*POWER((82-X3525),1.81)),0),"")</f>
        <v/>
      </c>
      <c r="AH3525" s="190" t="str">
        <f>IF(Y3525="","",IF(Y3525&lt;&gt;0,INT(5.74352*POWER((28.5-Y3525),1.92)),0))</f>
        <v/>
      </c>
      <c r="AI3525" s="190">
        <f>IF(Z3525&lt;&gt;0,INT(12.91*POWER((Z3525-4),1.1)),0)</f>
        <v>0</v>
      </c>
      <c r="AJ3525" s="190" t="str">
        <f>IF(AA3525="","",IF(AA3525&lt;&gt;0,INT(0.2797*POWER(((100*AA3525)),1.35)),0))</f>
        <v/>
      </c>
      <c r="AK3525" s="191" t="str">
        <f>IF(AB3525="","",IF(AB3525&lt;&gt;0,INT(100.14*POWER((AB3525-1),1.08)),0))</f>
        <v/>
      </c>
      <c r="AL3525" s="192">
        <f>COUNT(J3525,Q3525,T3525,X3525,Y3525,AA3525,AB3525)</f>
        <v>0</v>
      </c>
      <c r="AM3525" s="193" t="str">
        <f>IF(AL3525=0,"",SUM(AC3525:AK3525))</f>
        <v/>
      </c>
    </row>
    <row r="3526" spans="1:39" customFormat="1" outlineLevel="1">
      <c r="B3526" s="256"/>
      <c r="C3526" s="124" t="s">
        <v>65</v>
      </c>
      <c r="D3526" s="103"/>
      <c r="E3526" s="103"/>
      <c r="F3526" s="219"/>
      <c r="G3526" s="220"/>
      <c r="H3526" s="104"/>
      <c r="I3526" s="105"/>
      <c r="J3526" s="107" t="str">
        <f>IFERROR((J3523-J3525)/J3525*100%,"")</f>
        <v/>
      </c>
      <c r="K3526" s="107" t="str">
        <f t="shared" ref="K3526:T3526" si="15574">IFERROR((K3525-K3523)/K3525*100%,"")</f>
        <v/>
      </c>
      <c r="L3526" s="107" t="str">
        <f t="shared" si="15574"/>
        <v/>
      </c>
      <c r="M3526" s="107" t="str">
        <f t="shared" si="15574"/>
        <v/>
      </c>
      <c r="N3526" s="107" t="str">
        <f t="shared" si="15574"/>
        <v/>
      </c>
      <c r="O3526" s="107" t="str">
        <f t="shared" si="15574"/>
        <v/>
      </c>
      <c r="P3526" s="107" t="str">
        <f t="shared" si="15574"/>
        <v/>
      </c>
      <c r="Q3526" s="107" t="str">
        <f t="shared" si="15574"/>
        <v/>
      </c>
      <c r="R3526" s="107" t="str">
        <f t="shared" si="15574"/>
        <v/>
      </c>
      <c r="S3526" s="107" t="str">
        <f t="shared" si="15574"/>
        <v/>
      </c>
      <c r="T3526" s="107" t="str">
        <f t="shared" si="15574"/>
        <v/>
      </c>
      <c r="U3526" s="107" t="str">
        <f t="shared" ref="U3526" si="15575">IFERROR((U3525-U3524)/U3525*100%,"")</f>
        <v/>
      </c>
      <c r="V3526" s="107" t="str">
        <f>IFERROR((V3523-V3525)/V3525*100%,"")</f>
        <v/>
      </c>
      <c r="W3526" s="107" t="str">
        <f>IFERROR((W3523-W3525)/W3525*100%,"")</f>
        <v/>
      </c>
      <c r="X3526" s="107" t="str">
        <f>IFERROR((X3523-X3525)/X3525*100%,"")</f>
        <v/>
      </c>
      <c r="Y3526" s="107" t="str">
        <f>IFERROR((Y3523-Y3525)/Y3525*100%,"")</f>
        <v/>
      </c>
      <c r="Z3526" s="107" t="str">
        <f t="shared" ref="Z3526" si="15576">IFERROR((Z3525-Z3524)/Z3525*100%,"")</f>
        <v/>
      </c>
      <c r="AA3526" s="107" t="str">
        <f>IFERROR((AA3525-AA3523)/AA3525*100%,"")</f>
        <v/>
      </c>
      <c r="AB3526" s="107" t="str">
        <f>IFERROR((AB3525-AB3523)/AB3525*100%,"")</f>
        <v/>
      </c>
      <c r="AC3526" s="194" t="str">
        <f t="shared" ref="AC3526" si="15577">IFERROR((AC3525-AC3524)/AC3525*100%,"")</f>
        <v/>
      </c>
      <c r="AD3526" s="194" t="str">
        <f t="shared" ref="AD3526" si="15578">IFERROR((AD3525-AD3524)/AD3525*100%,"")</f>
        <v/>
      </c>
      <c r="AE3526" s="194" t="str">
        <f t="shared" ref="AE3526" si="15579">IFERROR((AE3525-AE3524)/AE3525*100%,"")</f>
        <v/>
      </c>
      <c r="AF3526" s="194" t="str">
        <f t="shared" ref="AF3526" si="15580">IFERROR((AF3525-AF3524)/AF3525*100%,"")</f>
        <v/>
      </c>
      <c r="AG3526" s="194" t="str">
        <f t="shared" ref="AG3526" si="15581">IFERROR((AG3525-AG3524)/AG3525*100%,"")</f>
        <v/>
      </c>
      <c r="AH3526" s="194" t="str">
        <f t="shared" ref="AH3526" si="15582">IFERROR((AH3525-AH3524)/AH3525*100%,"")</f>
        <v/>
      </c>
      <c r="AI3526" s="194" t="str">
        <f t="shared" ref="AI3526" si="15583">IFERROR((AI3525-AI3524)/AI3525*100%,"")</f>
        <v/>
      </c>
      <c r="AJ3526" s="194" t="str">
        <f t="shared" ref="AJ3526" si="15584">IFERROR((AJ3525-AJ3524)/AJ3525*100%,"")</f>
        <v/>
      </c>
      <c r="AK3526" s="194" t="str">
        <f t="shared" ref="AK3526" si="15585">IFERROR((AK3525-AK3524)/AK3525*100%,"")</f>
        <v/>
      </c>
      <c r="AL3526" s="194" t="str">
        <f t="shared" ref="AL3526" si="15586">IFERROR((AL3525-AL3524)/AL3525*100%,"")</f>
        <v/>
      </c>
      <c r="AM3526" s="227" t="str">
        <f>IFERROR((AM3525-AM3523)/AM3525*100%,"")</f>
        <v/>
      </c>
    </row>
    <row r="3527" spans="1:39" customFormat="1" outlineLevel="1">
      <c r="A3527" t="str">
        <f>B3518&amp;C3527</f>
        <v>Surname, Forename6</v>
      </c>
      <c r="B3527" s="256"/>
      <c r="C3527" s="123">
        <v>6</v>
      </c>
      <c r="D3527" s="26" t="s">
        <v>22</v>
      </c>
      <c r="E3527" s="103"/>
      <c r="F3527" s="219"/>
      <c r="G3527" s="220"/>
      <c r="H3527" s="15"/>
      <c r="I3527" s="16"/>
      <c r="J3527" s="17"/>
      <c r="K3527" s="94"/>
      <c r="L3527" s="94"/>
      <c r="M3527" s="94"/>
      <c r="N3527" s="94"/>
      <c r="O3527" s="94"/>
      <c r="P3527" s="94"/>
      <c r="Q3527" s="17" t="str">
        <f>IF(SUM(K3527:P3527)=0,"",SUM(K3527:P3527))</f>
        <v/>
      </c>
      <c r="R3527" s="94"/>
      <c r="S3527" s="94"/>
      <c r="T3527" s="17" t="str">
        <f>IF(SUM(R3527:S3527)=0,"",SUM(R3527:S3527))</f>
        <v/>
      </c>
      <c r="U3527" s="17"/>
      <c r="V3527" s="94"/>
      <c r="W3527" s="17"/>
      <c r="X3527" s="94" t="str">
        <f>IFERROR(AVERAGE(V3527:W3527),"")</f>
        <v/>
      </c>
      <c r="Y3527" s="17"/>
      <c r="Z3527" s="17"/>
      <c r="AA3527" s="71"/>
      <c r="AB3527" s="17"/>
      <c r="AC3527" s="190" t="str">
        <f>IF(J3527="","",IF(J3527&lt;&gt;0,INT(25.4347*POWER((18-J3527),1.81)),0))</f>
        <v/>
      </c>
      <c r="AD3527" s="190" t="str">
        <f>IFERROR(IF(Q3527&lt;&gt;0,INT(0.14354*POWER(((10*Q3527)-220),1.4)),0),"")</f>
        <v/>
      </c>
      <c r="AE3527" s="190" t="str">
        <f>IFERROR(IF(T3527&lt;&gt;0,INT(51.39*POWER((T3527-1.5),1.05)),0),"")</f>
        <v/>
      </c>
      <c r="AF3527" s="190">
        <f>IF(U3527&lt;&gt;0,INT(0.8465*POWER(((100*U3527)-75),1.42)),0)</f>
        <v>0</v>
      </c>
      <c r="AG3527" s="190" t="str">
        <f>IFERROR(IF(X3527&lt;&gt;0,INT(1.53775*POWER((82-X3527),1.81)),0),"")</f>
        <v/>
      </c>
      <c r="AH3527" s="190" t="str">
        <f>IF(Y3527="","",IF(Y3527&lt;&gt;0,INT(5.74352*POWER((28.5-Y3527),1.92)),0))</f>
        <v/>
      </c>
      <c r="AI3527" s="190">
        <f>IF(Z3527&lt;&gt;0,INT(12.91*POWER((Z3527-4),1.1)),0)</f>
        <v>0</v>
      </c>
      <c r="AJ3527" s="190" t="str">
        <f>IF(AA3527="","",IF(AA3527&lt;&gt;0,INT(0.2797*POWER(((100*AA3527)),1.35)),0))</f>
        <v/>
      </c>
      <c r="AK3527" s="191" t="str">
        <f>IF(AB3527="","",IF(AB3527&lt;&gt;0,INT(100.14*POWER((AB3527-1),1.08)),0))</f>
        <v/>
      </c>
      <c r="AL3527" s="192">
        <f>COUNT(J3527,Q3527,T3527,X3527,Y3527,AA3527,AB3527)</f>
        <v>0</v>
      </c>
      <c r="AM3527" s="193" t="str">
        <f>IF(AL3527=0,"",SUM(AC3527:AK3527))</f>
        <v/>
      </c>
    </row>
    <row r="3528" spans="1:39" customFormat="1" outlineLevel="1">
      <c r="B3528" s="256"/>
      <c r="C3528" s="124" t="s">
        <v>65</v>
      </c>
      <c r="D3528" s="103"/>
      <c r="E3528" s="103"/>
      <c r="F3528" s="219"/>
      <c r="G3528" s="220"/>
      <c r="H3528" s="104"/>
      <c r="I3528" s="105"/>
      <c r="J3528" s="107" t="str">
        <f>IFERROR((J3525-J3527)/J3527*100%,"")</f>
        <v/>
      </c>
      <c r="K3528" s="107" t="str">
        <f t="shared" ref="K3528:T3528" si="15587">IFERROR((K3527-K3525)/K3527*100%,"")</f>
        <v/>
      </c>
      <c r="L3528" s="107" t="str">
        <f t="shared" si="15587"/>
        <v/>
      </c>
      <c r="M3528" s="107" t="str">
        <f t="shared" si="15587"/>
        <v/>
      </c>
      <c r="N3528" s="107" t="str">
        <f t="shared" si="15587"/>
        <v/>
      </c>
      <c r="O3528" s="107" t="str">
        <f t="shared" si="15587"/>
        <v/>
      </c>
      <c r="P3528" s="107" t="str">
        <f t="shared" si="15587"/>
        <v/>
      </c>
      <c r="Q3528" s="107" t="str">
        <f t="shared" si="15587"/>
        <v/>
      </c>
      <c r="R3528" s="107" t="str">
        <f t="shared" si="15587"/>
        <v/>
      </c>
      <c r="S3528" s="107" t="str">
        <f t="shared" si="15587"/>
        <v/>
      </c>
      <c r="T3528" s="107" t="str">
        <f t="shared" si="15587"/>
        <v/>
      </c>
      <c r="U3528" s="107" t="str">
        <f t="shared" ref="U3528" si="15588">IFERROR((U3527-U3526)/U3527*100%,"")</f>
        <v/>
      </c>
      <c r="V3528" s="107" t="str">
        <f>IFERROR((V3525-V3527)/V3527*100%,"")</f>
        <v/>
      </c>
      <c r="W3528" s="107" t="str">
        <f>IFERROR((W3525-W3527)/W3527*100%,"")</f>
        <v/>
      </c>
      <c r="X3528" s="107" t="str">
        <f>IFERROR((X3525-X3527)/X3527*100%,"")</f>
        <v/>
      </c>
      <c r="Y3528" s="107" t="str">
        <f>IFERROR((Y3525-Y3527)/Y3527*100%,"")</f>
        <v/>
      </c>
      <c r="Z3528" s="107" t="str">
        <f t="shared" ref="Z3528" si="15589">IFERROR((Z3527-Z3526)/Z3527*100%,"")</f>
        <v/>
      </c>
      <c r="AA3528" s="107" t="str">
        <f>IFERROR((AA3527-AA3525)/AA3527*100%,"")</f>
        <v/>
      </c>
      <c r="AB3528" s="107" t="str">
        <f>IFERROR((AB3527-AB3525)/AB3527*100%,"")</f>
        <v/>
      </c>
      <c r="AC3528" s="194" t="str">
        <f t="shared" ref="AC3528" si="15590">IFERROR((AC3527-AC3526)/AC3527*100%,"")</f>
        <v/>
      </c>
      <c r="AD3528" s="194" t="str">
        <f t="shared" ref="AD3528" si="15591">IFERROR((AD3527-AD3526)/AD3527*100%,"")</f>
        <v/>
      </c>
      <c r="AE3528" s="194" t="str">
        <f t="shared" ref="AE3528" si="15592">IFERROR((AE3527-AE3526)/AE3527*100%,"")</f>
        <v/>
      </c>
      <c r="AF3528" s="194" t="str">
        <f t="shared" ref="AF3528" si="15593">IFERROR((AF3527-AF3526)/AF3527*100%,"")</f>
        <v/>
      </c>
      <c r="AG3528" s="194" t="str">
        <f t="shared" ref="AG3528" si="15594">IFERROR((AG3527-AG3526)/AG3527*100%,"")</f>
        <v/>
      </c>
      <c r="AH3528" s="194" t="str">
        <f t="shared" ref="AH3528" si="15595">IFERROR((AH3527-AH3526)/AH3527*100%,"")</f>
        <v/>
      </c>
      <c r="AI3528" s="194" t="str">
        <f t="shared" ref="AI3528" si="15596">IFERROR((AI3527-AI3526)/AI3527*100%,"")</f>
        <v/>
      </c>
      <c r="AJ3528" s="194" t="str">
        <f t="shared" ref="AJ3528" si="15597">IFERROR((AJ3527-AJ3526)/AJ3527*100%,"")</f>
        <v/>
      </c>
      <c r="AK3528" s="194" t="str">
        <f t="shared" ref="AK3528" si="15598">IFERROR((AK3527-AK3526)/AK3527*100%,"")</f>
        <v/>
      </c>
      <c r="AL3528" s="194" t="str">
        <f t="shared" ref="AL3528" si="15599">IFERROR((AL3527-AL3526)/AL3527*100%,"")</f>
        <v/>
      </c>
      <c r="AM3528" s="227" t="str">
        <f>IFERROR((AM3527-AM3525)/AM3527*100%,"")</f>
        <v/>
      </c>
    </row>
    <row r="3529" spans="1:39" customFormat="1" outlineLevel="1">
      <c r="A3529" t="str">
        <f>B3518&amp;C3529</f>
        <v>Surname, Forename7</v>
      </c>
      <c r="B3529" s="256"/>
      <c r="C3529" s="123">
        <v>7</v>
      </c>
      <c r="D3529" s="26" t="s">
        <v>22</v>
      </c>
      <c r="E3529" s="103"/>
      <c r="F3529" s="219"/>
      <c r="G3529" s="220"/>
      <c r="H3529" s="15"/>
      <c r="I3529" s="16"/>
      <c r="J3529" s="17"/>
      <c r="K3529" s="94"/>
      <c r="L3529" s="94"/>
      <c r="M3529" s="94"/>
      <c r="N3529" s="94"/>
      <c r="O3529" s="94"/>
      <c r="P3529" s="94"/>
      <c r="Q3529" s="17" t="str">
        <f>IF(SUM(K3529:P3529)=0,"",SUM(K3529:P3529))</f>
        <v/>
      </c>
      <c r="R3529" s="94"/>
      <c r="S3529" s="94"/>
      <c r="T3529" s="17" t="str">
        <f>IF(SUM(R3529:S3529)=0,"",SUM(R3529:S3529))</f>
        <v/>
      </c>
      <c r="U3529" s="17"/>
      <c r="V3529" s="94"/>
      <c r="W3529" s="17"/>
      <c r="X3529" s="94" t="str">
        <f>IFERROR(AVERAGE(V3529:W3529),"")</f>
        <v/>
      </c>
      <c r="Y3529" s="17"/>
      <c r="Z3529" s="17"/>
      <c r="AA3529" s="71"/>
      <c r="AB3529" s="17"/>
      <c r="AC3529" s="190" t="str">
        <f>IF(J3529="","",IF(J3529&lt;&gt;0,INT(25.4347*POWER((18-J3529),1.81)),0))</f>
        <v/>
      </c>
      <c r="AD3529" s="190" t="str">
        <f>IFERROR(IF(Q3529&lt;&gt;0,INT(0.14354*POWER(((10*Q3529)-220),1.4)),0),"")</f>
        <v/>
      </c>
      <c r="AE3529" s="190" t="str">
        <f>IFERROR(IF(T3529&lt;&gt;0,INT(51.39*POWER((T3529-1.5),1.05)),0),"")</f>
        <v/>
      </c>
      <c r="AF3529" s="190">
        <f>IF(U3529&lt;&gt;0,INT(0.8465*POWER(((100*U3529)-75),1.42)),0)</f>
        <v>0</v>
      </c>
      <c r="AG3529" s="190" t="str">
        <f>IFERROR(IF(X3529&lt;&gt;0,INT(1.53775*POWER((82-X3529),1.81)),0),"")</f>
        <v/>
      </c>
      <c r="AH3529" s="190" t="str">
        <f>IF(Y3529="","",IF(Y3529&lt;&gt;0,INT(5.74352*POWER((28.5-Y3529),1.92)),0))</f>
        <v/>
      </c>
      <c r="AI3529" s="190">
        <f>IF(Z3529&lt;&gt;0,INT(12.91*POWER((Z3529-4),1.1)),0)</f>
        <v>0</v>
      </c>
      <c r="AJ3529" s="190" t="str">
        <f>IF(AA3529="","",IF(AA3529&lt;&gt;0,INT(0.2797*POWER(((100*AA3529)),1.35)),0))</f>
        <v/>
      </c>
      <c r="AK3529" s="191" t="str">
        <f>IF(AB3529="","",IF(AB3529&lt;&gt;0,INT(100.14*POWER((AB3529-1),1.08)),0))</f>
        <v/>
      </c>
      <c r="AL3529" s="192">
        <f>COUNT(J3529,Q3529,T3529,X3529,Y3529,AA3529,AB3529)</f>
        <v>0</v>
      </c>
      <c r="AM3529" s="193" t="str">
        <f>IF(AL3529=0,"",SUM(AC3529:AK3529))</f>
        <v/>
      </c>
    </row>
    <row r="3530" spans="1:39" customFormat="1" outlineLevel="1">
      <c r="B3530" s="256"/>
      <c r="C3530" s="124" t="s">
        <v>65</v>
      </c>
      <c r="D3530" s="103"/>
      <c r="E3530" s="103"/>
      <c r="F3530" s="219"/>
      <c r="G3530" s="220"/>
      <c r="H3530" s="104"/>
      <c r="I3530" s="105"/>
      <c r="J3530" s="107" t="str">
        <f>IFERROR((J3527-J3529)/J3529*100%,"")</f>
        <v/>
      </c>
      <c r="K3530" s="107" t="str">
        <f t="shared" ref="K3530:T3530" si="15600">IFERROR((K3529-K3527)/K3529*100%,"")</f>
        <v/>
      </c>
      <c r="L3530" s="107" t="str">
        <f t="shared" si="15600"/>
        <v/>
      </c>
      <c r="M3530" s="107" t="str">
        <f t="shared" si="15600"/>
        <v/>
      </c>
      <c r="N3530" s="107" t="str">
        <f t="shared" si="15600"/>
        <v/>
      </c>
      <c r="O3530" s="107" t="str">
        <f t="shared" si="15600"/>
        <v/>
      </c>
      <c r="P3530" s="107" t="str">
        <f t="shared" si="15600"/>
        <v/>
      </c>
      <c r="Q3530" s="107" t="str">
        <f t="shared" si="15600"/>
        <v/>
      </c>
      <c r="R3530" s="107" t="str">
        <f t="shared" si="15600"/>
        <v/>
      </c>
      <c r="S3530" s="107" t="str">
        <f t="shared" si="15600"/>
        <v/>
      </c>
      <c r="T3530" s="107" t="str">
        <f t="shared" si="15600"/>
        <v/>
      </c>
      <c r="U3530" s="107" t="str">
        <f t="shared" ref="U3530" si="15601">IFERROR((U3529-U3528)/U3529*100%,"")</f>
        <v/>
      </c>
      <c r="V3530" s="107" t="str">
        <f>IFERROR((V3527-V3529)/V3529*100%,"")</f>
        <v/>
      </c>
      <c r="W3530" s="107" t="str">
        <f>IFERROR((W3527-W3529)/W3529*100%,"")</f>
        <v/>
      </c>
      <c r="X3530" s="107" t="str">
        <f>IFERROR((X3527-X3529)/X3529*100%,"")</f>
        <v/>
      </c>
      <c r="Y3530" s="107" t="str">
        <f>IFERROR((Y3527-Y3529)/Y3529*100%,"")</f>
        <v/>
      </c>
      <c r="Z3530" s="107" t="str">
        <f t="shared" ref="Z3530" si="15602">IFERROR((Z3529-Z3528)/Z3529*100%,"")</f>
        <v/>
      </c>
      <c r="AA3530" s="107" t="str">
        <f>IFERROR((AA3529-AA3527)/AA3529*100%,"")</f>
        <v/>
      </c>
      <c r="AB3530" s="107" t="str">
        <f>IFERROR((AB3529-AB3527)/AB3529*100%,"")</f>
        <v/>
      </c>
      <c r="AC3530" s="194" t="str">
        <f t="shared" ref="AC3530" si="15603">IFERROR((AC3529-AC3528)/AC3529*100%,"")</f>
        <v/>
      </c>
      <c r="AD3530" s="194" t="str">
        <f t="shared" ref="AD3530" si="15604">IFERROR((AD3529-AD3528)/AD3529*100%,"")</f>
        <v/>
      </c>
      <c r="AE3530" s="194" t="str">
        <f t="shared" ref="AE3530" si="15605">IFERROR((AE3529-AE3528)/AE3529*100%,"")</f>
        <v/>
      </c>
      <c r="AF3530" s="194" t="str">
        <f t="shared" ref="AF3530" si="15606">IFERROR((AF3529-AF3528)/AF3529*100%,"")</f>
        <v/>
      </c>
      <c r="AG3530" s="194" t="str">
        <f t="shared" ref="AG3530" si="15607">IFERROR((AG3529-AG3528)/AG3529*100%,"")</f>
        <v/>
      </c>
      <c r="AH3530" s="194" t="str">
        <f t="shared" ref="AH3530" si="15608">IFERROR((AH3529-AH3528)/AH3529*100%,"")</f>
        <v/>
      </c>
      <c r="AI3530" s="194" t="str">
        <f t="shared" ref="AI3530" si="15609">IFERROR((AI3529-AI3528)/AI3529*100%,"")</f>
        <v/>
      </c>
      <c r="AJ3530" s="194" t="str">
        <f t="shared" ref="AJ3530" si="15610">IFERROR((AJ3529-AJ3528)/AJ3529*100%,"")</f>
        <v/>
      </c>
      <c r="AK3530" s="194" t="str">
        <f t="shared" ref="AK3530" si="15611">IFERROR((AK3529-AK3528)/AK3529*100%,"")</f>
        <v/>
      </c>
      <c r="AL3530" s="194" t="str">
        <f t="shared" ref="AL3530" si="15612">IFERROR((AL3529-AL3528)/AL3529*100%,"")</f>
        <v/>
      </c>
      <c r="AM3530" s="227" t="str">
        <f>IFERROR((AM3529-AM3527)/AM3529*100%,"")</f>
        <v/>
      </c>
    </row>
    <row r="3531" spans="1:39" customFormat="1" outlineLevel="1">
      <c r="A3531" t="str">
        <f>B3518&amp;C3531</f>
        <v>Surname, Forename8</v>
      </c>
      <c r="B3531" s="256"/>
      <c r="C3531" s="123">
        <v>8</v>
      </c>
      <c r="D3531" s="26" t="s">
        <v>22</v>
      </c>
      <c r="E3531" s="103"/>
      <c r="F3531" s="219"/>
      <c r="G3531" s="220"/>
      <c r="H3531" s="15"/>
      <c r="I3531" s="16"/>
      <c r="J3531" s="17"/>
      <c r="K3531" s="94"/>
      <c r="L3531" s="94"/>
      <c r="M3531" s="94"/>
      <c r="N3531" s="94"/>
      <c r="O3531" s="94"/>
      <c r="P3531" s="94"/>
      <c r="Q3531" s="17" t="str">
        <f>IF(SUM(K3531:P3531)=0,"",SUM(K3531:P3531))</f>
        <v/>
      </c>
      <c r="R3531" s="94"/>
      <c r="S3531" s="94"/>
      <c r="T3531" s="17" t="str">
        <f>IF(SUM(R3531:S3531)=0,"",SUM(R3531:S3531))</f>
        <v/>
      </c>
      <c r="U3531" s="17"/>
      <c r="V3531" s="94"/>
      <c r="W3531" s="17"/>
      <c r="X3531" s="94" t="str">
        <f>IFERROR(AVERAGE(V3531:W3531),"")</f>
        <v/>
      </c>
      <c r="Y3531" s="17"/>
      <c r="Z3531" s="17"/>
      <c r="AA3531" s="71"/>
      <c r="AB3531" s="17"/>
      <c r="AC3531" s="190" t="str">
        <f>IF(J3531="","",IF(J3531&lt;&gt;0,INT(25.4347*POWER((18-J3531),1.81)),0))</f>
        <v/>
      </c>
      <c r="AD3531" s="190" t="str">
        <f>IFERROR(IF(Q3531&lt;&gt;0,INT(0.14354*POWER(((10*Q3531)-220),1.4)),0),"")</f>
        <v/>
      </c>
      <c r="AE3531" s="190" t="str">
        <f>IFERROR(IF(T3531&lt;&gt;0,INT(51.39*POWER((T3531-1.5),1.05)),0),"")</f>
        <v/>
      </c>
      <c r="AF3531" s="190">
        <f>IF(U3531&lt;&gt;0,INT(0.8465*POWER(((100*U3531)-75),1.42)),0)</f>
        <v>0</v>
      </c>
      <c r="AG3531" s="190" t="str">
        <f>IFERROR(IF(X3531&lt;&gt;0,INT(1.53775*POWER((82-X3531),1.81)),0),"")</f>
        <v/>
      </c>
      <c r="AH3531" s="190" t="str">
        <f>IF(Y3531="","",IF(Y3531&lt;&gt;0,INT(5.74352*POWER((28.5-Y3531),1.92)),0))</f>
        <v/>
      </c>
      <c r="AI3531" s="190">
        <f>IF(Z3531&lt;&gt;0,INT(12.91*POWER((Z3531-4),1.1)),0)</f>
        <v>0</v>
      </c>
      <c r="AJ3531" s="190" t="str">
        <f>IF(AA3531="","",IF(AA3531&lt;&gt;0,INT(0.2797*POWER(((100*AA3531)),1.35)),0))</f>
        <v/>
      </c>
      <c r="AK3531" s="191" t="str">
        <f>IF(AB3531="","",IF(AB3531&lt;&gt;0,INT(100.14*POWER((AB3531-1),1.08)),0))</f>
        <v/>
      </c>
      <c r="AL3531" s="192">
        <f>COUNT(J3531,Q3531,T3531,X3531,Y3531,AA3531,AB3531)</f>
        <v>0</v>
      </c>
      <c r="AM3531" s="193" t="str">
        <f>IF(AL3531=0,"",SUM(AC3531:AK3531))</f>
        <v/>
      </c>
    </row>
    <row r="3532" spans="1:39" customFormat="1" outlineLevel="1">
      <c r="B3532" s="256"/>
      <c r="C3532" s="124" t="s">
        <v>65</v>
      </c>
      <c r="D3532" s="103"/>
      <c r="E3532" s="103"/>
      <c r="F3532" s="219"/>
      <c r="G3532" s="220"/>
      <c r="H3532" s="104"/>
      <c r="I3532" s="105"/>
      <c r="J3532" s="107" t="str">
        <f>IFERROR((J3529-J3531)/J3531*100%,"")</f>
        <v/>
      </c>
      <c r="K3532" s="107" t="str">
        <f t="shared" ref="K3532:T3532" si="15613">IFERROR((K3531-K3529)/K3531*100%,"")</f>
        <v/>
      </c>
      <c r="L3532" s="107" t="str">
        <f t="shared" si="15613"/>
        <v/>
      </c>
      <c r="M3532" s="107" t="str">
        <f t="shared" si="15613"/>
        <v/>
      </c>
      <c r="N3532" s="107" t="str">
        <f t="shared" si="15613"/>
        <v/>
      </c>
      <c r="O3532" s="107" t="str">
        <f t="shared" si="15613"/>
        <v/>
      </c>
      <c r="P3532" s="107" t="str">
        <f t="shared" si="15613"/>
        <v/>
      </c>
      <c r="Q3532" s="107" t="str">
        <f t="shared" si="15613"/>
        <v/>
      </c>
      <c r="R3532" s="107" t="str">
        <f t="shared" si="15613"/>
        <v/>
      </c>
      <c r="S3532" s="107" t="str">
        <f t="shared" si="15613"/>
        <v/>
      </c>
      <c r="T3532" s="107" t="str">
        <f t="shared" si="15613"/>
        <v/>
      </c>
      <c r="U3532" s="107" t="str">
        <f t="shared" ref="U3532" si="15614">IFERROR((U3531-U3530)/U3531*100%,"")</f>
        <v/>
      </c>
      <c r="V3532" s="107" t="str">
        <f>IFERROR((V3529-V3531)/V3531*100%,"")</f>
        <v/>
      </c>
      <c r="W3532" s="107" t="str">
        <f>IFERROR((W3529-W3531)/W3531*100%,"")</f>
        <v/>
      </c>
      <c r="X3532" s="107" t="str">
        <f>IFERROR((X3529-X3531)/X3531*100%,"")</f>
        <v/>
      </c>
      <c r="Y3532" s="107" t="str">
        <f>IFERROR((Y3529-Y3531)/Y3531*100%,"")</f>
        <v/>
      </c>
      <c r="Z3532" s="107" t="str">
        <f t="shared" ref="Z3532" si="15615">IFERROR((Z3531-Z3530)/Z3531*100%,"")</f>
        <v/>
      </c>
      <c r="AA3532" s="107" t="str">
        <f>IFERROR((AA3531-AA3529)/AA3531*100%,"")</f>
        <v/>
      </c>
      <c r="AB3532" s="107" t="str">
        <f>IFERROR((AB3531-AB3529)/AB3531*100%,"")</f>
        <v/>
      </c>
      <c r="AC3532" s="194" t="str">
        <f t="shared" ref="AC3532" si="15616">IFERROR((AC3531-AC3530)/AC3531*100%,"")</f>
        <v/>
      </c>
      <c r="AD3532" s="194" t="str">
        <f t="shared" ref="AD3532" si="15617">IFERROR((AD3531-AD3530)/AD3531*100%,"")</f>
        <v/>
      </c>
      <c r="AE3532" s="194" t="str">
        <f t="shared" ref="AE3532" si="15618">IFERROR((AE3531-AE3530)/AE3531*100%,"")</f>
        <v/>
      </c>
      <c r="AF3532" s="194" t="str">
        <f t="shared" ref="AF3532" si="15619">IFERROR((AF3531-AF3530)/AF3531*100%,"")</f>
        <v/>
      </c>
      <c r="AG3532" s="194" t="str">
        <f t="shared" ref="AG3532" si="15620">IFERROR((AG3531-AG3530)/AG3531*100%,"")</f>
        <v/>
      </c>
      <c r="AH3532" s="194" t="str">
        <f t="shared" ref="AH3532" si="15621">IFERROR((AH3531-AH3530)/AH3531*100%,"")</f>
        <v/>
      </c>
      <c r="AI3532" s="194" t="str">
        <f t="shared" ref="AI3532" si="15622">IFERROR((AI3531-AI3530)/AI3531*100%,"")</f>
        <v/>
      </c>
      <c r="AJ3532" s="194" t="str">
        <f t="shared" ref="AJ3532" si="15623">IFERROR((AJ3531-AJ3530)/AJ3531*100%,"")</f>
        <v/>
      </c>
      <c r="AK3532" s="194" t="str">
        <f t="shared" ref="AK3532" si="15624">IFERROR((AK3531-AK3530)/AK3531*100%,"")</f>
        <v/>
      </c>
      <c r="AL3532" s="194" t="str">
        <f t="shared" ref="AL3532" si="15625">IFERROR((AL3531-AL3530)/AL3531*100%,"")</f>
        <v/>
      </c>
      <c r="AM3532" s="227" t="str">
        <f>IFERROR((AM3531-AM3529)/AM3531*100%,"")</f>
        <v/>
      </c>
    </row>
    <row r="3533" spans="1:39" customFormat="1" outlineLevel="1">
      <c r="A3533" t="str">
        <f>B3518&amp;C3533</f>
        <v>Surname, Forename9</v>
      </c>
      <c r="B3533" s="256"/>
      <c r="C3533" s="123">
        <v>9</v>
      </c>
      <c r="D3533" s="26" t="s">
        <v>22</v>
      </c>
      <c r="E3533" s="103"/>
      <c r="F3533" s="219"/>
      <c r="G3533" s="220"/>
      <c r="H3533" s="15"/>
      <c r="I3533" s="16"/>
      <c r="J3533" s="17"/>
      <c r="K3533" s="94"/>
      <c r="L3533" s="94"/>
      <c r="M3533" s="94"/>
      <c r="N3533" s="94"/>
      <c r="O3533" s="94"/>
      <c r="P3533" s="94"/>
      <c r="Q3533" s="17" t="str">
        <f>IF(SUM(K3533:P3533)=0,"",SUM(K3533:P3533))</f>
        <v/>
      </c>
      <c r="R3533" s="94"/>
      <c r="S3533" s="94"/>
      <c r="T3533" s="17" t="str">
        <f>IF(SUM(R3533:S3533)=0,"",SUM(R3533:S3533))</f>
        <v/>
      </c>
      <c r="U3533" s="17"/>
      <c r="V3533" s="94"/>
      <c r="W3533" s="17"/>
      <c r="X3533" s="94" t="str">
        <f>IFERROR(AVERAGE(V3533:W3533),"")</f>
        <v/>
      </c>
      <c r="Y3533" s="17"/>
      <c r="Z3533" s="17"/>
      <c r="AA3533" s="71"/>
      <c r="AB3533" s="17"/>
      <c r="AC3533" s="190" t="str">
        <f>IF(J3533="","",IF(J3533&lt;&gt;0,INT(25.4347*POWER((18-J3533),1.81)),0))</f>
        <v/>
      </c>
      <c r="AD3533" s="190" t="str">
        <f>IFERROR(IF(Q3533&lt;&gt;0,INT(0.14354*POWER(((10*Q3533)-220),1.4)),0),"")</f>
        <v/>
      </c>
      <c r="AE3533" s="190" t="str">
        <f>IFERROR(IF(T3533&lt;&gt;0,INT(51.39*POWER((T3533-1.5),1.05)),0),"")</f>
        <v/>
      </c>
      <c r="AF3533" s="190">
        <f>IF(U3533&lt;&gt;0,INT(0.8465*POWER(((100*U3533)-75),1.42)),0)</f>
        <v>0</v>
      </c>
      <c r="AG3533" s="190" t="str">
        <f>IFERROR(IF(X3533&lt;&gt;0,INT(1.53775*POWER((82-X3533),1.81)),0),"")</f>
        <v/>
      </c>
      <c r="AH3533" s="190" t="str">
        <f>IF(Y3533="","",IF(Y3533&lt;&gt;0,INT(5.74352*POWER((28.5-Y3533),1.92)),0))</f>
        <v/>
      </c>
      <c r="AI3533" s="190">
        <f>IF(Z3533&lt;&gt;0,INT(12.91*POWER((Z3533-4),1.1)),0)</f>
        <v>0</v>
      </c>
      <c r="AJ3533" s="190" t="str">
        <f>IF(AA3533="","",IF(AA3533&lt;&gt;0,INT(0.2797*POWER(((100*AA3533)),1.35)),0))</f>
        <v/>
      </c>
      <c r="AK3533" s="191" t="str">
        <f>IF(AB3533="","",IF(AB3533&lt;&gt;0,INT(100.14*POWER((AB3533-1),1.08)),0))</f>
        <v/>
      </c>
      <c r="AL3533" s="192">
        <f>COUNT(J3533,Q3533,T3533,X3533,Y3533,AA3533,AB3533)</f>
        <v>0</v>
      </c>
      <c r="AM3533" s="193" t="str">
        <f>IF(AL3533=0,"",SUM(AC3533:AK3533))</f>
        <v/>
      </c>
    </row>
    <row r="3534" spans="1:39" customFormat="1" outlineLevel="1">
      <c r="B3534" s="256"/>
      <c r="C3534" s="124" t="s">
        <v>65</v>
      </c>
      <c r="D3534" s="33"/>
      <c r="E3534" s="33"/>
      <c r="F3534" s="219"/>
      <c r="G3534" s="220"/>
      <c r="H3534" s="18"/>
      <c r="I3534" s="44"/>
      <c r="J3534" s="107" t="str">
        <f>IFERROR((J3531-J3533)/J3533*100%,"")</f>
        <v/>
      </c>
      <c r="K3534" s="107" t="str">
        <f t="shared" ref="K3534:T3534" si="15626">IFERROR((K3533-K3531)/K3533*100%,"")</f>
        <v/>
      </c>
      <c r="L3534" s="107" t="str">
        <f t="shared" si="15626"/>
        <v/>
      </c>
      <c r="M3534" s="107" t="str">
        <f t="shared" si="15626"/>
        <v/>
      </c>
      <c r="N3534" s="107" t="str">
        <f t="shared" si="15626"/>
        <v/>
      </c>
      <c r="O3534" s="107" t="str">
        <f t="shared" si="15626"/>
        <v/>
      </c>
      <c r="P3534" s="107" t="str">
        <f t="shared" si="15626"/>
        <v/>
      </c>
      <c r="Q3534" s="107" t="str">
        <f t="shared" si="15626"/>
        <v/>
      </c>
      <c r="R3534" s="107" t="str">
        <f t="shared" si="15626"/>
        <v/>
      </c>
      <c r="S3534" s="107" t="str">
        <f t="shared" si="15626"/>
        <v/>
      </c>
      <c r="T3534" s="107" t="str">
        <f t="shared" si="15626"/>
        <v/>
      </c>
      <c r="U3534" s="107" t="str">
        <f t="shared" ref="U3534" si="15627">IFERROR((U3533-U3532)/U3533*100%,"")</f>
        <v/>
      </c>
      <c r="V3534" s="107" t="str">
        <f>IFERROR((V3531-V3533)/V3533*100%,"")</f>
        <v/>
      </c>
      <c r="W3534" s="107" t="str">
        <f>IFERROR((W3531-W3533)/W3533*100%,"")</f>
        <v/>
      </c>
      <c r="X3534" s="107" t="str">
        <f>IFERROR((X3531-X3533)/X3533*100%,"")</f>
        <v/>
      </c>
      <c r="Y3534" s="107" t="str">
        <f>IFERROR((Y3531-Y3533)/Y3533*100%,"")</f>
        <v/>
      </c>
      <c r="Z3534" s="107" t="str">
        <f t="shared" ref="Z3534" si="15628">IFERROR((Z3533-Z3532)/Z3533*100%,"")</f>
        <v/>
      </c>
      <c r="AA3534" s="107" t="str">
        <f>IFERROR((AA3533-AA3531)/AA3533*100%,"")</f>
        <v/>
      </c>
      <c r="AB3534" s="107" t="str">
        <f>IFERROR((AB3533-AB3531)/AB3533*100%,"")</f>
        <v/>
      </c>
      <c r="AC3534" s="194" t="str">
        <f t="shared" ref="AC3534" si="15629">IFERROR((AC3533-AC3532)/AC3533*100%,"")</f>
        <v/>
      </c>
      <c r="AD3534" s="194" t="str">
        <f t="shared" ref="AD3534" si="15630">IFERROR((AD3533-AD3532)/AD3533*100%,"")</f>
        <v/>
      </c>
      <c r="AE3534" s="194" t="str">
        <f t="shared" ref="AE3534" si="15631">IFERROR((AE3533-AE3532)/AE3533*100%,"")</f>
        <v/>
      </c>
      <c r="AF3534" s="194" t="str">
        <f t="shared" ref="AF3534" si="15632">IFERROR((AF3533-AF3532)/AF3533*100%,"")</f>
        <v/>
      </c>
      <c r="AG3534" s="194" t="str">
        <f t="shared" ref="AG3534" si="15633">IFERROR((AG3533-AG3532)/AG3533*100%,"")</f>
        <v/>
      </c>
      <c r="AH3534" s="194" t="str">
        <f t="shared" ref="AH3534" si="15634">IFERROR((AH3533-AH3532)/AH3533*100%,"")</f>
        <v/>
      </c>
      <c r="AI3534" s="194" t="str">
        <f t="shared" ref="AI3534" si="15635">IFERROR((AI3533-AI3532)/AI3533*100%,"")</f>
        <v/>
      </c>
      <c r="AJ3534" s="194" t="str">
        <f t="shared" ref="AJ3534" si="15636">IFERROR((AJ3533-AJ3532)/AJ3533*100%,"")</f>
        <v/>
      </c>
      <c r="AK3534" s="194" t="str">
        <f t="shared" ref="AK3534" si="15637">IFERROR((AK3533-AK3532)/AK3533*100%,"")</f>
        <v/>
      </c>
      <c r="AL3534" s="194" t="str">
        <f t="shared" ref="AL3534" si="15638">IFERROR((AL3533-AL3532)/AL3533*100%,"")</f>
        <v/>
      </c>
      <c r="AM3534" s="227" t="str">
        <f>IFERROR((AM3533-AM3531)/AM3533*100%,"")</f>
        <v/>
      </c>
    </row>
    <row r="3535" spans="1:39" s="6" customFormat="1" outlineLevel="1">
      <c r="A3535" t="str">
        <f>B3518&amp;C3535</f>
        <v>Surname, Forename10</v>
      </c>
      <c r="B3535" s="256"/>
      <c r="C3535" s="125">
        <v>10</v>
      </c>
      <c r="D3535" s="33" t="s">
        <v>22</v>
      </c>
      <c r="E3535" s="33"/>
      <c r="F3535" s="221"/>
      <c r="G3535" s="222"/>
      <c r="H3535" s="18"/>
      <c r="I3535" s="44"/>
      <c r="J3535" s="34"/>
      <c r="K3535" s="34"/>
      <c r="L3535" s="34"/>
      <c r="M3535" s="34"/>
      <c r="N3535" s="34"/>
      <c r="O3535" s="34"/>
      <c r="P3535" s="34"/>
      <c r="Q3535" s="17" t="str">
        <f>IF(SUM(K3535:P3535)=0,"",SUM(K3535:P3535))</f>
        <v/>
      </c>
      <c r="R3535" s="94"/>
      <c r="S3535" s="94"/>
      <c r="T3535" s="17" t="str">
        <f>IF(SUM(R3535:S3535)=0,"",SUM(R3535:S3535))</f>
        <v/>
      </c>
      <c r="U3535" s="17"/>
      <c r="V3535" s="94"/>
      <c r="W3535" s="17"/>
      <c r="X3535" s="94" t="str">
        <f>IFERROR(AVERAGE(V3535:W3535),"")</f>
        <v/>
      </c>
      <c r="Y3535" s="17"/>
      <c r="Z3535" s="17"/>
      <c r="AA3535" s="71"/>
      <c r="AB3535" s="17"/>
      <c r="AC3535" s="190" t="str">
        <f>IF(J3535="","",IF(J3535&lt;&gt;0,INT(25.4347*POWER((18-J3535),1.81)),0))</f>
        <v/>
      </c>
      <c r="AD3535" s="190" t="str">
        <f>IFERROR(IF(Q3535&lt;&gt;0,INT(0.14354*POWER(((10*Q3535)-220),1.4)),0),"")</f>
        <v/>
      </c>
      <c r="AE3535" s="190" t="str">
        <f>IFERROR(IF(T3535&lt;&gt;0,INT(51.39*POWER((T3535-1.5),1.05)),0),"")</f>
        <v/>
      </c>
      <c r="AF3535" s="190">
        <f>IF(U3535&lt;&gt;0,INT(0.8465*POWER(((100*U3535)-75),1.42)),0)</f>
        <v>0</v>
      </c>
      <c r="AG3535" s="190" t="str">
        <f>IFERROR(IF(X3535&lt;&gt;0,INT(1.53775*POWER((82-X3535),1.81)),0),"")</f>
        <v/>
      </c>
      <c r="AH3535" s="190" t="str">
        <f>IF(Y3535="","",IF(Y3535&lt;&gt;0,INT(5.74352*POWER((28.5-Y3535),1.92)),0))</f>
        <v/>
      </c>
      <c r="AI3535" s="190">
        <f>IF(Z3535&lt;&gt;0,INT(12.91*POWER((Z3535-4),1.1)),0)</f>
        <v>0</v>
      </c>
      <c r="AJ3535" s="190" t="str">
        <f>IF(AA3535="","",IF(AA3535&lt;&gt;0,INT(0.2797*POWER(((100*AA3535)),1.35)),0))</f>
        <v/>
      </c>
      <c r="AK3535" s="191" t="str">
        <f>IF(AB3535="","",IF(AB3535&lt;&gt;0,INT(100.14*POWER((AB3535-1),1.08)),0))</f>
        <v/>
      </c>
      <c r="AL3535" s="192">
        <f>COUNT(J3535,Q3535,T3535,X3535,Y3535,AA3535,AB3535)</f>
        <v>0</v>
      </c>
      <c r="AM3535" s="193" t="str">
        <f>IF(AL3535=0,"",SUM(AC3535:AK3535))</f>
        <v/>
      </c>
    </row>
    <row r="3536" spans="1:39" s="6" customFormat="1" outlineLevel="1">
      <c r="A3536"/>
      <c r="B3536" s="257"/>
      <c r="C3536" s="126" t="s">
        <v>65</v>
      </c>
      <c r="D3536" s="33"/>
      <c r="E3536" s="33"/>
      <c r="F3536" s="223"/>
      <c r="G3536" s="224"/>
      <c r="H3536" s="18"/>
      <c r="I3536" s="44"/>
      <c r="J3536" s="107" t="str">
        <f>IFERROR((J3533-J3535)/J3535*100%,"")</f>
        <v/>
      </c>
      <c r="K3536" s="107" t="str">
        <f t="shared" ref="K3536:T3536" si="15639">IFERROR((K3535-K3533)/K3535*100%,"")</f>
        <v/>
      </c>
      <c r="L3536" s="107" t="str">
        <f t="shared" si="15639"/>
        <v/>
      </c>
      <c r="M3536" s="107" t="str">
        <f t="shared" si="15639"/>
        <v/>
      </c>
      <c r="N3536" s="107" t="str">
        <f t="shared" si="15639"/>
        <v/>
      </c>
      <c r="O3536" s="107" t="str">
        <f t="shared" si="15639"/>
        <v/>
      </c>
      <c r="P3536" s="107" t="str">
        <f t="shared" si="15639"/>
        <v/>
      </c>
      <c r="Q3536" s="107" t="str">
        <f t="shared" si="15639"/>
        <v/>
      </c>
      <c r="R3536" s="107" t="str">
        <f t="shared" si="15639"/>
        <v/>
      </c>
      <c r="S3536" s="107" t="str">
        <f t="shared" si="15639"/>
        <v/>
      </c>
      <c r="T3536" s="107" t="str">
        <f t="shared" si="15639"/>
        <v/>
      </c>
      <c r="U3536" s="107" t="str">
        <f t="shared" ref="U3536" si="15640">IFERROR((U3535-U3534)/U3535*100%,"")</f>
        <v/>
      </c>
      <c r="V3536" s="107" t="str">
        <f>IFERROR((V3533-V3535)/V3535*100%,"")</f>
        <v/>
      </c>
      <c r="W3536" s="107" t="str">
        <f>IFERROR((W3533-W3535)/W3535*100%,"")</f>
        <v/>
      </c>
      <c r="X3536" s="107" t="str">
        <f>IFERROR((X3533-X3535)/X3535*100%,"")</f>
        <v/>
      </c>
      <c r="Y3536" s="107" t="str">
        <f>IFERROR((Y3533-Y3535)/Y3535*100%,"")</f>
        <v/>
      </c>
      <c r="Z3536" s="107" t="str">
        <f t="shared" ref="Z3536" si="15641">IFERROR((Z3535-Z3534)/Z3535*100%,"")</f>
        <v/>
      </c>
      <c r="AA3536" s="107" t="str">
        <f>IFERROR((AA3535-AA3533)/AA3535*100%,"")</f>
        <v/>
      </c>
      <c r="AB3536" s="107" t="str">
        <f>IFERROR((AB3535-AB3533)/AB3535*100%,"")</f>
        <v/>
      </c>
      <c r="AC3536" s="194" t="str">
        <f t="shared" ref="AC3536" si="15642">IFERROR((AC3535-AC3534)/AC3535*100%,"")</f>
        <v/>
      </c>
      <c r="AD3536" s="194" t="str">
        <f t="shared" ref="AD3536" si="15643">IFERROR((AD3535-AD3534)/AD3535*100%,"")</f>
        <v/>
      </c>
      <c r="AE3536" s="194" t="str">
        <f t="shared" ref="AE3536" si="15644">IFERROR((AE3535-AE3534)/AE3535*100%,"")</f>
        <v/>
      </c>
      <c r="AF3536" s="194" t="str">
        <f t="shared" ref="AF3536" si="15645">IFERROR((AF3535-AF3534)/AF3535*100%,"")</f>
        <v/>
      </c>
      <c r="AG3536" s="194" t="str">
        <f t="shared" ref="AG3536" si="15646">IFERROR((AG3535-AG3534)/AG3535*100%,"")</f>
        <v/>
      </c>
      <c r="AH3536" s="194" t="str">
        <f t="shared" ref="AH3536" si="15647">IFERROR((AH3535-AH3534)/AH3535*100%,"")</f>
        <v/>
      </c>
      <c r="AI3536" s="194" t="str">
        <f t="shared" ref="AI3536" si="15648">IFERROR((AI3535-AI3534)/AI3535*100%,"")</f>
        <v/>
      </c>
      <c r="AJ3536" s="194" t="str">
        <f t="shared" ref="AJ3536" si="15649">IFERROR((AJ3535-AJ3534)/AJ3535*100%,"")</f>
        <v/>
      </c>
      <c r="AK3536" s="194" t="str">
        <f t="shared" ref="AK3536" si="15650">IFERROR((AK3535-AK3534)/AK3535*100%,"")</f>
        <v/>
      </c>
      <c r="AL3536" s="194" t="str">
        <f t="shared" ref="AL3536" si="15651">IFERROR((AL3535-AL3534)/AL3535*100%,"")</f>
        <v/>
      </c>
      <c r="AM3536" s="227" t="str">
        <f>IFERROR((AM3535-AM3533)/AM3535*100%,"")</f>
        <v/>
      </c>
    </row>
    <row r="3537" spans="1:39" s="45" customFormat="1" outlineLevel="1">
      <c r="B3537" s="115"/>
      <c r="C3537" s="32"/>
      <c r="D3537" s="33"/>
      <c r="E3537" s="33"/>
      <c r="F3537" s="223"/>
      <c r="G3537" s="224"/>
      <c r="H3537" s="18"/>
      <c r="I3537" s="44"/>
      <c r="J3537" s="34"/>
      <c r="K3537" s="34"/>
      <c r="L3537" s="34"/>
      <c r="M3537" s="34"/>
      <c r="N3537" s="34"/>
      <c r="O3537" s="34"/>
      <c r="P3537" s="34"/>
      <c r="Q3537" s="34"/>
      <c r="R3537" s="34"/>
      <c r="S3537" s="34"/>
      <c r="T3537" s="34"/>
      <c r="U3537" s="34"/>
      <c r="V3537" s="34"/>
      <c r="W3537" s="34"/>
      <c r="X3537" s="34"/>
      <c r="Y3537" s="34"/>
      <c r="Z3537" s="34"/>
      <c r="AA3537" s="34"/>
      <c r="AB3537" s="34"/>
      <c r="AC3537" s="195"/>
      <c r="AD3537" s="196"/>
      <c r="AE3537" s="196"/>
      <c r="AF3537" s="196"/>
      <c r="AG3537" s="196"/>
      <c r="AH3537" s="196"/>
      <c r="AI3537" s="196"/>
      <c r="AJ3537" s="196"/>
      <c r="AK3537" s="197"/>
      <c r="AL3537" s="196"/>
      <c r="AM3537" s="198"/>
    </row>
    <row r="3538" spans="1:39" s="6" customFormat="1" outlineLevel="1">
      <c r="B3538" s="116"/>
      <c r="C3538" s="35"/>
      <c r="D3538" s="36"/>
      <c r="E3538" s="36"/>
      <c r="F3538" s="36"/>
      <c r="G3538" s="36"/>
      <c r="H3538" s="37"/>
      <c r="I3538" s="38" t="s">
        <v>24</v>
      </c>
      <c r="J3538" s="21" t="e">
        <f>AVERAGE(J3518:J3519,J3521,J3523,J3525,J3527,J3529,J3531,J3533,J3535)</f>
        <v>#DIV/0!</v>
      </c>
      <c r="K3538" s="21" t="e">
        <f t="shared" ref="K3538:AB3538" si="15652">AVERAGE(K3518:K3519,K3521,K3523,K3525,K3527,K3529,K3531,K3533,K3535)</f>
        <v>#DIV/0!</v>
      </c>
      <c r="L3538" s="21" t="e">
        <f t="shared" si="15652"/>
        <v>#DIV/0!</v>
      </c>
      <c r="M3538" s="21" t="e">
        <f t="shared" si="15652"/>
        <v>#DIV/0!</v>
      </c>
      <c r="N3538" s="21" t="e">
        <f t="shared" si="15652"/>
        <v>#DIV/0!</v>
      </c>
      <c r="O3538" s="21" t="e">
        <f t="shared" si="15652"/>
        <v>#DIV/0!</v>
      </c>
      <c r="P3538" s="21" t="e">
        <f t="shared" si="15652"/>
        <v>#DIV/0!</v>
      </c>
      <c r="Q3538" s="21">
        <f t="shared" si="15652"/>
        <v>0</v>
      </c>
      <c r="R3538" s="21" t="e">
        <f t="shared" si="15652"/>
        <v>#DIV/0!</v>
      </c>
      <c r="S3538" s="21" t="e">
        <f t="shared" si="15652"/>
        <v>#DIV/0!</v>
      </c>
      <c r="T3538" s="21">
        <f t="shared" si="15652"/>
        <v>0</v>
      </c>
      <c r="U3538" s="21" t="e">
        <f t="shared" si="15652"/>
        <v>#DIV/0!</v>
      </c>
      <c r="V3538" s="21" t="e">
        <f t="shared" si="15652"/>
        <v>#DIV/0!</v>
      </c>
      <c r="W3538" s="21" t="e">
        <f t="shared" si="15652"/>
        <v>#DIV/0!</v>
      </c>
      <c r="X3538" s="21" t="e">
        <f t="shared" si="15652"/>
        <v>#DIV/0!</v>
      </c>
      <c r="Y3538" s="21" t="e">
        <f t="shared" si="15652"/>
        <v>#DIV/0!</v>
      </c>
      <c r="Z3538" s="21" t="e">
        <f t="shared" si="15652"/>
        <v>#DIV/0!</v>
      </c>
      <c r="AA3538" s="21" t="e">
        <f t="shared" si="15652"/>
        <v>#DIV/0!</v>
      </c>
      <c r="AB3538" s="21" t="e">
        <f t="shared" si="15652"/>
        <v>#DIV/0!</v>
      </c>
      <c r="AC3538" s="199"/>
      <c r="AD3538" s="200"/>
      <c r="AE3538" s="200"/>
      <c r="AF3538" s="200"/>
      <c r="AG3538" s="200"/>
      <c r="AH3538" s="200"/>
      <c r="AI3538" s="200"/>
      <c r="AJ3538" s="200"/>
      <c r="AK3538" s="201"/>
      <c r="AL3538" s="200"/>
      <c r="AM3538" s="202"/>
    </row>
    <row r="3539" spans="1:39" s="6" customFormat="1" outlineLevel="1">
      <c r="B3539" s="116"/>
      <c r="C3539" s="35"/>
      <c r="D3539" s="36"/>
      <c r="E3539" s="36"/>
      <c r="F3539" s="36"/>
      <c r="G3539" s="36"/>
      <c r="H3539" s="37"/>
      <c r="I3539" s="38" t="s">
        <v>26</v>
      </c>
      <c r="J3539" s="21">
        <f>MIN(J3518:J3519,J3521,J3523,J3525,J3527,J3529,J3531,J3533,J3535)</f>
        <v>0</v>
      </c>
      <c r="K3539" s="21">
        <f t="shared" ref="K3539:AB3539" si="15653">MIN(K3518:K3519,K3521,K3523,K3525,K3527,K3529,K3531,K3533,K3535)</f>
        <v>0</v>
      </c>
      <c r="L3539" s="21">
        <f t="shared" si="15653"/>
        <v>0</v>
      </c>
      <c r="M3539" s="21">
        <f t="shared" si="15653"/>
        <v>0</v>
      </c>
      <c r="N3539" s="21">
        <f t="shared" si="15653"/>
        <v>0</v>
      </c>
      <c r="O3539" s="21">
        <f t="shared" si="15653"/>
        <v>0</v>
      </c>
      <c r="P3539" s="21">
        <f t="shared" si="15653"/>
        <v>0</v>
      </c>
      <c r="Q3539" s="21">
        <f t="shared" si="15653"/>
        <v>0</v>
      </c>
      <c r="R3539" s="21">
        <f t="shared" si="15653"/>
        <v>0</v>
      </c>
      <c r="S3539" s="21">
        <f t="shared" si="15653"/>
        <v>0</v>
      </c>
      <c r="T3539" s="21">
        <f t="shared" si="15653"/>
        <v>0</v>
      </c>
      <c r="U3539" s="21">
        <f t="shared" si="15653"/>
        <v>0</v>
      </c>
      <c r="V3539" s="21">
        <f t="shared" si="15653"/>
        <v>0</v>
      </c>
      <c r="W3539" s="21">
        <f t="shared" si="15653"/>
        <v>0</v>
      </c>
      <c r="X3539" s="21" t="e">
        <f t="shared" si="15653"/>
        <v>#DIV/0!</v>
      </c>
      <c r="Y3539" s="21">
        <f t="shared" si="15653"/>
        <v>0</v>
      </c>
      <c r="Z3539" s="21">
        <f t="shared" si="15653"/>
        <v>0</v>
      </c>
      <c r="AA3539" s="21">
        <f t="shared" si="15653"/>
        <v>0</v>
      </c>
      <c r="AB3539" s="21">
        <f t="shared" si="15653"/>
        <v>0</v>
      </c>
      <c r="AC3539" s="199"/>
      <c r="AD3539" s="200"/>
      <c r="AE3539" s="200"/>
      <c r="AF3539" s="200"/>
      <c r="AG3539" s="200"/>
      <c r="AH3539" s="200"/>
      <c r="AI3539" s="200"/>
      <c r="AJ3539" s="200"/>
      <c r="AK3539" s="201"/>
      <c r="AL3539" s="200"/>
      <c r="AM3539" s="202"/>
    </row>
    <row r="3540" spans="1:39" s="6" customFormat="1" outlineLevel="1">
      <c r="B3540" s="116"/>
      <c r="C3540" s="35"/>
      <c r="D3540" s="36"/>
      <c r="E3540" s="36"/>
      <c r="F3540" s="36"/>
      <c r="G3540" s="36"/>
      <c r="H3540" s="37"/>
      <c r="I3540" s="38" t="s">
        <v>25</v>
      </c>
      <c r="J3540" s="21">
        <f>MAX(J3518:J3519,J3521,J3523,J3525,J3527,J3529,J3531,J3533,J3535)</f>
        <v>0</v>
      </c>
      <c r="K3540" s="21">
        <f t="shared" ref="K3540:AB3540" si="15654">MAX(K3518:K3519,K3521,K3523,K3525,K3527,K3529,K3531,K3533,K3535)</f>
        <v>0</v>
      </c>
      <c r="L3540" s="21">
        <f t="shared" si="15654"/>
        <v>0</v>
      </c>
      <c r="M3540" s="21">
        <f t="shared" si="15654"/>
        <v>0</v>
      </c>
      <c r="N3540" s="21">
        <f t="shared" si="15654"/>
        <v>0</v>
      </c>
      <c r="O3540" s="21">
        <f t="shared" si="15654"/>
        <v>0</v>
      </c>
      <c r="P3540" s="21">
        <f t="shared" si="15654"/>
        <v>0</v>
      </c>
      <c r="Q3540" s="21">
        <f t="shared" si="15654"/>
        <v>0</v>
      </c>
      <c r="R3540" s="21">
        <f t="shared" si="15654"/>
        <v>0</v>
      </c>
      <c r="S3540" s="21">
        <f t="shared" si="15654"/>
        <v>0</v>
      </c>
      <c r="T3540" s="21">
        <f t="shared" si="15654"/>
        <v>0</v>
      </c>
      <c r="U3540" s="21">
        <f t="shared" si="15654"/>
        <v>0</v>
      </c>
      <c r="V3540" s="21">
        <f t="shared" si="15654"/>
        <v>0</v>
      </c>
      <c r="W3540" s="21">
        <f t="shared" si="15654"/>
        <v>0</v>
      </c>
      <c r="X3540" s="21" t="e">
        <f t="shared" si="15654"/>
        <v>#DIV/0!</v>
      </c>
      <c r="Y3540" s="21">
        <f t="shared" si="15654"/>
        <v>0</v>
      </c>
      <c r="Z3540" s="21">
        <f t="shared" si="15654"/>
        <v>0</v>
      </c>
      <c r="AA3540" s="21">
        <f t="shared" si="15654"/>
        <v>0</v>
      </c>
      <c r="AB3540" s="21">
        <f t="shared" si="15654"/>
        <v>0</v>
      </c>
      <c r="AC3540" s="199"/>
      <c r="AD3540" s="200"/>
      <c r="AE3540" s="200"/>
      <c r="AF3540" s="200"/>
      <c r="AG3540" s="200"/>
      <c r="AH3540" s="200"/>
      <c r="AI3540" s="200"/>
      <c r="AJ3540" s="200"/>
      <c r="AK3540" s="201"/>
      <c r="AL3540" s="200"/>
      <c r="AM3540" s="202"/>
    </row>
    <row r="3541" spans="1:39" s="6" customFormat="1" outlineLevel="1">
      <c r="B3541" s="116"/>
      <c r="C3541" s="35"/>
      <c r="D3541" s="36"/>
      <c r="E3541" s="36"/>
      <c r="F3541" s="36"/>
      <c r="G3541" s="36"/>
      <c r="H3541" s="37"/>
      <c r="I3541" s="38"/>
      <c r="J3541" s="21"/>
      <c r="K3541" s="21"/>
      <c r="L3541" s="21"/>
      <c r="M3541" s="21"/>
      <c r="N3541" s="21"/>
      <c r="O3541" s="21"/>
      <c r="P3541" s="21"/>
      <c r="Q3541" s="21"/>
      <c r="R3541" s="21"/>
      <c r="S3541" s="21"/>
      <c r="T3541" s="21"/>
      <c r="U3541" s="21"/>
      <c r="V3541" s="21"/>
      <c r="W3541" s="21"/>
      <c r="X3541" s="21"/>
      <c r="Y3541" s="21"/>
      <c r="Z3541" s="21"/>
      <c r="AA3541" s="21"/>
      <c r="AB3541" s="21"/>
      <c r="AC3541" s="200"/>
      <c r="AD3541" s="200"/>
      <c r="AE3541" s="200"/>
      <c r="AF3541" s="200"/>
      <c r="AG3541" s="200"/>
      <c r="AH3541" s="200"/>
      <c r="AI3541" s="200"/>
      <c r="AJ3541" s="200"/>
      <c r="AK3541" s="200"/>
      <c r="AL3541" s="200"/>
      <c r="AM3541" s="202"/>
    </row>
    <row r="3542" spans="1:39" s="31" customFormat="1" ht="16.5" outlineLevel="1" thickBot="1">
      <c r="B3542" s="117"/>
      <c r="C3542" s="39"/>
      <c r="D3542" s="40"/>
      <c r="E3542" s="40"/>
      <c r="F3542" s="40"/>
      <c r="G3542" s="40"/>
      <c r="H3542" s="41"/>
      <c r="I3542" s="42"/>
      <c r="J3542" s="43"/>
      <c r="K3542" s="43"/>
      <c r="L3542" s="43"/>
      <c r="M3542" s="43"/>
      <c r="N3542" s="43"/>
      <c r="O3542" s="43"/>
      <c r="P3542" s="43"/>
      <c r="Q3542" s="43"/>
      <c r="R3542" s="43"/>
      <c r="S3542" s="43"/>
      <c r="T3542" s="43"/>
      <c r="U3542" s="43"/>
      <c r="V3542" s="43"/>
      <c r="W3542" s="43"/>
      <c r="X3542" s="43"/>
      <c r="Y3542" s="43"/>
      <c r="Z3542" s="43"/>
      <c r="AA3542" s="43"/>
      <c r="AB3542" s="43"/>
      <c r="AC3542" s="204"/>
      <c r="AD3542" s="204"/>
      <c r="AE3542" s="204"/>
      <c r="AF3542" s="204"/>
      <c r="AG3542" s="204"/>
      <c r="AH3542" s="204"/>
      <c r="AI3542" s="204"/>
      <c r="AJ3542" s="204"/>
      <c r="AK3542" s="204"/>
      <c r="AL3542" s="204"/>
      <c r="AM3542" s="205"/>
    </row>
    <row r="3543" spans="1:39" customFormat="1">
      <c r="B3543" s="118"/>
      <c r="C3543" s="28"/>
      <c r="D3543" s="19"/>
      <c r="E3543" s="19"/>
      <c r="F3543" s="19"/>
      <c r="G3543" s="19"/>
      <c r="H3543" s="29"/>
      <c r="I3543" s="20"/>
      <c r="J3543" s="30"/>
      <c r="K3543" s="30"/>
      <c r="L3543" s="30"/>
      <c r="M3543" s="30"/>
      <c r="N3543" s="30"/>
      <c r="O3543" s="30"/>
      <c r="P3543" s="30"/>
      <c r="Q3543" s="30"/>
      <c r="R3543" s="30"/>
      <c r="S3543" s="30"/>
      <c r="T3543" s="30"/>
      <c r="U3543" s="30"/>
      <c r="V3543" s="30"/>
      <c r="W3543" s="30"/>
      <c r="X3543" s="30"/>
      <c r="Y3543" s="30"/>
      <c r="Z3543" s="30"/>
      <c r="AA3543" s="30"/>
      <c r="AB3543" s="30"/>
      <c r="AC3543" s="206"/>
      <c r="AD3543" s="206"/>
      <c r="AE3543" s="206"/>
      <c r="AF3543" s="206"/>
      <c r="AG3543" s="206"/>
      <c r="AH3543" s="206"/>
      <c r="AI3543" s="206"/>
      <c r="AJ3543" s="206"/>
      <c r="AK3543" s="206"/>
      <c r="AL3543" s="206"/>
      <c r="AM3543" s="207"/>
    </row>
    <row r="3544" spans="1:39" customFormat="1" outlineLevel="1">
      <c r="B3544" s="114" t="s">
        <v>41</v>
      </c>
      <c r="C3544" s="28"/>
      <c r="D3544" s="19"/>
      <c r="E3544" s="19"/>
      <c r="F3544" s="19"/>
      <c r="G3544" s="19"/>
      <c r="H3544" s="29"/>
      <c r="I3544" s="20"/>
      <c r="J3544" s="30"/>
      <c r="K3544" s="30"/>
      <c r="L3544" s="30"/>
      <c r="M3544" s="30"/>
      <c r="N3544" s="30"/>
      <c r="O3544" s="30"/>
      <c r="P3544" s="30"/>
      <c r="Q3544" s="30"/>
      <c r="R3544" s="30"/>
      <c r="S3544" s="30"/>
      <c r="T3544" s="30"/>
      <c r="U3544" s="30"/>
      <c r="V3544" s="30"/>
      <c r="W3544" s="30"/>
      <c r="X3544" s="30"/>
      <c r="Y3544" s="30"/>
      <c r="Z3544" s="30"/>
      <c r="AA3544" s="30"/>
      <c r="AB3544" s="30"/>
      <c r="AC3544" s="206"/>
      <c r="AD3544" s="206"/>
      <c r="AE3544" s="206"/>
      <c r="AF3544" s="206"/>
      <c r="AG3544" s="206"/>
      <c r="AH3544" s="206"/>
      <c r="AI3544" s="206"/>
      <c r="AJ3544" s="206"/>
      <c r="AK3544" s="206"/>
      <c r="AL3544" s="206"/>
      <c r="AM3544" s="207"/>
    </row>
    <row r="3545" spans="1:39" customFormat="1" outlineLevel="1">
      <c r="A3545" t="str">
        <f>B3545&amp;C3545</f>
        <v>Surname, Forename1</v>
      </c>
      <c r="B3545" s="255" t="s">
        <v>28</v>
      </c>
      <c r="C3545" s="122">
        <v>1</v>
      </c>
      <c r="D3545" s="26" t="s">
        <v>22</v>
      </c>
      <c r="E3545" s="103"/>
      <c r="F3545" s="217"/>
      <c r="G3545" s="218"/>
      <c r="H3545" s="16"/>
      <c r="I3545" s="16"/>
      <c r="J3545" s="17"/>
      <c r="K3545" s="94"/>
      <c r="L3545" s="94"/>
      <c r="M3545" s="94"/>
      <c r="N3545" s="94"/>
      <c r="O3545" s="94"/>
      <c r="P3545" s="94"/>
      <c r="Q3545" s="17">
        <f>SUM(K3545:P3545)</f>
        <v>0</v>
      </c>
      <c r="R3545" s="94"/>
      <c r="S3545" s="94"/>
      <c r="T3545" s="17">
        <f>SUM(R3545:S3545)</f>
        <v>0</v>
      </c>
      <c r="U3545" s="17"/>
      <c r="V3545" s="94"/>
      <c r="W3545" s="17"/>
      <c r="X3545" s="94" t="e">
        <f>AVERAGE(V3545:W3545)</f>
        <v>#DIV/0!</v>
      </c>
      <c r="Y3545" s="17"/>
      <c r="Z3545" s="17"/>
      <c r="AA3545" s="17"/>
      <c r="AB3545" s="17"/>
      <c r="AC3545" s="190">
        <f>IF(J3545&lt;&gt;0,INT(25.4347*POWER((18-J3545),1.81)),0)</f>
        <v>0</v>
      </c>
      <c r="AD3545" s="190">
        <f>IF(Q3545&lt;&gt;0,INT(0.14354*POWER(((10*Q3545)-220),1.4)),0)</f>
        <v>0</v>
      </c>
      <c r="AE3545" s="190">
        <f>IF(T3545&lt;&gt;0,INT(51.39*POWER((T3545-1.5),1.05)),0)</f>
        <v>0</v>
      </c>
      <c r="AF3545" s="190">
        <f>IF(U3545&lt;&gt;0,INT(0.8465*POWER(((100*U3545)-75),1.42)),0)</f>
        <v>0</v>
      </c>
      <c r="AG3545" s="190" t="e">
        <f>IF(X3545&lt;&gt;0,INT(1.53775*POWER((82-X3545),1.81)),0)</f>
        <v>#DIV/0!</v>
      </c>
      <c r="AH3545" s="190">
        <f>IF(Y3545&lt;&gt;0,INT(5.74352*POWER((28.5-Y3545),1.92)),0)</f>
        <v>0</v>
      </c>
      <c r="AI3545" s="190">
        <f>IF(Z3545&lt;&gt;0,INT(12.91*POWER((Z3545-4),1.1)),0)</f>
        <v>0</v>
      </c>
      <c r="AJ3545" s="190">
        <f>IF(AA3545&lt;&gt;0,INT(0.2797*POWER(((100*AA3545)),1.35)),0)</f>
        <v>0</v>
      </c>
      <c r="AK3545" s="191">
        <f>IF(AB3545&lt;&gt;0,INT(100.14*POWER((AB3545-1),1.08)),0)</f>
        <v>0</v>
      </c>
      <c r="AL3545" s="208">
        <v>7</v>
      </c>
      <c r="AM3545" s="193" t="e">
        <f>SUM(AC3545:AK3545)</f>
        <v>#DIV/0!</v>
      </c>
    </row>
    <row r="3546" spans="1:39" customFormat="1" outlineLevel="1">
      <c r="A3546" t="str">
        <f>B3545&amp;C3546</f>
        <v>Surname, Forename2</v>
      </c>
      <c r="B3546" s="256"/>
      <c r="C3546" s="123">
        <v>2</v>
      </c>
      <c r="D3546" s="26" t="s">
        <v>22</v>
      </c>
      <c r="E3546" s="103"/>
      <c r="F3546" s="219"/>
      <c r="G3546" s="220"/>
      <c r="H3546" s="15"/>
      <c r="I3546" s="16"/>
      <c r="J3546" s="17"/>
      <c r="K3546" s="94"/>
      <c r="L3546" s="94"/>
      <c r="M3546" s="94"/>
      <c r="N3546" s="94"/>
      <c r="O3546" s="94"/>
      <c r="P3546" s="94"/>
      <c r="Q3546" s="17" t="str">
        <f>IF(SUM(K3546:P3546)=0,"",SUM(K3546:P3546))</f>
        <v/>
      </c>
      <c r="R3546" s="94"/>
      <c r="S3546" s="94"/>
      <c r="T3546" s="17" t="str">
        <f>IF(SUM(R3546:S3546)=0,"",SUM(R3546:S3546))</f>
        <v/>
      </c>
      <c r="U3546" s="17"/>
      <c r="V3546" s="94"/>
      <c r="W3546" s="17"/>
      <c r="X3546" s="94" t="str">
        <f>IFERROR(AVERAGE(V3546:W3546),"")</f>
        <v/>
      </c>
      <c r="Y3546" s="17"/>
      <c r="Z3546" s="17"/>
      <c r="AA3546" s="71"/>
      <c r="AB3546" s="17"/>
      <c r="AC3546" s="190" t="str">
        <f>IF(J3546="","",IF(J3546&lt;&gt;0,INT(25.4347*POWER((18-J3546),1.81)),0))</f>
        <v/>
      </c>
      <c r="AD3546" s="190" t="str">
        <f>IFERROR(IF(Q3546&lt;&gt;0,INT(0.14354*POWER(((10*Q3546)-220),1.4)),0),"")</f>
        <v/>
      </c>
      <c r="AE3546" s="190" t="str">
        <f>IFERROR(IF(T3546&lt;&gt;0,INT(51.39*POWER((T3546-1.5),1.05)),0),"")</f>
        <v/>
      </c>
      <c r="AF3546" s="190">
        <f>IF(U3546&lt;&gt;0,INT(0.8465*POWER(((100*U3546)-75),1.42)),0)</f>
        <v>0</v>
      </c>
      <c r="AG3546" s="190" t="str">
        <f>IFERROR(IF(X3546&lt;&gt;0,INT(1.53775*POWER((82-X3546),1.81)),0),"")</f>
        <v/>
      </c>
      <c r="AH3546" s="190" t="str">
        <f>IF(Y3546="","",IF(Y3546&lt;&gt;0,INT(5.74352*POWER((28.5-Y3546),1.92)),0))</f>
        <v/>
      </c>
      <c r="AI3546" s="190">
        <f>IF(Z3546&lt;&gt;0,INT(12.91*POWER((Z3546-4),1.1)),0)</f>
        <v>0</v>
      </c>
      <c r="AJ3546" s="190" t="str">
        <f>IF(AA3546="","",IF(AA3546&lt;&gt;0,INT(0.2797*POWER(((100*AA3546)),1.35)),0))</f>
        <v/>
      </c>
      <c r="AK3546" s="191" t="str">
        <f>IF(AB3546="","",IF(AB3546&lt;&gt;0,INT(100.14*POWER((AB3546-1),1.08)),0))</f>
        <v/>
      </c>
      <c r="AL3546" s="192">
        <f>COUNT(J3546,Q3546,T3546,X3546,Y3546,AA3546,AB3546)</f>
        <v>0</v>
      </c>
      <c r="AM3546" s="193" t="str">
        <f>IF(AL3546=0,"",SUM(AC3546:AK3546))</f>
        <v/>
      </c>
    </row>
    <row r="3547" spans="1:39" customFormat="1" outlineLevel="1">
      <c r="B3547" s="256"/>
      <c r="C3547" s="124" t="s">
        <v>65</v>
      </c>
      <c r="D3547" s="103"/>
      <c r="E3547" s="103"/>
      <c r="F3547" s="219"/>
      <c r="G3547" s="220"/>
      <c r="H3547" s="104"/>
      <c r="I3547" s="105"/>
      <c r="J3547" s="107" t="str">
        <f>IFERROR((J3545-J3546)/J3546*100%,"")</f>
        <v/>
      </c>
      <c r="K3547" s="107" t="str">
        <f>IFERROR((K3546-K3545)/K3546*100%,"")</f>
        <v/>
      </c>
      <c r="L3547" s="107" t="str">
        <f t="shared" ref="L3547:S3547" si="15655">IFERROR((L3546-L3545)/L3546*100%,"")</f>
        <v/>
      </c>
      <c r="M3547" s="107" t="str">
        <f t="shared" si="15655"/>
        <v/>
      </c>
      <c r="N3547" s="107" t="str">
        <f t="shared" si="15655"/>
        <v/>
      </c>
      <c r="O3547" s="107" t="str">
        <f t="shared" si="15655"/>
        <v/>
      </c>
      <c r="P3547" s="107" t="str">
        <f t="shared" si="15655"/>
        <v/>
      </c>
      <c r="Q3547" s="107" t="str">
        <f t="shared" si="15655"/>
        <v/>
      </c>
      <c r="R3547" s="107" t="str">
        <f t="shared" si="15655"/>
        <v/>
      </c>
      <c r="S3547" s="107" t="str">
        <f t="shared" si="15655"/>
        <v/>
      </c>
      <c r="T3547" s="107" t="str">
        <f>IFERROR((T3546-T3545)/T3546*100%,"")</f>
        <v/>
      </c>
      <c r="U3547" s="107" t="str">
        <f t="shared" ref="U3547" si="15656">IFERROR((U3546-U3545)/U3546*100%,"")</f>
        <v/>
      </c>
      <c r="V3547" s="107" t="str">
        <f>IFERROR((V3545-V3546)/V3546*100%,"")</f>
        <v/>
      </c>
      <c r="W3547" s="107" t="str">
        <f>IFERROR((W3545-W3546)/W3546*100%,"")</f>
        <v/>
      </c>
      <c r="X3547" s="107" t="str">
        <f>IFERROR((X3545-X3546)/X3546*100%,"")</f>
        <v/>
      </c>
      <c r="Y3547" s="107" t="str">
        <f>IFERROR((Y3545-Y3546)/Y3546*100%,"")</f>
        <v/>
      </c>
      <c r="Z3547" s="107" t="str">
        <f t="shared" ref="Z3547:AB3547" si="15657">IFERROR((Z3546-Z3545)/Z3546*100%,"")</f>
        <v/>
      </c>
      <c r="AA3547" s="107" t="str">
        <f t="shared" si="15657"/>
        <v/>
      </c>
      <c r="AB3547" s="107" t="str">
        <f t="shared" si="15657"/>
        <v/>
      </c>
      <c r="AC3547" s="194" t="str">
        <f t="shared" ref="AC3547" si="15658">IFERROR((AC3546-AC3545)/AC3546*100%,"")</f>
        <v/>
      </c>
      <c r="AD3547" s="194" t="str">
        <f t="shared" ref="AD3547" si="15659">IFERROR((AD3546-AD3545)/AD3546*100%,"")</f>
        <v/>
      </c>
      <c r="AE3547" s="194" t="str">
        <f t="shared" ref="AE3547" si="15660">IFERROR((AE3546-AE3545)/AE3546*100%,"")</f>
        <v/>
      </c>
      <c r="AF3547" s="194" t="str">
        <f t="shared" ref="AF3547" si="15661">IFERROR((AF3546-AF3545)/AF3546*100%,"")</f>
        <v/>
      </c>
      <c r="AG3547" s="194" t="str">
        <f t="shared" ref="AG3547" si="15662">IFERROR((AG3546-AG3545)/AG3546*100%,"")</f>
        <v/>
      </c>
      <c r="AH3547" s="194" t="str">
        <f t="shared" ref="AH3547" si="15663">IFERROR((AH3546-AH3545)/AH3546*100%,"")</f>
        <v/>
      </c>
      <c r="AI3547" s="194" t="str">
        <f t="shared" ref="AI3547" si="15664">IFERROR((AI3546-AI3545)/AI3546*100%,"")</f>
        <v/>
      </c>
      <c r="AJ3547" s="194" t="str">
        <f t="shared" ref="AJ3547" si="15665">IFERROR((AJ3546-AJ3545)/AJ3546*100%,"")</f>
        <v/>
      </c>
      <c r="AK3547" s="194" t="str">
        <f t="shared" ref="AK3547" si="15666">IFERROR((AK3546-AK3545)/AK3546*100%,"")</f>
        <v/>
      </c>
      <c r="AL3547" s="194" t="str">
        <f t="shared" ref="AL3547:AM3547" si="15667">IFERROR((AL3546-AL3545)/AL3546*100%,"")</f>
        <v/>
      </c>
      <c r="AM3547" s="228" t="str">
        <f t="shared" si="15667"/>
        <v/>
      </c>
    </row>
    <row r="3548" spans="1:39" customFormat="1" outlineLevel="1">
      <c r="A3548" t="str">
        <f>B3545&amp;C3548</f>
        <v>Surname, Forename3</v>
      </c>
      <c r="B3548" s="256"/>
      <c r="C3548" s="123">
        <v>3</v>
      </c>
      <c r="D3548" s="26" t="s">
        <v>22</v>
      </c>
      <c r="E3548" s="103"/>
      <c r="F3548" s="219"/>
      <c r="G3548" s="220"/>
      <c r="H3548" s="15"/>
      <c r="I3548" s="16"/>
      <c r="J3548" s="17"/>
      <c r="K3548" s="94"/>
      <c r="L3548" s="94"/>
      <c r="M3548" s="94"/>
      <c r="N3548" s="94"/>
      <c r="O3548" s="94"/>
      <c r="P3548" s="94"/>
      <c r="Q3548" s="17" t="str">
        <f>IF(SUM(K3548:P3548)=0,"",SUM(K3548:P3548))</f>
        <v/>
      </c>
      <c r="R3548" s="94"/>
      <c r="S3548" s="94"/>
      <c r="T3548" s="17" t="str">
        <f>IF(SUM(R3548:S3548)=0,"",SUM(R3548:S3548))</f>
        <v/>
      </c>
      <c r="U3548" s="17"/>
      <c r="V3548" s="94"/>
      <c r="W3548" s="17"/>
      <c r="X3548" s="94" t="str">
        <f>IFERROR(AVERAGE(V3548:W3548),"")</f>
        <v/>
      </c>
      <c r="Y3548" s="17"/>
      <c r="Z3548" s="17"/>
      <c r="AA3548" s="71"/>
      <c r="AB3548" s="17"/>
      <c r="AC3548" s="190" t="str">
        <f>IF(J3548="","",IF(J3548&lt;&gt;0,INT(25.4347*POWER((18-J3548),1.81)),0))</f>
        <v/>
      </c>
      <c r="AD3548" s="190" t="str">
        <f>IFERROR(IF(Q3548&lt;&gt;0,INT(0.14354*POWER(((10*Q3548)-220),1.4)),0),"")</f>
        <v/>
      </c>
      <c r="AE3548" s="190" t="str">
        <f>IFERROR(IF(T3548&lt;&gt;0,INT(51.39*POWER((T3548-1.5),1.05)),0),"")</f>
        <v/>
      </c>
      <c r="AF3548" s="190">
        <f>IF(U3548&lt;&gt;0,INT(0.8465*POWER(((100*U3548)-75),1.42)),0)</f>
        <v>0</v>
      </c>
      <c r="AG3548" s="190" t="str">
        <f>IFERROR(IF(X3548&lt;&gt;0,INT(1.53775*POWER((82-X3548),1.81)),0),"")</f>
        <v/>
      </c>
      <c r="AH3548" s="190" t="str">
        <f>IF(Y3548="","",IF(Y3548&lt;&gt;0,INT(5.74352*POWER((28.5-Y3548),1.92)),0))</f>
        <v/>
      </c>
      <c r="AI3548" s="190">
        <f>IF(Z3548&lt;&gt;0,INT(12.91*POWER((Z3548-4),1.1)),0)</f>
        <v>0</v>
      </c>
      <c r="AJ3548" s="190" t="str">
        <f>IF(AA3548="","",IF(AA3548&lt;&gt;0,INT(0.2797*POWER(((100*AA3548)),1.35)),0))</f>
        <v/>
      </c>
      <c r="AK3548" s="191" t="str">
        <f>IF(AB3548="","",IF(AB3548&lt;&gt;0,INT(100.14*POWER((AB3548-1),1.08)),0))</f>
        <v/>
      </c>
      <c r="AL3548" s="192">
        <f>COUNT(J3548,Q3548,T3548,X3548,Y3548,AA3548,AB3548)</f>
        <v>0</v>
      </c>
      <c r="AM3548" s="193" t="str">
        <f>IF(AL3548=0,"",SUM(AC3548:AK3548))</f>
        <v/>
      </c>
    </row>
    <row r="3549" spans="1:39" customFormat="1" outlineLevel="1">
      <c r="B3549" s="256"/>
      <c r="C3549" s="124" t="s">
        <v>65</v>
      </c>
      <c r="D3549" s="103"/>
      <c r="E3549" s="103"/>
      <c r="F3549" s="219"/>
      <c r="G3549" s="220"/>
      <c r="H3549" s="104"/>
      <c r="I3549" s="105"/>
      <c r="J3549" s="107" t="str">
        <f>IFERROR((J3546-J3548)/J3548*100%,"")</f>
        <v/>
      </c>
      <c r="K3549" s="107" t="str">
        <f t="shared" ref="K3549:T3549" si="15668">IFERROR((K3548-K3546)/K3548*100%,"")</f>
        <v/>
      </c>
      <c r="L3549" s="107" t="str">
        <f t="shared" si="15668"/>
        <v/>
      </c>
      <c r="M3549" s="107" t="str">
        <f t="shared" si="15668"/>
        <v/>
      </c>
      <c r="N3549" s="107" t="str">
        <f t="shared" si="15668"/>
        <v/>
      </c>
      <c r="O3549" s="107" t="str">
        <f t="shared" si="15668"/>
        <v/>
      </c>
      <c r="P3549" s="107" t="str">
        <f t="shared" si="15668"/>
        <v/>
      </c>
      <c r="Q3549" s="107" t="str">
        <f t="shared" si="15668"/>
        <v/>
      </c>
      <c r="R3549" s="107" t="str">
        <f t="shared" si="15668"/>
        <v/>
      </c>
      <c r="S3549" s="107" t="str">
        <f t="shared" si="15668"/>
        <v/>
      </c>
      <c r="T3549" s="107" t="str">
        <f t="shared" si="15668"/>
        <v/>
      </c>
      <c r="U3549" s="107" t="str">
        <f t="shared" ref="U3549" si="15669">IFERROR((U3548-U3547)/U3548*100%,"")</f>
        <v/>
      </c>
      <c r="V3549" s="107" t="str">
        <f>IFERROR((V3546-V3548)/V3548*100%,"")</f>
        <v/>
      </c>
      <c r="W3549" s="107" t="str">
        <f>IFERROR((W3546-W3548)/W3548*100%,"")</f>
        <v/>
      </c>
      <c r="X3549" s="107" t="str">
        <f>IFERROR((X3546-X3548)/X3548*100%,"")</f>
        <v/>
      </c>
      <c r="Y3549" s="107" t="str">
        <f>IFERROR((Y3546-Y3548)/Y3548*100%,"")</f>
        <v/>
      </c>
      <c r="Z3549" s="107" t="str">
        <f t="shared" ref="Z3549" si="15670">IFERROR((Z3548-Z3547)/Z3548*100%,"")</f>
        <v/>
      </c>
      <c r="AA3549" s="107" t="str">
        <f>IFERROR((AA3548-AA3546)/AA3548*100%,"")</f>
        <v/>
      </c>
      <c r="AB3549" s="107" t="str">
        <f>IFERROR((AB3548-AB3546)/AB3548*100%,"")</f>
        <v/>
      </c>
      <c r="AC3549" s="194" t="str">
        <f t="shared" ref="AC3549" si="15671">IFERROR((AC3548-AC3547)/AC3548*100%,"")</f>
        <v/>
      </c>
      <c r="AD3549" s="194" t="str">
        <f t="shared" ref="AD3549" si="15672">IFERROR((AD3548-AD3547)/AD3548*100%,"")</f>
        <v/>
      </c>
      <c r="AE3549" s="194" t="str">
        <f t="shared" ref="AE3549" si="15673">IFERROR((AE3548-AE3547)/AE3548*100%,"")</f>
        <v/>
      </c>
      <c r="AF3549" s="194" t="str">
        <f t="shared" ref="AF3549" si="15674">IFERROR((AF3548-AF3547)/AF3548*100%,"")</f>
        <v/>
      </c>
      <c r="AG3549" s="194" t="str">
        <f t="shared" ref="AG3549" si="15675">IFERROR((AG3548-AG3547)/AG3548*100%,"")</f>
        <v/>
      </c>
      <c r="AH3549" s="194" t="str">
        <f t="shared" ref="AH3549" si="15676">IFERROR((AH3548-AH3547)/AH3548*100%,"")</f>
        <v/>
      </c>
      <c r="AI3549" s="194" t="str">
        <f t="shared" ref="AI3549" si="15677">IFERROR((AI3548-AI3547)/AI3548*100%,"")</f>
        <v/>
      </c>
      <c r="AJ3549" s="194" t="str">
        <f t="shared" ref="AJ3549" si="15678">IFERROR((AJ3548-AJ3547)/AJ3548*100%,"")</f>
        <v/>
      </c>
      <c r="AK3549" s="194" t="str">
        <f t="shared" ref="AK3549" si="15679">IFERROR((AK3548-AK3547)/AK3548*100%,"")</f>
        <v/>
      </c>
      <c r="AL3549" s="194" t="str">
        <f t="shared" ref="AL3549" si="15680">IFERROR((AL3548-AL3547)/AL3548*100%,"")</f>
        <v/>
      </c>
      <c r="AM3549" s="227" t="str">
        <f>IFERROR((AM3548-AM3546)/AM3548*100%,"")</f>
        <v/>
      </c>
    </row>
    <row r="3550" spans="1:39" customFormat="1" outlineLevel="1">
      <c r="A3550" t="str">
        <f>B3545&amp;C3550</f>
        <v>Surname, Forename4</v>
      </c>
      <c r="B3550" s="256"/>
      <c r="C3550" s="123">
        <v>4</v>
      </c>
      <c r="D3550" s="26" t="s">
        <v>22</v>
      </c>
      <c r="E3550" s="103"/>
      <c r="F3550" s="219"/>
      <c r="G3550" s="220"/>
      <c r="H3550" s="15"/>
      <c r="I3550" s="16"/>
      <c r="J3550" s="17"/>
      <c r="K3550" s="94"/>
      <c r="L3550" s="94"/>
      <c r="M3550" s="94"/>
      <c r="N3550" s="94"/>
      <c r="O3550" s="94"/>
      <c r="P3550" s="94"/>
      <c r="Q3550" s="17" t="str">
        <f>IF(SUM(K3550:P3550)=0,"",SUM(K3550:P3550))</f>
        <v/>
      </c>
      <c r="R3550" s="94"/>
      <c r="S3550" s="94"/>
      <c r="T3550" s="17" t="str">
        <f>IF(SUM(R3550:S3550)=0,"",SUM(R3550:S3550))</f>
        <v/>
      </c>
      <c r="U3550" s="17"/>
      <c r="V3550" s="94"/>
      <c r="W3550" s="17"/>
      <c r="X3550" s="94" t="str">
        <f>IFERROR(AVERAGE(V3550:W3550),"")</f>
        <v/>
      </c>
      <c r="Y3550" s="17"/>
      <c r="Z3550" s="17"/>
      <c r="AA3550" s="71"/>
      <c r="AB3550" s="17"/>
      <c r="AC3550" s="190" t="str">
        <f>IF(J3550="","",IF(J3550&lt;&gt;0,INT(25.4347*POWER((18-J3550),1.81)),0))</f>
        <v/>
      </c>
      <c r="AD3550" s="190" t="str">
        <f>IFERROR(IF(Q3550&lt;&gt;0,INT(0.14354*POWER(((10*Q3550)-220),1.4)),0),"")</f>
        <v/>
      </c>
      <c r="AE3550" s="190" t="str">
        <f>IFERROR(IF(T3550&lt;&gt;0,INT(51.39*POWER((T3550-1.5),1.05)),0),"")</f>
        <v/>
      </c>
      <c r="AF3550" s="190">
        <f>IF(U3550&lt;&gt;0,INT(0.8465*POWER(((100*U3550)-75),1.42)),0)</f>
        <v>0</v>
      </c>
      <c r="AG3550" s="190" t="str">
        <f>IFERROR(IF(X3550&lt;&gt;0,INT(1.53775*POWER((82-X3550),1.81)),0),"")</f>
        <v/>
      </c>
      <c r="AH3550" s="190" t="str">
        <f>IF(Y3550="","",IF(Y3550&lt;&gt;0,INT(5.74352*POWER((28.5-Y3550),1.92)),0))</f>
        <v/>
      </c>
      <c r="AI3550" s="190">
        <f>IF(Z3550&lt;&gt;0,INT(12.91*POWER((Z3550-4),1.1)),0)</f>
        <v>0</v>
      </c>
      <c r="AJ3550" s="190" t="str">
        <f>IF(AA3550="","",IF(AA3550&lt;&gt;0,INT(0.2797*POWER(((100*AA3550)),1.35)),0))</f>
        <v/>
      </c>
      <c r="AK3550" s="191" t="str">
        <f>IF(AB3550="","",IF(AB3550&lt;&gt;0,INT(100.14*POWER((AB3550-1),1.08)),0))</f>
        <v/>
      </c>
      <c r="AL3550" s="192">
        <f>COUNT(J3550,Q3550,T3550,X3550,Y3550,AA3550,AB3550)</f>
        <v>0</v>
      </c>
      <c r="AM3550" s="193" t="str">
        <f>IF(AL3550=0,"",SUM(AC3550:AK3550))</f>
        <v/>
      </c>
    </row>
    <row r="3551" spans="1:39" customFormat="1" outlineLevel="1">
      <c r="B3551" s="256"/>
      <c r="C3551" s="124" t="s">
        <v>65</v>
      </c>
      <c r="D3551" s="103"/>
      <c r="E3551" s="103"/>
      <c r="F3551" s="219"/>
      <c r="G3551" s="220"/>
      <c r="H3551" s="104"/>
      <c r="I3551" s="105"/>
      <c r="J3551" s="107" t="str">
        <f>IFERROR((J3548-J3550)/J3550*100%,"")</f>
        <v/>
      </c>
      <c r="K3551" s="107" t="str">
        <f t="shared" ref="K3551:T3551" si="15681">IFERROR((K3550-K3548)/K3550*100%,"")</f>
        <v/>
      </c>
      <c r="L3551" s="107" t="str">
        <f t="shared" si="15681"/>
        <v/>
      </c>
      <c r="M3551" s="107" t="str">
        <f t="shared" si="15681"/>
        <v/>
      </c>
      <c r="N3551" s="107" t="str">
        <f t="shared" si="15681"/>
        <v/>
      </c>
      <c r="O3551" s="107" t="str">
        <f t="shared" si="15681"/>
        <v/>
      </c>
      <c r="P3551" s="107" t="str">
        <f t="shared" si="15681"/>
        <v/>
      </c>
      <c r="Q3551" s="107" t="str">
        <f t="shared" si="15681"/>
        <v/>
      </c>
      <c r="R3551" s="107" t="str">
        <f t="shared" si="15681"/>
        <v/>
      </c>
      <c r="S3551" s="107" t="str">
        <f t="shared" si="15681"/>
        <v/>
      </c>
      <c r="T3551" s="107" t="str">
        <f t="shared" si="15681"/>
        <v/>
      </c>
      <c r="U3551" s="107" t="str">
        <f t="shared" ref="U3551" si="15682">IFERROR((U3550-U3549)/U3550*100%,"")</f>
        <v/>
      </c>
      <c r="V3551" s="107" t="str">
        <f>IFERROR((V3548-V3550)/V3550*100%,"")</f>
        <v/>
      </c>
      <c r="W3551" s="107" t="str">
        <f>IFERROR((W3548-W3550)/W3550*100%,"")</f>
        <v/>
      </c>
      <c r="X3551" s="107" t="str">
        <f>IFERROR((X3548-X3550)/X3550*100%,"")</f>
        <v/>
      </c>
      <c r="Y3551" s="107" t="str">
        <f>IFERROR((Y3548-Y3550)/Y3550*100%,"")</f>
        <v/>
      </c>
      <c r="Z3551" s="107" t="str">
        <f t="shared" ref="Z3551" si="15683">IFERROR((Z3550-Z3549)/Z3550*100%,"")</f>
        <v/>
      </c>
      <c r="AA3551" s="107" t="str">
        <f>IFERROR((AA3550-AA3548)/AA3550*100%,"")</f>
        <v/>
      </c>
      <c r="AB3551" s="107" t="str">
        <f>IFERROR((AB3550-AB3548)/AB3550*100%,"")</f>
        <v/>
      </c>
      <c r="AC3551" s="194" t="str">
        <f t="shared" ref="AC3551" si="15684">IFERROR((AC3550-AC3549)/AC3550*100%,"")</f>
        <v/>
      </c>
      <c r="AD3551" s="194" t="str">
        <f t="shared" ref="AD3551" si="15685">IFERROR((AD3550-AD3549)/AD3550*100%,"")</f>
        <v/>
      </c>
      <c r="AE3551" s="194" t="str">
        <f t="shared" ref="AE3551" si="15686">IFERROR((AE3550-AE3549)/AE3550*100%,"")</f>
        <v/>
      </c>
      <c r="AF3551" s="194" t="str">
        <f t="shared" ref="AF3551" si="15687">IFERROR((AF3550-AF3549)/AF3550*100%,"")</f>
        <v/>
      </c>
      <c r="AG3551" s="194" t="str">
        <f t="shared" ref="AG3551" si="15688">IFERROR((AG3550-AG3549)/AG3550*100%,"")</f>
        <v/>
      </c>
      <c r="AH3551" s="194" t="str">
        <f t="shared" ref="AH3551" si="15689">IFERROR((AH3550-AH3549)/AH3550*100%,"")</f>
        <v/>
      </c>
      <c r="AI3551" s="194" t="str">
        <f t="shared" ref="AI3551" si="15690">IFERROR((AI3550-AI3549)/AI3550*100%,"")</f>
        <v/>
      </c>
      <c r="AJ3551" s="194" t="str">
        <f t="shared" ref="AJ3551" si="15691">IFERROR((AJ3550-AJ3549)/AJ3550*100%,"")</f>
        <v/>
      </c>
      <c r="AK3551" s="194" t="str">
        <f t="shared" ref="AK3551" si="15692">IFERROR((AK3550-AK3549)/AK3550*100%,"")</f>
        <v/>
      </c>
      <c r="AL3551" s="194" t="str">
        <f t="shared" ref="AL3551" si="15693">IFERROR((AL3550-AL3549)/AL3550*100%,"")</f>
        <v/>
      </c>
      <c r="AM3551" s="227" t="str">
        <f>IFERROR((AM3550-AM3548)/AM3550*100%,"")</f>
        <v/>
      </c>
    </row>
    <row r="3552" spans="1:39" customFormat="1" outlineLevel="1">
      <c r="A3552" t="str">
        <f>B3545&amp;C3552</f>
        <v>Surname, Forename5</v>
      </c>
      <c r="B3552" s="256"/>
      <c r="C3552" s="123">
        <v>5</v>
      </c>
      <c r="D3552" s="26" t="s">
        <v>22</v>
      </c>
      <c r="E3552" s="103"/>
      <c r="F3552" s="219"/>
      <c r="G3552" s="220"/>
      <c r="H3552" s="15"/>
      <c r="I3552" s="16"/>
      <c r="J3552" s="17"/>
      <c r="K3552" s="94"/>
      <c r="L3552" s="94"/>
      <c r="M3552" s="94"/>
      <c r="N3552" s="94"/>
      <c r="O3552" s="94"/>
      <c r="P3552" s="94"/>
      <c r="Q3552" s="17" t="str">
        <f>IF(SUM(K3552:P3552)=0,"",SUM(K3552:P3552))</f>
        <v/>
      </c>
      <c r="R3552" s="94"/>
      <c r="S3552" s="94"/>
      <c r="T3552" s="17" t="str">
        <f>IF(SUM(R3552:S3552)=0,"",SUM(R3552:S3552))</f>
        <v/>
      </c>
      <c r="U3552" s="17"/>
      <c r="V3552" s="94"/>
      <c r="W3552" s="17"/>
      <c r="X3552" s="94" t="str">
        <f>IFERROR(AVERAGE(V3552:W3552),"")</f>
        <v/>
      </c>
      <c r="Y3552" s="17"/>
      <c r="Z3552" s="17"/>
      <c r="AA3552" s="71"/>
      <c r="AB3552" s="17"/>
      <c r="AC3552" s="190" t="str">
        <f>IF(J3552="","",IF(J3552&lt;&gt;0,INT(25.4347*POWER((18-J3552),1.81)),0))</f>
        <v/>
      </c>
      <c r="AD3552" s="190" t="str">
        <f>IFERROR(IF(Q3552&lt;&gt;0,INT(0.14354*POWER(((10*Q3552)-220),1.4)),0),"")</f>
        <v/>
      </c>
      <c r="AE3552" s="190" t="str">
        <f>IFERROR(IF(T3552&lt;&gt;0,INT(51.39*POWER((T3552-1.5),1.05)),0),"")</f>
        <v/>
      </c>
      <c r="AF3552" s="190">
        <f>IF(U3552&lt;&gt;0,INT(0.8465*POWER(((100*U3552)-75),1.42)),0)</f>
        <v>0</v>
      </c>
      <c r="AG3552" s="190" t="str">
        <f>IFERROR(IF(X3552&lt;&gt;0,INT(1.53775*POWER((82-X3552),1.81)),0),"")</f>
        <v/>
      </c>
      <c r="AH3552" s="190" t="str">
        <f>IF(Y3552="","",IF(Y3552&lt;&gt;0,INT(5.74352*POWER((28.5-Y3552),1.92)),0))</f>
        <v/>
      </c>
      <c r="AI3552" s="190">
        <f>IF(Z3552&lt;&gt;0,INT(12.91*POWER((Z3552-4),1.1)),0)</f>
        <v>0</v>
      </c>
      <c r="AJ3552" s="190" t="str">
        <f>IF(AA3552="","",IF(AA3552&lt;&gt;0,INT(0.2797*POWER(((100*AA3552)),1.35)),0))</f>
        <v/>
      </c>
      <c r="AK3552" s="191" t="str">
        <f>IF(AB3552="","",IF(AB3552&lt;&gt;0,INT(100.14*POWER((AB3552-1),1.08)),0))</f>
        <v/>
      </c>
      <c r="AL3552" s="192">
        <f>COUNT(J3552,Q3552,T3552,X3552,Y3552,AA3552,AB3552)</f>
        <v>0</v>
      </c>
      <c r="AM3552" s="193" t="str">
        <f>IF(AL3552=0,"",SUM(AC3552:AK3552))</f>
        <v/>
      </c>
    </row>
    <row r="3553" spans="1:39" customFormat="1" outlineLevel="1">
      <c r="B3553" s="256"/>
      <c r="C3553" s="124" t="s">
        <v>65</v>
      </c>
      <c r="D3553" s="103"/>
      <c r="E3553" s="103"/>
      <c r="F3553" s="219"/>
      <c r="G3553" s="220"/>
      <c r="H3553" s="104"/>
      <c r="I3553" s="105"/>
      <c r="J3553" s="107" t="str">
        <f>IFERROR((J3550-J3552)/J3552*100%,"")</f>
        <v/>
      </c>
      <c r="K3553" s="107" t="str">
        <f t="shared" ref="K3553:T3553" si="15694">IFERROR((K3552-K3550)/K3552*100%,"")</f>
        <v/>
      </c>
      <c r="L3553" s="107" t="str">
        <f t="shared" si="15694"/>
        <v/>
      </c>
      <c r="M3553" s="107" t="str">
        <f t="shared" si="15694"/>
        <v/>
      </c>
      <c r="N3553" s="107" t="str">
        <f t="shared" si="15694"/>
        <v/>
      </c>
      <c r="O3553" s="107" t="str">
        <f t="shared" si="15694"/>
        <v/>
      </c>
      <c r="P3553" s="107" t="str">
        <f t="shared" si="15694"/>
        <v/>
      </c>
      <c r="Q3553" s="107" t="str">
        <f t="shared" si="15694"/>
        <v/>
      </c>
      <c r="R3553" s="107" t="str">
        <f t="shared" si="15694"/>
        <v/>
      </c>
      <c r="S3553" s="107" t="str">
        <f t="shared" si="15694"/>
        <v/>
      </c>
      <c r="T3553" s="107" t="str">
        <f t="shared" si="15694"/>
        <v/>
      </c>
      <c r="U3553" s="107" t="str">
        <f t="shared" ref="U3553" si="15695">IFERROR((U3552-U3551)/U3552*100%,"")</f>
        <v/>
      </c>
      <c r="V3553" s="107" t="str">
        <f>IFERROR((V3550-V3552)/V3552*100%,"")</f>
        <v/>
      </c>
      <c r="W3553" s="107" t="str">
        <f>IFERROR((W3550-W3552)/W3552*100%,"")</f>
        <v/>
      </c>
      <c r="X3553" s="107" t="str">
        <f>IFERROR((X3550-X3552)/X3552*100%,"")</f>
        <v/>
      </c>
      <c r="Y3553" s="107" t="str">
        <f>IFERROR((Y3550-Y3552)/Y3552*100%,"")</f>
        <v/>
      </c>
      <c r="Z3553" s="107" t="str">
        <f t="shared" ref="Z3553" si="15696">IFERROR((Z3552-Z3551)/Z3552*100%,"")</f>
        <v/>
      </c>
      <c r="AA3553" s="107" t="str">
        <f>IFERROR((AA3552-AA3550)/AA3552*100%,"")</f>
        <v/>
      </c>
      <c r="AB3553" s="107" t="str">
        <f>IFERROR((AB3552-AB3550)/AB3552*100%,"")</f>
        <v/>
      </c>
      <c r="AC3553" s="194" t="str">
        <f t="shared" ref="AC3553" si="15697">IFERROR((AC3552-AC3551)/AC3552*100%,"")</f>
        <v/>
      </c>
      <c r="AD3553" s="194" t="str">
        <f t="shared" ref="AD3553" si="15698">IFERROR((AD3552-AD3551)/AD3552*100%,"")</f>
        <v/>
      </c>
      <c r="AE3553" s="194" t="str">
        <f t="shared" ref="AE3553" si="15699">IFERROR((AE3552-AE3551)/AE3552*100%,"")</f>
        <v/>
      </c>
      <c r="AF3553" s="194" t="str">
        <f t="shared" ref="AF3553" si="15700">IFERROR((AF3552-AF3551)/AF3552*100%,"")</f>
        <v/>
      </c>
      <c r="AG3553" s="194" t="str">
        <f t="shared" ref="AG3553" si="15701">IFERROR((AG3552-AG3551)/AG3552*100%,"")</f>
        <v/>
      </c>
      <c r="AH3553" s="194" t="str">
        <f t="shared" ref="AH3553" si="15702">IFERROR((AH3552-AH3551)/AH3552*100%,"")</f>
        <v/>
      </c>
      <c r="AI3553" s="194" t="str">
        <f t="shared" ref="AI3553" si="15703">IFERROR((AI3552-AI3551)/AI3552*100%,"")</f>
        <v/>
      </c>
      <c r="AJ3553" s="194" t="str">
        <f t="shared" ref="AJ3553" si="15704">IFERROR((AJ3552-AJ3551)/AJ3552*100%,"")</f>
        <v/>
      </c>
      <c r="AK3553" s="194" t="str">
        <f t="shared" ref="AK3553" si="15705">IFERROR((AK3552-AK3551)/AK3552*100%,"")</f>
        <v/>
      </c>
      <c r="AL3553" s="194" t="str">
        <f t="shared" ref="AL3553" si="15706">IFERROR((AL3552-AL3551)/AL3552*100%,"")</f>
        <v/>
      </c>
      <c r="AM3553" s="227" t="str">
        <f>IFERROR((AM3552-AM3550)/AM3552*100%,"")</f>
        <v/>
      </c>
    </row>
    <row r="3554" spans="1:39" customFormat="1" outlineLevel="1">
      <c r="A3554" t="str">
        <f>B3545&amp;C3554</f>
        <v>Surname, Forename6</v>
      </c>
      <c r="B3554" s="256"/>
      <c r="C3554" s="123">
        <v>6</v>
      </c>
      <c r="D3554" s="26" t="s">
        <v>22</v>
      </c>
      <c r="E3554" s="103"/>
      <c r="F3554" s="219"/>
      <c r="G3554" s="220"/>
      <c r="H3554" s="15"/>
      <c r="I3554" s="16"/>
      <c r="J3554" s="17"/>
      <c r="K3554" s="94"/>
      <c r="L3554" s="94"/>
      <c r="M3554" s="94"/>
      <c r="N3554" s="94"/>
      <c r="O3554" s="94"/>
      <c r="P3554" s="94"/>
      <c r="Q3554" s="17" t="str">
        <f>IF(SUM(K3554:P3554)=0,"",SUM(K3554:P3554))</f>
        <v/>
      </c>
      <c r="R3554" s="94"/>
      <c r="S3554" s="94"/>
      <c r="T3554" s="17" t="str">
        <f>IF(SUM(R3554:S3554)=0,"",SUM(R3554:S3554))</f>
        <v/>
      </c>
      <c r="U3554" s="17"/>
      <c r="V3554" s="94"/>
      <c r="W3554" s="17"/>
      <c r="X3554" s="94" t="str">
        <f>IFERROR(AVERAGE(V3554:W3554),"")</f>
        <v/>
      </c>
      <c r="Y3554" s="17"/>
      <c r="Z3554" s="17"/>
      <c r="AA3554" s="71"/>
      <c r="AB3554" s="17"/>
      <c r="AC3554" s="190" t="str">
        <f>IF(J3554="","",IF(J3554&lt;&gt;0,INT(25.4347*POWER((18-J3554),1.81)),0))</f>
        <v/>
      </c>
      <c r="AD3554" s="190" t="str">
        <f>IFERROR(IF(Q3554&lt;&gt;0,INT(0.14354*POWER(((10*Q3554)-220),1.4)),0),"")</f>
        <v/>
      </c>
      <c r="AE3554" s="190" t="str">
        <f>IFERROR(IF(T3554&lt;&gt;0,INT(51.39*POWER((T3554-1.5),1.05)),0),"")</f>
        <v/>
      </c>
      <c r="AF3554" s="190">
        <f>IF(U3554&lt;&gt;0,INT(0.8465*POWER(((100*U3554)-75),1.42)),0)</f>
        <v>0</v>
      </c>
      <c r="AG3554" s="190" t="str">
        <f>IFERROR(IF(X3554&lt;&gt;0,INT(1.53775*POWER((82-X3554),1.81)),0),"")</f>
        <v/>
      </c>
      <c r="AH3554" s="190" t="str">
        <f>IF(Y3554="","",IF(Y3554&lt;&gt;0,INT(5.74352*POWER((28.5-Y3554),1.92)),0))</f>
        <v/>
      </c>
      <c r="AI3554" s="190">
        <f>IF(Z3554&lt;&gt;0,INT(12.91*POWER((Z3554-4),1.1)),0)</f>
        <v>0</v>
      </c>
      <c r="AJ3554" s="190" t="str">
        <f>IF(AA3554="","",IF(AA3554&lt;&gt;0,INT(0.2797*POWER(((100*AA3554)),1.35)),0))</f>
        <v/>
      </c>
      <c r="AK3554" s="191" t="str">
        <f>IF(AB3554="","",IF(AB3554&lt;&gt;0,INT(100.14*POWER((AB3554-1),1.08)),0))</f>
        <v/>
      </c>
      <c r="AL3554" s="192">
        <f>COUNT(J3554,Q3554,T3554,X3554,Y3554,AA3554,AB3554)</f>
        <v>0</v>
      </c>
      <c r="AM3554" s="193" t="str">
        <f>IF(AL3554=0,"",SUM(AC3554:AK3554))</f>
        <v/>
      </c>
    </row>
    <row r="3555" spans="1:39" customFormat="1" outlineLevel="1">
      <c r="B3555" s="256"/>
      <c r="C3555" s="124" t="s">
        <v>65</v>
      </c>
      <c r="D3555" s="103"/>
      <c r="E3555" s="103"/>
      <c r="F3555" s="219"/>
      <c r="G3555" s="220"/>
      <c r="H3555" s="104"/>
      <c r="I3555" s="105"/>
      <c r="J3555" s="107" t="str">
        <f>IFERROR((J3552-J3554)/J3554*100%,"")</f>
        <v/>
      </c>
      <c r="K3555" s="107" t="str">
        <f t="shared" ref="K3555:T3555" si="15707">IFERROR((K3554-K3552)/K3554*100%,"")</f>
        <v/>
      </c>
      <c r="L3555" s="107" t="str">
        <f t="shared" si="15707"/>
        <v/>
      </c>
      <c r="M3555" s="107" t="str">
        <f t="shared" si="15707"/>
        <v/>
      </c>
      <c r="N3555" s="107" t="str">
        <f t="shared" si="15707"/>
        <v/>
      </c>
      <c r="O3555" s="107" t="str">
        <f t="shared" si="15707"/>
        <v/>
      </c>
      <c r="P3555" s="107" t="str">
        <f t="shared" si="15707"/>
        <v/>
      </c>
      <c r="Q3555" s="107" t="str">
        <f t="shared" si="15707"/>
        <v/>
      </c>
      <c r="R3555" s="107" t="str">
        <f t="shared" si="15707"/>
        <v/>
      </c>
      <c r="S3555" s="107" t="str">
        <f t="shared" si="15707"/>
        <v/>
      </c>
      <c r="T3555" s="107" t="str">
        <f t="shared" si="15707"/>
        <v/>
      </c>
      <c r="U3555" s="107" t="str">
        <f t="shared" ref="U3555" si="15708">IFERROR((U3554-U3553)/U3554*100%,"")</f>
        <v/>
      </c>
      <c r="V3555" s="107" t="str">
        <f>IFERROR((V3552-V3554)/V3554*100%,"")</f>
        <v/>
      </c>
      <c r="W3555" s="107" t="str">
        <f>IFERROR((W3552-W3554)/W3554*100%,"")</f>
        <v/>
      </c>
      <c r="X3555" s="107" t="str">
        <f>IFERROR((X3552-X3554)/X3554*100%,"")</f>
        <v/>
      </c>
      <c r="Y3555" s="107" t="str">
        <f>IFERROR((Y3552-Y3554)/Y3554*100%,"")</f>
        <v/>
      </c>
      <c r="Z3555" s="107" t="str">
        <f t="shared" ref="Z3555" si="15709">IFERROR((Z3554-Z3553)/Z3554*100%,"")</f>
        <v/>
      </c>
      <c r="AA3555" s="107" t="str">
        <f>IFERROR((AA3554-AA3552)/AA3554*100%,"")</f>
        <v/>
      </c>
      <c r="AB3555" s="107" t="str">
        <f>IFERROR((AB3554-AB3552)/AB3554*100%,"")</f>
        <v/>
      </c>
      <c r="AC3555" s="194" t="str">
        <f t="shared" ref="AC3555" si="15710">IFERROR((AC3554-AC3553)/AC3554*100%,"")</f>
        <v/>
      </c>
      <c r="AD3555" s="194" t="str">
        <f t="shared" ref="AD3555" si="15711">IFERROR((AD3554-AD3553)/AD3554*100%,"")</f>
        <v/>
      </c>
      <c r="AE3555" s="194" t="str">
        <f t="shared" ref="AE3555" si="15712">IFERROR((AE3554-AE3553)/AE3554*100%,"")</f>
        <v/>
      </c>
      <c r="AF3555" s="194" t="str">
        <f t="shared" ref="AF3555" si="15713">IFERROR((AF3554-AF3553)/AF3554*100%,"")</f>
        <v/>
      </c>
      <c r="AG3555" s="194" t="str">
        <f t="shared" ref="AG3555" si="15714">IFERROR((AG3554-AG3553)/AG3554*100%,"")</f>
        <v/>
      </c>
      <c r="AH3555" s="194" t="str">
        <f t="shared" ref="AH3555" si="15715">IFERROR((AH3554-AH3553)/AH3554*100%,"")</f>
        <v/>
      </c>
      <c r="AI3555" s="194" t="str">
        <f t="shared" ref="AI3555" si="15716">IFERROR((AI3554-AI3553)/AI3554*100%,"")</f>
        <v/>
      </c>
      <c r="AJ3555" s="194" t="str">
        <f t="shared" ref="AJ3555" si="15717">IFERROR((AJ3554-AJ3553)/AJ3554*100%,"")</f>
        <v/>
      </c>
      <c r="AK3555" s="194" t="str">
        <f t="shared" ref="AK3555" si="15718">IFERROR((AK3554-AK3553)/AK3554*100%,"")</f>
        <v/>
      </c>
      <c r="AL3555" s="194" t="str">
        <f t="shared" ref="AL3555" si="15719">IFERROR((AL3554-AL3553)/AL3554*100%,"")</f>
        <v/>
      </c>
      <c r="AM3555" s="227" t="str">
        <f>IFERROR((AM3554-AM3552)/AM3554*100%,"")</f>
        <v/>
      </c>
    </row>
    <row r="3556" spans="1:39" customFormat="1" outlineLevel="1">
      <c r="A3556" t="str">
        <f>B3545&amp;C3556</f>
        <v>Surname, Forename7</v>
      </c>
      <c r="B3556" s="256"/>
      <c r="C3556" s="123">
        <v>7</v>
      </c>
      <c r="D3556" s="26" t="s">
        <v>22</v>
      </c>
      <c r="E3556" s="103"/>
      <c r="F3556" s="219"/>
      <c r="G3556" s="220"/>
      <c r="H3556" s="15"/>
      <c r="I3556" s="16"/>
      <c r="J3556" s="17"/>
      <c r="K3556" s="94"/>
      <c r="L3556" s="94"/>
      <c r="M3556" s="94"/>
      <c r="N3556" s="94"/>
      <c r="O3556" s="94"/>
      <c r="P3556" s="94"/>
      <c r="Q3556" s="17" t="str">
        <f>IF(SUM(K3556:P3556)=0,"",SUM(K3556:P3556))</f>
        <v/>
      </c>
      <c r="R3556" s="94"/>
      <c r="S3556" s="94"/>
      <c r="T3556" s="17" t="str">
        <f>IF(SUM(R3556:S3556)=0,"",SUM(R3556:S3556))</f>
        <v/>
      </c>
      <c r="U3556" s="17"/>
      <c r="V3556" s="94"/>
      <c r="W3556" s="17"/>
      <c r="X3556" s="94" t="str">
        <f>IFERROR(AVERAGE(V3556:W3556),"")</f>
        <v/>
      </c>
      <c r="Y3556" s="17"/>
      <c r="Z3556" s="17"/>
      <c r="AA3556" s="71"/>
      <c r="AB3556" s="17"/>
      <c r="AC3556" s="190" t="str">
        <f>IF(J3556="","",IF(J3556&lt;&gt;0,INT(25.4347*POWER((18-J3556),1.81)),0))</f>
        <v/>
      </c>
      <c r="AD3556" s="190" t="str">
        <f>IFERROR(IF(Q3556&lt;&gt;0,INT(0.14354*POWER(((10*Q3556)-220),1.4)),0),"")</f>
        <v/>
      </c>
      <c r="AE3556" s="190" t="str">
        <f>IFERROR(IF(T3556&lt;&gt;0,INT(51.39*POWER((T3556-1.5),1.05)),0),"")</f>
        <v/>
      </c>
      <c r="AF3556" s="190">
        <f>IF(U3556&lt;&gt;0,INT(0.8465*POWER(((100*U3556)-75),1.42)),0)</f>
        <v>0</v>
      </c>
      <c r="AG3556" s="190" t="str">
        <f>IFERROR(IF(X3556&lt;&gt;0,INT(1.53775*POWER((82-X3556),1.81)),0),"")</f>
        <v/>
      </c>
      <c r="AH3556" s="190" t="str">
        <f>IF(Y3556="","",IF(Y3556&lt;&gt;0,INT(5.74352*POWER((28.5-Y3556),1.92)),0))</f>
        <v/>
      </c>
      <c r="AI3556" s="190">
        <f>IF(Z3556&lt;&gt;0,INT(12.91*POWER((Z3556-4),1.1)),0)</f>
        <v>0</v>
      </c>
      <c r="AJ3556" s="190" t="str">
        <f>IF(AA3556="","",IF(AA3556&lt;&gt;0,INT(0.2797*POWER(((100*AA3556)),1.35)),0))</f>
        <v/>
      </c>
      <c r="AK3556" s="191" t="str">
        <f>IF(AB3556="","",IF(AB3556&lt;&gt;0,INT(100.14*POWER((AB3556-1),1.08)),0))</f>
        <v/>
      </c>
      <c r="AL3556" s="192">
        <f>COUNT(J3556,Q3556,T3556,X3556,Y3556,AA3556,AB3556)</f>
        <v>0</v>
      </c>
      <c r="AM3556" s="193" t="str">
        <f>IF(AL3556=0,"",SUM(AC3556:AK3556))</f>
        <v/>
      </c>
    </row>
    <row r="3557" spans="1:39" customFormat="1" outlineLevel="1">
      <c r="B3557" s="256"/>
      <c r="C3557" s="124" t="s">
        <v>65</v>
      </c>
      <c r="D3557" s="103"/>
      <c r="E3557" s="103"/>
      <c r="F3557" s="219"/>
      <c r="G3557" s="220"/>
      <c r="H3557" s="104"/>
      <c r="I3557" s="105"/>
      <c r="J3557" s="107" t="str">
        <f>IFERROR((J3554-J3556)/J3556*100%,"")</f>
        <v/>
      </c>
      <c r="K3557" s="107" t="str">
        <f t="shared" ref="K3557:T3557" si="15720">IFERROR((K3556-K3554)/K3556*100%,"")</f>
        <v/>
      </c>
      <c r="L3557" s="107" t="str">
        <f t="shared" si="15720"/>
        <v/>
      </c>
      <c r="M3557" s="107" t="str">
        <f t="shared" si="15720"/>
        <v/>
      </c>
      <c r="N3557" s="107" t="str">
        <f t="shared" si="15720"/>
        <v/>
      </c>
      <c r="O3557" s="107" t="str">
        <f t="shared" si="15720"/>
        <v/>
      </c>
      <c r="P3557" s="107" t="str">
        <f t="shared" si="15720"/>
        <v/>
      </c>
      <c r="Q3557" s="107" t="str">
        <f t="shared" si="15720"/>
        <v/>
      </c>
      <c r="R3557" s="107" t="str">
        <f t="shared" si="15720"/>
        <v/>
      </c>
      <c r="S3557" s="107" t="str">
        <f t="shared" si="15720"/>
        <v/>
      </c>
      <c r="T3557" s="107" t="str">
        <f t="shared" si="15720"/>
        <v/>
      </c>
      <c r="U3557" s="107" t="str">
        <f t="shared" ref="U3557" si="15721">IFERROR((U3556-U3555)/U3556*100%,"")</f>
        <v/>
      </c>
      <c r="V3557" s="107" t="str">
        <f>IFERROR((V3554-V3556)/V3556*100%,"")</f>
        <v/>
      </c>
      <c r="W3557" s="107" t="str">
        <f>IFERROR((W3554-W3556)/W3556*100%,"")</f>
        <v/>
      </c>
      <c r="X3557" s="107" t="str">
        <f>IFERROR((X3554-X3556)/X3556*100%,"")</f>
        <v/>
      </c>
      <c r="Y3557" s="107" t="str">
        <f>IFERROR((Y3554-Y3556)/Y3556*100%,"")</f>
        <v/>
      </c>
      <c r="Z3557" s="107" t="str">
        <f t="shared" ref="Z3557" si="15722">IFERROR((Z3556-Z3555)/Z3556*100%,"")</f>
        <v/>
      </c>
      <c r="AA3557" s="107" t="str">
        <f>IFERROR((AA3556-AA3554)/AA3556*100%,"")</f>
        <v/>
      </c>
      <c r="AB3557" s="107" t="str">
        <f>IFERROR((AB3556-AB3554)/AB3556*100%,"")</f>
        <v/>
      </c>
      <c r="AC3557" s="194" t="str">
        <f t="shared" ref="AC3557" si="15723">IFERROR((AC3556-AC3555)/AC3556*100%,"")</f>
        <v/>
      </c>
      <c r="AD3557" s="194" t="str">
        <f t="shared" ref="AD3557" si="15724">IFERROR((AD3556-AD3555)/AD3556*100%,"")</f>
        <v/>
      </c>
      <c r="AE3557" s="194" t="str">
        <f t="shared" ref="AE3557" si="15725">IFERROR((AE3556-AE3555)/AE3556*100%,"")</f>
        <v/>
      </c>
      <c r="AF3557" s="194" t="str">
        <f t="shared" ref="AF3557" si="15726">IFERROR((AF3556-AF3555)/AF3556*100%,"")</f>
        <v/>
      </c>
      <c r="AG3557" s="194" t="str">
        <f t="shared" ref="AG3557" si="15727">IFERROR((AG3556-AG3555)/AG3556*100%,"")</f>
        <v/>
      </c>
      <c r="AH3557" s="194" t="str">
        <f t="shared" ref="AH3557" si="15728">IFERROR((AH3556-AH3555)/AH3556*100%,"")</f>
        <v/>
      </c>
      <c r="AI3557" s="194" t="str">
        <f t="shared" ref="AI3557" si="15729">IFERROR((AI3556-AI3555)/AI3556*100%,"")</f>
        <v/>
      </c>
      <c r="AJ3557" s="194" t="str">
        <f t="shared" ref="AJ3557" si="15730">IFERROR((AJ3556-AJ3555)/AJ3556*100%,"")</f>
        <v/>
      </c>
      <c r="AK3557" s="194" t="str">
        <f t="shared" ref="AK3557" si="15731">IFERROR((AK3556-AK3555)/AK3556*100%,"")</f>
        <v/>
      </c>
      <c r="AL3557" s="194" t="str">
        <f t="shared" ref="AL3557" si="15732">IFERROR((AL3556-AL3555)/AL3556*100%,"")</f>
        <v/>
      </c>
      <c r="AM3557" s="227" t="str">
        <f>IFERROR((AM3556-AM3554)/AM3556*100%,"")</f>
        <v/>
      </c>
    </row>
    <row r="3558" spans="1:39" customFormat="1" outlineLevel="1">
      <c r="A3558" t="str">
        <f>B3545&amp;C3558</f>
        <v>Surname, Forename8</v>
      </c>
      <c r="B3558" s="256"/>
      <c r="C3558" s="123">
        <v>8</v>
      </c>
      <c r="D3558" s="26" t="s">
        <v>22</v>
      </c>
      <c r="E3558" s="103"/>
      <c r="F3558" s="219"/>
      <c r="G3558" s="220"/>
      <c r="H3558" s="15"/>
      <c r="I3558" s="16"/>
      <c r="J3558" s="17"/>
      <c r="K3558" s="94"/>
      <c r="L3558" s="94"/>
      <c r="M3558" s="94"/>
      <c r="N3558" s="94"/>
      <c r="O3558" s="94"/>
      <c r="P3558" s="94"/>
      <c r="Q3558" s="17" t="str">
        <f>IF(SUM(K3558:P3558)=0,"",SUM(K3558:P3558))</f>
        <v/>
      </c>
      <c r="R3558" s="94"/>
      <c r="S3558" s="94"/>
      <c r="T3558" s="17" t="str">
        <f>IF(SUM(R3558:S3558)=0,"",SUM(R3558:S3558))</f>
        <v/>
      </c>
      <c r="U3558" s="17"/>
      <c r="V3558" s="94"/>
      <c r="W3558" s="17"/>
      <c r="X3558" s="94" t="str">
        <f>IFERROR(AVERAGE(V3558:W3558),"")</f>
        <v/>
      </c>
      <c r="Y3558" s="17"/>
      <c r="Z3558" s="17"/>
      <c r="AA3558" s="71"/>
      <c r="AB3558" s="17"/>
      <c r="AC3558" s="190" t="str">
        <f>IF(J3558="","",IF(J3558&lt;&gt;0,INT(25.4347*POWER((18-J3558),1.81)),0))</f>
        <v/>
      </c>
      <c r="AD3558" s="190" t="str">
        <f>IFERROR(IF(Q3558&lt;&gt;0,INT(0.14354*POWER(((10*Q3558)-220),1.4)),0),"")</f>
        <v/>
      </c>
      <c r="AE3558" s="190" t="str">
        <f>IFERROR(IF(T3558&lt;&gt;0,INT(51.39*POWER((T3558-1.5),1.05)),0),"")</f>
        <v/>
      </c>
      <c r="AF3558" s="190">
        <f>IF(U3558&lt;&gt;0,INT(0.8465*POWER(((100*U3558)-75),1.42)),0)</f>
        <v>0</v>
      </c>
      <c r="AG3558" s="190" t="str">
        <f>IFERROR(IF(X3558&lt;&gt;0,INT(1.53775*POWER((82-X3558),1.81)),0),"")</f>
        <v/>
      </c>
      <c r="AH3558" s="190" t="str">
        <f>IF(Y3558="","",IF(Y3558&lt;&gt;0,INT(5.74352*POWER((28.5-Y3558),1.92)),0))</f>
        <v/>
      </c>
      <c r="AI3558" s="190">
        <f>IF(Z3558&lt;&gt;0,INT(12.91*POWER((Z3558-4),1.1)),0)</f>
        <v>0</v>
      </c>
      <c r="AJ3558" s="190" t="str">
        <f>IF(AA3558="","",IF(AA3558&lt;&gt;0,INT(0.2797*POWER(((100*AA3558)),1.35)),0))</f>
        <v/>
      </c>
      <c r="AK3558" s="191" t="str">
        <f>IF(AB3558="","",IF(AB3558&lt;&gt;0,INT(100.14*POWER((AB3558-1),1.08)),0))</f>
        <v/>
      </c>
      <c r="AL3558" s="192">
        <f>COUNT(J3558,Q3558,T3558,X3558,Y3558,AA3558,AB3558)</f>
        <v>0</v>
      </c>
      <c r="AM3558" s="193" t="str">
        <f>IF(AL3558=0,"",SUM(AC3558:AK3558))</f>
        <v/>
      </c>
    </row>
    <row r="3559" spans="1:39" customFormat="1" outlineLevel="1">
      <c r="B3559" s="256"/>
      <c r="C3559" s="124" t="s">
        <v>65</v>
      </c>
      <c r="D3559" s="103"/>
      <c r="E3559" s="103"/>
      <c r="F3559" s="219"/>
      <c r="G3559" s="220"/>
      <c r="H3559" s="104"/>
      <c r="I3559" s="105"/>
      <c r="J3559" s="107" t="str">
        <f>IFERROR((J3556-J3558)/J3558*100%,"")</f>
        <v/>
      </c>
      <c r="K3559" s="107" t="str">
        <f t="shared" ref="K3559:T3559" si="15733">IFERROR((K3558-K3556)/K3558*100%,"")</f>
        <v/>
      </c>
      <c r="L3559" s="107" t="str">
        <f t="shared" si="15733"/>
        <v/>
      </c>
      <c r="M3559" s="107" t="str">
        <f t="shared" si="15733"/>
        <v/>
      </c>
      <c r="N3559" s="107" t="str">
        <f t="shared" si="15733"/>
        <v/>
      </c>
      <c r="O3559" s="107" t="str">
        <f t="shared" si="15733"/>
        <v/>
      </c>
      <c r="P3559" s="107" t="str">
        <f t="shared" si="15733"/>
        <v/>
      </c>
      <c r="Q3559" s="107" t="str">
        <f t="shared" si="15733"/>
        <v/>
      </c>
      <c r="R3559" s="107" t="str">
        <f t="shared" si="15733"/>
        <v/>
      </c>
      <c r="S3559" s="107" t="str">
        <f t="shared" si="15733"/>
        <v/>
      </c>
      <c r="T3559" s="107" t="str">
        <f t="shared" si="15733"/>
        <v/>
      </c>
      <c r="U3559" s="107" t="str">
        <f t="shared" ref="U3559" si="15734">IFERROR((U3558-U3557)/U3558*100%,"")</f>
        <v/>
      </c>
      <c r="V3559" s="107" t="str">
        <f>IFERROR((V3556-V3558)/V3558*100%,"")</f>
        <v/>
      </c>
      <c r="W3559" s="107" t="str">
        <f>IFERROR((W3556-W3558)/W3558*100%,"")</f>
        <v/>
      </c>
      <c r="X3559" s="107" t="str">
        <f>IFERROR((X3556-X3558)/X3558*100%,"")</f>
        <v/>
      </c>
      <c r="Y3559" s="107" t="str">
        <f>IFERROR((Y3556-Y3558)/Y3558*100%,"")</f>
        <v/>
      </c>
      <c r="Z3559" s="107" t="str">
        <f t="shared" ref="Z3559" si="15735">IFERROR((Z3558-Z3557)/Z3558*100%,"")</f>
        <v/>
      </c>
      <c r="AA3559" s="107" t="str">
        <f>IFERROR((AA3558-AA3556)/AA3558*100%,"")</f>
        <v/>
      </c>
      <c r="AB3559" s="107" t="str">
        <f>IFERROR((AB3558-AB3556)/AB3558*100%,"")</f>
        <v/>
      </c>
      <c r="AC3559" s="194" t="str">
        <f t="shared" ref="AC3559" si="15736">IFERROR((AC3558-AC3557)/AC3558*100%,"")</f>
        <v/>
      </c>
      <c r="AD3559" s="194" t="str">
        <f t="shared" ref="AD3559" si="15737">IFERROR((AD3558-AD3557)/AD3558*100%,"")</f>
        <v/>
      </c>
      <c r="AE3559" s="194" t="str">
        <f t="shared" ref="AE3559" si="15738">IFERROR((AE3558-AE3557)/AE3558*100%,"")</f>
        <v/>
      </c>
      <c r="AF3559" s="194" t="str">
        <f t="shared" ref="AF3559" si="15739">IFERROR((AF3558-AF3557)/AF3558*100%,"")</f>
        <v/>
      </c>
      <c r="AG3559" s="194" t="str">
        <f t="shared" ref="AG3559" si="15740">IFERROR((AG3558-AG3557)/AG3558*100%,"")</f>
        <v/>
      </c>
      <c r="AH3559" s="194" t="str">
        <f t="shared" ref="AH3559" si="15741">IFERROR((AH3558-AH3557)/AH3558*100%,"")</f>
        <v/>
      </c>
      <c r="AI3559" s="194" t="str">
        <f t="shared" ref="AI3559" si="15742">IFERROR((AI3558-AI3557)/AI3558*100%,"")</f>
        <v/>
      </c>
      <c r="AJ3559" s="194" t="str">
        <f t="shared" ref="AJ3559" si="15743">IFERROR((AJ3558-AJ3557)/AJ3558*100%,"")</f>
        <v/>
      </c>
      <c r="AK3559" s="194" t="str">
        <f t="shared" ref="AK3559" si="15744">IFERROR((AK3558-AK3557)/AK3558*100%,"")</f>
        <v/>
      </c>
      <c r="AL3559" s="194" t="str">
        <f t="shared" ref="AL3559" si="15745">IFERROR((AL3558-AL3557)/AL3558*100%,"")</f>
        <v/>
      </c>
      <c r="AM3559" s="227" t="str">
        <f>IFERROR((AM3558-AM3556)/AM3558*100%,"")</f>
        <v/>
      </c>
    </row>
    <row r="3560" spans="1:39" customFormat="1" outlineLevel="1">
      <c r="A3560" t="str">
        <f>B3545&amp;C3560</f>
        <v>Surname, Forename9</v>
      </c>
      <c r="B3560" s="256"/>
      <c r="C3560" s="123">
        <v>9</v>
      </c>
      <c r="D3560" s="26" t="s">
        <v>22</v>
      </c>
      <c r="E3560" s="103"/>
      <c r="F3560" s="219"/>
      <c r="G3560" s="220"/>
      <c r="H3560" s="15"/>
      <c r="I3560" s="16"/>
      <c r="J3560" s="17"/>
      <c r="K3560" s="94"/>
      <c r="L3560" s="94"/>
      <c r="M3560" s="94"/>
      <c r="N3560" s="94"/>
      <c r="O3560" s="94"/>
      <c r="P3560" s="94"/>
      <c r="Q3560" s="17" t="str">
        <f>IF(SUM(K3560:P3560)=0,"",SUM(K3560:P3560))</f>
        <v/>
      </c>
      <c r="R3560" s="94"/>
      <c r="S3560" s="94"/>
      <c r="T3560" s="17" t="str">
        <f>IF(SUM(R3560:S3560)=0,"",SUM(R3560:S3560))</f>
        <v/>
      </c>
      <c r="U3560" s="17"/>
      <c r="V3560" s="94"/>
      <c r="W3560" s="17"/>
      <c r="X3560" s="94" t="str">
        <f>IFERROR(AVERAGE(V3560:W3560),"")</f>
        <v/>
      </c>
      <c r="Y3560" s="17"/>
      <c r="Z3560" s="17"/>
      <c r="AA3560" s="71"/>
      <c r="AB3560" s="17"/>
      <c r="AC3560" s="190" t="str">
        <f>IF(J3560="","",IF(J3560&lt;&gt;0,INT(25.4347*POWER((18-J3560),1.81)),0))</f>
        <v/>
      </c>
      <c r="AD3560" s="190" t="str">
        <f>IFERROR(IF(Q3560&lt;&gt;0,INT(0.14354*POWER(((10*Q3560)-220),1.4)),0),"")</f>
        <v/>
      </c>
      <c r="AE3560" s="190" t="str">
        <f>IFERROR(IF(T3560&lt;&gt;0,INT(51.39*POWER((T3560-1.5),1.05)),0),"")</f>
        <v/>
      </c>
      <c r="AF3560" s="190">
        <f>IF(U3560&lt;&gt;0,INT(0.8465*POWER(((100*U3560)-75),1.42)),0)</f>
        <v>0</v>
      </c>
      <c r="AG3560" s="190" t="str">
        <f>IFERROR(IF(X3560&lt;&gt;0,INT(1.53775*POWER((82-X3560),1.81)),0),"")</f>
        <v/>
      </c>
      <c r="AH3560" s="190" t="str">
        <f>IF(Y3560="","",IF(Y3560&lt;&gt;0,INT(5.74352*POWER((28.5-Y3560),1.92)),0))</f>
        <v/>
      </c>
      <c r="AI3560" s="190">
        <f>IF(Z3560&lt;&gt;0,INT(12.91*POWER((Z3560-4),1.1)),0)</f>
        <v>0</v>
      </c>
      <c r="AJ3560" s="190" t="str">
        <f>IF(AA3560="","",IF(AA3560&lt;&gt;0,INT(0.2797*POWER(((100*AA3560)),1.35)),0))</f>
        <v/>
      </c>
      <c r="AK3560" s="191" t="str">
        <f>IF(AB3560="","",IF(AB3560&lt;&gt;0,INT(100.14*POWER((AB3560-1),1.08)),0))</f>
        <v/>
      </c>
      <c r="AL3560" s="192">
        <f>COUNT(J3560,Q3560,T3560,X3560,Y3560,AA3560,AB3560)</f>
        <v>0</v>
      </c>
      <c r="AM3560" s="193" t="str">
        <f>IF(AL3560=0,"",SUM(AC3560:AK3560))</f>
        <v/>
      </c>
    </row>
    <row r="3561" spans="1:39" customFormat="1" outlineLevel="1">
      <c r="B3561" s="256"/>
      <c r="C3561" s="124" t="s">
        <v>65</v>
      </c>
      <c r="D3561" s="33"/>
      <c r="E3561" s="33"/>
      <c r="F3561" s="221"/>
      <c r="G3561" s="222"/>
      <c r="H3561" s="18"/>
      <c r="I3561" s="44"/>
      <c r="J3561" s="107" t="str">
        <f>IFERROR((J3558-J3560)/J3560*100%,"")</f>
        <v/>
      </c>
      <c r="K3561" s="107" t="str">
        <f t="shared" ref="K3561:T3561" si="15746">IFERROR((K3560-K3558)/K3560*100%,"")</f>
        <v/>
      </c>
      <c r="L3561" s="107" t="str">
        <f t="shared" si="15746"/>
        <v/>
      </c>
      <c r="M3561" s="107" t="str">
        <f t="shared" si="15746"/>
        <v/>
      </c>
      <c r="N3561" s="107" t="str">
        <f t="shared" si="15746"/>
        <v/>
      </c>
      <c r="O3561" s="107" t="str">
        <f t="shared" si="15746"/>
        <v/>
      </c>
      <c r="P3561" s="107" t="str">
        <f t="shared" si="15746"/>
        <v/>
      </c>
      <c r="Q3561" s="107" t="str">
        <f t="shared" si="15746"/>
        <v/>
      </c>
      <c r="R3561" s="107" t="str">
        <f t="shared" si="15746"/>
        <v/>
      </c>
      <c r="S3561" s="107" t="str">
        <f t="shared" si="15746"/>
        <v/>
      </c>
      <c r="T3561" s="107" t="str">
        <f t="shared" si="15746"/>
        <v/>
      </c>
      <c r="U3561" s="107" t="str">
        <f t="shared" ref="U3561" si="15747">IFERROR((U3560-U3559)/U3560*100%,"")</f>
        <v/>
      </c>
      <c r="V3561" s="107" t="str">
        <f>IFERROR((V3558-V3560)/V3560*100%,"")</f>
        <v/>
      </c>
      <c r="W3561" s="107" t="str">
        <f>IFERROR((W3558-W3560)/W3560*100%,"")</f>
        <v/>
      </c>
      <c r="X3561" s="107" t="str">
        <f>IFERROR((X3558-X3560)/X3560*100%,"")</f>
        <v/>
      </c>
      <c r="Y3561" s="107" t="str">
        <f>IFERROR((Y3558-Y3560)/Y3560*100%,"")</f>
        <v/>
      </c>
      <c r="Z3561" s="107" t="str">
        <f t="shared" ref="Z3561" si="15748">IFERROR((Z3560-Z3559)/Z3560*100%,"")</f>
        <v/>
      </c>
      <c r="AA3561" s="107" t="str">
        <f>IFERROR((AA3560-AA3558)/AA3560*100%,"")</f>
        <v/>
      </c>
      <c r="AB3561" s="107" t="str">
        <f>IFERROR((AB3560-AB3558)/AB3560*100%,"")</f>
        <v/>
      </c>
      <c r="AC3561" s="194" t="str">
        <f t="shared" ref="AC3561" si="15749">IFERROR((AC3560-AC3559)/AC3560*100%,"")</f>
        <v/>
      </c>
      <c r="AD3561" s="194" t="str">
        <f t="shared" ref="AD3561" si="15750">IFERROR((AD3560-AD3559)/AD3560*100%,"")</f>
        <v/>
      </c>
      <c r="AE3561" s="194" t="str">
        <f t="shared" ref="AE3561" si="15751">IFERROR((AE3560-AE3559)/AE3560*100%,"")</f>
        <v/>
      </c>
      <c r="AF3561" s="194" t="str">
        <f t="shared" ref="AF3561" si="15752">IFERROR((AF3560-AF3559)/AF3560*100%,"")</f>
        <v/>
      </c>
      <c r="AG3561" s="194" t="str">
        <f t="shared" ref="AG3561" si="15753">IFERROR((AG3560-AG3559)/AG3560*100%,"")</f>
        <v/>
      </c>
      <c r="AH3561" s="194" t="str">
        <f t="shared" ref="AH3561" si="15754">IFERROR((AH3560-AH3559)/AH3560*100%,"")</f>
        <v/>
      </c>
      <c r="AI3561" s="194" t="str">
        <f t="shared" ref="AI3561" si="15755">IFERROR((AI3560-AI3559)/AI3560*100%,"")</f>
        <v/>
      </c>
      <c r="AJ3561" s="194" t="str">
        <f t="shared" ref="AJ3561" si="15756">IFERROR((AJ3560-AJ3559)/AJ3560*100%,"")</f>
        <v/>
      </c>
      <c r="AK3561" s="194" t="str">
        <f t="shared" ref="AK3561" si="15757">IFERROR((AK3560-AK3559)/AK3560*100%,"")</f>
        <v/>
      </c>
      <c r="AL3561" s="194" t="str">
        <f t="shared" ref="AL3561" si="15758">IFERROR((AL3560-AL3559)/AL3560*100%,"")</f>
        <v/>
      </c>
      <c r="AM3561" s="227" t="str">
        <f>IFERROR((AM3560-AM3558)/AM3560*100%,"")</f>
        <v/>
      </c>
    </row>
    <row r="3562" spans="1:39" s="6" customFormat="1" outlineLevel="1">
      <c r="A3562" t="str">
        <f>B3545&amp;C3562</f>
        <v>Surname, Forename10</v>
      </c>
      <c r="B3562" s="256"/>
      <c r="C3562" s="125">
        <v>10</v>
      </c>
      <c r="D3562" s="33" t="s">
        <v>22</v>
      </c>
      <c r="E3562" s="33"/>
      <c r="F3562" s="223"/>
      <c r="G3562" s="224"/>
      <c r="H3562" s="18"/>
      <c r="I3562" s="44"/>
      <c r="J3562" s="34"/>
      <c r="K3562" s="34"/>
      <c r="L3562" s="34"/>
      <c r="M3562" s="34"/>
      <c r="N3562" s="34"/>
      <c r="O3562" s="34"/>
      <c r="P3562" s="34"/>
      <c r="Q3562" s="17" t="str">
        <f>IF(SUM(K3562:P3562)=0,"",SUM(K3562:P3562))</f>
        <v/>
      </c>
      <c r="R3562" s="94"/>
      <c r="S3562" s="94"/>
      <c r="T3562" s="17" t="str">
        <f>IF(SUM(R3562:S3562)=0,"",SUM(R3562:S3562))</f>
        <v/>
      </c>
      <c r="U3562" s="17"/>
      <c r="V3562" s="94"/>
      <c r="W3562" s="17"/>
      <c r="X3562" s="94" t="str">
        <f>IFERROR(AVERAGE(V3562:W3562),"")</f>
        <v/>
      </c>
      <c r="Y3562" s="17"/>
      <c r="Z3562" s="17"/>
      <c r="AA3562" s="71"/>
      <c r="AB3562" s="17"/>
      <c r="AC3562" s="190" t="str">
        <f>IF(J3562="","",IF(J3562&lt;&gt;0,INT(25.4347*POWER((18-J3562),1.81)),0))</f>
        <v/>
      </c>
      <c r="AD3562" s="190" t="str">
        <f>IFERROR(IF(Q3562&lt;&gt;0,INT(0.14354*POWER(((10*Q3562)-220),1.4)),0),"")</f>
        <v/>
      </c>
      <c r="AE3562" s="190" t="str">
        <f>IFERROR(IF(T3562&lt;&gt;0,INT(51.39*POWER((T3562-1.5),1.05)),0),"")</f>
        <v/>
      </c>
      <c r="AF3562" s="190">
        <f>IF(U3562&lt;&gt;0,INT(0.8465*POWER(((100*U3562)-75),1.42)),0)</f>
        <v>0</v>
      </c>
      <c r="AG3562" s="190" t="str">
        <f>IFERROR(IF(X3562&lt;&gt;0,INT(1.53775*POWER((82-X3562),1.81)),0),"")</f>
        <v/>
      </c>
      <c r="AH3562" s="190" t="str">
        <f>IF(Y3562="","",IF(Y3562&lt;&gt;0,INT(5.74352*POWER((28.5-Y3562),1.92)),0))</f>
        <v/>
      </c>
      <c r="AI3562" s="190">
        <f>IF(Z3562&lt;&gt;0,INT(12.91*POWER((Z3562-4),1.1)),0)</f>
        <v>0</v>
      </c>
      <c r="AJ3562" s="190" t="str">
        <f>IF(AA3562="","",IF(AA3562&lt;&gt;0,INT(0.2797*POWER(((100*AA3562)),1.35)),0))</f>
        <v/>
      </c>
      <c r="AK3562" s="191" t="str">
        <f>IF(AB3562="","",IF(AB3562&lt;&gt;0,INT(100.14*POWER((AB3562-1),1.08)),0))</f>
        <v/>
      </c>
      <c r="AL3562" s="192">
        <f>COUNT(J3562,Q3562,T3562,X3562,Y3562,AA3562,AB3562)</f>
        <v>0</v>
      </c>
      <c r="AM3562" s="193" t="str">
        <f>IF(AL3562=0,"",SUM(AC3562:AK3562))</f>
        <v/>
      </c>
    </row>
    <row r="3563" spans="1:39" s="6" customFormat="1" outlineLevel="1">
      <c r="A3563"/>
      <c r="B3563" s="257"/>
      <c r="C3563" s="126" t="s">
        <v>65</v>
      </c>
      <c r="D3563" s="33"/>
      <c r="E3563" s="33"/>
      <c r="F3563" s="223"/>
      <c r="G3563" s="224"/>
      <c r="H3563" s="18"/>
      <c r="I3563" s="44"/>
      <c r="J3563" s="107" t="str">
        <f>IFERROR((J3560-J3562)/J3562*100%,"")</f>
        <v/>
      </c>
      <c r="K3563" s="107" t="str">
        <f t="shared" ref="K3563:T3563" si="15759">IFERROR((K3562-K3560)/K3562*100%,"")</f>
        <v/>
      </c>
      <c r="L3563" s="107" t="str">
        <f t="shared" si="15759"/>
        <v/>
      </c>
      <c r="M3563" s="107" t="str">
        <f t="shared" si="15759"/>
        <v/>
      </c>
      <c r="N3563" s="107" t="str">
        <f t="shared" si="15759"/>
        <v/>
      </c>
      <c r="O3563" s="107" t="str">
        <f t="shared" si="15759"/>
        <v/>
      </c>
      <c r="P3563" s="107" t="str">
        <f t="shared" si="15759"/>
        <v/>
      </c>
      <c r="Q3563" s="107" t="str">
        <f t="shared" si="15759"/>
        <v/>
      </c>
      <c r="R3563" s="107" t="str">
        <f t="shared" si="15759"/>
        <v/>
      </c>
      <c r="S3563" s="107" t="str">
        <f t="shared" si="15759"/>
        <v/>
      </c>
      <c r="T3563" s="107" t="str">
        <f t="shared" si="15759"/>
        <v/>
      </c>
      <c r="U3563" s="107" t="str">
        <f t="shared" ref="U3563" si="15760">IFERROR((U3562-U3561)/U3562*100%,"")</f>
        <v/>
      </c>
      <c r="V3563" s="107" t="str">
        <f>IFERROR((V3560-V3562)/V3562*100%,"")</f>
        <v/>
      </c>
      <c r="W3563" s="107" t="str">
        <f>IFERROR((W3560-W3562)/W3562*100%,"")</f>
        <v/>
      </c>
      <c r="X3563" s="107" t="str">
        <f>IFERROR((X3560-X3562)/X3562*100%,"")</f>
        <v/>
      </c>
      <c r="Y3563" s="107" t="str">
        <f>IFERROR((Y3560-Y3562)/Y3562*100%,"")</f>
        <v/>
      </c>
      <c r="Z3563" s="107" t="str">
        <f t="shared" ref="Z3563" si="15761">IFERROR((Z3562-Z3561)/Z3562*100%,"")</f>
        <v/>
      </c>
      <c r="AA3563" s="107" t="str">
        <f>IFERROR((AA3562-AA3560)/AA3562*100%,"")</f>
        <v/>
      </c>
      <c r="AB3563" s="107" t="str">
        <f>IFERROR((AB3562-AB3560)/AB3562*100%,"")</f>
        <v/>
      </c>
      <c r="AC3563" s="194" t="str">
        <f t="shared" ref="AC3563" si="15762">IFERROR((AC3562-AC3561)/AC3562*100%,"")</f>
        <v/>
      </c>
      <c r="AD3563" s="194" t="str">
        <f t="shared" ref="AD3563" si="15763">IFERROR((AD3562-AD3561)/AD3562*100%,"")</f>
        <v/>
      </c>
      <c r="AE3563" s="194" t="str">
        <f t="shared" ref="AE3563" si="15764">IFERROR((AE3562-AE3561)/AE3562*100%,"")</f>
        <v/>
      </c>
      <c r="AF3563" s="194" t="str">
        <f t="shared" ref="AF3563" si="15765">IFERROR((AF3562-AF3561)/AF3562*100%,"")</f>
        <v/>
      </c>
      <c r="AG3563" s="194" t="str">
        <f t="shared" ref="AG3563" si="15766">IFERROR((AG3562-AG3561)/AG3562*100%,"")</f>
        <v/>
      </c>
      <c r="AH3563" s="194" t="str">
        <f t="shared" ref="AH3563" si="15767">IFERROR((AH3562-AH3561)/AH3562*100%,"")</f>
        <v/>
      </c>
      <c r="AI3563" s="194" t="str">
        <f t="shared" ref="AI3563" si="15768">IFERROR((AI3562-AI3561)/AI3562*100%,"")</f>
        <v/>
      </c>
      <c r="AJ3563" s="194" t="str">
        <f t="shared" ref="AJ3563" si="15769">IFERROR((AJ3562-AJ3561)/AJ3562*100%,"")</f>
        <v/>
      </c>
      <c r="AK3563" s="194" t="str">
        <f t="shared" ref="AK3563" si="15770">IFERROR((AK3562-AK3561)/AK3562*100%,"")</f>
        <v/>
      </c>
      <c r="AL3563" s="194" t="str">
        <f t="shared" ref="AL3563" si="15771">IFERROR((AL3562-AL3561)/AL3562*100%,"")</f>
        <v/>
      </c>
      <c r="AM3563" s="227" t="str">
        <f>IFERROR((AM3562-AM3560)/AM3562*100%,"")</f>
        <v/>
      </c>
    </row>
    <row r="3564" spans="1:39" s="45" customFormat="1" outlineLevel="1">
      <c r="B3564" s="115"/>
      <c r="C3564" s="32"/>
      <c r="D3564" s="33"/>
      <c r="E3564" s="33"/>
      <c r="F3564" s="33"/>
      <c r="G3564" s="33"/>
      <c r="H3564" s="18"/>
      <c r="I3564" s="44"/>
      <c r="J3564" s="34"/>
      <c r="K3564" s="34"/>
      <c r="L3564" s="34"/>
      <c r="M3564" s="34"/>
      <c r="N3564" s="34"/>
      <c r="O3564" s="34"/>
      <c r="P3564" s="34"/>
      <c r="Q3564" s="34"/>
      <c r="R3564" s="34"/>
      <c r="S3564" s="34"/>
      <c r="T3564" s="34"/>
      <c r="U3564" s="34"/>
      <c r="V3564" s="34"/>
      <c r="W3564" s="34"/>
      <c r="X3564" s="34"/>
      <c r="Y3564" s="34"/>
      <c r="Z3564" s="34"/>
      <c r="AA3564" s="34"/>
      <c r="AB3564" s="34"/>
      <c r="AC3564" s="195"/>
      <c r="AD3564" s="196"/>
      <c r="AE3564" s="196"/>
      <c r="AF3564" s="196"/>
      <c r="AG3564" s="196"/>
      <c r="AH3564" s="196"/>
      <c r="AI3564" s="196"/>
      <c r="AJ3564" s="196"/>
      <c r="AK3564" s="197"/>
      <c r="AL3564" s="196"/>
      <c r="AM3564" s="198"/>
    </row>
    <row r="3565" spans="1:39" s="6" customFormat="1" outlineLevel="1">
      <c r="B3565" s="116"/>
      <c r="C3565" s="35"/>
      <c r="D3565" s="36"/>
      <c r="E3565" s="36"/>
      <c r="F3565" s="36"/>
      <c r="G3565" s="36"/>
      <c r="H3565" s="37"/>
      <c r="I3565" s="38" t="s">
        <v>24</v>
      </c>
      <c r="J3565" s="21" t="e">
        <f>AVERAGE(J3545:J3546,J3548,J3550,J3552,J3554,J3556,J3558,J3560,J3562)</f>
        <v>#DIV/0!</v>
      </c>
      <c r="K3565" s="21" t="e">
        <f t="shared" ref="K3565:AB3565" si="15772">AVERAGE(K3545:K3546,K3548,K3550,K3552,K3554,K3556,K3558,K3560,K3562)</f>
        <v>#DIV/0!</v>
      </c>
      <c r="L3565" s="21" t="e">
        <f t="shared" si="15772"/>
        <v>#DIV/0!</v>
      </c>
      <c r="M3565" s="21" t="e">
        <f t="shared" si="15772"/>
        <v>#DIV/0!</v>
      </c>
      <c r="N3565" s="21" t="e">
        <f t="shared" si="15772"/>
        <v>#DIV/0!</v>
      </c>
      <c r="O3565" s="21" t="e">
        <f t="shared" si="15772"/>
        <v>#DIV/0!</v>
      </c>
      <c r="P3565" s="21" t="e">
        <f t="shared" si="15772"/>
        <v>#DIV/0!</v>
      </c>
      <c r="Q3565" s="21">
        <f t="shared" si="15772"/>
        <v>0</v>
      </c>
      <c r="R3565" s="21" t="e">
        <f t="shared" si="15772"/>
        <v>#DIV/0!</v>
      </c>
      <c r="S3565" s="21" t="e">
        <f t="shared" si="15772"/>
        <v>#DIV/0!</v>
      </c>
      <c r="T3565" s="21">
        <f t="shared" si="15772"/>
        <v>0</v>
      </c>
      <c r="U3565" s="21" t="e">
        <f t="shared" si="15772"/>
        <v>#DIV/0!</v>
      </c>
      <c r="V3565" s="21" t="e">
        <f t="shared" si="15772"/>
        <v>#DIV/0!</v>
      </c>
      <c r="W3565" s="21" t="e">
        <f t="shared" si="15772"/>
        <v>#DIV/0!</v>
      </c>
      <c r="X3565" s="21" t="e">
        <f t="shared" si="15772"/>
        <v>#DIV/0!</v>
      </c>
      <c r="Y3565" s="21" t="e">
        <f t="shared" si="15772"/>
        <v>#DIV/0!</v>
      </c>
      <c r="Z3565" s="21" t="e">
        <f t="shared" si="15772"/>
        <v>#DIV/0!</v>
      </c>
      <c r="AA3565" s="21" t="e">
        <f t="shared" si="15772"/>
        <v>#DIV/0!</v>
      </c>
      <c r="AB3565" s="21" t="e">
        <f t="shared" si="15772"/>
        <v>#DIV/0!</v>
      </c>
      <c r="AC3565" s="199"/>
      <c r="AD3565" s="200"/>
      <c r="AE3565" s="200"/>
      <c r="AF3565" s="200"/>
      <c r="AG3565" s="200"/>
      <c r="AH3565" s="200"/>
      <c r="AI3565" s="200"/>
      <c r="AJ3565" s="200"/>
      <c r="AK3565" s="201"/>
      <c r="AL3565" s="200"/>
      <c r="AM3565" s="202"/>
    </row>
    <row r="3566" spans="1:39" s="6" customFormat="1" outlineLevel="1">
      <c r="B3566" s="116"/>
      <c r="C3566" s="35"/>
      <c r="D3566" s="36"/>
      <c r="E3566" s="36"/>
      <c r="F3566" s="36"/>
      <c r="G3566" s="36"/>
      <c r="H3566" s="37"/>
      <c r="I3566" s="38" t="s">
        <v>26</v>
      </c>
      <c r="J3566" s="21">
        <f>MIN(J3545:J3546,J3548,J3550,J3552,J3554,J3556,J3558,J3560,J3562)</f>
        <v>0</v>
      </c>
      <c r="K3566" s="21">
        <f t="shared" ref="K3566:AB3566" si="15773">MIN(K3545:K3546,K3548,K3550,K3552,K3554,K3556,K3558,K3560,K3562)</f>
        <v>0</v>
      </c>
      <c r="L3566" s="21">
        <f t="shared" si="15773"/>
        <v>0</v>
      </c>
      <c r="M3566" s="21">
        <f t="shared" si="15773"/>
        <v>0</v>
      </c>
      <c r="N3566" s="21">
        <f t="shared" si="15773"/>
        <v>0</v>
      </c>
      <c r="O3566" s="21">
        <f t="shared" si="15773"/>
        <v>0</v>
      </c>
      <c r="P3566" s="21">
        <f t="shared" si="15773"/>
        <v>0</v>
      </c>
      <c r="Q3566" s="21">
        <f t="shared" si="15773"/>
        <v>0</v>
      </c>
      <c r="R3566" s="21">
        <f t="shared" si="15773"/>
        <v>0</v>
      </c>
      <c r="S3566" s="21">
        <f t="shared" si="15773"/>
        <v>0</v>
      </c>
      <c r="T3566" s="21">
        <f t="shared" si="15773"/>
        <v>0</v>
      </c>
      <c r="U3566" s="21">
        <f t="shared" si="15773"/>
        <v>0</v>
      </c>
      <c r="V3566" s="21">
        <f t="shared" si="15773"/>
        <v>0</v>
      </c>
      <c r="W3566" s="21">
        <f t="shared" si="15773"/>
        <v>0</v>
      </c>
      <c r="X3566" s="21" t="e">
        <f t="shared" si="15773"/>
        <v>#DIV/0!</v>
      </c>
      <c r="Y3566" s="21">
        <f t="shared" si="15773"/>
        <v>0</v>
      </c>
      <c r="Z3566" s="21">
        <f t="shared" si="15773"/>
        <v>0</v>
      </c>
      <c r="AA3566" s="21">
        <f t="shared" si="15773"/>
        <v>0</v>
      </c>
      <c r="AB3566" s="21">
        <f t="shared" si="15773"/>
        <v>0</v>
      </c>
      <c r="AC3566" s="199"/>
      <c r="AD3566" s="200"/>
      <c r="AE3566" s="200"/>
      <c r="AF3566" s="200"/>
      <c r="AG3566" s="200"/>
      <c r="AH3566" s="200"/>
      <c r="AI3566" s="200"/>
      <c r="AJ3566" s="200"/>
      <c r="AK3566" s="201"/>
      <c r="AL3566" s="200"/>
      <c r="AM3566" s="202"/>
    </row>
    <row r="3567" spans="1:39" s="6" customFormat="1" outlineLevel="1">
      <c r="B3567" s="116"/>
      <c r="C3567" s="35"/>
      <c r="D3567" s="36"/>
      <c r="E3567" s="36"/>
      <c r="F3567" s="36"/>
      <c r="G3567" s="36"/>
      <c r="H3567" s="37"/>
      <c r="I3567" s="38" t="s">
        <v>25</v>
      </c>
      <c r="J3567" s="21">
        <f>MAX(J3545:J3546,J3548,J3550,J3552,J3554,J3556,J3558,J3560,J3562)</f>
        <v>0</v>
      </c>
      <c r="K3567" s="21">
        <f t="shared" ref="K3567:AB3567" si="15774">MAX(K3545:K3546,K3548,K3550,K3552,K3554,K3556,K3558,K3560,K3562)</f>
        <v>0</v>
      </c>
      <c r="L3567" s="21">
        <f t="shared" si="15774"/>
        <v>0</v>
      </c>
      <c r="M3567" s="21">
        <f t="shared" si="15774"/>
        <v>0</v>
      </c>
      <c r="N3567" s="21">
        <f t="shared" si="15774"/>
        <v>0</v>
      </c>
      <c r="O3567" s="21">
        <f t="shared" si="15774"/>
        <v>0</v>
      </c>
      <c r="P3567" s="21">
        <f t="shared" si="15774"/>
        <v>0</v>
      </c>
      <c r="Q3567" s="21">
        <f t="shared" si="15774"/>
        <v>0</v>
      </c>
      <c r="R3567" s="21">
        <f t="shared" si="15774"/>
        <v>0</v>
      </c>
      <c r="S3567" s="21">
        <f t="shared" si="15774"/>
        <v>0</v>
      </c>
      <c r="T3567" s="21">
        <f t="shared" si="15774"/>
        <v>0</v>
      </c>
      <c r="U3567" s="21">
        <f t="shared" si="15774"/>
        <v>0</v>
      </c>
      <c r="V3567" s="21">
        <f t="shared" si="15774"/>
        <v>0</v>
      </c>
      <c r="W3567" s="21">
        <f t="shared" si="15774"/>
        <v>0</v>
      </c>
      <c r="X3567" s="21" t="e">
        <f t="shared" si="15774"/>
        <v>#DIV/0!</v>
      </c>
      <c r="Y3567" s="21">
        <f t="shared" si="15774"/>
        <v>0</v>
      </c>
      <c r="Z3567" s="21">
        <f t="shared" si="15774"/>
        <v>0</v>
      </c>
      <c r="AA3567" s="21">
        <f t="shared" si="15774"/>
        <v>0</v>
      </c>
      <c r="AB3567" s="21">
        <f t="shared" si="15774"/>
        <v>0</v>
      </c>
      <c r="AC3567" s="199"/>
      <c r="AD3567" s="200"/>
      <c r="AE3567" s="200"/>
      <c r="AF3567" s="200"/>
      <c r="AG3567" s="200"/>
      <c r="AH3567" s="200"/>
      <c r="AI3567" s="200"/>
      <c r="AJ3567" s="200"/>
      <c r="AK3567" s="201"/>
      <c r="AL3567" s="200"/>
      <c r="AM3567" s="202"/>
    </row>
    <row r="3568" spans="1:39" s="6" customFormat="1" outlineLevel="1">
      <c r="B3568" s="116"/>
      <c r="C3568" s="35"/>
      <c r="D3568" s="36"/>
      <c r="E3568" s="36"/>
      <c r="F3568" s="36"/>
      <c r="G3568" s="36"/>
      <c r="H3568" s="37"/>
      <c r="I3568" s="38"/>
      <c r="J3568" s="21"/>
      <c r="K3568" s="21"/>
      <c r="L3568" s="21"/>
      <c r="M3568" s="21"/>
      <c r="N3568" s="21"/>
      <c r="O3568" s="21"/>
      <c r="P3568" s="21"/>
      <c r="Q3568" s="21"/>
      <c r="R3568" s="21"/>
      <c r="S3568" s="21"/>
      <c r="T3568" s="21"/>
      <c r="U3568" s="21"/>
      <c r="V3568" s="21"/>
      <c r="W3568" s="21"/>
      <c r="X3568" s="21"/>
      <c r="Y3568" s="21"/>
      <c r="Z3568" s="21"/>
      <c r="AA3568" s="21"/>
      <c r="AB3568" s="21"/>
      <c r="AC3568" s="200"/>
      <c r="AD3568" s="200"/>
      <c r="AE3568" s="200"/>
      <c r="AF3568" s="200"/>
      <c r="AG3568" s="200"/>
      <c r="AH3568" s="200"/>
      <c r="AI3568" s="200"/>
      <c r="AJ3568" s="200"/>
      <c r="AK3568" s="200"/>
      <c r="AL3568" s="200"/>
      <c r="AM3568" s="202"/>
    </row>
    <row r="3569" spans="1:39" s="31" customFormat="1" ht="16.5" outlineLevel="1" thickBot="1">
      <c r="B3569" s="117"/>
      <c r="C3569" s="39"/>
      <c r="D3569" s="40"/>
      <c r="E3569" s="40"/>
      <c r="F3569" s="40"/>
      <c r="G3569" s="40"/>
      <c r="H3569" s="41"/>
      <c r="I3569" s="42"/>
      <c r="J3569" s="43"/>
      <c r="K3569" s="43"/>
      <c r="L3569" s="43"/>
      <c r="M3569" s="43"/>
      <c r="N3569" s="43"/>
      <c r="O3569" s="43"/>
      <c r="P3569" s="43"/>
      <c r="Q3569" s="43"/>
      <c r="R3569" s="43"/>
      <c r="S3569" s="43"/>
      <c r="T3569" s="43"/>
      <c r="U3569" s="43"/>
      <c r="V3569" s="43"/>
      <c r="W3569" s="43"/>
      <c r="X3569" s="43"/>
      <c r="Y3569" s="43"/>
      <c r="Z3569" s="43"/>
      <c r="AA3569" s="43"/>
      <c r="AB3569" s="43"/>
      <c r="AC3569" s="204"/>
      <c r="AD3569" s="204"/>
      <c r="AE3569" s="204"/>
      <c r="AF3569" s="204"/>
      <c r="AG3569" s="204"/>
      <c r="AH3569" s="204"/>
      <c r="AI3569" s="204"/>
      <c r="AJ3569" s="204"/>
      <c r="AK3569" s="204"/>
      <c r="AL3569" s="204"/>
      <c r="AM3569" s="205"/>
    </row>
    <row r="3570" spans="1:39" customFormat="1">
      <c r="B3570" s="118"/>
      <c r="C3570" s="28"/>
      <c r="D3570" s="19"/>
      <c r="E3570" s="19"/>
      <c r="F3570" s="19"/>
      <c r="G3570" s="19"/>
      <c r="H3570" s="29"/>
      <c r="I3570" s="20"/>
      <c r="J3570" s="30"/>
      <c r="K3570" s="30"/>
      <c r="L3570" s="30"/>
      <c r="M3570" s="30"/>
      <c r="N3570" s="30"/>
      <c r="O3570" s="30"/>
      <c r="P3570" s="30"/>
      <c r="Q3570" s="30"/>
      <c r="R3570" s="30"/>
      <c r="S3570" s="30"/>
      <c r="T3570" s="30"/>
      <c r="U3570" s="30"/>
      <c r="V3570" s="30"/>
      <c r="W3570" s="30"/>
      <c r="X3570" s="30"/>
      <c r="Y3570" s="30"/>
      <c r="Z3570" s="30"/>
      <c r="AA3570" s="30"/>
      <c r="AB3570" s="30"/>
      <c r="AC3570" s="206"/>
      <c r="AD3570" s="206"/>
      <c r="AE3570" s="206"/>
      <c r="AF3570" s="206"/>
      <c r="AG3570" s="206"/>
      <c r="AH3570" s="206"/>
      <c r="AI3570" s="206"/>
      <c r="AJ3570" s="206"/>
      <c r="AK3570" s="206"/>
      <c r="AL3570" s="206"/>
      <c r="AM3570" s="207"/>
    </row>
    <row r="3571" spans="1:39" customFormat="1" outlineLevel="1">
      <c r="B3571" s="114" t="s">
        <v>41</v>
      </c>
      <c r="C3571" s="28"/>
      <c r="D3571" s="19"/>
      <c r="E3571" s="19"/>
      <c r="F3571" s="19"/>
      <c r="G3571" s="19"/>
      <c r="H3571" s="29"/>
      <c r="I3571" s="20"/>
      <c r="J3571" s="30"/>
      <c r="K3571" s="30"/>
      <c r="L3571" s="30"/>
      <c r="M3571" s="30"/>
      <c r="N3571" s="30"/>
      <c r="O3571" s="30"/>
      <c r="P3571" s="30"/>
      <c r="Q3571" s="30"/>
      <c r="R3571" s="30"/>
      <c r="S3571" s="30"/>
      <c r="T3571" s="30"/>
      <c r="U3571" s="30"/>
      <c r="V3571" s="30"/>
      <c r="W3571" s="30"/>
      <c r="X3571" s="30"/>
      <c r="Y3571" s="30"/>
      <c r="Z3571" s="30"/>
      <c r="AA3571" s="30"/>
      <c r="AB3571" s="30"/>
      <c r="AC3571" s="206"/>
      <c r="AD3571" s="206"/>
      <c r="AE3571" s="206"/>
      <c r="AF3571" s="206"/>
      <c r="AG3571" s="206"/>
      <c r="AH3571" s="206"/>
      <c r="AI3571" s="206"/>
      <c r="AJ3571" s="206"/>
      <c r="AK3571" s="206"/>
      <c r="AL3571" s="206"/>
      <c r="AM3571" s="207"/>
    </row>
    <row r="3572" spans="1:39" customFormat="1" outlineLevel="1">
      <c r="A3572" t="str">
        <f>B3572&amp;C3572</f>
        <v>Surname, Forename1</v>
      </c>
      <c r="B3572" s="255" t="s">
        <v>28</v>
      </c>
      <c r="C3572" s="122">
        <v>1</v>
      </c>
      <c r="D3572" s="26" t="s">
        <v>22</v>
      </c>
      <c r="E3572" s="103"/>
      <c r="F3572" s="217"/>
      <c r="G3572" s="218"/>
      <c r="H3572" s="16"/>
      <c r="I3572" s="16"/>
      <c r="J3572" s="17"/>
      <c r="K3572" s="94"/>
      <c r="L3572" s="94"/>
      <c r="M3572" s="94"/>
      <c r="N3572" s="94"/>
      <c r="O3572" s="94"/>
      <c r="P3572" s="94"/>
      <c r="Q3572" s="17">
        <f>SUM(K3572:P3572)</f>
        <v>0</v>
      </c>
      <c r="R3572" s="94"/>
      <c r="S3572" s="94"/>
      <c r="T3572" s="17">
        <f>SUM(R3572:S3572)</f>
        <v>0</v>
      </c>
      <c r="U3572" s="17"/>
      <c r="V3572" s="94"/>
      <c r="W3572" s="17"/>
      <c r="X3572" s="94" t="e">
        <f>AVERAGE(V3572:W3572)</f>
        <v>#DIV/0!</v>
      </c>
      <c r="Y3572" s="17"/>
      <c r="Z3572" s="17"/>
      <c r="AA3572" s="17"/>
      <c r="AB3572" s="17"/>
      <c r="AC3572" s="190">
        <f>IF(J3572&lt;&gt;0,INT(25.4347*POWER((18-J3572),1.81)),0)</f>
        <v>0</v>
      </c>
      <c r="AD3572" s="190">
        <f>IF(Q3572&lt;&gt;0,INT(0.14354*POWER(((10*Q3572)-220),1.4)),0)</f>
        <v>0</v>
      </c>
      <c r="AE3572" s="190">
        <f>IF(T3572&lt;&gt;0,INT(51.39*POWER((T3572-1.5),1.05)),0)</f>
        <v>0</v>
      </c>
      <c r="AF3572" s="190">
        <f>IF(U3572&lt;&gt;0,INT(0.8465*POWER(((100*U3572)-75),1.42)),0)</f>
        <v>0</v>
      </c>
      <c r="AG3572" s="190" t="e">
        <f>IF(X3572&lt;&gt;0,INT(1.53775*POWER((82-X3572),1.81)),0)</f>
        <v>#DIV/0!</v>
      </c>
      <c r="AH3572" s="190">
        <f>IF(Y3572&lt;&gt;0,INT(5.74352*POWER((28.5-Y3572),1.92)),0)</f>
        <v>0</v>
      </c>
      <c r="AI3572" s="190">
        <f>IF(Z3572&lt;&gt;0,INT(12.91*POWER((Z3572-4),1.1)),0)</f>
        <v>0</v>
      </c>
      <c r="AJ3572" s="190">
        <f>IF(AA3572&lt;&gt;0,INT(0.2797*POWER(((100*AA3572)),1.35)),0)</f>
        <v>0</v>
      </c>
      <c r="AK3572" s="191">
        <f>IF(AB3572&lt;&gt;0,INT(100.14*POWER((AB3572-1),1.08)),0)</f>
        <v>0</v>
      </c>
      <c r="AL3572" s="208">
        <v>7</v>
      </c>
      <c r="AM3572" s="193" t="e">
        <f>SUM(AC3572:AK3572)</f>
        <v>#DIV/0!</v>
      </c>
    </row>
    <row r="3573" spans="1:39" customFormat="1" outlineLevel="1">
      <c r="A3573" t="str">
        <f>B3572&amp;C3573</f>
        <v>Surname, Forename2</v>
      </c>
      <c r="B3573" s="256"/>
      <c r="C3573" s="123">
        <v>2</v>
      </c>
      <c r="D3573" s="26" t="s">
        <v>22</v>
      </c>
      <c r="E3573" s="103"/>
      <c r="F3573" s="219"/>
      <c r="G3573" s="220"/>
      <c r="H3573" s="15"/>
      <c r="I3573" s="16"/>
      <c r="J3573" s="17"/>
      <c r="K3573" s="94"/>
      <c r="L3573" s="94"/>
      <c r="M3573" s="94"/>
      <c r="N3573" s="94"/>
      <c r="O3573" s="94"/>
      <c r="P3573" s="94"/>
      <c r="Q3573" s="17" t="str">
        <f>IF(SUM(K3573:P3573)=0,"",SUM(K3573:P3573))</f>
        <v/>
      </c>
      <c r="R3573" s="94"/>
      <c r="S3573" s="94"/>
      <c r="T3573" s="17" t="str">
        <f>IF(SUM(R3573:S3573)=0,"",SUM(R3573:S3573))</f>
        <v/>
      </c>
      <c r="U3573" s="17"/>
      <c r="V3573" s="94"/>
      <c r="W3573" s="17"/>
      <c r="X3573" s="94" t="str">
        <f>IFERROR(AVERAGE(V3573:W3573),"")</f>
        <v/>
      </c>
      <c r="Y3573" s="17"/>
      <c r="Z3573" s="17"/>
      <c r="AA3573" s="71"/>
      <c r="AB3573" s="17"/>
      <c r="AC3573" s="190" t="str">
        <f>IF(J3573="","",IF(J3573&lt;&gt;0,INT(25.4347*POWER((18-J3573),1.81)),0))</f>
        <v/>
      </c>
      <c r="AD3573" s="190" t="str">
        <f>IFERROR(IF(Q3573&lt;&gt;0,INT(0.14354*POWER(((10*Q3573)-220),1.4)),0),"")</f>
        <v/>
      </c>
      <c r="AE3573" s="190" t="str">
        <f>IFERROR(IF(T3573&lt;&gt;0,INT(51.39*POWER((T3573-1.5),1.05)),0),"")</f>
        <v/>
      </c>
      <c r="AF3573" s="190">
        <f>IF(U3573&lt;&gt;0,INT(0.8465*POWER(((100*U3573)-75),1.42)),0)</f>
        <v>0</v>
      </c>
      <c r="AG3573" s="190" t="str">
        <f>IFERROR(IF(X3573&lt;&gt;0,INT(1.53775*POWER((82-X3573),1.81)),0),"")</f>
        <v/>
      </c>
      <c r="AH3573" s="190" t="str">
        <f>IF(Y3573="","",IF(Y3573&lt;&gt;0,INT(5.74352*POWER((28.5-Y3573),1.92)),0))</f>
        <v/>
      </c>
      <c r="AI3573" s="190">
        <f>IF(Z3573&lt;&gt;0,INT(12.91*POWER((Z3573-4),1.1)),0)</f>
        <v>0</v>
      </c>
      <c r="AJ3573" s="190" t="str">
        <f>IF(AA3573="","",IF(AA3573&lt;&gt;0,INT(0.2797*POWER(((100*AA3573)),1.35)),0))</f>
        <v/>
      </c>
      <c r="AK3573" s="191" t="str">
        <f>IF(AB3573="","",IF(AB3573&lt;&gt;0,INT(100.14*POWER((AB3573-1),1.08)),0))</f>
        <v/>
      </c>
      <c r="AL3573" s="192">
        <f>COUNT(J3573,Q3573,T3573,X3573,Y3573,AA3573,AB3573)</f>
        <v>0</v>
      </c>
      <c r="AM3573" s="193" t="str">
        <f>IF(AL3573=0,"",SUM(AC3573:AK3573))</f>
        <v/>
      </c>
    </row>
    <row r="3574" spans="1:39" customFormat="1" outlineLevel="1">
      <c r="B3574" s="256"/>
      <c r="C3574" s="124" t="s">
        <v>65</v>
      </c>
      <c r="D3574" s="103"/>
      <c r="E3574" s="103"/>
      <c r="F3574" s="219"/>
      <c r="G3574" s="220"/>
      <c r="H3574" s="104"/>
      <c r="I3574" s="105"/>
      <c r="J3574" s="107" t="str">
        <f>IFERROR((J3572-J3573)/J3573*100%,"")</f>
        <v/>
      </c>
      <c r="K3574" s="107" t="str">
        <f>IFERROR((K3573-K3572)/K3573*100%,"")</f>
        <v/>
      </c>
      <c r="L3574" s="107" t="str">
        <f t="shared" ref="L3574:S3574" si="15775">IFERROR((L3573-L3572)/L3573*100%,"")</f>
        <v/>
      </c>
      <c r="M3574" s="107" t="str">
        <f t="shared" si="15775"/>
        <v/>
      </c>
      <c r="N3574" s="107" t="str">
        <f t="shared" si="15775"/>
        <v/>
      </c>
      <c r="O3574" s="107" t="str">
        <f t="shared" si="15775"/>
        <v/>
      </c>
      <c r="P3574" s="107" t="str">
        <f t="shared" si="15775"/>
        <v/>
      </c>
      <c r="Q3574" s="107" t="str">
        <f t="shared" si="15775"/>
        <v/>
      </c>
      <c r="R3574" s="107" t="str">
        <f t="shared" si="15775"/>
        <v/>
      </c>
      <c r="S3574" s="107" t="str">
        <f t="shared" si="15775"/>
        <v/>
      </c>
      <c r="T3574" s="107" t="str">
        <f>IFERROR((T3573-T3572)/T3573*100%,"")</f>
        <v/>
      </c>
      <c r="U3574" s="107" t="str">
        <f t="shared" ref="U3574" si="15776">IFERROR((U3573-U3572)/U3573*100%,"")</f>
        <v/>
      </c>
      <c r="V3574" s="107" t="str">
        <f>IFERROR((V3572-V3573)/V3573*100%,"")</f>
        <v/>
      </c>
      <c r="W3574" s="107" t="str">
        <f>IFERROR((W3572-W3573)/W3573*100%,"")</f>
        <v/>
      </c>
      <c r="X3574" s="107" t="str">
        <f>IFERROR((X3572-X3573)/X3573*100%,"")</f>
        <v/>
      </c>
      <c r="Y3574" s="107" t="str">
        <f>IFERROR((Y3572-Y3573)/Y3573*100%,"")</f>
        <v/>
      </c>
      <c r="Z3574" s="107" t="str">
        <f t="shared" ref="Z3574:AB3574" si="15777">IFERROR((Z3573-Z3572)/Z3573*100%,"")</f>
        <v/>
      </c>
      <c r="AA3574" s="107" t="str">
        <f t="shared" si="15777"/>
        <v/>
      </c>
      <c r="AB3574" s="107" t="str">
        <f t="shared" si="15777"/>
        <v/>
      </c>
      <c r="AC3574" s="194" t="str">
        <f t="shared" ref="AC3574" si="15778">IFERROR((AC3573-AC3572)/AC3573*100%,"")</f>
        <v/>
      </c>
      <c r="AD3574" s="194" t="str">
        <f t="shared" ref="AD3574" si="15779">IFERROR((AD3573-AD3572)/AD3573*100%,"")</f>
        <v/>
      </c>
      <c r="AE3574" s="194" t="str">
        <f t="shared" ref="AE3574" si="15780">IFERROR((AE3573-AE3572)/AE3573*100%,"")</f>
        <v/>
      </c>
      <c r="AF3574" s="194" t="str">
        <f t="shared" ref="AF3574" si="15781">IFERROR((AF3573-AF3572)/AF3573*100%,"")</f>
        <v/>
      </c>
      <c r="AG3574" s="194" t="str">
        <f t="shared" ref="AG3574" si="15782">IFERROR((AG3573-AG3572)/AG3573*100%,"")</f>
        <v/>
      </c>
      <c r="AH3574" s="194" t="str">
        <f t="shared" ref="AH3574" si="15783">IFERROR((AH3573-AH3572)/AH3573*100%,"")</f>
        <v/>
      </c>
      <c r="AI3574" s="194" t="str">
        <f t="shared" ref="AI3574" si="15784">IFERROR((AI3573-AI3572)/AI3573*100%,"")</f>
        <v/>
      </c>
      <c r="AJ3574" s="194" t="str">
        <f t="shared" ref="AJ3574" si="15785">IFERROR((AJ3573-AJ3572)/AJ3573*100%,"")</f>
        <v/>
      </c>
      <c r="AK3574" s="194" t="str">
        <f t="shared" ref="AK3574" si="15786">IFERROR((AK3573-AK3572)/AK3573*100%,"")</f>
        <v/>
      </c>
      <c r="AL3574" s="194" t="str">
        <f t="shared" ref="AL3574:AM3574" si="15787">IFERROR((AL3573-AL3572)/AL3573*100%,"")</f>
        <v/>
      </c>
      <c r="AM3574" s="228" t="str">
        <f t="shared" si="15787"/>
        <v/>
      </c>
    </row>
    <row r="3575" spans="1:39" customFormat="1" outlineLevel="1">
      <c r="A3575" t="str">
        <f>B3572&amp;C3575</f>
        <v>Surname, Forename3</v>
      </c>
      <c r="B3575" s="256"/>
      <c r="C3575" s="123">
        <v>3</v>
      </c>
      <c r="D3575" s="26" t="s">
        <v>22</v>
      </c>
      <c r="E3575" s="103"/>
      <c r="F3575" s="219"/>
      <c r="G3575" s="220"/>
      <c r="H3575" s="15"/>
      <c r="I3575" s="16"/>
      <c r="J3575" s="17"/>
      <c r="K3575" s="94"/>
      <c r="L3575" s="94"/>
      <c r="M3575" s="94"/>
      <c r="N3575" s="94"/>
      <c r="O3575" s="94"/>
      <c r="P3575" s="94"/>
      <c r="Q3575" s="17" t="str">
        <f>IF(SUM(K3575:P3575)=0,"",SUM(K3575:P3575))</f>
        <v/>
      </c>
      <c r="R3575" s="94"/>
      <c r="S3575" s="94"/>
      <c r="T3575" s="17" t="str">
        <f>IF(SUM(R3575:S3575)=0,"",SUM(R3575:S3575))</f>
        <v/>
      </c>
      <c r="U3575" s="17"/>
      <c r="V3575" s="94"/>
      <c r="W3575" s="17"/>
      <c r="X3575" s="94" t="str">
        <f>IFERROR(AVERAGE(V3575:W3575),"")</f>
        <v/>
      </c>
      <c r="Y3575" s="17"/>
      <c r="Z3575" s="17"/>
      <c r="AA3575" s="71"/>
      <c r="AB3575" s="17"/>
      <c r="AC3575" s="190" t="str">
        <f>IF(J3575="","",IF(J3575&lt;&gt;0,INT(25.4347*POWER((18-J3575),1.81)),0))</f>
        <v/>
      </c>
      <c r="AD3575" s="190" t="str">
        <f>IFERROR(IF(Q3575&lt;&gt;0,INT(0.14354*POWER(((10*Q3575)-220),1.4)),0),"")</f>
        <v/>
      </c>
      <c r="AE3575" s="190" t="str">
        <f>IFERROR(IF(T3575&lt;&gt;0,INT(51.39*POWER((T3575-1.5),1.05)),0),"")</f>
        <v/>
      </c>
      <c r="AF3575" s="190">
        <f>IF(U3575&lt;&gt;0,INT(0.8465*POWER(((100*U3575)-75),1.42)),0)</f>
        <v>0</v>
      </c>
      <c r="AG3575" s="190" t="str">
        <f>IFERROR(IF(X3575&lt;&gt;0,INT(1.53775*POWER((82-X3575),1.81)),0),"")</f>
        <v/>
      </c>
      <c r="AH3575" s="190" t="str">
        <f>IF(Y3575="","",IF(Y3575&lt;&gt;0,INT(5.74352*POWER((28.5-Y3575),1.92)),0))</f>
        <v/>
      </c>
      <c r="AI3575" s="190">
        <f>IF(Z3575&lt;&gt;0,INT(12.91*POWER((Z3575-4),1.1)),0)</f>
        <v>0</v>
      </c>
      <c r="AJ3575" s="190" t="str">
        <f>IF(AA3575="","",IF(AA3575&lt;&gt;0,INT(0.2797*POWER(((100*AA3575)),1.35)),0))</f>
        <v/>
      </c>
      <c r="AK3575" s="191" t="str">
        <f>IF(AB3575="","",IF(AB3575&lt;&gt;0,INT(100.14*POWER((AB3575-1),1.08)),0))</f>
        <v/>
      </c>
      <c r="AL3575" s="192">
        <f>COUNT(J3575,Q3575,T3575,X3575,Y3575,AA3575,AB3575)</f>
        <v>0</v>
      </c>
      <c r="AM3575" s="193" t="str">
        <f>IF(AL3575=0,"",SUM(AC3575:AK3575))</f>
        <v/>
      </c>
    </row>
    <row r="3576" spans="1:39" customFormat="1" outlineLevel="1">
      <c r="B3576" s="256"/>
      <c r="C3576" s="124" t="s">
        <v>65</v>
      </c>
      <c r="D3576" s="103"/>
      <c r="E3576" s="103"/>
      <c r="F3576" s="219"/>
      <c r="G3576" s="220"/>
      <c r="H3576" s="104"/>
      <c r="I3576" s="105"/>
      <c r="J3576" s="107" t="str">
        <f>IFERROR((J3573-J3575)/J3575*100%,"")</f>
        <v/>
      </c>
      <c r="K3576" s="107" t="str">
        <f t="shared" ref="K3576:T3576" si="15788">IFERROR((K3575-K3573)/K3575*100%,"")</f>
        <v/>
      </c>
      <c r="L3576" s="107" t="str">
        <f t="shared" si="15788"/>
        <v/>
      </c>
      <c r="M3576" s="107" t="str">
        <f t="shared" si="15788"/>
        <v/>
      </c>
      <c r="N3576" s="107" t="str">
        <f t="shared" si="15788"/>
        <v/>
      </c>
      <c r="O3576" s="107" t="str">
        <f t="shared" si="15788"/>
        <v/>
      </c>
      <c r="P3576" s="107" t="str">
        <f t="shared" si="15788"/>
        <v/>
      </c>
      <c r="Q3576" s="107" t="str">
        <f t="shared" si="15788"/>
        <v/>
      </c>
      <c r="R3576" s="107" t="str">
        <f t="shared" si="15788"/>
        <v/>
      </c>
      <c r="S3576" s="107" t="str">
        <f t="shared" si="15788"/>
        <v/>
      </c>
      <c r="T3576" s="107" t="str">
        <f t="shared" si="15788"/>
        <v/>
      </c>
      <c r="U3576" s="107" t="str">
        <f t="shared" ref="U3576" si="15789">IFERROR((U3575-U3574)/U3575*100%,"")</f>
        <v/>
      </c>
      <c r="V3576" s="107" t="str">
        <f>IFERROR((V3573-V3575)/V3575*100%,"")</f>
        <v/>
      </c>
      <c r="W3576" s="107" t="str">
        <f>IFERROR((W3573-W3575)/W3575*100%,"")</f>
        <v/>
      </c>
      <c r="X3576" s="107" t="str">
        <f>IFERROR((X3573-X3575)/X3575*100%,"")</f>
        <v/>
      </c>
      <c r="Y3576" s="107" t="str">
        <f>IFERROR((Y3573-Y3575)/Y3575*100%,"")</f>
        <v/>
      </c>
      <c r="Z3576" s="107" t="str">
        <f t="shared" ref="Z3576" si="15790">IFERROR((Z3575-Z3574)/Z3575*100%,"")</f>
        <v/>
      </c>
      <c r="AA3576" s="107" t="str">
        <f>IFERROR((AA3575-AA3573)/AA3575*100%,"")</f>
        <v/>
      </c>
      <c r="AB3576" s="107" t="str">
        <f>IFERROR((AB3575-AB3573)/AB3575*100%,"")</f>
        <v/>
      </c>
      <c r="AC3576" s="194" t="str">
        <f t="shared" ref="AC3576" si="15791">IFERROR((AC3575-AC3574)/AC3575*100%,"")</f>
        <v/>
      </c>
      <c r="AD3576" s="194" t="str">
        <f t="shared" ref="AD3576" si="15792">IFERROR((AD3575-AD3574)/AD3575*100%,"")</f>
        <v/>
      </c>
      <c r="AE3576" s="194" t="str">
        <f t="shared" ref="AE3576" si="15793">IFERROR((AE3575-AE3574)/AE3575*100%,"")</f>
        <v/>
      </c>
      <c r="AF3576" s="194" t="str">
        <f t="shared" ref="AF3576" si="15794">IFERROR((AF3575-AF3574)/AF3575*100%,"")</f>
        <v/>
      </c>
      <c r="AG3576" s="194" t="str">
        <f t="shared" ref="AG3576" si="15795">IFERROR((AG3575-AG3574)/AG3575*100%,"")</f>
        <v/>
      </c>
      <c r="AH3576" s="194" t="str">
        <f t="shared" ref="AH3576" si="15796">IFERROR((AH3575-AH3574)/AH3575*100%,"")</f>
        <v/>
      </c>
      <c r="AI3576" s="194" t="str">
        <f t="shared" ref="AI3576" si="15797">IFERROR((AI3575-AI3574)/AI3575*100%,"")</f>
        <v/>
      </c>
      <c r="AJ3576" s="194" t="str">
        <f t="shared" ref="AJ3576" si="15798">IFERROR((AJ3575-AJ3574)/AJ3575*100%,"")</f>
        <v/>
      </c>
      <c r="AK3576" s="194" t="str">
        <f t="shared" ref="AK3576" si="15799">IFERROR((AK3575-AK3574)/AK3575*100%,"")</f>
        <v/>
      </c>
      <c r="AL3576" s="194" t="str">
        <f t="shared" ref="AL3576" si="15800">IFERROR((AL3575-AL3574)/AL3575*100%,"")</f>
        <v/>
      </c>
      <c r="AM3576" s="227" t="str">
        <f>IFERROR((AM3575-AM3573)/AM3575*100%,"")</f>
        <v/>
      </c>
    </row>
    <row r="3577" spans="1:39" customFormat="1" outlineLevel="1">
      <c r="A3577" t="str">
        <f>B3572&amp;C3577</f>
        <v>Surname, Forename4</v>
      </c>
      <c r="B3577" s="256"/>
      <c r="C3577" s="123">
        <v>4</v>
      </c>
      <c r="D3577" s="26" t="s">
        <v>22</v>
      </c>
      <c r="E3577" s="103"/>
      <c r="F3577" s="219"/>
      <c r="G3577" s="220"/>
      <c r="H3577" s="15"/>
      <c r="I3577" s="16"/>
      <c r="J3577" s="17"/>
      <c r="K3577" s="94"/>
      <c r="L3577" s="94"/>
      <c r="M3577" s="94"/>
      <c r="N3577" s="94"/>
      <c r="O3577" s="94"/>
      <c r="P3577" s="94"/>
      <c r="Q3577" s="17" t="str">
        <f>IF(SUM(K3577:P3577)=0,"",SUM(K3577:P3577))</f>
        <v/>
      </c>
      <c r="R3577" s="94"/>
      <c r="S3577" s="94"/>
      <c r="T3577" s="17" t="str">
        <f>IF(SUM(R3577:S3577)=0,"",SUM(R3577:S3577))</f>
        <v/>
      </c>
      <c r="U3577" s="17"/>
      <c r="V3577" s="94"/>
      <c r="W3577" s="17"/>
      <c r="X3577" s="94" t="str">
        <f>IFERROR(AVERAGE(V3577:W3577),"")</f>
        <v/>
      </c>
      <c r="Y3577" s="17"/>
      <c r="Z3577" s="17"/>
      <c r="AA3577" s="71"/>
      <c r="AB3577" s="17"/>
      <c r="AC3577" s="190" t="str">
        <f>IF(J3577="","",IF(J3577&lt;&gt;0,INT(25.4347*POWER((18-J3577),1.81)),0))</f>
        <v/>
      </c>
      <c r="AD3577" s="190" t="str">
        <f>IFERROR(IF(Q3577&lt;&gt;0,INT(0.14354*POWER(((10*Q3577)-220),1.4)),0),"")</f>
        <v/>
      </c>
      <c r="AE3577" s="190" t="str">
        <f>IFERROR(IF(T3577&lt;&gt;0,INT(51.39*POWER((T3577-1.5),1.05)),0),"")</f>
        <v/>
      </c>
      <c r="AF3577" s="190">
        <f>IF(U3577&lt;&gt;0,INT(0.8465*POWER(((100*U3577)-75),1.42)),0)</f>
        <v>0</v>
      </c>
      <c r="AG3577" s="190" t="str">
        <f>IFERROR(IF(X3577&lt;&gt;0,INT(1.53775*POWER((82-X3577),1.81)),0),"")</f>
        <v/>
      </c>
      <c r="AH3577" s="190" t="str">
        <f>IF(Y3577="","",IF(Y3577&lt;&gt;0,INT(5.74352*POWER((28.5-Y3577),1.92)),0))</f>
        <v/>
      </c>
      <c r="AI3577" s="190">
        <f>IF(Z3577&lt;&gt;0,INT(12.91*POWER((Z3577-4),1.1)),0)</f>
        <v>0</v>
      </c>
      <c r="AJ3577" s="190" t="str">
        <f>IF(AA3577="","",IF(AA3577&lt;&gt;0,INT(0.2797*POWER(((100*AA3577)),1.35)),0))</f>
        <v/>
      </c>
      <c r="AK3577" s="191" t="str">
        <f>IF(AB3577="","",IF(AB3577&lt;&gt;0,INT(100.14*POWER((AB3577-1),1.08)),0))</f>
        <v/>
      </c>
      <c r="AL3577" s="192">
        <f>COUNT(J3577,Q3577,T3577,X3577,Y3577,AA3577,AB3577)</f>
        <v>0</v>
      </c>
      <c r="AM3577" s="193" t="str">
        <f>IF(AL3577=0,"",SUM(AC3577:AK3577))</f>
        <v/>
      </c>
    </row>
    <row r="3578" spans="1:39" customFormat="1" outlineLevel="1">
      <c r="B3578" s="256"/>
      <c r="C3578" s="124" t="s">
        <v>65</v>
      </c>
      <c r="D3578" s="103"/>
      <c r="E3578" s="103"/>
      <c r="F3578" s="219"/>
      <c r="G3578" s="220"/>
      <c r="H3578" s="104"/>
      <c r="I3578" s="105"/>
      <c r="J3578" s="107" t="str">
        <f>IFERROR((J3575-J3577)/J3577*100%,"")</f>
        <v/>
      </c>
      <c r="K3578" s="107" t="str">
        <f t="shared" ref="K3578:T3578" si="15801">IFERROR((K3577-K3575)/K3577*100%,"")</f>
        <v/>
      </c>
      <c r="L3578" s="107" t="str">
        <f t="shared" si="15801"/>
        <v/>
      </c>
      <c r="M3578" s="107" t="str">
        <f t="shared" si="15801"/>
        <v/>
      </c>
      <c r="N3578" s="107" t="str">
        <f t="shared" si="15801"/>
        <v/>
      </c>
      <c r="O3578" s="107" t="str">
        <f t="shared" si="15801"/>
        <v/>
      </c>
      <c r="P3578" s="107" t="str">
        <f t="shared" si="15801"/>
        <v/>
      </c>
      <c r="Q3578" s="107" t="str">
        <f t="shared" si="15801"/>
        <v/>
      </c>
      <c r="R3578" s="107" t="str">
        <f t="shared" si="15801"/>
        <v/>
      </c>
      <c r="S3578" s="107" t="str">
        <f t="shared" si="15801"/>
        <v/>
      </c>
      <c r="T3578" s="107" t="str">
        <f t="shared" si="15801"/>
        <v/>
      </c>
      <c r="U3578" s="107" t="str">
        <f t="shared" ref="U3578" si="15802">IFERROR((U3577-U3576)/U3577*100%,"")</f>
        <v/>
      </c>
      <c r="V3578" s="107" t="str">
        <f>IFERROR((V3575-V3577)/V3577*100%,"")</f>
        <v/>
      </c>
      <c r="W3578" s="107" t="str">
        <f>IFERROR((W3575-W3577)/W3577*100%,"")</f>
        <v/>
      </c>
      <c r="X3578" s="107" t="str">
        <f>IFERROR((X3575-X3577)/X3577*100%,"")</f>
        <v/>
      </c>
      <c r="Y3578" s="107" t="str">
        <f>IFERROR((Y3575-Y3577)/Y3577*100%,"")</f>
        <v/>
      </c>
      <c r="Z3578" s="107" t="str">
        <f t="shared" ref="Z3578" si="15803">IFERROR((Z3577-Z3576)/Z3577*100%,"")</f>
        <v/>
      </c>
      <c r="AA3578" s="107" t="str">
        <f>IFERROR((AA3577-AA3575)/AA3577*100%,"")</f>
        <v/>
      </c>
      <c r="AB3578" s="107" t="str">
        <f>IFERROR((AB3577-AB3575)/AB3577*100%,"")</f>
        <v/>
      </c>
      <c r="AC3578" s="194" t="str">
        <f t="shared" ref="AC3578" si="15804">IFERROR((AC3577-AC3576)/AC3577*100%,"")</f>
        <v/>
      </c>
      <c r="AD3578" s="194" t="str">
        <f t="shared" ref="AD3578" si="15805">IFERROR((AD3577-AD3576)/AD3577*100%,"")</f>
        <v/>
      </c>
      <c r="AE3578" s="194" t="str">
        <f t="shared" ref="AE3578" si="15806">IFERROR((AE3577-AE3576)/AE3577*100%,"")</f>
        <v/>
      </c>
      <c r="AF3578" s="194" t="str">
        <f t="shared" ref="AF3578" si="15807">IFERROR((AF3577-AF3576)/AF3577*100%,"")</f>
        <v/>
      </c>
      <c r="AG3578" s="194" t="str">
        <f t="shared" ref="AG3578" si="15808">IFERROR((AG3577-AG3576)/AG3577*100%,"")</f>
        <v/>
      </c>
      <c r="AH3578" s="194" t="str">
        <f t="shared" ref="AH3578" si="15809">IFERROR((AH3577-AH3576)/AH3577*100%,"")</f>
        <v/>
      </c>
      <c r="AI3578" s="194" t="str">
        <f t="shared" ref="AI3578" si="15810">IFERROR((AI3577-AI3576)/AI3577*100%,"")</f>
        <v/>
      </c>
      <c r="AJ3578" s="194" t="str">
        <f t="shared" ref="AJ3578" si="15811">IFERROR((AJ3577-AJ3576)/AJ3577*100%,"")</f>
        <v/>
      </c>
      <c r="AK3578" s="194" t="str">
        <f t="shared" ref="AK3578" si="15812">IFERROR((AK3577-AK3576)/AK3577*100%,"")</f>
        <v/>
      </c>
      <c r="AL3578" s="194" t="str">
        <f t="shared" ref="AL3578" si="15813">IFERROR((AL3577-AL3576)/AL3577*100%,"")</f>
        <v/>
      </c>
      <c r="AM3578" s="227" t="str">
        <f>IFERROR((AM3577-AM3575)/AM3577*100%,"")</f>
        <v/>
      </c>
    </row>
    <row r="3579" spans="1:39" customFormat="1" outlineLevel="1">
      <c r="A3579" t="str">
        <f>B3572&amp;C3579</f>
        <v>Surname, Forename5</v>
      </c>
      <c r="B3579" s="256"/>
      <c r="C3579" s="123">
        <v>5</v>
      </c>
      <c r="D3579" s="26" t="s">
        <v>22</v>
      </c>
      <c r="E3579" s="103"/>
      <c r="F3579" s="219"/>
      <c r="G3579" s="220"/>
      <c r="H3579" s="15"/>
      <c r="I3579" s="16"/>
      <c r="J3579" s="17"/>
      <c r="K3579" s="94"/>
      <c r="L3579" s="94"/>
      <c r="M3579" s="94"/>
      <c r="N3579" s="94"/>
      <c r="O3579" s="94"/>
      <c r="P3579" s="94"/>
      <c r="Q3579" s="17" t="str">
        <f>IF(SUM(K3579:P3579)=0,"",SUM(K3579:P3579))</f>
        <v/>
      </c>
      <c r="R3579" s="94"/>
      <c r="S3579" s="94"/>
      <c r="T3579" s="17" t="str">
        <f>IF(SUM(R3579:S3579)=0,"",SUM(R3579:S3579))</f>
        <v/>
      </c>
      <c r="U3579" s="17"/>
      <c r="V3579" s="94"/>
      <c r="W3579" s="17"/>
      <c r="X3579" s="94" t="str">
        <f>IFERROR(AVERAGE(V3579:W3579),"")</f>
        <v/>
      </c>
      <c r="Y3579" s="17"/>
      <c r="Z3579" s="17"/>
      <c r="AA3579" s="71"/>
      <c r="AB3579" s="17"/>
      <c r="AC3579" s="190" t="str">
        <f>IF(J3579="","",IF(J3579&lt;&gt;0,INT(25.4347*POWER((18-J3579),1.81)),0))</f>
        <v/>
      </c>
      <c r="AD3579" s="190" t="str">
        <f>IFERROR(IF(Q3579&lt;&gt;0,INT(0.14354*POWER(((10*Q3579)-220),1.4)),0),"")</f>
        <v/>
      </c>
      <c r="AE3579" s="190" t="str">
        <f>IFERROR(IF(T3579&lt;&gt;0,INT(51.39*POWER((T3579-1.5),1.05)),0),"")</f>
        <v/>
      </c>
      <c r="AF3579" s="190">
        <f>IF(U3579&lt;&gt;0,INT(0.8465*POWER(((100*U3579)-75),1.42)),0)</f>
        <v>0</v>
      </c>
      <c r="AG3579" s="190" t="str">
        <f>IFERROR(IF(X3579&lt;&gt;0,INT(1.53775*POWER((82-X3579),1.81)),0),"")</f>
        <v/>
      </c>
      <c r="AH3579" s="190" t="str">
        <f>IF(Y3579="","",IF(Y3579&lt;&gt;0,INT(5.74352*POWER((28.5-Y3579),1.92)),0))</f>
        <v/>
      </c>
      <c r="AI3579" s="190">
        <f>IF(Z3579&lt;&gt;0,INT(12.91*POWER((Z3579-4),1.1)),0)</f>
        <v>0</v>
      </c>
      <c r="AJ3579" s="190" t="str">
        <f>IF(AA3579="","",IF(AA3579&lt;&gt;0,INT(0.2797*POWER(((100*AA3579)),1.35)),0))</f>
        <v/>
      </c>
      <c r="AK3579" s="191" t="str">
        <f>IF(AB3579="","",IF(AB3579&lt;&gt;0,INT(100.14*POWER((AB3579-1),1.08)),0))</f>
        <v/>
      </c>
      <c r="AL3579" s="192">
        <f>COUNT(J3579,Q3579,T3579,X3579,Y3579,AA3579,AB3579)</f>
        <v>0</v>
      </c>
      <c r="AM3579" s="193" t="str">
        <f>IF(AL3579=0,"",SUM(AC3579:AK3579))</f>
        <v/>
      </c>
    </row>
    <row r="3580" spans="1:39" customFormat="1" outlineLevel="1">
      <c r="B3580" s="256"/>
      <c r="C3580" s="124" t="s">
        <v>65</v>
      </c>
      <c r="D3580" s="103"/>
      <c r="E3580" s="103"/>
      <c r="F3580" s="219"/>
      <c r="G3580" s="220"/>
      <c r="H3580" s="104"/>
      <c r="I3580" s="105"/>
      <c r="J3580" s="107" t="str">
        <f>IFERROR((J3577-J3579)/J3579*100%,"")</f>
        <v/>
      </c>
      <c r="K3580" s="107" t="str">
        <f t="shared" ref="K3580:T3580" si="15814">IFERROR((K3579-K3577)/K3579*100%,"")</f>
        <v/>
      </c>
      <c r="L3580" s="107" t="str">
        <f t="shared" si="15814"/>
        <v/>
      </c>
      <c r="M3580" s="107" t="str">
        <f t="shared" si="15814"/>
        <v/>
      </c>
      <c r="N3580" s="107" t="str">
        <f t="shared" si="15814"/>
        <v/>
      </c>
      <c r="O3580" s="107" t="str">
        <f t="shared" si="15814"/>
        <v/>
      </c>
      <c r="P3580" s="107" t="str">
        <f t="shared" si="15814"/>
        <v/>
      </c>
      <c r="Q3580" s="107" t="str">
        <f t="shared" si="15814"/>
        <v/>
      </c>
      <c r="R3580" s="107" t="str">
        <f t="shared" si="15814"/>
        <v/>
      </c>
      <c r="S3580" s="107" t="str">
        <f t="shared" si="15814"/>
        <v/>
      </c>
      <c r="T3580" s="107" t="str">
        <f t="shared" si="15814"/>
        <v/>
      </c>
      <c r="U3580" s="107" t="str">
        <f t="shared" ref="U3580" si="15815">IFERROR((U3579-U3578)/U3579*100%,"")</f>
        <v/>
      </c>
      <c r="V3580" s="107" t="str">
        <f>IFERROR((V3577-V3579)/V3579*100%,"")</f>
        <v/>
      </c>
      <c r="W3580" s="107" t="str">
        <f>IFERROR((W3577-W3579)/W3579*100%,"")</f>
        <v/>
      </c>
      <c r="X3580" s="107" t="str">
        <f>IFERROR((X3577-X3579)/X3579*100%,"")</f>
        <v/>
      </c>
      <c r="Y3580" s="107" t="str">
        <f>IFERROR((Y3577-Y3579)/Y3579*100%,"")</f>
        <v/>
      </c>
      <c r="Z3580" s="107" t="str">
        <f t="shared" ref="Z3580" si="15816">IFERROR((Z3579-Z3578)/Z3579*100%,"")</f>
        <v/>
      </c>
      <c r="AA3580" s="107" t="str">
        <f>IFERROR((AA3579-AA3577)/AA3579*100%,"")</f>
        <v/>
      </c>
      <c r="AB3580" s="107" t="str">
        <f>IFERROR((AB3579-AB3577)/AB3579*100%,"")</f>
        <v/>
      </c>
      <c r="AC3580" s="194" t="str">
        <f t="shared" ref="AC3580" si="15817">IFERROR((AC3579-AC3578)/AC3579*100%,"")</f>
        <v/>
      </c>
      <c r="AD3580" s="194" t="str">
        <f t="shared" ref="AD3580" si="15818">IFERROR((AD3579-AD3578)/AD3579*100%,"")</f>
        <v/>
      </c>
      <c r="AE3580" s="194" t="str">
        <f t="shared" ref="AE3580" si="15819">IFERROR((AE3579-AE3578)/AE3579*100%,"")</f>
        <v/>
      </c>
      <c r="AF3580" s="194" t="str">
        <f t="shared" ref="AF3580" si="15820">IFERROR((AF3579-AF3578)/AF3579*100%,"")</f>
        <v/>
      </c>
      <c r="AG3580" s="194" t="str">
        <f t="shared" ref="AG3580" si="15821">IFERROR((AG3579-AG3578)/AG3579*100%,"")</f>
        <v/>
      </c>
      <c r="AH3580" s="194" t="str">
        <f t="shared" ref="AH3580" si="15822">IFERROR((AH3579-AH3578)/AH3579*100%,"")</f>
        <v/>
      </c>
      <c r="AI3580" s="194" t="str">
        <f t="shared" ref="AI3580" si="15823">IFERROR((AI3579-AI3578)/AI3579*100%,"")</f>
        <v/>
      </c>
      <c r="AJ3580" s="194" t="str">
        <f t="shared" ref="AJ3580" si="15824">IFERROR((AJ3579-AJ3578)/AJ3579*100%,"")</f>
        <v/>
      </c>
      <c r="AK3580" s="194" t="str">
        <f t="shared" ref="AK3580" si="15825">IFERROR((AK3579-AK3578)/AK3579*100%,"")</f>
        <v/>
      </c>
      <c r="AL3580" s="194" t="str">
        <f t="shared" ref="AL3580" si="15826">IFERROR((AL3579-AL3578)/AL3579*100%,"")</f>
        <v/>
      </c>
      <c r="AM3580" s="227" t="str">
        <f>IFERROR((AM3579-AM3577)/AM3579*100%,"")</f>
        <v/>
      </c>
    </row>
    <row r="3581" spans="1:39" customFormat="1" outlineLevel="1">
      <c r="A3581" t="str">
        <f>B3572&amp;C3581</f>
        <v>Surname, Forename6</v>
      </c>
      <c r="B3581" s="256"/>
      <c r="C3581" s="123">
        <v>6</v>
      </c>
      <c r="D3581" s="26" t="s">
        <v>22</v>
      </c>
      <c r="E3581" s="103"/>
      <c r="F3581" s="219"/>
      <c r="G3581" s="220"/>
      <c r="H3581" s="15"/>
      <c r="I3581" s="16"/>
      <c r="J3581" s="17"/>
      <c r="K3581" s="94"/>
      <c r="L3581" s="94"/>
      <c r="M3581" s="94"/>
      <c r="N3581" s="94"/>
      <c r="O3581" s="94"/>
      <c r="P3581" s="94"/>
      <c r="Q3581" s="17" t="str">
        <f>IF(SUM(K3581:P3581)=0,"",SUM(K3581:P3581))</f>
        <v/>
      </c>
      <c r="R3581" s="94"/>
      <c r="S3581" s="94"/>
      <c r="T3581" s="17" t="str">
        <f>IF(SUM(R3581:S3581)=0,"",SUM(R3581:S3581))</f>
        <v/>
      </c>
      <c r="U3581" s="17"/>
      <c r="V3581" s="94"/>
      <c r="W3581" s="17"/>
      <c r="X3581" s="94" t="str">
        <f>IFERROR(AVERAGE(V3581:W3581),"")</f>
        <v/>
      </c>
      <c r="Y3581" s="17"/>
      <c r="Z3581" s="17"/>
      <c r="AA3581" s="71"/>
      <c r="AB3581" s="17"/>
      <c r="AC3581" s="190" t="str">
        <f>IF(J3581="","",IF(J3581&lt;&gt;0,INT(25.4347*POWER((18-J3581),1.81)),0))</f>
        <v/>
      </c>
      <c r="AD3581" s="190" t="str">
        <f>IFERROR(IF(Q3581&lt;&gt;0,INT(0.14354*POWER(((10*Q3581)-220),1.4)),0),"")</f>
        <v/>
      </c>
      <c r="AE3581" s="190" t="str">
        <f>IFERROR(IF(T3581&lt;&gt;0,INT(51.39*POWER((T3581-1.5),1.05)),0),"")</f>
        <v/>
      </c>
      <c r="AF3581" s="190">
        <f>IF(U3581&lt;&gt;0,INT(0.8465*POWER(((100*U3581)-75),1.42)),0)</f>
        <v>0</v>
      </c>
      <c r="AG3581" s="190" t="str">
        <f>IFERROR(IF(X3581&lt;&gt;0,INT(1.53775*POWER((82-X3581),1.81)),0),"")</f>
        <v/>
      </c>
      <c r="AH3581" s="190" t="str">
        <f>IF(Y3581="","",IF(Y3581&lt;&gt;0,INT(5.74352*POWER((28.5-Y3581),1.92)),0))</f>
        <v/>
      </c>
      <c r="AI3581" s="190">
        <f>IF(Z3581&lt;&gt;0,INT(12.91*POWER((Z3581-4),1.1)),0)</f>
        <v>0</v>
      </c>
      <c r="AJ3581" s="190" t="str">
        <f>IF(AA3581="","",IF(AA3581&lt;&gt;0,INT(0.2797*POWER(((100*AA3581)),1.35)),0))</f>
        <v/>
      </c>
      <c r="AK3581" s="191" t="str">
        <f>IF(AB3581="","",IF(AB3581&lt;&gt;0,INT(100.14*POWER((AB3581-1),1.08)),0))</f>
        <v/>
      </c>
      <c r="AL3581" s="192">
        <f>COUNT(J3581,Q3581,T3581,X3581,Y3581,AA3581,AB3581)</f>
        <v>0</v>
      </c>
      <c r="AM3581" s="193" t="str">
        <f>IF(AL3581=0,"",SUM(AC3581:AK3581))</f>
        <v/>
      </c>
    </row>
    <row r="3582" spans="1:39" customFormat="1" outlineLevel="1">
      <c r="B3582" s="256"/>
      <c r="C3582" s="124" t="s">
        <v>65</v>
      </c>
      <c r="D3582" s="103"/>
      <c r="E3582" s="103"/>
      <c r="F3582" s="219"/>
      <c r="G3582" s="220"/>
      <c r="H3582" s="104"/>
      <c r="I3582" s="105"/>
      <c r="J3582" s="107" t="str">
        <f>IFERROR((J3579-J3581)/J3581*100%,"")</f>
        <v/>
      </c>
      <c r="K3582" s="107" t="str">
        <f t="shared" ref="K3582:T3582" si="15827">IFERROR((K3581-K3579)/K3581*100%,"")</f>
        <v/>
      </c>
      <c r="L3582" s="107" t="str">
        <f t="shared" si="15827"/>
        <v/>
      </c>
      <c r="M3582" s="107" t="str">
        <f t="shared" si="15827"/>
        <v/>
      </c>
      <c r="N3582" s="107" t="str">
        <f t="shared" si="15827"/>
        <v/>
      </c>
      <c r="O3582" s="107" t="str">
        <f t="shared" si="15827"/>
        <v/>
      </c>
      <c r="P3582" s="107" t="str">
        <f t="shared" si="15827"/>
        <v/>
      </c>
      <c r="Q3582" s="107" t="str">
        <f t="shared" si="15827"/>
        <v/>
      </c>
      <c r="R3582" s="107" t="str">
        <f t="shared" si="15827"/>
        <v/>
      </c>
      <c r="S3582" s="107" t="str">
        <f t="shared" si="15827"/>
        <v/>
      </c>
      <c r="T3582" s="107" t="str">
        <f t="shared" si="15827"/>
        <v/>
      </c>
      <c r="U3582" s="107" t="str">
        <f t="shared" ref="U3582" si="15828">IFERROR((U3581-U3580)/U3581*100%,"")</f>
        <v/>
      </c>
      <c r="V3582" s="107" t="str">
        <f>IFERROR((V3579-V3581)/V3581*100%,"")</f>
        <v/>
      </c>
      <c r="W3582" s="107" t="str">
        <f>IFERROR((W3579-W3581)/W3581*100%,"")</f>
        <v/>
      </c>
      <c r="X3582" s="107" t="str">
        <f>IFERROR((X3579-X3581)/X3581*100%,"")</f>
        <v/>
      </c>
      <c r="Y3582" s="107" t="str">
        <f>IFERROR((Y3579-Y3581)/Y3581*100%,"")</f>
        <v/>
      </c>
      <c r="Z3582" s="107" t="str">
        <f t="shared" ref="Z3582" si="15829">IFERROR((Z3581-Z3580)/Z3581*100%,"")</f>
        <v/>
      </c>
      <c r="AA3582" s="107" t="str">
        <f>IFERROR((AA3581-AA3579)/AA3581*100%,"")</f>
        <v/>
      </c>
      <c r="AB3582" s="107" t="str">
        <f>IFERROR((AB3581-AB3579)/AB3581*100%,"")</f>
        <v/>
      </c>
      <c r="AC3582" s="194" t="str">
        <f t="shared" ref="AC3582" si="15830">IFERROR((AC3581-AC3580)/AC3581*100%,"")</f>
        <v/>
      </c>
      <c r="AD3582" s="194" t="str">
        <f t="shared" ref="AD3582" si="15831">IFERROR((AD3581-AD3580)/AD3581*100%,"")</f>
        <v/>
      </c>
      <c r="AE3582" s="194" t="str">
        <f t="shared" ref="AE3582" si="15832">IFERROR((AE3581-AE3580)/AE3581*100%,"")</f>
        <v/>
      </c>
      <c r="AF3582" s="194" t="str">
        <f t="shared" ref="AF3582" si="15833">IFERROR((AF3581-AF3580)/AF3581*100%,"")</f>
        <v/>
      </c>
      <c r="AG3582" s="194" t="str">
        <f t="shared" ref="AG3582" si="15834">IFERROR((AG3581-AG3580)/AG3581*100%,"")</f>
        <v/>
      </c>
      <c r="AH3582" s="194" t="str">
        <f t="shared" ref="AH3582" si="15835">IFERROR((AH3581-AH3580)/AH3581*100%,"")</f>
        <v/>
      </c>
      <c r="AI3582" s="194" t="str">
        <f t="shared" ref="AI3582" si="15836">IFERROR((AI3581-AI3580)/AI3581*100%,"")</f>
        <v/>
      </c>
      <c r="AJ3582" s="194" t="str">
        <f t="shared" ref="AJ3582" si="15837">IFERROR((AJ3581-AJ3580)/AJ3581*100%,"")</f>
        <v/>
      </c>
      <c r="AK3582" s="194" t="str">
        <f t="shared" ref="AK3582" si="15838">IFERROR((AK3581-AK3580)/AK3581*100%,"")</f>
        <v/>
      </c>
      <c r="AL3582" s="194" t="str">
        <f t="shared" ref="AL3582" si="15839">IFERROR((AL3581-AL3580)/AL3581*100%,"")</f>
        <v/>
      </c>
      <c r="AM3582" s="227" t="str">
        <f>IFERROR((AM3581-AM3579)/AM3581*100%,"")</f>
        <v/>
      </c>
    </row>
    <row r="3583" spans="1:39" customFormat="1" outlineLevel="1">
      <c r="A3583" t="str">
        <f>B3572&amp;C3583</f>
        <v>Surname, Forename7</v>
      </c>
      <c r="B3583" s="256"/>
      <c r="C3583" s="123">
        <v>7</v>
      </c>
      <c r="D3583" s="26" t="s">
        <v>22</v>
      </c>
      <c r="E3583" s="103"/>
      <c r="F3583" s="219"/>
      <c r="G3583" s="220"/>
      <c r="H3583" s="15"/>
      <c r="I3583" s="16"/>
      <c r="J3583" s="17"/>
      <c r="K3583" s="94"/>
      <c r="L3583" s="94"/>
      <c r="M3583" s="94"/>
      <c r="N3583" s="94"/>
      <c r="O3583" s="94"/>
      <c r="P3583" s="94"/>
      <c r="Q3583" s="17" t="str">
        <f>IF(SUM(K3583:P3583)=0,"",SUM(K3583:P3583))</f>
        <v/>
      </c>
      <c r="R3583" s="94"/>
      <c r="S3583" s="94"/>
      <c r="T3583" s="17" t="str">
        <f>IF(SUM(R3583:S3583)=0,"",SUM(R3583:S3583))</f>
        <v/>
      </c>
      <c r="U3583" s="17"/>
      <c r="V3583" s="94"/>
      <c r="W3583" s="17"/>
      <c r="X3583" s="94" t="str">
        <f>IFERROR(AVERAGE(V3583:W3583),"")</f>
        <v/>
      </c>
      <c r="Y3583" s="17"/>
      <c r="Z3583" s="17"/>
      <c r="AA3583" s="71"/>
      <c r="AB3583" s="17"/>
      <c r="AC3583" s="190" t="str">
        <f>IF(J3583="","",IF(J3583&lt;&gt;0,INT(25.4347*POWER((18-J3583),1.81)),0))</f>
        <v/>
      </c>
      <c r="AD3583" s="190" t="str">
        <f>IFERROR(IF(Q3583&lt;&gt;0,INT(0.14354*POWER(((10*Q3583)-220),1.4)),0),"")</f>
        <v/>
      </c>
      <c r="AE3583" s="190" t="str">
        <f>IFERROR(IF(T3583&lt;&gt;0,INT(51.39*POWER((T3583-1.5),1.05)),0),"")</f>
        <v/>
      </c>
      <c r="AF3583" s="190">
        <f>IF(U3583&lt;&gt;0,INT(0.8465*POWER(((100*U3583)-75),1.42)),0)</f>
        <v>0</v>
      </c>
      <c r="AG3583" s="190" t="str">
        <f>IFERROR(IF(X3583&lt;&gt;0,INT(1.53775*POWER((82-X3583),1.81)),0),"")</f>
        <v/>
      </c>
      <c r="AH3583" s="190" t="str">
        <f>IF(Y3583="","",IF(Y3583&lt;&gt;0,INT(5.74352*POWER((28.5-Y3583),1.92)),0))</f>
        <v/>
      </c>
      <c r="AI3583" s="190">
        <f>IF(Z3583&lt;&gt;0,INT(12.91*POWER((Z3583-4),1.1)),0)</f>
        <v>0</v>
      </c>
      <c r="AJ3583" s="190" t="str">
        <f>IF(AA3583="","",IF(AA3583&lt;&gt;0,INT(0.2797*POWER(((100*AA3583)),1.35)),0))</f>
        <v/>
      </c>
      <c r="AK3583" s="191" t="str">
        <f>IF(AB3583="","",IF(AB3583&lt;&gt;0,INT(100.14*POWER((AB3583-1),1.08)),0))</f>
        <v/>
      </c>
      <c r="AL3583" s="192">
        <f>COUNT(J3583,Q3583,T3583,X3583,Y3583,AA3583,AB3583)</f>
        <v>0</v>
      </c>
      <c r="AM3583" s="193" t="str">
        <f>IF(AL3583=0,"",SUM(AC3583:AK3583))</f>
        <v/>
      </c>
    </row>
    <row r="3584" spans="1:39" customFormat="1" outlineLevel="1">
      <c r="B3584" s="256"/>
      <c r="C3584" s="124" t="s">
        <v>65</v>
      </c>
      <c r="D3584" s="103"/>
      <c r="E3584" s="103"/>
      <c r="F3584" s="219"/>
      <c r="G3584" s="220"/>
      <c r="H3584" s="104"/>
      <c r="I3584" s="105"/>
      <c r="J3584" s="107" t="str">
        <f>IFERROR((J3581-J3583)/J3583*100%,"")</f>
        <v/>
      </c>
      <c r="K3584" s="107" t="str">
        <f t="shared" ref="K3584:T3584" si="15840">IFERROR((K3583-K3581)/K3583*100%,"")</f>
        <v/>
      </c>
      <c r="L3584" s="107" t="str">
        <f t="shared" si="15840"/>
        <v/>
      </c>
      <c r="M3584" s="107" t="str">
        <f t="shared" si="15840"/>
        <v/>
      </c>
      <c r="N3584" s="107" t="str">
        <f t="shared" si="15840"/>
        <v/>
      </c>
      <c r="O3584" s="107" t="str">
        <f t="shared" si="15840"/>
        <v/>
      </c>
      <c r="P3584" s="107" t="str">
        <f t="shared" si="15840"/>
        <v/>
      </c>
      <c r="Q3584" s="107" t="str">
        <f t="shared" si="15840"/>
        <v/>
      </c>
      <c r="R3584" s="107" t="str">
        <f t="shared" si="15840"/>
        <v/>
      </c>
      <c r="S3584" s="107" t="str">
        <f t="shared" si="15840"/>
        <v/>
      </c>
      <c r="T3584" s="107" t="str">
        <f t="shared" si="15840"/>
        <v/>
      </c>
      <c r="U3584" s="107" t="str">
        <f t="shared" ref="U3584" si="15841">IFERROR((U3583-U3582)/U3583*100%,"")</f>
        <v/>
      </c>
      <c r="V3584" s="107" t="str">
        <f>IFERROR((V3581-V3583)/V3583*100%,"")</f>
        <v/>
      </c>
      <c r="W3584" s="107" t="str">
        <f>IFERROR((W3581-W3583)/W3583*100%,"")</f>
        <v/>
      </c>
      <c r="X3584" s="107" t="str">
        <f>IFERROR((X3581-X3583)/X3583*100%,"")</f>
        <v/>
      </c>
      <c r="Y3584" s="107" t="str">
        <f>IFERROR((Y3581-Y3583)/Y3583*100%,"")</f>
        <v/>
      </c>
      <c r="Z3584" s="107" t="str">
        <f t="shared" ref="Z3584" si="15842">IFERROR((Z3583-Z3582)/Z3583*100%,"")</f>
        <v/>
      </c>
      <c r="AA3584" s="107" t="str">
        <f>IFERROR((AA3583-AA3581)/AA3583*100%,"")</f>
        <v/>
      </c>
      <c r="AB3584" s="107" t="str">
        <f>IFERROR((AB3583-AB3581)/AB3583*100%,"")</f>
        <v/>
      </c>
      <c r="AC3584" s="194" t="str">
        <f t="shared" ref="AC3584" si="15843">IFERROR((AC3583-AC3582)/AC3583*100%,"")</f>
        <v/>
      </c>
      <c r="AD3584" s="194" t="str">
        <f t="shared" ref="AD3584" si="15844">IFERROR((AD3583-AD3582)/AD3583*100%,"")</f>
        <v/>
      </c>
      <c r="AE3584" s="194" t="str">
        <f t="shared" ref="AE3584" si="15845">IFERROR((AE3583-AE3582)/AE3583*100%,"")</f>
        <v/>
      </c>
      <c r="AF3584" s="194" t="str">
        <f t="shared" ref="AF3584" si="15846">IFERROR((AF3583-AF3582)/AF3583*100%,"")</f>
        <v/>
      </c>
      <c r="AG3584" s="194" t="str">
        <f t="shared" ref="AG3584" si="15847">IFERROR((AG3583-AG3582)/AG3583*100%,"")</f>
        <v/>
      </c>
      <c r="AH3584" s="194" t="str">
        <f t="shared" ref="AH3584" si="15848">IFERROR((AH3583-AH3582)/AH3583*100%,"")</f>
        <v/>
      </c>
      <c r="AI3584" s="194" t="str">
        <f t="shared" ref="AI3584" si="15849">IFERROR((AI3583-AI3582)/AI3583*100%,"")</f>
        <v/>
      </c>
      <c r="AJ3584" s="194" t="str">
        <f t="shared" ref="AJ3584" si="15850">IFERROR((AJ3583-AJ3582)/AJ3583*100%,"")</f>
        <v/>
      </c>
      <c r="AK3584" s="194" t="str">
        <f t="shared" ref="AK3584" si="15851">IFERROR((AK3583-AK3582)/AK3583*100%,"")</f>
        <v/>
      </c>
      <c r="AL3584" s="194" t="str">
        <f t="shared" ref="AL3584" si="15852">IFERROR((AL3583-AL3582)/AL3583*100%,"")</f>
        <v/>
      </c>
      <c r="AM3584" s="227" t="str">
        <f>IFERROR((AM3583-AM3581)/AM3583*100%,"")</f>
        <v/>
      </c>
    </row>
    <row r="3585" spans="1:39" customFormat="1" outlineLevel="1">
      <c r="A3585" t="str">
        <f>B3572&amp;C3585</f>
        <v>Surname, Forename8</v>
      </c>
      <c r="B3585" s="256"/>
      <c r="C3585" s="123">
        <v>8</v>
      </c>
      <c r="D3585" s="26" t="s">
        <v>22</v>
      </c>
      <c r="E3585" s="103"/>
      <c r="F3585" s="219"/>
      <c r="G3585" s="220"/>
      <c r="H3585" s="15"/>
      <c r="I3585" s="16"/>
      <c r="J3585" s="17"/>
      <c r="K3585" s="94"/>
      <c r="L3585" s="94"/>
      <c r="M3585" s="94"/>
      <c r="N3585" s="94"/>
      <c r="O3585" s="94"/>
      <c r="P3585" s="94"/>
      <c r="Q3585" s="17" t="str">
        <f>IF(SUM(K3585:P3585)=0,"",SUM(K3585:P3585))</f>
        <v/>
      </c>
      <c r="R3585" s="94"/>
      <c r="S3585" s="94"/>
      <c r="T3585" s="17" t="str">
        <f>IF(SUM(R3585:S3585)=0,"",SUM(R3585:S3585))</f>
        <v/>
      </c>
      <c r="U3585" s="17"/>
      <c r="V3585" s="94"/>
      <c r="W3585" s="17"/>
      <c r="X3585" s="94" t="str">
        <f>IFERROR(AVERAGE(V3585:W3585),"")</f>
        <v/>
      </c>
      <c r="Y3585" s="17"/>
      <c r="Z3585" s="17"/>
      <c r="AA3585" s="71"/>
      <c r="AB3585" s="17"/>
      <c r="AC3585" s="190" t="str">
        <f>IF(J3585="","",IF(J3585&lt;&gt;0,INT(25.4347*POWER((18-J3585),1.81)),0))</f>
        <v/>
      </c>
      <c r="AD3585" s="190" t="str">
        <f>IFERROR(IF(Q3585&lt;&gt;0,INT(0.14354*POWER(((10*Q3585)-220),1.4)),0),"")</f>
        <v/>
      </c>
      <c r="AE3585" s="190" t="str">
        <f>IFERROR(IF(T3585&lt;&gt;0,INT(51.39*POWER((T3585-1.5),1.05)),0),"")</f>
        <v/>
      </c>
      <c r="AF3585" s="190">
        <f>IF(U3585&lt;&gt;0,INT(0.8465*POWER(((100*U3585)-75),1.42)),0)</f>
        <v>0</v>
      </c>
      <c r="AG3585" s="190" t="str">
        <f>IFERROR(IF(X3585&lt;&gt;0,INT(1.53775*POWER((82-X3585),1.81)),0),"")</f>
        <v/>
      </c>
      <c r="AH3585" s="190" t="str">
        <f>IF(Y3585="","",IF(Y3585&lt;&gt;0,INT(5.74352*POWER((28.5-Y3585),1.92)),0))</f>
        <v/>
      </c>
      <c r="AI3585" s="190">
        <f>IF(Z3585&lt;&gt;0,INT(12.91*POWER((Z3585-4),1.1)),0)</f>
        <v>0</v>
      </c>
      <c r="AJ3585" s="190" t="str">
        <f>IF(AA3585="","",IF(AA3585&lt;&gt;0,INT(0.2797*POWER(((100*AA3585)),1.35)),0))</f>
        <v/>
      </c>
      <c r="AK3585" s="191" t="str">
        <f>IF(AB3585="","",IF(AB3585&lt;&gt;0,INT(100.14*POWER((AB3585-1),1.08)),0))</f>
        <v/>
      </c>
      <c r="AL3585" s="192">
        <f>COUNT(J3585,Q3585,T3585,X3585,Y3585,AA3585,AB3585)</f>
        <v>0</v>
      </c>
      <c r="AM3585" s="193" t="str">
        <f>IF(AL3585=0,"",SUM(AC3585:AK3585))</f>
        <v/>
      </c>
    </row>
    <row r="3586" spans="1:39" customFormat="1" outlineLevel="1">
      <c r="B3586" s="256"/>
      <c r="C3586" s="124" t="s">
        <v>65</v>
      </c>
      <c r="D3586" s="103"/>
      <c r="E3586" s="103"/>
      <c r="F3586" s="219"/>
      <c r="G3586" s="220"/>
      <c r="H3586" s="104"/>
      <c r="I3586" s="105"/>
      <c r="J3586" s="107" t="str">
        <f>IFERROR((J3583-J3585)/J3585*100%,"")</f>
        <v/>
      </c>
      <c r="K3586" s="107" t="str">
        <f t="shared" ref="K3586:T3586" si="15853">IFERROR((K3585-K3583)/K3585*100%,"")</f>
        <v/>
      </c>
      <c r="L3586" s="107" t="str">
        <f t="shared" si="15853"/>
        <v/>
      </c>
      <c r="M3586" s="107" t="str">
        <f t="shared" si="15853"/>
        <v/>
      </c>
      <c r="N3586" s="107" t="str">
        <f t="shared" si="15853"/>
        <v/>
      </c>
      <c r="O3586" s="107" t="str">
        <f t="shared" si="15853"/>
        <v/>
      </c>
      <c r="P3586" s="107" t="str">
        <f t="shared" si="15853"/>
        <v/>
      </c>
      <c r="Q3586" s="107" t="str">
        <f t="shared" si="15853"/>
        <v/>
      </c>
      <c r="R3586" s="107" t="str">
        <f t="shared" si="15853"/>
        <v/>
      </c>
      <c r="S3586" s="107" t="str">
        <f t="shared" si="15853"/>
        <v/>
      </c>
      <c r="T3586" s="107" t="str">
        <f t="shared" si="15853"/>
        <v/>
      </c>
      <c r="U3586" s="107" t="str">
        <f t="shared" ref="U3586" si="15854">IFERROR((U3585-U3584)/U3585*100%,"")</f>
        <v/>
      </c>
      <c r="V3586" s="107" t="str">
        <f>IFERROR((V3583-V3585)/V3585*100%,"")</f>
        <v/>
      </c>
      <c r="W3586" s="107" t="str">
        <f>IFERROR((W3583-W3585)/W3585*100%,"")</f>
        <v/>
      </c>
      <c r="X3586" s="107" t="str">
        <f>IFERROR((X3583-X3585)/X3585*100%,"")</f>
        <v/>
      </c>
      <c r="Y3586" s="107" t="str">
        <f>IFERROR((Y3583-Y3585)/Y3585*100%,"")</f>
        <v/>
      </c>
      <c r="Z3586" s="107" t="str">
        <f t="shared" ref="Z3586" si="15855">IFERROR((Z3585-Z3584)/Z3585*100%,"")</f>
        <v/>
      </c>
      <c r="AA3586" s="107" t="str">
        <f>IFERROR((AA3585-AA3583)/AA3585*100%,"")</f>
        <v/>
      </c>
      <c r="AB3586" s="107" t="str">
        <f>IFERROR((AB3585-AB3583)/AB3585*100%,"")</f>
        <v/>
      </c>
      <c r="AC3586" s="194" t="str">
        <f t="shared" ref="AC3586" si="15856">IFERROR((AC3585-AC3584)/AC3585*100%,"")</f>
        <v/>
      </c>
      <c r="AD3586" s="194" t="str">
        <f t="shared" ref="AD3586" si="15857">IFERROR((AD3585-AD3584)/AD3585*100%,"")</f>
        <v/>
      </c>
      <c r="AE3586" s="194" t="str">
        <f t="shared" ref="AE3586" si="15858">IFERROR((AE3585-AE3584)/AE3585*100%,"")</f>
        <v/>
      </c>
      <c r="AF3586" s="194" t="str">
        <f t="shared" ref="AF3586" si="15859">IFERROR((AF3585-AF3584)/AF3585*100%,"")</f>
        <v/>
      </c>
      <c r="AG3586" s="194" t="str">
        <f t="shared" ref="AG3586" si="15860">IFERROR((AG3585-AG3584)/AG3585*100%,"")</f>
        <v/>
      </c>
      <c r="AH3586" s="194" t="str">
        <f t="shared" ref="AH3586" si="15861">IFERROR((AH3585-AH3584)/AH3585*100%,"")</f>
        <v/>
      </c>
      <c r="AI3586" s="194" t="str">
        <f t="shared" ref="AI3586" si="15862">IFERROR((AI3585-AI3584)/AI3585*100%,"")</f>
        <v/>
      </c>
      <c r="AJ3586" s="194" t="str">
        <f t="shared" ref="AJ3586" si="15863">IFERROR((AJ3585-AJ3584)/AJ3585*100%,"")</f>
        <v/>
      </c>
      <c r="AK3586" s="194" t="str">
        <f t="shared" ref="AK3586" si="15864">IFERROR((AK3585-AK3584)/AK3585*100%,"")</f>
        <v/>
      </c>
      <c r="AL3586" s="194" t="str">
        <f t="shared" ref="AL3586" si="15865">IFERROR((AL3585-AL3584)/AL3585*100%,"")</f>
        <v/>
      </c>
      <c r="AM3586" s="227" t="str">
        <f>IFERROR((AM3585-AM3583)/AM3585*100%,"")</f>
        <v/>
      </c>
    </row>
    <row r="3587" spans="1:39" customFormat="1" outlineLevel="1">
      <c r="A3587" t="str">
        <f>B3572&amp;C3587</f>
        <v>Surname, Forename9</v>
      </c>
      <c r="B3587" s="256"/>
      <c r="C3587" s="123">
        <v>9</v>
      </c>
      <c r="D3587" s="26" t="s">
        <v>22</v>
      </c>
      <c r="E3587" s="103"/>
      <c r="F3587" s="219"/>
      <c r="G3587" s="220"/>
      <c r="H3587" s="15"/>
      <c r="I3587" s="16"/>
      <c r="J3587" s="17"/>
      <c r="K3587" s="94"/>
      <c r="L3587" s="94"/>
      <c r="M3587" s="94"/>
      <c r="N3587" s="94"/>
      <c r="O3587" s="94"/>
      <c r="P3587" s="94"/>
      <c r="Q3587" s="17" t="str">
        <f>IF(SUM(K3587:P3587)=0,"",SUM(K3587:P3587))</f>
        <v/>
      </c>
      <c r="R3587" s="94"/>
      <c r="S3587" s="94"/>
      <c r="T3587" s="17" t="str">
        <f>IF(SUM(R3587:S3587)=0,"",SUM(R3587:S3587))</f>
        <v/>
      </c>
      <c r="U3587" s="17"/>
      <c r="V3587" s="94"/>
      <c r="W3587" s="17"/>
      <c r="X3587" s="94" t="str">
        <f>IFERROR(AVERAGE(V3587:W3587),"")</f>
        <v/>
      </c>
      <c r="Y3587" s="17"/>
      <c r="Z3587" s="17"/>
      <c r="AA3587" s="71"/>
      <c r="AB3587" s="17"/>
      <c r="AC3587" s="190" t="str">
        <f>IF(J3587="","",IF(J3587&lt;&gt;0,INT(25.4347*POWER((18-J3587),1.81)),0))</f>
        <v/>
      </c>
      <c r="AD3587" s="190" t="str">
        <f>IFERROR(IF(Q3587&lt;&gt;0,INT(0.14354*POWER(((10*Q3587)-220),1.4)),0),"")</f>
        <v/>
      </c>
      <c r="AE3587" s="190" t="str">
        <f>IFERROR(IF(T3587&lt;&gt;0,INT(51.39*POWER((T3587-1.5),1.05)),0),"")</f>
        <v/>
      </c>
      <c r="AF3587" s="190">
        <f>IF(U3587&lt;&gt;0,INT(0.8465*POWER(((100*U3587)-75),1.42)),0)</f>
        <v>0</v>
      </c>
      <c r="AG3587" s="190" t="str">
        <f>IFERROR(IF(X3587&lt;&gt;0,INT(1.53775*POWER((82-X3587),1.81)),0),"")</f>
        <v/>
      </c>
      <c r="AH3587" s="190" t="str">
        <f>IF(Y3587="","",IF(Y3587&lt;&gt;0,INT(5.74352*POWER((28.5-Y3587),1.92)),0))</f>
        <v/>
      </c>
      <c r="AI3587" s="190">
        <f>IF(Z3587&lt;&gt;0,INT(12.91*POWER((Z3587-4),1.1)),0)</f>
        <v>0</v>
      </c>
      <c r="AJ3587" s="190" t="str">
        <f>IF(AA3587="","",IF(AA3587&lt;&gt;0,INT(0.2797*POWER(((100*AA3587)),1.35)),0))</f>
        <v/>
      </c>
      <c r="AK3587" s="191" t="str">
        <f>IF(AB3587="","",IF(AB3587&lt;&gt;0,INT(100.14*POWER((AB3587-1),1.08)),0))</f>
        <v/>
      </c>
      <c r="AL3587" s="192">
        <f>COUNT(J3587,Q3587,T3587,X3587,Y3587,AA3587,AB3587)</f>
        <v>0</v>
      </c>
      <c r="AM3587" s="193" t="str">
        <f>IF(AL3587=0,"",SUM(AC3587:AK3587))</f>
        <v/>
      </c>
    </row>
    <row r="3588" spans="1:39" customFormat="1" outlineLevel="1">
      <c r="B3588" s="256"/>
      <c r="C3588" s="124" t="s">
        <v>65</v>
      </c>
      <c r="D3588" s="33"/>
      <c r="E3588" s="33"/>
      <c r="F3588" s="221"/>
      <c r="G3588" s="222"/>
      <c r="H3588" s="18"/>
      <c r="I3588" s="44"/>
      <c r="J3588" s="107" t="str">
        <f>IFERROR((J3585-J3587)/J3587*100%,"")</f>
        <v/>
      </c>
      <c r="K3588" s="107" t="str">
        <f t="shared" ref="K3588:T3588" si="15866">IFERROR((K3587-K3585)/K3587*100%,"")</f>
        <v/>
      </c>
      <c r="L3588" s="107" t="str">
        <f t="shared" si="15866"/>
        <v/>
      </c>
      <c r="M3588" s="107" t="str">
        <f t="shared" si="15866"/>
        <v/>
      </c>
      <c r="N3588" s="107" t="str">
        <f t="shared" si="15866"/>
        <v/>
      </c>
      <c r="O3588" s="107" t="str">
        <f t="shared" si="15866"/>
        <v/>
      </c>
      <c r="P3588" s="107" t="str">
        <f t="shared" si="15866"/>
        <v/>
      </c>
      <c r="Q3588" s="107" t="str">
        <f t="shared" si="15866"/>
        <v/>
      </c>
      <c r="R3588" s="107" t="str">
        <f t="shared" si="15866"/>
        <v/>
      </c>
      <c r="S3588" s="107" t="str">
        <f t="shared" si="15866"/>
        <v/>
      </c>
      <c r="T3588" s="107" t="str">
        <f t="shared" si="15866"/>
        <v/>
      </c>
      <c r="U3588" s="107" t="str">
        <f t="shared" ref="U3588" si="15867">IFERROR((U3587-U3586)/U3587*100%,"")</f>
        <v/>
      </c>
      <c r="V3588" s="107" t="str">
        <f>IFERROR((V3585-V3587)/V3587*100%,"")</f>
        <v/>
      </c>
      <c r="W3588" s="107" t="str">
        <f>IFERROR((W3585-W3587)/W3587*100%,"")</f>
        <v/>
      </c>
      <c r="X3588" s="107" t="str">
        <f>IFERROR((X3585-X3587)/X3587*100%,"")</f>
        <v/>
      </c>
      <c r="Y3588" s="107" t="str">
        <f>IFERROR((Y3585-Y3587)/Y3587*100%,"")</f>
        <v/>
      </c>
      <c r="Z3588" s="107" t="str">
        <f t="shared" ref="Z3588" si="15868">IFERROR((Z3587-Z3586)/Z3587*100%,"")</f>
        <v/>
      </c>
      <c r="AA3588" s="107" t="str">
        <f>IFERROR((AA3587-AA3585)/AA3587*100%,"")</f>
        <v/>
      </c>
      <c r="AB3588" s="107" t="str">
        <f>IFERROR((AB3587-AB3585)/AB3587*100%,"")</f>
        <v/>
      </c>
      <c r="AC3588" s="194" t="str">
        <f t="shared" ref="AC3588" si="15869">IFERROR((AC3587-AC3586)/AC3587*100%,"")</f>
        <v/>
      </c>
      <c r="AD3588" s="194" t="str">
        <f t="shared" ref="AD3588" si="15870">IFERROR((AD3587-AD3586)/AD3587*100%,"")</f>
        <v/>
      </c>
      <c r="AE3588" s="194" t="str">
        <f t="shared" ref="AE3588" si="15871">IFERROR((AE3587-AE3586)/AE3587*100%,"")</f>
        <v/>
      </c>
      <c r="AF3588" s="194" t="str">
        <f t="shared" ref="AF3588" si="15872">IFERROR((AF3587-AF3586)/AF3587*100%,"")</f>
        <v/>
      </c>
      <c r="AG3588" s="194" t="str">
        <f t="shared" ref="AG3588" si="15873">IFERROR((AG3587-AG3586)/AG3587*100%,"")</f>
        <v/>
      </c>
      <c r="AH3588" s="194" t="str">
        <f t="shared" ref="AH3588" si="15874">IFERROR((AH3587-AH3586)/AH3587*100%,"")</f>
        <v/>
      </c>
      <c r="AI3588" s="194" t="str">
        <f t="shared" ref="AI3588" si="15875">IFERROR((AI3587-AI3586)/AI3587*100%,"")</f>
        <v/>
      </c>
      <c r="AJ3588" s="194" t="str">
        <f t="shared" ref="AJ3588" si="15876">IFERROR((AJ3587-AJ3586)/AJ3587*100%,"")</f>
        <v/>
      </c>
      <c r="AK3588" s="194" t="str">
        <f t="shared" ref="AK3588" si="15877">IFERROR((AK3587-AK3586)/AK3587*100%,"")</f>
        <v/>
      </c>
      <c r="AL3588" s="194" t="str">
        <f t="shared" ref="AL3588" si="15878">IFERROR((AL3587-AL3586)/AL3587*100%,"")</f>
        <v/>
      </c>
      <c r="AM3588" s="227" t="str">
        <f>IFERROR((AM3587-AM3585)/AM3587*100%,"")</f>
        <v/>
      </c>
    </row>
    <row r="3589" spans="1:39" s="6" customFormat="1" outlineLevel="1">
      <c r="A3589" t="str">
        <f>B3572&amp;C3589</f>
        <v>Surname, Forename10</v>
      </c>
      <c r="B3589" s="256"/>
      <c r="C3589" s="125">
        <v>10</v>
      </c>
      <c r="D3589" s="33" t="s">
        <v>22</v>
      </c>
      <c r="E3589" s="33"/>
      <c r="F3589" s="223"/>
      <c r="G3589" s="224"/>
      <c r="H3589" s="18"/>
      <c r="I3589" s="44"/>
      <c r="J3589" s="34"/>
      <c r="K3589" s="34"/>
      <c r="L3589" s="34"/>
      <c r="M3589" s="34"/>
      <c r="N3589" s="34"/>
      <c r="O3589" s="34"/>
      <c r="P3589" s="34"/>
      <c r="Q3589" s="17" t="str">
        <f>IF(SUM(K3589:P3589)=0,"",SUM(K3589:P3589))</f>
        <v/>
      </c>
      <c r="R3589" s="94"/>
      <c r="S3589" s="94"/>
      <c r="T3589" s="17" t="str">
        <f>IF(SUM(R3589:S3589)=0,"",SUM(R3589:S3589))</f>
        <v/>
      </c>
      <c r="U3589" s="17"/>
      <c r="V3589" s="94"/>
      <c r="W3589" s="17"/>
      <c r="X3589" s="94" t="str">
        <f>IFERROR(AVERAGE(V3589:W3589),"")</f>
        <v/>
      </c>
      <c r="Y3589" s="17"/>
      <c r="Z3589" s="17"/>
      <c r="AA3589" s="71"/>
      <c r="AB3589" s="17"/>
      <c r="AC3589" s="190" t="str">
        <f>IF(J3589="","",IF(J3589&lt;&gt;0,INT(25.4347*POWER((18-J3589),1.81)),0))</f>
        <v/>
      </c>
      <c r="AD3589" s="190" t="str">
        <f>IFERROR(IF(Q3589&lt;&gt;0,INT(0.14354*POWER(((10*Q3589)-220),1.4)),0),"")</f>
        <v/>
      </c>
      <c r="AE3589" s="190" t="str">
        <f>IFERROR(IF(T3589&lt;&gt;0,INT(51.39*POWER((T3589-1.5),1.05)),0),"")</f>
        <v/>
      </c>
      <c r="AF3589" s="190">
        <f>IF(U3589&lt;&gt;0,INT(0.8465*POWER(((100*U3589)-75),1.42)),0)</f>
        <v>0</v>
      </c>
      <c r="AG3589" s="190" t="str">
        <f>IFERROR(IF(X3589&lt;&gt;0,INT(1.53775*POWER((82-X3589),1.81)),0),"")</f>
        <v/>
      </c>
      <c r="AH3589" s="190" t="str">
        <f>IF(Y3589="","",IF(Y3589&lt;&gt;0,INT(5.74352*POWER((28.5-Y3589),1.92)),0))</f>
        <v/>
      </c>
      <c r="AI3589" s="190">
        <f>IF(Z3589&lt;&gt;0,INT(12.91*POWER((Z3589-4),1.1)),0)</f>
        <v>0</v>
      </c>
      <c r="AJ3589" s="190" t="str">
        <f>IF(AA3589="","",IF(AA3589&lt;&gt;0,INT(0.2797*POWER(((100*AA3589)),1.35)),0))</f>
        <v/>
      </c>
      <c r="AK3589" s="191" t="str">
        <f>IF(AB3589="","",IF(AB3589&lt;&gt;0,INT(100.14*POWER((AB3589-1),1.08)),0))</f>
        <v/>
      </c>
      <c r="AL3589" s="192">
        <f>COUNT(J3589,Q3589,T3589,X3589,Y3589,AA3589,AB3589)</f>
        <v>0</v>
      </c>
      <c r="AM3589" s="193" t="str">
        <f>IF(AL3589=0,"",SUM(AC3589:AK3589))</f>
        <v/>
      </c>
    </row>
    <row r="3590" spans="1:39" s="6" customFormat="1" outlineLevel="1">
      <c r="A3590"/>
      <c r="B3590" s="257"/>
      <c r="C3590" s="126" t="s">
        <v>65</v>
      </c>
      <c r="D3590" s="33"/>
      <c r="E3590" s="33"/>
      <c r="F3590" s="223"/>
      <c r="G3590" s="224"/>
      <c r="H3590" s="18"/>
      <c r="I3590" s="44"/>
      <c r="J3590" s="107" t="str">
        <f>IFERROR((J3587-J3589)/J3589*100%,"")</f>
        <v/>
      </c>
      <c r="K3590" s="107" t="str">
        <f t="shared" ref="K3590:T3590" si="15879">IFERROR((K3589-K3587)/K3589*100%,"")</f>
        <v/>
      </c>
      <c r="L3590" s="107" t="str">
        <f t="shared" si="15879"/>
        <v/>
      </c>
      <c r="M3590" s="107" t="str">
        <f t="shared" si="15879"/>
        <v/>
      </c>
      <c r="N3590" s="107" t="str">
        <f t="shared" si="15879"/>
        <v/>
      </c>
      <c r="O3590" s="107" t="str">
        <f t="shared" si="15879"/>
        <v/>
      </c>
      <c r="P3590" s="107" t="str">
        <f t="shared" si="15879"/>
        <v/>
      </c>
      <c r="Q3590" s="107" t="str">
        <f t="shared" si="15879"/>
        <v/>
      </c>
      <c r="R3590" s="107" t="str">
        <f t="shared" si="15879"/>
        <v/>
      </c>
      <c r="S3590" s="107" t="str">
        <f t="shared" si="15879"/>
        <v/>
      </c>
      <c r="T3590" s="107" t="str">
        <f t="shared" si="15879"/>
        <v/>
      </c>
      <c r="U3590" s="107" t="str">
        <f t="shared" ref="U3590" si="15880">IFERROR((U3589-U3588)/U3589*100%,"")</f>
        <v/>
      </c>
      <c r="V3590" s="107" t="str">
        <f>IFERROR((V3587-V3589)/V3589*100%,"")</f>
        <v/>
      </c>
      <c r="W3590" s="107" t="str">
        <f>IFERROR((W3587-W3589)/W3589*100%,"")</f>
        <v/>
      </c>
      <c r="X3590" s="107" t="str">
        <f>IFERROR((X3587-X3589)/X3589*100%,"")</f>
        <v/>
      </c>
      <c r="Y3590" s="107" t="str">
        <f>IFERROR((Y3587-Y3589)/Y3589*100%,"")</f>
        <v/>
      </c>
      <c r="Z3590" s="107" t="str">
        <f t="shared" ref="Z3590" si="15881">IFERROR((Z3589-Z3588)/Z3589*100%,"")</f>
        <v/>
      </c>
      <c r="AA3590" s="107" t="str">
        <f>IFERROR((AA3589-AA3587)/AA3589*100%,"")</f>
        <v/>
      </c>
      <c r="AB3590" s="107" t="str">
        <f>IFERROR((AB3589-AB3587)/AB3589*100%,"")</f>
        <v/>
      </c>
      <c r="AC3590" s="194" t="str">
        <f t="shared" ref="AC3590" si="15882">IFERROR((AC3589-AC3588)/AC3589*100%,"")</f>
        <v/>
      </c>
      <c r="AD3590" s="194" t="str">
        <f t="shared" ref="AD3590" si="15883">IFERROR((AD3589-AD3588)/AD3589*100%,"")</f>
        <v/>
      </c>
      <c r="AE3590" s="194" t="str">
        <f t="shared" ref="AE3590" si="15884">IFERROR((AE3589-AE3588)/AE3589*100%,"")</f>
        <v/>
      </c>
      <c r="AF3590" s="194" t="str">
        <f t="shared" ref="AF3590" si="15885">IFERROR((AF3589-AF3588)/AF3589*100%,"")</f>
        <v/>
      </c>
      <c r="AG3590" s="194" t="str">
        <f t="shared" ref="AG3590" si="15886">IFERROR((AG3589-AG3588)/AG3589*100%,"")</f>
        <v/>
      </c>
      <c r="AH3590" s="194" t="str">
        <f t="shared" ref="AH3590" si="15887">IFERROR((AH3589-AH3588)/AH3589*100%,"")</f>
        <v/>
      </c>
      <c r="AI3590" s="194" t="str">
        <f t="shared" ref="AI3590" si="15888">IFERROR((AI3589-AI3588)/AI3589*100%,"")</f>
        <v/>
      </c>
      <c r="AJ3590" s="194" t="str">
        <f t="shared" ref="AJ3590" si="15889">IFERROR((AJ3589-AJ3588)/AJ3589*100%,"")</f>
        <v/>
      </c>
      <c r="AK3590" s="194" t="str">
        <f t="shared" ref="AK3590" si="15890">IFERROR((AK3589-AK3588)/AK3589*100%,"")</f>
        <v/>
      </c>
      <c r="AL3590" s="194" t="str">
        <f t="shared" ref="AL3590" si="15891">IFERROR((AL3589-AL3588)/AL3589*100%,"")</f>
        <v/>
      </c>
      <c r="AM3590" s="227" t="str">
        <f>IFERROR((AM3589-AM3587)/AM3589*100%,"")</f>
        <v/>
      </c>
    </row>
    <row r="3591" spans="1:39" s="45" customFormat="1" outlineLevel="1">
      <c r="B3591" s="115"/>
      <c r="C3591" s="32"/>
      <c r="D3591" s="33"/>
      <c r="E3591" s="33"/>
      <c r="F3591" s="33"/>
      <c r="G3591" s="33"/>
      <c r="H3591" s="18"/>
      <c r="I3591" s="44"/>
      <c r="J3591" s="34"/>
      <c r="K3591" s="34"/>
      <c r="L3591" s="34"/>
      <c r="M3591" s="34"/>
      <c r="N3591" s="34"/>
      <c r="O3591" s="34"/>
      <c r="P3591" s="34"/>
      <c r="Q3591" s="34"/>
      <c r="R3591" s="34"/>
      <c r="S3591" s="34"/>
      <c r="T3591" s="34"/>
      <c r="U3591" s="34"/>
      <c r="V3591" s="34"/>
      <c r="W3591" s="34"/>
      <c r="X3591" s="34"/>
      <c r="Y3591" s="34"/>
      <c r="Z3591" s="34"/>
      <c r="AA3591" s="34"/>
      <c r="AB3591" s="34"/>
      <c r="AC3591" s="195"/>
      <c r="AD3591" s="196"/>
      <c r="AE3591" s="196"/>
      <c r="AF3591" s="196"/>
      <c r="AG3591" s="196"/>
      <c r="AH3591" s="196"/>
      <c r="AI3591" s="196"/>
      <c r="AJ3591" s="196"/>
      <c r="AK3591" s="197"/>
      <c r="AL3591" s="196"/>
      <c r="AM3591" s="198"/>
    </row>
    <row r="3592" spans="1:39" s="6" customFormat="1" outlineLevel="1">
      <c r="B3592" s="116"/>
      <c r="C3592" s="35"/>
      <c r="D3592" s="36"/>
      <c r="E3592" s="36"/>
      <c r="F3592" s="36"/>
      <c r="G3592" s="36"/>
      <c r="H3592" s="37"/>
      <c r="I3592" s="38" t="s">
        <v>24</v>
      </c>
      <c r="J3592" s="21" t="e">
        <f>AVERAGE(J3572:J3573,J3575,J3577,J3579,J3581,J3583,J3585,J3587,J3589)</f>
        <v>#DIV/0!</v>
      </c>
      <c r="K3592" s="21" t="e">
        <f t="shared" ref="K3592:AB3592" si="15892">AVERAGE(K3572:K3573,K3575,K3577,K3579,K3581,K3583,K3585,K3587,K3589)</f>
        <v>#DIV/0!</v>
      </c>
      <c r="L3592" s="21" t="e">
        <f t="shared" si="15892"/>
        <v>#DIV/0!</v>
      </c>
      <c r="M3592" s="21" t="e">
        <f t="shared" si="15892"/>
        <v>#DIV/0!</v>
      </c>
      <c r="N3592" s="21" t="e">
        <f t="shared" si="15892"/>
        <v>#DIV/0!</v>
      </c>
      <c r="O3592" s="21" t="e">
        <f t="shared" si="15892"/>
        <v>#DIV/0!</v>
      </c>
      <c r="P3592" s="21" t="e">
        <f t="shared" si="15892"/>
        <v>#DIV/0!</v>
      </c>
      <c r="Q3592" s="21">
        <f t="shared" si="15892"/>
        <v>0</v>
      </c>
      <c r="R3592" s="21" t="e">
        <f t="shared" si="15892"/>
        <v>#DIV/0!</v>
      </c>
      <c r="S3592" s="21" t="e">
        <f t="shared" si="15892"/>
        <v>#DIV/0!</v>
      </c>
      <c r="T3592" s="21">
        <f t="shared" si="15892"/>
        <v>0</v>
      </c>
      <c r="U3592" s="21" t="e">
        <f t="shared" si="15892"/>
        <v>#DIV/0!</v>
      </c>
      <c r="V3592" s="21" t="e">
        <f t="shared" si="15892"/>
        <v>#DIV/0!</v>
      </c>
      <c r="W3592" s="21" t="e">
        <f t="shared" si="15892"/>
        <v>#DIV/0!</v>
      </c>
      <c r="X3592" s="21" t="e">
        <f t="shared" si="15892"/>
        <v>#DIV/0!</v>
      </c>
      <c r="Y3592" s="21" t="e">
        <f t="shared" si="15892"/>
        <v>#DIV/0!</v>
      </c>
      <c r="Z3592" s="21" t="e">
        <f t="shared" si="15892"/>
        <v>#DIV/0!</v>
      </c>
      <c r="AA3592" s="21" t="e">
        <f t="shared" si="15892"/>
        <v>#DIV/0!</v>
      </c>
      <c r="AB3592" s="21" t="e">
        <f t="shared" si="15892"/>
        <v>#DIV/0!</v>
      </c>
      <c r="AC3592" s="199"/>
      <c r="AD3592" s="200"/>
      <c r="AE3592" s="200"/>
      <c r="AF3592" s="200"/>
      <c r="AG3592" s="200"/>
      <c r="AH3592" s="200"/>
      <c r="AI3592" s="200"/>
      <c r="AJ3592" s="200"/>
      <c r="AK3592" s="201"/>
      <c r="AL3592" s="200"/>
      <c r="AM3592" s="202"/>
    </row>
    <row r="3593" spans="1:39" s="6" customFormat="1" outlineLevel="1">
      <c r="B3593" s="116"/>
      <c r="C3593" s="35"/>
      <c r="D3593" s="36"/>
      <c r="E3593" s="36"/>
      <c r="F3593" s="36"/>
      <c r="G3593" s="36"/>
      <c r="H3593" s="37"/>
      <c r="I3593" s="38" t="s">
        <v>26</v>
      </c>
      <c r="J3593" s="21">
        <f>MIN(J3572:J3573,J3575,J3577,J3579,J3581,J3583,J3585,J3587,J3589)</f>
        <v>0</v>
      </c>
      <c r="K3593" s="21">
        <f t="shared" ref="K3593:AB3593" si="15893">MIN(K3572:K3573,K3575,K3577,K3579,K3581,K3583,K3585,K3587,K3589)</f>
        <v>0</v>
      </c>
      <c r="L3593" s="21">
        <f t="shared" si="15893"/>
        <v>0</v>
      </c>
      <c r="M3593" s="21">
        <f t="shared" si="15893"/>
        <v>0</v>
      </c>
      <c r="N3593" s="21">
        <f t="shared" si="15893"/>
        <v>0</v>
      </c>
      <c r="O3593" s="21">
        <f t="shared" si="15893"/>
        <v>0</v>
      </c>
      <c r="P3593" s="21">
        <f t="shared" si="15893"/>
        <v>0</v>
      </c>
      <c r="Q3593" s="21">
        <f t="shared" si="15893"/>
        <v>0</v>
      </c>
      <c r="R3593" s="21">
        <f t="shared" si="15893"/>
        <v>0</v>
      </c>
      <c r="S3593" s="21">
        <f t="shared" si="15893"/>
        <v>0</v>
      </c>
      <c r="T3593" s="21">
        <f t="shared" si="15893"/>
        <v>0</v>
      </c>
      <c r="U3593" s="21">
        <f t="shared" si="15893"/>
        <v>0</v>
      </c>
      <c r="V3593" s="21">
        <f t="shared" si="15893"/>
        <v>0</v>
      </c>
      <c r="W3593" s="21">
        <f t="shared" si="15893"/>
        <v>0</v>
      </c>
      <c r="X3593" s="21" t="e">
        <f t="shared" si="15893"/>
        <v>#DIV/0!</v>
      </c>
      <c r="Y3593" s="21">
        <f t="shared" si="15893"/>
        <v>0</v>
      </c>
      <c r="Z3593" s="21">
        <f t="shared" si="15893"/>
        <v>0</v>
      </c>
      <c r="AA3593" s="21">
        <f t="shared" si="15893"/>
        <v>0</v>
      </c>
      <c r="AB3593" s="21">
        <f t="shared" si="15893"/>
        <v>0</v>
      </c>
      <c r="AC3593" s="199"/>
      <c r="AD3593" s="200"/>
      <c r="AE3593" s="200"/>
      <c r="AF3593" s="200"/>
      <c r="AG3593" s="200"/>
      <c r="AH3593" s="200"/>
      <c r="AI3593" s="200"/>
      <c r="AJ3593" s="200"/>
      <c r="AK3593" s="201"/>
      <c r="AL3593" s="200"/>
      <c r="AM3593" s="202"/>
    </row>
    <row r="3594" spans="1:39" s="6" customFormat="1" outlineLevel="1">
      <c r="B3594" s="116"/>
      <c r="C3594" s="35"/>
      <c r="D3594" s="36"/>
      <c r="E3594" s="36"/>
      <c r="F3594" s="36"/>
      <c r="G3594" s="36"/>
      <c r="H3594" s="37"/>
      <c r="I3594" s="38" t="s">
        <v>25</v>
      </c>
      <c r="J3594" s="21">
        <f>MAX(J3572:J3573,J3575,J3577,J3579,J3581,J3583,J3585,J3587,J3589)</f>
        <v>0</v>
      </c>
      <c r="K3594" s="21">
        <f t="shared" ref="K3594:AB3594" si="15894">MAX(K3572:K3573,K3575,K3577,K3579,K3581,K3583,K3585,K3587,K3589)</f>
        <v>0</v>
      </c>
      <c r="L3594" s="21">
        <f t="shared" si="15894"/>
        <v>0</v>
      </c>
      <c r="M3594" s="21">
        <f t="shared" si="15894"/>
        <v>0</v>
      </c>
      <c r="N3594" s="21">
        <f t="shared" si="15894"/>
        <v>0</v>
      </c>
      <c r="O3594" s="21">
        <f t="shared" si="15894"/>
        <v>0</v>
      </c>
      <c r="P3594" s="21">
        <f t="shared" si="15894"/>
        <v>0</v>
      </c>
      <c r="Q3594" s="21">
        <f t="shared" si="15894"/>
        <v>0</v>
      </c>
      <c r="R3594" s="21">
        <f t="shared" si="15894"/>
        <v>0</v>
      </c>
      <c r="S3594" s="21">
        <f t="shared" si="15894"/>
        <v>0</v>
      </c>
      <c r="T3594" s="21">
        <f t="shared" si="15894"/>
        <v>0</v>
      </c>
      <c r="U3594" s="21">
        <f t="shared" si="15894"/>
        <v>0</v>
      </c>
      <c r="V3594" s="21">
        <f t="shared" si="15894"/>
        <v>0</v>
      </c>
      <c r="W3594" s="21">
        <f t="shared" si="15894"/>
        <v>0</v>
      </c>
      <c r="X3594" s="21" t="e">
        <f t="shared" si="15894"/>
        <v>#DIV/0!</v>
      </c>
      <c r="Y3594" s="21">
        <f t="shared" si="15894"/>
        <v>0</v>
      </c>
      <c r="Z3594" s="21">
        <f t="shared" si="15894"/>
        <v>0</v>
      </c>
      <c r="AA3594" s="21">
        <f t="shared" si="15894"/>
        <v>0</v>
      </c>
      <c r="AB3594" s="21">
        <f t="shared" si="15894"/>
        <v>0</v>
      </c>
      <c r="AC3594" s="199"/>
      <c r="AD3594" s="200"/>
      <c r="AE3594" s="200"/>
      <c r="AF3594" s="200"/>
      <c r="AG3594" s="200"/>
      <c r="AH3594" s="200"/>
      <c r="AI3594" s="200"/>
      <c r="AJ3594" s="200"/>
      <c r="AK3594" s="201"/>
      <c r="AL3594" s="200"/>
      <c r="AM3594" s="202"/>
    </row>
    <row r="3595" spans="1:39" s="6" customFormat="1" outlineLevel="1">
      <c r="B3595" s="116"/>
      <c r="C3595" s="35"/>
      <c r="D3595" s="36"/>
      <c r="E3595" s="36"/>
      <c r="F3595" s="36"/>
      <c r="G3595" s="36"/>
      <c r="H3595" s="37"/>
      <c r="I3595" s="38"/>
      <c r="J3595" s="21"/>
      <c r="K3595" s="21"/>
      <c r="L3595" s="21"/>
      <c r="M3595" s="21"/>
      <c r="N3595" s="21"/>
      <c r="O3595" s="21"/>
      <c r="P3595" s="21"/>
      <c r="Q3595" s="21"/>
      <c r="R3595" s="21"/>
      <c r="S3595" s="21"/>
      <c r="T3595" s="21"/>
      <c r="U3595" s="21"/>
      <c r="V3595" s="21"/>
      <c r="W3595" s="21"/>
      <c r="X3595" s="21"/>
      <c r="Y3595" s="21"/>
      <c r="Z3595" s="21"/>
      <c r="AA3595" s="21"/>
      <c r="AB3595" s="21"/>
      <c r="AC3595" s="200"/>
      <c r="AD3595" s="200"/>
      <c r="AE3595" s="200"/>
      <c r="AF3595" s="200"/>
      <c r="AG3595" s="200"/>
      <c r="AH3595" s="200"/>
      <c r="AI3595" s="200"/>
      <c r="AJ3595" s="200"/>
      <c r="AK3595" s="200"/>
      <c r="AL3595" s="200"/>
      <c r="AM3595" s="202"/>
    </row>
    <row r="3596" spans="1:39" s="31" customFormat="1" ht="16.5" outlineLevel="1" thickBot="1">
      <c r="B3596" s="117"/>
      <c r="C3596" s="39"/>
      <c r="D3596" s="40"/>
      <c r="E3596" s="40"/>
      <c r="F3596" s="40"/>
      <c r="G3596" s="40"/>
      <c r="H3596" s="41"/>
      <c r="I3596" s="42"/>
      <c r="J3596" s="43"/>
      <c r="K3596" s="43"/>
      <c r="L3596" s="43"/>
      <c r="M3596" s="43"/>
      <c r="N3596" s="43"/>
      <c r="O3596" s="43"/>
      <c r="P3596" s="43"/>
      <c r="Q3596" s="43"/>
      <c r="R3596" s="43"/>
      <c r="S3596" s="43"/>
      <c r="T3596" s="43"/>
      <c r="U3596" s="43"/>
      <c r="V3596" s="43"/>
      <c r="W3596" s="43"/>
      <c r="X3596" s="43"/>
      <c r="Y3596" s="43"/>
      <c r="Z3596" s="43"/>
      <c r="AA3596" s="43"/>
      <c r="AB3596" s="43"/>
      <c r="AC3596" s="204"/>
      <c r="AD3596" s="204"/>
      <c r="AE3596" s="204"/>
      <c r="AF3596" s="204"/>
      <c r="AG3596" s="204"/>
      <c r="AH3596" s="204"/>
      <c r="AI3596" s="204"/>
      <c r="AJ3596" s="204"/>
      <c r="AK3596" s="204"/>
      <c r="AL3596" s="204"/>
      <c r="AM3596" s="205"/>
    </row>
    <row r="3597" spans="1:39" customFormat="1">
      <c r="B3597" s="118"/>
      <c r="C3597" s="28"/>
      <c r="D3597" s="19"/>
      <c r="E3597" s="19"/>
      <c r="F3597" s="19"/>
      <c r="G3597" s="19"/>
      <c r="H3597" s="29"/>
      <c r="I3597" s="20"/>
      <c r="J3597" s="30"/>
      <c r="K3597" s="30"/>
      <c r="L3597" s="30"/>
      <c r="M3597" s="30"/>
      <c r="N3597" s="30"/>
      <c r="O3597" s="30"/>
      <c r="P3597" s="30"/>
      <c r="Q3597" s="30"/>
      <c r="R3597" s="30"/>
      <c r="S3597" s="30"/>
      <c r="T3597" s="30"/>
      <c r="U3597" s="30"/>
      <c r="V3597" s="30"/>
      <c r="W3597" s="30"/>
      <c r="X3597" s="30"/>
      <c r="Y3597" s="30"/>
      <c r="Z3597" s="30"/>
      <c r="AA3597" s="30"/>
      <c r="AB3597" s="30"/>
      <c r="AC3597" s="206"/>
      <c r="AD3597" s="206"/>
      <c r="AE3597" s="206"/>
      <c r="AF3597" s="206"/>
      <c r="AG3597" s="206"/>
      <c r="AH3597" s="206"/>
      <c r="AI3597" s="206"/>
      <c r="AJ3597" s="206"/>
      <c r="AK3597" s="206"/>
      <c r="AL3597" s="206"/>
      <c r="AM3597" s="207"/>
    </row>
    <row r="3598" spans="1:39" customFormat="1" outlineLevel="1">
      <c r="B3598" s="114" t="s">
        <v>41</v>
      </c>
      <c r="C3598" s="28"/>
      <c r="D3598" s="19"/>
      <c r="E3598" s="19"/>
      <c r="F3598" s="19"/>
      <c r="G3598" s="19"/>
      <c r="H3598" s="29"/>
      <c r="I3598" s="20"/>
      <c r="J3598" s="30"/>
      <c r="K3598" s="30"/>
      <c r="L3598" s="30"/>
      <c r="M3598" s="30"/>
      <c r="N3598" s="30"/>
      <c r="O3598" s="30"/>
      <c r="P3598" s="30"/>
      <c r="Q3598" s="30"/>
      <c r="R3598" s="30"/>
      <c r="S3598" s="30"/>
      <c r="T3598" s="30"/>
      <c r="U3598" s="30"/>
      <c r="V3598" s="30"/>
      <c r="W3598" s="30"/>
      <c r="X3598" s="30"/>
      <c r="Y3598" s="30"/>
      <c r="Z3598" s="30"/>
      <c r="AA3598" s="30"/>
      <c r="AB3598" s="30"/>
      <c r="AC3598" s="206"/>
      <c r="AD3598" s="206"/>
      <c r="AE3598" s="206"/>
      <c r="AF3598" s="206"/>
      <c r="AG3598" s="206"/>
      <c r="AH3598" s="206"/>
      <c r="AI3598" s="206"/>
      <c r="AJ3598" s="206"/>
      <c r="AK3598" s="206"/>
      <c r="AL3598" s="206"/>
      <c r="AM3598" s="207"/>
    </row>
    <row r="3599" spans="1:39" customFormat="1" outlineLevel="1">
      <c r="A3599" t="str">
        <f>B3599&amp;C3599</f>
        <v>Surname, Forename1</v>
      </c>
      <c r="B3599" s="255" t="s">
        <v>28</v>
      </c>
      <c r="C3599" s="122">
        <v>1</v>
      </c>
      <c r="D3599" s="26" t="s">
        <v>22</v>
      </c>
      <c r="E3599" s="103"/>
      <c r="F3599" s="217"/>
      <c r="G3599" s="218"/>
      <c r="H3599" s="16"/>
      <c r="I3599" s="16"/>
      <c r="J3599" s="17"/>
      <c r="K3599" s="94"/>
      <c r="L3599" s="94"/>
      <c r="M3599" s="94"/>
      <c r="N3599" s="94"/>
      <c r="O3599" s="94"/>
      <c r="P3599" s="94"/>
      <c r="Q3599" s="17">
        <f>SUM(K3599:P3599)</f>
        <v>0</v>
      </c>
      <c r="R3599" s="94"/>
      <c r="S3599" s="94"/>
      <c r="T3599" s="17">
        <f>SUM(R3599:S3599)</f>
        <v>0</v>
      </c>
      <c r="U3599" s="17"/>
      <c r="V3599" s="94"/>
      <c r="W3599" s="17"/>
      <c r="X3599" s="94" t="e">
        <f>AVERAGE(V3599:W3599)</f>
        <v>#DIV/0!</v>
      </c>
      <c r="Y3599" s="17"/>
      <c r="Z3599" s="17"/>
      <c r="AA3599" s="17"/>
      <c r="AB3599" s="17"/>
      <c r="AC3599" s="190">
        <f>IF(J3599&lt;&gt;0,INT(25.4347*POWER((18-J3599),1.81)),0)</f>
        <v>0</v>
      </c>
      <c r="AD3599" s="190">
        <f>IF(Q3599&lt;&gt;0,INT(0.14354*POWER(((10*Q3599)-220),1.4)),0)</f>
        <v>0</v>
      </c>
      <c r="AE3599" s="190">
        <f>IF(T3599&lt;&gt;0,INT(51.39*POWER((T3599-1.5),1.05)),0)</f>
        <v>0</v>
      </c>
      <c r="AF3599" s="190">
        <f>IF(U3599&lt;&gt;0,INT(0.8465*POWER(((100*U3599)-75),1.42)),0)</f>
        <v>0</v>
      </c>
      <c r="AG3599" s="190" t="e">
        <f>IF(X3599&lt;&gt;0,INT(1.53775*POWER((82-X3599),1.81)),0)</f>
        <v>#DIV/0!</v>
      </c>
      <c r="AH3599" s="190">
        <f>IF(Y3599&lt;&gt;0,INT(5.74352*POWER((28.5-Y3599),1.92)),0)</f>
        <v>0</v>
      </c>
      <c r="AI3599" s="190">
        <f>IF(Z3599&lt;&gt;0,INT(12.91*POWER((Z3599-4),1.1)),0)</f>
        <v>0</v>
      </c>
      <c r="AJ3599" s="190">
        <f>IF(AA3599&lt;&gt;0,INT(0.2797*POWER(((100*AA3599)),1.35)),0)</f>
        <v>0</v>
      </c>
      <c r="AK3599" s="191">
        <f>IF(AB3599&lt;&gt;0,INT(100.14*POWER((AB3599-1),1.08)),0)</f>
        <v>0</v>
      </c>
      <c r="AL3599" s="208">
        <v>7</v>
      </c>
      <c r="AM3599" s="193" t="e">
        <f>SUM(AC3599:AK3599)</f>
        <v>#DIV/0!</v>
      </c>
    </row>
    <row r="3600" spans="1:39" customFormat="1" outlineLevel="1">
      <c r="A3600" t="str">
        <f>B3599&amp;C3600</f>
        <v>Surname, Forename2</v>
      </c>
      <c r="B3600" s="256"/>
      <c r="C3600" s="123">
        <v>2</v>
      </c>
      <c r="D3600" s="26" t="s">
        <v>22</v>
      </c>
      <c r="E3600" s="103"/>
      <c r="F3600" s="219"/>
      <c r="G3600" s="220"/>
      <c r="H3600" s="15"/>
      <c r="I3600" s="16"/>
      <c r="J3600" s="17"/>
      <c r="K3600" s="94"/>
      <c r="L3600" s="94"/>
      <c r="M3600" s="94"/>
      <c r="N3600" s="94"/>
      <c r="O3600" s="94"/>
      <c r="P3600" s="94"/>
      <c r="Q3600" s="17" t="str">
        <f>IF(SUM(K3600:P3600)=0,"",SUM(K3600:P3600))</f>
        <v/>
      </c>
      <c r="R3600" s="94"/>
      <c r="S3600" s="94"/>
      <c r="T3600" s="17" t="str">
        <f>IF(SUM(R3600:S3600)=0,"",SUM(R3600:S3600))</f>
        <v/>
      </c>
      <c r="U3600" s="17"/>
      <c r="V3600" s="94"/>
      <c r="W3600" s="17"/>
      <c r="X3600" s="94" t="str">
        <f>IFERROR(AVERAGE(V3600:W3600),"")</f>
        <v/>
      </c>
      <c r="Y3600" s="17"/>
      <c r="Z3600" s="17"/>
      <c r="AA3600" s="71"/>
      <c r="AB3600" s="17"/>
      <c r="AC3600" s="190" t="str">
        <f>IF(J3600="","",IF(J3600&lt;&gt;0,INT(25.4347*POWER((18-J3600),1.81)),0))</f>
        <v/>
      </c>
      <c r="AD3600" s="190" t="str">
        <f>IFERROR(IF(Q3600&lt;&gt;0,INT(0.14354*POWER(((10*Q3600)-220),1.4)),0),"")</f>
        <v/>
      </c>
      <c r="AE3600" s="190" t="str">
        <f>IFERROR(IF(T3600&lt;&gt;0,INT(51.39*POWER((T3600-1.5),1.05)),0),"")</f>
        <v/>
      </c>
      <c r="AF3600" s="190">
        <f>IF(U3600&lt;&gt;0,INT(0.8465*POWER(((100*U3600)-75),1.42)),0)</f>
        <v>0</v>
      </c>
      <c r="AG3600" s="190" t="str">
        <f>IFERROR(IF(X3600&lt;&gt;0,INT(1.53775*POWER((82-X3600),1.81)),0),"")</f>
        <v/>
      </c>
      <c r="AH3600" s="190" t="str">
        <f>IF(Y3600="","",IF(Y3600&lt;&gt;0,INT(5.74352*POWER((28.5-Y3600),1.92)),0))</f>
        <v/>
      </c>
      <c r="AI3600" s="190">
        <f>IF(Z3600&lt;&gt;0,INT(12.91*POWER((Z3600-4),1.1)),0)</f>
        <v>0</v>
      </c>
      <c r="AJ3600" s="190" t="str">
        <f>IF(AA3600="","",IF(AA3600&lt;&gt;0,INT(0.2797*POWER(((100*AA3600)),1.35)),0))</f>
        <v/>
      </c>
      <c r="AK3600" s="191" t="str">
        <f>IF(AB3600="","",IF(AB3600&lt;&gt;0,INT(100.14*POWER((AB3600-1),1.08)),0))</f>
        <v/>
      </c>
      <c r="AL3600" s="192">
        <f>COUNT(J3600,Q3600,T3600,X3600,Y3600,AA3600,AB3600)</f>
        <v>0</v>
      </c>
      <c r="AM3600" s="193" t="str">
        <f>IF(AL3600=0,"",SUM(AC3600:AK3600))</f>
        <v/>
      </c>
    </row>
    <row r="3601" spans="1:39" customFormat="1" outlineLevel="1">
      <c r="B3601" s="256"/>
      <c r="C3601" s="124" t="s">
        <v>65</v>
      </c>
      <c r="D3601" s="103"/>
      <c r="E3601" s="103"/>
      <c r="F3601" s="219"/>
      <c r="G3601" s="220"/>
      <c r="H3601" s="104"/>
      <c r="I3601" s="105"/>
      <c r="J3601" s="107" t="str">
        <f>IFERROR((J3599-J3600)/J3600*100%,"")</f>
        <v/>
      </c>
      <c r="K3601" s="107" t="str">
        <f>IFERROR((K3600-K3599)/K3600*100%,"")</f>
        <v/>
      </c>
      <c r="L3601" s="107" t="str">
        <f t="shared" ref="L3601:S3601" si="15895">IFERROR((L3600-L3599)/L3600*100%,"")</f>
        <v/>
      </c>
      <c r="M3601" s="107" t="str">
        <f t="shared" si="15895"/>
        <v/>
      </c>
      <c r="N3601" s="107" t="str">
        <f t="shared" si="15895"/>
        <v/>
      </c>
      <c r="O3601" s="107" t="str">
        <f t="shared" si="15895"/>
        <v/>
      </c>
      <c r="P3601" s="107" t="str">
        <f t="shared" si="15895"/>
        <v/>
      </c>
      <c r="Q3601" s="107" t="str">
        <f t="shared" si="15895"/>
        <v/>
      </c>
      <c r="R3601" s="107" t="str">
        <f t="shared" si="15895"/>
        <v/>
      </c>
      <c r="S3601" s="107" t="str">
        <f t="shared" si="15895"/>
        <v/>
      </c>
      <c r="T3601" s="107" t="str">
        <f>IFERROR((T3600-T3599)/T3600*100%,"")</f>
        <v/>
      </c>
      <c r="U3601" s="107" t="str">
        <f t="shared" ref="U3601" si="15896">IFERROR((U3600-U3599)/U3600*100%,"")</f>
        <v/>
      </c>
      <c r="V3601" s="107" t="str">
        <f>IFERROR((V3599-V3600)/V3600*100%,"")</f>
        <v/>
      </c>
      <c r="W3601" s="107" t="str">
        <f>IFERROR((W3599-W3600)/W3600*100%,"")</f>
        <v/>
      </c>
      <c r="X3601" s="107" t="str">
        <f>IFERROR((X3599-X3600)/X3600*100%,"")</f>
        <v/>
      </c>
      <c r="Y3601" s="107" t="str">
        <f>IFERROR((Y3599-Y3600)/Y3600*100%,"")</f>
        <v/>
      </c>
      <c r="Z3601" s="107" t="str">
        <f t="shared" ref="Z3601:AB3601" si="15897">IFERROR((Z3600-Z3599)/Z3600*100%,"")</f>
        <v/>
      </c>
      <c r="AA3601" s="107" t="str">
        <f t="shared" si="15897"/>
        <v/>
      </c>
      <c r="AB3601" s="107" t="str">
        <f t="shared" si="15897"/>
        <v/>
      </c>
      <c r="AC3601" s="194" t="str">
        <f t="shared" ref="AC3601" si="15898">IFERROR((AC3600-AC3599)/AC3600*100%,"")</f>
        <v/>
      </c>
      <c r="AD3601" s="194" t="str">
        <f t="shared" ref="AD3601" si="15899">IFERROR((AD3600-AD3599)/AD3600*100%,"")</f>
        <v/>
      </c>
      <c r="AE3601" s="194" t="str">
        <f t="shared" ref="AE3601" si="15900">IFERROR((AE3600-AE3599)/AE3600*100%,"")</f>
        <v/>
      </c>
      <c r="AF3601" s="194" t="str">
        <f t="shared" ref="AF3601" si="15901">IFERROR((AF3600-AF3599)/AF3600*100%,"")</f>
        <v/>
      </c>
      <c r="AG3601" s="194" t="str">
        <f t="shared" ref="AG3601" si="15902">IFERROR((AG3600-AG3599)/AG3600*100%,"")</f>
        <v/>
      </c>
      <c r="AH3601" s="194" t="str">
        <f t="shared" ref="AH3601" si="15903">IFERROR((AH3600-AH3599)/AH3600*100%,"")</f>
        <v/>
      </c>
      <c r="AI3601" s="194" t="str">
        <f t="shared" ref="AI3601" si="15904">IFERROR((AI3600-AI3599)/AI3600*100%,"")</f>
        <v/>
      </c>
      <c r="AJ3601" s="194" t="str">
        <f t="shared" ref="AJ3601" si="15905">IFERROR((AJ3600-AJ3599)/AJ3600*100%,"")</f>
        <v/>
      </c>
      <c r="AK3601" s="194" t="str">
        <f t="shared" ref="AK3601" si="15906">IFERROR((AK3600-AK3599)/AK3600*100%,"")</f>
        <v/>
      </c>
      <c r="AL3601" s="194" t="str">
        <f t="shared" ref="AL3601:AM3601" si="15907">IFERROR((AL3600-AL3599)/AL3600*100%,"")</f>
        <v/>
      </c>
      <c r="AM3601" s="228" t="str">
        <f t="shared" si="15907"/>
        <v/>
      </c>
    </row>
    <row r="3602" spans="1:39" customFormat="1" outlineLevel="1">
      <c r="A3602" t="str">
        <f>B3599&amp;C3602</f>
        <v>Surname, Forename3</v>
      </c>
      <c r="B3602" s="256"/>
      <c r="C3602" s="123">
        <v>3</v>
      </c>
      <c r="D3602" s="26" t="s">
        <v>22</v>
      </c>
      <c r="E3602" s="103"/>
      <c r="F3602" s="219"/>
      <c r="G3602" s="220"/>
      <c r="H3602" s="15"/>
      <c r="I3602" s="16"/>
      <c r="J3602" s="17"/>
      <c r="K3602" s="94"/>
      <c r="L3602" s="94"/>
      <c r="M3602" s="94"/>
      <c r="N3602" s="94"/>
      <c r="O3602" s="94"/>
      <c r="P3602" s="94"/>
      <c r="Q3602" s="17" t="str">
        <f>IF(SUM(K3602:P3602)=0,"",SUM(K3602:P3602))</f>
        <v/>
      </c>
      <c r="R3602" s="94"/>
      <c r="S3602" s="94"/>
      <c r="T3602" s="17" t="str">
        <f>IF(SUM(R3602:S3602)=0,"",SUM(R3602:S3602))</f>
        <v/>
      </c>
      <c r="U3602" s="17"/>
      <c r="V3602" s="94"/>
      <c r="W3602" s="17"/>
      <c r="X3602" s="94" t="str">
        <f>IFERROR(AVERAGE(V3602:W3602),"")</f>
        <v/>
      </c>
      <c r="Y3602" s="17"/>
      <c r="Z3602" s="17"/>
      <c r="AA3602" s="71"/>
      <c r="AB3602" s="17"/>
      <c r="AC3602" s="190" t="str">
        <f>IF(J3602="","",IF(J3602&lt;&gt;0,INT(25.4347*POWER((18-J3602),1.81)),0))</f>
        <v/>
      </c>
      <c r="AD3602" s="190" t="str">
        <f>IFERROR(IF(Q3602&lt;&gt;0,INT(0.14354*POWER(((10*Q3602)-220),1.4)),0),"")</f>
        <v/>
      </c>
      <c r="AE3602" s="190" t="str">
        <f>IFERROR(IF(T3602&lt;&gt;0,INT(51.39*POWER((T3602-1.5),1.05)),0),"")</f>
        <v/>
      </c>
      <c r="AF3602" s="190">
        <f>IF(U3602&lt;&gt;0,INT(0.8465*POWER(((100*U3602)-75),1.42)),0)</f>
        <v>0</v>
      </c>
      <c r="AG3602" s="190" t="str">
        <f>IFERROR(IF(X3602&lt;&gt;0,INT(1.53775*POWER((82-X3602),1.81)),0),"")</f>
        <v/>
      </c>
      <c r="AH3602" s="190" t="str">
        <f>IF(Y3602="","",IF(Y3602&lt;&gt;0,INT(5.74352*POWER((28.5-Y3602),1.92)),0))</f>
        <v/>
      </c>
      <c r="AI3602" s="190">
        <f>IF(Z3602&lt;&gt;0,INT(12.91*POWER((Z3602-4),1.1)),0)</f>
        <v>0</v>
      </c>
      <c r="AJ3602" s="190" t="str">
        <f>IF(AA3602="","",IF(AA3602&lt;&gt;0,INT(0.2797*POWER(((100*AA3602)),1.35)),0))</f>
        <v/>
      </c>
      <c r="AK3602" s="191" t="str">
        <f>IF(AB3602="","",IF(AB3602&lt;&gt;0,INT(100.14*POWER((AB3602-1),1.08)),0))</f>
        <v/>
      </c>
      <c r="AL3602" s="192">
        <f>COUNT(J3602,Q3602,T3602,X3602,Y3602,AA3602,AB3602)</f>
        <v>0</v>
      </c>
      <c r="AM3602" s="193" t="str">
        <f>IF(AL3602=0,"",SUM(AC3602:AK3602))</f>
        <v/>
      </c>
    </row>
    <row r="3603" spans="1:39" customFormat="1" outlineLevel="1">
      <c r="B3603" s="256"/>
      <c r="C3603" s="124" t="s">
        <v>65</v>
      </c>
      <c r="D3603" s="103"/>
      <c r="E3603" s="103"/>
      <c r="F3603" s="219"/>
      <c r="G3603" s="220"/>
      <c r="H3603" s="104"/>
      <c r="I3603" s="105"/>
      <c r="J3603" s="107" t="str">
        <f>IFERROR((J3600-J3602)/J3602*100%,"")</f>
        <v/>
      </c>
      <c r="K3603" s="107" t="str">
        <f t="shared" ref="K3603:T3603" si="15908">IFERROR((K3602-K3600)/K3602*100%,"")</f>
        <v/>
      </c>
      <c r="L3603" s="107" t="str">
        <f t="shared" si="15908"/>
        <v/>
      </c>
      <c r="M3603" s="107" t="str">
        <f t="shared" si="15908"/>
        <v/>
      </c>
      <c r="N3603" s="107" t="str">
        <f t="shared" si="15908"/>
        <v/>
      </c>
      <c r="O3603" s="107" t="str">
        <f t="shared" si="15908"/>
        <v/>
      </c>
      <c r="P3603" s="107" t="str">
        <f t="shared" si="15908"/>
        <v/>
      </c>
      <c r="Q3603" s="107" t="str">
        <f t="shared" si="15908"/>
        <v/>
      </c>
      <c r="R3603" s="107" t="str">
        <f t="shared" si="15908"/>
        <v/>
      </c>
      <c r="S3603" s="107" t="str">
        <f t="shared" si="15908"/>
        <v/>
      </c>
      <c r="T3603" s="107" t="str">
        <f t="shared" si="15908"/>
        <v/>
      </c>
      <c r="U3603" s="107" t="str">
        <f t="shared" ref="U3603" si="15909">IFERROR((U3602-U3601)/U3602*100%,"")</f>
        <v/>
      </c>
      <c r="V3603" s="107" t="str">
        <f>IFERROR((V3600-V3602)/V3602*100%,"")</f>
        <v/>
      </c>
      <c r="W3603" s="107" t="str">
        <f>IFERROR((W3600-W3602)/W3602*100%,"")</f>
        <v/>
      </c>
      <c r="X3603" s="107" t="str">
        <f>IFERROR((X3600-X3602)/X3602*100%,"")</f>
        <v/>
      </c>
      <c r="Y3603" s="107" t="str">
        <f>IFERROR((Y3600-Y3602)/Y3602*100%,"")</f>
        <v/>
      </c>
      <c r="Z3603" s="107" t="str">
        <f t="shared" ref="Z3603" si="15910">IFERROR((Z3602-Z3601)/Z3602*100%,"")</f>
        <v/>
      </c>
      <c r="AA3603" s="107" t="str">
        <f>IFERROR((AA3602-AA3600)/AA3602*100%,"")</f>
        <v/>
      </c>
      <c r="AB3603" s="107" t="str">
        <f>IFERROR((AB3602-AB3600)/AB3602*100%,"")</f>
        <v/>
      </c>
      <c r="AC3603" s="194" t="str">
        <f t="shared" ref="AC3603" si="15911">IFERROR((AC3602-AC3601)/AC3602*100%,"")</f>
        <v/>
      </c>
      <c r="AD3603" s="194" t="str">
        <f t="shared" ref="AD3603" si="15912">IFERROR((AD3602-AD3601)/AD3602*100%,"")</f>
        <v/>
      </c>
      <c r="AE3603" s="194" t="str">
        <f t="shared" ref="AE3603" si="15913">IFERROR((AE3602-AE3601)/AE3602*100%,"")</f>
        <v/>
      </c>
      <c r="AF3603" s="194" t="str">
        <f t="shared" ref="AF3603" si="15914">IFERROR((AF3602-AF3601)/AF3602*100%,"")</f>
        <v/>
      </c>
      <c r="AG3603" s="194" t="str">
        <f t="shared" ref="AG3603" si="15915">IFERROR((AG3602-AG3601)/AG3602*100%,"")</f>
        <v/>
      </c>
      <c r="AH3603" s="194" t="str">
        <f t="shared" ref="AH3603" si="15916">IFERROR((AH3602-AH3601)/AH3602*100%,"")</f>
        <v/>
      </c>
      <c r="AI3603" s="194" t="str">
        <f t="shared" ref="AI3603" si="15917">IFERROR((AI3602-AI3601)/AI3602*100%,"")</f>
        <v/>
      </c>
      <c r="AJ3603" s="194" t="str">
        <f t="shared" ref="AJ3603" si="15918">IFERROR((AJ3602-AJ3601)/AJ3602*100%,"")</f>
        <v/>
      </c>
      <c r="AK3603" s="194" t="str">
        <f t="shared" ref="AK3603" si="15919">IFERROR((AK3602-AK3601)/AK3602*100%,"")</f>
        <v/>
      </c>
      <c r="AL3603" s="194" t="str">
        <f t="shared" ref="AL3603" si="15920">IFERROR((AL3602-AL3601)/AL3602*100%,"")</f>
        <v/>
      </c>
      <c r="AM3603" s="227" t="str">
        <f>IFERROR((AM3602-AM3600)/AM3602*100%,"")</f>
        <v/>
      </c>
    </row>
    <row r="3604" spans="1:39" customFormat="1" outlineLevel="1">
      <c r="A3604" t="str">
        <f>B3599&amp;C3604</f>
        <v>Surname, Forename4</v>
      </c>
      <c r="B3604" s="256"/>
      <c r="C3604" s="123">
        <v>4</v>
      </c>
      <c r="D3604" s="26" t="s">
        <v>22</v>
      </c>
      <c r="E3604" s="103"/>
      <c r="F3604" s="219"/>
      <c r="G3604" s="220"/>
      <c r="H3604" s="15"/>
      <c r="I3604" s="16"/>
      <c r="J3604" s="17"/>
      <c r="K3604" s="94"/>
      <c r="L3604" s="94"/>
      <c r="M3604" s="94"/>
      <c r="N3604" s="94"/>
      <c r="O3604" s="94"/>
      <c r="P3604" s="94"/>
      <c r="Q3604" s="17" t="str">
        <f>IF(SUM(K3604:P3604)=0,"",SUM(K3604:P3604))</f>
        <v/>
      </c>
      <c r="R3604" s="94"/>
      <c r="S3604" s="94"/>
      <c r="T3604" s="17" t="str">
        <f>IF(SUM(R3604:S3604)=0,"",SUM(R3604:S3604))</f>
        <v/>
      </c>
      <c r="U3604" s="17"/>
      <c r="V3604" s="94"/>
      <c r="W3604" s="17"/>
      <c r="X3604" s="94" t="str">
        <f>IFERROR(AVERAGE(V3604:W3604),"")</f>
        <v/>
      </c>
      <c r="Y3604" s="17"/>
      <c r="Z3604" s="17"/>
      <c r="AA3604" s="71"/>
      <c r="AB3604" s="17"/>
      <c r="AC3604" s="190" t="str">
        <f>IF(J3604="","",IF(J3604&lt;&gt;0,INT(25.4347*POWER((18-J3604),1.81)),0))</f>
        <v/>
      </c>
      <c r="AD3604" s="190" t="str">
        <f>IFERROR(IF(Q3604&lt;&gt;0,INT(0.14354*POWER(((10*Q3604)-220),1.4)),0),"")</f>
        <v/>
      </c>
      <c r="AE3604" s="190" t="str">
        <f>IFERROR(IF(T3604&lt;&gt;0,INT(51.39*POWER((T3604-1.5),1.05)),0),"")</f>
        <v/>
      </c>
      <c r="AF3604" s="190">
        <f>IF(U3604&lt;&gt;0,INT(0.8465*POWER(((100*U3604)-75),1.42)),0)</f>
        <v>0</v>
      </c>
      <c r="AG3604" s="190" t="str">
        <f>IFERROR(IF(X3604&lt;&gt;0,INT(1.53775*POWER((82-X3604),1.81)),0),"")</f>
        <v/>
      </c>
      <c r="AH3604" s="190" t="str">
        <f>IF(Y3604="","",IF(Y3604&lt;&gt;0,INT(5.74352*POWER((28.5-Y3604),1.92)),0))</f>
        <v/>
      </c>
      <c r="AI3604" s="190">
        <f>IF(Z3604&lt;&gt;0,INT(12.91*POWER((Z3604-4),1.1)),0)</f>
        <v>0</v>
      </c>
      <c r="AJ3604" s="190" t="str">
        <f>IF(AA3604="","",IF(AA3604&lt;&gt;0,INT(0.2797*POWER(((100*AA3604)),1.35)),0))</f>
        <v/>
      </c>
      <c r="AK3604" s="191" t="str">
        <f>IF(AB3604="","",IF(AB3604&lt;&gt;0,INT(100.14*POWER((AB3604-1),1.08)),0))</f>
        <v/>
      </c>
      <c r="AL3604" s="192">
        <f>COUNT(J3604,Q3604,T3604,X3604,Y3604,AA3604,AB3604)</f>
        <v>0</v>
      </c>
      <c r="AM3604" s="193" t="str">
        <f>IF(AL3604=0,"",SUM(AC3604:AK3604))</f>
        <v/>
      </c>
    </row>
    <row r="3605" spans="1:39" customFormat="1" outlineLevel="1">
      <c r="B3605" s="256"/>
      <c r="C3605" s="124" t="s">
        <v>65</v>
      </c>
      <c r="D3605" s="103"/>
      <c r="E3605" s="103"/>
      <c r="F3605" s="219"/>
      <c r="G3605" s="220"/>
      <c r="H3605" s="104"/>
      <c r="I3605" s="105"/>
      <c r="J3605" s="107" t="str">
        <f>IFERROR((J3602-J3604)/J3604*100%,"")</f>
        <v/>
      </c>
      <c r="K3605" s="107" t="str">
        <f t="shared" ref="K3605:T3605" si="15921">IFERROR((K3604-K3602)/K3604*100%,"")</f>
        <v/>
      </c>
      <c r="L3605" s="107" t="str">
        <f t="shared" si="15921"/>
        <v/>
      </c>
      <c r="M3605" s="107" t="str">
        <f t="shared" si="15921"/>
        <v/>
      </c>
      <c r="N3605" s="107" t="str">
        <f t="shared" si="15921"/>
        <v/>
      </c>
      <c r="O3605" s="107" t="str">
        <f t="shared" si="15921"/>
        <v/>
      </c>
      <c r="P3605" s="107" t="str">
        <f t="shared" si="15921"/>
        <v/>
      </c>
      <c r="Q3605" s="107" t="str">
        <f t="shared" si="15921"/>
        <v/>
      </c>
      <c r="R3605" s="107" t="str">
        <f t="shared" si="15921"/>
        <v/>
      </c>
      <c r="S3605" s="107" t="str">
        <f t="shared" si="15921"/>
        <v/>
      </c>
      <c r="T3605" s="107" t="str">
        <f t="shared" si="15921"/>
        <v/>
      </c>
      <c r="U3605" s="107" t="str">
        <f t="shared" ref="U3605" si="15922">IFERROR((U3604-U3603)/U3604*100%,"")</f>
        <v/>
      </c>
      <c r="V3605" s="107" t="str">
        <f>IFERROR((V3602-V3604)/V3604*100%,"")</f>
        <v/>
      </c>
      <c r="W3605" s="107" t="str">
        <f>IFERROR((W3602-W3604)/W3604*100%,"")</f>
        <v/>
      </c>
      <c r="X3605" s="107" t="str">
        <f>IFERROR((X3602-X3604)/X3604*100%,"")</f>
        <v/>
      </c>
      <c r="Y3605" s="107" t="str">
        <f>IFERROR((Y3602-Y3604)/Y3604*100%,"")</f>
        <v/>
      </c>
      <c r="Z3605" s="107" t="str">
        <f t="shared" ref="Z3605" si="15923">IFERROR((Z3604-Z3603)/Z3604*100%,"")</f>
        <v/>
      </c>
      <c r="AA3605" s="107" t="str">
        <f>IFERROR((AA3604-AA3602)/AA3604*100%,"")</f>
        <v/>
      </c>
      <c r="AB3605" s="107" t="str">
        <f>IFERROR((AB3604-AB3602)/AB3604*100%,"")</f>
        <v/>
      </c>
      <c r="AC3605" s="194" t="str">
        <f t="shared" ref="AC3605" si="15924">IFERROR((AC3604-AC3603)/AC3604*100%,"")</f>
        <v/>
      </c>
      <c r="AD3605" s="194" t="str">
        <f t="shared" ref="AD3605" si="15925">IFERROR((AD3604-AD3603)/AD3604*100%,"")</f>
        <v/>
      </c>
      <c r="AE3605" s="194" t="str">
        <f t="shared" ref="AE3605" si="15926">IFERROR((AE3604-AE3603)/AE3604*100%,"")</f>
        <v/>
      </c>
      <c r="AF3605" s="194" t="str">
        <f t="shared" ref="AF3605" si="15927">IFERROR((AF3604-AF3603)/AF3604*100%,"")</f>
        <v/>
      </c>
      <c r="AG3605" s="194" t="str">
        <f t="shared" ref="AG3605" si="15928">IFERROR((AG3604-AG3603)/AG3604*100%,"")</f>
        <v/>
      </c>
      <c r="AH3605" s="194" t="str">
        <f t="shared" ref="AH3605" si="15929">IFERROR((AH3604-AH3603)/AH3604*100%,"")</f>
        <v/>
      </c>
      <c r="AI3605" s="194" t="str">
        <f t="shared" ref="AI3605" si="15930">IFERROR((AI3604-AI3603)/AI3604*100%,"")</f>
        <v/>
      </c>
      <c r="AJ3605" s="194" t="str">
        <f t="shared" ref="AJ3605" si="15931">IFERROR((AJ3604-AJ3603)/AJ3604*100%,"")</f>
        <v/>
      </c>
      <c r="AK3605" s="194" t="str">
        <f t="shared" ref="AK3605" si="15932">IFERROR((AK3604-AK3603)/AK3604*100%,"")</f>
        <v/>
      </c>
      <c r="AL3605" s="194" t="str">
        <f t="shared" ref="AL3605" si="15933">IFERROR((AL3604-AL3603)/AL3604*100%,"")</f>
        <v/>
      </c>
      <c r="AM3605" s="227" t="str">
        <f>IFERROR((AM3604-AM3602)/AM3604*100%,"")</f>
        <v/>
      </c>
    </row>
    <row r="3606" spans="1:39" customFormat="1" outlineLevel="1">
      <c r="A3606" t="str">
        <f>B3599&amp;C3606</f>
        <v>Surname, Forename5</v>
      </c>
      <c r="B3606" s="256"/>
      <c r="C3606" s="123">
        <v>5</v>
      </c>
      <c r="D3606" s="26" t="s">
        <v>22</v>
      </c>
      <c r="E3606" s="103"/>
      <c r="F3606" s="219"/>
      <c r="G3606" s="220"/>
      <c r="H3606" s="15"/>
      <c r="I3606" s="16"/>
      <c r="J3606" s="17"/>
      <c r="K3606" s="94"/>
      <c r="L3606" s="94"/>
      <c r="M3606" s="94"/>
      <c r="N3606" s="94"/>
      <c r="O3606" s="94"/>
      <c r="P3606" s="94"/>
      <c r="Q3606" s="17" t="str">
        <f>IF(SUM(K3606:P3606)=0,"",SUM(K3606:P3606))</f>
        <v/>
      </c>
      <c r="R3606" s="94"/>
      <c r="S3606" s="94"/>
      <c r="T3606" s="17" t="str">
        <f>IF(SUM(R3606:S3606)=0,"",SUM(R3606:S3606))</f>
        <v/>
      </c>
      <c r="U3606" s="17"/>
      <c r="V3606" s="94"/>
      <c r="W3606" s="17"/>
      <c r="X3606" s="94" t="str">
        <f>IFERROR(AVERAGE(V3606:W3606),"")</f>
        <v/>
      </c>
      <c r="Y3606" s="17"/>
      <c r="Z3606" s="17"/>
      <c r="AA3606" s="71"/>
      <c r="AB3606" s="17"/>
      <c r="AC3606" s="190" t="str">
        <f>IF(J3606="","",IF(J3606&lt;&gt;0,INT(25.4347*POWER((18-J3606),1.81)),0))</f>
        <v/>
      </c>
      <c r="AD3606" s="190" t="str">
        <f>IFERROR(IF(Q3606&lt;&gt;0,INT(0.14354*POWER(((10*Q3606)-220),1.4)),0),"")</f>
        <v/>
      </c>
      <c r="AE3606" s="190" t="str">
        <f>IFERROR(IF(T3606&lt;&gt;0,INT(51.39*POWER((T3606-1.5),1.05)),0),"")</f>
        <v/>
      </c>
      <c r="AF3606" s="190">
        <f>IF(U3606&lt;&gt;0,INT(0.8465*POWER(((100*U3606)-75),1.42)),0)</f>
        <v>0</v>
      </c>
      <c r="AG3606" s="190" t="str">
        <f>IFERROR(IF(X3606&lt;&gt;0,INT(1.53775*POWER((82-X3606),1.81)),0),"")</f>
        <v/>
      </c>
      <c r="AH3606" s="190" t="str">
        <f>IF(Y3606="","",IF(Y3606&lt;&gt;0,INT(5.74352*POWER((28.5-Y3606),1.92)),0))</f>
        <v/>
      </c>
      <c r="AI3606" s="190">
        <f>IF(Z3606&lt;&gt;0,INT(12.91*POWER((Z3606-4),1.1)),0)</f>
        <v>0</v>
      </c>
      <c r="AJ3606" s="190" t="str">
        <f>IF(AA3606="","",IF(AA3606&lt;&gt;0,INT(0.2797*POWER(((100*AA3606)),1.35)),0))</f>
        <v/>
      </c>
      <c r="AK3606" s="191" t="str">
        <f>IF(AB3606="","",IF(AB3606&lt;&gt;0,INT(100.14*POWER((AB3606-1),1.08)),0))</f>
        <v/>
      </c>
      <c r="AL3606" s="192">
        <f>COUNT(J3606,Q3606,T3606,X3606,Y3606,AA3606,AB3606)</f>
        <v>0</v>
      </c>
      <c r="AM3606" s="193" t="str">
        <f>IF(AL3606=0,"",SUM(AC3606:AK3606))</f>
        <v/>
      </c>
    </row>
    <row r="3607" spans="1:39" customFormat="1" outlineLevel="1">
      <c r="B3607" s="256"/>
      <c r="C3607" s="124" t="s">
        <v>65</v>
      </c>
      <c r="D3607" s="103"/>
      <c r="E3607" s="103"/>
      <c r="F3607" s="219"/>
      <c r="G3607" s="220"/>
      <c r="H3607" s="104"/>
      <c r="I3607" s="105"/>
      <c r="J3607" s="107" t="str">
        <f>IFERROR((J3604-J3606)/J3606*100%,"")</f>
        <v/>
      </c>
      <c r="K3607" s="107" t="str">
        <f t="shared" ref="K3607:T3607" si="15934">IFERROR((K3606-K3604)/K3606*100%,"")</f>
        <v/>
      </c>
      <c r="L3607" s="107" t="str">
        <f t="shared" si="15934"/>
        <v/>
      </c>
      <c r="M3607" s="107" t="str">
        <f t="shared" si="15934"/>
        <v/>
      </c>
      <c r="N3607" s="107" t="str">
        <f t="shared" si="15934"/>
        <v/>
      </c>
      <c r="O3607" s="107" t="str">
        <f t="shared" si="15934"/>
        <v/>
      </c>
      <c r="P3607" s="107" t="str">
        <f t="shared" si="15934"/>
        <v/>
      </c>
      <c r="Q3607" s="107" t="str">
        <f t="shared" si="15934"/>
        <v/>
      </c>
      <c r="R3607" s="107" t="str">
        <f t="shared" si="15934"/>
        <v/>
      </c>
      <c r="S3607" s="107" t="str">
        <f t="shared" si="15934"/>
        <v/>
      </c>
      <c r="T3607" s="107" t="str">
        <f t="shared" si="15934"/>
        <v/>
      </c>
      <c r="U3607" s="107" t="str">
        <f t="shared" ref="U3607" si="15935">IFERROR((U3606-U3605)/U3606*100%,"")</f>
        <v/>
      </c>
      <c r="V3607" s="107" t="str">
        <f>IFERROR((V3604-V3606)/V3606*100%,"")</f>
        <v/>
      </c>
      <c r="W3607" s="107" t="str">
        <f>IFERROR((W3604-W3606)/W3606*100%,"")</f>
        <v/>
      </c>
      <c r="X3607" s="107" t="str">
        <f>IFERROR((X3604-X3606)/X3606*100%,"")</f>
        <v/>
      </c>
      <c r="Y3607" s="107" t="str">
        <f>IFERROR((Y3604-Y3606)/Y3606*100%,"")</f>
        <v/>
      </c>
      <c r="Z3607" s="107" t="str">
        <f t="shared" ref="Z3607" si="15936">IFERROR((Z3606-Z3605)/Z3606*100%,"")</f>
        <v/>
      </c>
      <c r="AA3607" s="107" t="str">
        <f>IFERROR((AA3606-AA3604)/AA3606*100%,"")</f>
        <v/>
      </c>
      <c r="AB3607" s="107" t="str">
        <f>IFERROR((AB3606-AB3604)/AB3606*100%,"")</f>
        <v/>
      </c>
      <c r="AC3607" s="194" t="str">
        <f t="shared" ref="AC3607" si="15937">IFERROR((AC3606-AC3605)/AC3606*100%,"")</f>
        <v/>
      </c>
      <c r="AD3607" s="194" t="str">
        <f t="shared" ref="AD3607" si="15938">IFERROR((AD3606-AD3605)/AD3606*100%,"")</f>
        <v/>
      </c>
      <c r="AE3607" s="194" t="str">
        <f t="shared" ref="AE3607" si="15939">IFERROR((AE3606-AE3605)/AE3606*100%,"")</f>
        <v/>
      </c>
      <c r="AF3607" s="194" t="str">
        <f t="shared" ref="AF3607" si="15940">IFERROR((AF3606-AF3605)/AF3606*100%,"")</f>
        <v/>
      </c>
      <c r="AG3607" s="194" t="str">
        <f t="shared" ref="AG3607" si="15941">IFERROR((AG3606-AG3605)/AG3606*100%,"")</f>
        <v/>
      </c>
      <c r="AH3607" s="194" t="str">
        <f t="shared" ref="AH3607" si="15942">IFERROR((AH3606-AH3605)/AH3606*100%,"")</f>
        <v/>
      </c>
      <c r="AI3607" s="194" t="str">
        <f t="shared" ref="AI3607" si="15943">IFERROR((AI3606-AI3605)/AI3606*100%,"")</f>
        <v/>
      </c>
      <c r="AJ3607" s="194" t="str">
        <f t="shared" ref="AJ3607" si="15944">IFERROR((AJ3606-AJ3605)/AJ3606*100%,"")</f>
        <v/>
      </c>
      <c r="AK3607" s="194" t="str">
        <f t="shared" ref="AK3607" si="15945">IFERROR((AK3606-AK3605)/AK3606*100%,"")</f>
        <v/>
      </c>
      <c r="AL3607" s="194" t="str">
        <f t="shared" ref="AL3607" si="15946">IFERROR((AL3606-AL3605)/AL3606*100%,"")</f>
        <v/>
      </c>
      <c r="AM3607" s="227" t="str">
        <f>IFERROR((AM3606-AM3604)/AM3606*100%,"")</f>
        <v/>
      </c>
    </row>
    <row r="3608" spans="1:39" customFormat="1" outlineLevel="1">
      <c r="A3608" t="str">
        <f>B3599&amp;C3608</f>
        <v>Surname, Forename6</v>
      </c>
      <c r="B3608" s="256"/>
      <c r="C3608" s="123">
        <v>6</v>
      </c>
      <c r="D3608" s="26" t="s">
        <v>22</v>
      </c>
      <c r="E3608" s="103"/>
      <c r="F3608" s="219"/>
      <c r="G3608" s="220"/>
      <c r="H3608" s="15"/>
      <c r="I3608" s="16"/>
      <c r="J3608" s="17"/>
      <c r="K3608" s="94"/>
      <c r="L3608" s="94"/>
      <c r="M3608" s="94"/>
      <c r="N3608" s="94"/>
      <c r="O3608" s="94"/>
      <c r="P3608" s="94"/>
      <c r="Q3608" s="17" t="str">
        <f>IF(SUM(K3608:P3608)=0,"",SUM(K3608:P3608))</f>
        <v/>
      </c>
      <c r="R3608" s="94"/>
      <c r="S3608" s="94"/>
      <c r="T3608" s="17" t="str">
        <f>IF(SUM(R3608:S3608)=0,"",SUM(R3608:S3608))</f>
        <v/>
      </c>
      <c r="U3608" s="17"/>
      <c r="V3608" s="94"/>
      <c r="W3608" s="17"/>
      <c r="X3608" s="94" t="str">
        <f>IFERROR(AVERAGE(V3608:W3608),"")</f>
        <v/>
      </c>
      <c r="Y3608" s="17"/>
      <c r="Z3608" s="17"/>
      <c r="AA3608" s="71"/>
      <c r="AB3608" s="17"/>
      <c r="AC3608" s="190" t="str">
        <f>IF(J3608="","",IF(J3608&lt;&gt;0,INT(25.4347*POWER((18-J3608),1.81)),0))</f>
        <v/>
      </c>
      <c r="AD3608" s="190" t="str">
        <f>IFERROR(IF(Q3608&lt;&gt;0,INT(0.14354*POWER(((10*Q3608)-220),1.4)),0),"")</f>
        <v/>
      </c>
      <c r="AE3608" s="190" t="str">
        <f>IFERROR(IF(T3608&lt;&gt;0,INT(51.39*POWER((T3608-1.5),1.05)),0),"")</f>
        <v/>
      </c>
      <c r="AF3608" s="190">
        <f>IF(U3608&lt;&gt;0,INT(0.8465*POWER(((100*U3608)-75),1.42)),0)</f>
        <v>0</v>
      </c>
      <c r="AG3608" s="190" t="str">
        <f>IFERROR(IF(X3608&lt;&gt;0,INT(1.53775*POWER((82-X3608),1.81)),0),"")</f>
        <v/>
      </c>
      <c r="AH3608" s="190" t="str">
        <f>IF(Y3608="","",IF(Y3608&lt;&gt;0,INT(5.74352*POWER((28.5-Y3608),1.92)),0))</f>
        <v/>
      </c>
      <c r="AI3608" s="190">
        <f>IF(Z3608&lt;&gt;0,INT(12.91*POWER((Z3608-4),1.1)),0)</f>
        <v>0</v>
      </c>
      <c r="AJ3608" s="190" t="str">
        <f>IF(AA3608="","",IF(AA3608&lt;&gt;0,INT(0.2797*POWER(((100*AA3608)),1.35)),0))</f>
        <v/>
      </c>
      <c r="AK3608" s="191" t="str">
        <f>IF(AB3608="","",IF(AB3608&lt;&gt;0,INT(100.14*POWER((AB3608-1),1.08)),0))</f>
        <v/>
      </c>
      <c r="AL3608" s="192">
        <f>COUNT(J3608,Q3608,T3608,X3608,Y3608,AA3608,AB3608)</f>
        <v>0</v>
      </c>
      <c r="AM3608" s="193" t="str">
        <f>IF(AL3608=0,"",SUM(AC3608:AK3608))</f>
        <v/>
      </c>
    </row>
    <row r="3609" spans="1:39" customFormat="1" outlineLevel="1">
      <c r="B3609" s="256"/>
      <c r="C3609" s="124" t="s">
        <v>65</v>
      </c>
      <c r="D3609" s="103"/>
      <c r="E3609" s="103"/>
      <c r="F3609" s="219"/>
      <c r="G3609" s="220"/>
      <c r="H3609" s="104"/>
      <c r="I3609" s="105"/>
      <c r="J3609" s="107" t="str">
        <f>IFERROR((J3606-J3608)/J3608*100%,"")</f>
        <v/>
      </c>
      <c r="K3609" s="107" t="str">
        <f t="shared" ref="K3609:T3609" si="15947">IFERROR((K3608-K3606)/K3608*100%,"")</f>
        <v/>
      </c>
      <c r="L3609" s="107" t="str">
        <f t="shared" si="15947"/>
        <v/>
      </c>
      <c r="M3609" s="107" t="str">
        <f t="shared" si="15947"/>
        <v/>
      </c>
      <c r="N3609" s="107" t="str">
        <f t="shared" si="15947"/>
        <v/>
      </c>
      <c r="O3609" s="107" t="str">
        <f t="shared" si="15947"/>
        <v/>
      </c>
      <c r="P3609" s="107" t="str">
        <f t="shared" si="15947"/>
        <v/>
      </c>
      <c r="Q3609" s="107" t="str">
        <f t="shared" si="15947"/>
        <v/>
      </c>
      <c r="R3609" s="107" t="str">
        <f t="shared" si="15947"/>
        <v/>
      </c>
      <c r="S3609" s="107" t="str">
        <f t="shared" si="15947"/>
        <v/>
      </c>
      <c r="T3609" s="107" t="str">
        <f t="shared" si="15947"/>
        <v/>
      </c>
      <c r="U3609" s="107" t="str">
        <f t="shared" ref="U3609" si="15948">IFERROR((U3608-U3607)/U3608*100%,"")</f>
        <v/>
      </c>
      <c r="V3609" s="107" t="str">
        <f>IFERROR((V3606-V3608)/V3608*100%,"")</f>
        <v/>
      </c>
      <c r="W3609" s="107" t="str">
        <f>IFERROR((W3606-W3608)/W3608*100%,"")</f>
        <v/>
      </c>
      <c r="X3609" s="107" t="str">
        <f>IFERROR((X3606-X3608)/X3608*100%,"")</f>
        <v/>
      </c>
      <c r="Y3609" s="107" t="str">
        <f>IFERROR((Y3606-Y3608)/Y3608*100%,"")</f>
        <v/>
      </c>
      <c r="Z3609" s="107" t="str">
        <f t="shared" ref="Z3609" si="15949">IFERROR((Z3608-Z3607)/Z3608*100%,"")</f>
        <v/>
      </c>
      <c r="AA3609" s="107" t="str">
        <f>IFERROR((AA3608-AA3606)/AA3608*100%,"")</f>
        <v/>
      </c>
      <c r="AB3609" s="107" t="str">
        <f>IFERROR((AB3608-AB3606)/AB3608*100%,"")</f>
        <v/>
      </c>
      <c r="AC3609" s="194" t="str">
        <f t="shared" ref="AC3609" si="15950">IFERROR((AC3608-AC3607)/AC3608*100%,"")</f>
        <v/>
      </c>
      <c r="AD3609" s="194" t="str">
        <f t="shared" ref="AD3609" si="15951">IFERROR((AD3608-AD3607)/AD3608*100%,"")</f>
        <v/>
      </c>
      <c r="AE3609" s="194" t="str">
        <f t="shared" ref="AE3609" si="15952">IFERROR((AE3608-AE3607)/AE3608*100%,"")</f>
        <v/>
      </c>
      <c r="AF3609" s="194" t="str">
        <f t="shared" ref="AF3609" si="15953">IFERROR((AF3608-AF3607)/AF3608*100%,"")</f>
        <v/>
      </c>
      <c r="AG3609" s="194" t="str">
        <f t="shared" ref="AG3609" si="15954">IFERROR((AG3608-AG3607)/AG3608*100%,"")</f>
        <v/>
      </c>
      <c r="AH3609" s="194" t="str">
        <f t="shared" ref="AH3609" si="15955">IFERROR((AH3608-AH3607)/AH3608*100%,"")</f>
        <v/>
      </c>
      <c r="AI3609" s="194" t="str">
        <f t="shared" ref="AI3609" si="15956">IFERROR((AI3608-AI3607)/AI3608*100%,"")</f>
        <v/>
      </c>
      <c r="AJ3609" s="194" t="str">
        <f t="shared" ref="AJ3609" si="15957">IFERROR((AJ3608-AJ3607)/AJ3608*100%,"")</f>
        <v/>
      </c>
      <c r="AK3609" s="194" t="str">
        <f t="shared" ref="AK3609" si="15958">IFERROR((AK3608-AK3607)/AK3608*100%,"")</f>
        <v/>
      </c>
      <c r="AL3609" s="194" t="str">
        <f t="shared" ref="AL3609" si="15959">IFERROR((AL3608-AL3607)/AL3608*100%,"")</f>
        <v/>
      </c>
      <c r="AM3609" s="227" t="str">
        <f>IFERROR((AM3608-AM3606)/AM3608*100%,"")</f>
        <v/>
      </c>
    </row>
    <row r="3610" spans="1:39" customFormat="1" outlineLevel="1">
      <c r="A3610" t="str">
        <f>B3599&amp;C3610</f>
        <v>Surname, Forename7</v>
      </c>
      <c r="B3610" s="256"/>
      <c r="C3610" s="123">
        <v>7</v>
      </c>
      <c r="D3610" s="26" t="s">
        <v>22</v>
      </c>
      <c r="E3610" s="103"/>
      <c r="F3610" s="219"/>
      <c r="G3610" s="220"/>
      <c r="H3610" s="15"/>
      <c r="I3610" s="16"/>
      <c r="J3610" s="17"/>
      <c r="K3610" s="94"/>
      <c r="L3610" s="94"/>
      <c r="M3610" s="94"/>
      <c r="N3610" s="94"/>
      <c r="O3610" s="94"/>
      <c r="P3610" s="94"/>
      <c r="Q3610" s="17" t="str">
        <f>IF(SUM(K3610:P3610)=0,"",SUM(K3610:P3610))</f>
        <v/>
      </c>
      <c r="R3610" s="94"/>
      <c r="S3610" s="94"/>
      <c r="T3610" s="17" t="str">
        <f>IF(SUM(R3610:S3610)=0,"",SUM(R3610:S3610))</f>
        <v/>
      </c>
      <c r="U3610" s="17"/>
      <c r="V3610" s="94"/>
      <c r="W3610" s="17"/>
      <c r="X3610" s="94" t="str">
        <f>IFERROR(AVERAGE(V3610:W3610),"")</f>
        <v/>
      </c>
      <c r="Y3610" s="17"/>
      <c r="Z3610" s="17"/>
      <c r="AA3610" s="71"/>
      <c r="AB3610" s="17"/>
      <c r="AC3610" s="190" t="str">
        <f>IF(J3610="","",IF(J3610&lt;&gt;0,INT(25.4347*POWER((18-J3610),1.81)),0))</f>
        <v/>
      </c>
      <c r="AD3610" s="190" t="str">
        <f>IFERROR(IF(Q3610&lt;&gt;0,INT(0.14354*POWER(((10*Q3610)-220),1.4)),0),"")</f>
        <v/>
      </c>
      <c r="AE3610" s="190" t="str">
        <f>IFERROR(IF(T3610&lt;&gt;0,INT(51.39*POWER((T3610-1.5),1.05)),0),"")</f>
        <v/>
      </c>
      <c r="AF3610" s="190">
        <f>IF(U3610&lt;&gt;0,INT(0.8465*POWER(((100*U3610)-75),1.42)),0)</f>
        <v>0</v>
      </c>
      <c r="AG3610" s="190" t="str">
        <f>IFERROR(IF(X3610&lt;&gt;0,INT(1.53775*POWER((82-X3610),1.81)),0),"")</f>
        <v/>
      </c>
      <c r="AH3610" s="190" t="str">
        <f>IF(Y3610="","",IF(Y3610&lt;&gt;0,INT(5.74352*POWER((28.5-Y3610),1.92)),0))</f>
        <v/>
      </c>
      <c r="AI3610" s="190">
        <f>IF(Z3610&lt;&gt;0,INT(12.91*POWER((Z3610-4),1.1)),0)</f>
        <v>0</v>
      </c>
      <c r="AJ3610" s="190" t="str">
        <f>IF(AA3610="","",IF(AA3610&lt;&gt;0,INT(0.2797*POWER(((100*AA3610)),1.35)),0))</f>
        <v/>
      </c>
      <c r="AK3610" s="191" t="str">
        <f>IF(AB3610="","",IF(AB3610&lt;&gt;0,INT(100.14*POWER((AB3610-1),1.08)),0))</f>
        <v/>
      </c>
      <c r="AL3610" s="192">
        <f>COUNT(J3610,Q3610,T3610,X3610,Y3610,AA3610,AB3610)</f>
        <v>0</v>
      </c>
      <c r="AM3610" s="193" t="str">
        <f>IF(AL3610=0,"",SUM(AC3610:AK3610))</f>
        <v/>
      </c>
    </row>
    <row r="3611" spans="1:39" customFormat="1" outlineLevel="1">
      <c r="B3611" s="256"/>
      <c r="C3611" s="124" t="s">
        <v>65</v>
      </c>
      <c r="D3611" s="103"/>
      <c r="E3611" s="103"/>
      <c r="F3611" s="219"/>
      <c r="G3611" s="220"/>
      <c r="H3611" s="104"/>
      <c r="I3611" s="105"/>
      <c r="J3611" s="107" t="str">
        <f>IFERROR((J3608-J3610)/J3610*100%,"")</f>
        <v/>
      </c>
      <c r="K3611" s="107" t="str">
        <f t="shared" ref="K3611:T3611" si="15960">IFERROR((K3610-K3608)/K3610*100%,"")</f>
        <v/>
      </c>
      <c r="L3611" s="107" t="str">
        <f t="shared" si="15960"/>
        <v/>
      </c>
      <c r="M3611" s="107" t="str">
        <f t="shared" si="15960"/>
        <v/>
      </c>
      <c r="N3611" s="107" t="str">
        <f t="shared" si="15960"/>
        <v/>
      </c>
      <c r="O3611" s="107" t="str">
        <f t="shared" si="15960"/>
        <v/>
      </c>
      <c r="P3611" s="107" t="str">
        <f t="shared" si="15960"/>
        <v/>
      </c>
      <c r="Q3611" s="107" t="str">
        <f t="shared" si="15960"/>
        <v/>
      </c>
      <c r="R3611" s="107" t="str">
        <f t="shared" si="15960"/>
        <v/>
      </c>
      <c r="S3611" s="107" t="str">
        <f t="shared" si="15960"/>
        <v/>
      </c>
      <c r="T3611" s="107" t="str">
        <f t="shared" si="15960"/>
        <v/>
      </c>
      <c r="U3611" s="107" t="str">
        <f t="shared" ref="U3611" si="15961">IFERROR((U3610-U3609)/U3610*100%,"")</f>
        <v/>
      </c>
      <c r="V3611" s="107" t="str">
        <f>IFERROR((V3608-V3610)/V3610*100%,"")</f>
        <v/>
      </c>
      <c r="W3611" s="107" t="str">
        <f>IFERROR((W3608-W3610)/W3610*100%,"")</f>
        <v/>
      </c>
      <c r="X3611" s="107" t="str">
        <f>IFERROR((X3608-X3610)/X3610*100%,"")</f>
        <v/>
      </c>
      <c r="Y3611" s="107" t="str">
        <f>IFERROR((Y3608-Y3610)/Y3610*100%,"")</f>
        <v/>
      </c>
      <c r="Z3611" s="107" t="str">
        <f t="shared" ref="Z3611" si="15962">IFERROR((Z3610-Z3609)/Z3610*100%,"")</f>
        <v/>
      </c>
      <c r="AA3611" s="107" t="str">
        <f>IFERROR((AA3610-AA3608)/AA3610*100%,"")</f>
        <v/>
      </c>
      <c r="AB3611" s="107" t="str">
        <f>IFERROR((AB3610-AB3608)/AB3610*100%,"")</f>
        <v/>
      </c>
      <c r="AC3611" s="194" t="str">
        <f t="shared" ref="AC3611" si="15963">IFERROR((AC3610-AC3609)/AC3610*100%,"")</f>
        <v/>
      </c>
      <c r="AD3611" s="194" t="str">
        <f t="shared" ref="AD3611" si="15964">IFERROR((AD3610-AD3609)/AD3610*100%,"")</f>
        <v/>
      </c>
      <c r="AE3611" s="194" t="str">
        <f t="shared" ref="AE3611" si="15965">IFERROR((AE3610-AE3609)/AE3610*100%,"")</f>
        <v/>
      </c>
      <c r="AF3611" s="194" t="str">
        <f t="shared" ref="AF3611" si="15966">IFERROR((AF3610-AF3609)/AF3610*100%,"")</f>
        <v/>
      </c>
      <c r="AG3611" s="194" t="str">
        <f t="shared" ref="AG3611" si="15967">IFERROR((AG3610-AG3609)/AG3610*100%,"")</f>
        <v/>
      </c>
      <c r="AH3611" s="194" t="str">
        <f t="shared" ref="AH3611" si="15968">IFERROR((AH3610-AH3609)/AH3610*100%,"")</f>
        <v/>
      </c>
      <c r="AI3611" s="194" t="str">
        <f t="shared" ref="AI3611" si="15969">IFERROR((AI3610-AI3609)/AI3610*100%,"")</f>
        <v/>
      </c>
      <c r="AJ3611" s="194" t="str">
        <f t="shared" ref="AJ3611" si="15970">IFERROR((AJ3610-AJ3609)/AJ3610*100%,"")</f>
        <v/>
      </c>
      <c r="AK3611" s="194" t="str">
        <f t="shared" ref="AK3611" si="15971">IFERROR((AK3610-AK3609)/AK3610*100%,"")</f>
        <v/>
      </c>
      <c r="AL3611" s="194" t="str">
        <f t="shared" ref="AL3611" si="15972">IFERROR((AL3610-AL3609)/AL3610*100%,"")</f>
        <v/>
      </c>
      <c r="AM3611" s="227" t="str">
        <f>IFERROR((AM3610-AM3608)/AM3610*100%,"")</f>
        <v/>
      </c>
    </row>
    <row r="3612" spans="1:39" customFormat="1" outlineLevel="1">
      <c r="A3612" t="str">
        <f>B3599&amp;C3612</f>
        <v>Surname, Forename8</v>
      </c>
      <c r="B3612" s="256"/>
      <c r="C3612" s="123">
        <v>8</v>
      </c>
      <c r="D3612" s="26" t="s">
        <v>22</v>
      </c>
      <c r="E3612" s="103"/>
      <c r="F3612" s="219"/>
      <c r="G3612" s="220"/>
      <c r="H3612" s="15"/>
      <c r="I3612" s="16"/>
      <c r="J3612" s="17"/>
      <c r="K3612" s="94"/>
      <c r="L3612" s="94"/>
      <c r="M3612" s="94"/>
      <c r="N3612" s="94"/>
      <c r="O3612" s="94"/>
      <c r="P3612" s="94"/>
      <c r="Q3612" s="17" t="str">
        <f>IF(SUM(K3612:P3612)=0,"",SUM(K3612:P3612))</f>
        <v/>
      </c>
      <c r="R3612" s="94"/>
      <c r="S3612" s="94"/>
      <c r="T3612" s="17" t="str">
        <f>IF(SUM(R3612:S3612)=0,"",SUM(R3612:S3612))</f>
        <v/>
      </c>
      <c r="U3612" s="17"/>
      <c r="V3612" s="94"/>
      <c r="W3612" s="17"/>
      <c r="X3612" s="94" t="str">
        <f>IFERROR(AVERAGE(V3612:W3612),"")</f>
        <v/>
      </c>
      <c r="Y3612" s="17"/>
      <c r="Z3612" s="17"/>
      <c r="AA3612" s="71"/>
      <c r="AB3612" s="17"/>
      <c r="AC3612" s="190" t="str">
        <f>IF(J3612="","",IF(J3612&lt;&gt;0,INT(25.4347*POWER((18-J3612),1.81)),0))</f>
        <v/>
      </c>
      <c r="AD3612" s="190" t="str">
        <f>IFERROR(IF(Q3612&lt;&gt;0,INT(0.14354*POWER(((10*Q3612)-220),1.4)),0),"")</f>
        <v/>
      </c>
      <c r="AE3612" s="190" t="str">
        <f>IFERROR(IF(T3612&lt;&gt;0,INT(51.39*POWER((T3612-1.5),1.05)),0),"")</f>
        <v/>
      </c>
      <c r="AF3612" s="190">
        <f>IF(U3612&lt;&gt;0,INT(0.8465*POWER(((100*U3612)-75),1.42)),0)</f>
        <v>0</v>
      </c>
      <c r="AG3612" s="190" t="str">
        <f>IFERROR(IF(X3612&lt;&gt;0,INT(1.53775*POWER((82-X3612),1.81)),0),"")</f>
        <v/>
      </c>
      <c r="AH3612" s="190" t="str">
        <f>IF(Y3612="","",IF(Y3612&lt;&gt;0,INT(5.74352*POWER((28.5-Y3612),1.92)),0))</f>
        <v/>
      </c>
      <c r="AI3612" s="190">
        <f>IF(Z3612&lt;&gt;0,INT(12.91*POWER((Z3612-4),1.1)),0)</f>
        <v>0</v>
      </c>
      <c r="AJ3612" s="190" t="str">
        <f>IF(AA3612="","",IF(AA3612&lt;&gt;0,INT(0.2797*POWER(((100*AA3612)),1.35)),0))</f>
        <v/>
      </c>
      <c r="AK3612" s="191" t="str">
        <f>IF(AB3612="","",IF(AB3612&lt;&gt;0,INT(100.14*POWER((AB3612-1),1.08)),0))</f>
        <v/>
      </c>
      <c r="AL3612" s="192">
        <f>COUNT(J3612,Q3612,T3612,X3612,Y3612,AA3612,AB3612)</f>
        <v>0</v>
      </c>
      <c r="AM3612" s="193" t="str">
        <f>IF(AL3612=0,"",SUM(AC3612:AK3612))</f>
        <v/>
      </c>
    </row>
    <row r="3613" spans="1:39" customFormat="1" outlineLevel="1">
      <c r="B3613" s="256"/>
      <c r="C3613" s="124" t="s">
        <v>65</v>
      </c>
      <c r="D3613" s="103"/>
      <c r="E3613" s="103"/>
      <c r="F3613" s="219"/>
      <c r="G3613" s="220"/>
      <c r="H3613" s="104"/>
      <c r="I3613" s="105"/>
      <c r="J3613" s="107" t="str">
        <f>IFERROR((J3610-J3612)/J3612*100%,"")</f>
        <v/>
      </c>
      <c r="K3613" s="107" t="str">
        <f t="shared" ref="K3613:T3613" si="15973">IFERROR((K3612-K3610)/K3612*100%,"")</f>
        <v/>
      </c>
      <c r="L3613" s="107" t="str">
        <f t="shared" si="15973"/>
        <v/>
      </c>
      <c r="M3613" s="107" t="str">
        <f t="shared" si="15973"/>
        <v/>
      </c>
      <c r="N3613" s="107" t="str">
        <f t="shared" si="15973"/>
        <v/>
      </c>
      <c r="O3613" s="107" t="str">
        <f t="shared" si="15973"/>
        <v/>
      </c>
      <c r="P3613" s="107" t="str">
        <f t="shared" si="15973"/>
        <v/>
      </c>
      <c r="Q3613" s="107" t="str">
        <f t="shared" si="15973"/>
        <v/>
      </c>
      <c r="R3613" s="107" t="str">
        <f t="shared" si="15973"/>
        <v/>
      </c>
      <c r="S3613" s="107" t="str">
        <f t="shared" si="15973"/>
        <v/>
      </c>
      <c r="T3613" s="107" t="str">
        <f t="shared" si="15973"/>
        <v/>
      </c>
      <c r="U3613" s="107" t="str">
        <f t="shared" ref="U3613" si="15974">IFERROR((U3612-U3611)/U3612*100%,"")</f>
        <v/>
      </c>
      <c r="V3613" s="107" t="str">
        <f>IFERROR((V3610-V3612)/V3612*100%,"")</f>
        <v/>
      </c>
      <c r="W3613" s="107" t="str">
        <f>IFERROR((W3610-W3612)/W3612*100%,"")</f>
        <v/>
      </c>
      <c r="X3613" s="107" t="str">
        <f>IFERROR((X3610-X3612)/X3612*100%,"")</f>
        <v/>
      </c>
      <c r="Y3613" s="107" t="str">
        <f>IFERROR((Y3610-Y3612)/Y3612*100%,"")</f>
        <v/>
      </c>
      <c r="Z3613" s="107" t="str">
        <f t="shared" ref="Z3613" si="15975">IFERROR((Z3612-Z3611)/Z3612*100%,"")</f>
        <v/>
      </c>
      <c r="AA3613" s="107" t="str">
        <f>IFERROR((AA3612-AA3610)/AA3612*100%,"")</f>
        <v/>
      </c>
      <c r="AB3613" s="107" t="str">
        <f>IFERROR((AB3612-AB3610)/AB3612*100%,"")</f>
        <v/>
      </c>
      <c r="AC3613" s="194" t="str">
        <f t="shared" ref="AC3613" si="15976">IFERROR((AC3612-AC3611)/AC3612*100%,"")</f>
        <v/>
      </c>
      <c r="AD3613" s="194" t="str">
        <f t="shared" ref="AD3613" si="15977">IFERROR((AD3612-AD3611)/AD3612*100%,"")</f>
        <v/>
      </c>
      <c r="AE3613" s="194" t="str">
        <f t="shared" ref="AE3613" si="15978">IFERROR((AE3612-AE3611)/AE3612*100%,"")</f>
        <v/>
      </c>
      <c r="AF3613" s="194" t="str">
        <f t="shared" ref="AF3613" si="15979">IFERROR((AF3612-AF3611)/AF3612*100%,"")</f>
        <v/>
      </c>
      <c r="AG3613" s="194" t="str">
        <f t="shared" ref="AG3613" si="15980">IFERROR((AG3612-AG3611)/AG3612*100%,"")</f>
        <v/>
      </c>
      <c r="AH3613" s="194" t="str">
        <f t="shared" ref="AH3613" si="15981">IFERROR((AH3612-AH3611)/AH3612*100%,"")</f>
        <v/>
      </c>
      <c r="AI3613" s="194" t="str">
        <f t="shared" ref="AI3613" si="15982">IFERROR((AI3612-AI3611)/AI3612*100%,"")</f>
        <v/>
      </c>
      <c r="AJ3613" s="194" t="str">
        <f t="shared" ref="AJ3613" si="15983">IFERROR((AJ3612-AJ3611)/AJ3612*100%,"")</f>
        <v/>
      </c>
      <c r="AK3613" s="194" t="str">
        <f t="shared" ref="AK3613" si="15984">IFERROR((AK3612-AK3611)/AK3612*100%,"")</f>
        <v/>
      </c>
      <c r="AL3613" s="194" t="str">
        <f t="shared" ref="AL3613" si="15985">IFERROR((AL3612-AL3611)/AL3612*100%,"")</f>
        <v/>
      </c>
      <c r="AM3613" s="227" t="str">
        <f>IFERROR((AM3612-AM3610)/AM3612*100%,"")</f>
        <v/>
      </c>
    </row>
    <row r="3614" spans="1:39" customFormat="1" outlineLevel="1">
      <c r="A3614" t="str">
        <f>B3599&amp;C3614</f>
        <v>Surname, Forename9</v>
      </c>
      <c r="B3614" s="256"/>
      <c r="C3614" s="123">
        <v>9</v>
      </c>
      <c r="D3614" s="26" t="s">
        <v>22</v>
      </c>
      <c r="E3614" s="103"/>
      <c r="F3614" s="219"/>
      <c r="G3614" s="220"/>
      <c r="H3614" s="15"/>
      <c r="I3614" s="16"/>
      <c r="J3614" s="17"/>
      <c r="K3614" s="94"/>
      <c r="L3614" s="94"/>
      <c r="M3614" s="94"/>
      <c r="N3614" s="94"/>
      <c r="O3614" s="94"/>
      <c r="P3614" s="94"/>
      <c r="Q3614" s="17" t="str">
        <f>IF(SUM(K3614:P3614)=0,"",SUM(K3614:P3614))</f>
        <v/>
      </c>
      <c r="R3614" s="94"/>
      <c r="S3614" s="94"/>
      <c r="T3614" s="17" t="str">
        <f>IF(SUM(R3614:S3614)=0,"",SUM(R3614:S3614))</f>
        <v/>
      </c>
      <c r="U3614" s="17"/>
      <c r="V3614" s="94"/>
      <c r="W3614" s="17"/>
      <c r="X3614" s="94" t="str">
        <f>IFERROR(AVERAGE(V3614:W3614),"")</f>
        <v/>
      </c>
      <c r="Y3614" s="17"/>
      <c r="Z3614" s="17"/>
      <c r="AA3614" s="71"/>
      <c r="AB3614" s="17"/>
      <c r="AC3614" s="190" t="str">
        <f>IF(J3614="","",IF(J3614&lt;&gt;0,INT(25.4347*POWER((18-J3614),1.81)),0))</f>
        <v/>
      </c>
      <c r="AD3614" s="190" t="str">
        <f>IFERROR(IF(Q3614&lt;&gt;0,INT(0.14354*POWER(((10*Q3614)-220),1.4)),0),"")</f>
        <v/>
      </c>
      <c r="AE3614" s="190" t="str">
        <f>IFERROR(IF(T3614&lt;&gt;0,INT(51.39*POWER((T3614-1.5),1.05)),0),"")</f>
        <v/>
      </c>
      <c r="AF3614" s="190">
        <f>IF(U3614&lt;&gt;0,INT(0.8465*POWER(((100*U3614)-75),1.42)),0)</f>
        <v>0</v>
      </c>
      <c r="AG3614" s="190" t="str">
        <f>IFERROR(IF(X3614&lt;&gt;0,INT(1.53775*POWER((82-X3614),1.81)),0),"")</f>
        <v/>
      </c>
      <c r="AH3614" s="190" t="str">
        <f>IF(Y3614="","",IF(Y3614&lt;&gt;0,INT(5.74352*POWER((28.5-Y3614),1.92)),0))</f>
        <v/>
      </c>
      <c r="AI3614" s="190">
        <f>IF(Z3614&lt;&gt;0,INT(12.91*POWER((Z3614-4),1.1)),0)</f>
        <v>0</v>
      </c>
      <c r="AJ3614" s="190" t="str">
        <f>IF(AA3614="","",IF(AA3614&lt;&gt;0,INT(0.2797*POWER(((100*AA3614)),1.35)),0))</f>
        <v/>
      </c>
      <c r="AK3614" s="191" t="str">
        <f>IF(AB3614="","",IF(AB3614&lt;&gt;0,INT(100.14*POWER((AB3614-1),1.08)),0))</f>
        <v/>
      </c>
      <c r="AL3614" s="192">
        <f>COUNT(J3614,Q3614,T3614,X3614,Y3614,AA3614,AB3614)</f>
        <v>0</v>
      </c>
      <c r="AM3614" s="193" t="str">
        <f>IF(AL3614=0,"",SUM(AC3614:AK3614))</f>
        <v/>
      </c>
    </row>
    <row r="3615" spans="1:39" customFormat="1" outlineLevel="1">
      <c r="B3615" s="256"/>
      <c r="C3615" s="124" t="s">
        <v>65</v>
      </c>
      <c r="D3615" s="33"/>
      <c r="E3615" s="33"/>
      <c r="F3615" s="221"/>
      <c r="G3615" s="222"/>
      <c r="H3615" s="18"/>
      <c r="I3615" s="44"/>
      <c r="J3615" s="107" t="str">
        <f>IFERROR((J3612-J3614)/J3614*100%,"")</f>
        <v/>
      </c>
      <c r="K3615" s="107" t="str">
        <f t="shared" ref="K3615:T3615" si="15986">IFERROR((K3614-K3612)/K3614*100%,"")</f>
        <v/>
      </c>
      <c r="L3615" s="107" t="str">
        <f t="shared" si="15986"/>
        <v/>
      </c>
      <c r="M3615" s="107" t="str">
        <f t="shared" si="15986"/>
        <v/>
      </c>
      <c r="N3615" s="107" t="str">
        <f t="shared" si="15986"/>
        <v/>
      </c>
      <c r="O3615" s="107" t="str">
        <f t="shared" si="15986"/>
        <v/>
      </c>
      <c r="P3615" s="107" t="str">
        <f t="shared" si="15986"/>
        <v/>
      </c>
      <c r="Q3615" s="107" t="str">
        <f t="shared" si="15986"/>
        <v/>
      </c>
      <c r="R3615" s="107" t="str">
        <f t="shared" si="15986"/>
        <v/>
      </c>
      <c r="S3615" s="107" t="str">
        <f t="shared" si="15986"/>
        <v/>
      </c>
      <c r="T3615" s="107" t="str">
        <f t="shared" si="15986"/>
        <v/>
      </c>
      <c r="U3615" s="107" t="str">
        <f t="shared" ref="U3615" si="15987">IFERROR((U3614-U3613)/U3614*100%,"")</f>
        <v/>
      </c>
      <c r="V3615" s="107" t="str">
        <f>IFERROR((V3612-V3614)/V3614*100%,"")</f>
        <v/>
      </c>
      <c r="W3615" s="107" t="str">
        <f>IFERROR((W3612-W3614)/W3614*100%,"")</f>
        <v/>
      </c>
      <c r="X3615" s="107" t="str">
        <f>IFERROR((X3612-X3614)/X3614*100%,"")</f>
        <v/>
      </c>
      <c r="Y3615" s="107" t="str">
        <f>IFERROR((Y3612-Y3614)/Y3614*100%,"")</f>
        <v/>
      </c>
      <c r="Z3615" s="107" t="str">
        <f t="shared" ref="Z3615" si="15988">IFERROR((Z3614-Z3613)/Z3614*100%,"")</f>
        <v/>
      </c>
      <c r="AA3615" s="107" t="str">
        <f>IFERROR((AA3614-AA3612)/AA3614*100%,"")</f>
        <v/>
      </c>
      <c r="AB3615" s="107" t="str">
        <f>IFERROR((AB3614-AB3612)/AB3614*100%,"")</f>
        <v/>
      </c>
      <c r="AC3615" s="194" t="str">
        <f t="shared" ref="AC3615" si="15989">IFERROR((AC3614-AC3613)/AC3614*100%,"")</f>
        <v/>
      </c>
      <c r="AD3615" s="194" t="str">
        <f t="shared" ref="AD3615" si="15990">IFERROR((AD3614-AD3613)/AD3614*100%,"")</f>
        <v/>
      </c>
      <c r="AE3615" s="194" t="str">
        <f t="shared" ref="AE3615" si="15991">IFERROR((AE3614-AE3613)/AE3614*100%,"")</f>
        <v/>
      </c>
      <c r="AF3615" s="194" t="str">
        <f t="shared" ref="AF3615" si="15992">IFERROR((AF3614-AF3613)/AF3614*100%,"")</f>
        <v/>
      </c>
      <c r="AG3615" s="194" t="str">
        <f t="shared" ref="AG3615" si="15993">IFERROR((AG3614-AG3613)/AG3614*100%,"")</f>
        <v/>
      </c>
      <c r="AH3615" s="194" t="str">
        <f t="shared" ref="AH3615" si="15994">IFERROR((AH3614-AH3613)/AH3614*100%,"")</f>
        <v/>
      </c>
      <c r="AI3615" s="194" t="str">
        <f t="shared" ref="AI3615" si="15995">IFERROR((AI3614-AI3613)/AI3614*100%,"")</f>
        <v/>
      </c>
      <c r="AJ3615" s="194" t="str">
        <f t="shared" ref="AJ3615" si="15996">IFERROR((AJ3614-AJ3613)/AJ3614*100%,"")</f>
        <v/>
      </c>
      <c r="AK3615" s="194" t="str">
        <f t="shared" ref="AK3615" si="15997">IFERROR((AK3614-AK3613)/AK3614*100%,"")</f>
        <v/>
      </c>
      <c r="AL3615" s="194" t="str">
        <f t="shared" ref="AL3615" si="15998">IFERROR((AL3614-AL3613)/AL3614*100%,"")</f>
        <v/>
      </c>
      <c r="AM3615" s="227" t="str">
        <f>IFERROR((AM3614-AM3612)/AM3614*100%,"")</f>
        <v/>
      </c>
    </row>
    <row r="3616" spans="1:39" s="6" customFormat="1" outlineLevel="1">
      <c r="A3616" t="str">
        <f>B3599&amp;C3616</f>
        <v>Surname, Forename10</v>
      </c>
      <c r="B3616" s="256"/>
      <c r="C3616" s="125">
        <v>10</v>
      </c>
      <c r="D3616" s="33" t="s">
        <v>22</v>
      </c>
      <c r="E3616" s="33"/>
      <c r="F3616" s="223"/>
      <c r="G3616" s="224"/>
      <c r="H3616" s="18"/>
      <c r="I3616" s="44"/>
      <c r="J3616" s="34"/>
      <c r="K3616" s="34"/>
      <c r="L3616" s="34"/>
      <c r="M3616" s="34"/>
      <c r="N3616" s="34"/>
      <c r="O3616" s="34"/>
      <c r="P3616" s="34"/>
      <c r="Q3616" s="17" t="str">
        <f>IF(SUM(K3616:P3616)=0,"",SUM(K3616:P3616))</f>
        <v/>
      </c>
      <c r="R3616" s="94"/>
      <c r="S3616" s="94"/>
      <c r="T3616" s="17" t="str">
        <f>IF(SUM(R3616:S3616)=0,"",SUM(R3616:S3616))</f>
        <v/>
      </c>
      <c r="U3616" s="17"/>
      <c r="V3616" s="94"/>
      <c r="W3616" s="17"/>
      <c r="X3616" s="94" t="str">
        <f>IFERROR(AVERAGE(V3616:W3616),"")</f>
        <v/>
      </c>
      <c r="Y3616" s="17"/>
      <c r="Z3616" s="17"/>
      <c r="AA3616" s="71"/>
      <c r="AB3616" s="17"/>
      <c r="AC3616" s="190" t="str">
        <f>IF(J3616="","",IF(J3616&lt;&gt;0,INT(25.4347*POWER((18-J3616),1.81)),0))</f>
        <v/>
      </c>
      <c r="AD3616" s="190" t="str">
        <f>IFERROR(IF(Q3616&lt;&gt;0,INT(0.14354*POWER(((10*Q3616)-220),1.4)),0),"")</f>
        <v/>
      </c>
      <c r="AE3616" s="190" t="str">
        <f>IFERROR(IF(T3616&lt;&gt;0,INT(51.39*POWER((T3616-1.5),1.05)),0),"")</f>
        <v/>
      </c>
      <c r="AF3616" s="190">
        <f>IF(U3616&lt;&gt;0,INT(0.8465*POWER(((100*U3616)-75),1.42)),0)</f>
        <v>0</v>
      </c>
      <c r="AG3616" s="190" t="str">
        <f>IFERROR(IF(X3616&lt;&gt;0,INT(1.53775*POWER((82-X3616),1.81)),0),"")</f>
        <v/>
      </c>
      <c r="AH3616" s="190" t="str">
        <f>IF(Y3616="","",IF(Y3616&lt;&gt;0,INT(5.74352*POWER((28.5-Y3616),1.92)),0))</f>
        <v/>
      </c>
      <c r="AI3616" s="190">
        <f>IF(Z3616&lt;&gt;0,INT(12.91*POWER((Z3616-4),1.1)),0)</f>
        <v>0</v>
      </c>
      <c r="AJ3616" s="190" t="str">
        <f>IF(AA3616="","",IF(AA3616&lt;&gt;0,INT(0.2797*POWER(((100*AA3616)),1.35)),0))</f>
        <v/>
      </c>
      <c r="AK3616" s="191" t="str">
        <f>IF(AB3616="","",IF(AB3616&lt;&gt;0,INT(100.14*POWER((AB3616-1),1.08)),0))</f>
        <v/>
      </c>
      <c r="AL3616" s="192">
        <f>COUNT(J3616,Q3616,T3616,X3616,Y3616,AA3616,AB3616)</f>
        <v>0</v>
      </c>
      <c r="AM3616" s="193" t="str">
        <f>IF(AL3616=0,"",SUM(AC3616:AK3616))</f>
        <v/>
      </c>
    </row>
    <row r="3617" spans="1:39" s="6" customFormat="1" outlineLevel="1">
      <c r="A3617"/>
      <c r="B3617" s="257"/>
      <c r="C3617" s="126" t="s">
        <v>65</v>
      </c>
      <c r="D3617" s="33"/>
      <c r="E3617" s="33"/>
      <c r="F3617" s="223"/>
      <c r="G3617" s="224"/>
      <c r="H3617" s="18"/>
      <c r="I3617" s="44"/>
      <c r="J3617" s="107" t="str">
        <f>IFERROR((J3614-J3616)/J3616*100%,"")</f>
        <v/>
      </c>
      <c r="K3617" s="107" t="str">
        <f t="shared" ref="K3617:T3617" si="15999">IFERROR((K3616-K3614)/K3616*100%,"")</f>
        <v/>
      </c>
      <c r="L3617" s="107" t="str">
        <f t="shared" si="15999"/>
        <v/>
      </c>
      <c r="M3617" s="107" t="str">
        <f t="shared" si="15999"/>
        <v/>
      </c>
      <c r="N3617" s="107" t="str">
        <f t="shared" si="15999"/>
        <v/>
      </c>
      <c r="O3617" s="107" t="str">
        <f t="shared" si="15999"/>
        <v/>
      </c>
      <c r="P3617" s="107" t="str">
        <f t="shared" si="15999"/>
        <v/>
      </c>
      <c r="Q3617" s="107" t="str">
        <f t="shared" si="15999"/>
        <v/>
      </c>
      <c r="R3617" s="107" t="str">
        <f t="shared" si="15999"/>
        <v/>
      </c>
      <c r="S3617" s="107" t="str">
        <f t="shared" si="15999"/>
        <v/>
      </c>
      <c r="T3617" s="107" t="str">
        <f t="shared" si="15999"/>
        <v/>
      </c>
      <c r="U3617" s="107" t="str">
        <f t="shared" ref="U3617" si="16000">IFERROR((U3616-U3615)/U3616*100%,"")</f>
        <v/>
      </c>
      <c r="V3617" s="107" t="str">
        <f>IFERROR((V3614-V3616)/V3616*100%,"")</f>
        <v/>
      </c>
      <c r="W3617" s="107" t="str">
        <f>IFERROR((W3614-W3616)/W3616*100%,"")</f>
        <v/>
      </c>
      <c r="X3617" s="107" t="str">
        <f>IFERROR((X3614-X3616)/X3616*100%,"")</f>
        <v/>
      </c>
      <c r="Y3617" s="107" t="str">
        <f>IFERROR((Y3614-Y3616)/Y3616*100%,"")</f>
        <v/>
      </c>
      <c r="Z3617" s="107" t="str">
        <f t="shared" ref="Z3617" si="16001">IFERROR((Z3616-Z3615)/Z3616*100%,"")</f>
        <v/>
      </c>
      <c r="AA3617" s="107" t="str">
        <f>IFERROR((AA3616-AA3614)/AA3616*100%,"")</f>
        <v/>
      </c>
      <c r="AB3617" s="107" t="str">
        <f>IFERROR((AB3616-AB3614)/AB3616*100%,"")</f>
        <v/>
      </c>
      <c r="AC3617" s="194" t="str">
        <f t="shared" ref="AC3617" si="16002">IFERROR((AC3616-AC3615)/AC3616*100%,"")</f>
        <v/>
      </c>
      <c r="AD3617" s="194" t="str">
        <f t="shared" ref="AD3617" si="16003">IFERROR((AD3616-AD3615)/AD3616*100%,"")</f>
        <v/>
      </c>
      <c r="AE3617" s="194" t="str">
        <f t="shared" ref="AE3617" si="16004">IFERROR((AE3616-AE3615)/AE3616*100%,"")</f>
        <v/>
      </c>
      <c r="AF3617" s="194" t="str">
        <f t="shared" ref="AF3617" si="16005">IFERROR((AF3616-AF3615)/AF3616*100%,"")</f>
        <v/>
      </c>
      <c r="AG3617" s="194" t="str">
        <f t="shared" ref="AG3617" si="16006">IFERROR((AG3616-AG3615)/AG3616*100%,"")</f>
        <v/>
      </c>
      <c r="AH3617" s="194" t="str">
        <f t="shared" ref="AH3617" si="16007">IFERROR((AH3616-AH3615)/AH3616*100%,"")</f>
        <v/>
      </c>
      <c r="AI3617" s="194" t="str">
        <f t="shared" ref="AI3617" si="16008">IFERROR((AI3616-AI3615)/AI3616*100%,"")</f>
        <v/>
      </c>
      <c r="AJ3617" s="194" t="str">
        <f t="shared" ref="AJ3617" si="16009">IFERROR((AJ3616-AJ3615)/AJ3616*100%,"")</f>
        <v/>
      </c>
      <c r="AK3617" s="194" t="str">
        <f t="shared" ref="AK3617" si="16010">IFERROR((AK3616-AK3615)/AK3616*100%,"")</f>
        <v/>
      </c>
      <c r="AL3617" s="194" t="str">
        <f t="shared" ref="AL3617" si="16011">IFERROR((AL3616-AL3615)/AL3616*100%,"")</f>
        <v/>
      </c>
      <c r="AM3617" s="227" t="str">
        <f>IFERROR((AM3616-AM3614)/AM3616*100%,"")</f>
        <v/>
      </c>
    </row>
    <row r="3618" spans="1:39" s="45" customFormat="1" outlineLevel="1">
      <c r="B3618" s="115"/>
      <c r="C3618" s="32"/>
      <c r="D3618" s="33"/>
      <c r="E3618" s="33"/>
      <c r="F3618" s="33"/>
      <c r="G3618" s="33"/>
      <c r="H3618" s="18"/>
      <c r="I3618" s="44"/>
      <c r="J3618" s="34"/>
      <c r="K3618" s="34"/>
      <c r="L3618" s="34"/>
      <c r="M3618" s="34"/>
      <c r="N3618" s="34"/>
      <c r="O3618" s="34"/>
      <c r="P3618" s="34"/>
      <c r="Q3618" s="34"/>
      <c r="R3618" s="34"/>
      <c r="S3618" s="34"/>
      <c r="T3618" s="34"/>
      <c r="U3618" s="34"/>
      <c r="V3618" s="34"/>
      <c r="W3618" s="34"/>
      <c r="X3618" s="34"/>
      <c r="Y3618" s="34"/>
      <c r="Z3618" s="34"/>
      <c r="AA3618" s="34"/>
      <c r="AB3618" s="34"/>
      <c r="AC3618" s="195"/>
      <c r="AD3618" s="196"/>
      <c r="AE3618" s="196"/>
      <c r="AF3618" s="196"/>
      <c r="AG3618" s="196"/>
      <c r="AH3618" s="196"/>
      <c r="AI3618" s="196"/>
      <c r="AJ3618" s="196"/>
      <c r="AK3618" s="197"/>
      <c r="AL3618" s="196"/>
      <c r="AM3618" s="198"/>
    </row>
    <row r="3619" spans="1:39" s="6" customFormat="1" outlineLevel="1">
      <c r="B3619" s="116"/>
      <c r="C3619" s="35"/>
      <c r="D3619" s="36"/>
      <c r="E3619" s="36"/>
      <c r="F3619" s="36"/>
      <c r="G3619" s="36"/>
      <c r="H3619" s="37"/>
      <c r="I3619" s="38" t="s">
        <v>24</v>
      </c>
      <c r="J3619" s="21" t="e">
        <f>AVERAGE(J3599:J3600,J3602,J3604,J3606,J3608,J3610,J3612,J3614,J3616)</f>
        <v>#DIV/0!</v>
      </c>
      <c r="K3619" s="21" t="e">
        <f t="shared" ref="K3619:AB3619" si="16012">AVERAGE(K3599:K3600,K3602,K3604,K3606,K3608,K3610,K3612,K3614,K3616)</f>
        <v>#DIV/0!</v>
      </c>
      <c r="L3619" s="21" t="e">
        <f t="shared" si="16012"/>
        <v>#DIV/0!</v>
      </c>
      <c r="M3619" s="21" t="e">
        <f t="shared" si="16012"/>
        <v>#DIV/0!</v>
      </c>
      <c r="N3619" s="21" t="e">
        <f t="shared" si="16012"/>
        <v>#DIV/0!</v>
      </c>
      <c r="O3619" s="21" t="e">
        <f t="shared" si="16012"/>
        <v>#DIV/0!</v>
      </c>
      <c r="P3619" s="21" t="e">
        <f t="shared" si="16012"/>
        <v>#DIV/0!</v>
      </c>
      <c r="Q3619" s="21">
        <f t="shared" si="16012"/>
        <v>0</v>
      </c>
      <c r="R3619" s="21" t="e">
        <f t="shared" si="16012"/>
        <v>#DIV/0!</v>
      </c>
      <c r="S3619" s="21" t="e">
        <f t="shared" si="16012"/>
        <v>#DIV/0!</v>
      </c>
      <c r="T3619" s="21">
        <f t="shared" si="16012"/>
        <v>0</v>
      </c>
      <c r="U3619" s="21" t="e">
        <f t="shared" si="16012"/>
        <v>#DIV/0!</v>
      </c>
      <c r="V3619" s="21" t="e">
        <f t="shared" si="16012"/>
        <v>#DIV/0!</v>
      </c>
      <c r="W3619" s="21" t="e">
        <f t="shared" si="16012"/>
        <v>#DIV/0!</v>
      </c>
      <c r="X3619" s="21" t="e">
        <f t="shared" si="16012"/>
        <v>#DIV/0!</v>
      </c>
      <c r="Y3619" s="21" t="e">
        <f t="shared" si="16012"/>
        <v>#DIV/0!</v>
      </c>
      <c r="Z3619" s="21" t="e">
        <f t="shared" si="16012"/>
        <v>#DIV/0!</v>
      </c>
      <c r="AA3619" s="21" t="e">
        <f t="shared" si="16012"/>
        <v>#DIV/0!</v>
      </c>
      <c r="AB3619" s="21" t="e">
        <f t="shared" si="16012"/>
        <v>#DIV/0!</v>
      </c>
      <c r="AC3619" s="199"/>
      <c r="AD3619" s="200"/>
      <c r="AE3619" s="200"/>
      <c r="AF3619" s="200"/>
      <c r="AG3619" s="200"/>
      <c r="AH3619" s="200"/>
      <c r="AI3619" s="200"/>
      <c r="AJ3619" s="200"/>
      <c r="AK3619" s="201"/>
      <c r="AL3619" s="200"/>
      <c r="AM3619" s="202"/>
    </row>
    <row r="3620" spans="1:39" s="6" customFormat="1" outlineLevel="1">
      <c r="B3620" s="116"/>
      <c r="C3620" s="35"/>
      <c r="D3620" s="36"/>
      <c r="E3620" s="36"/>
      <c r="F3620" s="36"/>
      <c r="G3620" s="36"/>
      <c r="H3620" s="37"/>
      <c r="I3620" s="38" t="s">
        <v>26</v>
      </c>
      <c r="J3620" s="21">
        <f>MIN(J3599:J3600,J3602,J3604,J3606,J3608,J3610,J3612,J3614,J3616)</f>
        <v>0</v>
      </c>
      <c r="K3620" s="21">
        <f t="shared" ref="K3620:AB3620" si="16013">MIN(K3599:K3600,K3602,K3604,K3606,K3608,K3610,K3612,K3614,K3616)</f>
        <v>0</v>
      </c>
      <c r="L3620" s="21">
        <f t="shared" si="16013"/>
        <v>0</v>
      </c>
      <c r="M3620" s="21">
        <f t="shared" si="16013"/>
        <v>0</v>
      </c>
      <c r="N3620" s="21">
        <f t="shared" si="16013"/>
        <v>0</v>
      </c>
      <c r="O3620" s="21">
        <f t="shared" si="16013"/>
        <v>0</v>
      </c>
      <c r="P3620" s="21">
        <f t="shared" si="16013"/>
        <v>0</v>
      </c>
      <c r="Q3620" s="21">
        <f t="shared" si="16013"/>
        <v>0</v>
      </c>
      <c r="R3620" s="21">
        <f t="shared" si="16013"/>
        <v>0</v>
      </c>
      <c r="S3620" s="21">
        <f t="shared" si="16013"/>
        <v>0</v>
      </c>
      <c r="T3620" s="21">
        <f t="shared" si="16013"/>
        <v>0</v>
      </c>
      <c r="U3620" s="21">
        <f t="shared" si="16013"/>
        <v>0</v>
      </c>
      <c r="V3620" s="21">
        <f t="shared" si="16013"/>
        <v>0</v>
      </c>
      <c r="W3620" s="21">
        <f t="shared" si="16013"/>
        <v>0</v>
      </c>
      <c r="X3620" s="21" t="e">
        <f t="shared" si="16013"/>
        <v>#DIV/0!</v>
      </c>
      <c r="Y3620" s="21">
        <f t="shared" si="16013"/>
        <v>0</v>
      </c>
      <c r="Z3620" s="21">
        <f t="shared" si="16013"/>
        <v>0</v>
      </c>
      <c r="AA3620" s="21">
        <f t="shared" si="16013"/>
        <v>0</v>
      </c>
      <c r="AB3620" s="21">
        <f t="shared" si="16013"/>
        <v>0</v>
      </c>
      <c r="AC3620" s="199"/>
      <c r="AD3620" s="200"/>
      <c r="AE3620" s="200"/>
      <c r="AF3620" s="200"/>
      <c r="AG3620" s="200"/>
      <c r="AH3620" s="200"/>
      <c r="AI3620" s="200"/>
      <c r="AJ3620" s="200"/>
      <c r="AK3620" s="201"/>
      <c r="AL3620" s="200"/>
      <c r="AM3620" s="202"/>
    </row>
    <row r="3621" spans="1:39" s="6" customFormat="1" outlineLevel="1">
      <c r="B3621" s="116"/>
      <c r="C3621" s="35"/>
      <c r="D3621" s="36"/>
      <c r="E3621" s="36"/>
      <c r="F3621" s="36"/>
      <c r="G3621" s="36"/>
      <c r="H3621" s="37"/>
      <c r="I3621" s="38" t="s">
        <v>25</v>
      </c>
      <c r="J3621" s="21">
        <f>MAX(J3599:J3600,J3602,J3604,J3606,J3608,J3610,J3612,J3614,J3616)</f>
        <v>0</v>
      </c>
      <c r="K3621" s="21">
        <f t="shared" ref="K3621:AB3621" si="16014">MAX(K3599:K3600,K3602,K3604,K3606,K3608,K3610,K3612,K3614,K3616)</f>
        <v>0</v>
      </c>
      <c r="L3621" s="21">
        <f t="shared" si="16014"/>
        <v>0</v>
      </c>
      <c r="M3621" s="21">
        <f t="shared" si="16014"/>
        <v>0</v>
      </c>
      <c r="N3621" s="21">
        <f t="shared" si="16014"/>
        <v>0</v>
      </c>
      <c r="O3621" s="21">
        <f t="shared" si="16014"/>
        <v>0</v>
      </c>
      <c r="P3621" s="21">
        <f t="shared" si="16014"/>
        <v>0</v>
      </c>
      <c r="Q3621" s="21">
        <f t="shared" si="16014"/>
        <v>0</v>
      </c>
      <c r="R3621" s="21">
        <f t="shared" si="16014"/>
        <v>0</v>
      </c>
      <c r="S3621" s="21">
        <f t="shared" si="16014"/>
        <v>0</v>
      </c>
      <c r="T3621" s="21">
        <f t="shared" si="16014"/>
        <v>0</v>
      </c>
      <c r="U3621" s="21">
        <f t="shared" si="16014"/>
        <v>0</v>
      </c>
      <c r="V3621" s="21">
        <f t="shared" si="16014"/>
        <v>0</v>
      </c>
      <c r="W3621" s="21">
        <f t="shared" si="16014"/>
        <v>0</v>
      </c>
      <c r="X3621" s="21" t="e">
        <f t="shared" si="16014"/>
        <v>#DIV/0!</v>
      </c>
      <c r="Y3621" s="21">
        <f t="shared" si="16014"/>
        <v>0</v>
      </c>
      <c r="Z3621" s="21">
        <f t="shared" si="16014"/>
        <v>0</v>
      </c>
      <c r="AA3621" s="21">
        <f t="shared" si="16014"/>
        <v>0</v>
      </c>
      <c r="AB3621" s="21">
        <f t="shared" si="16014"/>
        <v>0</v>
      </c>
      <c r="AC3621" s="199"/>
      <c r="AD3621" s="200"/>
      <c r="AE3621" s="200"/>
      <c r="AF3621" s="200"/>
      <c r="AG3621" s="200"/>
      <c r="AH3621" s="200"/>
      <c r="AI3621" s="200"/>
      <c r="AJ3621" s="200"/>
      <c r="AK3621" s="201"/>
      <c r="AL3621" s="200"/>
      <c r="AM3621" s="202"/>
    </row>
    <row r="3622" spans="1:39" s="6" customFormat="1" outlineLevel="1">
      <c r="B3622" s="116"/>
      <c r="C3622" s="35"/>
      <c r="D3622" s="36"/>
      <c r="E3622" s="36"/>
      <c r="F3622" s="36"/>
      <c r="G3622" s="36"/>
      <c r="H3622" s="37"/>
      <c r="I3622" s="38"/>
      <c r="J3622" s="21"/>
      <c r="K3622" s="21"/>
      <c r="L3622" s="21"/>
      <c r="M3622" s="21"/>
      <c r="N3622" s="21"/>
      <c r="O3622" s="21"/>
      <c r="P3622" s="21"/>
      <c r="Q3622" s="21"/>
      <c r="R3622" s="21"/>
      <c r="S3622" s="21"/>
      <c r="T3622" s="21"/>
      <c r="U3622" s="21"/>
      <c r="V3622" s="21"/>
      <c r="W3622" s="21"/>
      <c r="X3622" s="21"/>
      <c r="Y3622" s="21"/>
      <c r="Z3622" s="21"/>
      <c r="AA3622" s="21"/>
      <c r="AB3622" s="21"/>
      <c r="AC3622" s="200"/>
      <c r="AD3622" s="200"/>
      <c r="AE3622" s="200"/>
      <c r="AF3622" s="200"/>
      <c r="AG3622" s="200"/>
      <c r="AH3622" s="200"/>
      <c r="AI3622" s="200"/>
      <c r="AJ3622" s="200"/>
      <c r="AK3622" s="200"/>
      <c r="AL3622" s="200"/>
      <c r="AM3622" s="202"/>
    </row>
    <row r="3623" spans="1:39" s="31" customFormat="1" ht="16.5" outlineLevel="1" thickBot="1">
      <c r="B3623" s="117"/>
      <c r="C3623" s="39"/>
      <c r="D3623" s="40"/>
      <c r="E3623" s="40"/>
      <c r="F3623" s="40"/>
      <c r="G3623" s="40"/>
      <c r="H3623" s="41"/>
      <c r="I3623" s="42"/>
      <c r="J3623" s="43"/>
      <c r="K3623" s="43"/>
      <c r="L3623" s="43"/>
      <c r="M3623" s="43"/>
      <c r="N3623" s="43"/>
      <c r="O3623" s="43"/>
      <c r="P3623" s="43"/>
      <c r="Q3623" s="43"/>
      <c r="R3623" s="43"/>
      <c r="S3623" s="43"/>
      <c r="T3623" s="43"/>
      <c r="U3623" s="43"/>
      <c r="V3623" s="43"/>
      <c r="W3623" s="43"/>
      <c r="X3623" s="43"/>
      <c r="Y3623" s="43"/>
      <c r="Z3623" s="43"/>
      <c r="AA3623" s="43"/>
      <c r="AB3623" s="43"/>
      <c r="AC3623" s="204"/>
      <c r="AD3623" s="204"/>
      <c r="AE3623" s="204"/>
      <c r="AF3623" s="204"/>
      <c r="AG3623" s="204"/>
      <c r="AH3623" s="204"/>
      <c r="AI3623" s="204"/>
      <c r="AJ3623" s="204"/>
      <c r="AK3623" s="204"/>
      <c r="AL3623" s="204"/>
      <c r="AM3623" s="205"/>
    </row>
    <row r="3624" spans="1:39" customFormat="1">
      <c r="B3624" s="118"/>
      <c r="C3624" s="28"/>
      <c r="D3624" s="19"/>
      <c r="E3624" s="19"/>
      <c r="F3624" s="19"/>
      <c r="G3624" s="19"/>
      <c r="H3624" s="29"/>
      <c r="I3624" s="20"/>
      <c r="J3624" s="30"/>
      <c r="K3624" s="30"/>
      <c r="L3624" s="30"/>
      <c r="M3624" s="30"/>
      <c r="N3624" s="30"/>
      <c r="O3624" s="30"/>
      <c r="P3624" s="30"/>
      <c r="Q3624" s="30"/>
      <c r="R3624" s="30"/>
      <c r="S3624" s="30"/>
      <c r="T3624" s="30"/>
      <c r="U3624" s="30"/>
      <c r="V3624" s="30"/>
      <c r="W3624" s="30"/>
      <c r="X3624" s="30"/>
      <c r="Y3624" s="30"/>
      <c r="Z3624" s="30"/>
      <c r="AA3624" s="30"/>
      <c r="AB3624" s="30"/>
      <c r="AC3624" s="206"/>
      <c r="AD3624" s="206"/>
      <c r="AE3624" s="206"/>
      <c r="AF3624" s="206"/>
      <c r="AG3624" s="206"/>
      <c r="AH3624" s="206"/>
      <c r="AI3624" s="206"/>
      <c r="AJ3624" s="206"/>
      <c r="AK3624" s="206"/>
      <c r="AL3624" s="206"/>
      <c r="AM3624" s="207"/>
    </row>
    <row r="3625" spans="1:39" customFormat="1" outlineLevel="1">
      <c r="B3625" s="114" t="s">
        <v>41</v>
      </c>
      <c r="C3625" s="28"/>
      <c r="D3625" s="19"/>
      <c r="E3625" s="19"/>
      <c r="F3625" s="19"/>
      <c r="G3625" s="19"/>
      <c r="H3625" s="29"/>
      <c r="I3625" s="20"/>
      <c r="J3625" s="30"/>
      <c r="K3625" s="30"/>
      <c r="L3625" s="30"/>
      <c r="M3625" s="30"/>
      <c r="N3625" s="30"/>
      <c r="O3625" s="30"/>
      <c r="P3625" s="30"/>
      <c r="Q3625" s="30"/>
      <c r="R3625" s="30"/>
      <c r="S3625" s="30"/>
      <c r="T3625" s="30"/>
      <c r="U3625" s="30"/>
      <c r="V3625" s="30"/>
      <c r="W3625" s="30"/>
      <c r="X3625" s="30"/>
      <c r="Y3625" s="30"/>
      <c r="Z3625" s="30"/>
      <c r="AA3625" s="30"/>
      <c r="AB3625" s="30"/>
      <c r="AC3625" s="206"/>
      <c r="AD3625" s="206"/>
      <c r="AE3625" s="206"/>
      <c r="AF3625" s="206"/>
      <c r="AG3625" s="206"/>
      <c r="AH3625" s="206"/>
      <c r="AI3625" s="206"/>
      <c r="AJ3625" s="206"/>
      <c r="AK3625" s="206"/>
      <c r="AL3625" s="206"/>
      <c r="AM3625" s="207"/>
    </row>
    <row r="3626" spans="1:39" customFormat="1" outlineLevel="1">
      <c r="A3626" t="str">
        <f>B3626&amp;C3626</f>
        <v>Surname, Forename1</v>
      </c>
      <c r="B3626" s="255" t="s">
        <v>28</v>
      </c>
      <c r="C3626" s="122">
        <v>1</v>
      </c>
      <c r="D3626" s="26" t="s">
        <v>22</v>
      </c>
      <c r="E3626" s="103"/>
      <c r="F3626" s="103"/>
      <c r="G3626" s="103"/>
      <c r="H3626" s="16"/>
      <c r="I3626" s="16"/>
      <c r="J3626" s="17"/>
      <c r="K3626" s="94"/>
      <c r="L3626" s="94"/>
      <c r="M3626" s="94"/>
      <c r="N3626" s="94"/>
      <c r="O3626" s="94"/>
      <c r="P3626" s="94"/>
      <c r="Q3626" s="17">
        <f>SUM(K3626:P3626)</f>
        <v>0</v>
      </c>
      <c r="R3626" s="94"/>
      <c r="S3626" s="94"/>
      <c r="T3626" s="17">
        <f>SUM(R3626:S3626)</f>
        <v>0</v>
      </c>
      <c r="U3626" s="17"/>
      <c r="V3626" s="94"/>
      <c r="W3626" s="17"/>
      <c r="X3626" s="94" t="e">
        <f>AVERAGE(V3626:W3626)</f>
        <v>#DIV/0!</v>
      </c>
      <c r="Y3626" s="17"/>
      <c r="Z3626" s="17"/>
      <c r="AA3626" s="17"/>
      <c r="AB3626" s="17"/>
      <c r="AC3626" s="190">
        <f>IF(J3626&lt;&gt;0,INT(25.4347*POWER((18-J3626),1.81)),0)</f>
        <v>0</v>
      </c>
      <c r="AD3626" s="190">
        <f>IF(Q3626&lt;&gt;0,INT(0.14354*POWER(((10*Q3626)-220),1.4)),0)</f>
        <v>0</v>
      </c>
      <c r="AE3626" s="190">
        <f>IF(T3626&lt;&gt;0,INT(51.39*POWER((T3626-1.5),1.05)),0)</f>
        <v>0</v>
      </c>
      <c r="AF3626" s="190">
        <f>IF(U3626&lt;&gt;0,INT(0.8465*POWER(((100*U3626)-75),1.42)),0)</f>
        <v>0</v>
      </c>
      <c r="AG3626" s="190" t="e">
        <f>IF(X3626&lt;&gt;0,INT(1.53775*POWER((82-X3626),1.81)),0)</f>
        <v>#DIV/0!</v>
      </c>
      <c r="AH3626" s="190">
        <f>IF(Y3626&lt;&gt;0,INT(5.74352*POWER((28.5-Y3626),1.92)),0)</f>
        <v>0</v>
      </c>
      <c r="AI3626" s="190">
        <f>IF(Z3626&lt;&gt;0,INT(12.91*POWER((Z3626-4),1.1)),0)</f>
        <v>0</v>
      </c>
      <c r="AJ3626" s="190">
        <f>IF(AA3626&lt;&gt;0,INT(0.2797*POWER(((100*AA3626)),1.35)),0)</f>
        <v>0</v>
      </c>
      <c r="AK3626" s="191">
        <f>IF(AB3626&lt;&gt;0,INT(100.14*POWER((AB3626-1),1.08)),0)</f>
        <v>0</v>
      </c>
      <c r="AL3626" s="208">
        <v>7</v>
      </c>
      <c r="AM3626" s="193" t="e">
        <f>SUM(AC3626:AK3626)</f>
        <v>#DIV/0!</v>
      </c>
    </row>
    <row r="3627" spans="1:39" customFormat="1" outlineLevel="1">
      <c r="A3627" t="str">
        <f>B3626&amp;C3627</f>
        <v>Surname, Forename2</v>
      </c>
      <c r="B3627" s="256"/>
      <c r="C3627" s="123">
        <v>2</v>
      </c>
      <c r="D3627" s="26" t="s">
        <v>22</v>
      </c>
      <c r="E3627" s="103"/>
      <c r="F3627" s="103"/>
      <c r="G3627" s="103"/>
      <c r="H3627" s="15"/>
      <c r="I3627" s="16"/>
      <c r="J3627" s="17"/>
      <c r="K3627" s="94"/>
      <c r="L3627" s="94"/>
      <c r="M3627" s="94"/>
      <c r="N3627" s="94"/>
      <c r="O3627" s="94"/>
      <c r="P3627" s="94"/>
      <c r="Q3627" s="17" t="str">
        <f>IF(SUM(K3627:P3627)=0,"",SUM(K3627:P3627))</f>
        <v/>
      </c>
      <c r="R3627" s="94"/>
      <c r="S3627" s="94"/>
      <c r="T3627" s="17" t="str">
        <f>IF(SUM(R3627:S3627)=0,"",SUM(R3627:S3627))</f>
        <v/>
      </c>
      <c r="U3627" s="17"/>
      <c r="V3627" s="94"/>
      <c r="W3627" s="17"/>
      <c r="X3627" s="94" t="str">
        <f>IFERROR(AVERAGE(V3627:W3627),"")</f>
        <v/>
      </c>
      <c r="Y3627" s="17"/>
      <c r="Z3627" s="17"/>
      <c r="AA3627" s="71"/>
      <c r="AB3627" s="17"/>
      <c r="AC3627" s="190" t="str">
        <f>IF(J3627="","",IF(J3627&lt;&gt;0,INT(25.4347*POWER((18-J3627),1.81)),0))</f>
        <v/>
      </c>
      <c r="AD3627" s="190" t="str">
        <f>IFERROR(IF(Q3627&lt;&gt;0,INT(0.14354*POWER(((10*Q3627)-220),1.4)),0),"")</f>
        <v/>
      </c>
      <c r="AE3627" s="190" t="str">
        <f>IFERROR(IF(T3627&lt;&gt;0,INT(51.39*POWER((T3627-1.5),1.05)),0),"")</f>
        <v/>
      </c>
      <c r="AF3627" s="190">
        <f>IF(U3627&lt;&gt;0,INT(0.8465*POWER(((100*U3627)-75),1.42)),0)</f>
        <v>0</v>
      </c>
      <c r="AG3627" s="190" t="str">
        <f>IFERROR(IF(X3627&lt;&gt;0,INT(1.53775*POWER((82-X3627),1.81)),0),"")</f>
        <v/>
      </c>
      <c r="AH3627" s="190" t="str">
        <f>IF(Y3627="","",IF(Y3627&lt;&gt;0,INT(5.74352*POWER((28.5-Y3627),1.92)),0))</f>
        <v/>
      </c>
      <c r="AI3627" s="190">
        <f>IF(Z3627&lt;&gt;0,INT(12.91*POWER((Z3627-4),1.1)),0)</f>
        <v>0</v>
      </c>
      <c r="AJ3627" s="190" t="str">
        <f>IF(AA3627="","",IF(AA3627&lt;&gt;0,INT(0.2797*POWER(((100*AA3627)),1.35)),0))</f>
        <v/>
      </c>
      <c r="AK3627" s="191" t="str">
        <f>IF(AB3627="","",IF(AB3627&lt;&gt;0,INT(100.14*POWER((AB3627-1),1.08)),0))</f>
        <v/>
      </c>
      <c r="AL3627" s="192">
        <f>COUNT(J3627,Q3627,T3627,X3627,Y3627,AA3627,AB3627)</f>
        <v>0</v>
      </c>
      <c r="AM3627" s="193" t="str">
        <f>IF(AL3627=0,"",SUM(AC3627:AK3627))</f>
        <v/>
      </c>
    </row>
    <row r="3628" spans="1:39" customFormat="1" outlineLevel="1">
      <c r="B3628" s="256"/>
      <c r="C3628" s="124" t="s">
        <v>65</v>
      </c>
      <c r="D3628" s="103"/>
      <c r="E3628" s="103"/>
      <c r="F3628" s="103"/>
      <c r="G3628" s="103"/>
      <c r="H3628" s="104"/>
      <c r="I3628" s="105"/>
      <c r="J3628" s="107" t="str">
        <f>IFERROR((J3626-J3627)/J3627*100%,"")</f>
        <v/>
      </c>
      <c r="K3628" s="107" t="str">
        <f>IFERROR((K3627-K3626)/K3627*100%,"")</f>
        <v/>
      </c>
      <c r="L3628" s="107" t="str">
        <f t="shared" ref="L3628:S3628" si="16015">IFERROR((L3627-L3626)/L3627*100%,"")</f>
        <v/>
      </c>
      <c r="M3628" s="107" t="str">
        <f t="shared" si="16015"/>
        <v/>
      </c>
      <c r="N3628" s="107" t="str">
        <f t="shared" si="16015"/>
        <v/>
      </c>
      <c r="O3628" s="107" t="str">
        <f t="shared" si="16015"/>
        <v/>
      </c>
      <c r="P3628" s="107" t="str">
        <f t="shared" si="16015"/>
        <v/>
      </c>
      <c r="Q3628" s="107" t="str">
        <f t="shared" si="16015"/>
        <v/>
      </c>
      <c r="R3628" s="107" t="str">
        <f t="shared" si="16015"/>
        <v/>
      </c>
      <c r="S3628" s="107" t="str">
        <f t="shared" si="16015"/>
        <v/>
      </c>
      <c r="T3628" s="107" t="str">
        <f>IFERROR((T3627-T3626)/T3627*100%,"")</f>
        <v/>
      </c>
      <c r="U3628" s="107" t="str">
        <f t="shared" ref="U3628" si="16016">IFERROR((U3627-U3626)/U3627*100%,"")</f>
        <v/>
      </c>
      <c r="V3628" s="107" t="str">
        <f>IFERROR((V3626-V3627)/V3627*100%,"")</f>
        <v/>
      </c>
      <c r="W3628" s="107" t="str">
        <f>IFERROR((W3626-W3627)/W3627*100%,"")</f>
        <v/>
      </c>
      <c r="X3628" s="107" t="str">
        <f>IFERROR((X3626-X3627)/X3627*100%,"")</f>
        <v/>
      </c>
      <c r="Y3628" s="107" t="str">
        <f>IFERROR((Y3626-Y3627)/Y3627*100%,"")</f>
        <v/>
      </c>
      <c r="Z3628" s="107" t="str">
        <f t="shared" ref="Z3628:AB3628" si="16017">IFERROR((Z3627-Z3626)/Z3627*100%,"")</f>
        <v/>
      </c>
      <c r="AA3628" s="107" t="str">
        <f t="shared" si="16017"/>
        <v/>
      </c>
      <c r="AB3628" s="107" t="str">
        <f t="shared" si="16017"/>
        <v/>
      </c>
      <c r="AC3628" s="194" t="str">
        <f t="shared" ref="AC3628" si="16018">IFERROR((AC3627-AC3626)/AC3627*100%,"")</f>
        <v/>
      </c>
      <c r="AD3628" s="194" t="str">
        <f t="shared" ref="AD3628" si="16019">IFERROR((AD3627-AD3626)/AD3627*100%,"")</f>
        <v/>
      </c>
      <c r="AE3628" s="194" t="str">
        <f t="shared" ref="AE3628" si="16020">IFERROR((AE3627-AE3626)/AE3627*100%,"")</f>
        <v/>
      </c>
      <c r="AF3628" s="194" t="str">
        <f t="shared" ref="AF3628" si="16021">IFERROR((AF3627-AF3626)/AF3627*100%,"")</f>
        <v/>
      </c>
      <c r="AG3628" s="194" t="str">
        <f t="shared" ref="AG3628" si="16022">IFERROR((AG3627-AG3626)/AG3627*100%,"")</f>
        <v/>
      </c>
      <c r="AH3628" s="194" t="str">
        <f t="shared" ref="AH3628" si="16023">IFERROR((AH3627-AH3626)/AH3627*100%,"")</f>
        <v/>
      </c>
      <c r="AI3628" s="194" t="str">
        <f t="shared" ref="AI3628" si="16024">IFERROR((AI3627-AI3626)/AI3627*100%,"")</f>
        <v/>
      </c>
      <c r="AJ3628" s="194" t="str">
        <f t="shared" ref="AJ3628" si="16025">IFERROR((AJ3627-AJ3626)/AJ3627*100%,"")</f>
        <v/>
      </c>
      <c r="AK3628" s="194" t="str">
        <f t="shared" ref="AK3628" si="16026">IFERROR((AK3627-AK3626)/AK3627*100%,"")</f>
        <v/>
      </c>
      <c r="AL3628" s="194" t="str">
        <f t="shared" ref="AL3628:AM3628" si="16027">IFERROR((AL3627-AL3626)/AL3627*100%,"")</f>
        <v/>
      </c>
      <c r="AM3628" s="228" t="str">
        <f t="shared" si="16027"/>
        <v/>
      </c>
    </row>
    <row r="3629" spans="1:39" customFormat="1" outlineLevel="1">
      <c r="A3629" t="str">
        <f>B3626&amp;C3629</f>
        <v>Surname, Forename3</v>
      </c>
      <c r="B3629" s="256"/>
      <c r="C3629" s="123">
        <v>3</v>
      </c>
      <c r="D3629" s="26" t="s">
        <v>22</v>
      </c>
      <c r="E3629" s="103"/>
      <c r="F3629" s="103"/>
      <c r="G3629" s="103"/>
      <c r="H3629" s="15"/>
      <c r="I3629" s="16"/>
      <c r="J3629" s="17"/>
      <c r="K3629" s="94"/>
      <c r="L3629" s="94"/>
      <c r="M3629" s="94"/>
      <c r="N3629" s="94"/>
      <c r="O3629" s="94"/>
      <c r="P3629" s="94"/>
      <c r="Q3629" s="17" t="str">
        <f>IF(SUM(K3629:P3629)=0,"",SUM(K3629:P3629))</f>
        <v/>
      </c>
      <c r="R3629" s="94"/>
      <c r="S3629" s="94"/>
      <c r="T3629" s="17" t="str">
        <f>IF(SUM(R3629:S3629)=0,"",SUM(R3629:S3629))</f>
        <v/>
      </c>
      <c r="U3629" s="17"/>
      <c r="V3629" s="94"/>
      <c r="W3629" s="17"/>
      <c r="X3629" s="94" t="str">
        <f>IFERROR(AVERAGE(V3629:W3629),"")</f>
        <v/>
      </c>
      <c r="Y3629" s="17"/>
      <c r="Z3629" s="17"/>
      <c r="AA3629" s="71"/>
      <c r="AB3629" s="17"/>
      <c r="AC3629" s="190" t="str">
        <f>IF(J3629="","",IF(J3629&lt;&gt;0,INT(25.4347*POWER((18-J3629),1.81)),0))</f>
        <v/>
      </c>
      <c r="AD3629" s="190" t="str">
        <f>IFERROR(IF(Q3629&lt;&gt;0,INT(0.14354*POWER(((10*Q3629)-220),1.4)),0),"")</f>
        <v/>
      </c>
      <c r="AE3629" s="190" t="str">
        <f>IFERROR(IF(T3629&lt;&gt;0,INT(51.39*POWER((T3629-1.5),1.05)),0),"")</f>
        <v/>
      </c>
      <c r="AF3629" s="190">
        <f>IF(U3629&lt;&gt;0,INT(0.8465*POWER(((100*U3629)-75),1.42)),0)</f>
        <v>0</v>
      </c>
      <c r="AG3629" s="190" t="str">
        <f>IFERROR(IF(X3629&lt;&gt;0,INT(1.53775*POWER((82-X3629),1.81)),0),"")</f>
        <v/>
      </c>
      <c r="AH3629" s="190" t="str">
        <f>IF(Y3629="","",IF(Y3629&lt;&gt;0,INT(5.74352*POWER((28.5-Y3629),1.92)),0))</f>
        <v/>
      </c>
      <c r="AI3629" s="190">
        <f>IF(Z3629&lt;&gt;0,INT(12.91*POWER((Z3629-4),1.1)),0)</f>
        <v>0</v>
      </c>
      <c r="AJ3629" s="190" t="str">
        <f>IF(AA3629="","",IF(AA3629&lt;&gt;0,INT(0.2797*POWER(((100*AA3629)),1.35)),0))</f>
        <v/>
      </c>
      <c r="AK3629" s="191" t="str">
        <f>IF(AB3629="","",IF(AB3629&lt;&gt;0,INT(100.14*POWER((AB3629-1),1.08)),0))</f>
        <v/>
      </c>
      <c r="AL3629" s="192">
        <f>COUNT(J3629,Q3629,T3629,X3629,Y3629,AA3629,AB3629)</f>
        <v>0</v>
      </c>
      <c r="AM3629" s="193" t="str">
        <f>IF(AL3629=0,"",SUM(AC3629:AK3629))</f>
        <v/>
      </c>
    </row>
    <row r="3630" spans="1:39" customFormat="1" outlineLevel="1">
      <c r="B3630" s="256"/>
      <c r="C3630" s="124" t="s">
        <v>65</v>
      </c>
      <c r="D3630" s="103"/>
      <c r="E3630" s="103"/>
      <c r="F3630" s="103"/>
      <c r="G3630" s="103"/>
      <c r="H3630" s="104"/>
      <c r="I3630" s="105"/>
      <c r="J3630" s="107" t="str">
        <f>IFERROR((J3627-J3629)/J3629*100%,"")</f>
        <v/>
      </c>
      <c r="K3630" s="107" t="str">
        <f t="shared" ref="K3630:T3630" si="16028">IFERROR((K3629-K3627)/K3629*100%,"")</f>
        <v/>
      </c>
      <c r="L3630" s="107" t="str">
        <f t="shared" si="16028"/>
        <v/>
      </c>
      <c r="M3630" s="107" t="str">
        <f t="shared" si="16028"/>
        <v/>
      </c>
      <c r="N3630" s="107" t="str">
        <f t="shared" si="16028"/>
        <v/>
      </c>
      <c r="O3630" s="107" t="str">
        <f t="shared" si="16028"/>
        <v/>
      </c>
      <c r="P3630" s="107" t="str">
        <f t="shared" si="16028"/>
        <v/>
      </c>
      <c r="Q3630" s="107" t="str">
        <f t="shared" si="16028"/>
        <v/>
      </c>
      <c r="R3630" s="107" t="str">
        <f t="shared" si="16028"/>
        <v/>
      </c>
      <c r="S3630" s="107" t="str">
        <f t="shared" si="16028"/>
        <v/>
      </c>
      <c r="T3630" s="107" t="str">
        <f t="shared" si="16028"/>
        <v/>
      </c>
      <c r="U3630" s="107" t="str">
        <f t="shared" ref="U3630" si="16029">IFERROR((U3629-U3628)/U3629*100%,"")</f>
        <v/>
      </c>
      <c r="V3630" s="107" t="str">
        <f>IFERROR((V3627-V3629)/V3629*100%,"")</f>
        <v/>
      </c>
      <c r="W3630" s="107" t="str">
        <f>IFERROR((W3627-W3629)/W3629*100%,"")</f>
        <v/>
      </c>
      <c r="X3630" s="107" t="str">
        <f>IFERROR((X3627-X3629)/X3629*100%,"")</f>
        <v/>
      </c>
      <c r="Y3630" s="107" t="str">
        <f>IFERROR((Y3627-Y3629)/Y3629*100%,"")</f>
        <v/>
      </c>
      <c r="Z3630" s="107" t="str">
        <f t="shared" ref="Z3630" si="16030">IFERROR((Z3629-Z3628)/Z3629*100%,"")</f>
        <v/>
      </c>
      <c r="AA3630" s="107" t="str">
        <f>IFERROR((AA3629-AA3627)/AA3629*100%,"")</f>
        <v/>
      </c>
      <c r="AB3630" s="107" t="str">
        <f>IFERROR((AB3629-AB3627)/AB3629*100%,"")</f>
        <v/>
      </c>
      <c r="AC3630" s="194" t="str">
        <f t="shared" ref="AC3630" si="16031">IFERROR((AC3629-AC3628)/AC3629*100%,"")</f>
        <v/>
      </c>
      <c r="AD3630" s="194" t="str">
        <f t="shared" ref="AD3630" si="16032">IFERROR((AD3629-AD3628)/AD3629*100%,"")</f>
        <v/>
      </c>
      <c r="AE3630" s="194" t="str">
        <f t="shared" ref="AE3630" si="16033">IFERROR((AE3629-AE3628)/AE3629*100%,"")</f>
        <v/>
      </c>
      <c r="AF3630" s="194" t="str">
        <f t="shared" ref="AF3630" si="16034">IFERROR((AF3629-AF3628)/AF3629*100%,"")</f>
        <v/>
      </c>
      <c r="AG3630" s="194" t="str">
        <f t="shared" ref="AG3630" si="16035">IFERROR((AG3629-AG3628)/AG3629*100%,"")</f>
        <v/>
      </c>
      <c r="AH3630" s="194" t="str">
        <f t="shared" ref="AH3630" si="16036">IFERROR((AH3629-AH3628)/AH3629*100%,"")</f>
        <v/>
      </c>
      <c r="AI3630" s="194" t="str">
        <f t="shared" ref="AI3630" si="16037">IFERROR((AI3629-AI3628)/AI3629*100%,"")</f>
        <v/>
      </c>
      <c r="AJ3630" s="194" t="str">
        <f t="shared" ref="AJ3630" si="16038">IFERROR((AJ3629-AJ3628)/AJ3629*100%,"")</f>
        <v/>
      </c>
      <c r="AK3630" s="194" t="str">
        <f t="shared" ref="AK3630" si="16039">IFERROR((AK3629-AK3628)/AK3629*100%,"")</f>
        <v/>
      </c>
      <c r="AL3630" s="194" t="str">
        <f t="shared" ref="AL3630" si="16040">IFERROR((AL3629-AL3628)/AL3629*100%,"")</f>
        <v/>
      </c>
      <c r="AM3630" s="227" t="str">
        <f>IFERROR((AM3629-AM3627)/AM3629*100%,"")</f>
        <v/>
      </c>
    </row>
    <row r="3631" spans="1:39" customFormat="1" outlineLevel="1">
      <c r="A3631" t="str">
        <f>B3626&amp;C3631</f>
        <v>Surname, Forename4</v>
      </c>
      <c r="B3631" s="256"/>
      <c r="C3631" s="123">
        <v>4</v>
      </c>
      <c r="D3631" s="26" t="s">
        <v>22</v>
      </c>
      <c r="E3631" s="103"/>
      <c r="F3631" s="103"/>
      <c r="G3631" s="103"/>
      <c r="H3631" s="15"/>
      <c r="I3631" s="16"/>
      <c r="J3631" s="17"/>
      <c r="K3631" s="94"/>
      <c r="L3631" s="94"/>
      <c r="M3631" s="94"/>
      <c r="N3631" s="94"/>
      <c r="O3631" s="94"/>
      <c r="P3631" s="94"/>
      <c r="Q3631" s="17" t="str">
        <f>IF(SUM(K3631:P3631)=0,"",SUM(K3631:P3631))</f>
        <v/>
      </c>
      <c r="R3631" s="94"/>
      <c r="S3631" s="94"/>
      <c r="T3631" s="17" t="str">
        <f>IF(SUM(R3631:S3631)=0,"",SUM(R3631:S3631))</f>
        <v/>
      </c>
      <c r="U3631" s="17"/>
      <c r="V3631" s="94"/>
      <c r="W3631" s="17"/>
      <c r="X3631" s="94" t="str">
        <f>IFERROR(AVERAGE(V3631:W3631),"")</f>
        <v/>
      </c>
      <c r="Y3631" s="17"/>
      <c r="Z3631" s="17"/>
      <c r="AA3631" s="71"/>
      <c r="AB3631" s="17"/>
      <c r="AC3631" s="190" t="str">
        <f>IF(J3631="","",IF(J3631&lt;&gt;0,INT(25.4347*POWER((18-J3631),1.81)),0))</f>
        <v/>
      </c>
      <c r="AD3631" s="190" t="str">
        <f>IFERROR(IF(Q3631&lt;&gt;0,INT(0.14354*POWER(((10*Q3631)-220),1.4)),0),"")</f>
        <v/>
      </c>
      <c r="AE3631" s="190" t="str">
        <f>IFERROR(IF(T3631&lt;&gt;0,INT(51.39*POWER((T3631-1.5),1.05)),0),"")</f>
        <v/>
      </c>
      <c r="AF3631" s="190">
        <f>IF(U3631&lt;&gt;0,INT(0.8465*POWER(((100*U3631)-75),1.42)),0)</f>
        <v>0</v>
      </c>
      <c r="AG3631" s="190" t="str">
        <f>IFERROR(IF(X3631&lt;&gt;0,INT(1.53775*POWER((82-X3631),1.81)),0),"")</f>
        <v/>
      </c>
      <c r="AH3631" s="190" t="str">
        <f>IF(Y3631="","",IF(Y3631&lt;&gt;0,INT(5.74352*POWER((28.5-Y3631),1.92)),0))</f>
        <v/>
      </c>
      <c r="AI3631" s="190">
        <f>IF(Z3631&lt;&gt;0,INT(12.91*POWER((Z3631-4),1.1)),0)</f>
        <v>0</v>
      </c>
      <c r="AJ3631" s="190" t="str">
        <f>IF(AA3631="","",IF(AA3631&lt;&gt;0,INT(0.2797*POWER(((100*AA3631)),1.35)),0))</f>
        <v/>
      </c>
      <c r="AK3631" s="191" t="str">
        <f>IF(AB3631="","",IF(AB3631&lt;&gt;0,INT(100.14*POWER((AB3631-1),1.08)),0))</f>
        <v/>
      </c>
      <c r="AL3631" s="192">
        <f>COUNT(J3631,Q3631,T3631,X3631,Y3631,AA3631,AB3631)</f>
        <v>0</v>
      </c>
      <c r="AM3631" s="193" t="str">
        <f>IF(AL3631=0,"",SUM(AC3631:AK3631))</f>
        <v/>
      </c>
    </row>
    <row r="3632" spans="1:39" customFormat="1" outlineLevel="1">
      <c r="B3632" s="256"/>
      <c r="C3632" s="124" t="s">
        <v>65</v>
      </c>
      <c r="D3632" s="103"/>
      <c r="E3632" s="103"/>
      <c r="F3632" s="103"/>
      <c r="G3632" s="103"/>
      <c r="H3632" s="104"/>
      <c r="I3632" s="105"/>
      <c r="J3632" s="107" t="str">
        <f>IFERROR((J3629-J3631)/J3631*100%,"")</f>
        <v/>
      </c>
      <c r="K3632" s="107" t="str">
        <f t="shared" ref="K3632:T3632" si="16041">IFERROR((K3631-K3629)/K3631*100%,"")</f>
        <v/>
      </c>
      <c r="L3632" s="107" t="str">
        <f t="shared" si="16041"/>
        <v/>
      </c>
      <c r="M3632" s="107" t="str">
        <f t="shared" si="16041"/>
        <v/>
      </c>
      <c r="N3632" s="107" t="str">
        <f t="shared" si="16041"/>
        <v/>
      </c>
      <c r="O3632" s="107" t="str">
        <f t="shared" si="16041"/>
        <v/>
      </c>
      <c r="P3632" s="107" t="str">
        <f t="shared" si="16041"/>
        <v/>
      </c>
      <c r="Q3632" s="107" t="str">
        <f t="shared" si="16041"/>
        <v/>
      </c>
      <c r="R3632" s="107" t="str">
        <f t="shared" si="16041"/>
        <v/>
      </c>
      <c r="S3632" s="107" t="str">
        <f t="shared" si="16041"/>
        <v/>
      </c>
      <c r="T3632" s="107" t="str">
        <f t="shared" si="16041"/>
        <v/>
      </c>
      <c r="U3632" s="107" t="str">
        <f t="shared" ref="U3632" si="16042">IFERROR((U3631-U3630)/U3631*100%,"")</f>
        <v/>
      </c>
      <c r="V3632" s="107" t="str">
        <f>IFERROR((V3629-V3631)/V3631*100%,"")</f>
        <v/>
      </c>
      <c r="W3632" s="107" t="str">
        <f>IFERROR((W3629-W3631)/W3631*100%,"")</f>
        <v/>
      </c>
      <c r="X3632" s="107" t="str">
        <f>IFERROR((X3629-X3631)/X3631*100%,"")</f>
        <v/>
      </c>
      <c r="Y3632" s="107" t="str">
        <f>IFERROR((Y3629-Y3631)/Y3631*100%,"")</f>
        <v/>
      </c>
      <c r="Z3632" s="107" t="str">
        <f t="shared" ref="Z3632" si="16043">IFERROR((Z3631-Z3630)/Z3631*100%,"")</f>
        <v/>
      </c>
      <c r="AA3632" s="107" t="str">
        <f>IFERROR((AA3631-AA3629)/AA3631*100%,"")</f>
        <v/>
      </c>
      <c r="AB3632" s="107" t="str">
        <f>IFERROR((AB3631-AB3629)/AB3631*100%,"")</f>
        <v/>
      </c>
      <c r="AC3632" s="194" t="str">
        <f t="shared" ref="AC3632" si="16044">IFERROR((AC3631-AC3630)/AC3631*100%,"")</f>
        <v/>
      </c>
      <c r="AD3632" s="194" t="str">
        <f t="shared" ref="AD3632" si="16045">IFERROR((AD3631-AD3630)/AD3631*100%,"")</f>
        <v/>
      </c>
      <c r="AE3632" s="194" t="str">
        <f t="shared" ref="AE3632" si="16046">IFERROR((AE3631-AE3630)/AE3631*100%,"")</f>
        <v/>
      </c>
      <c r="AF3632" s="194" t="str">
        <f t="shared" ref="AF3632" si="16047">IFERROR((AF3631-AF3630)/AF3631*100%,"")</f>
        <v/>
      </c>
      <c r="AG3632" s="194" t="str">
        <f t="shared" ref="AG3632" si="16048">IFERROR((AG3631-AG3630)/AG3631*100%,"")</f>
        <v/>
      </c>
      <c r="AH3632" s="194" t="str">
        <f t="shared" ref="AH3632" si="16049">IFERROR((AH3631-AH3630)/AH3631*100%,"")</f>
        <v/>
      </c>
      <c r="AI3632" s="194" t="str">
        <f t="shared" ref="AI3632" si="16050">IFERROR((AI3631-AI3630)/AI3631*100%,"")</f>
        <v/>
      </c>
      <c r="AJ3632" s="194" t="str">
        <f t="shared" ref="AJ3632" si="16051">IFERROR((AJ3631-AJ3630)/AJ3631*100%,"")</f>
        <v/>
      </c>
      <c r="AK3632" s="194" t="str">
        <f t="shared" ref="AK3632" si="16052">IFERROR((AK3631-AK3630)/AK3631*100%,"")</f>
        <v/>
      </c>
      <c r="AL3632" s="194" t="str">
        <f t="shared" ref="AL3632" si="16053">IFERROR((AL3631-AL3630)/AL3631*100%,"")</f>
        <v/>
      </c>
      <c r="AM3632" s="227" t="str">
        <f>IFERROR((AM3631-AM3629)/AM3631*100%,"")</f>
        <v/>
      </c>
    </row>
    <row r="3633" spans="1:39" customFormat="1" outlineLevel="1">
      <c r="A3633" t="str">
        <f>B3626&amp;C3633</f>
        <v>Surname, Forename5</v>
      </c>
      <c r="B3633" s="256"/>
      <c r="C3633" s="123">
        <v>5</v>
      </c>
      <c r="D3633" s="26" t="s">
        <v>22</v>
      </c>
      <c r="E3633" s="103"/>
      <c r="F3633" s="103"/>
      <c r="G3633" s="103"/>
      <c r="H3633" s="15"/>
      <c r="I3633" s="16"/>
      <c r="J3633" s="17"/>
      <c r="K3633" s="94"/>
      <c r="L3633" s="94"/>
      <c r="M3633" s="94"/>
      <c r="N3633" s="94"/>
      <c r="O3633" s="94"/>
      <c r="P3633" s="94"/>
      <c r="Q3633" s="17" t="str">
        <f>IF(SUM(K3633:P3633)=0,"",SUM(K3633:P3633))</f>
        <v/>
      </c>
      <c r="R3633" s="94"/>
      <c r="S3633" s="94"/>
      <c r="T3633" s="17" t="str">
        <f>IF(SUM(R3633:S3633)=0,"",SUM(R3633:S3633))</f>
        <v/>
      </c>
      <c r="U3633" s="17"/>
      <c r="V3633" s="94"/>
      <c r="W3633" s="17"/>
      <c r="X3633" s="94" t="str">
        <f>IFERROR(AVERAGE(V3633:W3633),"")</f>
        <v/>
      </c>
      <c r="Y3633" s="17"/>
      <c r="Z3633" s="17"/>
      <c r="AA3633" s="71"/>
      <c r="AB3633" s="17"/>
      <c r="AC3633" s="190" t="str">
        <f>IF(J3633="","",IF(J3633&lt;&gt;0,INT(25.4347*POWER((18-J3633),1.81)),0))</f>
        <v/>
      </c>
      <c r="AD3633" s="190" t="str">
        <f>IFERROR(IF(Q3633&lt;&gt;0,INT(0.14354*POWER(((10*Q3633)-220),1.4)),0),"")</f>
        <v/>
      </c>
      <c r="AE3633" s="190" t="str">
        <f>IFERROR(IF(T3633&lt;&gt;0,INT(51.39*POWER((T3633-1.5),1.05)),0),"")</f>
        <v/>
      </c>
      <c r="AF3633" s="190">
        <f>IF(U3633&lt;&gt;0,INT(0.8465*POWER(((100*U3633)-75),1.42)),0)</f>
        <v>0</v>
      </c>
      <c r="AG3633" s="190" t="str">
        <f>IFERROR(IF(X3633&lt;&gt;0,INT(1.53775*POWER((82-X3633),1.81)),0),"")</f>
        <v/>
      </c>
      <c r="AH3633" s="190" t="str">
        <f>IF(Y3633="","",IF(Y3633&lt;&gt;0,INT(5.74352*POWER((28.5-Y3633),1.92)),0))</f>
        <v/>
      </c>
      <c r="AI3633" s="190">
        <f>IF(Z3633&lt;&gt;0,INT(12.91*POWER((Z3633-4),1.1)),0)</f>
        <v>0</v>
      </c>
      <c r="AJ3633" s="190" t="str">
        <f>IF(AA3633="","",IF(AA3633&lt;&gt;0,INT(0.2797*POWER(((100*AA3633)),1.35)),0))</f>
        <v/>
      </c>
      <c r="AK3633" s="191" t="str">
        <f>IF(AB3633="","",IF(AB3633&lt;&gt;0,INT(100.14*POWER((AB3633-1),1.08)),0))</f>
        <v/>
      </c>
      <c r="AL3633" s="192">
        <f>COUNT(J3633,Q3633,T3633,X3633,Y3633,AA3633,AB3633)</f>
        <v>0</v>
      </c>
      <c r="AM3633" s="193" t="str">
        <f>IF(AL3633=0,"",SUM(AC3633:AK3633))</f>
        <v/>
      </c>
    </row>
    <row r="3634" spans="1:39" customFormat="1" outlineLevel="1">
      <c r="B3634" s="256"/>
      <c r="C3634" s="124" t="s">
        <v>65</v>
      </c>
      <c r="D3634" s="103"/>
      <c r="E3634" s="103"/>
      <c r="F3634" s="103"/>
      <c r="G3634" s="103"/>
      <c r="H3634" s="104"/>
      <c r="I3634" s="105"/>
      <c r="J3634" s="107" t="str">
        <f>IFERROR((J3631-J3633)/J3633*100%,"")</f>
        <v/>
      </c>
      <c r="K3634" s="107" t="str">
        <f t="shared" ref="K3634:T3634" si="16054">IFERROR((K3633-K3631)/K3633*100%,"")</f>
        <v/>
      </c>
      <c r="L3634" s="107" t="str">
        <f t="shared" si="16054"/>
        <v/>
      </c>
      <c r="M3634" s="107" t="str">
        <f t="shared" si="16054"/>
        <v/>
      </c>
      <c r="N3634" s="107" t="str">
        <f t="shared" si="16054"/>
        <v/>
      </c>
      <c r="O3634" s="107" t="str">
        <f t="shared" si="16054"/>
        <v/>
      </c>
      <c r="P3634" s="107" t="str">
        <f t="shared" si="16054"/>
        <v/>
      </c>
      <c r="Q3634" s="107" t="str">
        <f t="shared" si="16054"/>
        <v/>
      </c>
      <c r="R3634" s="107" t="str">
        <f t="shared" si="16054"/>
        <v/>
      </c>
      <c r="S3634" s="107" t="str">
        <f t="shared" si="16054"/>
        <v/>
      </c>
      <c r="T3634" s="107" t="str">
        <f t="shared" si="16054"/>
        <v/>
      </c>
      <c r="U3634" s="107" t="str">
        <f t="shared" ref="U3634" si="16055">IFERROR((U3633-U3632)/U3633*100%,"")</f>
        <v/>
      </c>
      <c r="V3634" s="107" t="str">
        <f>IFERROR((V3631-V3633)/V3633*100%,"")</f>
        <v/>
      </c>
      <c r="W3634" s="107" t="str">
        <f>IFERROR((W3631-W3633)/W3633*100%,"")</f>
        <v/>
      </c>
      <c r="X3634" s="107" t="str">
        <f>IFERROR((X3631-X3633)/X3633*100%,"")</f>
        <v/>
      </c>
      <c r="Y3634" s="107" t="str">
        <f>IFERROR((Y3631-Y3633)/Y3633*100%,"")</f>
        <v/>
      </c>
      <c r="Z3634" s="107" t="str">
        <f t="shared" ref="Z3634" si="16056">IFERROR((Z3633-Z3632)/Z3633*100%,"")</f>
        <v/>
      </c>
      <c r="AA3634" s="107" t="str">
        <f>IFERROR((AA3633-AA3631)/AA3633*100%,"")</f>
        <v/>
      </c>
      <c r="AB3634" s="107" t="str">
        <f>IFERROR((AB3633-AB3631)/AB3633*100%,"")</f>
        <v/>
      </c>
      <c r="AC3634" s="194" t="str">
        <f t="shared" ref="AC3634" si="16057">IFERROR((AC3633-AC3632)/AC3633*100%,"")</f>
        <v/>
      </c>
      <c r="AD3634" s="194" t="str">
        <f t="shared" ref="AD3634" si="16058">IFERROR((AD3633-AD3632)/AD3633*100%,"")</f>
        <v/>
      </c>
      <c r="AE3634" s="194" t="str">
        <f t="shared" ref="AE3634" si="16059">IFERROR((AE3633-AE3632)/AE3633*100%,"")</f>
        <v/>
      </c>
      <c r="AF3634" s="194" t="str">
        <f t="shared" ref="AF3634" si="16060">IFERROR((AF3633-AF3632)/AF3633*100%,"")</f>
        <v/>
      </c>
      <c r="AG3634" s="194" t="str">
        <f t="shared" ref="AG3634" si="16061">IFERROR((AG3633-AG3632)/AG3633*100%,"")</f>
        <v/>
      </c>
      <c r="AH3634" s="194" t="str">
        <f t="shared" ref="AH3634" si="16062">IFERROR((AH3633-AH3632)/AH3633*100%,"")</f>
        <v/>
      </c>
      <c r="AI3634" s="194" t="str">
        <f t="shared" ref="AI3634" si="16063">IFERROR((AI3633-AI3632)/AI3633*100%,"")</f>
        <v/>
      </c>
      <c r="AJ3634" s="194" t="str">
        <f t="shared" ref="AJ3634" si="16064">IFERROR((AJ3633-AJ3632)/AJ3633*100%,"")</f>
        <v/>
      </c>
      <c r="AK3634" s="194" t="str">
        <f t="shared" ref="AK3634" si="16065">IFERROR((AK3633-AK3632)/AK3633*100%,"")</f>
        <v/>
      </c>
      <c r="AL3634" s="194" t="str">
        <f t="shared" ref="AL3634" si="16066">IFERROR((AL3633-AL3632)/AL3633*100%,"")</f>
        <v/>
      </c>
      <c r="AM3634" s="227" t="str">
        <f>IFERROR((AM3633-AM3631)/AM3633*100%,"")</f>
        <v/>
      </c>
    </row>
    <row r="3635" spans="1:39" customFormat="1" outlineLevel="1">
      <c r="A3635" t="str">
        <f>B3626&amp;C3635</f>
        <v>Surname, Forename6</v>
      </c>
      <c r="B3635" s="256"/>
      <c r="C3635" s="123">
        <v>6</v>
      </c>
      <c r="D3635" s="26" t="s">
        <v>22</v>
      </c>
      <c r="E3635" s="103"/>
      <c r="F3635" s="103"/>
      <c r="G3635" s="103"/>
      <c r="H3635" s="15"/>
      <c r="I3635" s="16"/>
      <c r="J3635" s="17"/>
      <c r="K3635" s="94"/>
      <c r="L3635" s="94"/>
      <c r="M3635" s="94"/>
      <c r="N3635" s="94"/>
      <c r="O3635" s="94"/>
      <c r="P3635" s="94"/>
      <c r="Q3635" s="17" t="str">
        <f>IF(SUM(K3635:P3635)=0,"",SUM(K3635:P3635))</f>
        <v/>
      </c>
      <c r="R3635" s="94"/>
      <c r="S3635" s="94"/>
      <c r="T3635" s="17" t="str">
        <f>IF(SUM(R3635:S3635)=0,"",SUM(R3635:S3635))</f>
        <v/>
      </c>
      <c r="U3635" s="17"/>
      <c r="V3635" s="94"/>
      <c r="W3635" s="17"/>
      <c r="X3635" s="94" t="str">
        <f>IFERROR(AVERAGE(V3635:W3635),"")</f>
        <v/>
      </c>
      <c r="Y3635" s="17"/>
      <c r="Z3635" s="17"/>
      <c r="AA3635" s="71"/>
      <c r="AB3635" s="17"/>
      <c r="AC3635" s="190" t="str">
        <f>IF(J3635="","",IF(J3635&lt;&gt;0,INT(25.4347*POWER((18-J3635),1.81)),0))</f>
        <v/>
      </c>
      <c r="AD3635" s="190" t="str">
        <f>IFERROR(IF(Q3635&lt;&gt;0,INT(0.14354*POWER(((10*Q3635)-220),1.4)),0),"")</f>
        <v/>
      </c>
      <c r="AE3635" s="190" t="str">
        <f>IFERROR(IF(T3635&lt;&gt;0,INT(51.39*POWER((T3635-1.5),1.05)),0),"")</f>
        <v/>
      </c>
      <c r="AF3635" s="190">
        <f>IF(U3635&lt;&gt;0,INT(0.8465*POWER(((100*U3635)-75),1.42)),0)</f>
        <v>0</v>
      </c>
      <c r="AG3635" s="190" t="str">
        <f>IFERROR(IF(X3635&lt;&gt;0,INT(1.53775*POWER((82-X3635),1.81)),0),"")</f>
        <v/>
      </c>
      <c r="AH3635" s="190" t="str">
        <f>IF(Y3635="","",IF(Y3635&lt;&gt;0,INT(5.74352*POWER((28.5-Y3635),1.92)),0))</f>
        <v/>
      </c>
      <c r="AI3635" s="190">
        <f>IF(Z3635&lt;&gt;0,INT(12.91*POWER((Z3635-4),1.1)),0)</f>
        <v>0</v>
      </c>
      <c r="AJ3635" s="190" t="str">
        <f>IF(AA3635="","",IF(AA3635&lt;&gt;0,INT(0.2797*POWER(((100*AA3635)),1.35)),0))</f>
        <v/>
      </c>
      <c r="AK3635" s="191" t="str">
        <f>IF(AB3635="","",IF(AB3635&lt;&gt;0,INT(100.14*POWER((AB3635-1),1.08)),0))</f>
        <v/>
      </c>
      <c r="AL3635" s="192">
        <f>COUNT(J3635,Q3635,T3635,X3635,Y3635,AA3635,AB3635)</f>
        <v>0</v>
      </c>
      <c r="AM3635" s="193" t="str">
        <f>IF(AL3635=0,"",SUM(AC3635:AK3635))</f>
        <v/>
      </c>
    </row>
    <row r="3636" spans="1:39" customFormat="1" outlineLevel="1">
      <c r="B3636" s="256"/>
      <c r="C3636" s="124" t="s">
        <v>65</v>
      </c>
      <c r="D3636" s="103"/>
      <c r="E3636" s="103"/>
      <c r="F3636" s="103"/>
      <c r="G3636" s="103"/>
      <c r="H3636" s="104"/>
      <c r="I3636" s="105"/>
      <c r="J3636" s="107" t="str">
        <f>IFERROR((J3633-J3635)/J3635*100%,"")</f>
        <v/>
      </c>
      <c r="K3636" s="107" t="str">
        <f t="shared" ref="K3636:T3636" si="16067">IFERROR((K3635-K3633)/K3635*100%,"")</f>
        <v/>
      </c>
      <c r="L3636" s="107" t="str">
        <f t="shared" si="16067"/>
        <v/>
      </c>
      <c r="M3636" s="107" t="str">
        <f t="shared" si="16067"/>
        <v/>
      </c>
      <c r="N3636" s="107" t="str">
        <f t="shared" si="16067"/>
        <v/>
      </c>
      <c r="O3636" s="107" t="str">
        <f t="shared" si="16067"/>
        <v/>
      </c>
      <c r="P3636" s="107" t="str">
        <f t="shared" si="16067"/>
        <v/>
      </c>
      <c r="Q3636" s="107" t="str">
        <f t="shared" si="16067"/>
        <v/>
      </c>
      <c r="R3636" s="107" t="str">
        <f t="shared" si="16067"/>
        <v/>
      </c>
      <c r="S3636" s="107" t="str">
        <f t="shared" si="16067"/>
        <v/>
      </c>
      <c r="T3636" s="107" t="str">
        <f t="shared" si="16067"/>
        <v/>
      </c>
      <c r="U3636" s="107" t="str">
        <f t="shared" ref="U3636" si="16068">IFERROR((U3635-U3634)/U3635*100%,"")</f>
        <v/>
      </c>
      <c r="V3636" s="107" t="str">
        <f>IFERROR((V3633-V3635)/V3635*100%,"")</f>
        <v/>
      </c>
      <c r="W3636" s="107" t="str">
        <f>IFERROR((W3633-W3635)/W3635*100%,"")</f>
        <v/>
      </c>
      <c r="X3636" s="107" t="str">
        <f>IFERROR((X3633-X3635)/X3635*100%,"")</f>
        <v/>
      </c>
      <c r="Y3636" s="107" t="str">
        <f>IFERROR((Y3633-Y3635)/Y3635*100%,"")</f>
        <v/>
      </c>
      <c r="Z3636" s="107" t="str">
        <f t="shared" ref="Z3636" si="16069">IFERROR((Z3635-Z3634)/Z3635*100%,"")</f>
        <v/>
      </c>
      <c r="AA3636" s="107" t="str">
        <f>IFERROR((AA3635-AA3633)/AA3635*100%,"")</f>
        <v/>
      </c>
      <c r="AB3636" s="107" t="str">
        <f>IFERROR((AB3635-AB3633)/AB3635*100%,"")</f>
        <v/>
      </c>
      <c r="AC3636" s="194" t="str">
        <f t="shared" ref="AC3636" si="16070">IFERROR((AC3635-AC3634)/AC3635*100%,"")</f>
        <v/>
      </c>
      <c r="AD3636" s="194" t="str">
        <f t="shared" ref="AD3636" si="16071">IFERROR((AD3635-AD3634)/AD3635*100%,"")</f>
        <v/>
      </c>
      <c r="AE3636" s="194" t="str">
        <f t="shared" ref="AE3636" si="16072">IFERROR((AE3635-AE3634)/AE3635*100%,"")</f>
        <v/>
      </c>
      <c r="AF3636" s="194" t="str">
        <f t="shared" ref="AF3636" si="16073">IFERROR((AF3635-AF3634)/AF3635*100%,"")</f>
        <v/>
      </c>
      <c r="AG3636" s="194" t="str">
        <f t="shared" ref="AG3636" si="16074">IFERROR((AG3635-AG3634)/AG3635*100%,"")</f>
        <v/>
      </c>
      <c r="AH3636" s="194" t="str">
        <f t="shared" ref="AH3636" si="16075">IFERROR((AH3635-AH3634)/AH3635*100%,"")</f>
        <v/>
      </c>
      <c r="AI3636" s="194" t="str">
        <f t="shared" ref="AI3636" si="16076">IFERROR((AI3635-AI3634)/AI3635*100%,"")</f>
        <v/>
      </c>
      <c r="AJ3636" s="194" t="str">
        <f t="shared" ref="AJ3636" si="16077">IFERROR((AJ3635-AJ3634)/AJ3635*100%,"")</f>
        <v/>
      </c>
      <c r="AK3636" s="194" t="str">
        <f t="shared" ref="AK3636" si="16078">IFERROR((AK3635-AK3634)/AK3635*100%,"")</f>
        <v/>
      </c>
      <c r="AL3636" s="194" t="str">
        <f t="shared" ref="AL3636" si="16079">IFERROR((AL3635-AL3634)/AL3635*100%,"")</f>
        <v/>
      </c>
      <c r="AM3636" s="227" t="str">
        <f>IFERROR((AM3635-AM3633)/AM3635*100%,"")</f>
        <v/>
      </c>
    </row>
    <row r="3637" spans="1:39" customFormat="1" outlineLevel="1">
      <c r="A3637" t="str">
        <f>B3626&amp;C3637</f>
        <v>Surname, Forename7</v>
      </c>
      <c r="B3637" s="256"/>
      <c r="C3637" s="123">
        <v>7</v>
      </c>
      <c r="D3637" s="26" t="s">
        <v>22</v>
      </c>
      <c r="E3637" s="103"/>
      <c r="F3637" s="103"/>
      <c r="G3637" s="103"/>
      <c r="H3637" s="15"/>
      <c r="I3637" s="16"/>
      <c r="J3637" s="17"/>
      <c r="K3637" s="94"/>
      <c r="L3637" s="94"/>
      <c r="M3637" s="94"/>
      <c r="N3637" s="94"/>
      <c r="O3637" s="94"/>
      <c r="P3637" s="94"/>
      <c r="Q3637" s="17" t="str">
        <f>IF(SUM(K3637:P3637)=0,"",SUM(K3637:P3637))</f>
        <v/>
      </c>
      <c r="R3637" s="94"/>
      <c r="S3637" s="94"/>
      <c r="T3637" s="17" t="str">
        <f>IF(SUM(R3637:S3637)=0,"",SUM(R3637:S3637))</f>
        <v/>
      </c>
      <c r="U3637" s="17"/>
      <c r="V3637" s="94"/>
      <c r="W3637" s="17"/>
      <c r="X3637" s="94" t="str">
        <f>IFERROR(AVERAGE(V3637:W3637),"")</f>
        <v/>
      </c>
      <c r="Y3637" s="17"/>
      <c r="Z3637" s="17"/>
      <c r="AA3637" s="71"/>
      <c r="AB3637" s="17"/>
      <c r="AC3637" s="190" t="str">
        <f>IF(J3637="","",IF(J3637&lt;&gt;0,INT(25.4347*POWER((18-J3637),1.81)),0))</f>
        <v/>
      </c>
      <c r="AD3637" s="190" t="str">
        <f>IFERROR(IF(Q3637&lt;&gt;0,INT(0.14354*POWER(((10*Q3637)-220),1.4)),0),"")</f>
        <v/>
      </c>
      <c r="AE3637" s="190" t="str">
        <f>IFERROR(IF(T3637&lt;&gt;0,INT(51.39*POWER((T3637-1.5),1.05)),0),"")</f>
        <v/>
      </c>
      <c r="AF3637" s="190">
        <f>IF(U3637&lt;&gt;0,INT(0.8465*POWER(((100*U3637)-75),1.42)),0)</f>
        <v>0</v>
      </c>
      <c r="AG3637" s="190" t="str">
        <f>IFERROR(IF(X3637&lt;&gt;0,INT(1.53775*POWER((82-X3637),1.81)),0),"")</f>
        <v/>
      </c>
      <c r="AH3637" s="190" t="str">
        <f>IF(Y3637="","",IF(Y3637&lt;&gt;0,INT(5.74352*POWER((28.5-Y3637),1.92)),0))</f>
        <v/>
      </c>
      <c r="AI3637" s="190">
        <f>IF(Z3637&lt;&gt;0,INT(12.91*POWER((Z3637-4),1.1)),0)</f>
        <v>0</v>
      </c>
      <c r="AJ3637" s="190" t="str">
        <f>IF(AA3637="","",IF(AA3637&lt;&gt;0,INT(0.2797*POWER(((100*AA3637)),1.35)),0))</f>
        <v/>
      </c>
      <c r="AK3637" s="191" t="str">
        <f>IF(AB3637="","",IF(AB3637&lt;&gt;0,INT(100.14*POWER((AB3637-1),1.08)),0))</f>
        <v/>
      </c>
      <c r="AL3637" s="192">
        <f>COUNT(J3637,Q3637,T3637,X3637,Y3637,AA3637,AB3637)</f>
        <v>0</v>
      </c>
      <c r="AM3637" s="193" t="str">
        <f>IF(AL3637=0,"",SUM(AC3637:AK3637))</f>
        <v/>
      </c>
    </row>
    <row r="3638" spans="1:39" customFormat="1" outlineLevel="1">
      <c r="B3638" s="256"/>
      <c r="C3638" s="124" t="s">
        <v>65</v>
      </c>
      <c r="D3638" s="103"/>
      <c r="E3638" s="103"/>
      <c r="F3638" s="103"/>
      <c r="G3638" s="103"/>
      <c r="H3638" s="104"/>
      <c r="I3638" s="105"/>
      <c r="J3638" s="107" t="str">
        <f>IFERROR((J3635-J3637)/J3637*100%,"")</f>
        <v/>
      </c>
      <c r="K3638" s="107" t="str">
        <f t="shared" ref="K3638:T3638" si="16080">IFERROR((K3637-K3635)/K3637*100%,"")</f>
        <v/>
      </c>
      <c r="L3638" s="107" t="str">
        <f t="shared" si="16080"/>
        <v/>
      </c>
      <c r="M3638" s="107" t="str">
        <f t="shared" si="16080"/>
        <v/>
      </c>
      <c r="N3638" s="107" t="str">
        <f t="shared" si="16080"/>
        <v/>
      </c>
      <c r="O3638" s="107" t="str">
        <f t="shared" si="16080"/>
        <v/>
      </c>
      <c r="P3638" s="107" t="str">
        <f t="shared" si="16080"/>
        <v/>
      </c>
      <c r="Q3638" s="107" t="str">
        <f t="shared" si="16080"/>
        <v/>
      </c>
      <c r="R3638" s="107" t="str">
        <f t="shared" si="16080"/>
        <v/>
      </c>
      <c r="S3638" s="107" t="str">
        <f t="shared" si="16080"/>
        <v/>
      </c>
      <c r="T3638" s="107" t="str">
        <f t="shared" si="16080"/>
        <v/>
      </c>
      <c r="U3638" s="107" t="str">
        <f t="shared" ref="U3638" si="16081">IFERROR((U3637-U3636)/U3637*100%,"")</f>
        <v/>
      </c>
      <c r="V3638" s="107" t="str">
        <f>IFERROR((V3635-V3637)/V3637*100%,"")</f>
        <v/>
      </c>
      <c r="W3638" s="107" t="str">
        <f>IFERROR((W3635-W3637)/W3637*100%,"")</f>
        <v/>
      </c>
      <c r="X3638" s="107" t="str">
        <f>IFERROR((X3635-X3637)/X3637*100%,"")</f>
        <v/>
      </c>
      <c r="Y3638" s="107" t="str">
        <f>IFERROR((Y3635-Y3637)/Y3637*100%,"")</f>
        <v/>
      </c>
      <c r="Z3638" s="107" t="str">
        <f t="shared" ref="Z3638" si="16082">IFERROR((Z3637-Z3636)/Z3637*100%,"")</f>
        <v/>
      </c>
      <c r="AA3638" s="107" t="str">
        <f>IFERROR((AA3637-AA3635)/AA3637*100%,"")</f>
        <v/>
      </c>
      <c r="AB3638" s="107" t="str">
        <f>IFERROR((AB3637-AB3635)/AB3637*100%,"")</f>
        <v/>
      </c>
      <c r="AC3638" s="194" t="str">
        <f t="shared" ref="AC3638" si="16083">IFERROR((AC3637-AC3636)/AC3637*100%,"")</f>
        <v/>
      </c>
      <c r="AD3638" s="194" t="str">
        <f t="shared" ref="AD3638" si="16084">IFERROR((AD3637-AD3636)/AD3637*100%,"")</f>
        <v/>
      </c>
      <c r="AE3638" s="194" t="str">
        <f t="shared" ref="AE3638" si="16085">IFERROR((AE3637-AE3636)/AE3637*100%,"")</f>
        <v/>
      </c>
      <c r="AF3638" s="194" t="str">
        <f t="shared" ref="AF3638" si="16086">IFERROR((AF3637-AF3636)/AF3637*100%,"")</f>
        <v/>
      </c>
      <c r="AG3638" s="194" t="str">
        <f t="shared" ref="AG3638" si="16087">IFERROR((AG3637-AG3636)/AG3637*100%,"")</f>
        <v/>
      </c>
      <c r="AH3638" s="194" t="str">
        <f t="shared" ref="AH3638" si="16088">IFERROR((AH3637-AH3636)/AH3637*100%,"")</f>
        <v/>
      </c>
      <c r="AI3638" s="194" t="str">
        <f t="shared" ref="AI3638" si="16089">IFERROR((AI3637-AI3636)/AI3637*100%,"")</f>
        <v/>
      </c>
      <c r="AJ3638" s="194" t="str">
        <f t="shared" ref="AJ3638" si="16090">IFERROR((AJ3637-AJ3636)/AJ3637*100%,"")</f>
        <v/>
      </c>
      <c r="AK3638" s="194" t="str">
        <f t="shared" ref="AK3638" si="16091">IFERROR((AK3637-AK3636)/AK3637*100%,"")</f>
        <v/>
      </c>
      <c r="AL3638" s="194" t="str">
        <f t="shared" ref="AL3638" si="16092">IFERROR((AL3637-AL3636)/AL3637*100%,"")</f>
        <v/>
      </c>
      <c r="AM3638" s="227" t="str">
        <f>IFERROR((AM3637-AM3635)/AM3637*100%,"")</f>
        <v/>
      </c>
    </row>
    <row r="3639" spans="1:39" customFormat="1" outlineLevel="1">
      <c r="A3639" t="str">
        <f>B3626&amp;C3639</f>
        <v>Surname, Forename8</v>
      </c>
      <c r="B3639" s="256"/>
      <c r="C3639" s="123">
        <v>8</v>
      </c>
      <c r="D3639" s="26" t="s">
        <v>22</v>
      </c>
      <c r="E3639" s="103"/>
      <c r="F3639" s="103"/>
      <c r="G3639" s="103"/>
      <c r="H3639" s="15"/>
      <c r="I3639" s="16"/>
      <c r="J3639" s="17"/>
      <c r="K3639" s="94"/>
      <c r="L3639" s="94"/>
      <c r="M3639" s="94"/>
      <c r="N3639" s="94"/>
      <c r="O3639" s="94"/>
      <c r="P3639" s="94"/>
      <c r="Q3639" s="17" t="str">
        <f>IF(SUM(K3639:P3639)=0,"",SUM(K3639:P3639))</f>
        <v/>
      </c>
      <c r="R3639" s="94"/>
      <c r="S3639" s="94"/>
      <c r="T3639" s="17" t="str">
        <f>IF(SUM(R3639:S3639)=0,"",SUM(R3639:S3639))</f>
        <v/>
      </c>
      <c r="U3639" s="17"/>
      <c r="V3639" s="94"/>
      <c r="W3639" s="17"/>
      <c r="X3639" s="94" t="str">
        <f>IFERROR(AVERAGE(V3639:W3639),"")</f>
        <v/>
      </c>
      <c r="Y3639" s="17"/>
      <c r="Z3639" s="17"/>
      <c r="AA3639" s="71"/>
      <c r="AB3639" s="17"/>
      <c r="AC3639" s="190" t="str">
        <f>IF(J3639="","",IF(J3639&lt;&gt;0,INT(25.4347*POWER((18-J3639),1.81)),0))</f>
        <v/>
      </c>
      <c r="AD3639" s="190" t="str">
        <f>IFERROR(IF(Q3639&lt;&gt;0,INT(0.14354*POWER(((10*Q3639)-220),1.4)),0),"")</f>
        <v/>
      </c>
      <c r="AE3639" s="190" t="str">
        <f>IFERROR(IF(T3639&lt;&gt;0,INT(51.39*POWER((T3639-1.5),1.05)),0),"")</f>
        <v/>
      </c>
      <c r="AF3639" s="190">
        <f>IF(U3639&lt;&gt;0,INT(0.8465*POWER(((100*U3639)-75),1.42)),0)</f>
        <v>0</v>
      </c>
      <c r="AG3639" s="190" t="str">
        <f>IFERROR(IF(X3639&lt;&gt;0,INT(1.53775*POWER((82-X3639),1.81)),0),"")</f>
        <v/>
      </c>
      <c r="AH3639" s="190" t="str">
        <f>IF(Y3639="","",IF(Y3639&lt;&gt;0,INT(5.74352*POWER((28.5-Y3639),1.92)),0))</f>
        <v/>
      </c>
      <c r="AI3639" s="190">
        <f>IF(Z3639&lt;&gt;0,INT(12.91*POWER((Z3639-4),1.1)),0)</f>
        <v>0</v>
      </c>
      <c r="AJ3639" s="190" t="str">
        <f>IF(AA3639="","",IF(AA3639&lt;&gt;0,INT(0.2797*POWER(((100*AA3639)),1.35)),0))</f>
        <v/>
      </c>
      <c r="AK3639" s="191" t="str">
        <f>IF(AB3639="","",IF(AB3639&lt;&gt;0,INT(100.14*POWER((AB3639-1),1.08)),0))</f>
        <v/>
      </c>
      <c r="AL3639" s="192">
        <f>COUNT(J3639,Q3639,T3639,X3639,Y3639,AA3639,AB3639)</f>
        <v>0</v>
      </c>
      <c r="AM3639" s="193" t="str">
        <f>IF(AL3639=0,"",SUM(AC3639:AK3639))</f>
        <v/>
      </c>
    </row>
    <row r="3640" spans="1:39" customFormat="1" outlineLevel="1">
      <c r="B3640" s="256"/>
      <c r="C3640" s="124" t="s">
        <v>65</v>
      </c>
      <c r="D3640" s="103"/>
      <c r="E3640" s="103"/>
      <c r="F3640" s="103"/>
      <c r="G3640" s="103"/>
      <c r="H3640" s="104"/>
      <c r="I3640" s="105"/>
      <c r="J3640" s="107" t="str">
        <f>IFERROR((J3637-J3639)/J3639*100%,"")</f>
        <v/>
      </c>
      <c r="K3640" s="107" t="str">
        <f t="shared" ref="K3640:T3640" si="16093">IFERROR((K3639-K3637)/K3639*100%,"")</f>
        <v/>
      </c>
      <c r="L3640" s="107" t="str">
        <f t="shared" si="16093"/>
        <v/>
      </c>
      <c r="M3640" s="107" t="str">
        <f t="shared" si="16093"/>
        <v/>
      </c>
      <c r="N3640" s="107" t="str">
        <f t="shared" si="16093"/>
        <v/>
      </c>
      <c r="O3640" s="107" t="str">
        <f t="shared" si="16093"/>
        <v/>
      </c>
      <c r="P3640" s="107" t="str">
        <f t="shared" si="16093"/>
        <v/>
      </c>
      <c r="Q3640" s="107" t="str">
        <f t="shared" si="16093"/>
        <v/>
      </c>
      <c r="R3640" s="107" t="str">
        <f t="shared" si="16093"/>
        <v/>
      </c>
      <c r="S3640" s="107" t="str">
        <f t="shared" si="16093"/>
        <v/>
      </c>
      <c r="T3640" s="107" t="str">
        <f t="shared" si="16093"/>
        <v/>
      </c>
      <c r="U3640" s="107" t="str">
        <f t="shared" ref="U3640" si="16094">IFERROR((U3639-U3638)/U3639*100%,"")</f>
        <v/>
      </c>
      <c r="V3640" s="107" t="str">
        <f>IFERROR((V3637-V3639)/V3639*100%,"")</f>
        <v/>
      </c>
      <c r="W3640" s="107" t="str">
        <f>IFERROR((W3637-W3639)/W3639*100%,"")</f>
        <v/>
      </c>
      <c r="X3640" s="107" t="str">
        <f>IFERROR((X3637-X3639)/X3639*100%,"")</f>
        <v/>
      </c>
      <c r="Y3640" s="107" t="str">
        <f>IFERROR((Y3637-Y3639)/Y3639*100%,"")</f>
        <v/>
      </c>
      <c r="Z3640" s="107" t="str">
        <f t="shared" ref="Z3640" si="16095">IFERROR((Z3639-Z3638)/Z3639*100%,"")</f>
        <v/>
      </c>
      <c r="AA3640" s="107" t="str">
        <f>IFERROR((AA3639-AA3637)/AA3639*100%,"")</f>
        <v/>
      </c>
      <c r="AB3640" s="107" t="str">
        <f>IFERROR((AB3639-AB3637)/AB3639*100%,"")</f>
        <v/>
      </c>
      <c r="AC3640" s="194" t="str">
        <f t="shared" ref="AC3640" si="16096">IFERROR((AC3639-AC3638)/AC3639*100%,"")</f>
        <v/>
      </c>
      <c r="AD3640" s="194" t="str">
        <f t="shared" ref="AD3640" si="16097">IFERROR((AD3639-AD3638)/AD3639*100%,"")</f>
        <v/>
      </c>
      <c r="AE3640" s="194" t="str">
        <f t="shared" ref="AE3640" si="16098">IFERROR((AE3639-AE3638)/AE3639*100%,"")</f>
        <v/>
      </c>
      <c r="AF3640" s="194" t="str">
        <f t="shared" ref="AF3640" si="16099">IFERROR((AF3639-AF3638)/AF3639*100%,"")</f>
        <v/>
      </c>
      <c r="AG3640" s="194" t="str">
        <f t="shared" ref="AG3640" si="16100">IFERROR((AG3639-AG3638)/AG3639*100%,"")</f>
        <v/>
      </c>
      <c r="AH3640" s="194" t="str">
        <f t="shared" ref="AH3640" si="16101">IFERROR((AH3639-AH3638)/AH3639*100%,"")</f>
        <v/>
      </c>
      <c r="AI3640" s="194" t="str">
        <f t="shared" ref="AI3640" si="16102">IFERROR((AI3639-AI3638)/AI3639*100%,"")</f>
        <v/>
      </c>
      <c r="AJ3640" s="194" t="str">
        <f t="shared" ref="AJ3640" si="16103">IFERROR((AJ3639-AJ3638)/AJ3639*100%,"")</f>
        <v/>
      </c>
      <c r="AK3640" s="194" t="str">
        <f t="shared" ref="AK3640" si="16104">IFERROR((AK3639-AK3638)/AK3639*100%,"")</f>
        <v/>
      </c>
      <c r="AL3640" s="194" t="str">
        <f t="shared" ref="AL3640" si="16105">IFERROR((AL3639-AL3638)/AL3639*100%,"")</f>
        <v/>
      </c>
      <c r="AM3640" s="227" t="str">
        <f>IFERROR((AM3639-AM3637)/AM3639*100%,"")</f>
        <v/>
      </c>
    </row>
    <row r="3641" spans="1:39" customFormat="1" outlineLevel="1">
      <c r="A3641" t="str">
        <f>B3626&amp;C3641</f>
        <v>Surname, Forename9</v>
      </c>
      <c r="B3641" s="256"/>
      <c r="C3641" s="123">
        <v>9</v>
      </c>
      <c r="D3641" s="26" t="s">
        <v>22</v>
      </c>
      <c r="E3641" s="103"/>
      <c r="F3641" s="103"/>
      <c r="G3641" s="103"/>
      <c r="H3641" s="15"/>
      <c r="I3641" s="16"/>
      <c r="J3641" s="17"/>
      <c r="K3641" s="94"/>
      <c r="L3641" s="94"/>
      <c r="M3641" s="94"/>
      <c r="N3641" s="94"/>
      <c r="O3641" s="94"/>
      <c r="P3641" s="94"/>
      <c r="Q3641" s="17" t="str">
        <f>IF(SUM(K3641:P3641)=0,"",SUM(K3641:P3641))</f>
        <v/>
      </c>
      <c r="R3641" s="94"/>
      <c r="S3641" s="94"/>
      <c r="T3641" s="17" t="str">
        <f>IF(SUM(R3641:S3641)=0,"",SUM(R3641:S3641))</f>
        <v/>
      </c>
      <c r="U3641" s="17"/>
      <c r="V3641" s="94"/>
      <c r="W3641" s="17"/>
      <c r="X3641" s="94" t="str">
        <f>IFERROR(AVERAGE(V3641:W3641),"")</f>
        <v/>
      </c>
      <c r="Y3641" s="17"/>
      <c r="Z3641" s="17"/>
      <c r="AA3641" s="71"/>
      <c r="AB3641" s="17"/>
      <c r="AC3641" s="190" t="str">
        <f>IF(J3641="","",IF(J3641&lt;&gt;0,INT(25.4347*POWER((18-J3641),1.81)),0))</f>
        <v/>
      </c>
      <c r="AD3641" s="190" t="str">
        <f>IFERROR(IF(Q3641&lt;&gt;0,INT(0.14354*POWER(((10*Q3641)-220),1.4)),0),"")</f>
        <v/>
      </c>
      <c r="AE3641" s="190" t="str">
        <f>IFERROR(IF(T3641&lt;&gt;0,INT(51.39*POWER((T3641-1.5),1.05)),0),"")</f>
        <v/>
      </c>
      <c r="AF3641" s="190">
        <f>IF(U3641&lt;&gt;0,INT(0.8465*POWER(((100*U3641)-75),1.42)),0)</f>
        <v>0</v>
      </c>
      <c r="AG3641" s="190" t="str">
        <f>IFERROR(IF(X3641&lt;&gt;0,INT(1.53775*POWER((82-X3641),1.81)),0),"")</f>
        <v/>
      </c>
      <c r="AH3641" s="190" t="str">
        <f>IF(Y3641="","",IF(Y3641&lt;&gt;0,INT(5.74352*POWER((28.5-Y3641),1.92)),0))</f>
        <v/>
      </c>
      <c r="AI3641" s="190">
        <f>IF(Z3641&lt;&gt;0,INT(12.91*POWER((Z3641-4),1.1)),0)</f>
        <v>0</v>
      </c>
      <c r="AJ3641" s="190" t="str">
        <f>IF(AA3641="","",IF(AA3641&lt;&gt;0,INT(0.2797*POWER(((100*AA3641)),1.35)),0))</f>
        <v/>
      </c>
      <c r="AK3641" s="191" t="str">
        <f>IF(AB3641="","",IF(AB3641&lt;&gt;0,INT(100.14*POWER((AB3641-1),1.08)),0))</f>
        <v/>
      </c>
      <c r="AL3641" s="192">
        <f>COUNT(J3641,Q3641,T3641,X3641,Y3641,AA3641,AB3641)</f>
        <v>0</v>
      </c>
      <c r="AM3641" s="193" t="str">
        <f>IF(AL3641=0,"",SUM(AC3641:AK3641))</f>
        <v/>
      </c>
    </row>
    <row r="3642" spans="1:39" customFormat="1" outlineLevel="1">
      <c r="B3642" s="256"/>
      <c r="C3642" s="124" t="s">
        <v>65</v>
      </c>
      <c r="D3642" s="33"/>
      <c r="E3642" s="33"/>
      <c r="F3642" s="33"/>
      <c r="G3642" s="33"/>
      <c r="H3642" s="18"/>
      <c r="I3642" s="44"/>
      <c r="J3642" s="107" t="str">
        <f>IFERROR((J3639-J3641)/J3641*100%,"")</f>
        <v/>
      </c>
      <c r="K3642" s="107" t="str">
        <f t="shared" ref="K3642:T3642" si="16106">IFERROR((K3641-K3639)/K3641*100%,"")</f>
        <v/>
      </c>
      <c r="L3642" s="107" t="str">
        <f t="shared" si="16106"/>
        <v/>
      </c>
      <c r="M3642" s="107" t="str">
        <f t="shared" si="16106"/>
        <v/>
      </c>
      <c r="N3642" s="107" t="str">
        <f t="shared" si="16106"/>
        <v/>
      </c>
      <c r="O3642" s="107" t="str">
        <f t="shared" si="16106"/>
        <v/>
      </c>
      <c r="P3642" s="107" t="str">
        <f t="shared" si="16106"/>
        <v/>
      </c>
      <c r="Q3642" s="107" t="str">
        <f t="shared" si="16106"/>
        <v/>
      </c>
      <c r="R3642" s="107" t="str">
        <f t="shared" si="16106"/>
        <v/>
      </c>
      <c r="S3642" s="107" t="str">
        <f t="shared" si="16106"/>
        <v/>
      </c>
      <c r="T3642" s="107" t="str">
        <f t="shared" si="16106"/>
        <v/>
      </c>
      <c r="U3642" s="107" t="str">
        <f t="shared" ref="U3642" si="16107">IFERROR((U3641-U3640)/U3641*100%,"")</f>
        <v/>
      </c>
      <c r="V3642" s="107" t="str">
        <f>IFERROR((V3639-V3641)/V3641*100%,"")</f>
        <v/>
      </c>
      <c r="W3642" s="107" t="str">
        <f>IFERROR((W3639-W3641)/W3641*100%,"")</f>
        <v/>
      </c>
      <c r="X3642" s="107" t="str">
        <f>IFERROR((X3639-X3641)/X3641*100%,"")</f>
        <v/>
      </c>
      <c r="Y3642" s="107" t="str">
        <f>IFERROR((Y3639-Y3641)/Y3641*100%,"")</f>
        <v/>
      </c>
      <c r="Z3642" s="107" t="str">
        <f t="shared" ref="Z3642" si="16108">IFERROR((Z3641-Z3640)/Z3641*100%,"")</f>
        <v/>
      </c>
      <c r="AA3642" s="107" t="str">
        <f>IFERROR((AA3641-AA3639)/AA3641*100%,"")</f>
        <v/>
      </c>
      <c r="AB3642" s="107" t="str">
        <f>IFERROR((AB3641-AB3639)/AB3641*100%,"")</f>
        <v/>
      </c>
      <c r="AC3642" s="194" t="str">
        <f t="shared" ref="AC3642" si="16109">IFERROR((AC3641-AC3640)/AC3641*100%,"")</f>
        <v/>
      </c>
      <c r="AD3642" s="194" t="str">
        <f t="shared" ref="AD3642" si="16110">IFERROR((AD3641-AD3640)/AD3641*100%,"")</f>
        <v/>
      </c>
      <c r="AE3642" s="194" t="str">
        <f t="shared" ref="AE3642" si="16111">IFERROR((AE3641-AE3640)/AE3641*100%,"")</f>
        <v/>
      </c>
      <c r="AF3642" s="194" t="str">
        <f t="shared" ref="AF3642" si="16112">IFERROR((AF3641-AF3640)/AF3641*100%,"")</f>
        <v/>
      </c>
      <c r="AG3642" s="194" t="str">
        <f t="shared" ref="AG3642" si="16113">IFERROR((AG3641-AG3640)/AG3641*100%,"")</f>
        <v/>
      </c>
      <c r="AH3642" s="194" t="str">
        <f t="shared" ref="AH3642" si="16114">IFERROR((AH3641-AH3640)/AH3641*100%,"")</f>
        <v/>
      </c>
      <c r="AI3642" s="194" t="str">
        <f t="shared" ref="AI3642" si="16115">IFERROR((AI3641-AI3640)/AI3641*100%,"")</f>
        <v/>
      </c>
      <c r="AJ3642" s="194" t="str">
        <f t="shared" ref="AJ3642" si="16116">IFERROR((AJ3641-AJ3640)/AJ3641*100%,"")</f>
        <v/>
      </c>
      <c r="AK3642" s="194" t="str">
        <f t="shared" ref="AK3642" si="16117">IFERROR((AK3641-AK3640)/AK3641*100%,"")</f>
        <v/>
      </c>
      <c r="AL3642" s="194" t="str">
        <f t="shared" ref="AL3642" si="16118">IFERROR((AL3641-AL3640)/AL3641*100%,"")</f>
        <v/>
      </c>
      <c r="AM3642" s="227" t="str">
        <f>IFERROR((AM3641-AM3639)/AM3641*100%,"")</f>
        <v/>
      </c>
    </row>
    <row r="3643" spans="1:39" s="6" customFormat="1" outlineLevel="1">
      <c r="A3643" t="str">
        <f>B3626&amp;C3643</f>
        <v>Surname, Forename10</v>
      </c>
      <c r="B3643" s="256"/>
      <c r="C3643" s="125">
        <v>10</v>
      </c>
      <c r="D3643" s="33" t="s">
        <v>22</v>
      </c>
      <c r="E3643" s="33"/>
      <c r="F3643" s="33"/>
      <c r="G3643" s="33"/>
      <c r="H3643" s="18"/>
      <c r="I3643" s="44"/>
      <c r="J3643" s="34"/>
      <c r="K3643" s="34"/>
      <c r="L3643" s="34"/>
      <c r="M3643" s="34"/>
      <c r="N3643" s="34"/>
      <c r="O3643" s="34"/>
      <c r="P3643" s="34"/>
      <c r="Q3643" s="17" t="str">
        <f>IF(SUM(K3643:P3643)=0,"",SUM(K3643:P3643))</f>
        <v/>
      </c>
      <c r="R3643" s="94"/>
      <c r="S3643" s="94"/>
      <c r="T3643" s="17" t="str">
        <f>IF(SUM(R3643:S3643)=0,"",SUM(R3643:S3643))</f>
        <v/>
      </c>
      <c r="U3643" s="17"/>
      <c r="V3643" s="94"/>
      <c r="W3643" s="17"/>
      <c r="X3643" s="94" t="str">
        <f>IFERROR(AVERAGE(V3643:W3643),"")</f>
        <v/>
      </c>
      <c r="Y3643" s="17"/>
      <c r="Z3643" s="17"/>
      <c r="AA3643" s="71"/>
      <c r="AB3643" s="17"/>
      <c r="AC3643" s="190" t="str">
        <f>IF(J3643="","",IF(J3643&lt;&gt;0,INT(25.4347*POWER((18-J3643),1.81)),0))</f>
        <v/>
      </c>
      <c r="AD3643" s="190" t="str">
        <f>IFERROR(IF(Q3643&lt;&gt;0,INT(0.14354*POWER(((10*Q3643)-220),1.4)),0),"")</f>
        <v/>
      </c>
      <c r="AE3643" s="190" t="str">
        <f>IFERROR(IF(T3643&lt;&gt;0,INT(51.39*POWER((T3643-1.5),1.05)),0),"")</f>
        <v/>
      </c>
      <c r="AF3643" s="190">
        <f>IF(U3643&lt;&gt;0,INT(0.8465*POWER(((100*U3643)-75),1.42)),0)</f>
        <v>0</v>
      </c>
      <c r="AG3643" s="190" t="str">
        <f>IFERROR(IF(X3643&lt;&gt;0,INT(1.53775*POWER((82-X3643),1.81)),0),"")</f>
        <v/>
      </c>
      <c r="AH3643" s="190" t="str">
        <f>IF(Y3643="","",IF(Y3643&lt;&gt;0,INT(5.74352*POWER((28.5-Y3643),1.92)),0))</f>
        <v/>
      </c>
      <c r="AI3643" s="190">
        <f>IF(Z3643&lt;&gt;0,INT(12.91*POWER((Z3643-4),1.1)),0)</f>
        <v>0</v>
      </c>
      <c r="AJ3643" s="190" t="str">
        <f>IF(AA3643="","",IF(AA3643&lt;&gt;0,INT(0.2797*POWER(((100*AA3643)),1.35)),0))</f>
        <v/>
      </c>
      <c r="AK3643" s="191" t="str">
        <f>IF(AB3643="","",IF(AB3643&lt;&gt;0,INT(100.14*POWER((AB3643-1),1.08)),0))</f>
        <v/>
      </c>
      <c r="AL3643" s="192">
        <f>COUNT(J3643,Q3643,T3643,X3643,Y3643,AA3643,AB3643)</f>
        <v>0</v>
      </c>
      <c r="AM3643" s="193" t="str">
        <f>IF(AL3643=0,"",SUM(AC3643:AK3643))</f>
        <v/>
      </c>
    </row>
    <row r="3644" spans="1:39" s="6" customFormat="1" outlineLevel="1">
      <c r="A3644"/>
      <c r="B3644" s="257"/>
      <c r="C3644" s="126" t="s">
        <v>65</v>
      </c>
      <c r="D3644" s="33"/>
      <c r="E3644" s="33"/>
      <c r="F3644" s="33"/>
      <c r="G3644" s="33"/>
      <c r="H3644" s="18"/>
      <c r="I3644" s="44"/>
      <c r="J3644" s="107" t="str">
        <f>IFERROR((J3641-J3643)/J3643*100%,"")</f>
        <v/>
      </c>
      <c r="K3644" s="107" t="str">
        <f t="shared" ref="K3644:T3644" si="16119">IFERROR((K3643-K3641)/K3643*100%,"")</f>
        <v/>
      </c>
      <c r="L3644" s="107" t="str">
        <f t="shared" si="16119"/>
        <v/>
      </c>
      <c r="M3644" s="107" t="str">
        <f t="shared" si="16119"/>
        <v/>
      </c>
      <c r="N3644" s="107" t="str">
        <f t="shared" si="16119"/>
        <v/>
      </c>
      <c r="O3644" s="107" t="str">
        <f t="shared" si="16119"/>
        <v/>
      </c>
      <c r="P3644" s="107" t="str">
        <f t="shared" si="16119"/>
        <v/>
      </c>
      <c r="Q3644" s="107" t="str">
        <f t="shared" si="16119"/>
        <v/>
      </c>
      <c r="R3644" s="107" t="str">
        <f t="shared" si="16119"/>
        <v/>
      </c>
      <c r="S3644" s="107" t="str">
        <f t="shared" si="16119"/>
        <v/>
      </c>
      <c r="T3644" s="107" t="str">
        <f t="shared" si="16119"/>
        <v/>
      </c>
      <c r="U3644" s="107" t="str">
        <f t="shared" ref="U3644" si="16120">IFERROR((U3643-U3642)/U3643*100%,"")</f>
        <v/>
      </c>
      <c r="V3644" s="107" t="str">
        <f>IFERROR((V3641-V3643)/V3643*100%,"")</f>
        <v/>
      </c>
      <c r="W3644" s="107" t="str">
        <f>IFERROR((W3641-W3643)/W3643*100%,"")</f>
        <v/>
      </c>
      <c r="X3644" s="107" t="str">
        <f>IFERROR((X3641-X3643)/X3643*100%,"")</f>
        <v/>
      </c>
      <c r="Y3644" s="107" t="str">
        <f>IFERROR((Y3641-Y3643)/Y3643*100%,"")</f>
        <v/>
      </c>
      <c r="Z3644" s="107" t="str">
        <f t="shared" ref="Z3644" si="16121">IFERROR((Z3643-Z3642)/Z3643*100%,"")</f>
        <v/>
      </c>
      <c r="AA3644" s="107" t="str">
        <f>IFERROR((AA3643-AA3641)/AA3643*100%,"")</f>
        <v/>
      </c>
      <c r="AB3644" s="107" t="str">
        <f>IFERROR((AB3643-AB3641)/AB3643*100%,"")</f>
        <v/>
      </c>
      <c r="AC3644" s="194" t="str">
        <f t="shared" ref="AC3644" si="16122">IFERROR((AC3643-AC3642)/AC3643*100%,"")</f>
        <v/>
      </c>
      <c r="AD3644" s="194" t="str">
        <f t="shared" ref="AD3644" si="16123">IFERROR((AD3643-AD3642)/AD3643*100%,"")</f>
        <v/>
      </c>
      <c r="AE3644" s="194" t="str">
        <f t="shared" ref="AE3644" si="16124">IFERROR((AE3643-AE3642)/AE3643*100%,"")</f>
        <v/>
      </c>
      <c r="AF3644" s="194" t="str">
        <f t="shared" ref="AF3644" si="16125">IFERROR((AF3643-AF3642)/AF3643*100%,"")</f>
        <v/>
      </c>
      <c r="AG3644" s="194" t="str">
        <f t="shared" ref="AG3644" si="16126">IFERROR((AG3643-AG3642)/AG3643*100%,"")</f>
        <v/>
      </c>
      <c r="AH3644" s="194" t="str">
        <f t="shared" ref="AH3644" si="16127">IFERROR((AH3643-AH3642)/AH3643*100%,"")</f>
        <v/>
      </c>
      <c r="AI3644" s="194" t="str">
        <f t="shared" ref="AI3644" si="16128">IFERROR((AI3643-AI3642)/AI3643*100%,"")</f>
        <v/>
      </c>
      <c r="AJ3644" s="194" t="str">
        <f t="shared" ref="AJ3644" si="16129">IFERROR((AJ3643-AJ3642)/AJ3643*100%,"")</f>
        <v/>
      </c>
      <c r="AK3644" s="194" t="str">
        <f t="shared" ref="AK3644" si="16130">IFERROR((AK3643-AK3642)/AK3643*100%,"")</f>
        <v/>
      </c>
      <c r="AL3644" s="194" t="str">
        <f t="shared" ref="AL3644" si="16131">IFERROR((AL3643-AL3642)/AL3643*100%,"")</f>
        <v/>
      </c>
      <c r="AM3644" s="227" t="str">
        <f>IFERROR((AM3643-AM3641)/AM3643*100%,"")</f>
        <v/>
      </c>
    </row>
    <row r="3645" spans="1:39" s="45" customFormat="1" outlineLevel="1">
      <c r="B3645" s="115"/>
      <c r="C3645" s="32"/>
      <c r="D3645" s="33"/>
      <c r="E3645" s="33"/>
      <c r="F3645" s="33"/>
      <c r="G3645" s="33"/>
      <c r="H3645" s="18"/>
      <c r="I3645" s="44"/>
      <c r="J3645" s="34"/>
      <c r="K3645" s="34"/>
      <c r="L3645" s="34"/>
      <c r="M3645" s="34"/>
      <c r="N3645" s="34"/>
      <c r="O3645" s="34"/>
      <c r="P3645" s="34"/>
      <c r="Q3645" s="34"/>
      <c r="R3645" s="34"/>
      <c r="S3645" s="34"/>
      <c r="T3645" s="34"/>
      <c r="U3645" s="34"/>
      <c r="V3645" s="34"/>
      <c r="W3645" s="34"/>
      <c r="X3645" s="34"/>
      <c r="Y3645" s="34"/>
      <c r="Z3645" s="34"/>
      <c r="AA3645" s="34"/>
      <c r="AB3645" s="34"/>
      <c r="AC3645" s="195"/>
      <c r="AD3645" s="196"/>
      <c r="AE3645" s="196"/>
      <c r="AF3645" s="196"/>
      <c r="AG3645" s="196"/>
      <c r="AH3645" s="196"/>
      <c r="AI3645" s="196"/>
      <c r="AJ3645" s="196"/>
      <c r="AK3645" s="197"/>
      <c r="AL3645" s="196"/>
      <c r="AM3645" s="198"/>
    </row>
    <row r="3646" spans="1:39" s="6" customFormat="1" outlineLevel="1">
      <c r="B3646" s="116"/>
      <c r="C3646" s="35"/>
      <c r="D3646" s="36"/>
      <c r="E3646" s="36"/>
      <c r="F3646" s="36"/>
      <c r="G3646" s="36"/>
      <c r="H3646" s="37"/>
      <c r="I3646" s="38" t="s">
        <v>24</v>
      </c>
      <c r="J3646" s="21" t="e">
        <f>AVERAGE(J3626:J3627,J3629,J3631,J3633,J3635,J3637,J3639,J3641,J3643)</f>
        <v>#DIV/0!</v>
      </c>
      <c r="K3646" s="21" t="e">
        <f t="shared" ref="K3646:AB3646" si="16132">AVERAGE(K3626:K3627,K3629,K3631,K3633,K3635,K3637,K3639,K3641,K3643)</f>
        <v>#DIV/0!</v>
      </c>
      <c r="L3646" s="21" t="e">
        <f t="shared" si="16132"/>
        <v>#DIV/0!</v>
      </c>
      <c r="M3646" s="21" t="e">
        <f t="shared" si="16132"/>
        <v>#DIV/0!</v>
      </c>
      <c r="N3646" s="21" t="e">
        <f t="shared" si="16132"/>
        <v>#DIV/0!</v>
      </c>
      <c r="O3646" s="21" t="e">
        <f t="shared" si="16132"/>
        <v>#DIV/0!</v>
      </c>
      <c r="P3646" s="21" t="e">
        <f t="shared" si="16132"/>
        <v>#DIV/0!</v>
      </c>
      <c r="Q3646" s="21">
        <f t="shared" si="16132"/>
        <v>0</v>
      </c>
      <c r="R3646" s="21" t="e">
        <f t="shared" si="16132"/>
        <v>#DIV/0!</v>
      </c>
      <c r="S3646" s="21" t="e">
        <f t="shared" si="16132"/>
        <v>#DIV/0!</v>
      </c>
      <c r="T3646" s="21">
        <f t="shared" si="16132"/>
        <v>0</v>
      </c>
      <c r="U3646" s="21" t="e">
        <f t="shared" si="16132"/>
        <v>#DIV/0!</v>
      </c>
      <c r="V3646" s="21" t="e">
        <f t="shared" si="16132"/>
        <v>#DIV/0!</v>
      </c>
      <c r="W3646" s="21" t="e">
        <f t="shared" si="16132"/>
        <v>#DIV/0!</v>
      </c>
      <c r="X3646" s="21" t="e">
        <f t="shared" si="16132"/>
        <v>#DIV/0!</v>
      </c>
      <c r="Y3646" s="21" t="e">
        <f t="shared" si="16132"/>
        <v>#DIV/0!</v>
      </c>
      <c r="Z3646" s="21" t="e">
        <f t="shared" si="16132"/>
        <v>#DIV/0!</v>
      </c>
      <c r="AA3646" s="21" t="e">
        <f t="shared" si="16132"/>
        <v>#DIV/0!</v>
      </c>
      <c r="AB3646" s="21" t="e">
        <f t="shared" si="16132"/>
        <v>#DIV/0!</v>
      </c>
      <c r="AC3646" s="199"/>
      <c r="AD3646" s="200"/>
      <c r="AE3646" s="200"/>
      <c r="AF3646" s="200"/>
      <c r="AG3646" s="200"/>
      <c r="AH3646" s="200"/>
      <c r="AI3646" s="200"/>
      <c r="AJ3646" s="200"/>
      <c r="AK3646" s="201"/>
      <c r="AL3646" s="200"/>
      <c r="AM3646" s="202"/>
    </row>
    <row r="3647" spans="1:39" s="6" customFormat="1" outlineLevel="1">
      <c r="B3647" s="116"/>
      <c r="C3647" s="35"/>
      <c r="D3647" s="36"/>
      <c r="E3647" s="36"/>
      <c r="F3647" s="36"/>
      <c r="G3647" s="36"/>
      <c r="H3647" s="37"/>
      <c r="I3647" s="38" t="s">
        <v>26</v>
      </c>
      <c r="J3647" s="21">
        <f>MIN(J3626:J3627,J3629,J3631,J3633,J3635,J3637,J3639,J3641,J3643)</f>
        <v>0</v>
      </c>
      <c r="K3647" s="21">
        <f t="shared" ref="K3647:AB3647" si="16133">MIN(K3626:K3627,K3629,K3631,K3633,K3635,K3637,K3639,K3641,K3643)</f>
        <v>0</v>
      </c>
      <c r="L3647" s="21">
        <f t="shared" si="16133"/>
        <v>0</v>
      </c>
      <c r="M3647" s="21">
        <f t="shared" si="16133"/>
        <v>0</v>
      </c>
      <c r="N3647" s="21">
        <f t="shared" si="16133"/>
        <v>0</v>
      </c>
      <c r="O3647" s="21">
        <f t="shared" si="16133"/>
        <v>0</v>
      </c>
      <c r="P3647" s="21">
        <f t="shared" si="16133"/>
        <v>0</v>
      </c>
      <c r="Q3647" s="21">
        <f t="shared" si="16133"/>
        <v>0</v>
      </c>
      <c r="R3647" s="21">
        <f t="shared" si="16133"/>
        <v>0</v>
      </c>
      <c r="S3647" s="21">
        <f t="shared" si="16133"/>
        <v>0</v>
      </c>
      <c r="T3647" s="21">
        <f t="shared" si="16133"/>
        <v>0</v>
      </c>
      <c r="U3647" s="21">
        <f t="shared" si="16133"/>
        <v>0</v>
      </c>
      <c r="V3647" s="21">
        <f t="shared" si="16133"/>
        <v>0</v>
      </c>
      <c r="W3647" s="21">
        <f t="shared" si="16133"/>
        <v>0</v>
      </c>
      <c r="X3647" s="21" t="e">
        <f t="shared" si="16133"/>
        <v>#DIV/0!</v>
      </c>
      <c r="Y3647" s="21">
        <f t="shared" si="16133"/>
        <v>0</v>
      </c>
      <c r="Z3647" s="21">
        <f t="shared" si="16133"/>
        <v>0</v>
      </c>
      <c r="AA3647" s="21">
        <f t="shared" si="16133"/>
        <v>0</v>
      </c>
      <c r="AB3647" s="21">
        <f t="shared" si="16133"/>
        <v>0</v>
      </c>
      <c r="AC3647" s="199"/>
      <c r="AD3647" s="200"/>
      <c r="AE3647" s="200"/>
      <c r="AF3647" s="200"/>
      <c r="AG3647" s="200"/>
      <c r="AH3647" s="200"/>
      <c r="AI3647" s="200"/>
      <c r="AJ3647" s="200"/>
      <c r="AK3647" s="201"/>
      <c r="AL3647" s="200"/>
      <c r="AM3647" s="202"/>
    </row>
    <row r="3648" spans="1:39" s="6" customFormat="1" outlineLevel="1">
      <c r="B3648" s="116"/>
      <c r="C3648" s="35"/>
      <c r="D3648" s="36"/>
      <c r="E3648" s="36"/>
      <c r="F3648" s="36"/>
      <c r="G3648" s="36"/>
      <c r="H3648" s="37"/>
      <c r="I3648" s="38" t="s">
        <v>25</v>
      </c>
      <c r="J3648" s="21">
        <f>MAX(J3626:J3627,J3629,J3631,J3633,J3635,J3637,J3639,J3641,J3643)</f>
        <v>0</v>
      </c>
      <c r="K3648" s="21">
        <f t="shared" ref="K3648:AB3648" si="16134">MAX(K3626:K3627,K3629,K3631,K3633,K3635,K3637,K3639,K3641,K3643)</f>
        <v>0</v>
      </c>
      <c r="L3648" s="21">
        <f t="shared" si="16134"/>
        <v>0</v>
      </c>
      <c r="M3648" s="21">
        <f t="shared" si="16134"/>
        <v>0</v>
      </c>
      <c r="N3648" s="21">
        <f t="shared" si="16134"/>
        <v>0</v>
      </c>
      <c r="O3648" s="21">
        <f t="shared" si="16134"/>
        <v>0</v>
      </c>
      <c r="P3648" s="21">
        <f t="shared" si="16134"/>
        <v>0</v>
      </c>
      <c r="Q3648" s="21">
        <f t="shared" si="16134"/>
        <v>0</v>
      </c>
      <c r="R3648" s="21">
        <f t="shared" si="16134"/>
        <v>0</v>
      </c>
      <c r="S3648" s="21">
        <f t="shared" si="16134"/>
        <v>0</v>
      </c>
      <c r="T3648" s="21">
        <f t="shared" si="16134"/>
        <v>0</v>
      </c>
      <c r="U3648" s="21">
        <f t="shared" si="16134"/>
        <v>0</v>
      </c>
      <c r="V3648" s="21">
        <f t="shared" si="16134"/>
        <v>0</v>
      </c>
      <c r="W3648" s="21">
        <f t="shared" si="16134"/>
        <v>0</v>
      </c>
      <c r="X3648" s="21" t="e">
        <f t="shared" si="16134"/>
        <v>#DIV/0!</v>
      </c>
      <c r="Y3648" s="21">
        <f t="shared" si="16134"/>
        <v>0</v>
      </c>
      <c r="Z3648" s="21">
        <f t="shared" si="16134"/>
        <v>0</v>
      </c>
      <c r="AA3648" s="21">
        <f t="shared" si="16134"/>
        <v>0</v>
      </c>
      <c r="AB3648" s="21">
        <f t="shared" si="16134"/>
        <v>0</v>
      </c>
      <c r="AC3648" s="199"/>
      <c r="AD3648" s="200"/>
      <c r="AE3648" s="200"/>
      <c r="AF3648" s="200"/>
      <c r="AG3648" s="200"/>
      <c r="AH3648" s="200"/>
      <c r="AI3648" s="200"/>
      <c r="AJ3648" s="200"/>
      <c r="AK3648" s="201"/>
      <c r="AL3648" s="200"/>
      <c r="AM3648" s="202"/>
    </row>
    <row r="3649" spans="1:39" s="6" customFormat="1" outlineLevel="1">
      <c r="B3649" s="116"/>
      <c r="C3649" s="35"/>
      <c r="D3649" s="36"/>
      <c r="E3649" s="36"/>
      <c r="F3649" s="36"/>
      <c r="G3649" s="36"/>
      <c r="H3649" s="37"/>
      <c r="I3649" s="38"/>
      <c r="J3649" s="21"/>
      <c r="K3649" s="21"/>
      <c r="L3649" s="21"/>
      <c r="M3649" s="21"/>
      <c r="N3649" s="21"/>
      <c r="O3649" s="21"/>
      <c r="P3649" s="21"/>
      <c r="Q3649" s="21"/>
      <c r="R3649" s="21"/>
      <c r="S3649" s="21"/>
      <c r="T3649" s="21"/>
      <c r="U3649" s="21"/>
      <c r="V3649" s="21"/>
      <c r="W3649" s="21"/>
      <c r="X3649" s="21"/>
      <c r="Y3649" s="21"/>
      <c r="Z3649" s="21"/>
      <c r="AA3649" s="21"/>
      <c r="AB3649" s="21"/>
      <c r="AC3649" s="200"/>
      <c r="AD3649" s="200"/>
      <c r="AE3649" s="200"/>
      <c r="AF3649" s="200"/>
      <c r="AG3649" s="200"/>
      <c r="AH3649" s="200"/>
      <c r="AI3649" s="200"/>
      <c r="AJ3649" s="200"/>
      <c r="AK3649" s="200"/>
      <c r="AL3649" s="200"/>
      <c r="AM3649" s="202"/>
    </row>
    <row r="3650" spans="1:39" s="31" customFormat="1" ht="16.5" outlineLevel="1" thickBot="1">
      <c r="B3650" s="117"/>
      <c r="C3650" s="39"/>
      <c r="D3650" s="40"/>
      <c r="E3650" s="40"/>
      <c r="F3650" s="40"/>
      <c r="G3650" s="40"/>
      <c r="H3650" s="41"/>
      <c r="I3650" s="42"/>
      <c r="J3650" s="43"/>
      <c r="K3650" s="43"/>
      <c r="L3650" s="43"/>
      <c r="M3650" s="43"/>
      <c r="N3650" s="43"/>
      <c r="O3650" s="43"/>
      <c r="P3650" s="43"/>
      <c r="Q3650" s="43"/>
      <c r="R3650" s="43"/>
      <c r="S3650" s="43"/>
      <c r="T3650" s="43"/>
      <c r="U3650" s="43"/>
      <c r="V3650" s="43"/>
      <c r="W3650" s="43"/>
      <c r="X3650" s="43"/>
      <c r="Y3650" s="43"/>
      <c r="Z3650" s="43"/>
      <c r="AA3650" s="43"/>
      <c r="AB3650" s="43"/>
      <c r="AC3650" s="204"/>
      <c r="AD3650" s="204"/>
      <c r="AE3650" s="204"/>
      <c r="AF3650" s="204"/>
      <c r="AG3650" s="204"/>
      <c r="AH3650" s="204"/>
      <c r="AI3650" s="204"/>
      <c r="AJ3650" s="204"/>
      <c r="AK3650" s="204"/>
      <c r="AL3650" s="204"/>
      <c r="AM3650" s="205"/>
    </row>
    <row r="3651" spans="1:39" customFormat="1">
      <c r="B3651" s="118"/>
      <c r="C3651" s="28"/>
      <c r="D3651" s="19"/>
      <c r="E3651" s="19"/>
      <c r="F3651" s="19"/>
      <c r="G3651" s="19"/>
      <c r="H3651" s="29"/>
      <c r="I3651" s="20"/>
      <c r="J3651" s="30"/>
      <c r="K3651" s="30"/>
      <c r="L3651" s="30"/>
      <c r="M3651" s="30"/>
      <c r="N3651" s="30"/>
      <c r="O3651" s="30"/>
      <c r="P3651" s="30"/>
      <c r="Q3651" s="30"/>
      <c r="R3651" s="30"/>
      <c r="S3651" s="30"/>
      <c r="T3651" s="30"/>
      <c r="U3651" s="30"/>
      <c r="V3651" s="30"/>
      <c r="W3651" s="30"/>
      <c r="X3651" s="30"/>
      <c r="Y3651" s="30"/>
      <c r="Z3651" s="30"/>
      <c r="AA3651" s="30"/>
      <c r="AB3651" s="30"/>
      <c r="AC3651" s="206"/>
      <c r="AD3651" s="206"/>
      <c r="AE3651" s="206"/>
      <c r="AF3651" s="206"/>
      <c r="AG3651" s="206"/>
      <c r="AH3651" s="206"/>
      <c r="AI3651" s="206"/>
      <c r="AJ3651" s="206"/>
      <c r="AK3651" s="206"/>
      <c r="AL3651" s="206"/>
      <c r="AM3651" s="207"/>
    </row>
    <row r="3652" spans="1:39" customFormat="1" outlineLevel="1">
      <c r="B3652" s="114" t="s">
        <v>41</v>
      </c>
      <c r="C3652" s="28"/>
      <c r="D3652" s="19"/>
      <c r="E3652" s="19"/>
      <c r="F3652" s="19"/>
      <c r="G3652" s="19"/>
      <c r="H3652" s="29"/>
      <c r="I3652" s="20"/>
      <c r="J3652" s="30"/>
      <c r="K3652" s="30"/>
      <c r="L3652" s="30"/>
      <c r="M3652" s="30"/>
      <c r="N3652" s="30"/>
      <c r="O3652" s="30"/>
      <c r="P3652" s="30"/>
      <c r="Q3652" s="30"/>
      <c r="R3652" s="30"/>
      <c r="S3652" s="30"/>
      <c r="T3652" s="30"/>
      <c r="U3652" s="30"/>
      <c r="V3652" s="30"/>
      <c r="W3652" s="30"/>
      <c r="X3652" s="30"/>
      <c r="Y3652" s="30"/>
      <c r="Z3652" s="30"/>
      <c r="AA3652" s="30"/>
      <c r="AB3652" s="30"/>
      <c r="AC3652" s="206"/>
      <c r="AD3652" s="206"/>
      <c r="AE3652" s="206"/>
      <c r="AF3652" s="206"/>
      <c r="AG3652" s="206"/>
      <c r="AH3652" s="206"/>
      <c r="AI3652" s="206"/>
      <c r="AJ3652" s="206"/>
      <c r="AK3652" s="206"/>
      <c r="AL3652" s="206"/>
      <c r="AM3652" s="207"/>
    </row>
    <row r="3653" spans="1:39" customFormat="1" outlineLevel="1">
      <c r="A3653" t="str">
        <f>B3653&amp;C3653</f>
        <v>Surname, Forename1</v>
      </c>
      <c r="B3653" s="255" t="s">
        <v>28</v>
      </c>
      <c r="C3653" s="122">
        <v>1</v>
      </c>
      <c r="D3653" s="26" t="s">
        <v>22</v>
      </c>
      <c r="E3653" s="103"/>
      <c r="F3653" s="103"/>
      <c r="G3653" s="103"/>
      <c r="H3653" s="16"/>
      <c r="I3653" s="16"/>
      <c r="J3653" s="17"/>
      <c r="K3653" s="94"/>
      <c r="L3653" s="94"/>
      <c r="M3653" s="94"/>
      <c r="N3653" s="94"/>
      <c r="O3653" s="94"/>
      <c r="P3653" s="94"/>
      <c r="Q3653" s="17">
        <f>SUM(K3653:P3653)</f>
        <v>0</v>
      </c>
      <c r="R3653" s="94"/>
      <c r="S3653" s="94"/>
      <c r="T3653" s="17">
        <f>SUM(R3653:S3653)</f>
        <v>0</v>
      </c>
      <c r="U3653" s="17"/>
      <c r="V3653" s="94"/>
      <c r="W3653" s="17"/>
      <c r="X3653" s="94" t="e">
        <f>AVERAGE(V3653:W3653)</f>
        <v>#DIV/0!</v>
      </c>
      <c r="Y3653" s="17"/>
      <c r="Z3653" s="17"/>
      <c r="AA3653" s="17"/>
      <c r="AB3653" s="17"/>
      <c r="AC3653" s="190">
        <f>IF(J3653&lt;&gt;0,INT(25.4347*POWER((18-J3653),1.81)),0)</f>
        <v>0</v>
      </c>
      <c r="AD3653" s="190">
        <f>IF(Q3653&lt;&gt;0,INT(0.14354*POWER(((10*Q3653)-220),1.4)),0)</f>
        <v>0</v>
      </c>
      <c r="AE3653" s="190">
        <f>IF(T3653&lt;&gt;0,INT(51.39*POWER((T3653-1.5),1.05)),0)</f>
        <v>0</v>
      </c>
      <c r="AF3653" s="190">
        <f>IF(U3653&lt;&gt;0,INT(0.8465*POWER(((100*U3653)-75),1.42)),0)</f>
        <v>0</v>
      </c>
      <c r="AG3653" s="190" t="e">
        <f>IF(X3653&lt;&gt;0,INT(1.53775*POWER((82-X3653),1.81)),0)</f>
        <v>#DIV/0!</v>
      </c>
      <c r="AH3653" s="190">
        <f>IF(Y3653&lt;&gt;0,INT(5.74352*POWER((28.5-Y3653),1.92)),0)</f>
        <v>0</v>
      </c>
      <c r="AI3653" s="190">
        <f>IF(Z3653&lt;&gt;0,INT(12.91*POWER((Z3653-4),1.1)),0)</f>
        <v>0</v>
      </c>
      <c r="AJ3653" s="190">
        <f>IF(AA3653&lt;&gt;0,INT(0.2797*POWER(((100*AA3653)),1.35)),0)</f>
        <v>0</v>
      </c>
      <c r="AK3653" s="191">
        <f>IF(AB3653&lt;&gt;0,INT(100.14*POWER((AB3653-1),1.08)),0)</f>
        <v>0</v>
      </c>
      <c r="AL3653" s="208">
        <v>7</v>
      </c>
      <c r="AM3653" s="193" t="e">
        <f>SUM(AC3653:AK3653)</f>
        <v>#DIV/0!</v>
      </c>
    </row>
    <row r="3654" spans="1:39" customFormat="1" outlineLevel="1">
      <c r="A3654" t="str">
        <f>B3653&amp;C3654</f>
        <v>Surname, Forename2</v>
      </c>
      <c r="B3654" s="256"/>
      <c r="C3654" s="123">
        <v>2</v>
      </c>
      <c r="D3654" s="26" t="s">
        <v>22</v>
      </c>
      <c r="E3654" s="103"/>
      <c r="F3654" s="103"/>
      <c r="G3654" s="103"/>
      <c r="H3654" s="15"/>
      <c r="I3654" s="16"/>
      <c r="J3654" s="17"/>
      <c r="K3654" s="94"/>
      <c r="L3654" s="94"/>
      <c r="M3654" s="94"/>
      <c r="N3654" s="94"/>
      <c r="O3654" s="94"/>
      <c r="P3654" s="94"/>
      <c r="Q3654" s="17" t="str">
        <f>IF(SUM(K3654:P3654)=0,"",SUM(K3654:P3654))</f>
        <v/>
      </c>
      <c r="R3654" s="94"/>
      <c r="S3654" s="94"/>
      <c r="T3654" s="17" t="str">
        <f>IF(SUM(R3654:S3654)=0,"",SUM(R3654:S3654))</f>
        <v/>
      </c>
      <c r="U3654" s="17"/>
      <c r="V3654" s="94"/>
      <c r="W3654" s="17"/>
      <c r="X3654" s="94" t="str">
        <f>IFERROR(AVERAGE(V3654:W3654),"")</f>
        <v/>
      </c>
      <c r="Y3654" s="17"/>
      <c r="Z3654" s="17"/>
      <c r="AA3654" s="71"/>
      <c r="AB3654" s="17"/>
      <c r="AC3654" s="190" t="str">
        <f>IF(J3654="","",IF(J3654&lt;&gt;0,INT(25.4347*POWER((18-J3654),1.81)),0))</f>
        <v/>
      </c>
      <c r="AD3654" s="190" t="str">
        <f>IFERROR(IF(Q3654&lt;&gt;0,INT(0.14354*POWER(((10*Q3654)-220),1.4)),0),"")</f>
        <v/>
      </c>
      <c r="AE3654" s="190" t="str">
        <f>IFERROR(IF(T3654&lt;&gt;0,INT(51.39*POWER((T3654-1.5),1.05)),0),"")</f>
        <v/>
      </c>
      <c r="AF3654" s="190">
        <f>IF(U3654&lt;&gt;0,INT(0.8465*POWER(((100*U3654)-75),1.42)),0)</f>
        <v>0</v>
      </c>
      <c r="AG3654" s="190" t="str">
        <f>IFERROR(IF(X3654&lt;&gt;0,INT(1.53775*POWER((82-X3654),1.81)),0),"")</f>
        <v/>
      </c>
      <c r="AH3654" s="190" t="str">
        <f>IF(Y3654="","",IF(Y3654&lt;&gt;0,INT(5.74352*POWER((28.5-Y3654),1.92)),0))</f>
        <v/>
      </c>
      <c r="AI3654" s="190">
        <f>IF(Z3654&lt;&gt;0,INT(12.91*POWER((Z3654-4),1.1)),0)</f>
        <v>0</v>
      </c>
      <c r="AJ3654" s="190" t="str">
        <f>IF(AA3654="","",IF(AA3654&lt;&gt;0,INT(0.2797*POWER(((100*AA3654)),1.35)),0))</f>
        <v/>
      </c>
      <c r="AK3654" s="191" t="str">
        <f>IF(AB3654="","",IF(AB3654&lt;&gt;0,INT(100.14*POWER((AB3654-1),1.08)),0))</f>
        <v/>
      </c>
      <c r="AL3654" s="192">
        <f>COUNT(J3654,Q3654,T3654,X3654,Y3654,AA3654,AB3654)</f>
        <v>0</v>
      </c>
      <c r="AM3654" s="193" t="str">
        <f>IF(AL3654=0,"",SUM(AC3654:AK3654))</f>
        <v/>
      </c>
    </row>
    <row r="3655" spans="1:39" customFormat="1" outlineLevel="1">
      <c r="B3655" s="256"/>
      <c r="C3655" s="124" t="s">
        <v>65</v>
      </c>
      <c r="D3655" s="103"/>
      <c r="E3655" s="103"/>
      <c r="F3655" s="103"/>
      <c r="G3655" s="103"/>
      <c r="H3655" s="104"/>
      <c r="I3655" s="105"/>
      <c r="J3655" s="107" t="str">
        <f>IFERROR((J3653-J3654)/J3654*100%,"")</f>
        <v/>
      </c>
      <c r="K3655" s="107" t="str">
        <f>IFERROR((K3654-K3653)/K3654*100%,"")</f>
        <v/>
      </c>
      <c r="L3655" s="107" t="str">
        <f t="shared" ref="L3655:S3655" si="16135">IFERROR((L3654-L3653)/L3654*100%,"")</f>
        <v/>
      </c>
      <c r="M3655" s="107" t="str">
        <f t="shared" si="16135"/>
        <v/>
      </c>
      <c r="N3655" s="107" t="str">
        <f t="shared" si="16135"/>
        <v/>
      </c>
      <c r="O3655" s="107" t="str">
        <f t="shared" si="16135"/>
        <v/>
      </c>
      <c r="P3655" s="107" t="str">
        <f t="shared" si="16135"/>
        <v/>
      </c>
      <c r="Q3655" s="107" t="str">
        <f t="shared" si="16135"/>
        <v/>
      </c>
      <c r="R3655" s="107" t="str">
        <f t="shared" si="16135"/>
        <v/>
      </c>
      <c r="S3655" s="107" t="str">
        <f t="shared" si="16135"/>
        <v/>
      </c>
      <c r="T3655" s="107" t="str">
        <f>IFERROR((T3654-T3653)/T3654*100%,"")</f>
        <v/>
      </c>
      <c r="U3655" s="107" t="str">
        <f t="shared" ref="U3655" si="16136">IFERROR((U3654-U3653)/U3654*100%,"")</f>
        <v/>
      </c>
      <c r="V3655" s="107" t="str">
        <f>IFERROR((V3653-V3654)/V3654*100%,"")</f>
        <v/>
      </c>
      <c r="W3655" s="107" t="str">
        <f>IFERROR((W3653-W3654)/W3654*100%,"")</f>
        <v/>
      </c>
      <c r="X3655" s="107" t="str">
        <f>IFERROR((X3653-X3654)/X3654*100%,"")</f>
        <v/>
      </c>
      <c r="Y3655" s="107" t="str">
        <f>IFERROR((Y3653-Y3654)/Y3654*100%,"")</f>
        <v/>
      </c>
      <c r="Z3655" s="107" t="str">
        <f t="shared" ref="Z3655:AB3655" si="16137">IFERROR((Z3654-Z3653)/Z3654*100%,"")</f>
        <v/>
      </c>
      <c r="AA3655" s="107" t="str">
        <f t="shared" si="16137"/>
        <v/>
      </c>
      <c r="AB3655" s="107" t="str">
        <f t="shared" si="16137"/>
        <v/>
      </c>
      <c r="AC3655" s="194" t="str">
        <f t="shared" ref="AC3655" si="16138">IFERROR((AC3654-AC3653)/AC3654*100%,"")</f>
        <v/>
      </c>
      <c r="AD3655" s="194" t="str">
        <f t="shared" ref="AD3655" si="16139">IFERROR((AD3654-AD3653)/AD3654*100%,"")</f>
        <v/>
      </c>
      <c r="AE3655" s="194" t="str">
        <f t="shared" ref="AE3655" si="16140">IFERROR((AE3654-AE3653)/AE3654*100%,"")</f>
        <v/>
      </c>
      <c r="AF3655" s="194" t="str">
        <f t="shared" ref="AF3655" si="16141">IFERROR((AF3654-AF3653)/AF3654*100%,"")</f>
        <v/>
      </c>
      <c r="AG3655" s="194" t="str">
        <f t="shared" ref="AG3655" si="16142">IFERROR((AG3654-AG3653)/AG3654*100%,"")</f>
        <v/>
      </c>
      <c r="AH3655" s="194" t="str">
        <f t="shared" ref="AH3655" si="16143">IFERROR((AH3654-AH3653)/AH3654*100%,"")</f>
        <v/>
      </c>
      <c r="AI3655" s="194" t="str">
        <f t="shared" ref="AI3655" si="16144">IFERROR((AI3654-AI3653)/AI3654*100%,"")</f>
        <v/>
      </c>
      <c r="AJ3655" s="194" t="str">
        <f t="shared" ref="AJ3655" si="16145">IFERROR((AJ3654-AJ3653)/AJ3654*100%,"")</f>
        <v/>
      </c>
      <c r="AK3655" s="194" t="str">
        <f t="shared" ref="AK3655" si="16146">IFERROR((AK3654-AK3653)/AK3654*100%,"")</f>
        <v/>
      </c>
      <c r="AL3655" s="194" t="str">
        <f t="shared" ref="AL3655:AM3655" si="16147">IFERROR((AL3654-AL3653)/AL3654*100%,"")</f>
        <v/>
      </c>
      <c r="AM3655" s="228" t="str">
        <f t="shared" si="16147"/>
        <v/>
      </c>
    </row>
    <row r="3656" spans="1:39" customFormat="1" outlineLevel="1">
      <c r="A3656" t="str">
        <f>B3653&amp;C3656</f>
        <v>Surname, Forename3</v>
      </c>
      <c r="B3656" s="256"/>
      <c r="C3656" s="123">
        <v>3</v>
      </c>
      <c r="D3656" s="26" t="s">
        <v>22</v>
      </c>
      <c r="E3656" s="103"/>
      <c r="F3656" s="103"/>
      <c r="G3656" s="103"/>
      <c r="H3656" s="15"/>
      <c r="I3656" s="16"/>
      <c r="J3656" s="17"/>
      <c r="K3656" s="94"/>
      <c r="L3656" s="94"/>
      <c r="M3656" s="94"/>
      <c r="N3656" s="94"/>
      <c r="O3656" s="94"/>
      <c r="P3656" s="94"/>
      <c r="Q3656" s="17" t="str">
        <f>IF(SUM(K3656:P3656)=0,"",SUM(K3656:P3656))</f>
        <v/>
      </c>
      <c r="R3656" s="94"/>
      <c r="S3656" s="94"/>
      <c r="T3656" s="17" t="str">
        <f>IF(SUM(R3656:S3656)=0,"",SUM(R3656:S3656))</f>
        <v/>
      </c>
      <c r="U3656" s="17"/>
      <c r="V3656" s="94"/>
      <c r="W3656" s="17"/>
      <c r="X3656" s="94" t="str">
        <f>IFERROR(AVERAGE(V3656:W3656),"")</f>
        <v/>
      </c>
      <c r="Y3656" s="17"/>
      <c r="Z3656" s="17"/>
      <c r="AA3656" s="71"/>
      <c r="AB3656" s="17"/>
      <c r="AC3656" s="190" t="str">
        <f>IF(J3656="","",IF(J3656&lt;&gt;0,INT(25.4347*POWER((18-J3656),1.81)),0))</f>
        <v/>
      </c>
      <c r="AD3656" s="190" t="str">
        <f>IFERROR(IF(Q3656&lt;&gt;0,INT(0.14354*POWER(((10*Q3656)-220),1.4)),0),"")</f>
        <v/>
      </c>
      <c r="AE3656" s="190" t="str">
        <f>IFERROR(IF(T3656&lt;&gt;0,INT(51.39*POWER((T3656-1.5),1.05)),0),"")</f>
        <v/>
      </c>
      <c r="AF3656" s="190">
        <f>IF(U3656&lt;&gt;0,INT(0.8465*POWER(((100*U3656)-75),1.42)),0)</f>
        <v>0</v>
      </c>
      <c r="AG3656" s="190" t="str">
        <f>IFERROR(IF(X3656&lt;&gt;0,INT(1.53775*POWER((82-X3656),1.81)),0),"")</f>
        <v/>
      </c>
      <c r="AH3656" s="190" t="str">
        <f>IF(Y3656="","",IF(Y3656&lt;&gt;0,INT(5.74352*POWER((28.5-Y3656),1.92)),0))</f>
        <v/>
      </c>
      <c r="AI3656" s="190">
        <f>IF(Z3656&lt;&gt;0,INT(12.91*POWER((Z3656-4),1.1)),0)</f>
        <v>0</v>
      </c>
      <c r="AJ3656" s="190" t="str">
        <f>IF(AA3656="","",IF(AA3656&lt;&gt;0,INT(0.2797*POWER(((100*AA3656)),1.35)),0))</f>
        <v/>
      </c>
      <c r="AK3656" s="191" t="str">
        <f>IF(AB3656="","",IF(AB3656&lt;&gt;0,INT(100.14*POWER((AB3656-1),1.08)),0))</f>
        <v/>
      </c>
      <c r="AL3656" s="192">
        <f>COUNT(J3656,Q3656,T3656,X3656,Y3656,AA3656,AB3656)</f>
        <v>0</v>
      </c>
      <c r="AM3656" s="193" t="str">
        <f>IF(AL3656=0,"",SUM(AC3656:AK3656))</f>
        <v/>
      </c>
    </row>
    <row r="3657" spans="1:39" customFormat="1" outlineLevel="1">
      <c r="B3657" s="256"/>
      <c r="C3657" s="124" t="s">
        <v>65</v>
      </c>
      <c r="D3657" s="103"/>
      <c r="E3657" s="103"/>
      <c r="F3657" s="103"/>
      <c r="G3657" s="103"/>
      <c r="H3657" s="104"/>
      <c r="I3657" s="105"/>
      <c r="J3657" s="107" t="str">
        <f>IFERROR((J3654-J3656)/J3656*100%,"")</f>
        <v/>
      </c>
      <c r="K3657" s="107" t="str">
        <f t="shared" ref="K3657:T3657" si="16148">IFERROR((K3656-K3654)/K3656*100%,"")</f>
        <v/>
      </c>
      <c r="L3657" s="107" t="str">
        <f t="shared" si="16148"/>
        <v/>
      </c>
      <c r="M3657" s="107" t="str">
        <f t="shared" si="16148"/>
        <v/>
      </c>
      <c r="N3657" s="107" t="str">
        <f t="shared" si="16148"/>
        <v/>
      </c>
      <c r="O3657" s="107" t="str">
        <f t="shared" si="16148"/>
        <v/>
      </c>
      <c r="P3657" s="107" t="str">
        <f t="shared" si="16148"/>
        <v/>
      </c>
      <c r="Q3657" s="107" t="str">
        <f t="shared" si="16148"/>
        <v/>
      </c>
      <c r="R3657" s="107" t="str">
        <f t="shared" si="16148"/>
        <v/>
      </c>
      <c r="S3657" s="107" t="str">
        <f t="shared" si="16148"/>
        <v/>
      </c>
      <c r="T3657" s="107" t="str">
        <f t="shared" si="16148"/>
        <v/>
      </c>
      <c r="U3657" s="107" t="str">
        <f t="shared" ref="U3657" si="16149">IFERROR((U3656-U3655)/U3656*100%,"")</f>
        <v/>
      </c>
      <c r="V3657" s="107" t="str">
        <f>IFERROR((V3654-V3656)/V3656*100%,"")</f>
        <v/>
      </c>
      <c r="W3657" s="107" t="str">
        <f>IFERROR((W3654-W3656)/W3656*100%,"")</f>
        <v/>
      </c>
      <c r="X3657" s="107" t="str">
        <f>IFERROR((X3654-X3656)/X3656*100%,"")</f>
        <v/>
      </c>
      <c r="Y3657" s="107" t="str">
        <f>IFERROR((Y3654-Y3656)/Y3656*100%,"")</f>
        <v/>
      </c>
      <c r="Z3657" s="107" t="str">
        <f t="shared" ref="Z3657" si="16150">IFERROR((Z3656-Z3655)/Z3656*100%,"")</f>
        <v/>
      </c>
      <c r="AA3657" s="107" t="str">
        <f>IFERROR((AA3656-AA3654)/AA3656*100%,"")</f>
        <v/>
      </c>
      <c r="AB3657" s="107" t="str">
        <f>IFERROR((AB3656-AB3654)/AB3656*100%,"")</f>
        <v/>
      </c>
      <c r="AC3657" s="194" t="str">
        <f t="shared" ref="AC3657" si="16151">IFERROR((AC3656-AC3655)/AC3656*100%,"")</f>
        <v/>
      </c>
      <c r="AD3657" s="194" t="str">
        <f t="shared" ref="AD3657" si="16152">IFERROR((AD3656-AD3655)/AD3656*100%,"")</f>
        <v/>
      </c>
      <c r="AE3657" s="194" t="str">
        <f t="shared" ref="AE3657" si="16153">IFERROR((AE3656-AE3655)/AE3656*100%,"")</f>
        <v/>
      </c>
      <c r="AF3657" s="194" t="str">
        <f t="shared" ref="AF3657" si="16154">IFERROR((AF3656-AF3655)/AF3656*100%,"")</f>
        <v/>
      </c>
      <c r="AG3657" s="194" t="str">
        <f t="shared" ref="AG3657" si="16155">IFERROR((AG3656-AG3655)/AG3656*100%,"")</f>
        <v/>
      </c>
      <c r="AH3657" s="194" t="str">
        <f t="shared" ref="AH3657" si="16156">IFERROR((AH3656-AH3655)/AH3656*100%,"")</f>
        <v/>
      </c>
      <c r="AI3657" s="194" t="str">
        <f t="shared" ref="AI3657" si="16157">IFERROR((AI3656-AI3655)/AI3656*100%,"")</f>
        <v/>
      </c>
      <c r="AJ3657" s="194" t="str">
        <f t="shared" ref="AJ3657" si="16158">IFERROR((AJ3656-AJ3655)/AJ3656*100%,"")</f>
        <v/>
      </c>
      <c r="AK3657" s="194" t="str">
        <f t="shared" ref="AK3657" si="16159">IFERROR((AK3656-AK3655)/AK3656*100%,"")</f>
        <v/>
      </c>
      <c r="AL3657" s="194" t="str">
        <f t="shared" ref="AL3657" si="16160">IFERROR((AL3656-AL3655)/AL3656*100%,"")</f>
        <v/>
      </c>
      <c r="AM3657" s="227" t="str">
        <f>IFERROR((AM3656-AM3654)/AM3656*100%,"")</f>
        <v/>
      </c>
    </row>
    <row r="3658" spans="1:39" customFormat="1" outlineLevel="1">
      <c r="A3658" t="str">
        <f>B3653&amp;C3658</f>
        <v>Surname, Forename4</v>
      </c>
      <c r="B3658" s="256"/>
      <c r="C3658" s="123">
        <v>4</v>
      </c>
      <c r="D3658" s="26" t="s">
        <v>22</v>
      </c>
      <c r="E3658" s="103"/>
      <c r="F3658" s="103"/>
      <c r="G3658" s="103"/>
      <c r="H3658" s="15"/>
      <c r="I3658" s="16"/>
      <c r="J3658" s="17"/>
      <c r="K3658" s="94"/>
      <c r="L3658" s="94"/>
      <c r="M3658" s="94"/>
      <c r="N3658" s="94"/>
      <c r="O3658" s="94"/>
      <c r="P3658" s="94"/>
      <c r="Q3658" s="17" t="str">
        <f>IF(SUM(K3658:P3658)=0,"",SUM(K3658:P3658))</f>
        <v/>
      </c>
      <c r="R3658" s="94"/>
      <c r="S3658" s="94"/>
      <c r="T3658" s="17" t="str">
        <f>IF(SUM(R3658:S3658)=0,"",SUM(R3658:S3658))</f>
        <v/>
      </c>
      <c r="U3658" s="17"/>
      <c r="V3658" s="94"/>
      <c r="W3658" s="17"/>
      <c r="X3658" s="94" t="str">
        <f>IFERROR(AVERAGE(V3658:W3658),"")</f>
        <v/>
      </c>
      <c r="Y3658" s="17"/>
      <c r="Z3658" s="17"/>
      <c r="AA3658" s="71"/>
      <c r="AB3658" s="17"/>
      <c r="AC3658" s="190" t="str">
        <f>IF(J3658="","",IF(J3658&lt;&gt;0,INT(25.4347*POWER((18-J3658),1.81)),0))</f>
        <v/>
      </c>
      <c r="AD3658" s="190" t="str">
        <f>IFERROR(IF(Q3658&lt;&gt;0,INT(0.14354*POWER(((10*Q3658)-220),1.4)),0),"")</f>
        <v/>
      </c>
      <c r="AE3658" s="190" t="str">
        <f>IFERROR(IF(T3658&lt;&gt;0,INT(51.39*POWER((T3658-1.5),1.05)),0),"")</f>
        <v/>
      </c>
      <c r="AF3658" s="190">
        <f>IF(U3658&lt;&gt;0,INT(0.8465*POWER(((100*U3658)-75),1.42)),0)</f>
        <v>0</v>
      </c>
      <c r="AG3658" s="190" t="str">
        <f>IFERROR(IF(X3658&lt;&gt;0,INT(1.53775*POWER((82-X3658),1.81)),0),"")</f>
        <v/>
      </c>
      <c r="AH3658" s="190" t="str">
        <f>IF(Y3658="","",IF(Y3658&lt;&gt;0,INT(5.74352*POWER((28.5-Y3658),1.92)),0))</f>
        <v/>
      </c>
      <c r="AI3658" s="190">
        <f>IF(Z3658&lt;&gt;0,INT(12.91*POWER((Z3658-4),1.1)),0)</f>
        <v>0</v>
      </c>
      <c r="AJ3658" s="190" t="str">
        <f>IF(AA3658="","",IF(AA3658&lt;&gt;0,INT(0.2797*POWER(((100*AA3658)),1.35)),0))</f>
        <v/>
      </c>
      <c r="AK3658" s="191" t="str">
        <f>IF(AB3658="","",IF(AB3658&lt;&gt;0,INT(100.14*POWER((AB3658-1),1.08)),0))</f>
        <v/>
      </c>
      <c r="AL3658" s="192">
        <f>COUNT(J3658,Q3658,T3658,X3658,Y3658,AA3658,AB3658)</f>
        <v>0</v>
      </c>
      <c r="AM3658" s="193" t="str">
        <f>IF(AL3658=0,"",SUM(AC3658:AK3658))</f>
        <v/>
      </c>
    </row>
    <row r="3659" spans="1:39" customFormat="1" outlineLevel="1">
      <c r="B3659" s="256"/>
      <c r="C3659" s="124" t="s">
        <v>65</v>
      </c>
      <c r="D3659" s="103"/>
      <c r="E3659" s="103"/>
      <c r="F3659" s="103"/>
      <c r="G3659" s="103"/>
      <c r="H3659" s="104"/>
      <c r="I3659" s="105"/>
      <c r="J3659" s="107" t="str">
        <f>IFERROR((J3656-J3658)/J3658*100%,"")</f>
        <v/>
      </c>
      <c r="K3659" s="107" t="str">
        <f t="shared" ref="K3659:T3659" si="16161">IFERROR((K3658-K3656)/K3658*100%,"")</f>
        <v/>
      </c>
      <c r="L3659" s="107" t="str">
        <f t="shared" si="16161"/>
        <v/>
      </c>
      <c r="M3659" s="107" t="str">
        <f t="shared" si="16161"/>
        <v/>
      </c>
      <c r="N3659" s="107" t="str">
        <f t="shared" si="16161"/>
        <v/>
      </c>
      <c r="O3659" s="107" t="str">
        <f t="shared" si="16161"/>
        <v/>
      </c>
      <c r="P3659" s="107" t="str">
        <f t="shared" si="16161"/>
        <v/>
      </c>
      <c r="Q3659" s="107" t="str">
        <f t="shared" si="16161"/>
        <v/>
      </c>
      <c r="R3659" s="107" t="str">
        <f t="shared" si="16161"/>
        <v/>
      </c>
      <c r="S3659" s="107" t="str">
        <f t="shared" si="16161"/>
        <v/>
      </c>
      <c r="T3659" s="107" t="str">
        <f t="shared" si="16161"/>
        <v/>
      </c>
      <c r="U3659" s="107" t="str">
        <f t="shared" ref="U3659" si="16162">IFERROR((U3658-U3657)/U3658*100%,"")</f>
        <v/>
      </c>
      <c r="V3659" s="107" t="str">
        <f>IFERROR((V3656-V3658)/V3658*100%,"")</f>
        <v/>
      </c>
      <c r="W3659" s="107" t="str">
        <f>IFERROR((W3656-W3658)/W3658*100%,"")</f>
        <v/>
      </c>
      <c r="X3659" s="107" t="str">
        <f>IFERROR((X3656-X3658)/X3658*100%,"")</f>
        <v/>
      </c>
      <c r="Y3659" s="107" t="str">
        <f>IFERROR((Y3656-Y3658)/Y3658*100%,"")</f>
        <v/>
      </c>
      <c r="Z3659" s="107" t="str">
        <f t="shared" ref="Z3659" si="16163">IFERROR((Z3658-Z3657)/Z3658*100%,"")</f>
        <v/>
      </c>
      <c r="AA3659" s="107" t="str">
        <f>IFERROR((AA3658-AA3656)/AA3658*100%,"")</f>
        <v/>
      </c>
      <c r="AB3659" s="107" t="str">
        <f>IFERROR((AB3658-AB3656)/AB3658*100%,"")</f>
        <v/>
      </c>
      <c r="AC3659" s="194" t="str">
        <f t="shared" ref="AC3659" si="16164">IFERROR((AC3658-AC3657)/AC3658*100%,"")</f>
        <v/>
      </c>
      <c r="AD3659" s="194" t="str">
        <f t="shared" ref="AD3659" si="16165">IFERROR((AD3658-AD3657)/AD3658*100%,"")</f>
        <v/>
      </c>
      <c r="AE3659" s="194" t="str">
        <f t="shared" ref="AE3659" si="16166">IFERROR((AE3658-AE3657)/AE3658*100%,"")</f>
        <v/>
      </c>
      <c r="AF3659" s="194" t="str">
        <f t="shared" ref="AF3659" si="16167">IFERROR((AF3658-AF3657)/AF3658*100%,"")</f>
        <v/>
      </c>
      <c r="AG3659" s="194" t="str">
        <f t="shared" ref="AG3659" si="16168">IFERROR((AG3658-AG3657)/AG3658*100%,"")</f>
        <v/>
      </c>
      <c r="AH3659" s="194" t="str">
        <f t="shared" ref="AH3659" si="16169">IFERROR((AH3658-AH3657)/AH3658*100%,"")</f>
        <v/>
      </c>
      <c r="AI3659" s="194" t="str">
        <f t="shared" ref="AI3659" si="16170">IFERROR((AI3658-AI3657)/AI3658*100%,"")</f>
        <v/>
      </c>
      <c r="AJ3659" s="194" t="str">
        <f t="shared" ref="AJ3659" si="16171">IFERROR((AJ3658-AJ3657)/AJ3658*100%,"")</f>
        <v/>
      </c>
      <c r="AK3659" s="194" t="str">
        <f t="shared" ref="AK3659" si="16172">IFERROR((AK3658-AK3657)/AK3658*100%,"")</f>
        <v/>
      </c>
      <c r="AL3659" s="194" t="str">
        <f t="shared" ref="AL3659" si="16173">IFERROR((AL3658-AL3657)/AL3658*100%,"")</f>
        <v/>
      </c>
      <c r="AM3659" s="227" t="str">
        <f>IFERROR((AM3658-AM3656)/AM3658*100%,"")</f>
        <v/>
      </c>
    </row>
    <row r="3660" spans="1:39" customFormat="1" outlineLevel="1">
      <c r="A3660" t="str">
        <f>B3653&amp;C3660</f>
        <v>Surname, Forename5</v>
      </c>
      <c r="B3660" s="256"/>
      <c r="C3660" s="123">
        <v>5</v>
      </c>
      <c r="D3660" s="26" t="s">
        <v>22</v>
      </c>
      <c r="E3660" s="103"/>
      <c r="F3660" s="103"/>
      <c r="G3660" s="103"/>
      <c r="H3660" s="15"/>
      <c r="I3660" s="16"/>
      <c r="J3660" s="17"/>
      <c r="K3660" s="94"/>
      <c r="L3660" s="94"/>
      <c r="M3660" s="94"/>
      <c r="N3660" s="94"/>
      <c r="O3660" s="94"/>
      <c r="P3660" s="94"/>
      <c r="Q3660" s="17" t="str">
        <f>IF(SUM(K3660:P3660)=0,"",SUM(K3660:P3660))</f>
        <v/>
      </c>
      <c r="R3660" s="94"/>
      <c r="S3660" s="94"/>
      <c r="T3660" s="17" t="str">
        <f>IF(SUM(R3660:S3660)=0,"",SUM(R3660:S3660))</f>
        <v/>
      </c>
      <c r="U3660" s="17"/>
      <c r="V3660" s="94"/>
      <c r="W3660" s="17"/>
      <c r="X3660" s="94" t="str">
        <f>IFERROR(AVERAGE(V3660:W3660),"")</f>
        <v/>
      </c>
      <c r="Y3660" s="17"/>
      <c r="Z3660" s="17"/>
      <c r="AA3660" s="71"/>
      <c r="AB3660" s="17"/>
      <c r="AC3660" s="190" t="str">
        <f>IF(J3660="","",IF(J3660&lt;&gt;0,INT(25.4347*POWER((18-J3660),1.81)),0))</f>
        <v/>
      </c>
      <c r="AD3660" s="190" t="str">
        <f>IFERROR(IF(Q3660&lt;&gt;0,INT(0.14354*POWER(((10*Q3660)-220),1.4)),0),"")</f>
        <v/>
      </c>
      <c r="AE3660" s="190" t="str">
        <f>IFERROR(IF(T3660&lt;&gt;0,INT(51.39*POWER((T3660-1.5),1.05)),0),"")</f>
        <v/>
      </c>
      <c r="AF3660" s="190">
        <f>IF(U3660&lt;&gt;0,INT(0.8465*POWER(((100*U3660)-75),1.42)),0)</f>
        <v>0</v>
      </c>
      <c r="AG3660" s="190" t="str">
        <f>IFERROR(IF(X3660&lt;&gt;0,INT(1.53775*POWER((82-X3660),1.81)),0),"")</f>
        <v/>
      </c>
      <c r="AH3660" s="190" t="str">
        <f>IF(Y3660="","",IF(Y3660&lt;&gt;0,INT(5.74352*POWER((28.5-Y3660),1.92)),0))</f>
        <v/>
      </c>
      <c r="AI3660" s="190">
        <f>IF(Z3660&lt;&gt;0,INT(12.91*POWER((Z3660-4),1.1)),0)</f>
        <v>0</v>
      </c>
      <c r="AJ3660" s="190" t="str">
        <f>IF(AA3660="","",IF(AA3660&lt;&gt;0,INT(0.2797*POWER(((100*AA3660)),1.35)),0))</f>
        <v/>
      </c>
      <c r="AK3660" s="191" t="str">
        <f>IF(AB3660="","",IF(AB3660&lt;&gt;0,INT(100.14*POWER((AB3660-1),1.08)),0))</f>
        <v/>
      </c>
      <c r="AL3660" s="192">
        <f>COUNT(J3660,Q3660,T3660,X3660,Y3660,AA3660,AB3660)</f>
        <v>0</v>
      </c>
      <c r="AM3660" s="193" t="str">
        <f>IF(AL3660=0,"",SUM(AC3660:AK3660))</f>
        <v/>
      </c>
    </row>
    <row r="3661" spans="1:39" customFormat="1" outlineLevel="1">
      <c r="B3661" s="256"/>
      <c r="C3661" s="124" t="s">
        <v>65</v>
      </c>
      <c r="D3661" s="103"/>
      <c r="E3661" s="103"/>
      <c r="F3661" s="103"/>
      <c r="G3661" s="103"/>
      <c r="H3661" s="104"/>
      <c r="I3661" s="105"/>
      <c r="J3661" s="107" t="str">
        <f>IFERROR((J3658-J3660)/J3660*100%,"")</f>
        <v/>
      </c>
      <c r="K3661" s="107" t="str">
        <f t="shared" ref="K3661:T3661" si="16174">IFERROR((K3660-K3658)/K3660*100%,"")</f>
        <v/>
      </c>
      <c r="L3661" s="107" t="str">
        <f t="shared" si="16174"/>
        <v/>
      </c>
      <c r="M3661" s="107" t="str">
        <f t="shared" si="16174"/>
        <v/>
      </c>
      <c r="N3661" s="107" t="str">
        <f t="shared" si="16174"/>
        <v/>
      </c>
      <c r="O3661" s="107" t="str">
        <f t="shared" si="16174"/>
        <v/>
      </c>
      <c r="P3661" s="107" t="str">
        <f t="shared" si="16174"/>
        <v/>
      </c>
      <c r="Q3661" s="107" t="str">
        <f t="shared" si="16174"/>
        <v/>
      </c>
      <c r="R3661" s="107" t="str">
        <f t="shared" si="16174"/>
        <v/>
      </c>
      <c r="S3661" s="107" t="str">
        <f t="shared" si="16174"/>
        <v/>
      </c>
      <c r="T3661" s="107" t="str">
        <f t="shared" si="16174"/>
        <v/>
      </c>
      <c r="U3661" s="107" t="str">
        <f t="shared" ref="U3661" si="16175">IFERROR((U3660-U3659)/U3660*100%,"")</f>
        <v/>
      </c>
      <c r="V3661" s="107" t="str">
        <f>IFERROR((V3658-V3660)/V3660*100%,"")</f>
        <v/>
      </c>
      <c r="W3661" s="107" t="str">
        <f>IFERROR((W3658-W3660)/W3660*100%,"")</f>
        <v/>
      </c>
      <c r="X3661" s="107" t="str">
        <f>IFERROR((X3658-X3660)/X3660*100%,"")</f>
        <v/>
      </c>
      <c r="Y3661" s="107" t="str">
        <f>IFERROR((Y3658-Y3660)/Y3660*100%,"")</f>
        <v/>
      </c>
      <c r="Z3661" s="107" t="str">
        <f t="shared" ref="Z3661" si="16176">IFERROR((Z3660-Z3659)/Z3660*100%,"")</f>
        <v/>
      </c>
      <c r="AA3661" s="107" t="str">
        <f>IFERROR((AA3660-AA3658)/AA3660*100%,"")</f>
        <v/>
      </c>
      <c r="AB3661" s="107" t="str">
        <f>IFERROR((AB3660-AB3658)/AB3660*100%,"")</f>
        <v/>
      </c>
      <c r="AC3661" s="194" t="str">
        <f t="shared" ref="AC3661" si="16177">IFERROR((AC3660-AC3659)/AC3660*100%,"")</f>
        <v/>
      </c>
      <c r="AD3661" s="194" t="str">
        <f t="shared" ref="AD3661" si="16178">IFERROR((AD3660-AD3659)/AD3660*100%,"")</f>
        <v/>
      </c>
      <c r="AE3661" s="194" t="str">
        <f t="shared" ref="AE3661" si="16179">IFERROR((AE3660-AE3659)/AE3660*100%,"")</f>
        <v/>
      </c>
      <c r="AF3661" s="194" t="str">
        <f t="shared" ref="AF3661" si="16180">IFERROR((AF3660-AF3659)/AF3660*100%,"")</f>
        <v/>
      </c>
      <c r="AG3661" s="194" t="str">
        <f t="shared" ref="AG3661" si="16181">IFERROR((AG3660-AG3659)/AG3660*100%,"")</f>
        <v/>
      </c>
      <c r="AH3661" s="194" t="str">
        <f t="shared" ref="AH3661" si="16182">IFERROR((AH3660-AH3659)/AH3660*100%,"")</f>
        <v/>
      </c>
      <c r="AI3661" s="194" t="str">
        <f t="shared" ref="AI3661" si="16183">IFERROR((AI3660-AI3659)/AI3660*100%,"")</f>
        <v/>
      </c>
      <c r="AJ3661" s="194" t="str">
        <f t="shared" ref="AJ3661" si="16184">IFERROR((AJ3660-AJ3659)/AJ3660*100%,"")</f>
        <v/>
      </c>
      <c r="AK3661" s="194" t="str">
        <f t="shared" ref="AK3661" si="16185">IFERROR((AK3660-AK3659)/AK3660*100%,"")</f>
        <v/>
      </c>
      <c r="AL3661" s="194" t="str">
        <f t="shared" ref="AL3661" si="16186">IFERROR((AL3660-AL3659)/AL3660*100%,"")</f>
        <v/>
      </c>
      <c r="AM3661" s="227" t="str">
        <f>IFERROR((AM3660-AM3658)/AM3660*100%,"")</f>
        <v/>
      </c>
    </row>
    <row r="3662" spans="1:39" customFormat="1" outlineLevel="1">
      <c r="A3662" t="str">
        <f>B3653&amp;C3662</f>
        <v>Surname, Forename6</v>
      </c>
      <c r="B3662" s="256"/>
      <c r="C3662" s="123">
        <v>6</v>
      </c>
      <c r="D3662" s="26" t="s">
        <v>22</v>
      </c>
      <c r="E3662" s="103"/>
      <c r="F3662" s="103"/>
      <c r="G3662" s="103"/>
      <c r="H3662" s="15"/>
      <c r="I3662" s="16"/>
      <c r="J3662" s="17"/>
      <c r="K3662" s="94"/>
      <c r="L3662" s="94"/>
      <c r="M3662" s="94"/>
      <c r="N3662" s="94"/>
      <c r="O3662" s="94"/>
      <c r="P3662" s="94"/>
      <c r="Q3662" s="17" t="str">
        <f>IF(SUM(K3662:P3662)=0,"",SUM(K3662:P3662))</f>
        <v/>
      </c>
      <c r="R3662" s="94"/>
      <c r="S3662" s="94"/>
      <c r="T3662" s="17" t="str">
        <f>IF(SUM(R3662:S3662)=0,"",SUM(R3662:S3662))</f>
        <v/>
      </c>
      <c r="U3662" s="17"/>
      <c r="V3662" s="94"/>
      <c r="W3662" s="17"/>
      <c r="X3662" s="94" t="str">
        <f>IFERROR(AVERAGE(V3662:W3662),"")</f>
        <v/>
      </c>
      <c r="Y3662" s="17"/>
      <c r="Z3662" s="17"/>
      <c r="AA3662" s="71"/>
      <c r="AB3662" s="17"/>
      <c r="AC3662" s="190" t="str">
        <f>IF(J3662="","",IF(J3662&lt;&gt;0,INT(25.4347*POWER((18-J3662),1.81)),0))</f>
        <v/>
      </c>
      <c r="AD3662" s="190" t="str">
        <f>IFERROR(IF(Q3662&lt;&gt;0,INT(0.14354*POWER(((10*Q3662)-220),1.4)),0),"")</f>
        <v/>
      </c>
      <c r="AE3662" s="190" t="str">
        <f>IFERROR(IF(T3662&lt;&gt;0,INT(51.39*POWER((T3662-1.5),1.05)),0),"")</f>
        <v/>
      </c>
      <c r="AF3662" s="190">
        <f>IF(U3662&lt;&gt;0,INT(0.8465*POWER(((100*U3662)-75),1.42)),0)</f>
        <v>0</v>
      </c>
      <c r="AG3662" s="190" t="str">
        <f>IFERROR(IF(X3662&lt;&gt;0,INT(1.53775*POWER((82-X3662),1.81)),0),"")</f>
        <v/>
      </c>
      <c r="AH3662" s="190" t="str">
        <f>IF(Y3662="","",IF(Y3662&lt;&gt;0,INT(5.74352*POWER((28.5-Y3662),1.92)),0))</f>
        <v/>
      </c>
      <c r="AI3662" s="190">
        <f>IF(Z3662&lt;&gt;0,INT(12.91*POWER((Z3662-4),1.1)),0)</f>
        <v>0</v>
      </c>
      <c r="AJ3662" s="190" t="str">
        <f>IF(AA3662="","",IF(AA3662&lt;&gt;0,INT(0.2797*POWER(((100*AA3662)),1.35)),0))</f>
        <v/>
      </c>
      <c r="AK3662" s="191" t="str">
        <f>IF(AB3662="","",IF(AB3662&lt;&gt;0,INT(100.14*POWER((AB3662-1),1.08)),0))</f>
        <v/>
      </c>
      <c r="AL3662" s="192">
        <f>COUNT(J3662,Q3662,T3662,X3662,Y3662,AA3662,AB3662)</f>
        <v>0</v>
      </c>
      <c r="AM3662" s="193" t="str">
        <f>IF(AL3662=0,"",SUM(AC3662:AK3662))</f>
        <v/>
      </c>
    </row>
    <row r="3663" spans="1:39" customFormat="1" outlineLevel="1">
      <c r="B3663" s="256"/>
      <c r="C3663" s="124" t="s">
        <v>65</v>
      </c>
      <c r="D3663" s="103"/>
      <c r="E3663" s="103"/>
      <c r="F3663" s="103"/>
      <c r="G3663" s="103"/>
      <c r="H3663" s="104"/>
      <c r="I3663" s="105"/>
      <c r="J3663" s="107" t="str">
        <f>IFERROR((J3660-J3662)/J3662*100%,"")</f>
        <v/>
      </c>
      <c r="K3663" s="107" t="str">
        <f t="shared" ref="K3663:T3663" si="16187">IFERROR((K3662-K3660)/K3662*100%,"")</f>
        <v/>
      </c>
      <c r="L3663" s="107" t="str">
        <f t="shared" si="16187"/>
        <v/>
      </c>
      <c r="M3663" s="107" t="str">
        <f t="shared" si="16187"/>
        <v/>
      </c>
      <c r="N3663" s="107" t="str">
        <f t="shared" si="16187"/>
        <v/>
      </c>
      <c r="O3663" s="107" t="str">
        <f t="shared" si="16187"/>
        <v/>
      </c>
      <c r="P3663" s="107" t="str">
        <f t="shared" si="16187"/>
        <v/>
      </c>
      <c r="Q3663" s="107" t="str">
        <f t="shared" si="16187"/>
        <v/>
      </c>
      <c r="R3663" s="107" t="str">
        <f t="shared" si="16187"/>
        <v/>
      </c>
      <c r="S3663" s="107" t="str">
        <f t="shared" si="16187"/>
        <v/>
      </c>
      <c r="T3663" s="107" t="str">
        <f t="shared" si="16187"/>
        <v/>
      </c>
      <c r="U3663" s="107" t="str">
        <f t="shared" ref="U3663" si="16188">IFERROR((U3662-U3661)/U3662*100%,"")</f>
        <v/>
      </c>
      <c r="V3663" s="107" t="str">
        <f>IFERROR((V3660-V3662)/V3662*100%,"")</f>
        <v/>
      </c>
      <c r="W3663" s="107" t="str">
        <f>IFERROR((W3660-W3662)/W3662*100%,"")</f>
        <v/>
      </c>
      <c r="X3663" s="107" t="str">
        <f>IFERROR((X3660-X3662)/X3662*100%,"")</f>
        <v/>
      </c>
      <c r="Y3663" s="107" t="str">
        <f>IFERROR((Y3660-Y3662)/Y3662*100%,"")</f>
        <v/>
      </c>
      <c r="Z3663" s="107" t="str">
        <f t="shared" ref="Z3663" si="16189">IFERROR((Z3662-Z3661)/Z3662*100%,"")</f>
        <v/>
      </c>
      <c r="AA3663" s="107" t="str">
        <f>IFERROR((AA3662-AA3660)/AA3662*100%,"")</f>
        <v/>
      </c>
      <c r="AB3663" s="107" t="str">
        <f>IFERROR((AB3662-AB3660)/AB3662*100%,"")</f>
        <v/>
      </c>
      <c r="AC3663" s="194" t="str">
        <f t="shared" ref="AC3663" si="16190">IFERROR((AC3662-AC3661)/AC3662*100%,"")</f>
        <v/>
      </c>
      <c r="AD3663" s="194" t="str">
        <f t="shared" ref="AD3663" si="16191">IFERROR((AD3662-AD3661)/AD3662*100%,"")</f>
        <v/>
      </c>
      <c r="AE3663" s="194" t="str">
        <f t="shared" ref="AE3663" si="16192">IFERROR((AE3662-AE3661)/AE3662*100%,"")</f>
        <v/>
      </c>
      <c r="AF3663" s="194" t="str">
        <f t="shared" ref="AF3663" si="16193">IFERROR((AF3662-AF3661)/AF3662*100%,"")</f>
        <v/>
      </c>
      <c r="AG3663" s="194" t="str">
        <f t="shared" ref="AG3663" si="16194">IFERROR((AG3662-AG3661)/AG3662*100%,"")</f>
        <v/>
      </c>
      <c r="AH3663" s="194" t="str">
        <f t="shared" ref="AH3663" si="16195">IFERROR((AH3662-AH3661)/AH3662*100%,"")</f>
        <v/>
      </c>
      <c r="AI3663" s="194" t="str">
        <f t="shared" ref="AI3663" si="16196">IFERROR((AI3662-AI3661)/AI3662*100%,"")</f>
        <v/>
      </c>
      <c r="AJ3663" s="194" t="str">
        <f t="shared" ref="AJ3663" si="16197">IFERROR((AJ3662-AJ3661)/AJ3662*100%,"")</f>
        <v/>
      </c>
      <c r="AK3663" s="194" t="str">
        <f t="shared" ref="AK3663" si="16198">IFERROR((AK3662-AK3661)/AK3662*100%,"")</f>
        <v/>
      </c>
      <c r="AL3663" s="194" t="str">
        <f t="shared" ref="AL3663" si="16199">IFERROR((AL3662-AL3661)/AL3662*100%,"")</f>
        <v/>
      </c>
      <c r="AM3663" s="227" t="str">
        <f>IFERROR((AM3662-AM3660)/AM3662*100%,"")</f>
        <v/>
      </c>
    </row>
    <row r="3664" spans="1:39" customFormat="1" outlineLevel="1">
      <c r="A3664" t="str">
        <f>B3653&amp;C3664</f>
        <v>Surname, Forename7</v>
      </c>
      <c r="B3664" s="256"/>
      <c r="C3664" s="123">
        <v>7</v>
      </c>
      <c r="D3664" s="26" t="s">
        <v>22</v>
      </c>
      <c r="E3664" s="103"/>
      <c r="F3664" s="103"/>
      <c r="G3664" s="103"/>
      <c r="H3664" s="15"/>
      <c r="I3664" s="16"/>
      <c r="J3664" s="17"/>
      <c r="K3664" s="94"/>
      <c r="L3664" s="94"/>
      <c r="M3664" s="94"/>
      <c r="N3664" s="94"/>
      <c r="O3664" s="94"/>
      <c r="P3664" s="94"/>
      <c r="Q3664" s="17" t="str">
        <f>IF(SUM(K3664:P3664)=0,"",SUM(K3664:P3664))</f>
        <v/>
      </c>
      <c r="R3664" s="94"/>
      <c r="S3664" s="94"/>
      <c r="T3664" s="17" t="str">
        <f>IF(SUM(R3664:S3664)=0,"",SUM(R3664:S3664))</f>
        <v/>
      </c>
      <c r="U3664" s="17"/>
      <c r="V3664" s="94"/>
      <c r="W3664" s="17"/>
      <c r="X3664" s="94" t="str">
        <f>IFERROR(AVERAGE(V3664:W3664),"")</f>
        <v/>
      </c>
      <c r="Y3664" s="17"/>
      <c r="Z3664" s="17"/>
      <c r="AA3664" s="71"/>
      <c r="AB3664" s="17"/>
      <c r="AC3664" s="190" t="str">
        <f>IF(J3664="","",IF(J3664&lt;&gt;0,INT(25.4347*POWER((18-J3664),1.81)),0))</f>
        <v/>
      </c>
      <c r="AD3664" s="190" t="str">
        <f>IFERROR(IF(Q3664&lt;&gt;0,INT(0.14354*POWER(((10*Q3664)-220),1.4)),0),"")</f>
        <v/>
      </c>
      <c r="AE3664" s="190" t="str">
        <f>IFERROR(IF(T3664&lt;&gt;0,INT(51.39*POWER((T3664-1.5),1.05)),0),"")</f>
        <v/>
      </c>
      <c r="AF3664" s="190">
        <f>IF(U3664&lt;&gt;0,INT(0.8465*POWER(((100*U3664)-75),1.42)),0)</f>
        <v>0</v>
      </c>
      <c r="AG3664" s="190" t="str">
        <f>IFERROR(IF(X3664&lt;&gt;0,INT(1.53775*POWER((82-X3664),1.81)),0),"")</f>
        <v/>
      </c>
      <c r="AH3664" s="190" t="str">
        <f>IF(Y3664="","",IF(Y3664&lt;&gt;0,INT(5.74352*POWER((28.5-Y3664),1.92)),0))</f>
        <v/>
      </c>
      <c r="AI3664" s="190">
        <f>IF(Z3664&lt;&gt;0,INT(12.91*POWER((Z3664-4),1.1)),0)</f>
        <v>0</v>
      </c>
      <c r="AJ3664" s="190" t="str">
        <f>IF(AA3664="","",IF(AA3664&lt;&gt;0,INT(0.2797*POWER(((100*AA3664)),1.35)),0))</f>
        <v/>
      </c>
      <c r="AK3664" s="191" t="str">
        <f>IF(AB3664="","",IF(AB3664&lt;&gt;0,INT(100.14*POWER((AB3664-1),1.08)),0))</f>
        <v/>
      </c>
      <c r="AL3664" s="192">
        <f>COUNT(J3664,Q3664,T3664,X3664,Y3664,AA3664,AB3664)</f>
        <v>0</v>
      </c>
      <c r="AM3664" s="193" t="str">
        <f>IF(AL3664=0,"",SUM(AC3664:AK3664))</f>
        <v/>
      </c>
    </row>
    <row r="3665" spans="1:39" customFormat="1" outlineLevel="1">
      <c r="B3665" s="256"/>
      <c r="C3665" s="124" t="s">
        <v>65</v>
      </c>
      <c r="D3665" s="103"/>
      <c r="E3665" s="103"/>
      <c r="F3665" s="103"/>
      <c r="G3665" s="103"/>
      <c r="H3665" s="104"/>
      <c r="I3665" s="105"/>
      <c r="J3665" s="107" t="str">
        <f>IFERROR((J3662-J3664)/J3664*100%,"")</f>
        <v/>
      </c>
      <c r="K3665" s="107" t="str">
        <f t="shared" ref="K3665:T3665" si="16200">IFERROR((K3664-K3662)/K3664*100%,"")</f>
        <v/>
      </c>
      <c r="L3665" s="107" t="str">
        <f t="shared" si="16200"/>
        <v/>
      </c>
      <c r="M3665" s="107" t="str">
        <f t="shared" si="16200"/>
        <v/>
      </c>
      <c r="N3665" s="107" t="str">
        <f t="shared" si="16200"/>
        <v/>
      </c>
      <c r="O3665" s="107" t="str">
        <f t="shared" si="16200"/>
        <v/>
      </c>
      <c r="P3665" s="107" t="str">
        <f t="shared" si="16200"/>
        <v/>
      </c>
      <c r="Q3665" s="107" t="str">
        <f t="shared" si="16200"/>
        <v/>
      </c>
      <c r="R3665" s="107" t="str">
        <f t="shared" si="16200"/>
        <v/>
      </c>
      <c r="S3665" s="107" t="str">
        <f t="shared" si="16200"/>
        <v/>
      </c>
      <c r="T3665" s="107" t="str">
        <f t="shared" si="16200"/>
        <v/>
      </c>
      <c r="U3665" s="107" t="str">
        <f t="shared" ref="U3665" si="16201">IFERROR((U3664-U3663)/U3664*100%,"")</f>
        <v/>
      </c>
      <c r="V3665" s="107" t="str">
        <f>IFERROR((V3662-V3664)/V3664*100%,"")</f>
        <v/>
      </c>
      <c r="W3665" s="107" t="str">
        <f>IFERROR((W3662-W3664)/W3664*100%,"")</f>
        <v/>
      </c>
      <c r="X3665" s="107" t="str">
        <f>IFERROR((X3662-X3664)/X3664*100%,"")</f>
        <v/>
      </c>
      <c r="Y3665" s="107" t="str">
        <f>IFERROR((Y3662-Y3664)/Y3664*100%,"")</f>
        <v/>
      </c>
      <c r="Z3665" s="107" t="str">
        <f t="shared" ref="Z3665" si="16202">IFERROR((Z3664-Z3663)/Z3664*100%,"")</f>
        <v/>
      </c>
      <c r="AA3665" s="107" t="str">
        <f>IFERROR((AA3664-AA3662)/AA3664*100%,"")</f>
        <v/>
      </c>
      <c r="AB3665" s="107" t="str">
        <f>IFERROR((AB3664-AB3662)/AB3664*100%,"")</f>
        <v/>
      </c>
      <c r="AC3665" s="194" t="str">
        <f t="shared" ref="AC3665" si="16203">IFERROR((AC3664-AC3663)/AC3664*100%,"")</f>
        <v/>
      </c>
      <c r="AD3665" s="194" t="str">
        <f t="shared" ref="AD3665" si="16204">IFERROR((AD3664-AD3663)/AD3664*100%,"")</f>
        <v/>
      </c>
      <c r="AE3665" s="194" t="str">
        <f t="shared" ref="AE3665" si="16205">IFERROR((AE3664-AE3663)/AE3664*100%,"")</f>
        <v/>
      </c>
      <c r="AF3665" s="194" t="str">
        <f t="shared" ref="AF3665" si="16206">IFERROR((AF3664-AF3663)/AF3664*100%,"")</f>
        <v/>
      </c>
      <c r="AG3665" s="194" t="str">
        <f t="shared" ref="AG3665" si="16207">IFERROR((AG3664-AG3663)/AG3664*100%,"")</f>
        <v/>
      </c>
      <c r="AH3665" s="194" t="str">
        <f t="shared" ref="AH3665" si="16208">IFERROR((AH3664-AH3663)/AH3664*100%,"")</f>
        <v/>
      </c>
      <c r="AI3665" s="194" t="str">
        <f t="shared" ref="AI3665" si="16209">IFERROR((AI3664-AI3663)/AI3664*100%,"")</f>
        <v/>
      </c>
      <c r="AJ3665" s="194" t="str">
        <f t="shared" ref="AJ3665" si="16210">IFERROR((AJ3664-AJ3663)/AJ3664*100%,"")</f>
        <v/>
      </c>
      <c r="AK3665" s="194" t="str">
        <f t="shared" ref="AK3665" si="16211">IFERROR((AK3664-AK3663)/AK3664*100%,"")</f>
        <v/>
      </c>
      <c r="AL3665" s="194" t="str">
        <f t="shared" ref="AL3665" si="16212">IFERROR((AL3664-AL3663)/AL3664*100%,"")</f>
        <v/>
      </c>
      <c r="AM3665" s="227" t="str">
        <f>IFERROR((AM3664-AM3662)/AM3664*100%,"")</f>
        <v/>
      </c>
    </row>
    <row r="3666" spans="1:39" customFormat="1" outlineLevel="1">
      <c r="A3666" t="str">
        <f>B3653&amp;C3666</f>
        <v>Surname, Forename8</v>
      </c>
      <c r="B3666" s="256"/>
      <c r="C3666" s="123">
        <v>8</v>
      </c>
      <c r="D3666" s="26" t="s">
        <v>22</v>
      </c>
      <c r="E3666" s="103"/>
      <c r="F3666" s="103"/>
      <c r="G3666" s="103"/>
      <c r="H3666" s="15"/>
      <c r="I3666" s="16"/>
      <c r="J3666" s="17"/>
      <c r="K3666" s="94"/>
      <c r="L3666" s="94"/>
      <c r="M3666" s="94"/>
      <c r="N3666" s="94"/>
      <c r="O3666" s="94"/>
      <c r="P3666" s="94"/>
      <c r="Q3666" s="17" t="str">
        <f>IF(SUM(K3666:P3666)=0,"",SUM(K3666:P3666))</f>
        <v/>
      </c>
      <c r="R3666" s="94"/>
      <c r="S3666" s="94"/>
      <c r="T3666" s="17" t="str">
        <f>IF(SUM(R3666:S3666)=0,"",SUM(R3666:S3666))</f>
        <v/>
      </c>
      <c r="U3666" s="17"/>
      <c r="V3666" s="94"/>
      <c r="W3666" s="17"/>
      <c r="X3666" s="94" t="str">
        <f>IFERROR(AVERAGE(V3666:W3666),"")</f>
        <v/>
      </c>
      <c r="Y3666" s="17"/>
      <c r="Z3666" s="17"/>
      <c r="AA3666" s="71"/>
      <c r="AB3666" s="17"/>
      <c r="AC3666" s="190" t="str">
        <f>IF(J3666="","",IF(J3666&lt;&gt;0,INT(25.4347*POWER((18-J3666),1.81)),0))</f>
        <v/>
      </c>
      <c r="AD3666" s="190" t="str">
        <f>IFERROR(IF(Q3666&lt;&gt;0,INT(0.14354*POWER(((10*Q3666)-220),1.4)),0),"")</f>
        <v/>
      </c>
      <c r="AE3666" s="190" t="str">
        <f>IFERROR(IF(T3666&lt;&gt;0,INT(51.39*POWER((T3666-1.5),1.05)),0),"")</f>
        <v/>
      </c>
      <c r="AF3666" s="190">
        <f>IF(U3666&lt;&gt;0,INT(0.8465*POWER(((100*U3666)-75),1.42)),0)</f>
        <v>0</v>
      </c>
      <c r="AG3666" s="190" t="str">
        <f>IFERROR(IF(X3666&lt;&gt;0,INT(1.53775*POWER((82-X3666),1.81)),0),"")</f>
        <v/>
      </c>
      <c r="AH3666" s="190" t="str">
        <f>IF(Y3666="","",IF(Y3666&lt;&gt;0,INT(5.74352*POWER((28.5-Y3666),1.92)),0))</f>
        <v/>
      </c>
      <c r="AI3666" s="190">
        <f>IF(Z3666&lt;&gt;0,INT(12.91*POWER((Z3666-4),1.1)),0)</f>
        <v>0</v>
      </c>
      <c r="AJ3666" s="190" t="str">
        <f>IF(AA3666="","",IF(AA3666&lt;&gt;0,INT(0.2797*POWER(((100*AA3666)),1.35)),0))</f>
        <v/>
      </c>
      <c r="AK3666" s="191" t="str">
        <f>IF(AB3666="","",IF(AB3666&lt;&gt;0,INT(100.14*POWER((AB3666-1),1.08)),0))</f>
        <v/>
      </c>
      <c r="AL3666" s="192">
        <f>COUNT(J3666,Q3666,T3666,X3666,Y3666,AA3666,AB3666)</f>
        <v>0</v>
      </c>
      <c r="AM3666" s="193" t="str">
        <f>IF(AL3666=0,"",SUM(AC3666:AK3666))</f>
        <v/>
      </c>
    </row>
    <row r="3667" spans="1:39" customFormat="1" outlineLevel="1">
      <c r="B3667" s="256"/>
      <c r="C3667" s="124" t="s">
        <v>65</v>
      </c>
      <c r="D3667" s="103"/>
      <c r="E3667" s="103"/>
      <c r="F3667" s="103"/>
      <c r="G3667" s="103"/>
      <c r="H3667" s="104"/>
      <c r="I3667" s="105"/>
      <c r="J3667" s="107" t="str">
        <f>IFERROR((J3664-J3666)/J3666*100%,"")</f>
        <v/>
      </c>
      <c r="K3667" s="107" t="str">
        <f t="shared" ref="K3667:T3667" si="16213">IFERROR((K3666-K3664)/K3666*100%,"")</f>
        <v/>
      </c>
      <c r="L3667" s="107" t="str">
        <f t="shared" si="16213"/>
        <v/>
      </c>
      <c r="M3667" s="107" t="str">
        <f t="shared" si="16213"/>
        <v/>
      </c>
      <c r="N3667" s="107" t="str">
        <f t="shared" si="16213"/>
        <v/>
      </c>
      <c r="O3667" s="107" t="str">
        <f t="shared" si="16213"/>
        <v/>
      </c>
      <c r="P3667" s="107" t="str">
        <f t="shared" si="16213"/>
        <v/>
      </c>
      <c r="Q3667" s="107" t="str">
        <f t="shared" si="16213"/>
        <v/>
      </c>
      <c r="R3667" s="107" t="str">
        <f t="shared" si="16213"/>
        <v/>
      </c>
      <c r="S3667" s="107" t="str">
        <f t="shared" si="16213"/>
        <v/>
      </c>
      <c r="T3667" s="107" t="str">
        <f t="shared" si="16213"/>
        <v/>
      </c>
      <c r="U3667" s="107" t="str">
        <f t="shared" ref="U3667" si="16214">IFERROR((U3666-U3665)/U3666*100%,"")</f>
        <v/>
      </c>
      <c r="V3667" s="107" t="str">
        <f>IFERROR((V3664-V3666)/V3666*100%,"")</f>
        <v/>
      </c>
      <c r="W3667" s="107" t="str">
        <f>IFERROR((W3664-W3666)/W3666*100%,"")</f>
        <v/>
      </c>
      <c r="X3667" s="107" t="str">
        <f>IFERROR((X3664-X3666)/X3666*100%,"")</f>
        <v/>
      </c>
      <c r="Y3667" s="107" t="str">
        <f>IFERROR((Y3664-Y3666)/Y3666*100%,"")</f>
        <v/>
      </c>
      <c r="Z3667" s="107" t="str">
        <f t="shared" ref="Z3667" si="16215">IFERROR((Z3666-Z3665)/Z3666*100%,"")</f>
        <v/>
      </c>
      <c r="AA3667" s="107" t="str">
        <f>IFERROR((AA3666-AA3664)/AA3666*100%,"")</f>
        <v/>
      </c>
      <c r="AB3667" s="107" t="str">
        <f>IFERROR((AB3666-AB3664)/AB3666*100%,"")</f>
        <v/>
      </c>
      <c r="AC3667" s="194" t="str">
        <f t="shared" ref="AC3667" si="16216">IFERROR((AC3666-AC3665)/AC3666*100%,"")</f>
        <v/>
      </c>
      <c r="AD3667" s="194" t="str">
        <f t="shared" ref="AD3667" si="16217">IFERROR((AD3666-AD3665)/AD3666*100%,"")</f>
        <v/>
      </c>
      <c r="AE3667" s="194" t="str">
        <f t="shared" ref="AE3667" si="16218">IFERROR((AE3666-AE3665)/AE3666*100%,"")</f>
        <v/>
      </c>
      <c r="AF3667" s="194" t="str">
        <f t="shared" ref="AF3667" si="16219">IFERROR((AF3666-AF3665)/AF3666*100%,"")</f>
        <v/>
      </c>
      <c r="AG3667" s="194" t="str">
        <f t="shared" ref="AG3667" si="16220">IFERROR((AG3666-AG3665)/AG3666*100%,"")</f>
        <v/>
      </c>
      <c r="AH3667" s="194" t="str">
        <f t="shared" ref="AH3667" si="16221">IFERROR((AH3666-AH3665)/AH3666*100%,"")</f>
        <v/>
      </c>
      <c r="AI3667" s="194" t="str">
        <f t="shared" ref="AI3667" si="16222">IFERROR((AI3666-AI3665)/AI3666*100%,"")</f>
        <v/>
      </c>
      <c r="AJ3667" s="194" t="str">
        <f t="shared" ref="AJ3667" si="16223">IFERROR((AJ3666-AJ3665)/AJ3666*100%,"")</f>
        <v/>
      </c>
      <c r="AK3667" s="194" t="str">
        <f t="shared" ref="AK3667" si="16224">IFERROR((AK3666-AK3665)/AK3666*100%,"")</f>
        <v/>
      </c>
      <c r="AL3667" s="194" t="str">
        <f t="shared" ref="AL3667" si="16225">IFERROR((AL3666-AL3665)/AL3666*100%,"")</f>
        <v/>
      </c>
      <c r="AM3667" s="227" t="str">
        <f>IFERROR((AM3666-AM3664)/AM3666*100%,"")</f>
        <v/>
      </c>
    </row>
    <row r="3668" spans="1:39" customFormat="1" outlineLevel="1">
      <c r="A3668" t="str">
        <f>B3653&amp;C3668</f>
        <v>Surname, Forename9</v>
      </c>
      <c r="B3668" s="256"/>
      <c r="C3668" s="123">
        <v>9</v>
      </c>
      <c r="D3668" s="26" t="s">
        <v>22</v>
      </c>
      <c r="E3668" s="103"/>
      <c r="F3668" s="103"/>
      <c r="G3668" s="103"/>
      <c r="H3668" s="15"/>
      <c r="I3668" s="16"/>
      <c r="J3668" s="17"/>
      <c r="K3668" s="94"/>
      <c r="L3668" s="94"/>
      <c r="M3668" s="94"/>
      <c r="N3668" s="94"/>
      <c r="O3668" s="94"/>
      <c r="P3668" s="94"/>
      <c r="Q3668" s="17" t="str">
        <f>IF(SUM(K3668:P3668)=0,"",SUM(K3668:P3668))</f>
        <v/>
      </c>
      <c r="R3668" s="94"/>
      <c r="S3668" s="94"/>
      <c r="T3668" s="17" t="str">
        <f>IF(SUM(R3668:S3668)=0,"",SUM(R3668:S3668))</f>
        <v/>
      </c>
      <c r="U3668" s="17"/>
      <c r="V3668" s="94"/>
      <c r="W3668" s="17"/>
      <c r="X3668" s="94" t="str">
        <f>IFERROR(AVERAGE(V3668:W3668),"")</f>
        <v/>
      </c>
      <c r="Y3668" s="17"/>
      <c r="Z3668" s="17"/>
      <c r="AA3668" s="71"/>
      <c r="AB3668" s="17"/>
      <c r="AC3668" s="190" t="str">
        <f>IF(J3668="","",IF(J3668&lt;&gt;0,INT(25.4347*POWER((18-J3668),1.81)),0))</f>
        <v/>
      </c>
      <c r="AD3668" s="190" t="str">
        <f>IFERROR(IF(Q3668&lt;&gt;0,INT(0.14354*POWER(((10*Q3668)-220),1.4)),0),"")</f>
        <v/>
      </c>
      <c r="AE3668" s="190" t="str">
        <f>IFERROR(IF(T3668&lt;&gt;0,INT(51.39*POWER((T3668-1.5),1.05)),0),"")</f>
        <v/>
      </c>
      <c r="AF3668" s="190">
        <f>IF(U3668&lt;&gt;0,INT(0.8465*POWER(((100*U3668)-75),1.42)),0)</f>
        <v>0</v>
      </c>
      <c r="AG3668" s="190" t="str">
        <f>IFERROR(IF(X3668&lt;&gt;0,INT(1.53775*POWER((82-X3668),1.81)),0),"")</f>
        <v/>
      </c>
      <c r="AH3668" s="190" t="str">
        <f>IF(Y3668="","",IF(Y3668&lt;&gt;0,INT(5.74352*POWER((28.5-Y3668),1.92)),0))</f>
        <v/>
      </c>
      <c r="AI3668" s="190">
        <f>IF(Z3668&lt;&gt;0,INT(12.91*POWER((Z3668-4),1.1)),0)</f>
        <v>0</v>
      </c>
      <c r="AJ3668" s="190" t="str">
        <f>IF(AA3668="","",IF(AA3668&lt;&gt;0,INT(0.2797*POWER(((100*AA3668)),1.35)),0))</f>
        <v/>
      </c>
      <c r="AK3668" s="191" t="str">
        <f>IF(AB3668="","",IF(AB3668&lt;&gt;0,INT(100.14*POWER((AB3668-1),1.08)),0))</f>
        <v/>
      </c>
      <c r="AL3668" s="192">
        <f>COUNT(J3668,Q3668,T3668,X3668,Y3668,AA3668,AB3668)</f>
        <v>0</v>
      </c>
      <c r="AM3668" s="193" t="str">
        <f>IF(AL3668=0,"",SUM(AC3668:AK3668))</f>
        <v/>
      </c>
    </row>
    <row r="3669" spans="1:39" customFormat="1" outlineLevel="1">
      <c r="B3669" s="256"/>
      <c r="C3669" s="124" t="s">
        <v>65</v>
      </c>
      <c r="D3669" s="33"/>
      <c r="E3669" s="33"/>
      <c r="F3669" s="33"/>
      <c r="G3669" s="33"/>
      <c r="H3669" s="18"/>
      <c r="I3669" s="44"/>
      <c r="J3669" s="107" t="str">
        <f>IFERROR((J3666-J3668)/J3668*100%,"")</f>
        <v/>
      </c>
      <c r="K3669" s="107" t="str">
        <f t="shared" ref="K3669:T3669" si="16226">IFERROR((K3668-K3666)/K3668*100%,"")</f>
        <v/>
      </c>
      <c r="L3669" s="107" t="str">
        <f t="shared" si="16226"/>
        <v/>
      </c>
      <c r="M3669" s="107" t="str">
        <f t="shared" si="16226"/>
        <v/>
      </c>
      <c r="N3669" s="107" t="str">
        <f t="shared" si="16226"/>
        <v/>
      </c>
      <c r="O3669" s="107" t="str">
        <f t="shared" si="16226"/>
        <v/>
      </c>
      <c r="P3669" s="107" t="str">
        <f t="shared" si="16226"/>
        <v/>
      </c>
      <c r="Q3669" s="107" t="str">
        <f t="shared" si="16226"/>
        <v/>
      </c>
      <c r="R3669" s="107" t="str">
        <f t="shared" si="16226"/>
        <v/>
      </c>
      <c r="S3669" s="107" t="str">
        <f t="shared" si="16226"/>
        <v/>
      </c>
      <c r="T3669" s="107" t="str">
        <f t="shared" si="16226"/>
        <v/>
      </c>
      <c r="U3669" s="107" t="str">
        <f t="shared" ref="U3669" si="16227">IFERROR((U3668-U3667)/U3668*100%,"")</f>
        <v/>
      </c>
      <c r="V3669" s="107" t="str">
        <f>IFERROR((V3666-V3668)/V3668*100%,"")</f>
        <v/>
      </c>
      <c r="W3669" s="107" t="str">
        <f>IFERROR((W3666-W3668)/W3668*100%,"")</f>
        <v/>
      </c>
      <c r="X3669" s="107" t="str">
        <f>IFERROR((X3666-X3668)/X3668*100%,"")</f>
        <v/>
      </c>
      <c r="Y3669" s="107" t="str">
        <f>IFERROR((Y3666-Y3668)/Y3668*100%,"")</f>
        <v/>
      </c>
      <c r="Z3669" s="107" t="str">
        <f t="shared" ref="Z3669" si="16228">IFERROR((Z3668-Z3667)/Z3668*100%,"")</f>
        <v/>
      </c>
      <c r="AA3669" s="107" t="str">
        <f>IFERROR((AA3668-AA3666)/AA3668*100%,"")</f>
        <v/>
      </c>
      <c r="AB3669" s="107" t="str">
        <f>IFERROR((AB3668-AB3666)/AB3668*100%,"")</f>
        <v/>
      </c>
      <c r="AC3669" s="194" t="str">
        <f t="shared" ref="AC3669" si="16229">IFERROR((AC3668-AC3667)/AC3668*100%,"")</f>
        <v/>
      </c>
      <c r="AD3669" s="194" t="str">
        <f t="shared" ref="AD3669" si="16230">IFERROR((AD3668-AD3667)/AD3668*100%,"")</f>
        <v/>
      </c>
      <c r="AE3669" s="194" t="str">
        <f t="shared" ref="AE3669" si="16231">IFERROR((AE3668-AE3667)/AE3668*100%,"")</f>
        <v/>
      </c>
      <c r="AF3669" s="194" t="str">
        <f t="shared" ref="AF3669" si="16232">IFERROR((AF3668-AF3667)/AF3668*100%,"")</f>
        <v/>
      </c>
      <c r="AG3669" s="194" t="str">
        <f t="shared" ref="AG3669" si="16233">IFERROR((AG3668-AG3667)/AG3668*100%,"")</f>
        <v/>
      </c>
      <c r="AH3669" s="194" t="str">
        <f t="shared" ref="AH3669" si="16234">IFERROR((AH3668-AH3667)/AH3668*100%,"")</f>
        <v/>
      </c>
      <c r="AI3669" s="194" t="str">
        <f t="shared" ref="AI3669" si="16235">IFERROR((AI3668-AI3667)/AI3668*100%,"")</f>
        <v/>
      </c>
      <c r="AJ3669" s="194" t="str">
        <f t="shared" ref="AJ3669" si="16236">IFERROR((AJ3668-AJ3667)/AJ3668*100%,"")</f>
        <v/>
      </c>
      <c r="AK3669" s="194" t="str">
        <f t="shared" ref="AK3669" si="16237">IFERROR((AK3668-AK3667)/AK3668*100%,"")</f>
        <v/>
      </c>
      <c r="AL3669" s="194" t="str">
        <f t="shared" ref="AL3669" si="16238">IFERROR((AL3668-AL3667)/AL3668*100%,"")</f>
        <v/>
      </c>
      <c r="AM3669" s="227" t="str">
        <f>IFERROR((AM3668-AM3666)/AM3668*100%,"")</f>
        <v/>
      </c>
    </row>
    <row r="3670" spans="1:39" s="6" customFormat="1" outlineLevel="1">
      <c r="A3670" t="str">
        <f>B3653&amp;C3670</f>
        <v>Surname, Forename10</v>
      </c>
      <c r="B3670" s="256"/>
      <c r="C3670" s="125">
        <v>10</v>
      </c>
      <c r="D3670" s="33" t="s">
        <v>22</v>
      </c>
      <c r="E3670" s="33"/>
      <c r="F3670" s="33"/>
      <c r="G3670" s="33"/>
      <c r="H3670" s="18"/>
      <c r="I3670" s="44"/>
      <c r="J3670" s="34"/>
      <c r="K3670" s="34"/>
      <c r="L3670" s="34"/>
      <c r="M3670" s="34"/>
      <c r="N3670" s="34"/>
      <c r="O3670" s="34"/>
      <c r="P3670" s="34"/>
      <c r="Q3670" s="17" t="str">
        <f>IF(SUM(K3670:P3670)=0,"",SUM(K3670:P3670))</f>
        <v/>
      </c>
      <c r="R3670" s="94"/>
      <c r="S3670" s="94"/>
      <c r="T3670" s="17" t="str">
        <f>IF(SUM(R3670:S3670)=0,"",SUM(R3670:S3670))</f>
        <v/>
      </c>
      <c r="U3670" s="17"/>
      <c r="V3670" s="94"/>
      <c r="W3670" s="17"/>
      <c r="X3670" s="94" t="str">
        <f>IFERROR(AVERAGE(V3670:W3670),"")</f>
        <v/>
      </c>
      <c r="Y3670" s="17"/>
      <c r="Z3670" s="17"/>
      <c r="AA3670" s="71"/>
      <c r="AB3670" s="17"/>
      <c r="AC3670" s="190" t="str">
        <f>IF(J3670="","",IF(J3670&lt;&gt;0,INT(25.4347*POWER((18-J3670),1.81)),0))</f>
        <v/>
      </c>
      <c r="AD3670" s="190" t="str">
        <f>IFERROR(IF(Q3670&lt;&gt;0,INT(0.14354*POWER(((10*Q3670)-220),1.4)),0),"")</f>
        <v/>
      </c>
      <c r="AE3670" s="190" t="str">
        <f>IFERROR(IF(T3670&lt;&gt;0,INT(51.39*POWER((T3670-1.5),1.05)),0),"")</f>
        <v/>
      </c>
      <c r="AF3670" s="190">
        <f>IF(U3670&lt;&gt;0,INT(0.8465*POWER(((100*U3670)-75),1.42)),0)</f>
        <v>0</v>
      </c>
      <c r="AG3670" s="190" t="str">
        <f>IFERROR(IF(X3670&lt;&gt;0,INT(1.53775*POWER((82-X3670),1.81)),0),"")</f>
        <v/>
      </c>
      <c r="AH3670" s="190" t="str">
        <f>IF(Y3670="","",IF(Y3670&lt;&gt;0,INT(5.74352*POWER((28.5-Y3670),1.92)),0))</f>
        <v/>
      </c>
      <c r="AI3670" s="190">
        <f>IF(Z3670&lt;&gt;0,INT(12.91*POWER((Z3670-4),1.1)),0)</f>
        <v>0</v>
      </c>
      <c r="AJ3670" s="190" t="str">
        <f>IF(AA3670="","",IF(AA3670&lt;&gt;0,INT(0.2797*POWER(((100*AA3670)),1.35)),0))</f>
        <v/>
      </c>
      <c r="AK3670" s="191" t="str">
        <f>IF(AB3670="","",IF(AB3670&lt;&gt;0,INT(100.14*POWER((AB3670-1),1.08)),0))</f>
        <v/>
      </c>
      <c r="AL3670" s="192">
        <f>COUNT(J3670,Q3670,T3670,X3670,Y3670,AA3670,AB3670)</f>
        <v>0</v>
      </c>
      <c r="AM3670" s="193" t="str">
        <f>IF(AL3670=0,"",SUM(AC3670:AK3670))</f>
        <v/>
      </c>
    </row>
    <row r="3671" spans="1:39" s="6" customFormat="1" outlineLevel="1">
      <c r="A3671"/>
      <c r="B3671" s="257"/>
      <c r="C3671" s="126" t="s">
        <v>65</v>
      </c>
      <c r="D3671" s="33"/>
      <c r="E3671" s="33"/>
      <c r="F3671" s="33"/>
      <c r="G3671" s="33"/>
      <c r="H3671" s="18"/>
      <c r="I3671" s="44"/>
      <c r="J3671" s="107" t="str">
        <f>IFERROR((J3668-J3670)/J3670*100%,"")</f>
        <v/>
      </c>
      <c r="K3671" s="107" t="str">
        <f t="shared" ref="K3671:T3671" si="16239">IFERROR((K3670-K3668)/K3670*100%,"")</f>
        <v/>
      </c>
      <c r="L3671" s="107" t="str">
        <f t="shared" si="16239"/>
        <v/>
      </c>
      <c r="M3671" s="107" t="str">
        <f t="shared" si="16239"/>
        <v/>
      </c>
      <c r="N3671" s="107" t="str">
        <f t="shared" si="16239"/>
        <v/>
      </c>
      <c r="O3671" s="107" t="str">
        <f t="shared" si="16239"/>
        <v/>
      </c>
      <c r="P3671" s="107" t="str">
        <f t="shared" si="16239"/>
        <v/>
      </c>
      <c r="Q3671" s="107" t="str">
        <f t="shared" si="16239"/>
        <v/>
      </c>
      <c r="R3671" s="107" t="str">
        <f t="shared" si="16239"/>
        <v/>
      </c>
      <c r="S3671" s="107" t="str">
        <f t="shared" si="16239"/>
        <v/>
      </c>
      <c r="T3671" s="107" t="str">
        <f t="shared" si="16239"/>
        <v/>
      </c>
      <c r="U3671" s="107" t="str">
        <f t="shared" ref="U3671" si="16240">IFERROR((U3670-U3669)/U3670*100%,"")</f>
        <v/>
      </c>
      <c r="V3671" s="107" t="str">
        <f>IFERROR((V3668-V3670)/V3670*100%,"")</f>
        <v/>
      </c>
      <c r="W3671" s="107" t="str">
        <f>IFERROR((W3668-W3670)/W3670*100%,"")</f>
        <v/>
      </c>
      <c r="X3671" s="107" t="str">
        <f>IFERROR((X3668-X3670)/X3670*100%,"")</f>
        <v/>
      </c>
      <c r="Y3671" s="107" t="str">
        <f>IFERROR((Y3668-Y3670)/Y3670*100%,"")</f>
        <v/>
      </c>
      <c r="Z3671" s="107" t="str">
        <f t="shared" ref="Z3671" si="16241">IFERROR((Z3670-Z3669)/Z3670*100%,"")</f>
        <v/>
      </c>
      <c r="AA3671" s="107" t="str">
        <f>IFERROR((AA3670-AA3668)/AA3670*100%,"")</f>
        <v/>
      </c>
      <c r="AB3671" s="107" t="str">
        <f>IFERROR((AB3670-AB3668)/AB3670*100%,"")</f>
        <v/>
      </c>
      <c r="AC3671" s="194" t="str">
        <f t="shared" ref="AC3671" si="16242">IFERROR((AC3670-AC3669)/AC3670*100%,"")</f>
        <v/>
      </c>
      <c r="AD3671" s="194" t="str">
        <f t="shared" ref="AD3671" si="16243">IFERROR((AD3670-AD3669)/AD3670*100%,"")</f>
        <v/>
      </c>
      <c r="AE3671" s="194" t="str">
        <f t="shared" ref="AE3671" si="16244">IFERROR((AE3670-AE3669)/AE3670*100%,"")</f>
        <v/>
      </c>
      <c r="AF3671" s="194" t="str">
        <f t="shared" ref="AF3671" si="16245">IFERROR((AF3670-AF3669)/AF3670*100%,"")</f>
        <v/>
      </c>
      <c r="AG3671" s="194" t="str">
        <f t="shared" ref="AG3671" si="16246">IFERROR((AG3670-AG3669)/AG3670*100%,"")</f>
        <v/>
      </c>
      <c r="AH3671" s="194" t="str">
        <f t="shared" ref="AH3671" si="16247">IFERROR((AH3670-AH3669)/AH3670*100%,"")</f>
        <v/>
      </c>
      <c r="AI3671" s="194" t="str">
        <f t="shared" ref="AI3671" si="16248">IFERROR((AI3670-AI3669)/AI3670*100%,"")</f>
        <v/>
      </c>
      <c r="AJ3671" s="194" t="str">
        <f t="shared" ref="AJ3671" si="16249">IFERROR((AJ3670-AJ3669)/AJ3670*100%,"")</f>
        <v/>
      </c>
      <c r="AK3671" s="194" t="str">
        <f t="shared" ref="AK3671" si="16250">IFERROR((AK3670-AK3669)/AK3670*100%,"")</f>
        <v/>
      </c>
      <c r="AL3671" s="194" t="str">
        <f t="shared" ref="AL3671" si="16251">IFERROR((AL3670-AL3669)/AL3670*100%,"")</f>
        <v/>
      </c>
      <c r="AM3671" s="227" t="str">
        <f>IFERROR((AM3670-AM3668)/AM3670*100%,"")</f>
        <v/>
      </c>
    </row>
    <row r="3672" spans="1:39" s="45" customFormat="1" outlineLevel="1">
      <c r="B3672" s="115"/>
      <c r="C3672" s="32"/>
      <c r="D3672" s="33"/>
      <c r="E3672" s="33"/>
      <c r="F3672" s="33"/>
      <c r="G3672" s="33"/>
      <c r="H3672" s="18"/>
      <c r="I3672" s="44"/>
      <c r="J3672" s="34"/>
      <c r="K3672" s="34"/>
      <c r="L3672" s="34"/>
      <c r="M3672" s="34"/>
      <c r="N3672" s="34"/>
      <c r="O3672" s="34"/>
      <c r="P3672" s="34"/>
      <c r="Q3672" s="34"/>
      <c r="R3672" s="34"/>
      <c r="S3672" s="34"/>
      <c r="T3672" s="34"/>
      <c r="U3672" s="34"/>
      <c r="V3672" s="34"/>
      <c r="W3672" s="34"/>
      <c r="X3672" s="34"/>
      <c r="Y3672" s="34"/>
      <c r="Z3672" s="34"/>
      <c r="AA3672" s="34"/>
      <c r="AB3672" s="34"/>
      <c r="AC3672" s="195"/>
      <c r="AD3672" s="196"/>
      <c r="AE3672" s="196"/>
      <c r="AF3672" s="196"/>
      <c r="AG3672" s="196"/>
      <c r="AH3672" s="196"/>
      <c r="AI3672" s="196"/>
      <c r="AJ3672" s="196"/>
      <c r="AK3672" s="197"/>
      <c r="AL3672" s="196"/>
      <c r="AM3672" s="198"/>
    </row>
    <row r="3673" spans="1:39" s="6" customFormat="1" outlineLevel="1">
      <c r="B3673" s="116"/>
      <c r="C3673" s="35"/>
      <c r="D3673" s="36"/>
      <c r="E3673" s="36"/>
      <c r="F3673" s="36"/>
      <c r="G3673" s="36"/>
      <c r="H3673" s="37"/>
      <c r="I3673" s="38" t="s">
        <v>24</v>
      </c>
      <c r="J3673" s="21" t="e">
        <f>AVERAGE(J3653:J3654,J3656,J3658,J3660,J3662,J3664,J3666,J3668,J3670)</f>
        <v>#DIV/0!</v>
      </c>
      <c r="K3673" s="21" t="e">
        <f t="shared" ref="K3673:AB3673" si="16252">AVERAGE(K3653:K3654,K3656,K3658,K3660,K3662,K3664,K3666,K3668,K3670)</f>
        <v>#DIV/0!</v>
      </c>
      <c r="L3673" s="21" t="e">
        <f t="shared" si="16252"/>
        <v>#DIV/0!</v>
      </c>
      <c r="M3673" s="21" t="e">
        <f t="shared" si="16252"/>
        <v>#DIV/0!</v>
      </c>
      <c r="N3673" s="21" t="e">
        <f t="shared" si="16252"/>
        <v>#DIV/0!</v>
      </c>
      <c r="O3673" s="21" t="e">
        <f t="shared" si="16252"/>
        <v>#DIV/0!</v>
      </c>
      <c r="P3673" s="21" t="e">
        <f t="shared" si="16252"/>
        <v>#DIV/0!</v>
      </c>
      <c r="Q3673" s="21">
        <f t="shared" si="16252"/>
        <v>0</v>
      </c>
      <c r="R3673" s="21" t="e">
        <f t="shared" si="16252"/>
        <v>#DIV/0!</v>
      </c>
      <c r="S3673" s="21" t="e">
        <f t="shared" si="16252"/>
        <v>#DIV/0!</v>
      </c>
      <c r="T3673" s="21">
        <f t="shared" si="16252"/>
        <v>0</v>
      </c>
      <c r="U3673" s="21" t="e">
        <f t="shared" si="16252"/>
        <v>#DIV/0!</v>
      </c>
      <c r="V3673" s="21" t="e">
        <f t="shared" si="16252"/>
        <v>#DIV/0!</v>
      </c>
      <c r="W3673" s="21" t="e">
        <f t="shared" si="16252"/>
        <v>#DIV/0!</v>
      </c>
      <c r="X3673" s="21" t="e">
        <f t="shared" si="16252"/>
        <v>#DIV/0!</v>
      </c>
      <c r="Y3673" s="21" t="e">
        <f t="shared" si="16252"/>
        <v>#DIV/0!</v>
      </c>
      <c r="Z3673" s="21" t="e">
        <f t="shared" si="16252"/>
        <v>#DIV/0!</v>
      </c>
      <c r="AA3673" s="21" t="e">
        <f t="shared" si="16252"/>
        <v>#DIV/0!</v>
      </c>
      <c r="AB3673" s="21" t="e">
        <f t="shared" si="16252"/>
        <v>#DIV/0!</v>
      </c>
      <c r="AC3673" s="199"/>
      <c r="AD3673" s="200"/>
      <c r="AE3673" s="200"/>
      <c r="AF3673" s="200"/>
      <c r="AG3673" s="200"/>
      <c r="AH3673" s="200"/>
      <c r="AI3673" s="200"/>
      <c r="AJ3673" s="200"/>
      <c r="AK3673" s="201"/>
      <c r="AL3673" s="200"/>
      <c r="AM3673" s="202"/>
    </row>
    <row r="3674" spans="1:39" s="6" customFormat="1" outlineLevel="1">
      <c r="B3674" s="116"/>
      <c r="C3674" s="35"/>
      <c r="D3674" s="36"/>
      <c r="E3674" s="36"/>
      <c r="F3674" s="36"/>
      <c r="G3674" s="36"/>
      <c r="H3674" s="37"/>
      <c r="I3674" s="38" t="s">
        <v>26</v>
      </c>
      <c r="J3674" s="21">
        <f>MIN(J3653:J3654,J3656,J3658,J3660,J3662,J3664,J3666,J3668,J3670)</f>
        <v>0</v>
      </c>
      <c r="K3674" s="21">
        <f t="shared" ref="K3674:AB3674" si="16253">MIN(K3653:K3654,K3656,K3658,K3660,K3662,K3664,K3666,K3668,K3670)</f>
        <v>0</v>
      </c>
      <c r="L3674" s="21">
        <f t="shared" si="16253"/>
        <v>0</v>
      </c>
      <c r="M3674" s="21">
        <f t="shared" si="16253"/>
        <v>0</v>
      </c>
      <c r="N3674" s="21">
        <f t="shared" si="16253"/>
        <v>0</v>
      </c>
      <c r="O3674" s="21">
        <f t="shared" si="16253"/>
        <v>0</v>
      </c>
      <c r="P3674" s="21">
        <f t="shared" si="16253"/>
        <v>0</v>
      </c>
      <c r="Q3674" s="21">
        <f t="shared" si="16253"/>
        <v>0</v>
      </c>
      <c r="R3674" s="21">
        <f t="shared" si="16253"/>
        <v>0</v>
      </c>
      <c r="S3674" s="21">
        <f t="shared" si="16253"/>
        <v>0</v>
      </c>
      <c r="T3674" s="21">
        <f t="shared" si="16253"/>
        <v>0</v>
      </c>
      <c r="U3674" s="21">
        <f t="shared" si="16253"/>
        <v>0</v>
      </c>
      <c r="V3674" s="21">
        <f t="shared" si="16253"/>
        <v>0</v>
      </c>
      <c r="W3674" s="21">
        <f t="shared" si="16253"/>
        <v>0</v>
      </c>
      <c r="X3674" s="21" t="e">
        <f t="shared" si="16253"/>
        <v>#DIV/0!</v>
      </c>
      <c r="Y3674" s="21">
        <f t="shared" si="16253"/>
        <v>0</v>
      </c>
      <c r="Z3674" s="21">
        <f t="shared" si="16253"/>
        <v>0</v>
      </c>
      <c r="AA3674" s="21">
        <f t="shared" si="16253"/>
        <v>0</v>
      </c>
      <c r="AB3674" s="21">
        <f t="shared" si="16253"/>
        <v>0</v>
      </c>
      <c r="AC3674" s="199"/>
      <c r="AD3674" s="200"/>
      <c r="AE3674" s="200"/>
      <c r="AF3674" s="200"/>
      <c r="AG3674" s="200"/>
      <c r="AH3674" s="200"/>
      <c r="AI3674" s="200"/>
      <c r="AJ3674" s="200"/>
      <c r="AK3674" s="201"/>
      <c r="AL3674" s="200"/>
      <c r="AM3674" s="202"/>
    </row>
    <row r="3675" spans="1:39" s="6" customFormat="1" outlineLevel="1">
      <c r="B3675" s="116"/>
      <c r="C3675" s="35"/>
      <c r="D3675" s="36"/>
      <c r="E3675" s="36"/>
      <c r="F3675" s="36"/>
      <c r="G3675" s="36"/>
      <c r="H3675" s="37"/>
      <c r="I3675" s="38" t="s">
        <v>25</v>
      </c>
      <c r="J3675" s="21">
        <f>MAX(J3653:J3654,J3656,J3658,J3660,J3662,J3664,J3666,J3668,J3670)</f>
        <v>0</v>
      </c>
      <c r="K3675" s="21">
        <f t="shared" ref="K3675:AB3675" si="16254">MAX(K3653:K3654,K3656,K3658,K3660,K3662,K3664,K3666,K3668,K3670)</f>
        <v>0</v>
      </c>
      <c r="L3675" s="21">
        <f t="shared" si="16254"/>
        <v>0</v>
      </c>
      <c r="M3675" s="21">
        <f t="shared" si="16254"/>
        <v>0</v>
      </c>
      <c r="N3675" s="21">
        <f t="shared" si="16254"/>
        <v>0</v>
      </c>
      <c r="O3675" s="21">
        <f t="shared" si="16254"/>
        <v>0</v>
      </c>
      <c r="P3675" s="21">
        <f t="shared" si="16254"/>
        <v>0</v>
      </c>
      <c r="Q3675" s="21">
        <f t="shared" si="16254"/>
        <v>0</v>
      </c>
      <c r="R3675" s="21">
        <f t="shared" si="16254"/>
        <v>0</v>
      </c>
      <c r="S3675" s="21">
        <f t="shared" si="16254"/>
        <v>0</v>
      </c>
      <c r="T3675" s="21">
        <f t="shared" si="16254"/>
        <v>0</v>
      </c>
      <c r="U3675" s="21">
        <f t="shared" si="16254"/>
        <v>0</v>
      </c>
      <c r="V3675" s="21">
        <f t="shared" si="16254"/>
        <v>0</v>
      </c>
      <c r="W3675" s="21">
        <f t="shared" si="16254"/>
        <v>0</v>
      </c>
      <c r="X3675" s="21" t="e">
        <f t="shared" si="16254"/>
        <v>#DIV/0!</v>
      </c>
      <c r="Y3675" s="21">
        <f t="shared" si="16254"/>
        <v>0</v>
      </c>
      <c r="Z3675" s="21">
        <f t="shared" si="16254"/>
        <v>0</v>
      </c>
      <c r="AA3675" s="21">
        <f t="shared" si="16254"/>
        <v>0</v>
      </c>
      <c r="AB3675" s="21">
        <f t="shared" si="16254"/>
        <v>0</v>
      </c>
      <c r="AC3675" s="199"/>
      <c r="AD3675" s="200"/>
      <c r="AE3675" s="200"/>
      <c r="AF3675" s="200"/>
      <c r="AG3675" s="200"/>
      <c r="AH3675" s="200"/>
      <c r="AI3675" s="200"/>
      <c r="AJ3675" s="200"/>
      <c r="AK3675" s="201"/>
      <c r="AL3675" s="200"/>
      <c r="AM3675" s="202"/>
    </row>
    <row r="3676" spans="1:39" s="6" customFormat="1" outlineLevel="1">
      <c r="B3676" s="116"/>
      <c r="C3676" s="35"/>
      <c r="D3676" s="36"/>
      <c r="E3676" s="36"/>
      <c r="F3676" s="36"/>
      <c r="G3676" s="36"/>
      <c r="H3676" s="37"/>
      <c r="I3676" s="38"/>
      <c r="J3676" s="21"/>
      <c r="K3676" s="21"/>
      <c r="L3676" s="21"/>
      <c r="M3676" s="21"/>
      <c r="N3676" s="21"/>
      <c r="O3676" s="21"/>
      <c r="P3676" s="21"/>
      <c r="Q3676" s="21"/>
      <c r="R3676" s="21"/>
      <c r="S3676" s="21"/>
      <c r="T3676" s="21"/>
      <c r="U3676" s="21"/>
      <c r="V3676" s="21"/>
      <c r="W3676" s="21"/>
      <c r="X3676" s="21"/>
      <c r="Y3676" s="21"/>
      <c r="Z3676" s="21"/>
      <c r="AA3676" s="21"/>
      <c r="AB3676" s="21"/>
      <c r="AC3676" s="200"/>
      <c r="AD3676" s="200"/>
      <c r="AE3676" s="200"/>
      <c r="AF3676" s="200"/>
      <c r="AG3676" s="200"/>
      <c r="AH3676" s="200"/>
      <c r="AI3676" s="200"/>
      <c r="AJ3676" s="200"/>
      <c r="AK3676" s="200"/>
      <c r="AL3676" s="200"/>
      <c r="AM3676" s="202"/>
    </row>
    <row r="3677" spans="1:39" s="31" customFormat="1" ht="16.5" outlineLevel="1" thickBot="1">
      <c r="B3677" s="117"/>
      <c r="C3677" s="39"/>
      <c r="D3677" s="40"/>
      <c r="E3677" s="40"/>
      <c r="F3677" s="40"/>
      <c r="G3677" s="40"/>
      <c r="H3677" s="41"/>
      <c r="I3677" s="42"/>
      <c r="J3677" s="43"/>
      <c r="K3677" s="43"/>
      <c r="L3677" s="43"/>
      <c r="M3677" s="43"/>
      <c r="N3677" s="43"/>
      <c r="O3677" s="43"/>
      <c r="P3677" s="43"/>
      <c r="Q3677" s="43"/>
      <c r="R3677" s="43"/>
      <c r="S3677" s="43"/>
      <c r="T3677" s="43"/>
      <c r="U3677" s="43"/>
      <c r="V3677" s="43"/>
      <c r="W3677" s="43"/>
      <c r="X3677" s="43"/>
      <c r="Y3677" s="43"/>
      <c r="Z3677" s="43"/>
      <c r="AA3677" s="43"/>
      <c r="AB3677" s="43"/>
      <c r="AC3677" s="204"/>
      <c r="AD3677" s="204"/>
      <c r="AE3677" s="204"/>
      <c r="AF3677" s="204"/>
      <c r="AG3677" s="204"/>
      <c r="AH3677" s="204"/>
      <c r="AI3677" s="204"/>
      <c r="AJ3677" s="204"/>
      <c r="AK3677" s="204"/>
      <c r="AL3677" s="204"/>
      <c r="AM3677" s="205"/>
    </row>
    <row r="3678" spans="1:39" customFormat="1">
      <c r="B3678" s="118"/>
      <c r="C3678" s="28"/>
      <c r="D3678" s="19"/>
      <c r="E3678" s="19"/>
      <c r="F3678" s="19"/>
      <c r="G3678" s="19"/>
      <c r="H3678" s="29"/>
      <c r="I3678" s="20"/>
      <c r="J3678" s="30"/>
      <c r="K3678" s="30"/>
      <c r="L3678" s="30"/>
      <c r="M3678" s="30"/>
      <c r="N3678" s="30"/>
      <c r="O3678" s="30"/>
      <c r="P3678" s="30"/>
      <c r="Q3678" s="30"/>
      <c r="R3678" s="30"/>
      <c r="S3678" s="30"/>
      <c r="T3678" s="30"/>
      <c r="U3678" s="30"/>
      <c r="V3678" s="30"/>
      <c r="W3678" s="30"/>
      <c r="X3678" s="30"/>
      <c r="Y3678" s="30"/>
      <c r="Z3678" s="30"/>
      <c r="AA3678" s="30"/>
      <c r="AB3678" s="30"/>
      <c r="AC3678" s="206"/>
      <c r="AD3678" s="206"/>
      <c r="AE3678" s="206"/>
      <c r="AF3678" s="206"/>
      <c r="AG3678" s="206"/>
      <c r="AH3678" s="206"/>
      <c r="AI3678" s="206"/>
      <c r="AJ3678" s="206"/>
      <c r="AK3678" s="206"/>
      <c r="AL3678" s="206"/>
      <c r="AM3678" s="207"/>
    </row>
    <row r="3679" spans="1:39" customFormat="1" outlineLevel="1">
      <c r="B3679" s="114" t="s">
        <v>41</v>
      </c>
      <c r="C3679" s="28"/>
      <c r="D3679" s="19"/>
      <c r="E3679" s="19"/>
      <c r="F3679" s="19"/>
      <c r="G3679" s="19"/>
      <c r="H3679" s="29"/>
      <c r="I3679" s="20"/>
      <c r="J3679" s="30"/>
      <c r="K3679" s="30"/>
      <c r="L3679" s="30"/>
      <c r="M3679" s="30"/>
      <c r="N3679" s="30"/>
      <c r="O3679" s="30"/>
      <c r="P3679" s="30"/>
      <c r="Q3679" s="30"/>
      <c r="R3679" s="30"/>
      <c r="S3679" s="30"/>
      <c r="T3679" s="30"/>
      <c r="U3679" s="30"/>
      <c r="V3679" s="30"/>
      <c r="W3679" s="30"/>
      <c r="X3679" s="30"/>
      <c r="Y3679" s="30"/>
      <c r="Z3679" s="30"/>
      <c r="AA3679" s="30"/>
      <c r="AB3679" s="30"/>
      <c r="AC3679" s="206"/>
      <c r="AD3679" s="206"/>
      <c r="AE3679" s="206"/>
      <c r="AF3679" s="206"/>
      <c r="AG3679" s="206"/>
      <c r="AH3679" s="206"/>
      <c r="AI3679" s="206"/>
      <c r="AJ3679" s="206"/>
      <c r="AK3679" s="206"/>
      <c r="AL3679" s="206"/>
      <c r="AM3679" s="207"/>
    </row>
    <row r="3680" spans="1:39" customFormat="1" outlineLevel="1">
      <c r="A3680" t="str">
        <f>B3680&amp;C3680</f>
        <v>Surname, Forename1</v>
      </c>
      <c r="B3680" s="255" t="s">
        <v>28</v>
      </c>
      <c r="C3680" s="122">
        <v>1</v>
      </c>
      <c r="D3680" s="26" t="s">
        <v>22</v>
      </c>
      <c r="E3680" s="103"/>
      <c r="F3680" s="103"/>
      <c r="G3680" s="103"/>
      <c r="H3680" s="16"/>
      <c r="I3680" s="16"/>
      <c r="J3680" s="17"/>
      <c r="K3680" s="94"/>
      <c r="L3680" s="94"/>
      <c r="M3680" s="94"/>
      <c r="N3680" s="94"/>
      <c r="O3680" s="94"/>
      <c r="P3680" s="94"/>
      <c r="Q3680" s="17">
        <f>SUM(K3680:P3680)</f>
        <v>0</v>
      </c>
      <c r="R3680" s="94"/>
      <c r="S3680" s="94"/>
      <c r="T3680" s="17">
        <f>SUM(R3680:S3680)</f>
        <v>0</v>
      </c>
      <c r="U3680" s="17"/>
      <c r="V3680" s="94"/>
      <c r="W3680" s="17"/>
      <c r="X3680" s="94" t="e">
        <f>AVERAGE(V3680:W3680)</f>
        <v>#DIV/0!</v>
      </c>
      <c r="Y3680" s="17"/>
      <c r="Z3680" s="17"/>
      <c r="AA3680" s="17"/>
      <c r="AB3680" s="17"/>
      <c r="AC3680" s="190">
        <f>IF(J3680&lt;&gt;0,INT(25.4347*POWER((18-J3680),1.81)),0)</f>
        <v>0</v>
      </c>
      <c r="AD3680" s="190">
        <f>IF(Q3680&lt;&gt;0,INT(0.14354*POWER(((10*Q3680)-220),1.4)),0)</f>
        <v>0</v>
      </c>
      <c r="AE3680" s="190">
        <f>IF(T3680&lt;&gt;0,INT(51.39*POWER((T3680-1.5),1.05)),0)</f>
        <v>0</v>
      </c>
      <c r="AF3680" s="190">
        <f>IF(U3680&lt;&gt;0,INT(0.8465*POWER(((100*U3680)-75),1.42)),0)</f>
        <v>0</v>
      </c>
      <c r="AG3680" s="190" t="e">
        <f>IF(X3680&lt;&gt;0,INT(1.53775*POWER((82-X3680),1.81)),0)</f>
        <v>#DIV/0!</v>
      </c>
      <c r="AH3680" s="190">
        <f>IF(Y3680&lt;&gt;0,INT(5.74352*POWER((28.5-Y3680),1.92)),0)</f>
        <v>0</v>
      </c>
      <c r="AI3680" s="190">
        <f>IF(Z3680&lt;&gt;0,INT(12.91*POWER((Z3680-4),1.1)),0)</f>
        <v>0</v>
      </c>
      <c r="AJ3680" s="190">
        <f>IF(AA3680&lt;&gt;0,INT(0.2797*POWER(((100*AA3680)),1.35)),0)</f>
        <v>0</v>
      </c>
      <c r="AK3680" s="191">
        <f>IF(AB3680&lt;&gt;0,INT(100.14*POWER((AB3680-1),1.08)),0)</f>
        <v>0</v>
      </c>
      <c r="AL3680" s="208">
        <v>7</v>
      </c>
      <c r="AM3680" s="193" t="e">
        <f>SUM(AC3680:AK3680)</f>
        <v>#DIV/0!</v>
      </c>
    </row>
    <row r="3681" spans="1:39" customFormat="1" outlineLevel="1">
      <c r="A3681" t="str">
        <f>B3680&amp;C3681</f>
        <v>Surname, Forename2</v>
      </c>
      <c r="B3681" s="256"/>
      <c r="C3681" s="123">
        <v>2</v>
      </c>
      <c r="D3681" s="26" t="s">
        <v>22</v>
      </c>
      <c r="E3681" s="103"/>
      <c r="F3681" s="103"/>
      <c r="G3681" s="103"/>
      <c r="H3681" s="15"/>
      <c r="I3681" s="16"/>
      <c r="J3681" s="17"/>
      <c r="K3681" s="94"/>
      <c r="L3681" s="94"/>
      <c r="M3681" s="94"/>
      <c r="N3681" s="94"/>
      <c r="O3681" s="94"/>
      <c r="P3681" s="94"/>
      <c r="Q3681" s="17" t="str">
        <f>IF(SUM(K3681:P3681)=0,"",SUM(K3681:P3681))</f>
        <v/>
      </c>
      <c r="R3681" s="94"/>
      <c r="S3681" s="94"/>
      <c r="T3681" s="17" t="str">
        <f>IF(SUM(R3681:S3681)=0,"",SUM(R3681:S3681))</f>
        <v/>
      </c>
      <c r="U3681" s="17"/>
      <c r="V3681" s="94"/>
      <c r="W3681" s="17"/>
      <c r="X3681" s="94" t="str">
        <f>IFERROR(AVERAGE(V3681:W3681),"")</f>
        <v/>
      </c>
      <c r="Y3681" s="17"/>
      <c r="Z3681" s="17"/>
      <c r="AA3681" s="71"/>
      <c r="AB3681" s="17"/>
      <c r="AC3681" s="190" t="str">
        <f>IF(J3681="","",IF(J3681&lt;&gt;0,INT(25.4347*POWER((18-J3681),1.81)),0))</f>
        <v/>
      </c>
      <c r="AD3681" s="190" t="str">
        <f>IFERROR(IF(Q3681&lt;&gt;0,INT(0.14354*POWER(((10*Q3681)-220),1.4)),0),"")</f>
        <v/>
      </c>
      <c r="AE3681" s="190" t="str">
        <f>IFERROR(IF(T3681&lt;&gt;0,INT(51.39*POWER((T3681-1.5),1.05)),0),"")</f>
        <v/>
      </c>
      <c r="AF3681" s="190">
        <f>IF(U3681&lt;&gt;0,INT(0.8465*POWER(((100*U3681)-75),1.42)),0)</f>
        <v>0</v>
      </c>
      <c r="AG3681" s="190" t="str">
        <f>IFERROR(IF(X3681&lt;&gt;0,INT(1.53775*POWER((82-X3681),1.81)),0),"")</f>
        <v/>
      </c>
      <c r="AH3681" s="190" t="str">
        <f>IF(Y3681="","",IF(Y3681&lt;&gt;0,INT(5.74352*POWER((28.5-Y3681),1.92)),0))</f>
        <v/>
      </c>
      <c r="AI3681" s="190">
        <f>IF(Z3681&lt;&gt;0,INT(12.91*POWER((Z3681-4),1.1)),0)</f>
        <v>0</v>
      </c>
      <c r="AJ3681" s="190" t="str">
        <f>IF(AA3681="","",IF(AA3681&lt;&gt;0,INT(0.2797*POWER(((100*AA3681)),1.35)),0))</f>
        <v/>
      </c>
      <c r="AK3681" s="191" t="str">
        <f>IF(AB3681="","",IF(AB3681&lt;&gt;0,INT(100.14*POWER((AB3681-1),1.08)),0))</f>
        <v/>
      </c>
      <c r="AL3681" s="192">
        <f>COUNT(J3681,Q3681,T3681,X3681,Y3681,AA3681,AB3681)</f>
        <v>0</v>
      </c>
      <c r="AM3681" s="193" t="str">
        <f>IF(AL3681=0,"",SUM(AC3681:AK3681))</f>
        <v/>
      </c>
    </row>
    <row r="3682" spans="1:39" customFormat="1" outlineLevel="1">
      <c r="B3682" s="256"/>
      <c r="C3682" s="124" t="s">
        <v>65</v>
      </c>
      <c r="D3682" s="103"/>
      <c r="E3682" s="103"/>
      <c r="F3682" s="103"/>
      <c r="G3682" s="103"/>
      <c r="H3682" s="104"/>
      <c r="I3682" s="105"/>
      <c r="J3682" s="107" t="str">
        <f>IFERROR((J3680-J3681)/J3681*100%,"")</f>
        <v/>
      </c>
      <c r="K3682" s="107" t="str">
        <f>IFERROR((K3681-K3680)/K3681*100%,"")</f>
        <v/>
      </c>
      <c r="L3682" s="107" t="str">
        <f t="shared" ref="L3682:S3682" si="16255">IFERROR((L3681-L3680)/L3681*100%,"")</f>
        <v/>
      </c>
      <c r="M3682" s="107" t="str">
        <f t="shared" si="16255"/>
        <v/>
      </c>
      <c r="N3682" s="107" t="str">
        <f t="shared" si="16255"/>
        <v/>
      </c>
      <c r="O3682" s="107" t="str">
        <f t="shared" si="16255"/>
        <v/>
      </c>
      <c r="P3682" s="107" t="str">
        <f t="shared" si="16255"/>
        <v/>
      </c>
      <c r="Q3682" s="107" t="str">
        <f t="shared" si="16255"/>
        <v/>
      </c>
      <c r="R3682" s="107" t="str">
        <f t="shared" si="16255"/>
        <v/>
      </c>
      <c r="S3682" s="107" t="str">
        <f t="shared" si="16255"/>
        <v/>
      </c>
      <c r="T3682" s="107" t="str">
        <f>IFERROR((T3681-T3680)/T3681*100%,"")</f>
        <v/>
      </c>
      <c r="U3682" s="107" t="str">
        <f t="shared" ref="U3682" si="16256">IFERROR((U3681-U3680)/U3681*100%,"")</f>
        <v/>
      </c>
      <c r="V3682" s="107" t="str">
        <f>IFERROR((V3680-V3681)/V3681*100%,"")</f>
        <v/>
      </c>
      <c r="W3682" s="107" t="str">
        <f>IFERROR((W3680-W3681)/W3681*100%,"")</f>
        <v/>
      </c>
      <c r="X3682" s="107" t="str">
        <f>IFERROR((X3680-X3681)/X3681*100%,"")</f>
        <v/>
      </c>
      <c r="Y3682" s="107" t="str">
        <f>IFERROR((Y3680-Y3681)/Y3681*100%,"")</f>
        <v/>
      </c>
      <c r="Z3682" s="107" t="str">
        <f t="shared" ref="Z3682:AB3682" si="16257">IFERROR((Z3681-Z3680)/Z3681*100%,"")</f>
        <v/>
      </c>
      <c r="AA3682" s="107" t="str">
        <f t="shared" si="16257"/>
        <v/>
      </c>
      <c r="AB3682" s="107" t="str">
        <f t="shared" si="16257"/>
        <v/>
      </c>
      <c r="AC3682" s="194" t="str">
        <f t="shared" ref="AC3682" si="16258">IFERROR((AC3681-AC3680)/AC3681*100%,"")</f>
        <v/>
      </c>
      <c r="AD3682" s="194" t="str">
        <f t="shared" ref="AD3682" si="16259">IFERROR((AD3681-AD3680)/AD3681*100%,"")</f>
        <v/>
      </c>
      <c r="AE3682" s="194" t="str">
        <f t="shared" ref="AE3682" si="16260">IFERROR((AE3681-AE3680)/AE3681*100%,"")</f>
        <v/>
      </c>
      <c r="AF3682" s="194" t="str">
        <f t="shared" ref="AF3682" si="16261">IFERROR((AF3681-AF3680)/AF3681*100%,"")</f>
        <v/>
      </c>
      <c r="AG3682" s="194" t="str">
        <f t="shared" ref="AG3682" si="16262">IFERROR((AG3681-AG3680)/AG3681*100%,"")</f>
        <v/>
      </c>
      <c r="AH3682" s="194" t="str">
        <f t="shared" ref="AH3682" si="16263">IFERROR((AH3681-AH3680)/AH3681*100%,"")</f>
        <v/>
      </c>
      <c r="AI3682" s="194" t="str">
        <f t="shared" ref="AI3682" si="16264">IFERROR((AI3681-AI3680)/AI3681*100%,"")</f>
        <v/>
      </c>
      <c r="AJ3682" s="194" t="str">
        <f t="shared" ref="AJ3682" si="16265">IFERROR((AJ3681-AJ3680)/AJ3681*100%,"")</f>
        <v/>
      </c>
      <c r="AK3682" s="194" t="str">
        <f t="shared" ref="AK3682" si="16266">IFERROR((AK3681-AK3680)/AK3681*100%,"")</f>
        <v/>
      </c>
      <c r="AL3682" s="194" t="str">
        <f t="shared" ref="AL3682:AM3682" si="16267">IFERROR((AL3681-AL3680)/AL3681*100%,"")</f>
        <v/>
      </c>
      <c r="AM3682" s="228" t="str">
        <f t="shared" si="16267"/>
        <v/>
      </c>
    </row>
    <row r="3683" spans="1:39" customFormat="1" outlineLevel="1">
      <c r="A3683" t="str">
        <f>B3680&amp;C3683</f>
        <v>Surname, Forename3</v>
      </c>
      <c r="B3683" s="256"/>
      <c r="C3683" s="123">
        <v>3</v>
      </c>
      <c r="D3683" s="26" t="s">
        <v>22</v>
      </c>
      <c r="E3683" s="103"/>
      <c r="F3683" s="103"/>
      <c r="G3683" s="103"/>
      <c r="H3683" s="15"/>
      <c r="I3683" s="16"/>
      <c r="J3683" s="17"/>
      <c r="K3683" s="94"/>
      <c r="L3683" s="94"/>
      <c r="M3683" s="94"/>
      <c r="N3683" s="94"/>
      <c r="O3683" s="94"/>
      <c r="P3683" s="94"/>
      <c r="Q3683" s="17" t="str">
        <f>IF(SUM(K3683:P3683)=0,"",SUM(K3683:P3683))</f>
        <v/>
      </c>
      <c r="R3683" s="94"/>
      <c r="S3683" s="94"/>
      <c r="T3683" s="17" t="str">
        <f>IF(SUM(R3683:S3683)=0,"",SUM(R3683:S3683))</f>
        <v/>
      </c>
      <c r="U3683" s="17"/>
      <c r="V3683" s="94"/>
      <c r="W3683" s="17"/>
      <c r="X3683" s="94" t="str">
        <f>IFERROR(AVERAGE(V3683:W3683),"")</f>
        <v/>
      </c>
      <c r="Y3683" s="17"/>
      <c r="Z3683" s="17"/>
      <c r="AA3683" s="71"/>
      <c r="AB3683" s="17"/>
      <c r="AC3683" s="190" t="str">
        <f>IF(J3683="","",IF(J3683&lt;&gt;0,INT(25.4347*POWER((18-J3683),1.81)),0))</f>
        <v/>
      </c>
      <c r="AD3683" s="190" t="str">
        <f>IFERROR(IF(Q3683&lt;&gt;0,INT(0.14354*POWER(((10*Q3683)-220),1.4)),0),"")</f>
        <v/>
      </c>
      <c r="AE3683" s="190" t="str">
        <f>IFERROR(IF(T3683&lt;&gt;0,INT(51.39*POWER((T3683-1.5),1.05)),0),"")</f>
        <v/>
      </c>
      <c r="AF3683" s="190">
        <f>IF(U3683&lt;&gt;0,INT(0.8465*POWER(((100*U3683)-75),1.42)),0)</f>
        <v>0</v>
      </c>
      <c r="AG3683" s="190" t="str">
        <f>IFERROR(IF(X3683&lt;&gt;0,INT(1.53775*POWER((82-X3683),1.81)),0),"")</f>
        <v/>
      </c>
      <c r="AH3683" s="190" t="str">
        <f>IF(Y3683="","",IF(Y3683&lt;&gt;0,INT(5.74352*POWER((28.5-Y3683),1.92)),0))</f>
        <v/>
      </c>
      <c r="AI3683" s="190">
        <f>IF(Z3683&lt;&gt;0,INT(12.91*POWER((Z3683-4),1.1)),0)</f>
        <v>0</v>
      </c>
      <c r="AJ3683" s="190" t="str">
        <f>IF(AA3683="","",IF(AA3683&lt;&gt;0,INT(0.2797*POWER(((100*AA3683)),1.35)),0))</f>
        <v/>
      </c>
      <c r="AK3683" s="191" t="str">
        <f>IF(AB3683="","",IF(AB3683&lt;&gt;0,INT(100.14*POWER((AB3683-1),1.08)),0))</f>
        <v/>
      </c>
      <c r="AL3683" s="192">
        <f>COUNT(J3683,Q3683,T3683,X3683,Y3683,AA3683,AB3683)</f>
        <v>0</v>
      </c>
      <c r="AM3683" s="193" t="str">
        <f>IF(AL3683=0,"",SUM(AC3683:AK3683))</f>
        <v/>
      </c>
    </row>
    <row r="3684" spans="1:39" customFormat="1" outlineLevel="1">
      <c r="B3684" s="256"/>
      <c r="C3684" s="124" t="s">
        <v>65</v>
      </c>
      <c r="D3684" s="103"/>
      <c r="E3684" s="103"/>
      <c r="F3684" s="103"/>
      <c r="G3684" s="103"/>
      <c r="H3684" s="104"/>
      <c r="I3684" s="105"/>
      <c r="J3684" s="107" t="str">
        <f>IFERROR((J3681-J3683)/J3683*100%,"")</f>
        <v/>
      </c>
      <c r="K3684" s="107" t="str">
        <f t="shared" ref="K3684:T3684" si="16268">IFERROR((K3683-K3681)/K3683*100%,"")</f>
        <v/>
      </c>
      <c r="L3684" s="107" t="str">
        <f t="shared" si="16268"/>
        <v/>
      </c>
      <c r="M3684" s="107" t="str">
        <f t="shared" si="16268"/>
        <v/>
      </c>
      <c r="N3684" s="107" t="str">
        <f t="shared" si="16268"/>
        <v/>
      </c>
      <c r="O3684" s="107" t="str">
        <f t="shared" si="16268"/>
        <v/>
      </c>
      <c r="P3684" s="107" t="str">
        <f t="shared" si="16268"/>
        <v/>
      </c>
      <c r="Q3684" s="107" t="str">
        <f t="shared" si="16268"/>
        <v/>
      </c>
      <c r="R3684" s="107" t="str">
        <f t="shared" si="16268"/>
        <v/>
      </c>
      <c r="S3684" s="107" t="str">
        <f t="shared" si="16268"/>
        <v/>
      </c>
      <c r="T3684" s="107" t="str">
        <f t="shared" si="16268"/>
        <v/>
      </c>
      <c r="U3684" s="107" t="str">
        <f t="shared" ref="U3684" si="16269">IFERROR((U3683-U3682)/U3683*100%,"")</f>
        <v/>
      </c>
      <c r="V3684" s="107" t="str">
        <f>IFERROR((V3681-V3683)/V3683*100%,"")</f>
        <v/>
      </c>
      <c r="W3684" s="107" t="str">
        <f>IFERROR((W3681-W3683)/W3683*100%,"")</f>
        <v/>
      </c>
      <c r="X3684" s="107" t="str">
        <f>IFERROR((X3681-X3683)/X3683*100%,"")</f>
        <v/>
      </c>
      <c r="Y3684" s="107" t="str">
        <f>IFERROR((Y3681-Y3683)/Y3683*100%,"")</f>
        <v/>
      </c>
      <c r="Z3684" s="107" t="str">
        <f t="shared" ref="Z3684" si="16270">IFERROR((Z3683-Z3682)/Z3683*100%,"")</f>
        <v/>
      </c>
      <c r="AA3684" s="107" t="str">
        <f>IFERROR((AA3683-AA3681)/AA3683*100%,"")</f>
        <v/>
      </c>
      <c r="AB3684" s="107" t="str">
        <f>IFERROR((AB3683-AB3681)/AB3683*100%,"")</f>
        <v/>
      </c>
      <c r="AC3684" s="194" t="str">
        <f t="shared" ref="AC3684" si="16271">IFERROR((AC3683-AC3682)/AC3683*100%,"")</f>
        <v/>
      </c>
      <c r="AD3684" s="194" t="str">
        <f t="shared" ref="AD3684" si="16272">IFERROR((AD3683-AD3682)/AD3683*100%,"")</f>
        <v/>
      </c>
      <c r="AE3684" s="194" t="str">
        <f t="shared" ref="AE3684" si="16273">IFERROR((AE3683-AE3682)/AE3683*100%,"")</f>
        <v/>
      </c>
      <c r="AF3684" s="194" t="str">
        <f t="shared" ref="AF3684" si="16274">IFERROR((AF3683-AF3682)/AF3683*100%,"")</f>
        <v/>
      </c>
      <c r="AG3684" s="194" t="str">
        <f t="shared" ref="AG3684" si="16275">IFERROR((AG3683-AG3682)/AG3683*100%,"")</f>
        <v/>
      </c>
      <c r="AH3684" s="194" t="str">
        <f t="shared" ref="AH3684" si="16276">IFERROR((AH3683-AH3682)/AH3683*100%,"")</f>
        <v/>
      </c>
      <c r="AI3684" s="194" t="str">
        <f t="shared" ref="AI3684" si="16277">IFERROR((AI3683-AI3682)/AI3683*100%,"")</f>
        <v/>
      </c>
      <c r="AJ3684" s="194" t="str">
        <f t="shared" ref="AJ3684" si="16278">IFERROR((AJ3683-AJ3682)/AJ3683*100%,"")</f>
        <v/>
      </c>
      <c r="AK3684" s="194" t="str">
        <f t="shared" ref="AK3684" si="16279">IFERROR((AK3683-AK3682)/AK3683*100%,"")</f>
        <v/>
      </c>
      <c r="AL3684" s="194" t="str">
        <f t="shared" ref="AL3684" si="16280">IFERROR((AL3683-AL3682)/AL3683*100%,"")</f>
        <v/>
      </c>
      <c r="AM3684" s="227" t="str">
        <f>IFERROR((AM3683-AM3681)/AM3683*100%,"")</f>
        <v/>
      </c>
    </row>
    <row r="3685" spans="1:39" customFormat="1" outlineLevel="1">
      <c r="A3685" t="str">
        <f>B3680&amp;C3685</f>
        <v>Surname, Forename4</v>
      </c>
      <c r="B3685" s="256"/>
      <c r="C3685" s="123">
        <v>4</v>
      </c>
      <c r="D3685" s="26" t="s">
        <v>22</v>
      </c>
      <c r="E3685" s="103"/>
      <c r="F3685" s="103"/>
      <c r="G3685" s="103"/>
      <c r="H3685" s="15"/>
      <c r="I3685" s="16"/>
      <c r="J3685" s="17"/>
      <c r="K3685" s="94"/>
      <c r="L3685" s="94"/>
      <c r="M3685" s="94"/>
      <c r="N3685" s="94"/>
      <c r="O3685" s="94"/>
      <c r="P3685" s="94"/>
      <c r="Q3685" s="17" t="str">
        <f>IF(SUM(K3685:P3685)=0,"",SUM(K3685:P3685))</f>
        <v/>
      </c>
      <c r="R3685" s="94"/>
      <c r="S3685" s="94"/>
      <c r="T3685" s="17" t="str">
        <f>IF(SUM(R3685:S3685)=0,"",SUM(R3685:S3685))</f>
        <v/>
      </c>
      <c r="U3685" s="17"/>
      <c r="V3685" s="94"/>
      <c r="W3685" s="17"/>
      <c r="X3685" s="94" t="str">
        <f>IFERROR(AVERAGE(V3685:W3685),"")</f>
        <v/>
      </c>
      <c r="Y3685" s="17"/>
      <c r="Z3685" s="17"/>
      <c r="AA3685" s="71"/>
      <c r="AB3685" s="17"/>
      <c r="AC3685" s="190" t="str">
        <f>IF(J3685="","",IF(J3685&lt;&gt;0,INT(25.4347*POWER((18-J3685),1.81)),0))</f>
        <v/>
      </c>
      <c r="AD3685" s="190" t="str">
        <f>IFERROR(IF(Q3685&lt;&gt;0,INT(0.14354*POWER(((10*Q3685)-220),1.4)),0),"")</f>
        <v/>
      </c>
      <c r="AE3685" s="190" t="str">
        <f>IFERROR(IF(T3685&lt;&gt;0,INT(51.39*POWER((T3685-1.5),1.05)),0),"")</f>
        <v/>
      </c>
      <c r="AF3685" s="190">
        <f>IF(U3685&lt;&gt;0,INT(0.8465*POWER(((100*U3685)-75),1.42)),0)</f>
        <v>0</v>
      </c>
      <c r="AG3685" s="190" t="str">
        <f>IFERROR(IF(X3685&lt;&gt;0,INT(1.53775*POWER((82-X3685),1.81)),0),"")</f>
        <v/>
      </c>
      <c r="AH3685" s="190" t="str">
        <f>IF(Y3685="","",IF(Y3685&lt;&gt;0,INT(5.74352*POWER((28.5-Y3685),1.92)),0))</f>
        <v/>
      </c>
      <c r="AI3685" s="190">
        <f>IF(Z3685&lt;&gt;0,INT(12.91*POWER((Z3685-4),1.1)),0)</f>
        <v>0</v>
      </c>
      <c r="AJ3685" s="190" t="str">
        <f>IF(AA3685="","",IF(AA3685&lt;&gt;0,INT(0.2797*POWER(((100*AA3685)),1.35)),0))</f>
        <v/>
      </c>
      <c r="AK3685" s="191" t="str">
        <f>IF(AB3685="","",IF(AB3685&lt;&gt;0,INT(100.14*POWER((AB3685-1),1.08)),0))</f>
        <v/>
      </c>
      <c r="AL3685" s="192">
        <f>COUNT(J3685,Q3685,T3685,X3685,Y3685,AA3685,AB3685)</f>
        <v>0</v>
      </c>
      <c r="AM3685" s="193" t="str">
        <f>IF(AL3685=0,"",SUM(AC3685:AK3685))</f>
        <v/>
      </c>
    </row>
    <row r="3686" spans="1:39" customFormat="1" outlineLevel="1">
      <c r="B3686" s="256"/>
      <c r="C3686" s="124" t="s">
        <v>65</v>
      </c>
      <c r="D3686" s="103"/>
      <c r="E3686" s="103"/>
      <c r="F3686" s="103"/>
      <c r="G3686" s="103"/>
      <c r="H3686" s="104"/>
      <c r="I3686" s="105"/>
      <c r="J3686" s="107" t="str">
        <f>IFERROR((J3683-J3685)/J3685*100%,"")</f>
        <v/>
      </c>
      <c r="K3686" s="107" t="str">
        <f t="shared" ref="K3686:T3686" si="16281">IFERROR((K3685-K3683)/K3685*100%,"")</f>
        <v/>
      </c>
      <c r="L3686" s="107" t="str">
        <f t="shared" si="16281"/>
        <v/>
      </c>
      <c r="M3686" s="107" t="str">
        <f t="shared" si="16281"/>
        <v/>
      </c>
      <c r="N3686" s="107" t="str">
        <f t="shared" si="16281"/>
        <v/>
      </c>
      <c r="O3686" s="107" t="str">
        <f t="shared" si="16281"/>
        <v/>
      </c>
      <c r="P3686" s="107" t="str">
        <f t="shared" si="16281"/>
        <v/>
      </c>
      <c r="Q3686" s="107" t="str">
        <f t="shared" si="16281"/>
        <v/>
      </c>
      <c r="R3686" s="107" t="str">
        <f t="shared" si="16281"/>
        <v/>
      </c>
      <c r="S3686" s="107" t="str">
        <f t="shared" si="16281"/>
        <v/>
      </c>
      <c r="T3686" s="107" t="str">
        <f t="shared" si="16281"/>
        <v/>
      </c>
      <c r="U3686" s="107" t="str">
        <f t="shared" ref="U3686" si="16282">IFERROR((U3685-U3684)/U3685*100%,"")</f>
        <v/>
      </c>
      <c r="V3686" s="107" t="str">
        <f>IFERROR((V3683-V3685)/V3685*100%,"")</f>
        <v/>
      </c>
      <c r="W3686" s="107" t="str">
        <f>IFERROR((W3683-W3685)/W3685*100%,"")</f>
        <v/>
      </c>
      <c r="X3686" s="107" t="str">
        <f>IFERROR((X3683-X3685)/X3685*100%,"")</f>
        <v/>
      </c>
      <c r="Y3686" s="107" t="str">
        <f>IFERROR((Y3683-Y3685)/Y3685*100%,"")</f>
        <v/>
      </c>
      <c r="Z3686" s="107" t="str">
        <f t="shared" ref="Z3686" si="16283">IFERROR((Z3685-Z3684)/Z3685*100%,"")</f>
        <v/>
      </c>
      <c r="AA3686" s="107" t="str">
        <f>IFERROR((AA3685-AA3683)/AA3685*100%,"")</f>
        <v/>
      </c>
      <c r="AB3686" s="107" t="str">
        <f>IFERROR((AB3685-AB3683)/AB3685*100%,"")</f>
        <v/>
      </c>
      <c r="AC3686" s="194" t="str">
        <f t="shared" ref="AC3686" si="16284">IFERROR((AC3685-AC3684)/AC3685*100%,"")</f>
        <v/>
      </c>
      <c r="AD3686" s="194" t="str">
        <f t="shared" ref="AD3686" si="16285">IFERROR((AD3685-AD3684)/AD3685*100%,"")</f>
        <v/>
      </c>
      <c r="AE3686" s="194" t="str">
        <f t="shared" ref="AE3686" si="16286">IFERROR((AE3685-AE3684)/AE3685*100%,"")</f>
        <v/>
      </c>
      <c r="AF3686" s="194" t="str">
        <f t="shared" ref="AF3686" si="16287">IFERROR((AF3685-AF3684)/AF3685*100%,"")</f>
        <v/>
      </c>
      <c r="AG3686" s="194" t="str">
        <f t="shared" ref="AG3686" si="16288">IFERROR((AG3685-AG3684)/AG3685*100%,"")</f>
        <v/>
      </c>
      <c r="AH3686" s="194" t="str">
        <f t="shared" ref="AH3686" si="16289">IFERROR((AH3685-AH3684)/AH3685*100%,"")</f>
        <v/>
      </c>
      <c r="AI3686" s="194" t="str">
        <f t="shared" ref="AI3686" si="16290">IFERROR((AI3685-AI3684)/AI3685*100%,"")</f>
        <v/>
      </c>
      <c r="AJ3686" s="194" t="str">
        <f t="shared" ref="AJ3686" si="16291">IFERROR((AJ3685-AJ3684)/AJ3685*100%,"")</f>
        <v/>
      </c>
      <c r="AK3686" s="194" t="str">
        <f t="shared" ref="AK3686" si="16292">IFERROR((AK3685-AK3684)/AK3685*100%,"")</f>
        <v/>
      </c>
      <c r="AL3686" s="194" t="str">
        <f t="shared" ref="AL3686" si="16293">IFERROR((AL3685-AL3684)/AL3685*100%,"")</f>
        <v/>
      </c>
      <c r="AM3686" s="227" t="str">
        <f>IFERROR((AM3685-AM3683)/AM3685*100%,"")</f>
        <v/>
      </c>
    </row>
    <row r="3687" spans="1:39" customFormat="1" outlineLevel="1">
      <c r="A3687" t="str">
        <f>B3680&amp;C3687</f>
        <v>Surname, Forename5</v>
      </c>
      <c r="B3687" s="256"/>
      <c r="C3687" s="123">
        <v>5</v>
      </c>
      <c r="D3687" s="26" t="s">
        <v>22</v>
      </c>
      <c r="E3687" s="103"/>
      <c r="F3687" s="103"/>
      <c r="G3687" s="103"/>
      <c r="H3687" s="15"/>
      <c r="I3687" s="16"/>
      <c r="J3687" s="17"/>
      <c r="K3687" s="94"/>
      <c r="L3687" s="94"/>
      <c r="M3687" s="94"/>
      <c r="N3687" s="94"/>
      <c r="O3687" s="94"/>
      <c r="P3687" s="94"/>
      <c r="Q3687" s="17" t="str">
        <f>IF(SUM(K3687:P3687)=0,"",SUM(K3687:P3687))</f>
        <v/>
      </c>
      <c r="R3687" s="94"/>
      <c r="S3687" s="94"/>
      <c r="T3687" s="17" t="str">
        <f>IF(SUM(R3687:S3687)=0,"",SUM(R3687:S3687))</f>
        <v/>
      </c>
      <c r="U3687" s="17"/>
      <c r="V3687" s="94"/>
      <c r="W3687" s="17"/>
      <c r="X3687" s="94" t="str">
        <f>IFERROR(AVERAGE(V3687:W3687),"")</f>
        <v/>
      </c>
      <c r="Y3687" s="17"/>
      <c r="Z3687" s="17"/>
      <c r="AA3687" s="71"/>
      <c r="AB3687" s="17"/>
      <c r="AC3687" s="190" t="str">
        <f>IF(J3687="","",IF(J3687&lt;&gt;0,INT(25.4347*POWER((18-J3687),1.81)),0))</f>
        <v/>
      </c>
      <c r="AD3687" s="190" t="str">
        <f>IFERROR(IF(Q3687&lt;&gt;0,INT(0.14354*POWER(((10*Q3687)-220),1.4)),0),"")</f>
        <v/>
      </c>
      <c r="AE3687" s="190" t="str">
        <f>IFERROR(IF(T3687&lt;&gt;0,INT(51.39*POWER((T3687-1.5),1.05)),0),"")</f>
        <v/>
      </c>
      <c r="AF3687" s="190">
        <f>IF(U3687&lt;&gt;0,INT(0.8465*POWER(((100*U3687)-75),1.42)),0)</f>
        <v>0</v>
      </c>
      <c r="AG3687" s="190" t="str">
        <f>IFERROR(IF(X3687&lt;&gt;0,INT(1.53775*POWER((82-X3687),1.81)),0),"")</f>
        <v/>
      </c>
      <c r="AH3687" s="190" t="str">
        <f>IF(Y3687="","",IF(Y3687&lt;&gt;0,INT(5.74352*POWER((28.5-Y3687),1.92)),0))</f>
        <v/>
      </c>
      <c r="AI3687" s="190">
        <f>IF(Z3687&lt;&gt;0,INT(12.91*POWER((Z3687-4),1.1)),0)</f>
        <v>0</v>
      </c>
      <c r="AJ3687" s="190" t="str">
        <f>IF(AA3687="","",IF(AA3687&lt;&gt;0,INT(0.2797*POWER(((100*AA3687)),1.35)),0))</f>
        <v/>
      </c>
      <c r="AK3687" s="191" t="str">
        <f>IF(AB3687="","",IF(AB3687&lt;&gt;0,INT(100.14*POWER((AB3687-1),1.08)),0))</f>
        <v/>
      </c>
      <c r="AL3687" s="192">
        <f>COUNT(J3687,Q3687,T3687,X3687,Y3687,AA3687,AB3687)</f>
        <v>0</v>
      </c>
      <c r="AM3687" s="193" t="str">
        <f>IF(AL3687=0,"",SUM(AC3687:AK3687))</f>
        <v/>
      </c>
    </row>
    <row r="3688" spans="1:39" customFormat="1" outlineLevel="1">
      <c r="B3688" s="256"/>
      <c r="C3688" s="124" t="s">
        <v>65</v>
      </c>
      <c r="D3688" s="103"/>
      <c r="E3688" s="103"/>
      <c r="F3688" s="103"/>
      <c r="G3688" s="103"/>
      <c r="H3688" s="104"/>
      <c r="I3688" s="105"/>
      <c r="J3688" s="107" t="str">
        <f>IFERROR((J3685-J3687)/J3687*100%,"")</f>
        <v/>
      </c>
      <c r="K3688" s="107" t="str">
        <f t="shared" ref="K3688:T3688" si="16294">IFERROR((K3687-K3685)/K3687*100%,"")</f>
        <v/>
      </c>
      <c r="L3688" s="107" t="str">
        <f t="shared" si="16294"/>
        <v/>
      </c>
      <c r="M3688" s="107" t="str">
        <f t="shared" si="16294"/>
        <v/>
      </c>
      <c r="N3688" s="107" t="str">
        <f t="shared" si="16294"/>
        <v/>
      </c>
      <c r="O3688" s="107" t="str">
        <f t="shared" si="16294"/>
        <v/>
      </c>
      <c r="P3688" s="107" t="str">
        <f t="shared" si="16294"/>
        <v/>
      </c>
      <c r="Q3688" s="107" t="str">
        <f t="shared" si="16294"/>
        <v/>
      </c>
      <c r="R3688" s="107" t="str">
        <f t="shared" si="16294"/>
        <v/>
      </c>
      <c r="S3688" s="107" t="str">
        <f t="shared" si="16294"/>
        <v/>
      </c>
      <c r="T3688" s="107" t="str">
        <f t="shared" si="16294"/>
        <v/>
      </c>
      <c r="U3688" s="107" t="str">
        <f t="shared" ref="U3688" si="16295">IFERROR((U3687-U3686)/U3687*100%,"")</f>
        <v/>
      </c>
      <c r="V3688" s="107" t="str">
        <f>IFERROR((V3685-V3687)/V3687*100%,"")</f>
        <v/>
      </c>
      <c r="W3688" s="107" t="str">
        <f>IFERROR((W3685-W3687)/W3687*100%,"")</f>
        <v/>
      </c>
      <c r="X3688" s="107" t="str">
        <f>IFERROR((X3685-X3687)/X3687*100%,"")</f>
        <v/>
      </c>
      <c r="Y3688" s="107" t="str">
        <f>IFERROR((Y3685-Y3687)/Y3687*100%,"")</f>
        <v/>
      </c>
      <c r="Z3688" s="107" t="str">
        <f t="shared" ref="Z3688" si="16296">IFERROR((Z3687-Z3686)/Z3687*100%,"")</f>
        <v/>
      </c>
      <c r="AA3688" s="107" t="str">
        <f>IFERROR((AA3687-AA3685)/AA3687*100%,"")</f>
        <v/>
      </c>
      <c r="AB3688" s="107" t="str">
        <f>IFERROR((AB3687-AB3685)/AB3687*100%,"")</f>
        <v/>
      </c>
      <c r="AC3688" s="194" t="str">
        <f t="shared" ref="AC3688" si="16297">IFERROR((AC3687-AC3686)/AC3687*100%,"")</f>
        <v/>
      </c>
      <c r="AD3688" s="194" t="str">
        <f t="shared" ref="AD3688" si="16298">IFERROR((AD3687-AD3686)/AD3687*100%,"")</f>
        <v/>
      </c>
      <c r="AE3688" s="194" t="str">
        <f t="shared" ref="AE3688" si="16299">IFERROR((AE3687-AE3686)/AE3687*100%,"")</f>
        <v/>
      </c>
      <c r="AF3688" s="194" t="str">
        <f t="shared" ref="AF3688" si="16300">IFERROR((AF3687-AF3686)/AF3687*100%,"")</f>
        <v/>
      </c>
      <c r="AG3688" s="194" t="str">
        <f t="shared" ref="AG3688" si="16301">IFERROR((AG3687-AG3686)/AG3687*100%,"")</f>
        <v/>
      </c>
      <c r="AH3688" s="194" t="str">
        <f t="shared" ref="AH3688" si="16302">IFERROR((AH3687-AH3686)/AH3687*100%,"")</f>
        <v/>
      </c>
      <c r="AI3688" s="194" t="str">
        <f t="shared" ref="AI3688" si="16303">IFERROR((AI3687-AI3686)/AI3687*100%,"")</f>
        <v/>
      </c>
      <c r="AJ3688" s="194" t="str">
        <f t="shared" ref="AJ3688" si="16304">IFERROR((AJ3687-AJ3686)/AJ3687*100%,"")</f>
        <v/>
      </c>
      <c r="AK3688" s="194" t="str">
        <f t="shared" ref="AK3688" si="16305">IFERROR((AK3687-AK3686)/AK3687*100%,"")</f>
        <v/>
      </c>
      <c r="AL3688" s="194" t="str">
        <f t="shared" ref="AL3688" si="16306">IFERROR((AL3687-AL3686)/AL3687*100%,"")</f>
        <v/>
      </c>
      <c r="AM3688" s="227" t="str">
        <f>IFERROR((AM3687-AM3685)/AM3687*100%,"")</f>
        <v/>
      </c>
    </row>
    <row r="3689" spans="1:39" customFormat="1" outlineLevel="1">
      <c r="A3689" t="str">
        <f>B3680&amp;C3689</f>
        <v>Surname, Forename6</v>
      </c>
      <c r="B3689" s="256"/>
      <c r="C3689" s="123">
        <v>6</v>
      </c>
      <c r="D3689" s="26" t="s">
        <v>22</v>
      </c>
      <c r="E3689" s="103"/>
      <c r="F3689" s="103"/>
      <c r="G3689" s="103"/>
      <c r="H3689" s="15"/>
      <c r="I3689" s="16"/>
      <c r="J3689" s="17"/>
      <c r="K3689" s="94"/>
      <c r="L3689" s="94"/>
      <c r="M3689" s="94"/>
      <c r="N3689" s="94"/>
      <c r="O3689" s="94"/>
      <c r="P3689" s="94"/>
      <c r="Q3689" s="17" t="str">
        <f>IF(SUM(K3689:P3689)=0,"",SUM(K3689:P3689))</f>
        <v/>
      </c>
      <c r="R3689" s="94"/>
      <c r="S3689" s="94"/>
      <c r="T3689" s="17" t="str">
        <f>IF(SUM(R3689:S3689)=0,"",SUM(R3689:S3689))</f>
        <v/>
      </c>
      <c r="U3689" s="17"/>
      <c r="V3689" s="94"/>
      <c r="W3689" s="17"/>
      <c r="X3689" s="94" t="str">
        <f>IFERROR(AVERAGE(V3689:W3689),"")</f>
        <v/>
      </c>
      <c r="Y3689" s="17"/>
      <c r="Z3689" s="17"/>
      <c r="AA3689" s="71"/>
      <c r="AB3689" s="17"/>
      <c r="AC3689" s="190" t="str">
        <f>IF(J3689="","",IF(J3689&lt;&gt;0,INT(25.4347*POWER((18-J3689),1.81)),0))</f>
        <v/>
      </c>
      <c r="AD3689" s="190" t="str">
        <f>IFERROR(IF(Q3689&lt;&gt;0,INT(0.14354*POWER(((10*Q3689)-220),1.4)),0),"")</f>
        <v/>
      </c>
      <c r="AE3689" s="190" t="str">
        <f>IFERROR(IF(T3689&lt;&gt;0,INT(51.39*POWER((T3689-1.5),1.05)),0),"")</f>
        <v/>
      </c>
      <c r="AF3689" s="190">
        <f>IF(U3689&lt;&gt;0,INT(0.8465*POWER(((100*U3689)-75),1.42)),0)</f>
        <v>0</v>
      </c>
      <c r="AG3689" s="190" t="str">
        <f>IFERROR(IF(X3689&lt;&gt;0,INT(1.53775*POWER((82-X3689),1.81)),0),"")</f>
        <v/>
      </c>
      <c r="AH3689" s="190" t="str">
        <f>IF(Y3689="","",IF(Y3689&lt;&gt;0,INT(5.74352*POWER((28.5-Y3689),1.92)),0))</f>
        <v/>
      </c>
      <c r="AI3689" s="190">
        <f>IF(Z3689&lt;&gt;0,INT(12.91*POWER((Z3689-4),1.1)),0)</f>
        <v>0</v>
      </c>
      <c r="AJ3689" s="190" t="str">
        <f>IF(AA3689="","",IF(AA3689&lt;&gt;0,INT(0.2797*POWER(((100*AA3689)),1.35)),0))</f>
        <v/>
      </c>
      <c r="AK3689" s="191" t="str">
        <f>IF(AB3689="","",IF(AB3689&lt;&gt;0,INT(100.14*POWER((AB3689-1),1.08)),0))</f>
        <v/>
      </c>
      <c r="AL3689" s="192">
        <f>COUNT(J3689,Q3689,T3689,X3689,Y3689,AA3689,AB3689)</f>
        <v>0</v>
      </c>
      <c r="AM3689" s="193" t="str">
        <f>IF(AL3689=0,"",SUM(AC3689:AK3689))</f>
        <v/>
      </c>
    </row>
    <row r="3690" spans="1:39" customFormat="1" outlineLevel="1">
      <c r="B3690" s="256"/>
      <c r="C3690" s="124" t="s">
        <v>65</v>
      </c>
      <c r="D3690" s="103"/>
      <c r="E3690" s="103"/>
      <c r="F3690" s="103"/>
      <c r="G3690" s="103"/>
      <c r="H3690" s="104"/>
      <c r="I3690" s="105"/>
      <c r="J3690" s="107" t="str">
        <f>IFERROR((J3687-J3689)/J3689*100%,"")</f>
        <v/>
      </c>
      <c r="K3690" s="107" t="str">
        <f t="shared" ref="K3690:T3690" si="16307">IFERROR((K3689-K3687)/K3689*100%,"")</f>
        <v/>
      </c>
      <c r="L3690" s="107" t="str">
        <f t="shared" si="16307"/>
        <v/>
      </c>
      <c r="M3690" s="107" t="str">
        <f t="shared" si="16307"/>
        <v/>
      </c>
      <c r="N3690" s="107" t="str">
        <f t="shared" si="16307"/>
        <v/>
      </c>
      <c r="O3690" s="107" t="str">
        <f t="shared" si="16307"/>
        <v/>
      </c>
      <c r="P3690" s="107" t="str">
        <f t="shared" si="16307"/>
        <v/>
      </c>
      <c r="Q3690" s="107" t="str">
        <f t="shared" si="16307"/>
        <v/>
      </c>
      <c r="R3690" s="107" t="str">
        <f t="shared" si="16307"/>
        <v/>
      </c>
      <c r="S3690" s="107" t="str">
        <f t="shared" si="16307"/>
        <v/>
      </c>
      <c r="T3690" s="107" t="str">
        <f t="shared" si="16307"/>
        <v/>
      </c>
      <c r="U3690" s="107" t="str">
        <f t="shared" ref="U3690" si="16308">IFERROR((U3689-U3688)/U3689*100%,"")</f>
        <v/>
      </c>
      <c r="V3690" s="107" t="str">
        <f>IFERROR((V3687-V3689)/V3689*100%,"")</f>
        <v/>
      </c>
      <c r="W3690" s="107" t="str">
        <f>IFERROR((W3687-W3689)/W3689*100%,"")</f>
        <v/>
      </c>
      <c r="X3690" s="107" t="str">
        <f>IFERROR((X3687-X3689)/X3689*100%,"")</f>
        <v/>
      </c>
      <c r="Y3690" s="107" t="str">
        <f>IFERROR((Y3687-Y3689)/Y3689*100%,"")</f>
        <v/>
      </c>
      <c r="Z3690" s="107" t="str">
        <f t="shared" ref="Z3690" si="16309">IFERROR((Z3689-Z3688)/Z3689*100%,"")</f>
        <v/>
      </c>
      <c r="AA3690" s="107" t="str">
        <f>IFERROR((AA3689-AA3687)/AA3689*100%,"")</f>
        <v/>
      </c>
      <c r="AB3690" s="107" t="str">
        <f>IFERROR((AB3689-AB3687)/AB3689*100%,"")</f>
        <v/>
      </c>
      <c r="AC3690" s="194" t="str">
        <f t="shared" ref="AC3690" si="16310">IFERROR((AC3689-AC3688)/AC3689*100%,"")</f>
        <v/>
      </c>
      <c r="AD3690" s="194" t="str">
        <f t="shared" ref="AD3690" si="16311">IFERROR((AD3689-AD3688)/AD3689*100%,"")</f>
        <v/>
      </c>
      <c r="AE3690" s="194" t="str">
        <f t="shared" ref="AE3690" si="16312">IFERROR((AE3689-AE3688)/AE3689*100%,"")</f>
        <v/>
      </c>
      <c r="AF3690" s="194" t="str">
        <f t="shared" ref="AF3690" si="16313">IFERROR((AF3689-AF3688)/AF3689*100%,"")</f>
        <v/>
      </c>
      <c r="AG3690" s="194" t="str">
        <f t="shared" ref="AG3690" si="16314">IFERROR((AG3689-AG3688)/AG3689*100%,"")</f>
        <v/>
      </c>
      <c r="AH3690" s="194" t="str">
        <f t="shared" ref="AH3690" si="16315">IFERROR((AH3689-AH3688)/AH3689*100%,"")</f>
        <v/>
      </c>
      <c r="AI3690" s="194" t="str">
        <f t="shared" ref="AI3690" si="16316">IFERROR((AI3689-AI3688)/AI3689*100%,"")</f>
        <v/>
      </c>
      <c r="AJ3690" s="194" t="str">
        <f t="shared" ref="AJ3690" si="16317">IFERROR((AJ3689-AJ3688)/AJ3689*100%,"")</f>
        <v/>
      </c>
      <c r="AK3690" s="194" t="str">
        <f t="shared" ref="AK3690" si="16318">IFERROR((AK3689-AK3688)/AK3689*100%,"")</f>
        <v/>
      </c>
      <c r="AL3690" s="194" t="str">
        <f t="shared" ref="AL3690" si="16319">IFERROR((AL3689-AL3688)/AL3689*100%,"")</f>
        <v/>
      </c>
      <c r="AM3690" s="227" t="str">
        <f>IFERROR((AM3689-AM3687)/AM3689*100%,"")</f>
        <v/>
      </c>
    </row>
    <row r="3691" spans="1:39" customFormat="1" outlineLevel="1">
      <c r="A3691" t="str">
        <f>B3680&amp;C3691</f>
        <v>Surname, Forename7</v>
      </c>
      <c r="B3691" s="256"/>
      <c r="C3691" s="123">
        <v>7</v>
      </c>
      <c r="D3691" s="26" t="s">
        <v>22</v>
      </c>
      <c r="E3691" s="103"/>
      <c r="F3691" s="103"/>
      <c r="G3691" s="103"/>
      <c r="H3691" s="15"/>
      <c r="I3691" s="16"/>
      <c r="J3691" s="17"/>
      <c r="K3691" s="94"/>
      <c r="L3691" s="94"/>
      <c r="M3691" s="94"/>
      <c r="N3691" s="94"/>
      <c r="O3691" s="94"/>
      <c r="P3691" s="94"/>
      <c r="Q3691" s="17" t="str">
        <f>IF(SUM(K3691:P3691)=0,"",SUM(K3691:P3691))</f>
        <v/>
      </c>
      <c r="R3691" s="94"/>
      <c r="S3691" s="94"/>
      <c r="T3691" s="17" t="str">
        <f>IF(SUM(R3691:S3691)=0,"",SUM(R3691:S3691))</f>
        <v/>
      </c>
      <c r="U3691" s="17"/>
      <c r="V3691" s="94"/>
      <c r="W3691" s="17"/>
      <c r="X3691" s="94" t="str">
        <f>IFERROR(AVERAGE(V3691:W3691),"")</f>
        <v/>
      </c>
      <c r="Y3691" s="17"/>
      <c r="Z3691" s="17"/>
      <c r="AA3691" s="71"/>
      <c r="AB3691" s="17"/>
      <c r="AC3691" s="190" t="str">
        <f>IF(J3691="","",IF(J3691&lt;&gt;0,INT(25.4347*POWER((18-J3691),1.81)),0))</f>
        <v/>
      </c>
      <c r="AD3691" s="190" t="str">
        <f>IFERROR(IF(Q3691&lt;&gt;0,INT(0.14354*POWER(((10*Q3691)-220),1.4)),0),"")</f>
        <v/>
      </c>
      <c r="AE3691" s="190" t="str">
        <f>IFERROR(IF(T3691&lt;&gt;0,INT(51.39*POWER((T3691-1.5),1.05)),0),"")</f>
        <v/>
      </c>
      <c r="AF3691" s="190">
        <f>IF(U3691&lt;&gt;0,INT(0.8465*POWER(((100*U3691)-75),1.42)),0)</f>
        <v>0</v>
      </c>
      <c r="AG3691" s="190" t="str">
        <f>IFERROR(IF(X3691&lt;&gt;0,INT(1.53775*POWER((82-X3691),1.81)),0),"")</f>
        <v/>
      </c>
      <c r="AH3691" s="190" t="str">
        <f>IF(Y3691="","",IF(Y3691&lt;&gt;0,INT(5.74352*POWER((28.5-Y3691),1.92)),0))</f>
        <v/>
      </c>
      <c r="AI3691" s="190">
        <f>IF(Z3691&lt;&gt;0,INT(12.91*POWER((Z3691-4),1.1)),0)</f>
        <v>0</v>
      </c>
      <c r="AJ3691" s="190" t="str">
        <f>IF(AA3691="","",IF(AA3691&lt;&gt;0,INT(0.2797*POWER(((100*AA3691)),1.35)),0))</f>
        <v/>
      </c>
      <c r="AK3691" s="191" t="str">
        <f>IF(AB3691="","",IF(AB3691&lt;&gt;0,INT(100.14*POWER((AB3691-1),1.08)),0))</f>
        <v/>
      </c>
      <c r="AL3691" s="192">
        <f>COUNT(J3691,Q3691,T3691,X3691,Y3691,AA3691,AB3691)</f>
        <v>0</v>
      </c>
      <c r="AM3691" s="193" t="str">
        <f>IF(AL3691=0,"",SUM(AC3691:AK3691))</f>
        <v/>
      </c>
    </row>
    <row r="3692" spans="1:39" customFormat="1" outlineLevel="1">
      <c r="B3692" s="256"/>
      <c r="C3692" s="124" t="s">
        <v>65</v>
      </c>
      <c r="D3692" s="103"/>
      <c r="E3692" s="103"/>
      <c r="F3692" s="103"/>
      <c r="G3692" s="103"/>
      <c r="H3692" s="104"/>
      <c r="I3692" s="105"/>
      <c r="J3692" s="107" t="str">
        <f>IFERROR((J3689-J3691)/J3691*100%,"")</f>
        <v/>
      </c>
      <c r="K3692" s="107" t="str">
        <f t="shared" ref="K3692:T3692" si="16320">IFERROR((K3691-K3689)/K3691*100%,"")</f>
        <v/>
      </c>
      <c r="L3692" s="107" t="str">
        <f t="shared" si="16320"/>
        <v/>
      </c>
      <c r="M3692" s="107" t="str">
        <f t="shared" si="16320"/>
        <v/>
      </c>
      <c r="N3692" s="107" t="str">
        <f t="shared" si="16320"/>
        <v/>
      </c>
      <c r="O3692" s="107" t="str">
        <f t="shared" si="16320"/>
        <v/>
      </c>
      <c r="P3692" s="107" t="str">
        <f t="shared" si="16320"/>
        <v/>
      </c>
      <c r="Q3692" s="107" t="str">
        <f t="shared" si="16320"/>
        <v/>
      </c>
      <c r="R3692" s="107" t="str">
        <f t="shared" si="16320"/>
        <v/>
      </c>
      <c r="S3692" s="107" t="str">
        <f t="shared" si="16320"/>
        <v/>
      </c>
      <c r="T3692" s="107" t="str">
        <f t="shared" si="16320"/>
        <v/>
      </c>
      <c r="U3692" s="107" t="str">
        <f t="shared" ref="U3692" si="16321">IFERROR((U3691-U3690)/U3691*100%,"")</f>
        <v/>
      </c>
      <c r="V3692" s="107" t="str">
        <f>IFERROR((V3689-V3691)/V3691*100%,"")</f>
        <v/>
      </c>
      <c r="W3692" s="107" t="str">
        <f>IFERROR((W3689-W3691)/W3691*100%,"")</f>
        <v/>
      </c>
      <c r="X3692" s="107" t="str">
        <f>IFERROR((X3689-X3691)/X3691*100%,"")</f>
        <v/>
      </c>
      <c r="Y3692" s="107" t="str">
        <f>IFERROR((Y3689-Y3691)/Y3691*100%,"")</f>
        <v/>
      </c>
      <c r="Z3692" s="107" t="str">
        <f t="shared" ref="Z3692" si="16322">IFERROR((Z3691-Z3690)/Z3691*100%,"")</f>
        <v/>
      </c>
      <c r="AA3692" s="107" t="str">
        <f>IFERROR((AA3691-AA3689)/AA3691*100%,"")</f>
        <v/>
      </c>
      <c r="AB3692" s="107" t="str">
        <f>IFERROR((AB3691-AB3689)/AB3691*100%,"")</f>
        <v/>
      </c>
      <c r="AC3692" s="194" t="str">
        <f t="shared" ref="AC3692" si="16323">IFERROR((AC3691-AC3690)/AC3691*100%,"")</f>
        <v/>
      </c>
      <c r="AD3692" s="194" t="str">
        <f t="shared" ref="AD3692" si="16324">IFERROR((AD3691-AD3690)/AD3691*100%,"")</f>
        <v/>
      </c>
      <c r="AE3692" s="194" t="str">
        <f t="shared" ref="AE3692" si="16325">IFERROR((AE3691-AE3690)/AE3691*100%,"")</f>
        <v/>
      </c>
      <c r="AF3692" s="194" t="str">
        <f t="shared" ref="AF3692" si="16326">IFERROR((AF3691-AF3690)/AF3691*100%,"")</f>
        <v/>
      </c>
      <c r="AG3692" s="194" t="str">
        <f t="shared" ref="AG3692" si="16327">IFERROR((AG3691-AG3690)/AG3691*100%,"")</f>
        <v/>
      </c>
      <c r="AH3692" s="194" t="str">
        <f t="shared" ref="AH3692" si="16328">IFERROR((AH3691-AH3690)/AH3691*100%,"")</f>
        <v/>
      </c>
      <c r="AI3692" s="194" t="str">
        <f t="shared" ref="AI3692" si="16329">IFERROR((AI3691-AI3690)/AI3691*100%,"")</f>
        <v/>
      </c>
      <c r="AJ3692" s="194" t="str">
        <f t="shared" ref="AJ3692" si="16330">IFERROR((AJ3691-AJ3690)/AJ3691*100%,"")</f>
        <v/>
      </c>
      <c r="AK3692" s="194" t="str">
        <f t="shared" ref="AK3692" si="16331">IFERROR((AK3691-AK3690)/AK3691*100%,"")</f>
        <v/>
      </c>
      <c r="AL3692" s="194" t="str">
        <f t="shared" ref="AL3692" si="16332">IFERROR((AL3691-AL3690)/AL3691*100%,"")</f>
        <v/>
      </c>
      <c r="AM3692" s="227" t="str">
        <f>IFERROR((AM3691-AM3689)/AM3691*100%,"")</f>
        <v/>
      </c>
    </row>
    <row r="3693" spans="1:39" customFormat="1" outlineLevel="1">
      <c r="A3693" t="str">
        <f>B3680&amp;C3693</f>
        <v>Surname, Forename8</v>
      </c>
      <c r="B3693" s="256"/>
      <c r="C3693" s="123">
        <v>8</v>
      </c>
      <c r="D3693" s="26" t="s">
        <v>22</v>
      </c>
      <c r="E3693" s="103"/>
      <c r="F3693" s="103"/>
      <c r="G3693" s="103"/>
      <c r="H3693" s="15"/>
      <c r="I3693" s="16"/>
      <c r="J3693" s="17"/>
      <c r="K3693" s="94"/>
      <c r="L3693" s="94"/>
      <c r="M3693" s="94"/>
      <c r="N3693" s="94"/>
      <c r="O3693" s="94"/>
      <c r="P3693" s="94"/>
      <c r="Q3693" s="17" t="str">
        <f>IF(SUM(K3693:P3693)=0,"",SUM(K3693:P3693))</f>
        <v/>
      </c>
      <c r="R3693" s="94"/>
      <c r="S3693" s="94"/>
      <c r="T3693" s="17" t="str">
        <f>IF(SUM(R3693:S3693)=0,"",SUM(R3693:S3693))</f>
        <v/>
      </c>
      <c r="U3693" s="17"/>
      <c r="V3693" s="94"/>
      <c r="W3693" s="17"/>
      <c r="X3693" s="94" t="str">
        <f>IFERROR(AVERAGE(V3693:W3693),"")</f>
        <v/>
      </c>
      <c r="Y3693" s="17"/>
      <c r="Z3693" s="17"/>
      <c r="AA3693" s="71"/>
      <c r="AB3693" s="17"/>
      <c r="AC3693" s="190" t="str">
        <f>IF(J3693="","",IF(J3693&lt;&gt;0,INT(25.4347*POWER((18-J3693),1.81)),0))</f>
        <v/>
      </c>
      <c r="AD3693" s="190" t="str">
        <f>IFERROR(IF(Q3693&lt;&gt;0,INT(0.14354*POWER(((10*Q3693)-220),1.4)),0),"")</f>
        <v/>
      </c>
      <c r="AE3693" s="190" t="str">
        <f>IFERROR(IF(T3693&lt;&gt;0,INT(51.39*POWER((T3693-1.5),1.05)),0),"")</f>
        <v/>
      </c>
      <c r="AF3693" s="190">
        <f>IF(U3693&lt;&gt;0,INT(0.8465*POWER(((100*U3693)-75),1.42)),0)</f>
        <v>0</v>
      </c>
      <c r="AG3693" s="190" t="str">
        <f>IFERROR(IF(X3693&lt;&gt;0,INT(1.53775*POWER((82-X3693),1.81)),0),"")</f>
        <v/>
      </c>
      <c r="AH3693" s="190" t="str">
        <f>IF(Y3693="","",IF(Y3693&lt;&gt;0,INT(5.74352*POWER((28.5-Y3693),1.92)),0))</f>
        <v/>
      </c>
      <c r="AI3693" s="190">
        <f>IF(Z3693&lt;&gt;0,INT(12.91*POWER((Z3693-4),1.1)),0)</f>
        <v>0</v>
      </c>
      <c r="AJ3693" s="190" t="str">
        <f>IF(AA3693="","",IF(AA3693&lt;&gt;0,INT(0.2797*POWER(((100*AA3693)),1.35)),0))</f>
        <v/>
      </c>
      <c r="AK3693" s="191" t="str">
        <f>IF(AB3693="","",IF(AB3693&lt;&gt;0,INT(100.14*POWER((AB3693-1),1.08)),0))</f>
        <v/>
      </c>
      <c r="AL3693" s="192">
        <f>COUNT(J3693,Q3693,T3693,X3693,Y3693,AA3693,AB3693)</f>
        <v>0</v>
      </c>
      <c r="AM3693" s="193" t="str">
        <f>IF(AL3693=0,"",SUM(AC3693:AK3693))</f>
        <v/>
      </c>
    </row>
    <row r="3694" spans="1:39" customFormat="1" outlineLevel="1">
      <c r="B3694" s="256"/>
      <c r="C3694" s="124" t="s">
        <v>65</v>
      </c>
      <c r="D3694" s="103"/>
      <c r="E3694" s="103"/>
      <c r="F3694" s="103"/>
      <c r="G3694" s="103"/>
      <c r="H3694" s="104"/>
      <c r="I3694" s="105"/>
      <c r="J3694" s="107" t="str">
        <f>IFERROR((J3691-J3693)/J3693*100%,"")</f>
        <v/>
      </c>
      <c r="K3694" s="107" t="str">
        <f t="shared" ref="K3694:T3694" si="16333">IFERROR((K3693-K3691)/K3693*100%,"")</f>
        <v/>
      </c>
      <c r="L3694" s="107" t="str">
        <f t="shared" si="16333"/>
        <v/>
      </c>
      <c r="M3694" s="107" t="str">
        <f t="shared" si="16333"/>
        <v/>
      </c>
      <c r="N3694" s="107" t="str">
        <f t="shared" si="16333"/>
        <v/>
      </c>
      <c r="O3694" s="107" t="str">
        <f t="shared" si="16333"/>
        <v/>
      </c>
      <c r="P3694" s="107" t="str">
        <f t="shared" si="16333"/>
        <v/>
      </c>
      <c r="Q3694" s="107" t="str">
        <f t="shared" si="16333"/>
        <v/>
      </c>
      <c r="R3694" s="107" t="str">
        <f t="shared" si="16333"/>
        <v/>
      </c>
      <c r="S3694" s="107" t="str">
        <f t="shared" si="16333"/>
        <v/>
      </c>
      <c r="T3694" s="107" t="str">
        <f t="shared" si="16333"/>
        <v/>
      </c>
      <c r="U3694" s="107" t="str">
        <f t="shared" ref="U3694" si="16334">IFERROR((U3693-U3692)/U3693*100%,"")</f>
        <v/>
      </c>
      <c r="V3694" s="107" t="str">
        <f>IFERROR((V3691-V3693)/V3693*100%,"")</f>
        <v/>
      </c>
      <c r="W3694" s="107" t="str">
        <f>IFERROR((W3691-W3693)/W3693*100%,"")</f>
        <v/>
      </c>
      <c r="X3694" s="107" t="str">
        <f>IFERROR((X3691-X3693)/X3693*100%,"")</f>
        <v/>
      </c>
      <c r="Y3694" s="107" t="str">
        <f>IFERROR((Y3691-Y3693)/Y3693*100%,"")</f>
        <v/>
      </c>
      <c r="Z3694" s="107" t="str">
        <f t="shared" ref="Z3694" si="16335">IFERROR((Z3693-Z3692)/Z3693*100%,"")</f>
        <v/>
      </c>
      <c r="AA3694" s="107" t="str">
        <f>IFERROR((AA3693-AA3691)/AA3693*100%,"")</f>
        <v/>
      </c>
      <c r="AB3694" s="107" t="str">
        <f>IFERROR((AB3693-AB3691)/AB3693*100%,"")</f>
        <v/>
      </c>
      <c r="AC3694" s="194" t="str">
        <f t="shared" ref="AC3694" si="16336">IFERROR((AC3693-AC3692)/AC3693*100%,"")</f>
        <v/>
      </c>
      <c r="AD3694" s="194" t="str">
        <f t="shared" ref="AD3694" si="16337">IFERROR((AD3693-AD3692)/AD3693*100%,"")</f>
        <v/>
      </c>
      <c r="AE3694" s="194" t="str">
        <f t="shared" ref="AE3694" si="16338">IFERROR((AE3693-AE3692)/AE3693*100%,"")</f>
        <v/>
      </c>
      <c r="AF3694" s="194" t="str">
        <f t="shared" ref="AF3694" si="16339">IFERROR((AF3693-AF3692)/AF3693*100%,"")</f>
        <v/>
      </c>
      <c r="AG3694" s="194" t="str">
        <f t="shared" ref="AG3694" si="16340">IFERROR((AG3693-AG3692)/AG3693*100%,"")</f>
        <v/>
      </c>
      <c r="AH3694" s="194" t="str">
        <f t="shared" ref="AH3694" si="16341">IFERROR((AH3693-AH3692)/AH3693*100%,"")</f>
        <v/>
      </c>
      <c r="AI3694" s="194" t="str">
        <f t="shared" ref="AI3694" si="16342">IFERROR((AI3693-AI3692)/AI3693*100%,"")</f>
        <v/>
      </c>
      <c r="AJ3694" s="194" t="str">
        <f t="shared" ref="AJ3694" si="16343">IFERROR((AJ3693-AJ3692)/AJ3693*100%,"")</f>
        <v/>
      </c>
      <c r="AK3694" s="194" t="str">
        <f t="shared" ref="AK3694" si="16344">IFERROR((AK3693-AK3692)/AK3693*100%,"")</f>
        <v/>
      </c>
      <c r="AL3694" s="194" t="str">
        <f t="shared" ref="AL3694" si="16345">IFERROR((AL3693-AL3692)/AL3693*100%,"")</f>
        <v/>
      </c>
      <c r="AM3694" s="227" t="str">
        <f>IFERROR((AM3693-AM3691)/AM3693*100%,"")</f>
        <v/>
      </c>
    </row>
    <row r="3695" spans="1:39" customFormat="1" outlineLevel="1">
      <c r="A3695" t="str">
        <f>B3680&amp;C3695</f>
        <v>Surname, Forename9</v>
      </c>
      <c r="B3695" s="256"/>
      <c r="C3695" s="123">
        <v>9</v>
      </c>
      <c r="D3695" s="26" t="s">
        <v>22</v>
      </c>
      <c r="E3695" s="103"/>
      <c r="F3695" s="103"/>
      <c r="G3695" s="103"/>
      <c r="H3695" s="15"/>
      <c r="I3695" s="16"/>
      <c r="J3695" s="17"/>
      <c r="K3695" s="94"/>
      <c r="L3695" s="94"/>
      <c r="M3695" s="94"/>
      <c r="N3695" s="94"/>
      <c r="O3695" s="94"/>
      <c r="P3695" s="94"/>
      <c r="Q3695" s="17" t="str">
        <f>IF(SUM(K3695:P3695)=0,"",SUM(K3695:P3695))</f>
        <v/>
      </c>
      <c r="R3695" s="94"/>
      <c r="S3695" s="94"/>
      <c r="T3695" s="17" t="str">
        <f>IF(SUM(R3695:S3695)=0,"",SUM(R3695:S3695))</f>
        <v/>
      </c>
      <c r="U3695" s="17"/>
      <c r="V3695" s="94"/>
      <c r="W3695" s="17"/>
      <c r="X3695" s="94" t="str">
        <f>IFERROR(AVERAGE(V3695:W3695),"")</f>
        <v/>
      </c>
      <c r="Y3695" s="17"/>
      <c r="Z3695" s="17"/>
      <c r="AA3695" s="71"/>
      <c r="AB3695" s="17"/>
      <c r="AC3695" s="190" t="str">
        <f>IF(J3695="","",IF(J3695&lt;&gt;0,INT(25.4347*POWER((18-J3695),1.81)),0))</f>
        <v/>
      </c>
      <c r="AD3695" s="190" t="str">
        <f>IFERROR(IF(Q3695&lt;&gt;0,INT(0.14354*POWER(((10*Q3695)-220),1.4)),0),"")</f>
        <v/>
      </c>
      <c r="AE3695" s="190" t="str">
        <f>IFERROR(IF(T3695&lt;&gt;0,INT(51.39*POWER((T3695-1.5),1.05)),0),"")</f>
        <v/>
      </c>
      <c r="AF3695" s="190">
        <f>IF(U3695&lt;&gt;0,INT(0.8465*POWER(((100*U3695)-75),1.42)),0)</f>
        <v>0</v>
      </c>
      <c r="AG3695" s="190" t="str">
        <f>IFERROR(IF(X3695&lt;&gt;0,INT(1.53775*POWER((82-X3695),1.81)),0),"")</f>
        <v/>
      </c>
      <c r="AH3695" s="190" t="str">
        <f>IF(Y3695="","",IF(Y3695&lt;&gt;0,INT(5.74352*POWER((28.5-Y3695),1.92)),0))</f>
        <v/>
      </c>
      <c r="AI3695" s="190">
        <f>IF(Z3695&lt;&gt;0,INT(12.91*POWER((Z3695-4),1.1)),0)</f>
        <v>0</v>
      </c>
      <c r="AJ3695" s="190" t="str">
        <f>IF(AA3695="","",IF(AA3695&lt;&gt;0,INT(0.2797*POWER(((100*AA3695)),1.35)),0))</f>
        <v/>
      </c>
      <c r="AK3695" s="191" t="str">
        <f>IF(AB3695="","",IF(AB3695&lt;&gt;0,INT(100.14*POWER((AB3695-1),1.08)),0))</f>
        <v/>
      </c>
      <c r="AL3695" s="192">
        <f>COUNT(J3695,Q3695,T3695,X3695,Y3695,AA3695,AB3695)</f>
        <v>0</v>
      </c>
      <c r="AM3695" s="193" t="str">
        <f>IF(AL3695=0,"",SUM(AC3695:AK3695))</f>
        <v/>
      </c>
    </row>
    <row r="3696" spans="1:39" customFormat="1" outlineLevel="1">
      <c r="B3696" s="256"/>
      <c r="C3696" s="124" t="s">
        <v>65</v>
      </c>
      <c r="D3696" s="33"/>
      <c r="E3696" s="33"/>
      <c r="F3696" s="33"/>
      <c r="G3696" s="33"/>
      <c r="H3696" s="18"/>
      <c r="I3696" s="44"/>
      <c r="J3696" s="107" t="str">
        <f>IFERROR((J3693-J3695)/J3695*100%,"")</f>
        <v/>
      </c>
      <c r="K3696" s="107" t="str">
        <f t="shared" ref="K3696:T3696" si="16346">IFERROR((K3695-K3693)/K3695*100%,"")</f>
        <v/>
      </c>
      <c r="L3696" s="107" t="str">
        <f t="shared" si="16346"/>
        <v/>
      </c>
      <c r="M3696" s="107" t="str">
        <f t="shared" si="16346"/>
        <v/>
      </c>
      <c r="N3696" s="107" t="str">
        <f t="shared" si="16346"/>
        <v/>
      </c>
      <c r="O3696" s="107" t="str">
        <f t="shared" si="16346"/>
        <v/>
      </c>
      <c r="P3696" s="107" t="str">
        <f t="shared" si="16346"/>
        <v/>
      </c>
      <c r="Q3696" s="107" t="str">
        <f t="shared" si="16346"/>
        <v/>
      </c>
      <c r="R3696" s="107" t="str">
        <f t="shared" si="16346"/>
        <v/>
      </c>
      <c r="S3696" s="107" t="str">
        <f t="shared" si="16346"/>
        <v/>
      </c>
      <c r="T3696" s="107" t="str">
        <f t="shared" si="16346"/>
        <v/>
      </c>
      <c r="U3696" s="107" t="str">
        <f t="shared" ref="U3696" si="16347">IFERROR((U3695-U3694)/U3695*100%,"")</f>
        <v/>
      </c>
      <c r="V3696" s="107" t="str">
        <f>IFERROR((V3693-V3695)/V3695*100%,"")</f>
        <v/>
      </c>
      <c r="W3696" s="107" t="str">
        <f>IFERROR((W3693-W3695)/W3695*100%,"")</f>
        <v/>
      </c>
      <c r="X3696" s="107" t="str">
        <f>IFERROR((X3693-X3695)/X3695*100%,"")</f>
        <v/>
      </c>
      <c r="Y3696" s="107" t="str">
        <f>IFERROR((Y3693-Y3695)/Y3695*100%,"")</f>
        <v/>
      </c>
      <c r="Z3696" s="107" t="str">
        <f t="shared" ref="Z3696" si="16348">IFERROR((Z3695-Z3694)/Z3695*100%,"")</f>
        <v/>
      </c>
      <c r="AA3696" s="107" t="str">
        <f>IFERROR((AA3695-AA3693)/AA3695*100%,"")</f>
        <v/>
      </c>
      <c r="AB3696" s="107" t="str">
        <f>IFERROR((AB3695-AB3693)/AB3695*100%,"")</f>
        <v/>
      </c>
      <c r="AC3696" s="194" t="str">
        <f t="shared" ref="AC3696" si="16349">IFERROR((AC3695-AC3694)/AC3695*100%,"")</f>
        <v/>
      </c>
      <c r="AD3696" s="194" t="str">
        <f t="shared" ref="AD3696" si="16350">IFERROR((AD3695-AD3694)/AD3695*100%,"")</f>
        <v/>
      </c>
      <c r="AE3696" s="194" t="str">
        <f t="shared" ref="AE3696" si="16351">IFERROR((AE3695-AE3694)/AE3695*100%,"")</f>
        <v/>
      </c>
      <c r="AF3696" s="194" t="str">
        <f t="shared" ref="AF3696" si="16352">IFERROR((AF3695-AF3694)/AF3695*100%,"")</f>
        <v/>
      </c>
      <c r="AG3696" s="194" t="str">
        <f t="shared" ref="AG3696" si="16353">IFERROR((AG3695-AG3694)/AG3695*100%,"")</f>
        <v/>
      </c>
      <c r="AH3696" s="194" t="str">
        <f t="shared" ref="AH3696" si="16354">IFERROR((AH3695-AH3694)/AH3695*100%,"")</f>
        <v/>
      </c>
      <c r="AI3696" s="194" t="str">
        <f t="shared" ref="AI3696" si="16355">IFERROR((AI3695-AI3694)/AI3695*100%,"")</f>
        <v/>
      </c>
      <c r="AJ3696" s="194" t="str">
        <f t="shared" ref="AJ3696" si="16356">IFERROR((AJ3695-AJ3694)/AJ3695*100%,"")</f>
        <v/>
      </c>
      <c r="AK3696" s="194" t="str">
        <f t="shared" ref="AK3696" si="16357">IFERROR((AK3695-AK3694)/AK3695*100%,"")</f>
        <v/>
      </c>
      <c r="AL3696" s="194" t="str">
        <f t="shared" ref="AL3696" si="16358">IFERROR((AL3695-AL3694)/AL3695*100%,"")</f>
        <v/>
      </c>
      <c r="AM3696" s="227" t="str">
        <f>IFERROR((AM3695-AM3693)/AM3695*100%,"")</f>
        <v/>
      </c>
    </row>
    <row r="3697" spans="1:39" s="6" customFormat="1" outlineLevel="1">
      <c r="A3697" t="str">
        <f>B3680&amp;C3697</f>
        <v>Surname, Forename10</v>
      </c>
      <c r="B3697" s="256"/>
      <c r="C3697" s="125">
        <v>10</v>
      </c>
      <c r="D3697" s="33" t="s">
        <v>22</v>
      </c>
      <c r="E3697" s="33"/>
      <c r="F3697" s="33"/>
      <c r="G3697" s="33"/>
      <c r="H3697" s="18"/>
      <c r="I3697" s="44"/>
      <c r="J3697" s="34"/>
      <c r="K3697" s="34"/>
      <c r="L3697" s="34"/>
      <c r="M3697" s="34"/>
      <c r="N3697" s="34"/>
      <c r="O3697" s="34"/>
      <c r="P3697" s="34"/>
      <c r="Q3697" s="17" t="str">
        <f>IF(SUM(K3697:P3697)=0,"",SUM(K3697:P3697))</f>
        <v/>
      </c>
      <c r="R3697" s="94"/>
      <c r="S3697" s="94"/>
      <c r="T3697" s="17" t="str">
        <f>IF(SUM(R3697:S3697)=0,"",SUM(R3697:S3697))</f>
        <v/>
      </c>
      <c r="U3697" s="17"/>
      <c r="V3697" s="94"/>
      <c r="W3697" s="17"/>
      <c r="X3697" s="94" t="str">
        <f>IFERROR(AVERAGE(V3697:W3697),"")</f>
        <v/>
      </c>
      <c r="Y3697" s="17"/>
      <c r="Z3697" s="17"/>
      <c r="AA3697" s="71"/>
      <c r="AB3697" s="17"/>
      <c r="AC3697" s="190" t="str">
        <f>IF(J3697="","",IF(J3697&lt;&gt;0,INT(25.4347*POWER((18-J3697),1.81)),0))</f>
        <v/>
      </c>
      <c r="AD3697" s="190" t="str">
        <f>IFERROR(IF(Q3697&lt;&gt;0,INT(0.14354*POWER(((10*Q3697)-220),1.4)),0),"")</f>
        <v/>
      </c>
      <c r="AE3697" s="190" t="str">
        <f>IFERROR(IF(T3697&lt;&gt;0,INT(51.39*POWER((T3697-1.5),1.05)),0),"")</f>
        <v/>
      </c>
      <c r="AF3697" s="190">
        <f>IF(U3697&lt;&gt;0,INT(0.8465*POWER(((100*U3697)-75),1.42)),0)</f>
        <v>0</v>
      </c>
      <c r="AG3697" s="190" t="str">
        <f>IFERROR(IF(X3697&lt;&gt;0,INT(1.53775*POWER((82-X3697),1.81)),0),"")</f>
        <v/>
      </c>
      <c r="AH3697" s="190" t="str">
        <f>IF(Y3697="","",IF(Y3697&lt;&gt;0,INT(5.74352*POWER((28.5-Y3697),1.92)),0))</f>
        <v/>
      </c>
      <c r="AI3697" s="190">
        <f>IF(Z3697&lt;&gt;0,INT(12.91*POWER((Z3697-4),1.1)),0)</f>
        <v>0</v>
      </c>
      <c r="AJ3697" s="190" t="str">
        <f>IF(AA3697="","",IF(AA3697&lt;&gt;0,INT(0.2797*POWER(((100*AA3697)),1.35)),0))</f>
        <v/>
      </c>
      <c r="AK3697" s="191" t="str">
        <f>IF(AB3697="","",IF(AB3697&lt;&gt;0,INT(100.14*POWER((AB3697-1),1.08)),0))</f>
        <v/>
      </c>
      <c r="AL3697" s="192">
        <f>COUNT(J3697,Q3697,T3697,X3697,Y3697,AA3697,AB3697)</f>
        <v>0</v>
      </c>
      <c r="AM3697" s="193" t="str">
        <f>IF(AL3697=0,"",SUM(AC3697:AK3697))</f>
        <v/>
      </c>
    </row>
    <row r="3698" spans="1:39" s="6" customFormat="1" outlineLevel="1">
      <c r="A3698"/>
      <c r="B3698" s="257"/>
      <c r="C3698" s="126" t="s">
        <v>65</v>
      </c>
      <c r="D3698" s="33"/>
      <c r="E3698" s="33"/>
      <c r="F3698" s="33"/>
      <c r="G3698" s="33"/>
      <c r="H3698" s="18"/>
      <c r="I3698" s="44"/>
      <c r="J3698" s="107" t="str">
        <f>IFERROR((J3695-J3697)/J3697*100%,"")</f>
        <v/>
      </c>
      <c r="K3698" s="107" t="str">
        <f t="shared" ref="K3698:T3698" si="16359">IFERROR((K3697-K3695)/K3697*100%,"")</f>
        <v/>
      </c>
      <c r="L3698" s="107" t="str">
        <f t="shared" si="16359"/>
        <v/>
      </c>
      <c r="M3698" s="107" t="str">
        <f t="shared" si="16359"/>
        <v/>
      </c>
      <c r="N3698" s="107" t="str">
        <f t="shared" si="16359"/>
        <v/>
      </c>
      <c r="O3698" s="107" t="str">
        <f t="shared" si="16359"/>
        <v/>
      </c>
      <c r="P3698" s="107" t="str">
        <f t="shared" si="16359"/>
        <v/>
      </c>
      <c r="Q3698" s="107" t="str">
        <f t="shared" si="16359"/>
        <v/>
      </c>
      <c r="R3698" s="107" t="str">
        <f t="shared" si="16359"/>
        <v/>
      </c>
      <c r="S3698" s="107" t="str">
        <f t="shared" si="16359"/>
        <v/>
      </c>
      <c r="T3698" s="107" t="str">
        <f t="shared" si="16359"/>
        <v/>
      </c>
      <c r="U3698" s="107" t="str">
        <f t="shared" ref="U3698" si="16360">IFERROR((U3697-U3696)/U3697*100%,"")</f>
        <v/>
      </c>
      <c r="V3698" s="107" t="str">
        <f>IFERROR((V3695-V3697)/V3697*100%,"")</f>
        <v/>
      </c>
      <c r="W3698" s="107" t="str">
        <f>IFERROR((W3695-W3697)/W3697*100%,"")</f>
        <v/>
      </c>
      <c r="X3698" s="107" t="str">
        <f>IFERROR((X3695-X3697)/X3697*100%,"")</f>
        <v/>
      </c>
      <c r="Y3698" s="107" t="str">
        <f>IFERROR((Y3695-Y3697)/Y3697*100%,"")</f>
        <v/>
      </c>
      <c r="Z3698" s="107" t="str">
        <f t="shared" ref="Z3698" si="16361">IFERROR((Z3697-Z3696)/Z3697*100%,"")</f>
        <v/>
      </c>
      <c r="AA3698" s="107" t="str">
        <f>IFERROR((AA3697-AA3695)/AA3697*100%,"")</f>
        <v/>
      </c>
      <c r="AB3698" s="107" t="str">
        <f>IFERROR((AB3697-AB3695)/AB3697*100%,"")</f>
        <v/>
      </c>
      <c r="AC3698" s="194" t="str">
        <f t="shared" ref="AC3698" si="16362">IFERROR((AC3697-AC3696)/AC3697*100%,"")</f>
        <v/>
      </c>
      <c r="AD3698" s="194" t="str">
        <f t="shared" ref="AD3698" si="16363">IFERROR((AD3697-AD3696)/AD3697*100%,"")</f>
        <v/>
      </c>
      <c r="AE3698" s="194" t="str">
        <f t="shared" ref="AE3698" si="16364">IFERROR((AE3697-AE3696)/AE3697*100%,"")</f>
        <v/>
      </c>
      <c r="AF3698" s="194" t="str">
        <f t="shared" ref="AF3698" si="16365">IFERROR((AF3697-AF3696)/AF3697*100%,"")</f>
        <v/>
      </c>
      <c r="AG3698" s="194" t="str">
        <f t="shared" ref="AG3698" si="16366">IFERROR((AG3697-AG3696)/AG3697*100%,"")</f>
        <v/>
      </c>
      <c r="AH3698" s="194" t="str">
        <f t="shared" ref="AH3698" si="16367">IFERROR((AH3697-AH3696)/AH3697*100%,"")</f>
        <v/>
      </c>
      <c r="AI3698" s="194" t="str">
        <f t="shared" ref="AI3698" si="16368">IFERROR((AI3697-AI3696)/AI3697*100%,"")</f>
        <v/>
      </c>
      <c r="AJ3698" s="194" t="str">
        <f t="shared" ref="AJ3698" si="16369">IFERROR((AJ3697-AJ3696)/AJ3697*100%,"")</f>
        <v/>
      </c>
      <c r="AK3698" s="194" t="str">
        <f t="shared" ref="AK3698" si="16370">IFERROR((AK3697-AK3696)/AK3697*100%,"")</f>
        <v/>
      </c>
      <c r="AL3698" s="194" t="str">
        <f t="shared" ref="AL3698" si="16371">IFERROR((AL3697-AL3696)/AL3697*100%,"")</f>
        <v/>
      </c>
      <c r="AM3698" s="227" t="str">
        <f>IFERROR((AM3697-AM3695)/AM3697*100%,"")</f>
        <v/>
      </c>
    </row>
    <row r="3699" spans="1:39" s="45" customFormat="1" outlineLevel="1">
      <c r="B3699" s="115"/>
      <c r="C3699" s="32"/>
      <c r="D3699" s="33"/>
      <c r="E3699" s="33"/>
      <c r="F3699" s="33"/>
      <c r="G3699" s="33"/>
      <c r="H3699" s="18"/>
      <c r="I3699" s="44"/>
      <c r="J3699" s="34"/>
      <c r="K3699" s="34"/>
      <c r="L3699" s="34"/>
      <c r="M3699" s="34"/>
      <c r="N3699" s="34"/>
      <c r="O3699" s="34"/>
      <c r="P3699" s="34"/>
      <c r="Q3699" s="34"/>
      <c r="R3699" s="34"/>
      <c r="S3699" s="34"/>
      <c r="T3699" s="34"/>
      <c r="U3699" s="34"/>
      <c r="V3699" s="34"/>
      <c r="W3699" s="34"/>
      <c r="X3699" s="34"/>
      <c r="Y3699" s="34"/>
      <c r="Z3699" s="34"/>
      <c r="AA3699" s="34"/>
      <c r="AB3699" s="34"/>
      <c r="AC3699" s="195"/>
      <c r="AD3699" s="196"/>
      <c r="AE3699" s="196"/>
      <c r="AF3699" s="196"/>
      <c r="AG3699" s="196"/>
      <c r="AH3699" s="196"/>
      <c r="AI3699" s="196"/>
      <c r="AJ3699" s="196"/>
      <c r="AK3699" s="197"/>
      <c r="AL3699" s="196"/>
      <c r="AM3699" s="198"/>
    </row>
    <row r="3700" spans="1:39" s="6" customFormat="1" outlineLevel="1">
      <c r="B3700" s="116"/>
      <c r="C3700" s="35"/>
      <c r="D3700" s="36"/>
      <c r="E3700" s="36"/>
      <c r="F3700" s="36"/>
      <c r="G3700" s="36"/>
      <c r="H3700" s="37"/>
      <c r="I3700" s="38" t="s">
        <v>24</v>
      </c>
      <c r="J3700" s="21" t="e">
        <f>AVERAGE(J3680:J3681,J3683,J3685,J3687,J3689,J3691,J3693,J3695,J3697)</f>
        <v>#DIV/0!</v>
      </c>
      <c r="K3700" s="21" t="e">
        <f t="shared" ref="K3700:AB3700" si="16372">AVERAGE(K3680:K3681,K3683,K3685,K3687,K3689,K3691,K3693,K3695,K3697)</f>
        <v>#DIV/0!</v>
      </c>
      <c r="L3700" s="21" t="e">
        <f t="shared" si="16372"/>
        <v>#DIV/0!</v>
      </c>
      <c r="M3700" s="21" t="e">
        <f t="shared" si="16372"/>
        <v>#DIV/0!</v>
      </c>
      <c r="N3700" s="21" t="e">
        <f t="shared" si="16372"/>
        <v>#DIV/0!</v>
      </c>
      <c r="O3700" s="21" t="e">
        <f t="shared" si="16372"/>
        <v>#DIV/0!</v>
      </c>
      <c r="P3700" s="21" t="e">
        <f t="shared" si="16372"/>
        <v>#DIV/0!</v>
      </c>
      <c r="Q3700" s="21">
        <f t="shared" si="16372"/>
        <v>0</v>
      </c>
      <c r="R3700" s="21" t="e">
        <f t="shared" si="16372"/>
        <v>#DIV/0!</v>
      </c>
      <c r="S3700" s="21" t="e">
        <f t="shared" si="16372"/>
        <v>#DIV/0!</v>
      </c>
      <c r="T3700" s="21">
        <f t="shared" si="16372"/>
        <v>0</v>
      </c>
      <c r="U3700" s="21" t="e">
        <f t="shared" si="16372"/>
        <v>#DIV/0!</v>
      </c>
      <c r="V3700" s="21" t="e">
        <f t="shared" si="16372"/>
        <v>#DIV/0!</v>
      </c>
      <c r="W3700" s="21" t="e">
        <f t="shared" si="16372"/>
        <v>#DIV/0!</v>
      </c>
      <c r="X3700" s="21" t="e">
        <f t="shared" si="16372"/>
        <v>#DIV/0!</v>
      </c>
      <c r="Y3700" s="21" t="e">
        <f t="shared" si="16372"/>
        <v>#DIV/0!</v>
      </c>
      <c r="Z3700" s="21" t="e">
        <f t="shared" si="16372"/>
        <v>#DIV/0!</v>
      </c>
      <c r="AA3700" s="21" t="e">
        <f t="shared" si="16372"/>
        <v>#DIV/0!</v>
      </c>
      <c r="AB3700" s="21" t="e">
        <f t="shared" si="16372"/>
        <v>#DIV/0!</v>
      </c>
      <c r="AC3700" s="199"/>
      <c r="AD3700" s="200"/>
      <c r="AE3700" s="200"/>
      <c r="AF3700" s="200"/>
      <c r="AG3700" s="200"/>
      <c r="AH3700" s="200"/>
      <c r="AI3700" s="200"/>
      <c r="AJ3700" s="200"/>
      <c r="AK3700" s="201"/>
      <c r="AL3700" s="200"/>
      <c r="AM3700" s="202"/>
    </row>
    <row r="3701" spans="1:39" s="6" customFormat="1" outlineLevel="1">
      <c r="B3701" s="116"/>
      <c r="C3701" s="35"/>
      <c r="D3701" s="36"/>
      <c r="E3701" s="36"/>
      <c r="F3701" s="36"/>
      <c r="G3701" s="36"/>
      <c r="H3701" s="37"/>
      <c r="I3701" s="38" t="s">
        <v>26</v>
      </c>
      <c r="J3701" s="21">
        <f>MIN(J3680:J3681,J3683,J3685,J3687,J3689,J3691,J3693,J3695,J3697)</f>
        <v>0</v>
      </c>
      <c r="K3701" s="21">
        <f t="shared" ref="K3701:AB3701" si="16373">MIN(K3680:K3681,K3683,K3685,K3687,K3689,K3691,K3693,K3695,K3697)</f>
        <v>0</v>
      </c>
      <c r="L3701" s="21">
        <f t="shared" si="16373"/>
        <v>0</v>
      </c>
      <c r="M3701" s="21">
        <f t="shared" si="16373"/>
        <v>0</v>
      </c>
      <c r="N3701" s="21">
        <f t="shared" si="16373"/>
        <v>0</v>
      </c>
      <c r="O3701" s="21">
        <f t="shared" si="16373"/>
        <v>0</v>
      </c>
      <c r="P3701" s="21">
        <f t="shared" si="16373"/>
        <v>0</v>
      </c>
      <c r="Q3701" s="21">
        <f t="shared" si="16373"/>
        <v>0</v>
      </c>
      <c r="R3701" s="21">
        <f t="shared" si="16373"/>
        <v>0</v>
      </c>
      <c r="S3701" s="21">
        <f t="shared" si="16373"/>
        <v>0</v>
      </c>
      <c r="T3701" s="21">
        <f t="shared" si="16373"/>
        <v>0</v>
      </c>
      <c r="U3701" s="21">
        <f t="shared" si="16373"/>
        <v>0</v>
      </c>
      <c r="V3701" s="21">
        <f t="shared" si="16373"/>
        <v>0</v>
      </c>
      <c r="W3701" s="21">
        <f t="shared" si="16373"/>
        <v>0</v>
      </c>
      <c r="X3701" s="21" t="e">
        <f t="shared" si="16373"/>
        <v>#DIV/0!</v>
      </c>
      <c r="Y3701" s="21">
        <f t="shared" si="16373"/>
        <v>0</v>
      </c>
      <c r="Z3701" s="21">
        <f t="shared" si="16373"/>
        <v>0</v>
      </c>
      <c r="AA3701" s="21">
        <f t="shared" si="16373"/>
        <v>0</v>
      </c>
      <c r="AB3701" s="21">
        <f t="shared" si="16373"/>
        <v>0</v>
      </c>
      <c r="AC3701" s="199"/>
      <c r="AD3701" s="200"/>
      <c r="AE3701" s="200"/>
      <c r="AF3701" s="200"/>
      <c r="AG3701" s="200"/>
      <c r="AH3701" s="200"/>
      <c r="AI3701" s="200"/>
      <c r="AJ3701" s="200"/>
      <c r="AK3701" s="201"/>
      <c r="AL3701" s="200"/>
      <c r="AM3701" s="202"/>
    </row>
    <row r="3702" spans="1:39" s="6" customFormat="1" outlineLevel="1">
      <c r="B3702" s="116"/>
      <c r="C3702" s="35"/>
      <c r="D3702" s="36"/>
      <c r="E3702" s="36"/>
      <c r="F3702" s="36"/>
      <c r="G3702" s="36"/>
      <c r="H3702" s="37"/>
      <c r="I3702" s="38" t="s">
        <v>25</v>
      </c>
      <c r="J3702" s="21">
        <f>MAX(J3680:J3681,J3683,J3685,J3687,J3689,J3691,J3693,J3695,J3697)</f>
        <v>0</v>
      </c>
      <c r="K3702" s="21">
        <f t="shared" ref="K3702:AB3702" si="16374">MAX(K3680:K3681,K3683,K3685,K3687,K3689,K3691,K3693,K3695,K3697)</f>
        <v>0</v>
      </c>
      <c r="L3702" s="21">
        <f t="shared" si="16374"/>
        <v>0</v>
      </c>
      <c r="M3702" s="21">
        <f t="shared" si="16374"/>
        <v>0</v>
      </c>
      <c r="N3702" s="21">
        <f t="shared" si="16374"/>
        <v>0</v>
      </c>
      <c r="O3702" s="21">
        <f t="shared" si="16374"/>
        <v>0</v>
      </c>
      <c r="P3702" s="21">
        <f t="shared" si="16374"/>
        <v>0</v>
      </c>
      <c r="Q3702" s="21">
        <f t="shared" si="16374"/>
        <v>0</v>
      </c>
      <c r="R3702" s="21">
        <f t="shared" si="16374"/>
        <v>0</v>
      </c>
      <c r="S3702" s="21">
        <f t="shared" si="16374"/>
        <v>0</v>
      </c>
      <c r="T3702" s="21">
        <f t="shared" si="16374"/>
        <v>0</v>
      </c>
      <c r="U3702" s="21">
        <f t="shared" si="16374"/>
        <v>0</v>
      </c>
      <c r="V3702" s="21">
        <f t="shared" si="16374"/>
        <v>0</v>
      </c>
      <c r="W3702" s="21">
        <f t="shared" si="16374"/>
        <v>0</v>
      </c>
      <c r="X3702" s="21" t="e">
        <f t="shared" si="16374"/>
        <v>#DIV/0!</v>
      </c>
      <c r="Y3702" s="21">
        <f t="shared" si="16374"/>
        <v>0</v>
      </c>
      <c r="Z3702" s="21">
        <f t="shared" si="16374"/>
        <v>0</v>
      </c>
      <c r="AA3702" s="21">
        <f t="shared" si="16374"/>
        <v>0</v>
      </c>
      <c r="AB3702" s="21">
        <f t="shared" si="16374"/>
        <v>0</v>
      </c>
      <c r="AC3702" s="199"/>
      <c r="AD3702" s="200"/>
      <c r="AE3702" s="200"/>
      <c r="AF3702" s="200"/>
      <c r="AG3702" s="200"/>
      <c r="AH3702" s="200"/>
      <c r="AI3702" s="200"/>
      <c r="AJ3702" s="200"/>
      <c r="AK3702" s="201"/>
      <c r="AL3702" s="200"/>
      <c r="AM3702" s="202"/>
    </row>
    <row r="3703" spans="1:39" s="6" customFormat="1" outlineLevel="1">
      <c r="B3703" s="116"/>
      <c r="C3703" s="35"/>
      <c r="D3703" s="36"/>
      <c r="E3703" s="36"/>
      <c r="F3703" s="36"/>
      <c r="G3703" s="36"/>
      <c r="H3703" s="37"/>
      <c r="I3703" s="38"/>
      <c r="J3703" s="21"/>
      <c r="K3703" s="21"/>
      <c r="L3703" s="21"/>
      <c r="M3703" s="21"/>
      <c r="N3703" s="21"/>
      <c r="O3703" s="21"/>
      <c r="P3703" s="21"/>
      <c r="Q3703" s="21"/>
      <c r="R3703" s="21"/>
      <c r="S3703" s="21"/>
      <c r="T3703" s="21"/>
      <c r="U3703" s="21"/>
      <c r="V3703" s="21"/>
      <c r="W3703" s="21"/>
      <c r="X3703" s="21"/>
      <c r="Y3703" s="21"/>
      <c r="Z3703" s="21"/>
      <c r="AA3703" s="21"/>
      <c r="AB3703" s="21"/>
      <c r="AC3703" s="200"/>
      <c r="AD3703" s="200"/>
      <c r="AE3703" s="200"/>
      <c r="AF3703" s="200"/>
      <c r="AG3703" s="200"/>
      <c r="AH3703" s="200"/>
      <c r="AI3703" s="200"/>
      <c r="AJ3703" s="200"/>
      <c r="AK3703" s="200"/>
      <c r="AL3703" s="200"/>
      <c r="AM3703" s="202"/>
    </row>
    <row r="3704" spans="1:39" s="31" customFormat="1" ht="16.5" outlineLevel="1" thickBot="1">
      <c r="B3704" s="117"/>
      <c r="C3704" s="39"/>
      <c r="D3704" s="40"/>
      <c r="E3704" s="40"/>
      <c r="F3704" s="40"/>
      <c r="G3704" s="40"/>
      <c r="H3704" s="41"/>
      <c r="I3704" s="42"/>
      <c r="J3704" s="43"/>
      <c r="K3704" s="43"/>
      <c r="L3704" s="43"/>
      <c r="M3704" s="43"/>
      <c r="N3704" s="43"/>
      <c r="O3704" s="43"/>
      <c r="P3704" s="43"/>
      <c r="Q3704" s="43"/>
      <c r="R3704" s="43"/>
      <c r="S3704" s="43"/>
      <c r="T3704" s="43"/>
      <c r="U3704" s="43"/>
      <c r="V3704" s="43"/>
      <c r="W3704" s="43"/>
      <c r="X3704" s="43"/>
      <c r="Y3704" s="43"/>
      <c r="Z3704" s="43"/>
      <c r="AA3704" s="43"/>
      <c r="AB3704" s="43"/>
      <c r="AC3704" s="204"/>
      <c r="AD3704" s="204"/>
      <c r="AE3704" s="204"/>
      <c r="AF3704" s="204"/>
      <c r="AG3704" s="204"/>
      <c r="AH3704" s="204"/>
      <c r="AI3704" s="204"/>
      <c r="AJ3704" s="204"/>
      <c r="AK3704" s="204"/>
      <c r="AL3704" s="204"/>
      <c r="AM3704" s="205"/>
    </row>
    <row r="3705" spans="1:39" customFormat="1">
      <c r="B3705" s="118"/>
      <c r="C3705" s="28"/>
      <c r="D3705" s="19"/>
      <c r="E3705" s="19"/>
      <c r="F3705" s="19"/>
      <c r="G3705" s="19"/>
      <c r="H3705" s="29"/>
      <c r="I3705" s="20"/>
      <c r="J3705" s="30"/>
      <c r="K3705" s="30"/>
      <c r="L3705" s="30"/>
      <c r="M3705" s="30"/>
      <c r="N3705" s="30"/>
      <c r="O3705" s="30"/>
      <c r="P3705" s="30"/>
      <c r="Q3705" s="30"/>
      <c r="R3705" s="30"/>
      <c r="S3705" s="30"/>
      <c r="T3705" s="30"/>
      <c r="U3705" s="30"/>
      <c r="V3705" s="30"/>
      <c r="W3705" s="30"/>
      <c r="X3705" s="30"/>
      <c r="Y3705" s="30"/>
      <c r="Z3705" s="30"/>
      <c r="AA3705" s="30"/>
      <c r="AB3705" s="30"/>
      <c r="AC3705" s="206"/>
      <c r="AD3705" s="206"/>
      <c r="AE3705" s="206"/>
      <c r="AF3705" s="206"/>
      <c r="AG3705" s="206"/>
      <c r="AH3705" s="206"/>
      <c r="AI3705" s="206"/>
      <c r="AJ3705" s="206"/>
      <c r="AK3705" s="206"/>
      <c r="AL3705" s="206"/>
      <c r="AM3705" s="207"/>
    </row>
    <row r="3706" spans="1:39" customFormat="1" outlineLevel="1">
      <c r="B3706" s="114" t="s">
        <v>41</v>
      </c>
      <c r="C3706" s="28"/>
      <c r="D3706" s="19"/>
      <c r="E3706" s="19"/>
      <c r="F3706" s="19"/>
      <c r="G3706" s="19"/>
      <c r="H3706" s="29"/>
      <c r="I3706" s="20"/>
      <c r="J3706" s="30"/>
      <c r="K3706" s="30"/>
      <c r="L3706" s="30"/>
      <c r="M3706" s="30"/>
      <c r="N3706" s="30"/>
      <c r="O3706" s="30"/>
      <c r="P3706" s="30"/>
      <c r="Q3706" s="30"/>
      <c r="R3706" s="30"/>
      <c r="S3706" s="30"/>
      <c r="T3706" s="30"/>
      <c r="U3706" s="30"/>
      <c r="V3706" s="30"/>
      <c r="W3706" s="30"/>
      <c r="X3706" s="30"/>
      <c r="Y3706" s="30"/>
      <c r="Z3706" s="30"/>
      <c r="AA3706" s="30"/>
      <c r="AB3706" s="30"/>
      <c r="AC3706" s="206"/>
      <c r="AD3706" s="206"/>
      <c r="AE3706" s="206"/>
      <c r="AF3706" s="206"/>
      <c r="AG3706" s="206"/>
      <c r="AH3706" s="206"/>
      <c r="AI3706" s="206"/>
      <c r="AJ3706" s="206"/>
      <c r="AK3706" s="206"/>
      <c r="AL3706" s="206"/>
      <c r="AM3706" s="207"/>
    </row>
    <row r="3707" spans="1:39" customFormat="1" outlineLevel="1">
      <c r="A3707" t="str">
        <f>B3707&amp;C3707</f>
        <v>Surname, Forename1</v>
      </c>
      <c r="B3707" s="255" t="s">
        <v>28</v>
      </c>
      <c r="C3707" s="122">
        <v>1</v>
      </c>
      <c r="D3707" s="26" t="s">
        <v>22</v>
      </c>
      <c r="E3707" s="103"/>
      <c r="F3707" s="103"/>
      <c r="G3707" s="103"/>
      <c r="H3707" s="16"/>
      <c r="I3707" s="16"/>
      <c r="J3707" s="17"/>
      <c r="K3707" s="94"/>
      <c r="L3707" s="94"/>
      <c r="M3707" s="94"/>
      <c r="N3707" s="94"/>
      <c r="O3707" s="94"/>
      <c r="P3707" s="94"/>
      <c r="Q3707" s="17">
        <f>SUM(K3707:P3707)</f>
        <v>0</v>
      </c>
      <c r="R3707" s="94"/>
      <c r="S3707" s="94"/>
      <c r="T3707" s="17">
        <f>SUM(R3707:S3707)</f>
        <v>0</v>
      </c>
      <c r="U3707" s="17"/>
      <c r="V3707" s="94"/>
      <c r="W3707" s="17"/>
      <c r="X3707" s="94" t="e">
        <f>AVERAGE(V3707:W3707)</f>
        <v>#DIV/0!</v>
      </c>
      <c r="Y3707" s="17"/>
      <c r="Z3707" s="17"/>
      <c r="AA3707" s="17"/>
      <c r="AB3707" s="17"/>
      <c r="AC3707" s="190">
        <f>IF(J3707&lt;&gt;0,INT(25.4347*POWER((18-J3707),1.81)),0)</f>
        <v>0</v>
      </c>
      <c r="AD3707" s="190">
        <f>IF(Q3707&lt;&gt;0,INT(0.14354*POWER(((10*Q3707)-220),1.4)),0)</f>
        <v>0</v>
      </c>
      <c r="AE3707" s="190">
        <f>IF(T3707&lt;&gt;0,INT(51.39*POWER((T3707-1.5),1.05)),0)</f>
        <v>0</v>
      </c>
      <c r="AF3707" s="190">
        <f>IF(U3707&lt;&gt;0,INT(0.8465*POWER(((100*U3707)-75),1.42)),0)</f>
        <v>0</v>
      </c>
      <c r="AG3707" s="190" t="e">
        <f>IF(X3707&lt;&gt;0,INT(1.53775*POWER((82-X3707),1.81)),0)</f>
        <v>#DIV/0!</v>
      </c>
      <c r="AH3707" s="190">
        <f>IF(Y3707&lt;&gt;0,INT(5.74352*POWER((28.5-Y3707),1.92)),0)</f>
        <v>0</v>
      </c>
      <c r="AI3707" s="190">
        <f>IF(Z3707&lt;&gt;0,INT(12.91*POWER((Z3707-4),1.1)),0)</f>
        <v>0</v>
      </c>
      <c r="AJ3707" s="190">
        <f>IF(AA3707&lt;&gt;0,INT(0.2797*POWER(((100*AA3707)),1.35)),0)</f>
        <v>0</v>
      </c>
      <c r="AK3707" s="191">
        <f>IF(AB3707&lt;&gt;0,INT(100.14*POWER((AB3707-1),1.08)),0)</f>
        <v>0</v>
      </c>
      <c r="AL3707" s="208">
        <v>7</v>
      </c>
      <c r="AM3707" s="193" t="e">
        <f>SUM(AC3707:AK3707)</f>
        <v>#DIV/0!</v>
      </c>
    </row>
    <row r="3708" spans="1:39" customFormat="1" outlineLevel="1">
      <c r="A3708" t="str">
        <f>B3707&amp;C3708</f>
        <v>Surname, Forename2</v>
      </c>
      <c r="B3708" s="256"/>
      <c r="C3708" s="123">
        <v>2</v>
      </c>
      <c r="D3708" s="26" t="s">
        <v>22</v>
      </c>
      <c r="E3708" s="103"/>
      <c r="F3708" s="103"/>
      <c r="G3708" s="103"/>
      <c r="H3708" s="15"/>
      <c r="I3708" s="16"/>
      <c r="J3708" s="17"/>
      <c r="K3708" s="94"/>
      <c r="L3708" s="94"/>
      <c r="M3708" s="94"/>
      <c r="N3708" s="94"/>
      <c r="O3708" s="94"/>
      <c r="P3708" s="94"/>
      <c r="Q3708" s="17" t="str">
        <f>IF(SUM(K3708:P3708)=0,"",SUM(K3708:P3708))</f>
        <v/>
      </c>
      <c r="R3708" s="94"/>
      <c r="S3708" s="94"/>
      <c r="T3708" s="17" t="str">
        <f>IF(SUM(R3708:S3708)=0,"",SUM(R3708:S3708))</f>
        <v/>
      </c>
      <c r="U3708" s="17"/>
      <c r="V3708" s="94"/>
      <c r="W3708" s="17"/>
      <c r="X3708" s="94" t="str">
        <f>IFERROR(AVERAGE(V3708:W3708),"")</f>
        <v/>
      </c>
      <c r="Y3708" s="17"/>
      <c r="Z3708" s="17"/>
      <c r="AA3708" s="71"/>
      <c r="AB3708" s="17"/>
      <c r="AC3708" s="190" t="str">
        <f>IF(J3708="","",IF(J3708&lt;&gt;0,INT(25.4347*POWER((18-J3708),1.81)),0))</f>
        <v/>
      </c>
      <c r="AD3708" s="190" t="str">
        <f>IFERROR(IF(Q3708&lt;&gt;0,INT(0.14354*POWER(((10*Q3708)-220),1.4)),0),"")</f>
        <v/>
      </c>
      <c r="AE3708" s="190" t="str">
        <f>IFERROR(IF(T3708&lt;&gt;0,INT(51.39*POWER((T3708-1.5),1.05)),0),"")</f>
        <v/>
      </c>
      <c r="AF3708" s="190">
        <f>IF(U3708&lt;&gt;0,INT(0.8465*POWER(((100*U3708)-75),1.42)),0)</f>
        <v>0</v>
      </c>
      <c r="AG3708" s="190" t="str">
        <f>IFERROR(IF(X3708&lt;&gt;0,INT(1.53775*POWER((82-X3708),1.81)),0),"")</f>
        <v/>
      </c>
      <c r="AH3708" s="190" t="str">
        <f>IF(Y3708="","",IF(Y3708&lt;&gt;0,INT(5.74352*POWER((28.5-Y3708),1.92)),0))</f>
        <v/>
      </c>
      <c r="AI3708" s="190">
        <f>IF(Z3708&lt;&gt;0,INT(12.91*POWER((Z3708-4),1.1)),0)</f>
        <v>0</v>
      </c>
      <c r="AJ3708" s="190" t="str">
        <f>IF(AA3708="","",IF(AA3708&lt;&gt;0,INT(0.2797*POWER(((100*AA3708)),1.35)),0))</f>
        <v/>
      </c>
      <c r="AK3708" s="191" t="str">
        <f>IF(AB3708="","",IF(AB3708&lt;&gt;0,INT(100.14*POWER((AB3708-1),1.08)),0))</f>
        <v/>
      </c>
      <c r="AL3708" s="192">
        <f>COUNT(J3708,Q3708,T3708,X3708,Y3708,AA3708,AB3708)</f>
        <v>0</v>
      </c>
      <c r="AM3708" s="193" t="str">
        <f>IF(AL3708=0,"",SUM(AC3708:AK3708))</f>
        <v/>
      </c>
    </row>
    <row r="3709" spans="1:39" customFormat="1" outlineLevel="1">
      <c r="B3709" s="256"/>
      <c r="C3709" s="124" t="s">
        <v>65</v>
      </c>
      <c r="D3709" s="103"/>
      <c r="E3709" s="103"/>
      <c r="F3709" s="103"/>
      <c r="G3709" s="103"/>
      <c r="H3709" s="104"/>
      <c r="I3709" s="105"/>
      <c r="J3709" s="107" t="str">
        <f>IFERROR((J3707-J3708)/J3708*100%,"")</f>
        <v/>
      </c>
      <c r="K3709" s="107" t="str">
        <f>IFERROR((K3708-K3707)/K3708*100%,"")</f>
        <v/>
      </c>
      <c r="L3709" s="107" t="str">
        <f t="shared" ref="L3709:S3709" si="16375">IFERROR((L3708-L3707)/L3708*100%,"")</f>
        <v/>
      </c>
      <c r="M3709" s="107" t="str">
        <f t="shared" si="16375"/>
        <v/>
      </c>
      <c r="N3709" s="107" t="str">
        <f t="shared" si="16375"/>
        <v/>
      </c>
      <c r="O3709" s="107" t="str">
        <f t="shared" si="16375"/>
        <v/>
      </c>
      <c r="P3709" s="107" t="str">
        <f t="shared" si="16375"/>
        <v/>
      </c>
      <c r="Q3709" s="107" t="str">
        <f t="shared" si="16375"/>
        <v/>
      </c>
      <c r="R3709" s="107" t="str">
        <f t="shared" si="16375"/>
        <v/>
      </c>
      <c r="S3709" s="107" t="str">
        <f t="shared" si="16375"/>
        <v/>
      </c>
      <c r="T3709" s="107" t="str">
        <f>IFERROR((T3708-T3707)/T3708*100%,"")</f>
        <v/>
      </c>
      <c r="U3709" s="107" t="str">
        <f t="shared" ref="U3709" si="16376">IFERROR((U3708-U3707)/U3708*100%,"")</f>
        <v/>
      </c>
      <c r="V3709" s="107" t="str">
        <f>IFERROR((V3707-V3708)/V3708*100%,"")</f>
        <v/>
      </c>
      <c r="W3709" s="107" t="str">
        <f>IFERROR((W3707-W3708)/W3708*100%,"")</f>
        <v/>
      </c>
      <c r="X3709" s="107" t="str">
        <f>IFERROR((X3707-X3708)/X3708*100%,"")</f>
        <v/>
      </c>
      <c r="Y3709" s="107" t="str">
        <f>IFERROR((Y3707-Y3708)/Y3708*100%,"")</f>
        <v/>
      </c>
      <c r="Z3709" s="107" t="str">
        <f t="shared" ref="Z3709:AB3709" si="16377">IFERROR((Z3708-Z3707)/Z3708*100%,"")</f>
        <v/>
      </c>
      <c r="AA3709" s="107" t="str">
        <f t="shared" si="16377"/>
        <v/>
      </c>
      <c r="AB3709" s="107" t="str">
        <f t="shared" si="16377"/>
        <v/>
      </c>
      <c r="AC3709" s="194" t="str">
        <f t="shared" ref="AC3709" si="16378">IFERROR((AC3708-AC3707)/AC3708*100%,"")</f>
        <v/>
      </c>
      <c r="AD3709" s="194" t="str">
        <f t="shared" ref="AD3709" si="16379">IFERROR((AD3708-AD3707)/AD3708*100%,"")</f>
        <v/>
      </c>
      <c r="AE3709" s="194" t="str">
        <f t="shared" ref="AE3709" si="16380">IFERROR((AE3708-AE3707)/AE3708*100%,"")</f>
        <v/>
      </c>
      <c r="AF3709" s="194" t="str">
        <f t="shared" ref="AF3709" si="16381">IFERROR((AF3708-AF3707)/AF3708*100%,"")</f>
        <v/>
      </c>
      <c r="AG3709" s="194" t="str">
        <f t="shared" ref="AG3709" si="16382">IFERROR((AG3708-AG3707)/AG3708*100%,"")</f>
        <v/>
      </c>
      <c r="AH3709" s="194" t="str">
        <f t="shared" ref="AH3709" si="16383">IFERROR((AH3708-AH3707)/AH3708*100%,"")</f>
        <v/>
      </c>
      <c r="AI3709" s="194" t="str">
        <f t="shared" ref="AI3709" si="16384">IFERROR((AI3708-AI3707)/AI3708*100%,"")</f>
        <v/>
      </c>
      <c r="AJ3709" s="194" t="str">
        <f t="shared" ref="AJ3709" si="16385">IFERROR((AJ3708-AJ3707)/AJ3708*100%,"")</f>
        <v/>
      </c>
      <c r="AK3709" s="194" t="str">
        <f t="shared" ref="AK3709" si="16386">IFERROR((AK3708-AK3707)/AK3708*100%,"")</f>
        <v/>
      </c>
      <c r="AL3709" s="194" t="str">
        <f t="shared" ref="AL3709:AM3709" si="16387">IFERROR((AL3708-AL3707)/AL3708*100%,"")</f>
        <v/>
      </c>
      <c r="AM3709" s="228" t="str">
        <f t="shared" si="16387"/>
        <v/>
      </c>
    </row>
    <row r="3710" spans="1:39" customFormat="1" outlineLevel="1">
      <c r="A3710" t="str">
        <f>B3707&amp;C3710</f>
        <v>Surname, Forename3</v>
      </c>
      <c r="B3710" s="256"/>
      <c r="C3710" s="123">
        <v>3</v>
      </c>
      <c r="D3710" s="26" t="s">
        <v>22</v>
      </c>
      <c r="E3710" s="103"/>
      <c r="F3710" s="103"/>
      <c r="G3710" s="103"/>
      <c r="H3710" s="15"/>
      <c r="I3710" s="16"/>
      <c r="J3710" s="17"/>
      <c r="K3710" s="94"/>
      <c r="L3710" s="94"/>
      <c r="M3710" s="94"/>
      <c r="N3710" s="94"/>
      <c r="O3710" s="94"/>
      <c r="P3710" s="94"/>
      <c r="Q3710" s="17" t="str">
        <f>IF(SUM(K3710:P3710)=0,"",SUM(K3710:P3710))</f>
        <v/>
      </c>
      <c r="R3710" s="94"/>
      <c r="S3710" s="94"/>
      <c r="T3710" s="17" t="str">
        <f>IF(SUM(R3710:S3710)=0,"",SUM(R3710:S3710))</f>
        <v/>
      </c>
      <c r="U3710" s="17"/>
      <c r="V3710" s="94"/>
      <c r="W3710" s="17"/>
      <c r="X3710" s="94" t="str">
        <f>IFERROR(AVERAGE(V3710:W3710),"")</f>
        <v/>
      </c>
      <c r="Y3710" s="17"/>
      <c r="Z3710" s="17"/>
      <c r="AA3710" s="71"/>
      <c r="AB3710" s="17"/>
      <c r="AC3710" s="190" t="str">
        <f>IF(J3710="","",IF(J3710&lt;&gt;0,INT(25.4347*POWER((18-J3710),1.81)),0))</f>
        <v/>
      </c>
      <c r="AD3710" s="190" t="str">
        <f>IFERROR(IF(Q3710&lt;&gt;0,INT(0.14354*POWER(((10*Q3710)-220),1.4)),0),"")</f>
        <v/>
      </c>
      <c r="AE3710" s="190" t="str">
        <f>IFERROR(IF(T3710&lt;&gt;0,INT(51.39*POWER((T3710-1.5),1.05)),0),"")</f>
        <v/>
      </c>
      <c r="AF3710" s="190">
        <f>IF(U3710&lt;&gt;0,INT(0.8465*POWER(((100*U3710)-75),1.42)),0)</f>
        <v>0</v>
      </c>
      <c r="AG3710" s="190" t="str">
        <f>IFERROR(IF(X3710&lt;&gt;0,INT(1.53775*POWER((82-X3710),1.81)),0),"")</f>
        <v/>
      </c>
      <c r="AH3710" s="190" t="str">
        <f>IF(Y3710="","",IF(Y3710&lt;&gt;0,INT(5.74352*POWER((28.5-Y3710),1.92)),0))</f>
        <v/>
      </c>
      <c r="AI3710" s="190">
        <f>IF(Z3710&lt;&gt;0,INT(12.91*POWER((Z3710-4),1.1)),0)</f>
        <v>0</v>
      </c>
      <c r="AJ3710" s="190" t="str">
        <f>IF(AA3710="","",IF(AA3710&lt;&gt;0,INT(0.2797*POWER(((100*AA3710)),1.35)),0))</f>
        <v/>
      </c>
      <c r="AK3710" s="191" t="str">
        <f>IF(AB3710="","",IF(AB3710&lt;&gt;0,INT(100.14*POWER((AB3710-1),1.08)),0))</f>
        <v/>
      </c>
      <c r="AL3710" s="192">
        <f>COUNT(J3710,Q3710,T3710,X3710,Y3710,AA3710,AB3710)</f>
        <v>0</v>
      </c>
      <c r="AM3710" s="193" t="str">
        <f>IF(AL3710=0,"",SUM(AC3710:AK3710))</f>
        <v/>
      </c>
    </row>
    <row r="3711" spans="1:39" customFormat="1" outlineLevel="1">
      <c r="B3711" s="256"/>
      <c r="C3711" s="124" t="s">
        <v>65</v>
      </c>
      <c r="D3711" s="103"/>
      <c r="E3711" s="103"/>
      <c r="F3711" s="103"/>
      <c r="G3711" s="103"/>
      <c r="H3711" s="104"/>
      <c r="I3711" s="105"/>
      <c r="J3711" s="107" t="str">
        <f>IFERROR((J3708-J3710)/J3710*100%,"")</f>
        <v/>
      </c>
      <c r="K3711" s="107" t="str">
        <f t="shared" ref="K3711:T3711" si="16388">IFERROR((K3710-K3708)/K3710*100%,"")</f>
        <v/>
      </c>
      <c r="L3711" s="107" t="str">
        <f t="shared" si="16388"/>
        <v/>
      </c>
      <c r="M3711" s="107" t="str">
        <f t="shared" si="16388"/>
        <v/>
      </c>
      <c r="N3711" s="107" t="str">
        <f t="shared" si="16388"/>
        <v/>
      </c>
      <c r="O3711" s="107" t="str">
        <f t="shared" si="16388"/>
        <v/>
      </c>
      <c r="P3711" s="107" t="str">
        <f t="shared" si="16388"/>
        <v/>
      </c>
      <c r="Q3711" s="107" t="str">
        <f t="shared" si="16388"/>
        <v/>
      </c>
      <c r="R3711" s="107" t="str">
        <f t="shared" si="16388"/>
        <v/>
      </c>
      <c r="S3711" s="107" t="str">
        <f t="shared" si="16388"/>
        <v/>
      </c>
      <c r="T3711" s="107" t="str">
        <f t="shared" si="16388"/>
        <v/>
      </c>
      <c r="U3711" s="107" t="str">
        <f t="shared" ref="U3711" si="16389">IFERROR((U3710-U3709)/U3710*100%,"")</f>
        <v/>
      </c>
      <c r="V3711" s="107" t="str">
        <f>IFERROR((V3708-V3710)/V3710*100%,"")</f>
        <v/>
      </c>
      <c r="W3711" s="107" t="str">
        <f>IFERROR((W3708-W3710)/W3710*100%,"")</f>
        <v/>
      </c>
      <c r="X3711" s="107" t="str">
        <f>IFERROR((X3708-X3710)/X3710*100%,"")</f>
        <v/>
      </c>
      <c r="Y3711" s="107" t="str">
        <f>IFERROR((Y3708-Y3710)/Y3710*100%,"")</f>
        <v/>
      </c>
      <c r="Z3711" s="107" t="str">
        <f t="shared" ref="Z3711" si="16390">IFERROR((Z3710-Z3709)/Z3710*100%,"")</f>
        <v/>
      </c>
      <c r="AA3711" s="107" t="str">
        <f>IFERROR((AA3710-AA3708)/AA3710*100%,"")</f>
        <v/>
      </c>
      <c r="AB3711" s="107" t="str">
        <f>IFERROR((AB3710-AB3708)/AB3710*100%,"")</f>
        <v/>
      </c>
      <c r="AC3711" s="194" t="str">
        <f t="shared" ref="AC3711" si="16391">IFERROR((AC3710-AC3709)/AC3710*100%,"")</f>
        <v/>
      </c>
      <c r="AD3711" s="194" t="str">
        <f t="shared" ref="AD3711" si="16392">IFERROR((AD3710-AD3709)/AD3710*100%,"")</f>
        <v/>
      </c>
      <c r="AE3711" s="194" t="str">
        <f t="shared" ref="AE3711" si="16393">IFERROR((AE3710-AE3709)/AE3710*100%,"")</f>
        <v/>
      </c>
      <c r="AF3711" s="194" t="str">
        <f t="shared" ref="AF3711" si="16394">IFERROR((AF3710-AF3709)/AF3710*100%,"")</f>
        <v/>
      </c>
      <c r="AG3711" s="194" t="str">
        <f t="shared" ref="AG3711" si="16395">IFERROR((AG3710-AG3709)/AG3710*100%,"")</f>
        <v/>
      </c>
      <c r="AH3711" s="194" t="str">
        <f t="shared" ref="AH3711" si="16396">IFERROR((AH3710-AH3709)/AH3710*100%,"")</f>
        <v/>
      </c>
      <c r="AI3711" s="194" t="str">
        <f t="shared" ref="AI3711" si="16397">IFERROR((AI3710-AI3709)/AI3710*100%,"")</f>
        <v/>
      </c>
      <c r="AJ3711" s="194" t="str">
        <f t="shared" ref="AJ3711" si="16398">IFERROR((AJ3710-AJ3709)/AJ3710*100%,"")</f>
        <v/>
      </c>
      <c r="AK3711" s="194" t="str">
        <f t="shared" ref="AK3711" si="16399">IFERROR((AK3710-AK3709)/AK3710*100%,"")</f>
        <v/>
      </c>
      <c r="AL3711" s="194" t="str">
        <f t="shared" ref="AL3711" si="16400">IFERROR((AL3710-AL3709)/AL3710*100%,"")</f>
        <v/>
      </c>
      <c r="AM3711" s="227" t="str">
        <f>IFERROR((AM3710-AM3708)/AM3710*100%,"")</f>
        <v/>
      </c>
    </row>
    <row r="3712" spans="1:39" customFormat="1" outlineLevel="1">
      <c r="A3712" t="str">
        <f>B3707&amp;C3712</f>
        <v>Surname, Forename4</v>
      </c>
      <c r="B3712" s="256"/>
      <c r="C3712" s="123">
        <v>4</v>
      </c>
      <c r="D3712" s="26" t="s">
        <v>22</v>
      </c>
      <c r="E3712" s="103"/>
      <c r="F3712" s="103"/>
      <c r="G3712" s="103"/>
      <c r="H3712" s="15"/>
      <c r="I3712" s="16"/>
      <c r="J3712" s="17"/>
      <c r="K3712" s="94"/>
      <c r="L3712" s="94"/>
      <c r="M3712" s="94"/>
      <c r="N3712" s="94"/>
      <c r="O3712" s="94"/>
      <c r="P3712" s="94"/>
      <c r="Q3712" s="17" t="str">
        <f>IF(SUM(K3712:P3712)=0,"",SUM(K3712:P3712))</f>
        <v/>
      </c>
      <c r="R3712" s="94"/>
      <c r="S3712" s="94"/>
      <c r="T3712" s="17" t="str">
        <f>IF(SUM(R3712:S3712)=0,"",SUM(R3712:S3712))</f>
        <v/>
      </c>
      <c r="U3712" s="17"/>
      <c r="V3712" s="94"/>
      <c r="W3712" s="17"/>
      <c r="X3712" s="94" t="str">
        <f>IFERROR(AVERAGE(V3712:W3712),"")</f>
        <v/>
      </c>
      <c r="Y3712" s="17"/>
      <c r="Z3712" s="17"/>
      <c r="AA3712" s="71"/>
      <c r="AB3712" s="17"/>
      <c r="AC3712" s="190" t="str">
        <f>IF(J3712="","",IF(J3712&lt;&gt;0,INT(25.4347*POWER((18-J3712),1.81)),0))</f>
        <v/>
      </c>
      <c r="AD3712" s="190" t="str">
        <f>IFERROR(IF(Q3712&lt;&gt;0,INT(0.14354*POWER(((10*Q3712)-220),1.4)),0),"")</f>
        <v/>
      </c>
      <c r="AE3712" s="190" t="str">
        <f>IFERROR(IF(T3712&lt;&gt;0,INT(51.39*POWER((T3712-1.5),1.05)),0),"")</f>
        <v/>
      </c>
      <c r="AF3712" s="190">
        <f>IF(U3712&lt;&gt;0,INT(0.8465*POWER(((100*U3712)-75),1.42)),0)</f>
        <v>0</v>
      </c>
      <c r="AG3712" s="190" t="str">
        <f>IFERROR(IF(X3712&lt;&gt;0,INT(1.53775*POWER((82-X3712),1.81)),0),"")</f>
        <v/>
      </c>
      <c r="AH3712" s="190" t="str">
        <f>IF(Y3712="","",IF(Y3712&lt;&gt;0,INT(5.74352*POWER((28.5-Y3712),1.92)),0))</f>
        <v/>
      </c>
      <c r="AI3712" s="190">
        <f>IF(Z3712&lt;&gt;0,INT(12.91*POWER((Z3712-4),1.1)),0)</f>
        <v>0</v>
      </c>
      <c r="AJ3712" s="190" t="str">
        <f>IF(AA3712="","",IF(AA3712&lt;&gt;0,INT(0.2797*POWER(((100*AA3712)),1.35)),0))</f>
        <v/>
      </c>
      <c r="AK3712" s="191" t="str">
        <f>IF(AB3712="","",IF(AB3712&lt;&gt;0,INT(100.14*POWER((AB3712-1),1.08)),0))</f>
        <v/>
      </c>
      <c r="AL3712" s="192">
        <f>COUNT(J3712,Q3712,T3712,X3712,Y3712,AA3712,AB3712)</f>
        <v>0</v>
      </c>
      <c r="AM3712" s="193" t="str">
        <f>IF(AL3712=0,"",SUM(AC3712:AK3712))</f>
        <v/>
      </c>
    </row>
    <row r="3713" spans="1:39" customFormat="1" outlineLevel="1">
      <c r="B3713" s="256"/>
      <c r="C3713" s="124" t="s">
        <v>65</v>
      </c>
      <c r="D3713" s="103"/>
      <c r="E3713" s="103"/>
      <c r="F3713" s="103"/>
      <c r="G3713" s="103"/>
      <c r="H3713" s="104"/>
      <c r="I3713" s="105"/>
      <c r="J3713" s="107" t="str">
        <f>IFERROR((J3710-J3712)/J3712*100%,"")</f>
        <v/>
      </c>
      <c r="K3713" s="107" t="str">
        <f t="shared" ref="K3713:T3713" si="16401">IFERROR((K3712-K3710)/K3712*100%,"")</f>
        <v/>
      </c>
      <c r="L3713" s="107" t="str">
        <f t="shared" si="16401"/>
        <v/>
      </c>
      <c r="M3713" s="107" t="str">
        <f t="shared" si="16401"/>
        <v/>
      </c>
      <c r="N3713" s="107" t="str">
        <f t="shared" si="16401"/>
        <v/>
      </c>
      <c r="O3713" s="107" t="str">
        <f t="shared" si="16401"/>
        <v/>
      </c>
      <c r="P3713" s="107" t="str">
        <f t="shared" si="16401"/>
        <v/>
      </c>
      <c r="Q3713" s="107" t="str">
        <f t="shared" si="16401"/>
        <v/>
      </c>
      <c r="R3713" s="107" t="str">
        <f t="shared" si="16401"/>
        <v/>
      </c>
      <c r="S3713" s="107" t="str">
        <f t="shared" si="16401"/>
        <v/>
      </c>
      <c r="T3713" s="107" t="str">
        <f t="shared" si="16401"/>
        <v/>
      </c>
      <c r="U3713" s="107" t="str">
        <f t="shared" ref="U3713" si="16402">IFERROR((U3712-U3711)/U3712*100%,"")</f>
        <v/>
      </c>
      <c r="V3713" s="107" t="str">
        <f>IFERROR((V3710-V3712)/V3712*100%,"")</f>
        <v/>
      </c>
      <c r="W3713" s="107" t="str">
        <f>IFERROR((W3710-W3712)/W3712*100%,"")</f>
        <v/>
      </c>
      <c r="X3713" s="107" t="str">
        <f>IFERROR((X3710-X3712)/X3712*100%,"")</f>
        <v/>
      </c>
      <c r="Y3713" s="107" t="str">
        <f>IFERROR((Y3710-Y3712)/Y3712*100%,"")</f>
        <v/>
      </c>
      <c r="Z3713" s="107" t="str">
        <f t="shared" ref="Z3713" si="16403">IFERROR((Z3712-Z3711)/Z3712*100%,"")</f>
        <v/>
      </c>
      <c r="AA3713" s="107" t="str">
        <f>IFERROR((AA3712-AA3710)/AA3712*100%,"")</f>
        <v/>
      </c>
      <c r="AB3713" s="107" t="str">
        <f>IFERROR((AB3712-AB3710)/AB3712*100%,"")</f>
        <v/>
      </c>
      <c r="AC3713" s="194" t="str">
        <f t="shared" ref="AC3713" si="16404">IFERROR((AC3712-AC3711)/AC3712*100%,"")</f>
        <v/>
      </c>
      <c r="AD3713" s="194" t="str">
        <f t="shared" ref="AD3713" si="16405">IFERROR((AD3712-AD3711)/AD3712*100%,"")</f>
        <v/>
      </c>
      <c r="AE3713" s="194" t="str">
        <f t="shared" ref="AE3713" si="16406">IFERROR((AE3712-AE3711)/AE3712*100%,"")</f>
        <v/>
      </c>
      <c r="AF3713" s="194" t="str">
        <f t="shared" ref="AF3713" si="16407">IFERROR((AF3712-AF3711)/AF3712*100%,"")</f>
        <v/>
      </c>
      <c r="AG3713" s="194" t="str">
        <f t="shared" ref="AG3713" si="16408">IFERROR((AG3712-AG3711)/AG3712*100%,"")</f>
        <v/>
      </c>
      <c r="AH3713" s="194" t="str">
        <f t="shared" ref="AH3713" si="16409">IFERROR((AH3712-AH3711)/AH3712*100%,"")</f>
        <v/>
      </c>
      <c r="AI3713" s="194" t="str">
        <f t="shared" ref="AI3713" si="16410">IFERROR((AI3712-AI3711)/AI3712*100%,"")</f>
        <v/>
      </c>
      <c r="AJ3713" s="194" t="str">
        <f t="shared" ref="AJ3713" si="16411">IFERROR((AJ3712-AJ3711)/AJ3712*100%,"")</f>
        <v/>
      </c>
      <c r="AK3713" s="194" t="str">
        <f t="shared" ref="AK3713" si="16412">IFERROR((AK3712-AK3711)/AK3712*100%,"")</f>
        <v/>
      </c>
      <c r="AL3713" s="194" t="str">
        <f t="shared" ref="AL3713" si="16413">IFERROR((AL3712-AL3711)/AL3712*100%,"")</f>
        <v/>
      </c>
      <c r="AM3713" s="227" t="str">
        <f>IFERROR((AM3712-AM3710)/AM3712*100%,"")</f>
        <v/>
      </c>
    </row>
    <row r="3714" spans="1:39" customFormat="1" outlineLevel="1">
      <c r="A3714" t="str">
        <f>B3707&amp;C3714</f>
        <v>Surname, Forename5</v>
      </c>
      <c r="B3714" s="256"/>
      <c r="C3714" s="123">
        <v>5</v>
      </c>
      <c r="D3714" s="26" t="s">
        <v>22</v>
      </c>
      <c r="E3714" s="103"/>
      <c r="F3714" s="103"/>
      <c r="G3714" s="103"/>
      <c r="H3714" s="15"/>
      <c r="I3714" s="16"/>
      <c r="J3714" s="17"/>
      <c r="K3714" s="94"/>
      <c r="L3714" s="94"/>
      <c r="M3714" s="94"/>
      <c r="N3714" s="94"/>
      <c r="O3714" s="94"/>
      <c r="P3714" s="94"/>
      <c r="Q3714" s="17" t="str">
        <f>IF(SUM(K3714:P3714)=0,"",SUM(K3714:P3714))</f>
        <v/>
      </c>
      <c r="R3714" s="94"/>
      <c r="S3714" s="94"/>
      <c r="T3714" s="17" t="str">
        <f>IF(SUM(R3714:S3714)=0,"",SUM(R3714:S3714))</f>
        <v/>
      </c>
      <c r="U3714" s="17"/>
      <c r="V3714" s="94"/>
      <c r="W3714" s="17"/>
      <c r="X3714" s="94" t="str">
        <f>IFERROR(AVERAGE(V3714:W3714),"")</f>
        <v/>
      </c>
      <c r="Y3714" s="17"/>
      <c r="Z3714" s="17"/>
      <c r="AA3714" s="71"/>
      <c r="AB3714" s="17"/>
      <c r="AC3714" s="190" t="str">
        <f>IF(J3714="","",IF(J3714&lt;&gt;0,INT(25.4347*POWER((18-J3714),1.81)),0))</f>
        <v/>
      </c>
      <c r="AD3714" s="190" t="str">
        <f>IFERROR(IF(Q3714&lt;&gt;0,INT(0.14354*POWER(((10*Q3714)-220),1.4)),0),"")</f>
        <v/>
      </c>
      <c r="AE3714" s="190" t="str">
        <f>IFERROR(IF(T3714&lt;&gt;0,INT(51.39*POWER((T3714-1.5),1.05)),0),"")</f>
        <v/>
      </c>
      <c r="AF3714" s="190">
        <f>IF(U3714&lt;&gt;0,INT(0.8465*POWER(((100*U3714)-75),1.42)),0)</f>
        <v>0</v>
      </c>
      <c r="AG3714" s="190" t="str">
        <f>IFERROR(IF(X3714&lt;&gt;0,INT(1.53775*POWER((82-X3714),1.81)),0),"")</f>
        <v/>
      </c>
      <c r="AH3714" s="190" t="str">
        <f>IF(Y3714="","",IF(Y3714&lt;&gt;0,INT(5.74352*POWER((28.5-Y3714),1.92)),0))</f>
        <v/>
      </c>
      <c r="AI3714" s="190">
        <f>IF(Z3714&lt;&gt;0,INT(12.91*POWER((Z3714-4),1.1)),0)</f>
        <v>0</v>
      </c>
      <c r="AJ3714" s="190" t="str">
        <f>IF(AA3714="","",IF(AA3714&lt;&gt;0,INT(0.2797*POWER(((100*AA3714)),1.35)),0))</f>
        <v/>
      </c>
      <c r="AK3714" s="191" t="str">
        <f>IF(AB3714="","",IF(AB3714&lt;&gt;0,INT(100.14*POWER((AB3714-1),1.08)),0))</f>
        <v/>
      </c>
      <c r="AL3714" s="192">
        <f>COUNT(J3714,Q3714,T3714,X3714,Y3714,AA3714,AB3714)</f>
        <v>0</v>
      </c>
      <c r="AM3714" s="193" t="str">
        <f>IF(AL3714=0,"",SUM(AC3714:AK3714))</f>
        <v/>
      </c>
    </row>
    <row r="3715" spans="1:39" customFormat="1" outlineLevel="1">
      <c r="B3715" s="256"/>
      <c r="C3715" s="124" t="s">
        <v>65</v>
      </c>
      <c r="D3715" s="103"/>
      <c r="E3715" s="103"/>
      <c r="F3715" s="103"/>
      <c r="G3715" s="103"/>
      <c r="H3715" s="104"/>
      <c r="I3715" s="105"/>
      <c r="J3715" s="107" t="str">
        <f>IFERROR((J3712-J3714)/J3714*100%,"")</f>
        <v/>
      </c>
      <c r="K3715" s="107" t="str">
        <f t="shared" ref="K3715:T3715" si="16414">IFERROR((K3714-K3712)/K3714*100%,"")</f>
        <v/>
      </c>
      <c r="L3715" s="107" t="str">
        <f t="shared" si="16414"/>
        <v/>
      </c>
      <c r="M3715" s="107" t="str">
        <f t="shared" si="16414"/>
        <v/>
      </c>
      <c r="N3715" s="107" t="str">
        <f t="shared" si="16414"/>
        <v/>
      </c>
      <c r="O3715" s="107" t="str">
        <f t="shared" si="16414"/>
        <v/>
      </c>
      <c r="P3715" s="107" t="str">
        <f t="shared" si="16414"/>
        <v/>
      </c>
      <c r="Q3715" s="107" t="str">
        <f t="shared" si="16414"/>
        <v/>
      </c>
      <c r="R3715" s="107" t="str">
        <f t="shared" si="16414"/>
        <v/>
      </c>
      <c r="S3715" s="107" t="str">
        <f t="shared" si="16414"/>
        <v/>
      </c>
      <c r="T3715" s="107" t="str">
        <f t="shared" si="16414"/>
        <v/>
      </c>
      <c r="U3715" s="107" t="str">
        <f t="shared" ref="U3715" si="16415">IFERROR((U3714-U3713)/U3714*100%,"")</f>
        <v/>
      </c>
      <c r="V3715" s="107" t="str">
        <f>IFERROR((V3712-V3714)/V3714*100%,"")</f>
        <v/>
      </c>
      <c r="W3715" s="107" t="str">
        <f>IFERROR((W3712-W3714)/W3714*100%,"")</f>
        <v/>
      </c>
      <c r="X3715" s="107" t="str">
        <f>IFERROR((X3712-X3714)/X3714*100%,"")</f>
        <v/>
      </c>
      <c r="Y3715" s="107" t="str">
        <f>IFERROR((Y3712-Y3714)/Y3714*100%,"")</f>
        <v/>
      </c>
      <c r="Z3715" s="107" t="str">
        <f t="shared" ref="Z3715" si="16416">IFERROR((Z3714-Z3713)/Z3714*100%,"")</f>
        <v/>
      </c>
      <c r="AA3715" s="107" t="str">
        <f>IFERROR((AA3714-AA3712)/AA3714*100%,"")</f>
        <v/>
      </c>
      <c r="AB3715" s="107" t="str">
        <f>IFERROR((AB3714-AB3712)/AB3714*100%,"")</f>
        <v/>
      </c>
      <c r="AC3715" s="194" t="str">
        <f t="shared" ref="AC3715" si="16417">IFERROR((AC3714-AC3713)/AC3714*100%,"")</f>
        <v/>
      </c>
      <c r="AD3715" s="194" t="str">
        <f t="shared" ref="AD3715" si="16418">IFERROR((AD3714-AD3713)/AD3714*100%,"")</f>
        <v/>
      </c>
      <c r="AE3715" s="194" t="str">
        <f t="shared" ref="AE3715" si="16419">IFERROR((AE3714-AE3713)/AE3714*100%,"")</f>
        <v/>
      </c>
      <c r="AF3715" s="194" t="str">
        <f t="shared" ref="AF3715" si="16420">IFERROR((AF3714-AF3713)/AF3714*100%,"")</f>
        <v/>
      </c>
      <c r="AG3715" s="194" t="str">
        <f t="shared" ref="AG3715" si="16421">IFERROR((AG3714-AG3713)/AG3714*100%,"")</f>
        <v/>
      </c>
      <c r="AH3715" s="194" t="str">
        <f t="shared" ref="AH3715" si="16422">IFERROR((AH3714-AH3713)/AH3714*100%,"")</f>
        <v/>
      </c>
      <c r="AI3715" s="194" t="str">
        <f t="shared" ref="AI3715" si="16423">IFERROR((AI3714-AI3713)/AI3714*100%,"")</f>
        <v/>
      </c>
      <c r="AJ3715" s="194" t="str">
        <f t="shared" ref="AJ3715" si="16424">IFERROR((AJ3714-AJ3713)/AJ3714*100%,"")</f>
        <v/>
      </c>
      <c r="AK3715" s="194" t="str">
        <f t="shared" ref="AK3715" si="16425">IFERROR((AK3714-AK3713)/AK3714*100%,"")</f>
        <v/>
      </c>
      <c r="AL3715" s="194" t="str">
        <f t="shared" ref="AL3715" si="16426">IFERROR((AL3714-AL3713)/AL3714*100%,"")</f>
        <v/>
      </c>
      <c r="AM3715" s="227" t="str">
        <f>IFERROR((AM3714-AM3712)/AM3714*100%,"")</f>
        <v/>
      </c>
    </row>
    <row r="3716" spans="1:39" customFormat="1" outlineLevel="1">
      <c r="A3716" t="str">
        <f>B3707&amp;C3716</f>
        <v>Surname, Forename6</v>
      </c>
      <c r="B3716" s="256"/>
      <c r="C3716" s="123">
        <v>6</v>
      </c>
      <c r="D3716" s="26" t="s">
        <v>22</v>
      </c>
      <c r="E3716" s="103"/>
      <c r="F3716" s="103"/>
      <c r="G3716" s="103"/>
      <c r="H3716" s="15"/>
      <c r="I3716" s="16"/>
      <c r="J3716" s="17"/>
      <c r="K3716" s="94"/>
      <c r="L3716" s="94"/>
      <c r="M3716" s="94"/>
      <c r="N3716" s="94"/>
      <c r="O3716" s="94"/>
      <c r="P3716" s="94"/>
      <c r="Q3716" s="17" t="str">
        <f>IF(SUM(K3716:P3716)=0,"",SUM(K3716:P3716))</f>
        <v/>
      </c>
      <c r="R3716" s="94"/>
      <c r="S3716" s="94"/>
      <c r="T3716" s="17" t="str">
        <f>IF(SUM(R3716:S3716)=0,"",SUM(R3716:S3716))</f>
        <v/>
      </c>
      <c r="U3716" s="17"/>
      <c r="V3716" s="94"/>
      <c r="W3716" s="17"/>
      <c r="X3716" s="94" t="str">
        <f>IFERROR(AVERAGE(V3716:W3716),"")</f>
        <v/>
      </c>
      <c r="Y3716" s="17"/>
      <c r="Z3716" s="17"/>
      <c r="AA3716" s="71"/>
      <c r="AB3716" s="17"/>
      <c r="AC3716" s="190" t="str">
        <f>IF(J3716="","",IF(J3716&lt;&gt;0,INT(25.4347*POWER((18-J3716),1.81)),0))</f>
        <v/>
      </c>
      <c r="AD3716" s="190" t="str">
        <f>IFERROR(IF(Q3716&lt;&gt;0,INT(0.14354*POWER(((10*Q3716)-220),1.4)),0),"")</f>
        <v/>
      </c>
      <c r="AE3716" s="190" t="str">
        <f>IFERROR(IF(T3716&lt;&gt;0,INT(51.39*POWER((T3716-1.5),1.05)),0),"")</f>
        <v/>
      </c>
      <c r="AF3716" s="190">
        <f>IF(U3716&lt;&gt;0,INT(0.8465*POWER(((100*U3716)-75),1.42)),0)</f>
        <v>0</v>
      </c>
      <c r="AG3716" s="190" t="str">
        <f>IFERROR(IF(X3716&lt;&gt;0,INT(1.53775*POWER((82-X3716),1.81)),0),"")</f>
        <v/>
      </c>
      <c r="AH3716" s="190" t="str">
        <f>IF(Y3716="","",IF(Y3716&lt;&gt;0,INT(5.74352*POWER((28.5-Y3716),1.92)),0))</f>
        <v/>
      </c>
      <c r="AI3716" s="190">
        <f>IF(Z3716&lt;&gt;0,INT(12.91*POWER((Z3716-4),1.1)),0)</f>
        <v>0</v>
      </c>
      <c r="AJ3716" s="190" t="str">
        <f>IF(AA3716="","",IF(AA3716&lt;&gt;0,INT(0.2797*POWER(((100*AA3716)),1.35)),0))</f>
        <v/>
      </c>
      <c r="AK3716" s="191" t="str">
        <f>IF(AB3716="","",IF(AB3716&lt;&gt;0,INT(100.14*POWER((AB3716-1),1.08)),0))</f>
        <v/>
      </c>
      <c r="AL3716" s="192">
        <f>COUNT(J3716,Q3716,T3716,X3716,Y3716,AA3716,AB3716)</f>
        <v>0</v>
      </c>
      <c r="AM3716" s="193" t="str">
        <f>IF(AL3716=0,"",SUM(AC3716:AK3716))</f>
        <v/>
      </c>
    </row>
    <row r="3717" spans="1:39" customFormat="1" outlineLevel="1">
      <c r="B3717" s="256"/>
      <c r="C3717" s="124" t="s">
        <v>65</v>
      </c>
      <c r="D3717" s="103"/>
      <c r="E3717" s="103"/>
      <c r="F3717" s="103"/>
      <c r="G3717" s="103"/>
      <c r="H3717" s="104"/>
      <c r="I3717" s="105"/>
      <c r="J3717" s="107" t="str">
        <f>IFERROR((J3714-J3716)/J3716*100%,"")</f>
        <v/>
      </c>
      <c r="K3717" s="107" t="str">
        <f t="shared" ref="K3717:T3717" si="16427">IFERROR((K3716-K3714)/K3716*100%,"")</f>
        <v/>
      </c>
      <c r="L3717" s="107" t="str">
        <f t="shared" si="16427"/>
        <v/>
      </c>
      <c r="M3717" s="107" t="str">
        <f t="shared" si="16427"/>
        <v/>
      </c>
      <c r="N3717" s="107" t="str">
        <f t="shared" si="16427"/>
        <v/>
      </c>
      <c r="O3717" s="107" t="str">
        <f t="shared" si="16427"/>
        <v/>
      </c>
      <c r="P3717" s="107" t="str">
        <f t="shared" si="16427"/>
        <v/>
      </c>
      <c r="Q3717" s="107" t="str">
        <f t="shared" si="16427"/>
        <v/>
      </c>
      <c r="R3717" s="107" t="str">
        <f t="shared" si="16427"/>
        <v/>
      </c>
      <c r="S3717" s="107" t="str">
        <f t="shared" si="16427"/>
        <v/>
      </c>
      <c r="T3717" s="107" t="str">
        <f t="shared" si="16427"/>
        <v/>
      </c>
      <c r="U3717" s="107" t="str">
        <f t="shared" ref="U3717" si="16428">IFERROR((U3716-U3715)/U3716*100%,"")</f>
        <v/>
      </c>
      <c r="V3717" s="107" t="str">
        <f>IFERROR((V3714-V3716)/V3716*100%,"")</f>
        <v/>
      </c>
      <c r="W3717" s="107" t="str">
        <f>IFERROR((W3714-W3716)/W3716*100%,"")</f>
        <v/>
      </c>
      <c r="X3717" s="107" t="str">
        <f>IFERROR((X3714-X3716)/X3716*100%,"")</f>
        <v/>
      </c>
      <c r="Y3717" s="107" t="str">
        <f>IFERROR((Y3714-Y3716)/Y3716*100%,"")</f>
        <v/>
      </c>
      <c r="Z3717" s="107" t="str">
        <f t="shared" ref="Z3717" si="16429">IFERROR((Z3716-Z3715)/Z3716*100%,"")</f>
        <v/>
      </c>
      <c r="AA3717" s="107" t="str">
        <f>IFERROR((AA3716-AA3714)/AA3716*100%,"")</f>
        <v/>
      </c>
      <c r="AB3717" s="107" t="str">
        <f>IFERROR((AB3716-AB3714)/AB3716*100%,"")</f>
        <v/>
      </c>
      <c r="AC3717" s="194" t="str">
        <f t="shared" ref="AC3717" si="16430">IFERROR((AC3716-AC3715)/AC3716*100%,"")</f>
        <v/>
      </c>
      <c r="AD3717" s="194" t="str">
        <f t="shared" ref="AD3717" si="16431">IFERROR((AD3716-AD3715)/AD3716*100%,"")</f>
        <v/>
      </c>
      <c r="AE3717" s="194" t="str">
        <f t="shared" ref="AE3717" si="16432">IFERROR((AE3716-AE3715)/AE3716*100%,"")</f>
        <v/>
      </c>
      <c r="AF3717" s="194" t="str">
        <f t="shared" ref="AF3717" si="16433">IFERROR((AF3716-AF3715)/AF3716*100%,"")</f>
        <v/>
      </c>
      <c r="AG3717" s="194" t="str">
        <f t="shared" ref="AG3717" si="16434">IFERROR((AG3716-AG3715)/AG3716*100%,"")</f>
        <v/>
      </c>
      <c r="AH3717" s="194" t="str">
        <f t="shared" ref="AH3717" si="16435">IFERROR((AH3716-AH3715)/AH3716*100%,"")</f>
        <v/>
      </c>
      <c r="AI3717" s="194" t="str">
        <f t="shared" ref="AI3717" si="16436">IFERROR((AI3716-AI3715)/AI3716*100%,"")</f>
        <v/>
      </c>
      <c r="AJ3717" s="194" t="str">
        <f t="shared" ref="AJ3717" si="16437">IFERROR((AJ3716-AJ3715)/AJ3716*100%,"")</f>
        <v/>
      </c>
      <c r="AK3717" s="194" t="str">
        <f t="shared" ref="AK3717" si="16438">IFERROR((AK3716-AK3715)/AK3716*100%,"")</f>
        <v/>
      </c>
      <c r="AL3717" s="194" t="str">
        <f t="shared" ref="AL3717" si="16439">IFERROR((AL3716-AL3715)/AL3716*100%,"")</f>
        <v/>
      </c>
      <c r="AM3717" s="227" t="str">
        <f>IFERROR((AM3716-AM3714)/AM3716*100%,"")</f>
        <v/>
      </c>
    </row>
    <row r="3718" spans="1:39" customFormat="1" outlineLevel="1">
      <c r="A3718" t="str">
        <f>B3707&amp;C3718</f>
        <v>Surname, Forename7</v>
      </c>
      <c r="B3718" s="256"/>
      <c r="C3718" s="123">
        <v>7</v>
      </c>
      <c r="D3718" s="26" t="s">
        <v>22</v>
      </c>
      <c r="E3718" s="103"/>
      <c r="F3718" s="103"/>
      <c r="G3718" s="103"/>
      <c r="H3718" s="15"/>
      <c r="I3718" s="16"/>
      <c r="J3718" s="17"/>
      <c r="K3718" s="94"/>
      <c r="L3718" s="94"/>
      <c r="M3718" s="94"/>
      <c r="N3718" s="94"/>
      <c r="O3718" s="94"/>
      <c r="P3718" s="94"/>
      <c r="Q3718" s="17" t="str">
        <f>IF(SUM(K3718:P3718)=0,"",SUM(K3718:P3718))</f>
        <v/>
      </c>
      <c r="R3718" s="94"/>
      <c r="S3718" s="94"/>
      <c r="T3718" s="17" t="str">
        <f>IF(SUM(R3718:S3718)=0,"",SUM(R3718:S3718))</f>
        <v/>
      </c>
      <c r="U3718" s="17"/>
      <c r="V3718" s="94"/>
      <c r="W3718" s="17"/>
      <c r="X3718" s="94" t="str">
        <f>IFERROR(AVERAGE(V3718:W3718),"")</f>
        <v/>
      </c>
      <c r="Y3718" s="17"/>
      <c r="Z3718" s="17"/>
      <c r="AA3718" s="71"/>
      <c r="AB3718" s="17"/>
      <c r="AC3718" s="190" t="str">
        <f>IF(J3718="","",IF(J3718&lt;&gt;0,INT(25.4347*POWER((18-J3718),1.81)),0))</f>
        <v/>
      </c>
      <c r="AD3718" s="190" t="str">
        <f>IFERROR(IF(Q3718&lt;&gt;0,INT(0.14354*POWER(((10*Q3718)-220),1.4)),0),"")</f>
        <v/>
      </c>
      <c r="AE3718" s="190" t="str">
        <f>IFERROR(IF(T3718&lt;&gt;0,INT(51.39*POWER((T3718-1.5),1.05)),0),"")</f>
        <v/>
      </c>
      <c r="AF3718" s="190">
        <f>IF(U3718&lt;&gt;0,INT(0.8465*POWER(((100*U3718)-75),1.42)),0)</f>
        <v>0</v>
      </c>
      <c r="AG3718" s="190" t="str">
        <f>IFERROR(IF(X3718&lt;&gt;0,INT(1.53775*POWER((82-X3718),1.81)),0),"")</f>
        <v/>
      </c>
      <c r="AH3718" s="190" t="str">
        <f>IF(Y3718="","",IF(Y3718&lt;&gt;0,INT(5.74352*POWER((28.5-Y3718),1.92)),0))</f>
        <v/>
      </c>
      <c r="AI3718" s="190">
        <f>IF(Z3718&lt;&gt;0,INT(12.91*POWER((Z3718-4),1.1)),0)</f>
        <v>0</v>
      </c>
      <c r="AJ3718" s="190" t="str">
        <f>IF(AA3718="","",IF(AA3718&lt;&gt;0,INT(0.2797*POWER(((100*AA3718)),1.35)),0))</f>
        <v/>
      </c>
      <c r="AK3718" s="191" t="str">
        <f>IF(AB3718="","",IF(AB3718&lt;&gt;0,INT(100.14*POWER((AB3718-1),1.08)),0))</f>
        <v/>
      </c>
      <c r="AL3718" s="192">
        <f>COUNT(J3718,Q3718,T3718,X3718,Y3718,AA3718,AB3718)</f>
        <v>0</v>
      </c>
      <c r="AM3718" s="193" t="str">
        <f>IF(AL3718=0,"",SUM(AC3718:AK3718))</f>
        <v/>
      </c>
    </row>
    <row r="3719" spans="1:39" customFormat="1" outlineLevel="1">
      <c r="B3719" s="256"/>
      <c r="C3719" s="124" t="s">
        <v>65</v>
      </c>
      <c r="D3719" s="103"/>
      <c r="E3719" s="103"/>
      <c r="F3719" s="103"/>
      <c r="G3719" s="103"/>
      <c r="H3719" s="104"/>
      <c r="I3719" s="105"/>
      <c r="J3719" s="107" t="str">
        <f>IFERROR((J3716-J3718)/J3718*100%,"")</f>
        <v/>
      </c>
      <c r="K3719" s="107" t="str">
        <f t="shared" ref="K3719:T3719" si="16440">IFERROR((K3718-K3716)/K3718*100%,"")</f>
        <v/>
      </c>
      <c r="L3719" s="107" t="str">
        <f t="shared" si="16440"/>
        <v/>
      </c>
      <c r="M3719" s="107" t="str">
        <f t="shared" si="16440"/>
        <v/>
      </c>
      <c r="N3719" s="107" t="str">
        <f t="shared" si="16440"/>
        <v/>
      </c>
      <c r="O3719" s="107" t="str">
        <f t="shared" si="16440"/>
        <v/>
      </c>
      <c r="P3719" s="107" t="str">
        <f t="shared" si="16440"/>
        <v/>
      </c>
      <c r="Q3719" s="107" t="str">
        <f t="shared" si="16440"/>
        <v/>
      </c>
      <c r="R3719" s="107" t="str">
        <f t="shared" si="16440"/>
        <v/>
      </c>
      <c r="S3719" s="107" t="str">
        <f t="shared" si="16440"/>
        <v/>
      </c>
      <c r="T3719" s="107" t="str">
        <f t="shared" si="16440"/>
        <v/>
      </c>
      <c r="U3719" s="107" t="str">
        <f t="shared" ref="U3719" si="16441">IFERROR((U3718-U3717)/U3718*100%,"")</f>
        <v/>
      </c>
      <c r="V3719" s="107" t="str">
        <f>IFERROR((V3716-V3718)/V3718*100%,"")</f>
        <v/>
      </c>
      <c r="W3719" s="107" t="str">
        <f>IFERROR((W3716-W3718)/W3718*100%,"")</f>
        <v/>
      </c>
      <c r="X3719" s="107" t="str">
        <f>IFERROR((X3716-X3718)/X3718*100%,"")</f>
        <v/>
      </c>
      <c r="Y3719" s="107" t="str">
        <f>IFERROR((Y3716-Y3718)/Y3718*100%,"")</f>
        <v/>
      </c>
      <c r="Z3719" s="107" t="str">
        <f t="shared" ref="Z3719" si="16442">IFERROR((Z3718-Z3717)/Z3718*100%,"")</f>
        <v/>
      </c>
      <c r="AA3719" s="107" t="str">
        <f>IFERROR((AA3718-AA3716)/AA3718*100%,"")</f>
        <v/>
      </c>
      <c r="AB3719" s="107" t="str">
        <f>IFERROR((AB3718-AB3716)/AB3718*100%,"")</f>
        <v/>
      </c>
      <c r="AC3719" s="194" t="str">
        <f t="shared" ref="AC3719" si="16443">IFERROR((AC3718-AC3717)/AC3718*100%,"")</f>
        <v/>
      </c>
      <c r="AD3719" s="194" t="str">
        <f t="shared" ref="AD3719" si="16444">IFERROR((AD3718-AD3717)/AD3718*100%,"")</f>
        <v/>
      </c>
      <c r="AE3719" s="194" t="str">
        <f t="shared" ref="AE3719" si="16445">IFERROR((AE3718-AE3717)/AE3718*100%,"")</f>
        <v/>
      </c>
      <c r="AF3719" s="194" t="str">
        <f t="shared" ref="AF3719" si="16446">IFERROR((AF3718-AF3717)/AF3718*100%,"")</f>
        <v/>
      </c>
      <c r="AG3719" s="194" t="str">
        <f t="shared" ref="AG3719" si="16447">IFERROR((AG3718-AG3717)/AG3718*100%,"")</f>
        <v/>
      </c>
      <c r="AH3719" s="194" t="str">
        <f t="shared" ref="AH3719" si="16448">IFERROR((AH3718-AH3717)/AH3718*100%,"")</f>
        <v/>
      </c>
      <c r="AI3719" s="194" t="str">
        <f t="shared" ref="AI3719" si="16449">IFERROR((AI3718-AI3717)/AI3718*100%,"")</f>
        <v/>
      </c>
      <c r="AJ3719" s="194" t="str">
        <f t="shared" ref="AJ3719" si="16450">IFERROR((AJ3718-AJ3717)/AJ3718*100%,"")</f>
        <v/>
      </c>
      <c r="AK3719" s="194" t="str">
        <f t="shared" ref="AK3719" si="16451">IFERROR((AK3718-AK3717)/AK3718*100%,"")</f>
        <v/>
      </c>
      <c r="AL3719" s="194" t="str">
        <f t="shared" ref="AL3719" si="16452">IFERROR((AL3718-AL3717)/AL3718*100%,"")</f>
        <v/>
      </c>
      <c r="AM3719" s="227" t="str">
        <f>IFERROR((AM3718-AM3716)/AM3718*100%,"")</f>
        <v/>
      </c>
    </row>
    <row r="3720" spans="1:39" customFormat="1" outlineLevel="1">
      <c r="A3720" t="str">
        <f>B3707&amp;C3720</f>
        <v>Surname, Forename8</v>
      </c>
      <c r="B3720" s="256"/>
      <c r="C3720" s="123">
        <v>8</v>
      </c>
      <c r="D3720" s="26" t="s">
        <v>22</v>
      </c>
      <c r="E3720" s="103"/>
      <c r="F3720" s="103"/>
      <c r="G3720" s="103"/>
      <c r="H3720" s="15"/>
      <c r="I3720" s="16"/>
      <c r="J3720" s="17"/>
      <c r="K3720" s="94"/>
      <c r="L3720" s="94"/>
      <c r="M3720" s="94"/>
      <c r="N3720" s="94"/>
      <c r="O3720" s="94"/>
      <c r="P3720" s="94"/>
      <c r="Q3720" s="17" t="str">
        <f>IF(SUM(K3720:P3720)=0,"",SUM(K3720:P3720))</f>
        <v/>
      </c>
      <c r="R3720" s="94"/>
      <c r="S3720" s="94"/>
      <c r="T3720" s="17" t="str">
        <f>IF(SUM(R3720:S3720)=0,"",SUM(R3720:S3720))</f>
        <v/>
      </c>
      <c r="U3720" s="17"/>
      <c r="V3720" s="94"/>
      <c r="W3720" s="17"/>
      <c r="X3720" s="94" t="str">
        <f>IFERROR(AVERAGE(V3720:W3720),"")</f>
        <v/>
      </c>
      <c r="Y3720" s="17"/>
      <c r="Z3720" s="17"/>
      <c r="AA3720" s="71"/>
      <c r="AB3720" s="17"/>
      <c r="AC3720" s="190" t="str">
        <f>IF(J3720="","",IF(J3720&lt;&gt;0,INT(25.4347*POWER((18-J3720),1.81)),0))</f>
        <v/>
      </c>
      <c r="AD3720" s="190" t="str">
        <f>IFERROR(IF(Q3720&lt;&gt;0,INT(0.14354*POWER(((10*Q3720)-220),1.4)),0),"")</f>
        <v/>
      </c>
      <c r="AE3720" s="190" t="str">
        <f>IFERROR(IF(T3720&lt;&gt;0,INT(51.39*POWER((T3720-1.5),1.05)),0),"")</f>
        <v/>
      </c>
      <c r="AF3720" s="190">
        <f>IF(U3720&lt;&gt;0,INT(0.8465*POWER(((100*U3720)-75),1.42)),0)</f>
        <v>0</v>
      </c>
      <c r="AG3720" s="190" t="str">
        <f>IFERROR(IF(X3720&lt;&gt;0,INT(1.53775*POWER((82-X3720),1.81)),0),"")</f>
        <v/>
      </c>
      <c r="AH3720" s="190" t="str">
        <f>IF(Y3720="","",IF(Y3720&lt;&gt;0,INT(5.74352*POWER((28.5-Y3720),1.92)),0))</f>
        <v/>
      </c>
      <c r="AI3720" s="190">
        <f>IF(Z3720&lt;&gt;0,INT(12.91*POWER((Z3720-4),1.1)),0)</f>
        <v>0</v>
      </c>
      <c r="AJ3720" s="190" t="str">
        <f>IF(AA3720="","",IF(AA3720&lt;&gt;0,INT(0.2797*POWER(((100*AA3720)),1.35)),0))</f>
        <v/>
      </c>
      <c r="AK3720" s="191" t="str">
        <f>IF(AB3720="","",IF(AB3720&lt;&gt;0,INT(100.14*POWER((AB3720-1),1.08)),0))</f>
        <v/>
      </c>
      <c r="AL3720" s="192">
        <f>COUNT(J3720,Q3720,T3720,X3720,Y3720,AA3720,AB3720)</f>
        <v>0</v>
      </c>
      <c r="AM3720" s="193" t="str">
        <f>IF(AL3720=0,"",SUM(AC3720:AK3720))</f>
        <v/>
      </c>
    </row>
    <row r="3721" spans="1:39" customFormat="1" outlineLevel="1">
      <c r="B3721" s="256"/>
      <c r="C3721" s="124" t="s">
        <v>65</v>
      </c>
      <c r="D3721" s="103"/>
      <c r="E3721" s="103"/>
      <c r="F3721" s="103"/>
      <c r="G3721" s="103"/>
      <c r="H3721" s="104"/>
      <c r="I3721" s="105"/>
      <c r="J3721" s="107" t="str">
        <f>IFERROR((J3718-J3720)/J3720*100%,"")</f>
        <v/>
      </c>
      <c r="K3721" s="107" t="str">
        <f t="shared" ref="K3721:T3721" si="16453">IFERROR((K3720-K3718)/K3720*100%,"")</f>
        <v/>
      </c>
      <c r="L3721" s="107" t="str">
        <f t="shared" si="16453"/>
        <v/>
      </c>
      <c r="M3721" s="107" t="str">
        <f t="shared" si="16453"/>
        <v/>
      </c>
      <c r="N3721" s="107" t="str">
        <f t="shared" si="16453"/>
        <v/>
      </c>
      <c r="O3721" s="107" t="str">
        <f t="shared" si="16453"/>
        <v/>
      </c>
      <c r="P3721" s="107" t="str">
        <f t="shared" si="16453"/>
        <v/>
      </c>
      <c r="Q3721" s="107" t="str">
        <f t="shared" si="16453"/>
        <v/>
      </c>
      <c r="R3721" s="107" t="str">
        <f t="shared" si="16453"/>
        <v/>
      </c>
      <c r="S3721" s="107" t="str">
        <f t="shared" si="16453"/>
        <v/>
      </c>
      <c r="T3721" s="107" t="str">
        <f t="shared" si="16453"/>
        <v/>
      </c>
      <c r="U3721" s="107" t="str">
        <f t="shared" ref="U3721" si="16454">IFERROR((U3720-U3719)/U3720*100%,"")</f>
        <v/>
      </c>
      <c r="V3721" s="107" t="str">
        <f>IFERROR((V3718-V3720)/V3720*100%,"")</f>
        <v/>
      </c>
      <c r="W3721" s="107" t="str">
        <f>IFERROR((W3718-W3720)/W3720*100%,"")</f>
        <v/>
      </c>
      <c r="X3721" s="107" t="str">
        <f>IFERROR((X3718-X3720)/X3720*100%,"")</f>
        <v/>
      </c>
      <c r="Y3721" s="107" t="str">
        <f>IFERROR((Y3718-Y3720)/Y3720*100%,"")</f>
        <v/>
      </c>
      <c r="Z3721" s="107" t="str">
        <f t="shared" ref="Z3721" si="16455">IFERROR((Z3720-Z3719)/Z3720*100%,"")</f>
        <v/>
      </c>
      <c r="AA3721" s="107" t="str">
        <f>IFERROR((AA3720-AA3718)/AA3720*100%,"")</f>
        <v/>
      </c>
      <c r="AB3721" s="107" t="str">
        <f>IFERROR((AB3720-AB3718)/AB3720*100%,"")</f>
        <v/>
      </c>
      <c r="AC3721" s="194" t="str">
        <f t="shared" ref="AC3721" si="16456">IFERROR((AC3720-AC3719)/AC3720*100%,"")</f>
        <v/>
      </c>
      <c r="AD3721" s="194" t="str">
        <f t="shared" ref="AD3721" si="16457">IFERROR((AD3720-AD3719)/AD3720*100%,"")</f>
        <v/>
      </c>
      <c r="AE3721" s="194" t="str">
        <f t="shared" ref="AE3721" si="16458">IFERROR((AE3720-AE3719)/AE3720*100%,"")</f>
        <v/>
      </c>
      <c r="AF3721" s="194" t="str">
        <f t="shared" ref="AF3721" si="16459">IFERROR((AF3720-AF3719)/AF3720*100%,"")</f>
        <v/>
      </c>
      <c r="AG3721" s="194" t="str">
        <f t="shared" ref="AG3721" si="16460">IFERROR((AG3720-AG3719)/AG3720*100%,"")</f>
        <v/>
      </c>
      <c r="AH3721" s="194" t="str">
        <f t="shared" ref="AH3721" si="16461">IFERROR((AH3720-AH3719)/AH3720*100%,"")</f>
        <v/>
      </c>
      <c r="AI3721" s="194" t="str">
        <f t="shared" ref="AI3721" si="16462">IFERROR((AI3720-AI3719)/AI3720*100%,"")</f>
        <v/>
      </c>
      <c r="AJ3721" s="194" t="str">
        <f t="shared" ref="AJ3721" si="16463">IFERROR((AJ3720-AJ3719)/AJ3720*100%,"")</f>
        <v/>
      </c>
      <c r="AK3721" s="194" t="str">
        <f t="shared" ref="AK3721" si="16464">IFERROR((AK3720-AK3719)/AK3720*100%,"")</f>
        <v/>
      </c>
      <c r="AL3721" s="194" t="str">
        <f t="shared" ref="AL3721" si="16465">IFERROR((AL3720-AL3719)/AL3720*100%,"")</f>
        <v/>
      </c>
      <c r="AM3721" s="227" t="str">
        <f>IFERROR((AM3720-AM3718)/AM3720*100%,"")</f>
        <v/>
      </c>
    </row>
    <row r="3722" spans="1:39" customFormat="1" outlineLevel="1">
      <c r="A3722" t="str">
        <f>B3707&amp;C3722</f>
        <v>Surname, Forename9</v>
      </c>
      <c r="B3722" s="256"/>
      <c r="C3722" s="123">
        <v>9</v>
      </c>
      <c r="D3722" s="26" t="s">
        <v>22</v>
      </c>
      <c r="E3722" s="103"/>
      <c r="F3722" s="103"/>
      <c r="G3722" s="103"/>
      <c r="H3722" s="15"/>
      <c r="I3722" s="16"/>
      <c r="J3722" s="17"/>
      <c r="K3722" s="94"/>
      <c r="L3722" s="94"/>
      <c r="M3722" s="94"/>
      <c r="N3722" s="94"/>
      <c r="O3722" s="94"/>
      <c r="P3722" s="94"/>
      <c r="Q3722" s="17" t="str">
        <f>IF(SUM(K3722:P3722)=0,"",SUM(K3722:P3722))</f>
        <v/>
      </c>
      <c r="R3722" s="94"/>
      <c r="S3722" s="94"/>
      <c r="T3722" s="17" t="str">
        <f>IF(SUM(R3722:S3722)=0,"",SUM(R3722:S3722))</f>
        <v/>
      </c>
      <c r="U3722" s="17"/>
      <c r="V3722" s="94"/>
      <c r="W3722" s="17"/>
      <c r="X3722" s="94" t="str">
        <f>IFERROR(AVERAGE(V3722:W3722),"")</f>
        <v/>
      </c>
      <c r="Y3722" s="17"/>
      <c r="Z3722" s="17"/>
      <c r="AA3722" s="71"/>
      <c r="AB3722" s="17"/>
      <c r="AC3722" s="190" t="str">
        <f>IF(J3722="","",IF(J3722&lt;&gt;0,INT(25.4347*POWER((18-J3722),1.81)),0))</f>
        <v/>
      </c>
      <c r="AD3722" s="190" t="str">
        <f>IFERROR(IF(Q3722&lt;&gt;0,INT(0.14354*POWER(((10*Q3722)-220),1.4)),0),"")</f>
        <v/>
      </c>
      <c r="AE3722" s="190" t="str">
        <f>IFERROR(IF(T3722&lt;&gt;0,INT(51.39*POWER((T3722-1.5),1.05)),0),"")</f>
        <v/>
      </c>
      <c r="AF3722" s="190">
        <f>IF(U3722&lt;&gt;0,INT(0.8465*POWER(((100*U3722)-75),1.42)),0)</f>
        <v>0</v>
      </c>
      <c r="AG3722" s="190" t="str">
        <f>IFERROR(IF(X3722&lt;&gt;0,INT(1.53775*POWER((82-X3722),1.81)),0),"")</f>
        <v/>
      </c>
      <c r="AH3722" s="190" t="str">
        <f>IF(Y3722="","",IF(Y3722&lt;&gt;0,INT(5.74352*POWER((28.5-Y3722),1.92)),0))</f>
        <v/>
      </c>
      <c r="AI3722" s="190">
        <f>IF(Z3722&lt;&gt;0,INT(12.91*POWER((Z3722-4),1.1)),0)</f>
        <v>0</v>
      </c>
      <c r="AJ3722" s="190" t="str">
        <f>IF(AA3722="","",IF(AA3722&lt;&gt;0,INT(0.2797*POWER(((100*AA3722)),1.35)),0))</f>
        <v/>
      </c>
      <c r="AK3722" s="191" t="str">
        <f>IF(AB3722="","",IF(AB3722&lt;&gt;0,INT(100.14*POWER((AB3722-1),1.08)),0))</f>
        <v/>
      </c>
      <c r="AL3722" s="192">
        <f>COUNT(J3722,Q3722,T3722,X3722,Y3722,AA3722,AB3722)</f>
        <v>0</v>
      </c>
      <c r="AM3722" s="193" t="str">
        <f>IF(AL3722=0,"",SUM(AC3722:AK3722))</f>
        <v/>
      </c>
    </row>
    <row r="3723" spans="1:39" customFormat="1" outlineLevel="1">
      <c r="B3723" s="256"/>
      <c r="C3723" s="124" t="s">
        <v>65</v>
      </c>
      <c r="D3723" s="33"/>
      <c r="E3723" s="33"/>
      <c r="F3723" s="33"/>
      <c r="G3723" s="33"/>
      <c r="H3723" s="18"/>
      <c r="I3723" s="44"/>
      <c r="J3723" s="107" t="str">
        <f>IFERROR((J3720-J3722)/J3722*100%,"")</f>
        <v/>
      </c>
      <c r="K3723" s="107" t="str">
        <f t="shared" ref="K3723:T3723" si="16466">IFERROR((K3722-K3720)/K3722*100%,"")</f>
        <v/>
      </c>
      <c r="L3723" s="107" t="str">
        <f t="shared" si="16466"/>
        <v/>
      </c>
      <c r="M3723" s="107" t="str">
        <f t="shared" si="16466"/>
        <v/>
      </c>
      <c r="N3723" s="107" t="str">
        <f t="shared" si="16466"/>
        <v/>
      </c>
      <c r="O3723" s="107" t="str">
        <f t="shared" si="16466"/>
        <v/>
      </c>
      <c r="P3723" s="107" t="str">
        <f t="shared" si="16466"/>
        <v/>
      </c>
      <c r="Q3723" s="107" t="str">
        <f t="shared" si="16466"/>
        <v/>
      </c>
      <c r="R3723" s="107" t="str">
        <f t="shared" si="16466"/>
        <v/>
      </c>
      <c r="S3723" s="107" t="str">
        <f t="shared" si="16466"/>
        <v/>
      </c>
      <c r="T3723" s="107" t="str">
        <f t="shared" si="16466"/>
        <v/>
      </c>
      <c r="U3723" s="107" t="str">
        <f t="shared" ref="U3723" si="16467">IFERROR((U3722-U3721)/U3722*100%,"")</f>
        <v/>
      </c>
      <c r="V3723" s="107" t="str">
        <f>IFERROR((V3720-V3722)/V3722*100%,"")</f>
        <v/>
      </c>
      <c r="W3723" s="107" t="str">
        <f>IFERROR((W3720-W3722)/W3722*100%,"")</f>
        <v/>
      </c>
      <c r="X3723" s="107" t="str">
        <f>IFERROR((X3720-X3722)/X3722*100%,"")</f>
        <v/>
      </c>
      <c r="Y3723" s="107" t="str">
        <f>IFERROR((Y3720-Y3722)/Y3722*100%,"")</f>
        <v/>
      </c>
      <c r="Z3723" s="107" t="str">
        <f t="shared" ref="Z3723" si="16468">IFERROR((Z3722-Z3721)/Z3722*100%,"")</f>
        <v/>
      </c>
      <c r="AA3723" s="107" t="str">
        <f>IFERROR((AA3722-AA3720)/AA3722*100%,"")</f>
        <v/>
      </c>
      <c r="AB3723" s="107" t="str">
        <f>IFERROR((AB3722-AB3720)/AB3722*100%,"")</f>
        <v/>
      </c>
      <c r="AC3723" s="194" t="str">
        <f t="shared" ref="AC3723" si="16469">IFERROR((AC3722-AC3721)/AC3722*100%,"")</f>
        <v/>
      </c>
      <c r="AD3723" s="194" t="str">
        <f t="shared" ref="AD3723" si="16470">IFERROR((AD3722-AD3721)/AD3722*100%,"")</f>
        <v/>
      </c>
      <c r="AE3723" s="194" t="str">
        <f t="shared" ref="AE3723" si="16471">IFERROR((AE3722-AE3721)/AE3722*100%,"")</f>
        <v/>
      </c>
      <c r="AF3723" s="194" t="str">
        <f t="shared" ref="AF3723" si="16472">IFERROR((AF3722-AF3721)/AF3722*100%,"")</f>
        <v/>
      </c>
      <c r="AG3723" s="194" t="str">
        <f t="shared" ref="AG3723" si="16473">IFERROR((AG3722-AG3721)/AG3722*100%,"")</f>
        <v/>
      </c>
      <c r="AH3723" s="194" t="str">
        <f t="shared" ref="AH3723" si="16474">IFERROR((AH3722-AH3721)/AH3722*100%,"")</f>
        <v/>
      </c>
      <c r="AI3723" s="194" t="str">
        <f t="shared" ref="AI3723" si="16475">IFERROR((AI3722-AI3721)/AI3722*100%,"")</f>
        <v/>
      </c>
      <c r="AJ3723" s="194" t="str">
        <f t="shared" ref="AJ3723" si="16476">IFERROR((AJ3722-AJ3721)/AJ3722*100%,"")</f>
        <v/>
      </c>
      <c r="AK3723" s="194" t="str">
        <f t="shared" ref="AK3723" si="16477">IFERROR((AK3722-AK3721)/AK3722*100%,"")</f>
        <v/>
      </c>
      <c r="AL3723" s="194" t="str">
        <f t="shared" ref="AL3723" si="16478">IFERROR((AL3722-AL3721)/AL3722*100%,"")</f>
        <v/>
      </c>
      <c r="AM3723" s="227" t="str">
        <f>IFERROR((AM3722-AM3720)/AM3722*100%,"")</f>
        <v/>
      </c>
    </row>
    <row r="3724" spans="1:39" s="6" customFormat="1" outlineLevel="1">
      <c r="A3724" t="str">
        <f>B3707&amp;C3724</f>
        <v>Surname, Forename10</v>
      </c>
      <c r="B3724" s="256"/>
      <c r="C3724" s="125">
        <v>10</v>
      </c>
      <c r="D3724" s="33" t="s">
        <v>22</v>
      </c>
      <c r="E3724" s="33"/>
      <c r="F3724" s="33"/>
      <c r="G3724" s="33"/>
      <c r="H3724" s="18"/>
      <c r="I3724" s="44"/>
      <c r="J3724" s="34"/>
      <c r="K3724" s="34"/>
      <c r="L3724" s="34"/>
      <c r="M3724" s="34"/>
      <c r="N3724" s="34"/>
      <c r="O3724" s="34"/>
      <c r="P3724" s="34"/>
      <c r="Q3724" s="17" t="str">
        <f>IF(SUM(K3724:P3724)=0,"",SUM(K3724:P3724))</f>
        <v/>
      </c>
      <c r="R3724" s="94"/>
      <c r="S3724" s="94"/>
      <c r="T3724" s="17" t="str">
        <f>IF(SUM(R3724:S3724)=0,"",SUM(R3724:S3724))</f>
        <v/>
      </c>
      <c r="U3724" s="17"/>
      <c r="V3724" s="94"/>
      <c r="W3724" s="17"/>
      <c r="X3724" s="94" t="str">
        <f>IFERROR(AVERAGE(V3724:W3724),"")</f>
        <v/>
      </c>
      <c r="Y3724" s="17"/>
      <c r="Z3724" s="17"/>
      <c r="AA3724" s="71"/>
      <c r="AB3724" s="17"/>
      <c r="AC3724" s="190" t="str">
        <f>IF(J3724="","",IF(J3724&lt;&gt;0,INT(25.4347*POWER((18-J3724),1.81)),0))</f>
        <v/>
      </c>
      <c r="AD3724" s="190" t="str">
        <f>IFERROR(IF(Q3724&lt;&gt;0,INT(0.14354*POWER(((10*Q3724)-220),1.4)),0),"")</f>
        <v/>
      </c>
      <c r="AE3724" s="190" t="str">
        <f>IFERROR(IF(T3724&lt;&gt;0,INT(51.39*POWER((T3724-1.5),1.05)),0),"")</f>
        <v/>
      </c>
      <c r="AF3724" s="190">
        <f>IF(U3724&lt;&gt;0,INT(0.8465*POWER(((100*U3724)-75),1.42)),0)</f>
        <v>0</v>
      </c>
      <c r="AG3724" s="190" t="str">
        <f>IFERROR(IF(X3724&lt;&gt;0,INT(1.53775*POWER((82-X3724),1.81)),0),"")</f>
        <v/>
      </c>
      <c r="AH3724" s="190" t="str">
        <f>IF(Y3724="","",IF(Y3724&lt;&gt;0,INT(5.74352*POWER((28.5-Y3724),1.92)),0))</f>
        <v/>
      </c>
      <c r="AI3724" s="190">
        <f>IF(Z3724&lt;&gt;0,INT(12.91*POWER((Z3724-4),1.1)),0)</f>
        <v>0</v>
      </c>
      <c r="AJ3724" s="190" t="str">
        <f>IF(AA3724="","",IF(AA3724&lt;&gt;0,INT(0.2797*POWER(((100*AA3724)),1.35)),0))</f>
        <v/>
      </c>
      <c r="AK3724" s="191" t="str">
        <f>IF(AB3724="","",IF(AB3724&lt;&gt;0,INT(100.14*POWER((AB3724-1),1.08)),0))</f>
        <v/>
      </c>
      <c r="AL3724" s="192">
        <f>COUNT(J3724,Q3724,T3724,X3724,Y3724,AA3724,AB3724)</f>
        <v>0</v>
      </c>
      <c r="AM3724" s="193" t="str">
        <f>IF(AL3724=0,"",SUM(AC3724:AK3724))</f>
        <v/>
      </c>
    </row>
    <row r="3725" spans="1:39" s="6" customFormat="1" outlineLevel="1">
      <c r="A3725"/>
      <c r="B3725" s="257"/>
      <c r="C3725" s="126" t="s">
        <v>65</v>
      </c>
      <c r="D3725" s="33"/>
      <c r="E3725" s="33"/>
      <c r="F3725" s="33"/>
      <c r="G3725" s="33"/>
      <c r="H3725" s="18"/>
      <c r="I3725" s="44"/>
      <c r="J3725" s="107" t="str">
        <f>IFERROR((J3722-J3724)/J3724*100%,"")</f>
        <v/>
      </c>
      <c r="K3725" s="107" t="str">
        <f t="shared" ref="K3725:T3725" si="16479">IFERROR((K3724-K3722)/K3724*100%,"")</f>
        <v/>
      </c>
      <c r="L3725" s="107" t="str">
        <f t="shared" si="16479"/>
        <v/>
      </c>
      <c r="M3725" s="107" t="str">
        <f t="shared" si="16479"/>
        <v/>
      </c>
      <c r="N3725" s="107" t="str">
        <f t="shared" si="16479"/>
        <v/>
      </c>
      <c r="O3725" s="107" t="str">
        <f t="shared" si="16479"/>
        <v/>
      </c>
      <c r="P3725" s="107" t="str">
        <f t="shared" si="16479"/>
        <v/>
      </c>
      <c r="Q3725" s="107" t="str">
        <f t="shared" si="16479"/>
        <v/>
      </c>
      <c r="R3725" s="107" t="str">
        <f t="shared" si="16479"/>
        <v/>
      </c>
      <c r="S3725" s="107" t="str">
        <f t="shared" si="16479"/>
        <v/>
      </c>
      <c r="T3725" s="107" t="str">
        <f t="shared" si="16479"/>
        <v/>
      </c>
      <c r="U3725" s="107" t="str">
        <f t="shared" ref="U3725" si="16480">IFERROR((U3724-U3723)/U3724*100%,"")</f>
        <v/>
      </c>
      <c r="V3725" s="107" t="str">
        <f>IFERROR((V3722-V3724)/V3724*100%,"")</f>
        <v/>
      </c>
      <c r="W3725" s="107" t="str">
        <f>IFERROR((W3722-W3724)/W3724*100%,"")</f>
        <v/>
      </c>
      <c r="X3725" s="107" t="str">
        <f>IFERROR((X3722-X3724)/X3724*100%,"")</f>
        <v/>
      </c>
      <c r="Y3725" s="107" t="str">
        <f>IFERROR((Y3722-Y3724)/Y3724*100%,"")</f>
        <v/>
      </c>
      <c r="Z3725" s="107" t="str">
        <f t="shared" ref="Z3725" si="16481">IFERROR((Z3724-Z3723)/Z3724*100%,"")</f>
        <v/>
      </c>
      <c r="AA3725" s="107" t="str">
        <f>IFERROR((AA3724-AA3722)/AA3724*100%,"")</f>
        <v/>
      </c>
      <c r="AB3725" s="107" t="str">
        <f>IFERROR((AB3724-AB3722)/AB3724*100%,"")</f>
        <v/>
      </c>
      <c r="AC3725" s="194" t="str">
        <f t="shared" ref="AC3725" si="16482">IFERROR((AC3724-AC3723)/AC3724*100%,"")</f>
        <v/>
      </c>
      <c r="AD3725" s="194" t="str">
        <f t="shared" ref="AD3725" si="16483">IFERROR((AD3724-AD3723)/AD3724*100%,"")</f>
        <v/>
      </c>
      <c r="AE3725" s="194" t="str">
        <f t="shared" ref="AE3725" si="16484">IFERROR((AE3724-AE3723)/AE3724*100%,"")</f>
        <v/>
      </c>
      <c r="AF3725" s="194" t="str">
        <f t="shared" ref="AF3725" si="16485">IFERROR((AF3724-AF3723)/AF3724*100%,"")</f>
        <v/>
      </c>
      <c r="AG3725" s="194" t="str">
        <f t="shared" ref="AG3725" si="16486">IFERROR((AG3724-AG3723)/AG3724*100%,"")</f>
        <v/>
      </c>
      <c r="AH3725" s="194" t="str">
        <f t="shared" ref="AH3725" si="16487">IFERROR((AH3724-AH3723)/AH3724*100%,"")</f>
        <v/>
      </c>
      <c r="AI3725" s="194" t="str">
        <f t="shared" ref="AI3725" si="16488">IFERROR((AI3724-AI3723)/AI3724*100%,"")</f>
        <v/>
      </c>
      <c r="AJ3725" s="194" t="str">
        <f t="shared" ref="AJ3725" si="16489">IFERROR((AJ3724-AJ3723)/AJ3724*100%,"")</f>
        <v/>
      </c>
      <c r="AK3725" s="194" t="str">
        <f t="shared" ref="AK3725" si="16490">IFERROR((AK3724-AK3723)/AK3724*100%,"")</f>
        <v/>
      </c>
      <c r="AL3725" s="194" t="str">
        <f t="shared" ref="AL3725" si="16491">IFERROR((AL3724-AL3723)/AL3724*100%,"")</f>
        <v/>
      </c>
      <c r="AM3725" s="227" t="str">
        <f>IFERROR((AM3724-AM3722)/AM3724*100%,"")</f>
        <v/>
      </c>
    </row>
    <row r="3726" spans="1:39" s="45" customFormat="1" outlineLevel="1">
      <c r="B3726" s="115"/>
      <c r="C3726" s="32"/>
      <c r="D3726" s="33"/>
      <c r="E3726" s="33"/>
      <c r="F3726" s="33"/>
      <c r="G3726" s="33"/>
      <c r="H3726" s="18"/>
      <c r="I3726" s="44"/>
      <c r="J3726" s="34"/>
      <c r="K3726" s="34"/>
      <c r="L3726" s="34"/>
      <c r="M3726" s="34"/>
      <c r="N3726" s="34"/>
      <c r="O3726" s="34"/>
      <c r="P3726" s="34"/>
      <c r="Q3726" s="34"/>
      <c r="R3726" s="34"/>
      <c r="S3726" s="34"/>
      <c r="T3726" s="34"/>
      <c r="U3726" s="34"/>
      <c r="V3726" s="34"/>
      <c r="W3726" s="34"/>
      <c r="X3726" s="34"/>
      <c r="Y3726" s="34"/>
      <c r="Z3726" s="34"/>
      <c r="AA3726" s="34"/>
      <c r="AB3726" s="34"/>
      <c r="AC3726" s="195"/>
      <c r="AD3726" s="196"/>
      <c r="AE3726" s="196"/>
      <c r="AF3726" s="196"/>
      <c r="AG3726" s="196"/>
      <c r="AH3726" s="196"/>
      <c r="AI3726" s="196"/>
      <c r="AJ3726" s="196"/>
      <c r="AK3726" s="197"/>
      <c r="AL3726" s="196"/>
      <c r="AM3726" s="198"/>
    </row>
    <row r="3727" spans="1:39" s="6" customFormat="1" outlineLevel="1">
      <c r="B3727" s="116"/>
      <c r="C3727" s="35"/>
      <c r="D3727" s="36"/>
      <c r="E3727" s="36"/>
      <c r="F3727" s="36"/>
      <c r="G3727" s="36"/>
      <c r="H3727" s="37"/>
      <c r="I3727" s="38" t="s">
        <v>24</v>
      </c>
      <c r="J3727" s="21" t="e">
        <f>AVERAGE(J3707:J3708,J3710,J3712,J3714,J3716,J3718,J3720,J3722,J3724)</f>
        <v>#DIV/0!</v>
      </c>
      <c r="K3727" s="21" t="e">
        <f t="shared" ref="K3727:AB3727" si="16492">AVERAGE(K3707:K3708,K3710,K3712,K3714,K3716,K3718,K3720,K3722,K3724)</f>
        <v>#DIV/0!</v>
      </c>
      <c r="L3727" s="21" t="e">
        <f t="shared" si="16492"/>
        <v>#DIV/0!</v>
      </c>
      <c r="M3727" s="21" t="e">
        <f t="shared" si="16492"/>
        <v>#DIV/0!</v>
      </c>
      <c r="N3727" s="21" t="e">
        <f t="shared" si="16492"/>
        <v>#DIV/0!</v>
      </c>
      <c r="O3727" s="21" t="e">
        <f t="shared" si="16492"/>
        <v>#DIV/0!</v>
      </c>
      <c r="P3727" s="21" t="e">
        <f t="shared" si="16492"/>
        <v>#DIV/0!</v>
      </c>
      <c r="Q3727" s="21">
        <f t="shared" si="16492"/>
        <v>0</v>
      </c>
      <c r="R3727" s="21" t="e">
        <f t="shared" si="16492"/>
        <v>#DIV/0!</v>
      </c>
      <c r="S3727" s="21" t="e">
        <f t="shared" si="16492"/>
        <v>#DIV/0!</v>
      </c>
      <c r="T3727" s="21">
        <f t="shared" si="16492"/>
        <v>0</v>
      </c>
      <c r="U3727" s="21" t="e">
        <f t="shared" si="16492"/>
        <v>#DIV/0!</v>
      </c>
      <c r="V3727" s="21" t="e">
        <f t="shared" si="16492"/>
        <v>#DIV/0!</v>
      </c>
      <c r="W3727" s="21" t="e">
        <f t="shared" si="16492"/>
        <v>#DIV/0!</v>
      </c>
      <c r="X3727" s="21" t="e">
        <f t="shared" si="16492"/>
        <v>#DIV/0!</v>
      </c>
      <c r="Y3727" s="21" t="e">
        <f t="shared" si="16492"/>
        <v>#DIV/0!</v>
      </c>
      <c r="Z3727" s="21" t="e">
        <f t="shared" si="16492"/>
        <v>#DIV/0!</v>
      </c>
      <c r="AA3727" s="21" t="e">
        <f t="shared" si="16492"/>
        <v>#DIV/0!</v>
      </c>
      <c r="AB3727" s="21" t="e">
        <f t="shared" si="16492"/>
        <v>#DIV/0!</v>
      </c>
      <c r="AC3727" s="199"/>
      <c r="AD3727" s="200"/>
      <c r="AE3727" s="200"/>
      <c r="AF3727" s="200"/>
      <c r="AG3727" s="200"/>
      <c r="AH3727" s="200"/>
      <c r="AI3727" s="200"/>
      <c r="AJ3727" s="200"/>
      <c r="AK3727" s="201"/>
      <c r="AL3727" s="200"/>
      <c r="AM3727" s="202"/>
    </row>
    <row r="3728" spans="1:39" s="6" customFormat="1" outlineLevel="1">
      <c r="B3728" s="116"/>
      <c r="C3728" s="35"/>
      <c r="D3728" s="36"/>
      <c r="E3728" s="36"/>
      <c r="F3728" s="36"/>
      <c r="G3728" s="36"/>
      <c r="H3728" s="37"/>
      <c r="I3728" s="38" t="s">
        <v>26</v>
      </c>
      <c r="J3728" s="21">
        <f>MIN(J3707:J3708,J3710,J3712,J3714,J3716,J3718,J3720,J3722,J3724)</f>
        <v>0</v>
      </c>
      <c r="K3728" s="21">
        <f t="shared" ref="K3728:AB3728" si="16493">MIN(K3707:K3708,K3710,K3712,K3714,K3716,K3718,K3720,K3722,K3724)</f>
        <v>0</v>
      </c>
      <c r="L3728" s="21">
        <f t="shared" si="16493"/>
        <v>0</v>
      </c>
      <c r="M3728" s="21">
        <f t="shared" si="16493"/>
        <v>0</v>
      </c>
      <c r="N3728" s="21">
        <f t="shared" si="16493"/>
        <v>0</v>
      </c>
      <c r="O3728" s="21">
        <f t="shared" si="16493"/>
        <v>0</v>
      </c>
      <c r="P3728" s="21">
        <f t="shared" si="16493"/>
        <v>0</v>
      </c>
      <c r="Q3728" s="21">
        <f t="shared" si="16493"/>
        <v>0</v>
      </c>
      <c r="R3728" s="21">
        <f t="shared" si="16493"/>
        <v>0</v>
      </c>
      <c r="S3728" s="21">
        <f t="shared" si="16493"/>
        <v>0</v>
      </c>
      <c r="T3728" s="21">
        <f t="shared" si="16493"/>
        <v>0</v>
      </c>
      <c r="U3728" s="21">
        <f t="shared" si="16493"/>
        <v>0</v>
      </c>
      <c r="V3728" s="21">
        <f t="shared" si="16493"/>
        <v>0</v>
      </c>
      <c r="W3728" s="21">
        <f t="shared" si="16493"/>
        <v>0</v>
      </c>
      <c r="X3728" s="21" t="e">
        <f t="shared" si="16493"/>
        <v>#DIV/0!</v>
      </c>
      <c r="Y3728" s="21">
        <f t="shared" si="16493"/>
        <v>0</v>
      </c>
      <c r="Z3728" s="21">
        <f t="shared" si="16493"/>
        <v>0</v>
      </c>
      <c r="AA3728" s="21">
        <f t="shared" si="16493"/>
        <v>0</v>
      </c>
      <c r="AB3728" s="21">
        <f t="shared" si="16493"/>
        <v>0</v>
      </c>
      <c r="AC3728" s="199"/>
      <c r="AD3728" s="200"/>
      <c r="AE3728" s="200"/>
      <c r="AF3728" s="200"/>
      <c r="AG3728" s="200"/>
      <c r="AH3728" s="200"/>
      <c r="AI3728" s="200"/>
      <c r="AJ3728" s="200"/>
      <c r="AK3728" s="201"/>
      <c r="AL3728" s="200"/>
      <c r="AM3728" s="202"/>
    </row>
    <row r="3729" spans="1:39" s="6" customFormat="1" outlineLevel="1">
      <c r="B3729" s="116"/>
      <c r="C3729" s="35"/>
      <c r="D3729" s="36"/>
      <c r="E3729" s="36"/>
      <c r="F3729" s="36"/>
      <c r="G3729" s="36"/>
      <c r="H3729" s="37"/>
      <c r="I3729" s="38" t="s">
        <v>25</v>
      </c>
      <c r="J3729" s="21">
        <f>MAX(J3707:J3708,J3710,J3712,J3714,J3716,J3718,J3720,J3722,J3724)</f>
        <v>0</v>
      </c>
      <c r="K3729" s="21">
        <f t="shared" ref="K3729:AB3729" si="16494">MAX(K3707:K3708,K3710,K3712,K3714,K3716,K3718,K3720,K3722,K3724)</f>
        <v>0</v>
      </c>
      <c r="L3729" s="21">
        <f t="shared" si="16494"/>
        <v>0</v>
      </c>
      <c r="M3729" s="21">
        <f t="shared" si="16494"/>
        <v>0</v>
      </c>
      <c r="N3729" s="21">
        <f t="shared" si="16494"/>
        <v>0</v>
      </c>
      <c r="O3729" s="21">
        <f t="shared" si="16494"/>
        <v>0</v>
      </c>
      <c r="P3729" s="21">
        <f t="shared" si="16494"/>
        <v>0</v>
      </c>
      <c r="Q3729" s="21">
        <f t="shared" si="16494"/>
        <v>0</v>
      </c>
      <c r="R3729" s="21">
        <f t="shared" si="16494"/>
        <v>0</v>
      </c>
      <c r="S3729" s="21">
        <f t="shared" si="16494"/>
        <v>0</v>
      </c>
      <c r="T3729" s="21">
        <f t="shared" si="16494"/>
        <v>0</v>
      </c>
      <c r="U3729" s="21">
        <f t="shared" si="16494"/>
        <v>0</v>
      </c>
      <c r="V3729" s="21">
        <f t="shared" si="16494"/>
        <v>0</v>
      </c>
      <c r="W3729" s="21">
        <f t="shared" si="16494"/>
        <v>0</v>
      </c>
      <c r="X3729" s="21" t="e">
        <f t="shared" si="16494"/>
        <v>#DIV/0!</v>
      </c>
      <c r="Y3729" s="21">
        <f t="shared" si="16494"/>
        <v>0</v>
      </c>
      <c r="Z3729" s="21">
        <f t="shared" si="16494"/>
        <v>0</v>
      </c>
      <c r="AA3729" s="21">
        <f t="shared" si="16494"/>
        <v>0</v>
      </c>
      <c r="AB3729" s="21">
        <f t="shared" si="16494"/>
        <v>0</v>
      </c>
      <c r="AC3729" s="199"/>
      <c r="AD3729" s="200"/>
      <c r="AE3729" s="200"/>
      <c r="AF3729" s="200"/>
      <c r="AG3729" s="200"/>
      <c r="AH3729" s="200"/>
      <c r="AI3729" s="200"/>
      <c r="AJ3729" s="200"/>
      <c r="AK3729" s="201"/>
      <c r="AL3729" s="200"/>
      <c r="AM3729" s="202"/>
    </row>
    <row r="3730" spans="1:39" s="6" customFormat="1" outlineLevel="1">
      <c r="B3730" s="116"/>
      <c r="C3730" s="35"/>
      <c r="D3730" s="36"/>
      <c r="E3730" s="36"/>
      <c r="F3730" s="36"/>
      <c r="G3730" s="36"/>
      <c r="H3730" s="37"/>
      <c r="I3730" s="38"/>
      <c r="J3730" s="21"/>
      <c r="K3730" s="21"/>
      <c r="L3730" s="21"/>
      <c r="M3730" s="21"/>
      <c r="N3730" s="21"/>
      <c r="O3730" s="21"/>
      <c r="P3730" s="21"/>
      <c r="Q3730" s="21"/>
      <c r="R3730" s="21"/>
      <c r="S3730" s="21"/>
      <c r="T3730" s="21"/>
      <c r="U3730" s="21"/>
      <c r="V3730" s="21"/>
      <c r="W3730" s="21"/>
      <c r="X3730" s="21"/>
      <c r="Y3730" s="21"/>
      <c r="Z3730" s="21"/>
      <c r="AA3730" s="21"/>
      <c r="AB3730" s="21"/>
      <c r="AC3730" s="200"/>
      <c r="AD3730" s="200"/>
      <c r="AE3730" s="200"/>
      <c r="AF3730" s="200"/>
      <c r="AG3730" s="200"/>
      <c r="AH3730" s="200"/>
      <c r="AI3730" s="200"/>
      <c r="AJ3730" s="200"/>
      <c r="AK3730" s="200"/>
      <c r="AL3730" s="200"/>
      <c r="AM3730" s="202"/>
    </row>
    <row r="3731" spans="1:39" s="31" customFormat="1" ht="16.5" outlineLevel="1" thickBot="1">
      <c r="B3731" s="117"/>
      <c r="C3731" s="39"/>
      <c r="D3731" s="40"/>
      <c r="E3731" s="40"/>
      <c r="F3731" s="40"/>
      <c r="G3731" s="40"/>
      <c r="H3731" s="41"/>
      <c r="I3731" s="42"/>
      <c r="J3731" s="43"/>
      <c r="K3731" s="43"/>
      <c r="L3731" s="43"/>
      <c r="M3731" s="43"/>
      <c r="N3731" s="43"/>
      <c r="O3731" s="43"/>
      <c r="P3731" s="43"/>
      <c r="Q3731" s="43"/>
      <c r="R3731" s="43"/>
      <c r="S3731" s="43"/>
      <c r="T3731" s="43"/>
      <c r="U3731" s="43"/>
      <c r="V3731" s="43"/>
      <c r="W3731" s="43"/>
      <c r="X3731" s="43"/>
      <c r="Y3731" s="43"/>
      <c r="Z3731" s="43"/>
      <c r="AA3731" s="43"/>
      <c r="AB3731" s="43"/>
      <c r="AC3731" s="204"/>
      <c r="AD3731" s="204"/>
      <c r="AE3731" s="204"/>
      <c r="AF3731" s="204"/>
      <c r="AG3731" s="204"/>
      <c r="AH3731" s="204"/>
      <c r="AI3731" s="204"/>
      <c r="AJ3731" s="204"/>
      <c r="AK3731" s="204"/>
      <c r="AL3731" s="204"/>
      <c r="AM3731" s="205"/>
    </row>
    <row r="3732" spans="1:39" customFormat="1">
      <c r="B3732" s="118"/>
      <c r="C3732" s="28"/>
      <c r="D3732" s="19"/>
      <c r="E3732" s="19"/>
      <c r="F3732" s="19"/>
      <c r="G3732" s="19"/>
      <c r="H3732" s="29"/>
      <c r="I3732" s="20"/>
      <c r="J3732" s="30"/>
      <c r="K3732" s="30"/>
      <c r="L3732" s="30"/>
      <c r="M3732" s="30"/>
      <c r="N3732" s="30"/>
      <c r="O3732" s="30"/>
      <c r="P3732" s="30"/>
      <c r="Q3732" s="30"/>
      <c r="R3732" s="30"/>
      <c r="S3732" s="30"/>
      <c r="T3732" s="30"/>
      <c r="U3732" s="30"/>
      <c r="V3732" s="30"/>
      <c r="W3732" s="30"/>
      <c r="X3732" s="30"/>
      <c r="Y3732" s="30"/>
      <c r="Z3732" s="30"/>
      <c r="AA3732" s="30"/>
      <c r="AB3732" s="30"/>
      <c r="AC3732" s="206"/>
      <c r="AD3732" s="206"/>
      <c r="AE3732" s="206"/>
      <c r="AF3732" s="206"/>
      <c r="AG3732" s="206"/>
      <c r="AH3732" s="206"/>
      <c r="AI3732" s="206"/>
      <c r="AJ3732" s="206"/>
      <c r="AK3732" s="206"/>
      <c r="AL3732" s="206"/>
      <c r="AM3732" s="207"/>
    </row>
    <row r="3733" spans="1:39" customFormat="1" outlineLevel="1">
      <c r="B3733" s="114" t="s">
        <v>41</v>
      </c>
      <c r="C3733" s="28"/>
      <c r="D3733" s="19"/>
      <c r="E3733" s="19"/>
      <c r="F3733" s="19"/>
      <c r="G3733" s="19"/>
      <c r="H3733" s="29"/>
      <c r="I3733" s="20"/>
      <c r="J3733" s="30"/>
      <c r="K3733" s="30"/>
      <c r="L3733" s="30"/>
      <c r="M3733" s="30"/>
      <c r="N3733" s="30"/>
      <c r="O3733" s="30"/>
      <c r="P3733" s="30"/>
      <c r="Q3733" s="30"/>
      <c r="R3733" s="30"/>
      <c r="S3733" s="30"/>
      <c r="T3733" s="30"/>
      <c r="U3733" s="30"/>
      <c r="V3733" s="30"/>
      <c r="W3733" s="30"/>
      <c r="X3733" s="30"/>
      <c r="Y3733" s="30"/>
      <c r="Z3733" s="30"/>
      <c r="AA3733" s="30"/>
      <c r="AB3733" s="30"/>
      <c r="AC3733" s="206"/>
      <c r="AD3733" s="206"/>
      <c r="AE3733" s="206"/>
      <c r="AF3733" s="206"/>
      <c r="AG3733" s="206"/>
      <c r="AH3733" s="206"/>
      <c r="AI3733" s="206"/>
      <c r="AJ3733" s="206"/>
      <c r="AK3733" s="206"/>
      <c r="AL3733" s="206"/>
      <c r="AM3733" s="207"/>
    </row>
    <row r="3734" spans="1:39" customFormat="1" outlineLevel="1">
      <c r="A3734" t="str">
        <f>B3734&amp;C3734</f>
        <v>Surname, Forename1</v>
      </c>
      <c r="B3734" s="255" t="s">
        <v>28</v>
      </c>
      <c r="C3734" s="122">
        <v>1</v>
      </c>
      <c r="D3734" s="26" t="s">
        <v>22</v>
      </c>
      <c r="E3734" s="103"/>
      <c r="F3734" s="103"/>
      <c r="G3734" s="103"/>
      <c r="H3734" s="16"/>
      <c r="I3734" s="16"/>
      <c r="J3734" s="17"/>
      <c r="K3734" s="94"/>
      <c r="L3734" s="94"/>
      <c r="M3734" s="94"/>
      <c r="N3734" s="94"/>
      <c r="O3734" s="94"/>
      <c r="P3734" s="94"/>
      <c r="Q3734" s="17">
        <f>SUM(K3734:P3734)</f>
        <v>0</v>
      </c>
      <c r="R3734" s="94"/>
      <c r="S3734" s="94"/>
      <c r="T3734" s="17">
        <f>SUM(R3734:S3734)</f>
        <v>0</v>
      </c>
      <c r="U3734" s="17"/>
      <c r="V3734" s="94"/>
      <c r="W3734" s="17"/>
      <c r="X3734" s="94" t="e">
        <f>AVERAGE(V3734:W3734)</f>
        <v>#DIV/0!</v>
      </c>
      <c r="Y3734" s="17"/>
      <c r="Z3734" s="17"/>
      <c r="AA3734" s="17"/>
      <c r="AB3734" s="17"/>
      <c r="AC3734" s="190">
        <f>IF(J3734&lt;&gt;0,INT(25.4347*POWER((18-J3734),1.81)),0)</f>
        <v>0</v>
      </c>
      <c r="AD3734" s="190">
        <f>IF(Q3734&lt;&gt;0,INT(0.14354*POWER(((10*Q3734)-220),1.4)),0)</f>
        <v>0</v>
      </c>
      <c r="AE3734" s="190">
        <f>IF(T3734&lt;&gt;0,INT(51.39*POWER((T3734-1.5),1.05)),0)</f>
        <v>0</v>
      </c>
      <c r="AF3734" s="190">
        <f>IF(U3734&lt;&gt;0,INT(0.8465*POWER(((100*U3734)-75),1.42)),0)</f>
        <v>0</v>
      </c>
      <c r="AG3734" s="190" t="e">
        <f>IF(X3734&lt;&gt;0,INT(1.53775*POWER((82-X3734),1.81)),0)</f>
        <v>#DIV/0!</v>
      </c>
      <c r="AH3734" s="190">
        <f>IF(Y3734&lt;&gt;0,INT(5.74352*POWER((28.5-Y3734),1.92)),0)</f>
        <v>0</v>
      </c>
      <c r="AI3734" s="190">
        <f>IF(Z3734&lt;&gt;0,INT(12.91*POWER((Z3734-4),1.1)),0)</f>
        <v>0</v>
      </c>
      <c r="AJ3734" s="190">
        <f>IF(AA3734&lt;&gt;0,INT(0.2797*POWER(((100*AA3734)),1.35)),0)</f>
        <v>0</v>
      </c>
      <c r="AK3734" s="191">
        <f>IF(AB3734&lt;&gt;0,INT(100.14*POWER((AB3734-1),1.08)),0)</f>
        <v>0</v>
      </c>
      <c r="AL3734" s="208">
        <v>7</v>
      </c>
      <c r="AM3734" s="193" t="e">
        <f>SUM(AC3734:AK3734)</f>
        <v>#DIV/0!</v>
      </c>
    </row>
    <row r="3735" spans="1:39" customFormat="1" outlineLevel="1">
      <c r="A3735" t="str">
        <f>B3734&amp;C3735</f>
        <v>Surname, Forename2</v>
      </c>
      <c r="B3735" s="256"/>
      <c r="C3735" s="123">
        <v>2</v>
      </c>
      <c r="D3735" s="26" t="s">
        <v>22</v>
      </c>
      <c r="E3735" s="103"/>
      <c r="F3735" s="103"/>
      <c r="G3735" s="103"/>
      <c r="H3735" s="15"/>
      <c r="I3735" s="16"/>
      <c r="J3735" s="17"/>
      <c r="K3735" s="94"/>
      <c r="L3735" s="94"/>
      <c r="M3735" s="94"/>
      <c r="N3735" s="94"/>
      <c r="O3735" s="94"/>
      <c r="P3735" s="94"/>
      <c r="Q3735" s="17" t="str">
        <f>IF(SUM(K3735:P3735)=0,"",SUM(K3735:P3735))</f>
        <v/>
      </c>
      <c r="R3735" s="94"/>
      <c r="S3735" s="94"/>
      <c r="T3735" s="17" t="str">
        <f>IF(SUM(R3735:S3735)=0,"",SUM(R3735:S3735))</f>
        <v/>
      </c>
      <c r="U3735" s="17"/>
      <c r="V3735" s="94"/>
      <c r="W3735" s="17"/>
      <c r="X3735" s="94" t="str">
        <f>IFERROR(AVERAGE(V3735:W3735),"")</f>
        <v/>
      </c>
      <c r="Y3735" s="17"/>
      <c r="Z3735" s="17"/>
      <c r="AA3735" s="71"/>
      <c r="AB3735" s="17"/>
      <c r="AC3735" s="190" t="str">
        <f>IF(J3735="","",IF(J3735&lt;&gt;0,INT(25.4347*POWER((18-J3735),1.81)),0))</f>
        <v/>
      </c>
      <c r="AD3735" s="190" t="str">
        <f>IFERROR(IF(Q3735&lt;&gt;0,INT(0.14354*POWER(((10*Q3735)-220),1.4)),0),"")</f>
        <v/>
      </c>
      <c r="AE3735" s="190" t="str">
        <f>IFERROR(IF(T3735&lt;&gt;0,INT(51.39*POWER((T3735-1.5),1.05)),0),"")</f>
        <v/>
      </c>
      <c r="AF3735" s="190">
        <f>IF(U3735&lt;&gt;0,INT(0.8465*POWER(((100*U3735)-75),1.42)),0)</f>
        <v>0</v>
      </c>
      <c r="AG3735" s="190" t="str">
        <f>IFERROR(IF(X3735&lt;&gt;0,INT(1.53775*POWER((82-X3735),1.81)),0),"")</f>
        <v/>
      </c>
      <c r="AH3735" s="190" t="str">
        <f>IF(Y3735="","",IF(Y3735&lt;&gt;0,INT(5.74352*POWER((28.5-Y3735),1.92)),0))</f>
        <v/>
      </c>
      <c r="AI3735" s="190">
        <f>IF(Z3735&lt;&gt;0,INT(12.91*POWER((Z3735-4),1.1)),0)</f>
        <v>0</v>
      </c>
      <c r="AJ3735" s="190" t="str">
        <f>IF(AA3735="","",IF(AA3735&lt;&gt;0,INT(0.2797*POWER(((100*AA3735)),1.35)),0))</f>
        <v/>
      </c>
      <c r="AK3735" s="191" t="str">
        <f>IF(AB3735="","",IF(AB3735&lt;&gt;0,INT(100.14*POWER((AB3735-1),1.08)),0))</f>
        <v/>
      </c>
      <c r="AL3735" s="192">
        <f>COUNT(J3735,Q3735,T3735,X3735,Y3735,AA3735,AB3735)</f>
        <v>0</v>
      </c>
      <c r="AM3735" s="193" t="str">
        <f>IF(AL3735=0,"",SUM(AC3735:AK3735))</f>
        <v/>
      </c>
    </row>
    <row r="3736" spans="1:39" customFormat="1" outlineLevel="1">
      <c r="B3736" s="256"/>
      <c r="C3736" s="124" t="s">
        <v>65</v>
      </c>
      <c r="D3736" s="103"/>
      <c r="E3736" s="103"/>
      <c r="F3736" s="103"/>
      <c r="G3736" s="103"/>
      <c r="H3736" s="104"/>
      <c r="I3736" s="105"/>
      <c r="J3736" s="107" t="str">
        <f>IFERROR((J3734-J3735)/J3735*100%,"")</f>
        <v/>
      </c>
      <c r="K3736" s="107" t="str">
        <f>IFERROR((K3735-K3734)/K3735*100%,"")</f>
        <v/>
      </c>
      <c r="L3736" s="107" t="str">
        <f t="shared" ref="L3736:S3736" si="16495">IFERROR((L3735-L3734)/L3735*100%,"")</f>
        <v/>
      </c>
      <c r="M3736" s="107" t="str">
        <f t="shared" si="16495"/>
        <v/>
      </c>
      <c r="N3736" s="107" t="str">
        <f t="shared" si="16495"/>
        <v/>
      </c>
      <c r="O3736" s="107" t="str">
        <f t="shared" si="16495"/>
        <v/>
      </c>
      <c r="P3736" s="107" t="str">
        <f t="shared" si="16495"/>
        <v/>
      </c>
      <c r="Q3736" s="107" t="str">
        <f t="shared" si="16495"/>
        <v/>
      </c>
      <c r="R3736" s="107" t="str">
        <f t="shared" si="16495"/>
        <v/>
      </c>
      <c r="S3736" s="107" t="str">
        <f t="shared" si="16495"/>
        <v/>
      </c>
      <c r="T3736" s="107" t="str">
        <f>IFERROR((T3735-T3734)/T3735*100%,"")</f>
        <v/>
      </c>
      <c r="U3736" s="107" t="str">
        <f t="shared" ref="U3736" si="16496">IFERROR((U3735-U3734)/U3735*100%,"")</f>
        <v/>
      </c>
      <c r="V3736" s="107" t="str">
        <f>IFERROR((V3734-V3735)/V3735*100%,"")</f>
        <v/>
      </c>
      <c r="W3736" s="107" t="str">
        <f>IFERROR((W3734-W3735)/W3735*100%,"")</f>
        <v/>
      </c>
      <c r="X3736" s="107" t="str">
        <f>IFERROR((X3734-X3735)/X3735*100%,"")</f>
        <v/>
      </c>
      <c r="Y3736" s="107" t="str">
        <f>IFERROR((Y3734-Y3735)/Y3735*100%,"")</f>
        <v/>
      </c>
      <c r="Z3736" s="107" t="str">
        <f t="shared" ref="Z3736:AB3736" si="16497">IFERROR((Z3735-Z3734)/Z3735*100%,"")</f>
        <v/>
      </c>
      <c r="AA3736" s="107" t="str">
        <f t="shared" si="16497"/>
        <v/>
      </c>
      <c r="AB3736" s="107" t="str">
        <f t="shared" si="16497"/>
        <v/>
      </c>
      <c r="AC3736" s="194" t="str">
        <f t="shared" ref="AC3736" si="16498">IFERROR((AC3735-AC3734)/AC3735*100%,"")</f>
        <v/>
      </c>
      <c r="AD3736" s="194" t="str">
        <f t="shared" ref="AD3736" si="16499">IFERROR((AD3735-AD3734)/AD3735*100%,"")</f>
        <v/>
      </c>
      <c r="AE3736" s="194" t="str">
        <f t="shared" ref="AE3736" si="16500">IFERROR((AE3735-AE3734)/AE3735*100%,"")</f>
        <v/>
      </c>
      <c r="AF3736" s="194" t="str">
        <f t="shared" ref="AF3736" si="16501">IFERROR((AF3735-AF3734)/AF3735*100%,"")</f>
        <v/>
      </c>
      <c r="AG3736" s="194" t="str">
        <f t="shared" ref="AG3736" si="16502">IFERROR((AG3735-AG3734)/AG3735*100%,"")</f>
        <v/>
      </c>
      <c r="AH3736" s="194" t="str">
        <f t="shared" ref="AH3736" si="16503">IFERROR((AH3735-AH3734)/AH3735*100%,"")</f>
        <v/>
      </c>
      <c r="AI3736" s="194" t="str">
        <f t="shared" ref="AI3736" si="16504">IFERROR((AI3735-AI3734)/AI3735*100%,"")</f>
        <v/>
      </c>
      <c r="AJ3736" s="194" t="str">
        <f t="shared" ref="AJ3736" si="16505">IFERROR((AJ3735-AJ3734)/AJ3735*100%,"")</f>
        <v/>
      </c>
      <c r="AK3736" s="194" t="str">
        <f t="shared" ref="AK3736" si="16506">IFERROR((AK3735-AK3734)/AK3735*100%,"")</f>
        <v/>
      </c>
      <c r="AL3736" s="194" t="str">
        <f t="shared" ref="AL3736:AM3736" si="16507">IFERROR((AL3735-AL3734)/AL3735*100%,"")</f>
        <v/>
      </c>
      <c r="AM3736" s="228" t="str">
        <f t="shared" si="16507"/>
        <v/>
      </c>
    </row>
    <row r="3737" spans="1:39" customFormat="1" outlineLevel="1">
      <c r="A3737" t="str">
        <f>B3734&amp;C3737</f>
        <v>Surname, Forename3</v>
      </c>
      <c r="B3737" s="256"/>
      <c r="C3737" s="123">
        <v>3</v>
      </c>
      <c r="D3737" s="26" t="s">
        <v>22</v>
      </c>
      <c r="E3737" s="103"/>
      <c r="F3737" s="103"/>
      <c r="G3737" s="103"/>
      <c r="H3737" s="15"/>
      <c r="I3737" s="16"/>
      <c r="J3737" s="17"/>
      <c r="K3737" s="94"/>
      <c r="L3737" s="94"/>
      <c r="M3737" s="94"/>
      <c r="N3737" s="94"/>
      <c r="O3737" s="94"/>
      <c r="P3737" s="94"/>
      <c r="Q3737" s="17" t="str">
        <f>IF(SUM(K3737:P3737)=0,"",SUM(K3737:P3737))</f>
        <v/>
      </c>
      <c r="R3737" s="94"/>
      <c r="S3737" s="94"/>
      <c r="T3737" s="17" t="str">
        <f>IF(SUM(R3737:S3737)=0,"",SUM(R3737:S3737))</f>
        <v/>
      </c>
      <c r="U3737" s="17"/>
      <c r="V3737" s="94"/>
      <c r="W3737" s="17"/>
      <c r="X3737" s="94" t="str">
        <f>IFERROR(AVERAGE(V3737:W3737),"")</f>
        <v/>
      </c>
      <c r="Y3737" s="17"/>
      <c r="Z3737" s="17"/>
      <c r="AA3737" s="71"/>
      <c r="AB3737" s="17"/>
      <c r="AC3737" s="190" t="str">
        <f>IF(J3737="","",IF(J3737&lt;&gt;0,INT(25.4347*POWER((18-J3737),1.81)),0))</f>
        <v/>
      </c>
      <c r="AD3737" s="190" t="str">
        <f>IFERROR(IF(Q3737&lt;&gt;0,INT(0.14354*POWER(((10*Q3737)-220),1.4)),0),"")</f>
        <v/>
      </c>
      <c r="AE3737" s="190" t="str">
        <f>IFERROR(IF(T3737&lt;&gt;0,INT(51.39*POWER((T3737-1.5),1.05)),0),"")</f>
        <v/>
      </c>
      <c r="AF3737" s="190">
        <f>IF(U3737&lt;&gt;0,INT(0.8465*POWER(((100*U3737)-75),1.42)),0)</f>
        <v>0</v>
      </c>
      <c r="AG3737" s="190" t="str">
        <f>IFERROR(IF(X3737&lt;&gt;0,INT(1.53775*POWER((82-X3737),1.81)),0),"")</f>
        <v/>
      </c>
      <c r="AH3737" s="190" t="str">
        <f>IF(Y3737="","",IF(Y3737&lt;&gt;0,INT(5.74352*POWER((28.5-Y3737),1.92)),0))</f>
        <v/>
      </c>
      <c r="AI3737" s="190">
        <f>IF(Z3737&lt;&gt;0,INT(12.91*POWER((Z3737-4),1.1)),0)</f>
        <v>0</v>
      </c>
      <c r="AJ3737" s="190" t="str">
        <f>IF(AA3737="","",IF(AA3737&lt;&gt;0,INT(0.2797*POWER(((100*AA3737)),1.35)),0))</f>
        <v/>
      </c>
      <c r="AK3737" s="191" t="str">
        <f>IF(AB3737="","",IF(AB3737&lt;&gt;0,INT(100.14*POWER((AB3737-1),1.08)),0))</f>
        <v/>
      </c>
      <c r="AL3737" s="192">
        <f>COUNT(J3737,Q3737,T3737,X3737,Y3737,AA3737,AB3737)</f>
        <v>0</v>
      </c>
      <c r="AM3737" s="193" t="str">
        <f>IF(AL3737=0,"",SUM(AC3737:AK3737))</f>
        <v/>
      </c>
    </row>
    <row r="3738" spans="1:39" customFormat="1" outlineLevel="1">
      <c r="B3738" s="256"/>
      <c r="C3738" s="124" t="s">
        <v>65</v>
      </c>
      <c r="D3738" s="103"/>
      <c r="E3738" s="103"/>
      <c r="F3738" s="103"/>
      <c r="G3738" s="103"/>
      <c r="H3738" s="104"/>
      <c r="I3738" s="105"/>
      <c r="J3738" s="107" t="str">
        <f>IFERROR((J3735-J3737)/J3737*100%,"")</f>
        <v/>
      </c>
      <c r="K3738" s="107" t="str">
        <f t="shared" ref="K3738:T3738" si="16508">IFERROR((K3737-K3735)/K3737*100%,"")</f>
        <v/>
      </c>
      <c r="L3738" s="107" t="str">
        <f t="shared" si="16508"/>
        <v/>
      </c>
      <c r="M3738" s="107" t="str">
        <f t="shared" si="16508"/>
        <v/>
      </c>
      <c r="N3738" s="107" t="str">
        <f t="shared" si="16508"/>
        <v/>
      </c>
      <c r="O3738" s="107" t="str">
        <f t="shared" si="16508"/>
        <v/>
      </c>
      <c r="P3738" s="107" t="str">
        <f t="shared" si="16508"/>
        <v/>
      </c>
      <c r="Q3738" s="107" t="str">
        <f t="shared" si="16508"/>
        <v/>
      </c>
      <c r="R3738" s="107" t="str">
        <f t="shared" si="16508"/>
        <v/>
      </c>
      <c r="S3738" s="107" t="str">
        <f t="shared" si="16508"/>
        <v/>
      </c>
      <c r="T3738" s="107" t="str">
        <f t="shared" si="16508"/>
        <v/>
      </c>
      <c r="U3738" s="107" t="str">
        <f t="shared" ref="U3738" si="16509">IFERROR((U3737-U3736)/U3737*100%,"")</f>
        <v/>
      </c>
      <c r="V3738" s="107" t="str">
        <f>IFERROR((V3735-V3737)/V3737*100%,"")</f>
        <v/>
      </c>
      <c r="W3738" s="107" t="str">
        <f>IFERROR((W3735-W3737)/W3737*100%,"")</f>
        <v/>
      </c>
      <c r="X3738" s="107" t="str">
        <f>IFERROR((X3735-X3737)/X3737*100%,"")</f>
        <v/>
      </c>
      <c r="Y3738" s="107" t="str">
        <f>IFERROR((Y3735-Y3737)/Y3737*100%,"")</f>
        <v/>
      </c>
      <c r="Z3738" s="107" t="str">
        <f t="shared" ref="Z3738" si="16510">IFERROR((Z3737-Z3736)/Z3737*100%,"")</f>
        <v/>
      </c>
      <c r="AA3738" s="107" t="str">
        <f>IFERROR((AA3737-AA3735)/AA3737*100%,"")</f>
        <v/>
      </c>
      <c r="AB3738" s="107" t="str">
        <f>IFERROR((AB3737-AB3735)/AB3737*100%,"")</f>
        <v/>
      </c>
      <c r="AC3738" s="194" t="str">
        <f t="shared" ref="AC3738" si="16511">IFERROR((AC3737-AC3736)/AC3737*100%,"")</f>
        <v/>
      </c>
      <c r="AD3738" s="194" t="str">
        <f t="shared" ref="AD3738" si="16512">IFERROR((AD3737-AD3736)/AD3737*100%,"")</f>
        <v/>
      </c>
      <c r="AE3738" s="194" t="str">
        <f t="shared" ref="AE3738" si="16513">IFERROR((AE3737-AE3736)/AE3737*100%,"")</f>
        <v/>
      </c>
      <c r="AF3738" s="194" t="str">
        <f t="shared" ref="AF3738" si="16514">IFERROR((AF3737-AF3736)/AF3737*100%,"")</f>
        <v/>
      </c>
      <c r="AG3738" s="194" t="str">
        <f t="shared" ref="AG3738" si="16515">IFERROR((AG3737-AG3736)/AG3737*100%,"")</f>
        <v/>
      </c>
      <c r="AH3738" s="194" t="str">
        <f t="shared" ref="AH3738" si="16516">IFERROR((AH3737-AH3736)/AH3737*100%,"")</f>
        <v/>
      </c>
      <c r="AI3738" s="194" t="str">
        <f t="shared" ref="AI3738" si="16517">IFERROR((AI3737-AI3736)/AI3737*100%,"")</f>
        <v/>
      </c>
      <c r="AJ3738" s="194" t="str">
        <f t="shared" ref="AJ3738" si="16518">IFERROR((AJ3737-AJ3736)/AJ3737*100%,"")</f>
        <v/>
      </c>
      <c r="AK3738" s="194" t="str">
        <f t="shared" ref="AK3738" si="16519">IFERROR((AK3737-AK3736)/AK3737*100%,"")</f>
        <v/>
      </c>
      <c r="AL3738" s="194" t="str">
        <f t="shared" ref="AL3738" si="16520">IFERROR((AL3737-AL3736)/AL3737*100%,"")</f>
        <v/>
      </c>
      <c r="AM3738" s="227" t="str">
        <f>IFERROR((AM3737-AM3735)/AM3737*100%,"")</f>
        <v/>
      </c>
    </row>
    <row r="3739" spans="1:39" customFormat="1" outlineLevel="1">
      <c r="A3739" t="str">
        <f>B3734&amp;C3739</f>
        <v>Surname, Forename4</v>
      </c>
      <c r="B3739" s="256"/>
      <c r="C3739" s="123">
        <v>4</v>
      </c>
      <c r="D3739" s="26" t="s">
        <v>22</v>
      </c>
      <c r="E3739" s="103"/>
      <c r="F3739" s="103"/>
      <c r="G3739" s="103"/>
      <c r="H3739" s="15"/>
      <c r="I3739" s="16"/>
      <c r="J3739" s="17"/>
      <c r="K3739" s="94"/>
      <c r="L3739" s="94"/>
      <c r="M3739" s="94"/>
      <c r="N3739" s="94"/>
      <c r="O3739" s="94"/>
      <c r="P3739" s="94"/>
      <c r="Q3739" s="17" t="str">
        <f>IF(SUM(K3739:P3739)=0,"",SUM(K3739:P3739))</f>
        <v/>
      </c>
      <c r="R3739" s="94"/>
      <c r="S3739" s="94"/>
      <c r="T3739" s="17" t="str">
        <f>IF(SUM(R3739:S3739)=0,"",SUM(R3739:S3739))</f>
        <v/>
      </c>
      <c r="U3739" s="17"/>
      <c r="V3739" s="94"/>
      <c r="W3739" s="17"/>
      <c r="X3739" s="94" t="str">
        <f>IFERROR(AVERAGE(V3739:W3739),"")</f>
        <v/>
      </c>
      <c r="Y3739" s="17"/>
      <c r="Z3739" s="17"/>
      <c r="AA3739" s="71"/>
      <c r="AB3739" s="17"/>
      <c r="AC3739" s="190" t="str">
        <f>IF(J3739="","",IF(J3739&lt;&gt;0,INT(25.4347*POWER((18-J3739),1.81)),0))</f>
        <v/>
      </c>
      <c r="AD3739" s="190" t="str">
        <f>IFERROR(IF(Q3739&lt;&gt;0,INT(0.14354*POWER(((10*Q3739)-220),1.4)),0),"")</f>
        <v/>
      </c>
      <c r="AE3739" s="190" t="str">
        <f>IFERROR(IF(T3739&lt;&gt;0,INT(51.39*POWER((T3739-1.5),1.05)),0),"")</f>
        <v/>
      </c>
      <c r="AF3739" s="190">
        <f>IF(U3739&lt;&gt;0,INT(0.8465*POWER(((100*U3739)-75),1.42)),0)</f>
        <v>0</v>
      </c>
      <c r="AG3739" s="190" t="str">
        <f>IFERROR(IF(X3739&lt;&gt;0,INT(1.53775*POWER((82-X3739),1.81)),0),"")</f>
        <v/>
      </c>
      <c r="AH3739" s="190" t="str">
        <f>IF(Y3739="","",IF(Y3739&lt;&gt;0,INT(5.74352*POWER((28.5-Y3739),1.92)),0))</f>
        <v/>
      </c>
      <c r="AI3739" s="190">
        <f>IF(Z3739&lt;&gt;0,INT(12.91*POWER((Z3739-4),1.1)),0)</f>
        <v>0</v>
      </c>
      <c r="AJ3739" s="190" t="str">
        <f>IF(AA3739="","",IF(AA3739&lt;&gt;0,INT(0.2797*POWER(((100*AA3739)),1.35)),0))</f>
        <v/>
      </c>
      <c r="AK3739" s="191" t="str">
        <f>IF(AB3739="","",IF(AB3739&lt;&gt;0,INT(100.14*POWER((AB3739-1),1.08)),0))</f>
        <v/>
      </c>
      <c r="AL3739" s="192">
        <f>COUNT(J3739,Q3739,T3739,X3739,Y3739,AA3739,AB3739)</f>
        <v>0</v>
      </c>
      <c r="AM3739" s="193" t="str">
        <f>IF(AL3739=0,"",SUM(AC3739:AK3739))</f>
        <v/>
      </c>
    </row>
    <row r="3740" spans="1:39" customFormat="1" outlineLevel="1">
      <c r="B3740" s="256"/>
      <c r="C3740" s="124" t="s">
        <v>65</v>
      </c>
      <c r="D3740" s="103"/>
      <c r="E3740" s="103"/>
      <c r="F3740" s="103"/>
      <c r="G3740" s="103"/>
      <c r="H3740" s="104"/>
      <c r="I3740" s="105"/>
      <c r="J3740" s="107" t="str">
        <f>IFERROR((J3737-J3739)/J3739*100%,"")</f>
        <v/>
      </c>
      <c r="K3740" s="107" t="str">
        <f t="shared" ref="K3740:T3740" si="16521">IFERROR((K3739-K3737)/K3739*100%,"")</f>
        <v/>
      </c>
      <c r="L3740" s="107" t="str">
        <f t="shared" si="16521"/>
        <v/>
      </c>
      <c r="M3740" s="107" t="str">
        <f t="shared" si="16521"/>
        <v/>
      </c>
      <c r="N3740" s="107" t="str">
        <f t="shared" si="16521"/>
        <v/>
      </c>
      <c r="O3740" s="107" t="str">
        <f t="shared" si="16521"/>
        <v/>
      </c>
      <c r="P3740" s="107" t="str">
        <f t="shared" si="16521"/>
        <v/>
      </c>
      <c r="Q3740" s="107" t="str">
        <f t="shared" si="16521"/>
        <v/>
      </c>
      <c r="R3740" s="107" t="str">
        <f t="shared" si="16521"/>
        <v/>
      </c>
      <c r="S3740" s="107" t="str">
        <f t="shared" si="16521"/>
        <v/>
      </c>
      <c r="T3740" s="107" t="str">
        <f t="shared" si="16521"/>
        <v/>
      </c>
      <c r="U3740" s="107" t="str">
        <f t="shared" ref="U3740" si="16522">IFERROR((U3739-U3738)/U3739*100%,"")</f>
        <v/>
      </c>
      <c r="V3740" s="107" t="str">
        <f>IFERROR((V3737-V3739)/V3739*100%,"")</f>
        <v/>
      </c>
      <c r="W3740" s="107" t="str">
        <f>IFERROR((W3737-W3739)/W3739*100%,"")</f>
        <v/>
      </c>
      <c r="X3740" s="107" t="str">
        <f>IFERROR((X3737-X3739)/X3739*100%,"")</f>
        <v/>
      </c>
      <c r="Y3740" s="107" t="str">
        <f>IFERROR((Y3737-Y3739)/Y3739*100%,"")</f>
        <v/>
      </c>
      <c r="Z3740" s="107" t="str">
        <f t="shared" ref="Z3740" si="16523">IFERROR((Z3739-Z3738)/Z3739*100%,"")</f>
        <v/>
      </c>
      <c r="AA3740" s="107" t="str">
        <f>IFERROR((AA3739-AA3737)/AA3739*100%,"")</f>
        <v/>
      </c>
      <c r="AB3740" s="107" t="str">
        <f>IFERROR((AB3739-AB3737)/AB3739*100%,"")</f>
        <v/>
      </c>
      <c r="AC3740" s="194" t="str">
        <f t="shared" ref="AC3740" si="16524">IFERROR((AC3739-AC3738)/AC3739*100%,"")</f>
        <v/>
      </c>
      <c r="AD3740" s="194" t="str">
        <f t="shared" ref="AD3740" si="16525">IFERROR((AD3739-AD3738)/AD3739*100%,"")</f>
        <v/>
      </c>
      <c r="AE3740" s="194" t="str">
        <f t="shared" ref="AE3740" si="16526">IFERROR((AE3739-AE3738)/AE3739*100%,"")</f>
        <v/>
      </c>
      <c r="AF3740" s="194" t="str">
        <f t="shared" ref="AF3740" si="16527">IFERROR((AF3739-AF3738)/AF3739*100%,"")</f>
        <v/>
      </c>
      <c r="AG3740" s="194" t="str">
        <f t="shared" ref="AG3740" si="16528">IFERROR((AG3739-AG3738)/AG3739*100%,"")</f>
        <v/>
      </c>
      <c r="AH3740" s="194" t="str">
        <f t="shared" ref="AH3740" si="16529">IFERROR((AH3739-AH3738)/AH3739*100%,"")</f>
        <v/>
      </c>
      <c r="AI3740" s="194" t="str">
        <f t="shared" ref="AI3740" si="16530">IFERROR((AI3739-AI3738)/AI3739*100%,"")</f>
        <v/>
      </c>
      <c r="AJ3740" s="194" t="str">
        <f t="shared" ref="AJ3740" si="16531">IFERROR((AJ3739-AJ3738)/AJ3739*100%,"")</f>
        <v/>
      </c>
      <c r="AK3740" s="194" t="str">
        <f t="shared" ref="AK3740" si="16532">IFERROR((AK3739-AK3738)/AK3739*100%,"")</f>
        <v/>
      </c>
      <c r="AL3740" s="194" t="str">
        <f t="shared" ref="AL3740" si="16533">IFERROR((AL3739-AL3738)/AL3739*100%,"")</f>
        <v/>
      </c>
      <c r="AM3740" s="227" t="str">
        <f>IFERROR((AM3739-AM3737)/AM3739*100%,"")</f>
        <v/>
      </c>
    </row>
    <row r="3741" spans="1:39" customFormat="1" outlineLevel="1">
      <c r="A3741" t="str">
        <f>B3734&amp;C3741</f>
        <v>Surname, Forename5</v>
      </c>
      <c r="B3741" s="256"/>
      <c r="C3741" s="123">
        <v>5</v>
      </c>
      <c r="D3741" s="26" t="s">
        <v>22</v>
      </c>
      <c r="E3741" s="103"/>
      <c r="F3741" s="103"/>
      <c r="G3741" s="103"/>
      <c r="H3741" s="15"/>
      <c r="I3741" s="16"/>
      <c r="J3741" s="17"/>
      <c r="K3741" s="94"/>
      <c r="L3741" s="94"/>
      <c r="M3741" s="94"/>
      <c r="N3741" s="94"/>
      <c r="O3741" s="94"/>
      <c r="P3741" s="94"/>
      <c r="Q3741" s="17" t="str">
        <f>IF(SUM(K3741:P3741)=0,"",SUM(K3741:P3741))</f>
        <v/>
      </c>
      <c r="R3741" s="94"/>
      <c r="S3741" s="94"/>
      <c r="T3741" s="17" t="str">
        <f>IF(SUM(R3741:S3741)=0,"",SUM(R3741:S3741))</f>
        <v/>
      </c>
      <c r="U3741" s="17"/>
      <c r="V3741" s="94"/>
      <c r="W3741" s="17"/>
      <c r="X3741" s="94" t="str">
        <f>IFERROR(AVERAGE(V3741:W3741),"")</f>
        <v/>
      </c>
      <c r="Y3741" s="17"/>
      <c r="Z3741" s="17"/>
      <c r="AA3741" s="71"/>
      <c r="AB3741" s="17"/>
      <c r="AC3741" s="190" t="str">
        <f>IF(J3741="","",IF(J3741&lt;&gt;0,INT(25.4347*POWER((18-J3741),1.81)),0))</f>
        <v/>
      </c>
      <c r="AD3741" s="190" t="str">
        <f>IFERROR(IF(Q3741&lt;&gt;0,INT(0.14354*POWER(((10*Q3741)-220),1.4)),0),"")</f>
        <v/>
      </c>
      <c r="AE3741" s="190" t="str">
        <f>IFERROR(IF(T3741&lt;&gt;0,INT(51.39*POWER((T3741-1.5),1.05)),0),"")</f>
        <v/>
      </c>
      <c r="AF3741" s="190">
        <f>IF(U3741&lt;&gt;0,INT(0.8465*POWER(((100*U3741)-75),1.42)),0)</f>
        <v>0</v>
      </c>
      <c r="AG3741" s="190" t="str">
        <f>IFERROR(IF(X3741&lt;&gt;0,INT(1.53775*POWER((82-X3741),1.81)),0),"")</f>
        <v/>
      </c>
      <c r="AH3741" s="190" t="str">
        <f>IF(Y3741="","",IF(Y3741&lt;&gt;0,INT(5.74352*POWER((28.5-Y3741),1.92)),0))</f>
        <v/>
      </c>
      <c r="AI3741" s="190">
        <f>IF(Z3741&lt;&gt;0,INT(12.91*POWER((Z3741-4),1.1)),0)</f>
        <v>0</v>
      </c>
      <c r="AJ3741" s="190" t="str">
        <f>IF(AA3741="","",IF(AA3741&lt;&gt;0,INT(0.2797*POWER(((100*AA3741)),1.35)),0))</f>
        <v/>
      </c>
      <c r="AK3741" s="191" t="str">
        <f>IF(AB3741="","",IF(AB3741&lt;&gt;0,INT(100.14*POWER((AB3741-1),1.08)),0))</f>
        <v/>
      </c>
      <c r="AL3741" s="192">
        <f>COUNT(J3741,Q3741,T3741,X3741,Y3741,AA3741,AB3741)</f>
        <v>0</v>
      </c>
      <c r="AM3741" s="193" t="str">
        <f>IF(AL3741=0,"",SUM(AC3741:AK3741))</f>
        <v/>
      </c>
    </row>
    <row r="3742" spans="1:39" customFormat="1" outlineLevel="1">
      <c r="B3742" s="256"/>
      <c r="C3742" s="124" t="s">
        <v>65</v>
      </c>
      <c r="D3742" s="103"/>
      <c r="E3742" s="103"/>
      <c r="F3742" s="103"/>
      <c r="G3742" s="103"/>
      <c r="H3742" s="104"/>
      <c r="I3742" s="105"/>
      <c r="J3742" s="107" t="str">
        <f>IFERROR((J3739-J3741)/J3741*100%,"")</f>
        <v/>
      </c>
      <c r="K3742" s="107" t="str">
        <f t="shared" ref="K3742:T3742" si="16534">IFERROR((K3741-K3739)/K3741*100%,"")</f>
        <v/>
      </c>
      <c r="L3742" s="107" t="str">
        <f t="shared" si="16534"/>
        <v/>
      </c>
      <c r="M3742" s="107" t="str">
        <f t="shared" si="16534"/>
        <v/>
      </c>
      <c r="N3742" s="107" t="str">
        <f t="shared" si="16534"/>
        <v/>
      </c>
      <c r="O3742" s="107" t="str">
        <f t="shared" si="16534"/>
        <v/>
      </c>
      <c r="P3742" s="107" t="str">
        <f t="shared" si="16534"/>
        <v/>
      </c>
      <c r="Q3742" s="107" t="str">
        <f t="shared" si="16534"/>
        <v/>
      </c>
      <c r="R3742" s="107" t="str">
        <f t="shared" si="16534"/>
        <v/>
      </c>
      <c r="S3742" s="107" t="str">
        <f t="shared" si="16534"/>
        <v/>
      </c>
      <c r="T3742" s="107" t="str">
        <f t="shared" si="16534"/>
        <v/>
      </c>
      <c r="U3742" s="107" t="str">
        <f t="shared" ref="U3742" si="16535">IFERROR((U3741-U3740)/U3741*100%,"")</f>
        <v/>
      </c>
      <c r="V3742" s="107" t="str">
        <f>IFERROR((V3739-V3741)/V3741*100%,"")</f>
        <v/>
      </c>
      <c r="W3742" s="107" t="str">
        <f>IFERROR((W3739-W3741)/W3741*100%,"")</f>
        <v/>
      </c>
      <c r="X3742" s="107" t="str">
        <f>IFERROR((X3739-X3741)/X3741*100%,"")</f>
        <v/>
      </c>
      <c r="Y3742" s="107" t="str">
        <f>IFERROR((Y3739-Y3741)/Y3741*100%,"")</f>
        <v/>
      </c>
      <c r="Z3742" s="107" t="str">
        <f t="shared" ref="Z3742" si="16536">IFERROR((Z3741-Z3740)/Z3741*100%,"")</f>
        <v/>
      </c>
      <c r="AA3742" s="107" t="str">
        <f>IFERROR((AA3741-AA3739)/AA3741*100%,"")</f>
        <v/>
      </c>
      <c r="AB3742" s="107" t="str">
        <f>IFERROR((AB3741-AB3739)/AB3741*100%,"")</f>
        <v/>
      </c>
      <c r="AC3742" s="194" t="str">
        <f t="shared" ref="AC3742" si="16537">IFERROR((AC3741-AC3740)/AC3741*100%,"")</f>
        <v/>
      </c>
      <c r="AD3742" s="194" t="str">
        <f t="shared" ref="AD3742" si="16538">IFERROR((AD3741-AD3740)/AD3741*100%,"")</f>
        <v/>
      </c>
      <c r="AE3742" s="194" t="str">
        <f t="shared" ref="AE3742" si="16539">IFERROR((AE3741-AE3740)/AE3741*100%,"")</f>
        <v/>
      </c>
      <c r="AF3742" s="194" t="str">
        <f t="shared" ref="AF3742" si="16540">IFERROR((AF3741-AF3740)/AF3741*100%,"")</f>
        <v/>
      </c>
      <c r="AG3742" s="194" t="str">
        <f t="shared" ref="AG3742" si="16541">IFERROR((AG3741-AG3740)/AG3741*100%,"")</f>
        <v/>
      </c>
      <c r="AH3742" s="194" t="str">
        <f t="shared" ref="AH3742" si="16542">IFERROR((AH3741-AH3740)/AH3741*100%,"")</f>
        <v/>
      </c>
      <c r="AI3742" s="194" t="str">
        <f t="shared" ref="AI3742" si="16543">IFERROR((AI3741-AI3740)/AI3741*100%,"")</f>
        <v/>
      </c>
      <c r="AJ3742" s="194" t="str">
        <f t="shared" ref="AJ3742" si="16544">IFERROR((AJ3741-AJ3740)/AJ3741*100%,"")</f>
        <v/>
      </c>
      <c r="AK3742" s="194" t="str">
        <f t="shared" ref="AK3742" si="16545">IFERROR((AK3741-AK3740)/AK3741*100%,"")</f>
        <v/>
      </c>
      <c r="AL3742" s="194" t="str">
        <f t="shared" ref="AL3742" si="16546">IFERROR((AL3741-AL3740)/AL3741*100%,"")</f>
        <v/>
      </c>
      <c r="AM3742" s="227" t="str">
        <f>IFERROR((AM3741-AM3739)/AM3741*100%,"")</f>
        <v/>
      </c>
    </row>
    <row r="3743" spans="1:39" customFormat="1" outlineLevel="1">
      <c r="A3743" t="str">
        <f>B3734&amp;C3743</f>
        <v>Surname, Forename6</v>
      </c>
      <c r="B3743" s="256"/>
      <c r="C3743" s="123">
        <v>6</v>
      </c>
      <c r="D3743" s="26" t="s">
        <v>22</v>
      </c>
      <c r="E3743" s="103"/>
      <c r="F3743" s="103"/>
      <c r="G3743" s="103"/>
      <c r="H3743" s="15"/>
      <c r="I3743" s="16"/>
      <c r="J3743" s="17"/>
      <c r="K3743" s="94"/>
      <c r="L3743" s="94"/>
      <c r="M3743" s="94"/>
      <c r="N3743" s="94"/>
      <c r="O3743" s="94"/>
      <c r="P3743" s="94"/>
      <c r="Q3743" s="17" t="str">
        <f>IF(SUM(K3743:P3743)=0,"",SUM(K3743:P3743))</f>
        <v/>
      </c>
      <c r="R3743" s="94"/>
      <c r="S3743" s="94"/>
      <c r="T3743" s="17" t="str">
        <f>IF(SUM(R3743:S3743)=0,"",SUM(R3743:S3743))</f>
        <v/>
      </c>
      <c r="U3743" s="17"/>
      <c r="V3743" s="94"/>
      <c r="W3743" s="17"/>
      <c r="X3743" s="94" t="str">
        <f>IFERROR(AVERAGE(V3743:W3743),"")</f>
        <v/>
      </c>
      <c r="Y3743" s="17"/>
      <c r="Z3743" s="17"/>
      <c r="AA3743" s="71"/>
      <c r="AB3743" s="17"/>
      <c r="AC3743" s="190" t="str">
        <f>IF(J3743="","",IF(J3743&lt;&gt;0,INT(25.4347*POWER((18-J3743),1.81)),0))</f>
        <v/>
      </c>
      <c r="AD3743" s="190" t="str">
        <f>IFERROR(IF(Q3743&lt;&gt;0,INT(0.14354*POWER(((10*Q3743)-220),1.4)),0),"")</f>
        <v/>
      </c>
      <c r="AE3743" s="190" t="str">
        <f>IFERROR(IF(T3743&lt;&gt;0,INT(51.39*POWER((T3743-1.5),1.05)),0),"")</f>
        <v/>
      </c>
      <c r="AF3743" s="190">
        <f>IF(U3743&lt;&gt;0,INT(0.8465*POWER(((100*U3743)-75),1.42)),0)</f>
        <v>0</v>
      </c>
      <c r="AG3743" s="190" t="str">
        <f>IFERROR(IF(X3743&lt;&gt;0,INT(1.53775*POWER((82-X3743),1.81)),0),"")</f>
        <v/>
      </c>
      <c r="AH3743" s="190" t="str">
        <f>IF(Y3743="","",IF(Y3743&lt;&gt;0,INT(5.74352*POWER((28.5-Y3743),1.92)),0))</f>
        <v/>
      </c>
      <c r="AI3743" s="190">
        <f>IF(Z3743&lt;&gt;0,INT(12.91*POWER((Z3743-4),1.1)),0)</f>
        <v>0</v>
      </c>
      <c r="AJ3743" s="190" t="str">
        <f>IF(AA3743="","",IF(AA3743&lt;&gt;0,INT(0.2797*POWER(((100*AA3743)),1.35)),0))</f>
        <v/>
      </c>
      <c r="AK3743" s="191" t="str">
        <f>IF(AB3743="","",IF(AB3743&lt;&gt;0,INT(100.14*POWER((AB3743-1),1.08)),0))</f>
        <v/>
      </c>
      <c r="AL3743" s="192">
        <f>COUNT(J3743,Q3743,T3743,X3743,Y3743,AA3743,AB3743)</f>
        <v>0</v>
      </c>
      <c r="AM3743" s="193" t="str">
        <f>IF(AL3743=0,"",SUM(AC3743:AK3743))</f>
        <v/>
      </c>
    </row>
    <row r="3744" spans="1:39" customFormat="1" outlineLevel="1">
      <c r="B3744" s="256"/>
      <c r="C3744" s="124" t="s">
        <v>65</v>
      </c>
      <c r="D3744" s="103"/>
      <c r="E3744" s="103"/>
      <c r="F3744" s="103"/>
      <c r="G3744" s="103"/>
      <c r="H3744" s="104"/>
      <c r="I3744" s="105"/>
      <c r="J3744" s="107" t="str">
        <f>IFERROR((J3741-J3743)/J3743*100%,"")</f>
        <v/>
      </c>
      <c r="K3744" s="107" t="str">
        <f t="shared" ref="K3744:T3744" si="16547">IFERROR((K3743-K3741)/K3743*100%,"")</f>
        <v/>
      </c>
      <c r="L3744" s="107" t="str">
        <f t="shared" si="16547"/>
        <v/>
      </c>
      <c r="M3744" s="107" t="str">
        <f t="shared" si="16547"/>
        <v/>
      </c>
      <c r="N3744" s="107" t="str">
        <f t="shared" si="16547"/>
        <v/>
      </c>
      <c r="O3744" s="107" t="str">
        <f t="shared" si="16547"/>
        <v/>
      </c>
      <c r="P3744" s="107" t="str">
        <f t="shared" si="16547"/>
        <v/>
      </c>
      <c r="Q3744" s="107" t="str">
        <f t="shared" si="16547"/>
        <v/>
      </c>
      <c r="R3744" s="107" t="str">
        <f t="shared" si="16547"/>
        <v/>
      </c>
      <c r="S3744" s="107" t="str">
        <f t="shared" si="16547"/>
        <v/>
      </c>
      <c r="T3744" s="107" t="str">
        <f t="shared" si="16547"/>
        <v/>
      </c>
      <c r="U3744" s="107" t="str">
        <f t="shared" ref="U3744" si="16548">IFERROR((U3743-U3742)/U3743*100%,"")</f>
        <v/>
      </c>
      <c r="V3744" s="107" t="str">
        <f>IFERROR((V3741-V3743)/V3743*100%,"")</f>
        <v/>
      </c>
      <c r="W3744" s="107" t="str">
        <f>IFERROR((W3741-W3743)/W3743*100%,"")</f>
        <v/>
      </c>
      <c r="X3744" s="107" t="str">
        <f>IFERROR((X3741-X3743)/X3743*100%,"")</f>
        <v/>
      </c>
      <c r="Y3744" s="107" t="str">
        <f>IFERROR((Y3741-Y3743)/Y3743*100%,"")</f>
        <v/>
      </c>
      <c r="Z3744" s="107" t="str">
        <f t="shared" ref="Z3744" si="16549">IFERROR((Z3743-Z3742)/Z3743*100%,"")</f>
        <v/>
      </c>
      <c r="AA3744" s="107" t="str">
        <f>IFERROR((AA3743-AA3741)/AA3743*100%,"")</f>
        <v/>
      </c>
      <c r="AB3744" s="107" t="str">
        <f>IFERROR((AB3743-AB3741)/AB3743*100%,"")</f>
        <v/>
      </c>
      <c r="AC3744" s="194" t="str">
        <f t="shared" ref="AC3744" si="16550">IFERROR((AC3743-AC3742)/AC3743*100%,"")</f>
        <v/>
      </c>
      <c r="AD3744" s="194" t="str">
        <f t="shared" ref="AD3744" si="16551">IFERROR((AD3743-AD3742)/AD3743*100%,"")</f>
        <v/>
      </c>
      <c r="AE3744" s="194" t="str">
        <f t="shared" ref="AE3744" si="16552">IFERROR((AE3743-AE3742)/AE3743*100%,"")</f>
        <v/>
      </c>
      <c r="AF3744" s="194" t="str">
        <f t="shared" ref="AF3744" si="16553">IFERROR((AF3743-AF3742)/AF3743*100%,"")</f>
        <v/>
      </c>
      <c r="AG3744" s="194" t="str">
        <f t="shared" ref="AG3744" si="16554">IFERROR((AG3743-AG3742)/AG3743*100%,"")</f>
        <v/>
      </c>
      <c r="AH3744" s="194" t="str">
        <f t="shared" ref="AH3744" si="16555">IFERROR((AH3743-AH3742)/AH3743*100%,"")</f>
        <v/>
      </c>
      <c r="AI3744" s="194" t="str">
        <f t="shared" ref="AI3744" si="16556">IFERROR((AI3743-AI3742)/AI3743*100%,"")</f>
        <v/>
      </c>
      <c r="AJ3744" s="194" t="str">
        <f t="shared" ref="AJ3744" si="16557">IFERROR((AJ3743-AJ3742)/AJ3743*100%,"")</f>
        <v/>
      </c>
      <c r="AK3744" s="194" t="str">
        <f t="shared" ref="AK3744" si="16558">IFERROR((AK3743-AK3742)/AK3743*100%,"")</f>
        <v/>
      </c>
      <c r="AL3744" s="194" t="str">
        <f t="shared" ref="AL3744" si="16559">IFERROR((AL3743-AL3742)/AL3743*100%,"")</f>
        <v/>
      </c>
      <c r="AM3744" s="227" t="str">
        <f>IFERROR((AM3743-AM3741)/AM3743*100%,"")</f>
        <v/>
      </c>
    </row>
    <row r="3745" spans="1:39" customFormat="1" outlineLevel="1">
      <c r="A3745" t="str">
        <f>B3734&amp;C3745</f>
        <v>Surname, Forename7</v>
      </c>
      <c r="B3745" s="256"/>
      <c r="C3745" s="123">
        <v>7</v>
      </c>
      <c r="D3745" s="26" t="s">
        <v>22</v>
      </c>
      <c r="E3745" s="103"/>
      <c r="F3745" s="103"/>
      <c r="G3745" s="103"/>
      <c r="H3745" s="15"/>
      <c r="I3745" s="16"/>
      <c r="J3745" s="17"/>
      <c r="K3745" s="94"/>
      <c r="L3745" s="94"/>
      <c r="M3745" s="94"/>
      <c r="N3745" s="94"/>
      <c r="O3745" s="94"/>
      <c r="P3745" s="94"/>
      <c r="Q3745" s="17" t="str">
        <f>IF(SUM(K3745:P3745)=0,"",SUM(K3745:P3745))</f>
        <v/>
      </c>
      <c r="R3745" s="94"/>
      <c r="S3745" s="94"/>
      <c r="T3745" s="17" t="str">
        <f>IF(SUM(R3745:S3745)=0,"",SUM(R3745:S3745))</f>
        <v/>
      </c>
      <c r="U3745" s="17"/>
      <c r="V3745" s="94"/>
      <c r="W3745" s="17"/>
      <c r="X3745" s="94" t="str">
        <f>IFERROR(AVERAGE(V3745:W3745),"")</f>
        <v/>
      </c>
      <c r="Y3745" s="17"/>
      <c r="Z3745" s="17"/>
      <c r="AA3745" s="71"/>
      <c r="AB3745" s="17"/>
      <c r="AC3745" s="190" t="str">
        <f>IF(J3745="","",IF(J3745&lt;&gt;0,INT(25.4347*POWER((18-J3745),1.81)),0))</f>
        <v/>
      </c>
      <c r="AD3745" s="190" t="str">
        <f>IFERROR(IF(Q3745&lt;&gt;0,INT(0.14354*POWER(((10*Q3745)-220),1.4)),0),"")</f>
        <v/>
      </c>
      <c r="AE3745" s="190" t="str">
        <f>IFERROR(IF(T3745&lt;&gt;0,INT(51.39*POWER((T3745-1.5),1.05)),0),"")</f>
        <v/>
      </c>
      <c r="AF3745" s="190">
        <f>IF(U3745&lt;&gt;0,INT(0.8465*POWER(((100*U3745)-75),1.42)),0)</f>
        <v>0</v>
      </c>
      <c r="AG3745" s="190" t="str">
        <f>IFERROR(IF(X3745&lt;&gt;0,INT(1.53775*POWER((82-X3745),1.81)),0),"")</f>
        <v/>
      </c>
      <c r="AH3745" s="190" t="str">
        <f>IF(Y3745="","",IF(Y3745&lt;&gt;0,INT(5.74352*POWER((28.5-Y3745),1.92)),0))</f>
        <v/>
      </c>
      <c r="AI3745" s="190">
        <f>IF(Z3745&lt;&gt;0,INT(12.91*POWER((Z3745-4),1.1)),0)</f>
        <v>0</v>
      </c>
      <c r="AJ3745" s="190" t="str">
        <f>IF(AA3745="","",IF(AA3745&lt;&gt;0,INT(0.2797*POWER(((100*AA3745)),1.35)),0))</f>
        <v/>
      </c>
      <c r="AK3745" s="191" t="str">
        <f>IF(AB3745="","",IF(AB3745&lt;&gt;0,INT(100.14*POWER((AB3745-1),1.08)),0))</f>
        <v/>
      </c>
      <c r="AL3745" s="192">
        <f>COUNT(J3745,Q3745,T3745,X3745,Y3745,AA3745,AB3745)</f>
        <v>0</v>
      </c>
      <c r="AM3745" s="193" t="str">
        <f>IF(AL3745=0,"",SUM(AC3745:AK3745))</f>
        <v/>
      </c>
    </row>
    <row r="3746" spans="1:39" customFormat="1" outlineLevel="1">
      <c r="B3746" s="256"/>
      <c r="C3746" s="124" t="s">
        <v>65</v>
      </c>
      <c r="D3746" s="103"/>
      <c r="E3746" s="103"/>
      <c r="F3746" s="103"/>
      <c r="G3746" s="103"/>
      <c r="H3746" s="104"/>
      <c r="I3746" s="105"/>
      <c r="J3746" s="107" t="str">
        <f>IFERROR((J3743-J3745)/J3745*100%,"")</f>
        <v/>
      </c>
      <c r="K3746" s="107" t="str">
        <f t="shared" ref="K3746:T3746" si="16560">IFERROR((K3745-K3743)/K3745*100%,"")</f>
        <v/>
      </c>
      <c r="L3746" s="107" t="str">
        <f t="shared" si="16560"/>
        <v/>
      </c>
      <c r="M3746" s="107" t="str">
        <f t="shared" si="16560"/>
        <v/>
      </c>
      <c r="N3746" s="107" t="str">
        <f t="shared" si="16560"/>
        <v/>
      </c>
      <c r="O3746" s="107" t="str">
        <f t="shared" si="16560"/>
        <v/>
      </c>
      <c r="P3746" s="107" t="str">
        <f t="shared" si="16560"/>
        <v/>
      </c>
      <c r="Q3746" s="107" t="str">
        <f t="shared" si="16560"/>
        <v/>
      </c>
      <c r="R3746" s="107" t="str">
        <f t="shared" si="16560"/>
        <v/>
      </c>
      <c r="S3746" s="107" t="str">
        <f t="shared" si="16560"/>
        <v/>
      </c>
      <c r="T3746" s="107" t="str">
        <f t="shared" si="16560"/>
        <v/>
      </c>
      <c r="U3746" s="107" t="str">
        <f t="shared" ref="U3746" si="16561">IFERROR((U3745-U3744)/U3745*100%,"")</f>
        <v/>
      </c>
      <c r="V3746" s="107" t="str">
        <f>IFERROR((V3743-V3745)/V3745*100%,"")</f>
        <v/>
      </c>
      <c r="W3746" s="107" t="str">
        <f>IFERROR((W3743-W3745)/W3745*100%,"")</f>
        <v/>
      </c>
      <c r="X3746" s="107" t="str">
        <f>IFERROR((X3743-X3745)/X3745*100%,"")</f>
        <v/>
      </c>
      <c r="Y3746" s="107" t="str">
        <f>IFERROR((Y3743-Y3745)/Y3745*100%,"")</f>
        <v/>
      </c>
      <c r="Z3746" s="107" t="str">
        <f t="shared" ref="Z3746" si="16562">IFERROR((Z3745-Z3744)/Z3745*100%,"")</f>
        <v/>
      </c>
      <c r="AA3746" s="107" t="str">
        <f>IFERROR((AA3745-AA3743)/AA3745*100%,"")</f>
        <v/>
      </c>
      <c r="AB3746" s="107" t="str">
        <f>IFERROR((AB3745-AB3743)/AB3745*100%,"")</f>
        <v/>
      </c>
      <c r="AC3746" s="194" t="str">
        <f t="shared" ref="AC3746" si="16563">IFERROR((AC3745-AC3744)/AC3745*100%,"")</f>
        <v/>
      </c>
      <c r="AD3746" s="194" t="str">
        <f t="shared" ref="AD3746" si="16564">IFERROR((AD3745-AD3744)/AD3745*100%,"")</f>
        <v/>
      </c>
      <c r="AE3746" s="194" t="str">
        <f t="shared" ref="AE3746" si="16565">IFERROR((AE3745-AE3744)/AE3745*100%,"")</f>
        <v/>
      </c>
      <c r="AF3746" s="194" t="str">
        <f t="shared" ref="AF3746" si="16566">IFERROR((AF3745-AF3744)/AF3745*100%,"")</f>
        <v/>
      </c>
      <c r="AG3746" s="194" t="str">
        <f t="shared" ref="AG3746" si="16567">IFERROR((AG3745-AG3744)/AG3745*100%,"")</f>
        <v/>
      </c>
      <c r="AH3746" s="194" t="str">
        <f t="shared" ref="AH3746" si="16568">IFERROR((AH3745-AH3744)/AH3745*100%,"")</f>
        <v/>
      </c>
      <c r="AI3746" s="194" t="str">
        <f t="shared" ref="AI3746" si="16569">IFERROR((AI3745-AI3744)/AI3745*100%,"")</f>
        <v/>
      </c>
      <c r="AJ3746" s="194" t="str">
        <f t="shared" ref="AJ3746" si="16570">IFERROR((AJ3745-AJ3744)/AJ3745*100%,"")</f>
        <v/>
      </c>
      <c r="AK3746" s="194" t="str">
        <f t="shared" ref="AK3746" si="16571">IFERROR((AK3745-AK3744)/AK3745*100%,"")</f>
        <v/>
      </c>
      <c r="AL3746" s="194" t="str">
        <f t="shared" ref="AL3746" si="16572">IFERROR((AL3745-AL3744)/AL3745*100%,"")</f>
        <v/>
      </c>
      <c r="AM3746" s="227" t="str">
        <f>IFERROR((AM3745-AM3743)/AM3745*100%,"")</f>
        <v/>
      </c>
    </row>
    <row r="3747" spans="1:39" customFormat="1" outlineLevel="1">
      <c r="A3747" t="str">
        <f>B3734&amp;C3747</f>
        <v>Surname, Forename8</v>
      </c>
      <c r="B3747" s="256"/>
      <c r="C3747" s="123">
        <v>8</v>
      </c>
      <c r="D3747" s="26" t="s">
        <v>22</v>
      </c>
      <c r="E3747" s="103"/>
      <c r="F3747" s="103"/>
      <c r="G3747" s="103"/>
      <c r="H3747" s="15"/>
      <c r="I3747" s="16"/>
      <c r="J3747" s="17"/>
      <c r="K3747" s="94"/>
      <c r="L3747" s="94"/>
      <c r="M3747" s="94"/>
      <c r="N3747" s="94"/>
      <c r="O3747" s="94"/>
      <c r="P3747" s="94"/>
      <c r="Q3747" s="17" t="str">
        <f>IF(SUM(K3747:P3747)=0,"",SUM(K3747:P3747))</f>
        <v/>
      </c>
      <c r="R3747" s="94"/>
      <c r="S3747" s="94"/>
      <c r="T3747" s="17" t="str">
        <f>IF(SUM(R3747:S3747)=0,"",SUM(R3747:S3747))</f>
        <v/>
      </c>
      <c r="U3747" s="17"/>
      <c r="V3747" s="94"/>
      <c r="W3747" s="17"/>
      <c r="X3747" s="94" t="str">
        <f>IFERROR(AVERAGE(V3747:W3747),"")</f>
        <v/>
      </c>
      <c r="Y3747" s="17"/>
      <c r="Z3747" s="17"/>
      <c r="AA3747" s="71"/>
      <c r="AB3747" s="17"/>
      <c r="AC3747" s="190" t="str">
        <f>IF(J3747="","",IF(J3747&lt;&gt;0,INT(25.4347*POWER((18-J3747),1.81)),0))</f>
        <v/>
      </c>
      <c r="AD3747" s="190" t="str">
        <f>IFERROR(IF(Q3747&lt;&gt;0,INT(0.14354*POWER(((10*Q3747)-220),1.4)),0),"")</f>
        <v/>
      </c>
      <c r="AE3747" s="190" t="str">
        <f>IFERROR(IF(T3747&lt;&gt;0,INT(51.39*POWER((T3747-1.5),1.05)),0),"")</f>
        <v/>
      </c>
      <c r="AF3747" s="190">
        <f>IF(U3747&lt;&gt;0,INT(0.8465*POWER(((100*U3747)-75),1.42)),0)</f>
        <v>0</v>
      </c>
      <c r="AG3747" s="190" t="str">
        <f>IFERROR(IF(X3747&lt;&gt;0,INT(1.53775*POWER((82-X3747),1.81)),0),"")</f>
        <v/>
      </c>
      <c r="AH3747" s="190" t="str">
        <f>IF(Y3747="","",IF(Y3747&lt;&gt;0,INT(5.74352*POWER((28.5-Y3747),1.92)),0))</f>
        <v/>
      </c>
      <c r="AI3747" s="190">
        <f>IF(Z3747&lt;&gt;0,INT(12.91*POWER((Z3747-4),1.1)),0)</f>
        <v>0</v>
      </c>
      <c r="AJ3747" s="190" t="str">
        <f>IF(AA3747="","",IF(AA3747&lt;&gt;0,INT(0.2797*POWER(((100*AA3747)),1.35)),0))</f>
        <v/>
      </c>
      <c r="AK3747" s="191" t="str">
        <f>IF(AB3747="","",IF(AB3747&lt;&gt;0,INT(100.14*POWER((AB3747-1),1.08)),0))</f>
        <v/>
      </c>
      <c r="AL3747" s="192">
        <f>COUNT(J3747,Q3747,T3747,X3747,Y3747,AA3747,AB3747)</f>
        <v>0</v>
      </c>
      <c r="AM3747" s="193" t="str">
        <f>IF(AL3747=0,"",SUM(AC3747:AK3747))</f>
        <v/>
      </c>
    </row>
    <row r="3748" spans="1:39" customFormat="1" outlineLevel="1">
      <c r="B3748" s="256"/>
      <c r="C3748" s="124" t="s">
        <v>65</v>
      </c>
      <c r="D3748" s="103"/>
      <c r="E3748" s="103"/>
      <c r="F3748" s="103"/>
      <c r="G3748" s="103"/>
      <c r="H3748" s="104"/>
      <c r="I3748" s="105"/>
      <c r="J3748" s="107" t="str">
        <f>IFERROR((J3745-J3747)/J3747*100%,"")</f>
        <v/>
      </c>
      <c r="K3748" s="107" t="str">
        <f t="shared" ref="K3748:T3748" si="16573">IFERROR((K3747-K3745)/K3747*100%,"")</f>
        <v/>
      </c>
      <c r="L3748" s="107" t="str">
        <f t="shared" si="16573"/>
        <v/>
      </c>
      <c r="M3748" s="107" t="str">
        <f t="shared" si="16573"/>
        <v/>
      </c>
      <c r="N3748" s="107" t="str">
        <f t="shared" si="16573"/>
        <v/>
      </c>
      <c r="O3748" s="107" t="str">
        <f t="shared" si="16573"/>
        <v/>
      </c>
      <c r="P3748" s="107" t="str">
        <f t="shared" si="16573"/>
        <v/>
      </c>
      <c r="Q3748" s="107" t="str">
        <f t="shared" si="16573"/>
        <v/>
      </c>
      <c r="R3748" s="107" t="str">
        <f t="shared" si="16573"/>
        <v/>
      </c>
      <c r="S3748" s="107" t="str">
        <f t="shared" si="16573"/>
        <v/>
      </c>
      <c r="T3748" s="107" t="str">
        <f t="shared" si="16573"/>
        <v/>
      </c>
      <c r="U3748" s="107" t="str">
        <f t="shared" ref="U3748" si="16574">IFERROR((U3747-U3746)/U3747*100%,"")</f>
        <v/>
      </c>
      <c r="V3748" s="107" t="str">
        <f>IFERROR((V3745-V3747)/V3747*100%,"")</f>
        <v/>
      </c>
      <c r="W3748" s="107" t="str">
        <f>IFERROR((W3745-W3747)/W3747*100%,"")</f>
        <v/>
      </c>
      <c r="X3748" s="107" t="str">
        <f>IFERROR((X3745-X3747)/X3747*100%,"")</f>
        <v/>
      </c>
      <c r="Y3748" s="107" t="str">
        <f>IFERROR((Y3745-Y3747)/Y3747*100%,"")</f>
        <v/>
      </c>
      <c r="Z3748" s="107" t="str">
        <f t="shared" ref="Z3748" si="16575">IFERROR((Z3747-Z3746)/Z3747*100%,"")</f>
        <v/>
      </c>
      <c r="AA3748" s="107" t="str">
        <f>IFERROR((AA3747-AA3745)/AA3747*100%,"")</f>
        <v/>
      </c>
      <c r="AB3748" s="107" t="str">
        <f>IFERROR((AB3747-AB3745)/AB3747*100%,"")</f>
        <v/>
      </c>
      <c r="AC3748" s="194" t="str">
        <f t="shared" ref="AC3748" si="16576">IFERROR((AC3747-AC3746)/AC3747*100%,"")</f>
        <v/>
      </c>
      <c r="AD3748" s="194" t="str">
        <f t="shared" ref="AD3748" si="16577">IFERROR((AD3747-AD3746)/AD3747*100%,"")</f>
        <v/>
      </c>
      <c r="AE3748" s="194" t="str">
        <f t="shared" ref="AE3748" si="16578">IFERROR((AE3747-AE3746)/AE3747*100%,"")</f>
        <v/>
      </c>
      <c r="AF3748" s="194" t="str">
        <f t="shared" ref="AF3748" si="16579">IFERROR((AF3747-AF3746)/AF3747*100%,"")</f>
        <v/>
      </c>
      <c r="AG3748" s="194" t="str">
        <f t="shared" ref="AG3748" si="16580">IFERROR((AG3747-AG3746)/AG3747*100%,"")</f>
        <v/>
      </c>
      <c r="AH3748" s="194" t="str">
        <f t="shared" ref="AH3748" si="16581">IFERROR((AH3747-AH3746)/AH3747*100%,"")</f>
        <v/>
      </c>
      <c r="AI3748" s="194" t="str">
        <f t="shared" ref="AI3748" si="16582">IFERROR((AI3747-AI3746)/AI3747*100%,"")</f>
        <v/>
      </c>
      <c r="AJ3748" s="194" t="str">
        <f t="shared" ref="AJ3748" si="16583">IFERROR((AJ3747-AJ3746)/AJ3747*100%,"")</f>
        <v/>
      </c>
      <c r="AK3748" s="194" t="str">
        <f t="shared" ref="AK3748" si="16584">IFERROR((AK3747-AK3746)/AK3747*100%,"")</f>
        <v/>
      </c>
      <c r="AL3748" s="194" t="str">
        <f t="shared" ref="AL3748" si="16585">IFERROR((AL3747-AL3746)/AL3747*100%,"")</f>
        <v/>
      </c>
      <c r="AM3748" s="227" t="str">
        <f>IFERROR((AM3747-AM3745)/AM3747*100%,"")</f>
        <v/>
      </c>
    </row>
    <row r="3749" spans="1:39" customFormat="1" outlineLevel="1">
      <c r="A3749" t="str">
        <f>B3734&amp;C3749</f>
        <v>Surname, Forename9</v>
      </c>
      <c r="B3749" s="256"/>
      <c r="C3749" s="123">
        <v>9</v>
      </c>
      <c r="D3749" s="26" t="s">
        <v>22</v>
      </c>
      <c r="E3749" s="103"/>
      <c r="F3749" s="103"/>
      <c r="G3749" s="103"/>
      <c r="H3749" s="15"/>
      <c r="I3749" s="16"/>
      <c r="J3749" s="17"/>
      <c r="K3749" s="94"/>
      <c r="L3749" s="94"/>
      <c r="M3749" s="94"/>
      <c r="N3749" s="94"/>
      <c r="O3749" s="94"/>
      <c r="P3749" s="94"/>
      <c r="Q3749" s="17" t="str">
        <f>IF(SUM(K3749:P3749)=0,"",SUM(K3749:P3749))</f>
        <v/>
      </c>
      <c r="R3749" s="94"/>
      <c r="S3749" s="94"/>
      <c r="T3749" s="17" t="str">
        <f>IF(SUM(R3749:S3749)=0,"",SUM(R3749:S3749))</f>
        <v/>
      </c>
      <c r="U3749" s="17"/>
      <c r="V3749" s="94"/>
      <c r="W3749" s="17"/>
      <c r="X3749" s="94" t="str">
        <f>IFERROR(AVERAGE(V3749:W3749),"")</f>
        <v/>
      </c>
      <c r="Y3749" s="17"/>
      <c r="Z3749" s="17"/>
      <c r="AA3749" s="71"/>
      <c r="AB3749" s="17"/>
      <c r="AC3749" s="190" t="str">
        <f>IF(J3749="","",IF(J3749&lt;&gt;0,INT(25.4347*POWER((18-J3749),1.81)),0))</f>
        <v/>
      </c>
      <c r="AD3749" s="190" t="str">
        <f>IFERROR(IF(Q3749&lt;&gt;0,INT(0.14354*POWER(((10*Q3749)-220),1.4)),0),"")</f>
        <v/>
      </c>
      <c r="AE3749" s="190" t="str">
        <f>IFERROR(IF(T3749&lt;&gt;0,INT(51.39*POWER((T3749-1.5),1.05)),0),"")</f>
        <v/>
      </c>
      <c r="AF3749" s="190">
        <f>IF(U3749&lt;&gt;0,INT(0.8465*POWER(((100*U3749)-75),1.42)),0)</f>
        <v>0</v>
      </c>
      <c r="AG3749" s="190" t="str">
        <f>IFERROR(IF(X3749&lt;&gt;0,INT(1.53775*POWER((82-X3749),1.81)),0),"")</f>
        <v/>
      </c>
      <c r="AH3749" s="190" t="str">
        <f>IF(Y3749="","",IF(Y3749&lt;&gt;0,INT(5.74352*POWER((28.5-Y3749),1.92)),0))</f>
        <v/>
      </c>
      <c r="AI3749" s="190">
        <f>IF(Z3749&lt;&gt;0,INT(12.91*POWER((Z3749-4),1.1)),0)</f>
        <v>0</v>
      </c>
      <c r="AJ3749" s="190" t="str">
        <f>IF(AA3749="","",IF(AA3749&lt;&gt;0,INT(0.2797*POWER(((100*AA3749)),1.35)),0))</f>
        <v/>
      </c>
      <c r="AK3749" s="191" t="str">
        <f>IF(AB3749="","",IF(AB3749&lt;&gt;0,INT(100.14*POWER((AB3749-1),1.08)),0))</f>
        <v/>
      </c>
      <c r="AL3749" s="192">
        <f>COUNT(J3749,Q3749,T3749,X3749,Y3749,AA3749,AB3749)</f>
        <v>0</v>
      </c>
      <c r="AM3749" s="193" t="str">
        <f>IF(AL3749=0,"",SUM(AC3749:AK3749))</f>
        <v/>
      </c>
    </row>
    <row r="3750" spans="1:39" customFormat="1" outlineLevel="1">
      <c r="B3750" s="256"/>
      <c r="C3750" s="124" t="s">
        <v>65</v>
      </c>
      <c r="D3750" s="33"/>
      <c r="E3750" s="33"/>
      <c r="F3750" s="33"/>
      <c r="G3750" s="33"/>
      <c r="H3750" s="18"/>
      <c r="I3750" s="44"/>
      <c r="J3750" s="107" t="str">
        <f>IFERROR((J3747-J3749)/J3749*100%,"")</f>
        <v/>
      </c>
      <c r="K3750" s="107" t="str">
        <f t="shared" ref="K3750:T3750" si="16586">IFERROR((K3749-K3747)/K3749*100%,"")</f>
        <v/>
      </c>
      <c r="L3750" s="107" t="str">
        <f t="shared" si="16586"/>
        <v/>
      </c>
      <c r="M3750" s="107" t="str">
        <f t="shared" si="16586"/>
        <v/>
      </c>
      <c r="N3750" s="107" t="str">
        <f t="shared" si="16586"/>
        <v/>
      </c>
      <c r="O3750" s="107" t="str">
        <f t="shared" si="16586"/>
        <v/>
      </c>
      <c r="P3750" s="107" t="str">
        <f t="shared" si="16586"/>
        <v/>
      </c>
      <c r="Q3750" s="107" t="str">
        <f t="shared" si="16586"/>
        <v/>
      </c>
      <c r="R3750" s="107" t="str">
        <f t="shared" si="16586"/>
        <v/>
      </c>
      <c r="S3750" s="107" t="str">
        <f t="shared" si="16586"/>
        <v/>
      </c>
      <c r="T3750" s="107" t="str">
        <f t="shared" si="16586"/>
        <v/>
      </c>
      <c r="U3750" s="107" t="str">
        <f t="shared" ref="U3750" si="16587">IFERROR((U3749-U3748)/U3749*100%,"")</f>
        <v/>
      </c>
      <c r="V3750" s="107" t="str">
        <f>IFERROR((V3747-V3749)/V3749*100%,"")</f>
        <v/>
      </c>
      <c r="W3750" s="107" t="str">
        <f>IFERROR((W3747-W3749)/W3749*100%,"")</f>
        <v/>
      </c>
      <c r="X3750" s="107" t="str">
        <f>IFERROR((X3747-X3749)/X3749*100%,"")</f>
        <v/>
      </c>
      <c r="Y3750" s="107" t="str">
        <f>IFERROR((Y3747-Y3749)/Y3749*100%,"")</f>
        <v/>
      </c>
      <c r="Z3750" s="107" t="str">
        <f t="shared" ref="Z3750" si="16588">IFERROR((Z3749-Z3748)/Z3749*100%,"")</f>
        <v/>
      </c>
      <c r="AA3750" s="107" t="str">
        <f>IFERROR((AA3749-AA3747)/AA3749*100%,"")</f>
        <v/>
      </c>
      <c r="AB3750" s="107" t="str">
        <f>IFERROR((AB3749-AB3747)/AB3749*100%,"")</f>
        <v/>
      </c>
      <c r="AC3750" s="194" t="str">
        <f t="shared" ref="AC3750" si="16589">IFERROR((AC3749-AC3748)/AC3749*100%,"")</f>
        <v/>
      </c>
      <c r="AD3750" s="194" t="str">
        <f t="shared" ref="AD3750" si="16590">IFERROR((AD3749-AD3748)/AD3749*100%,"")</f>
        <v/>
      </c>
      <c r="AE3750" s="194" t="str">
        <f t="shared" ref="AE3750" si="16591">IFERROR((AE3749-AE3748)/AE3749*100%,"")</f>
        <v/>
      </c>
      <c r="AF3750" s="194" t="str">
        <f t="shared" ref="AF3750" si="16592">IFERROR((AF3749-AF3748)/AF3749*100%,"")</f>
        <v/>
      </c>
      <c r="AG3750" s="194" t="str">
        <f t="shared" ref="AG3750" si="16593">IFERROR((AG3749-AG3748)/AG3749*100%,"")</f>
        <v/>
      </c>
      <c r="AH3750" s="194" t="str">
        <f t="shared" ref="AH3750" si="16594">IFERROR((AH3749-AH3748)/AH3749*100%,"")</f>
        <v/>
      </c>
      <c r="AI3750" s="194" t="str">
        <f t="shared" ref="AI3750" si="16595">IFERROR((AI3749-AI3748)/AI3749*100%,"")</f>
        <v/>
      </c>
      <c r="AJ3750" s="194" t="str">
        <f t="shared" ref="AJ3750" si="16596">IFERROR((AJ3749-AJ3748)/AJ3749*100%,"")</f>
        <v/>
      </c>
      <c r="AK3750" s="194" t="str">
        <f t="shared" ref="AK3750" si="16597">IFERROR((AK3749-AK3748)/AK3749*100%,"")</f>
        <v/>
      </c>
      <c r="AL3750" s="194" t="str">
        <f t="shared" ref="AL3750" si="16598">IFERROR((AL3749-AL3748)/AL3749*100%,"")</f>
        <v/>
      </c>
      <c r="AM3750" s="227" t="str">
        <f>IFERROR((AM3749-AM3747)/AM3749*100%,"")</f>
        <v/>
      </c>
    </row>
    <row r="3751" spans="1:39" s="6" customFormat="1" outlineLevel="1">
      <c r="A3751" t="str">
        <f>B3734&amp;C3751</f>
        <v>Surname, Forename10</v>
      </c>
      <c r="B3751" s="256"/>
      <c r="C3751" s="125">
        <v>10</v>
      </c>
      <c r="D3751" s="33" t="s">
        <v>22</v>
      </c>
      <c r="E3751" s="33"/>
      <c r="F3751" s="33"/>
      <c r="G3751" s="33"/>
      <c r="H3751" s="18"/>
      <c r="I3751" s="44"/>
      <c r="J3751" s="34"/>
      <c r="K3751" s="34"/>
      <c r="L3751" s="34"/>
      <c r="M3751" s="34"/>
      <c r="N3751" s="34"/>
      <c r="O3751" s="34"/>
      <c r="P3751" s="34"/>
      <c r="Q3751" s="17" t="str">
        <f>IF(SUM(K3751:P3751)=0,"",SUM(K3751:P3751))</f>
        <v/>
      </c>
      <c r="R3751" s="94"/>
      <c r="S3751" s="94"/>
      <c r="T3751" s="17" t="str">
        <f>IF(SUM(R3751:S3751)=0,"",SUM(R3751:S3751))</f>
        <v/>
      </c>
      <c r="U3751" s="17"/>
      <c r="V3751" s="94"/>
      <c r="W3751" s="17"/>
      <c r="X3751" s="94" t="str">
        <f>IFERROR(AVERAGE(V3751:W3751),"")</f>
        <v/>
      </c>
      <c r="Y3751" s="17"/>
      <c r="Z3751" s="17"/>
      <c r="AA3751" s="71"/>
      <c r="AB3751" s="17"/>
      <c r="AC3751" s="190" t="str">
        <f>IF(J3751="","",IF(J3751&lt;&gt;0,INT(25.4347*POWER((18-J3751),1.81)),0))</f>
        <v/>
      </c>
      <c r="AD3751" s="190" t="str">
        <f>IFERROR(IF(Q3751&lt;&gt;0,INT(0.14354*POWER(((10*Q3751)-220),1.4)),0),"")</f>
        <v/>
      </c>
      <c r="AE3751" s="190" t="str">
        <f>IFERROR(IF(T3751&lt;&gt;0,INT(51.39*POWER((T3751-1.5),1.05)),0),"")</f>
        <v/>
      </c>
      <c r="AF3751" s="190">
        <f>IF(U3751&lt;&gt;0,INT(0.8465*POWER(((100*U3751)-75),1.42)),0)</f>
        <v>0</v>
      </c>
      <c r="AG3751" s="190" t="str">
        <f>IFERROR(IF(X3751&lt;&gt;0,INT(1.53775*POWER((82-X3751),1.81)),0),"")</f>
        <v/>
      </c>
      <c r="AH3751" s="190" t="str">
        <f>IF(Y3751="","",IF(Y3751&lt;&gt;0,INT(5.74352*POWER((28.5-Y3751),1.92)),0))</f>
        <v/>
      </c>
      <c r="AI3751" s="190">
        <f>IF(Z3751&lt;&gt;0,INT(12.91*POWER((Z3751-4),1.1)),0)</f>
        <v>0</v>
      </c>
      <c r="AJ3751" s="190" t="str">
        <f>IF(AA3751="","",IF(AA3751&lt;&gt;0,INT(0.2797*POWER(((100*AA3751)),1.35)),0))</f>
        <v/>
      </c>
      <c r="AK3751" s="191" t="str">
        <f>IF(AB3751="","",IF(AB3751&lt;&gt;0,INT(100.14*POWER((AB3751-1),1.08)),0))</f>
        <v/>
      </c>
      <c r="AL3751" s="192">
        <f>COUNT(J3751,Q3751,T3751,X3751,Y3751,AA3751,AB3751)</f>
        <v>0</v>
      </c>
      <c r="AM3751" s="193" t="str">
        <f>IF(AL3751=0,"",SUM(AC3751:AK3751))</f>
        <v/>
      </c>
    </row>
    <row r="3752" spans="1:39" s="6" customFormat="1" outlineLevel="1">
      <c r="A3752"/>
      <c r="B3752" s="257"/>
      <c r="C3752" s="126" t="s">
        <v>65</v>
      </c>
      <c r="D3752" s="33"/>
      <c r="E3752" s="33"/>
      <c r="F3752" s="33"/>
      <c r="G3752" s="33"/>
      <c r="H3752" s="18"/>
      <c r="I3752" s="44"/>
      <c r="J3752" s="107" t="str">
        <f>IFERROR((J3749-J3751)/J3751*100%,"")</f>
        <v/>
      </c>
      <c r="K3752" s="107" t="str">
        <f t="shared" ref="K3752:T3752" si="16599">IFERROR((K3751-K3749)/K3751*100%,"")</f>
        <v/>
      </c>
      <c r="L3752" s="107" t="str">
        <f t="shared" si="16599"/>
        <v/>
      </c>
      <c r="M3752" s="107" t="str">
        <f t="shared" si="16599"/>
        <v/>
      </c>
      <c r="N3752" s="107" t="str">
        <f t="shared" si="16599"/>
        <v/>
      </c>
      <c r="O3752" s="107" t="str">
        <f t="shared" si="16599"/>
        <v/>
      </c>
      <c r="P3752" s="107" t="str">
        <f t="shared" si="16599"/>
        <v/>
      </c>
      <c r="Q3752" s="107" t="str">
        <f t="shared" si="16599"/>
        <v/>
      </c>
      <c r="R3752" s="107" t="str">
        <f t="shared" si="16599"/>
        <v/>
      </c>
      <c r="S3752" s="107" t="str">
        <f t="shared" si="16599"/>
        <v/>
      </c>
      <c r="T3752" s="107" t="str">
        <f t="shared" si="16599"/>
        <v/>
      </c>
      <c r="U3752" s="107" t="str">
        <f t="shared" ref="U3752" si="16600">IFERROR((U3751-U3750)/U3751*100%,"")</f>
        <v/>
      </c>
      <c r="V3752" s="107" t="str">
        <f>IFERROR((V3749-V3751)/V3751*100%,"")</f>
        <v/>
      </c>
      <c r="W3752" s="107" t="str">
        <f>IFERROR((W3749-W3751)/W3751*100%,"")</f>
        <v/>
      </c>
      <c r="X3752" s="107" t="str">
        <f>IFERROR((X3749-X3751)/X3751*100%,"")</f>
        <v/>
      </c>
      <c r="Y3752" s="107" t="str">
        <f>IFERROR((Y3749-Y3751)/Y3751*100%,"")</f>
        <v/>
      </c>
      <c r="Z3752" s="107" t="str">
        <f t="shared" ref="Z3752" si="16601">IFERROR((Z3751-Z3750)/Z3751*100%,"")</f>
        <v/>
      </c>
      <c r="AA3752" s="107" t="str">
        <f>IFERROR((AA3751-AA3749)/AA3751*100%,"")</f>
        <v/>
      </c>
      <c r="AB3752" s="107" t="str">
        <f>IFERROR((AB3751-AB3749)/AB3751*100%,"")</f>
        <v/>
      </c>
      <c r="AC3752" s="194" t="str">
        <f t="shared" ref="AC3752" si="16602">IFERROR((AC3751-AC3750)/AC3751*100%,"")</f>
        <v/>
      </c>
      <c r="AD3752" s="194" t="str">
        <f t="shared" ref="AD3752" si="16603">IFERROR((AD3751-AD3750)/AD3751*100%,"")</f>
        <v/>
      </c>
      <c r="AE3752" s="194" t="str">
        <f t="shared" ref="AE3752" si="16604">IFERROR((AE3751-AE3750)/AE3751*100%,"")</f>
        <v/>
      </c>
      <c r="AF3752" s="194" t="str">
        <f t="shared" ref="AF3752" si="16605">IFERROR((AF3751-AF3750)/AF3751*100%,"")</f>
        <v/>
      </c>
      <c r="AG3752" s="194" t="str">
        <f t="shared" ref="AG3752" si="16606">IFERROR((AG3751-AG3750)/AG3751*100%,"")</f>
        <v/>
      </c>
      <c r="AH3752" s="194" t="str">
        <f t="shared" ref="AH3752" si="16607">IFERROR((AH3751-AH3750)/AH3751*100%,"")</f>
        <v/>
      </c>
      <c r="AI3752" s="194" t="str">
        <f t="shared" ref="AI3752" si="16608">IFERROR((AI3751-AI3750)/AI3751*100%,"")</f>
        <v/>
      </c>
      <c r="AJ3752" s="194" t="str">
        <f t="shared" ref="AJ3752" si="16609">IFERROR((AJ3751-AJ3750)/AJ3751*100%,"")</f>
        <v/>
      </c>
      <c r="AK3752" s="194" t="str">
        <f t="shared" ref="AK3752" si="16610">IFERROR((AK3751-AK3750)/AK3751*100%,"")</f>
        <v/>
      </c>
      <c r="AL3752" s="194" t="str">
        <f t="shared" ref="AL3752" si="16611">IFERROR((AL3751-AL3750)/AL3751*100%,"")</f>
        <v/>
      </c>
      <c r="AM3752" s="227" t="str">
        <f>IFERROR((AM3751-AM3749)/AM3751*100%,"")</f>
        <v/>
      </c>
    </row>
    <row r="3753" spans="1:39" s="45" customFormat="1" outlineLevel="1">
      <c r="B3753" s="115"/>
      <c r="C3753" s="32"/>
      <c r="D3753" s="33"/>
      <c r="E3753" s="33"/>
      <c r="F3753" s="33"/>
      <c r="G3753" s="33"/>
      <c r="H3753" s="18"/>
      <c r="I3753" s="44"/>
      <c r="J3753" s="34"/>
      <c r="K3753" s="34"/>
      <c r="L3753" s="34"/>
      <c r="M3753" s="34"/>
      <c r="N3753" s="34"/>
      <c r="O3753" s="34"/>
      <c r="P3753" s="34"/>
      <c r="Q3753" s="34"/>
      <c r="R3753" s="34"/>
      <c r="S3753" s="34"/>
      <c r="T3753" s="34"/>
      <c r="U3753" s="34"/>
      <c r="V3753" s="34"/>
      <c r="W3753" s="34"/>
      <c r="X3753" s="34"/>
      <c r="Y3753" s="34"/>
      <c r="Z3753" s="34"/>
      <c r="AA3753" s="34"/>
      <c r="AB3753" s="34"/>
      <c r="AC3753" s="195"/>
      <c r="AD3753" s="196"/>
      <c r="AE3753" s="196"/>
      <c r="AF3753" s="196"/>
      <c r="AG3753" s="196"/>
      <c r="AH3753" s="196"/>
      <c r="AI3753" s="196"/>
      <c r="AJ3753" s="196"/>
      <c r="AK3753" s="197"/>
      <c r="AL3753" s="196"/>
      <c r="AM3753" s="198"/>
    </row>
    <row r="3754" spans="1:39" s="6" customFormat="1" outlineLevel="1">
      <c r="B3754" s="116"/>
      <c r="C3754" s="35"/>
      <c r="D3754" s="36"/>
      <c r="E3754" s="36"/>
      <c r="F3754" s="36"/>
      <c r="G3754" s="36"/>
      <c r="H3754" s="37"/>
      <c r="I3754" s="38" t="s">
        <v>24</v>
      </c>
      <c r="J3754" s="21" t="e">
        <f>AVERAGE(J3734:J3735,J3737,J3739,J3741,J3743,J3745,J3747,J3749,J3751)</f>
        <v>#DIV/0!</v>
      </c>
      <c r="K3754" s="21" t="e">
        <f t="shared" ref="K3754:AB3754" si="16612">AVERAGE(K3734:K3735,K3737,K3739,K3741,K3743,K3745,K3747,K3749,K3751)</f>
        <v>#DIV/0!</v>
      </c>
      <c r="L3754" s="21" t="e">
        <f t="shared" si="16612"/>
        <v>#DIV/0!</v>
      </c>
      <c r="M3754" s="21" t="e">
        <f t="shared" si="16612"/>
        <v>#DIV/0!</v>
      </c>
      <c r="N3754" s="21" t="e">
        <f t="shared" si="16612"/>
        <v>#DIV/0!</v>
      </c>
      <c r="O3754" s="21" t="e">
        <f t="shared" si="16612"/>
        <v>#DIV/0!</v>
      </c>
      <c r="P3754" s="21" t="e">
        <f t="shared" si="16612"/>
        <v>#DIV/0!</v>
      </c>
      <c r="Q3754" s="21">
        <f t="shared" si="16612"/>
        <v>0</v>
      </c>
      <c r="R3754" s="21" t="e">
        <f t="shared" si="16612"/>
        <v>#DIV/0!</v>
      </c>
      <c r="S3754" s="21" t="e">
        <f t="shared" si="16612"/>
        <v>#DIV/0!</v>
      </c>
      <c r="T3754" s="21">
        <f t="shared" si="16612"/>
        <v>0</v>
      </c>
      <c r="U3754" s="21" t="e">
        <f t="shared" si="16612"/>
        <v>#DIV/0!</v>
      </c>
      <c r="V3754" s="21" t="e">
        <f t="shared" si="16612"/>
        <v>#DIV/0!</v>
      </c>
      <c r="W3754" s="21" t="e">
        <f t="shared" si="16612"/>
        <v>#DIV/0!</v>
      </c>
      <c r="X3754" s="21" t="e">
        <f t="shared" si="16612"/>
        <v>#DIV/0!</v>
      </c>
      <c r="Y3754" s="21" t="e">
        <f t="shared" si="16612"/>
        <v>#DIV/0!</v>
      </c>
      <c r="Z3754" s="21" t="e">
        <f t="shared" si="16612"/>
        <v>#DIV/0!</v>
      </c>
      <c r="AA3754" s="21" t="e">
        <f t="shared" si="16612"/>
        <v>#DIV/0!</v>
      </c>
      <c r="AB3754" s="21" t="e">
        <f t="shared" si="16612"/>
        <v>#DIV/0!</v>
      </c>
      <c r="AC3754" s="199"/>
      <c r="AD3754" s="200"/>
      <c r="AE3754" s="200"/>
      <c r="AF3754" s="200"/>
      <c r="AG3754" s="200"/>
      <c r="AH3754" s="200"/>
      <c r="AI3754" s="200"/>
      <c r="AJ3754" s="200"/>
      <c r="AK3754" s="201"/>
      <c r="AL3754" s="200"/>
      <c r="AM3754" s="202"/>
    </row>
    <row r="3755" spans="1:39" s="6" customFormat="1" outlineLevel="1">
      <c r="B3755" s="116"/>
      <c r="C3755" s="35"/>
      <c r="D3755" s="36"/>
      <c r="E3755" s="36"/>
      <c r="F3755" s="36"/>
      <c r="G3755" s="36"/>
      <c r="H3755" s="37"/>
      <c r="I3755" s="38" t="s">
        <v>26</v>
      </c>
      <c r="J3755" s="21">
        <f>MIN(J3734:J3735,J3737,J3739,J3741,J3743,J3745,J3747,J3749,J3751)</f>
        <v>0</v>
      </c>
      <c r="K3755" s="21">
        <f t="shared" ref="K3755:AB3755" si="16613">MIN(K3734:K3735,K3737,K3739,K3741,K3743,K3745,K3747,K3749,K3751)</f>
        <v>0</v>
      </c>
      <c r="L3755" s="21">
        <f t="shared" si="16613"/>
        <v>0</v>
      </c>
      <c r="M3755" s="21">
        <f t="shared" si="16613"/>
        <v>0</v>
      </c>
      <c r="N3755" s="21">
        <f t="shared" si="16613"/>
        <v>0</v>
      </c>
      <c r="O3755" s="21">
        <f t="shared" si="16613"/>
        <v>0</v>
      </c>
      <c r="P3755" s="21">
        <f t="shared" si="16613"/>
        <v>0</v>
      </c>
      <c r="Q3755" s="21">
        <f t="shared" si="16613"/>
        <v>0</v>
      </c>
      <c r="R3755" s="21">
        <f t="shared" si="16613"/>
        <v>0</v>
      </c>
      <c r="S3755" s="21">
        <f t="shared" si="16613"/>
        <v>0</v>
      </c>
      <c r="T3755" s="21">
        <f t="shared" si="16613"/>
        <v>0</v>
      </c>
      <c r="U3755" s="21">
        <f t="shared" si="16613"/>
        <v>0</v>
      </c>
      <c r="V3755" s="21">
        <f t="shared" si="16613"/>
        <v>0</v>
      </c>
      <c r="W3755" s="21">
        <f t="shared" si="16613"/>
        <v>0</v>
      </c>
      <c r="X3755" s="21" t="e">
        <f t="shared" si="16613"/>
        <v>#DIV/0!</v>
      </c>
      <c r="Y3755" s="21">
        <f t="shared" si="16613"/>
        <v>0</v>
      </c>
      <c r="Z3755" s="21">
        <f t="shared" si="16613"/>
        <v>0</v>
      </c>
      <c r="AA3755" s="21">
        <f t="shared" si="16613"/>
        <v>0</v>
      </c>
      <c r="AB3755" s="21">
        <f t="shared" si="16613"/>
        <v>0</v>
      </c>
      <c r="AC3755" s="199"/>
      <c r="AD3755" s="200"/>
      <c r="AE3755" s="200"/>
      <c r="AF3755" s="200"/>
      <c r="AG3755" s="200"/>
      <c r="AH3755" s="200"/>
      <c r="AI3755" s="200"/>
      <c r="AJ3755" s="200"/>
      <c r="AK3755" s="201"/>
      <c r="AL3755" s="200"/>
      <c r="AM3755" s="202"/>
    </row>
    <row r="3756" spans="1:39" s="6" customFormat="1" outlineLevel="1">
      <c r="B3756" s="116"/>
      <c r="C3756" s="35"/>
      <c r="D3756" s="36"/>
      <c r="E3756" s="36"/>
      <c r="F3756" s="36"/>
      <c r="G3756" s="36"/>
      <c r="H3756" s="37"/>
      <c r="I3756" s="38" t="s">
        <v>25</v>
      </c>
      <c r="J3756" s="21">
        <f>MAX(J3734:J3735,J3737,J3739,J3741,J3743,J3745,J3747,J3749,J3751)</f>
        <v>0</v>
      </c>
      <c r="K3756" s="21">
        <f t="shared" ref="K3756:AB3756" si="16614">MAX(K3734:K3735,K3737,K3739,K3741,K3743,K3745,K3747,K3749,K3751)</f>
        <v>0</v>
      </c>
      <c r="L3756" s="21">
        <f t="shared" si="16614"/>
        <v>0</v>
      </c>
      <c r="M3756" s="21">
        <f t="shared" si="16614"/>
        <v>0</v>
      </c>
      <c r="N3756" s="21">
        <f t="shared" si="16614"/>
        <v>0</v>
      </c>
      <c r="O3756" s="21">
        <f t="shared" si="16614"/>
        <v>0</v>
      </c>
      <c r="P3756" s="21">
        <f t="shared" si="16614"/>
        <v>0</v>
      </c>
      <c r="Q3756" s="21">
        <f t="shared" si="16614"/>
        <v>0</v>
      </c>
      <c r="R3756" s="21">
        <f t="shared" si="16614"/>
        <v>0</v>
      </c>
      <c r="S3756" s="21">
        <f t="shared" si="16614"/>
        <v>0</v>
      </c>
      <c r="T3756" s="21">
        <f t="shared" si="16614"/>
        <v>0</v>
      </c>
      <c r="U3756" s="21">
        <f t="shared" si="16614"/>
        <v>0</v>
      </c>
      <c r="V3756" s="21">
        <f t="shared" si="16614"/>
        <v>0</v>
      </c>
      <c r="W3756" s="21">
        <f t="shared" si="16614"/>
        <v>0</v>
      </c>
      <c r="X3756" s="21" t="e">
        <f t="shared" si="16614"/>
        <v>#DIV/0!</v>
      </c>
      <c r="Y3756" s="21">
        <f t="shared" si="16614"/>
        <v>0</v>
      </c>
      <c r="Z3756" s="21">
        <f t="shared" si="16614"/>
        <v>0</v>
      </c>
      <c r="AA3756" s="21">
        <f t="shared" si="16614"/>
        <v>0</v>
      </c>
      <c r="AB3756" s="21">
        <f t="shared" si="16614"/>
        <v>0</v>
      </c>
      <c r="AC3756" s="199"/>
      <c r="AD3756" s="200"/>
      <c r="AE3756" s="200"/>
      <c r="AF3756" s="200"/>
      <c r="AG3756" s="200"/>
      <c r="AH3756" s="200"/>
      <c r="AI3756" s="200"/>
      <c r="AJ3756" s="200"/>
      <c r="AK3756" s="201"/>
      <c r="AL3756" s="200"/>
      <c r="AM3756" s="202"/>
    </row>
    <row r="3757" spans="1:39" s="6" customFormat="1" outlineLevel="1">
      <c r="B3757" s="116"/>
      <c r="C3757" s="35"/>
      <c r="D3757" s="36"/>
      <c r="E3757" s="36"/>
      <c r="F3757" s="36"/>
      <c r="G3757" s="36"/>
      <c r="H3757" s="37"/>
      <c r="I3757" s="38"/>
      <c r="J3757" s="21"/>
      <c r="K3757" s="21"/>
      <c r="L3757" s="21"/>
      <c r="M3757" s="21"/>
      <c r="N3757" s="21"/>
      <c r="O3757" s="21"/>
      <c r="P3757" s="21"/>
      <c r="Q3757" s="21"/>
      <c r="R3757" s="21"/>
      <c r="S3757" s="21"/>
      <c r="T3757" s="21"/>
      <c r="U3757" s="21"/>
      <c r="V3757" s="21"/>
      <c r="W3757" s="21"/>
      <c r="X3757" s="21"/>
      <c r="Y3757" s="21"/>
      <c r="Z3757" s="21"/>
      <c r="AA3757" s="21"/>
      <c r="AB3757" s="21"/>
      <c r="AC3757" s="200"/>
      <c r="AD3757" s="200"/>
      <c r="AE3757" s="200"/>
      <c r="AF3757" s="200"/>
      <c r="AG3757" s="200"/>
      <c r="AH3757" s="200"/>
      <c r="AI3757" s="200"/>
      <c r="AJ3757" s="200"/>
      <c r="AK3757" s="200"/>
      <c r="AL3757" s="200"/>
      <c r="AM3757" s="202"/>
    </row>
    <row r="3758" spans="1:39" s="31" customFormat="1" ht="16.5" outlineLevel="1" thickBot="1">
      <c r="B3758" s="117"/>
      <c r="C3758" s="39"/>
      <c r="D3758" s="40"/>
      <c r="E3758" s="40"/>
      <c r="F3758" s="40"/>
      <c r="G3758" s="40"/>
      <c r="H3758" s="41"/>
      <c r="I3758" s="42"/>
      <c r="J3758" s="43"/>
      <c r="K3758" s="43"/>
      <c r="L3758" s="43"/>
      <c r="M3758" s="43"/>
      <c r="N3758" s="43"/>
      <c r="O3758" s="43"/>
      <c r="P3758" s="43"/>
      <c r="Q3758" s="43"/>
      <c r="R3758" s="43"/>
      <c r="S3758" s="43"/>
      <c r="T3758" s="43"/>
      <c r="U3758" s="43"/>
      <c r="V3758" s="43"/>
      <c r="W3758" s="43"/>
      <c r="X3758" s="43"/>
      <c r="Y3758" s="43"/>
      <c r="Z3758" s="43"/>
      <c r="AA3758" s="43"/>
      <c r="AB3758" s="43"/>
      <c r="AC3758" s="204"/>
      <c r="AD3758" s="204"/>
      <c r="AE3758" s="204"/>
      <c r="AF3758" s="204"/>
      <c r="AG3758" s="204"/>
      <c r="AH3758" s="204"/>
      <c r="AI3758" s="204"/>
      <c r="AJ3758" s="204"/>
      <c r="AK3758" s="204"/>
      <c r="AL3758" s="204"/>
      <c r="AM3758" s="205"/>
    </row>
    <row r="3759" spans="1:39" customFormat="1">
      <c r="B3759" s="118"/>
      <c r="C3759" s="28"/>
      <c r="D3759" s="19"/>
      <c r="E3759" s="19"/>
      <c r="F3759" s="19"/>
      <c r="G3759" s="19"/>
      <c r="H3759" s="29"/>
      <c r="I3759" s="20"/>
      <c r="J3759" s="30"/>
      <c r="K3759" s="30"/>
      <c r="L3759" s="30"/>
      <c r="M3759" s="30"/>
      <c r="N3759" s="30"/>
      <c r="O3759" s="30"/>
      <c r="P3759" s="30"/>
      <c r="Q3759" s="30"/>
      <c r="R3759" s="30"/>
      <c r="S3759" s="30"/>
      <c r="T3759" s="30"/>
      <c r="U3759" s="30"/>
      <c r="V3759" s="30"/>
      <c r="W3759" s="30"/>
      <c r="X3759" s="30"/>
      <c r="Y3759" s="30"/>
      <c r="Z3759" s="30"/>
      <c r="AA3759" s="30"/>
      <c r="AB3759" s="30"/>
      <c r="AC3759" s="206"/>
      <c r="AD3759" s="206"/>
      <c r="AE3759" s="206"/>
      <c r="AF3759" s="206"/>
      <c r="AG3759" s="206"/>
      <c r="AH3759" s="206"/>
      <c r="AI3759" s="206"/>
      <c r="AJ3759" s="206"/>
      <c r="AK3759" s="206"/>
      <c r="AL3759" s="206"/>
      <c r="AM3759" s="207"/>
    </row>
    <row r="3760" spans="1:39" customFormat="1" outlineLevel="1">
      <c r="B3760" s="114" t="s">
        <v>41</v>
      </c>
      <c r="C3760" s="28"/>
      <c r="D3760" s="19"/>
      <c r="E3760" s="19"/>
      <c r="F3760" s="19"/>
      <c r="G3760" s="19"/>
      <c r="H3760" s="29"/>
      <c r="I3760" s="20"/>
      <c r="J3760" s="30"/>
      <c r="K3760" s="30"/>
      <c r="L3760" s="30"/>
      <c r="M3760" s="30"/>
      <c r="N3760" s="30"/>
      <c r="O3760" s="30"/>
      <c r="P3760" s="30"/>
      <c r="Q3760" s="30"/>
      <c r="R3760" s="30"/>
      <c r="S3760" s="30"/>
      <c r="T3760" s="30"/>
      <c r="U3760" s="30"/>
      <c r="V3760" s="30"/>
      <c r="W3760" s="30"/>
      <c r="X3760" s="30"/>
      <c r="Y3760" s="30"/>
      <c r="Z3760" s="30"/>
      <c r="AA3760" s="30"/>
      <c r="AB3760" s="30"/>
      <c r="AC3760" s="206"/>
      <c r="AD3760" s="206"/>
      <c r="AE3760" s="206"/>
      <c r="AF3760" s="206"/>
      <c r="AG3760" s="206"/>
      <c r="AH3760" s="206"/>
      <c r="AI3760" s="206"/>
      <c r="AJ3760" s="206"/>
      <c r="AK3760" s="206"/>
      <c r="AL3760" s="206"/>
      <c r="AM3760" s="207"/>
    </row>
    <row r="3761" spans="1:39" customFormat="1" outlineLevel="1">
      <c r="A3761" t="str">
        <f>B3761&amp;C3761</f>
        <v>Surname, Forename1</v>
      </c>
      <c r="B3761" s="255" t="s">
        <v>28</v>
      </c>
      <c r="C3761" s="122">
        <v>1</v>
      </c>
      <c r="D3761" s="26" t="s">
        <v>22</v>
      </c>
      <c r="E3761" s="103"/>
      <c r="F3761" s="103"/>
      <c r="G3761" s="103"/>
      <c r="H3761" s="16"/>
      <c r="I3761" s="16"/>
      <c r="J3761" s="17"/>
      <c r="K3761" s="94"/>
      <c r="L3761" s="94"/>
      <c r="M3761" s="94"/>
      <c r="N3761" s="94"/>
      <c r="O3761" s="94"/>
      <c r="P3761" s="94"/>
      <c r="Q3761" s="17">
        <f>SUM(K3761:P3761)</f>
        <v>0</v>
      </c>
      <c r="R3761" s="94"/>
      <c r="S3761" s="94"/>
      <c r="T3761" s="17">
        <f>SUM(R3761:S3761)</f>
        <v>0</v>
      </c>
      <c r="U3761" s="17"/>
      <c r="V3761" s="94"/>
      <c r="W3761" s="17"/>
      <c r="X3761" s="94" t="e">
        <f>AVERAGE(V3761:W3761)</f>
        <v>#DIV/0!</v>
      </c>
      <c r="Y3761" s="17"/>
      <c r="Z3761" s="17"/>
      <c r="AA3761" s="17"/>
      <c r="AB3761" s="17"/>
      <c r="AC3761" s="190">
        <f>IF(J3761&lt;&gt;0,INT(25.4347*POWER((18-J3761),1.81)),0)</f>
        <v>0</v>
      </c>
      <c r="AD3761" s="190">
        <f>IF(Q3761&lt;&gt;0,INT(0.14354*POWER(((10*Q3761)-220),1.4)),0)</f>
        <v>0</v>
      </c>
      <c r="AE3761" s="190">
        <f>IF(T3761&lt;&gt;0,INT(51.39*POWER((T3761-1.5),1.05)),0)</f>
        <v>0</v>
      </c>
      <c r="AF3761" s="190">
        <f>IF(U3761&lt;&gt;0,INT(0.8465*POWER(((100*U3761)-75),1.42)),0)</f>
        <v>0</v>
      </c>
      <c r="AG3761" s="190" t="e">
        <f>IF(X3761&lt;&gt;0,INT(1.53775*POWER((82-X3761),1.81)),0)</f>
        <v>#DIV/0!</v>
      </c>
      <c r="AH3761" s="190">
        <f>IF(Y3761&lt;&gt;0,INT(5.74352*POWER((28.5-Y3761),1.92)),0)</f>
        <v>0</v>
      </c>
      <c r="AI3761" s="190">
        <f>IF(Z3761&lt;&gt;0,INT(12.91*POWER((Z3761-4),1.1)),0)</f>
        <v>0</v>
      </c>
      <c r="AJ3761" s="190">
        <f>IF(AA3761&lt;&gt;0,INT(0.2797*POWER(((100*AA3761)),1.35)),0)</f>
        <v>0</v>
      </c>
      <c r="AK3761" s="191">
        <f>IF(AB3761&lt;&gt;0,INT(100.14*POWER((AB3761-1),1.08)),0)</f>
        <v>0</v>
      </c>
      <c r="AL3761" s="208">
        <v>7</v>
      </c>
      <c r="AM3761" s="193" t="e">
        <f>SUM(AC3761:AK3761)</f>
        <v>#DIV/0!</v>
      </c>
    </row>
    <row r="3762" spans="1:39" customFormat="1" outlineLevel="1">
      <c r="A3762" t="str">
        <f>B3761&amp;C3762</f>
        <v>Surname, Forename2</v>
      </c>
      <c r="B3762" s="256"/>
      <c r="C3762" s="123">
        <v>2</v>
      </c>
      <c r="D3762" s="26" t="s">
        <v>22</v>
      </c>
      <c r="E3762" s="103"/>
      <c r="F3762" s="103"/>
      <c r="G3762" s="103"/>
      <c r="H3762" s="15"/>
      <c r="I3762" s="16"/>
      <c r="J3762" s="17"/>
      <c r="K3762" s="94"/>
      <c r="L3762" s="94"/>
      <c r="M3762" s="94"/>
      <c r="N3762" s="94"/>
      <c r="O3762" s="94"/>
      <c r="P3762" s="94"/>
      <c r="Q3762" s="17" t="str">
        <f>IF(SUM(K3762:P3762)=0,"",SUM(K3762:P3762))</f>
        <v/>
      </c>
      <c r="R3762" s="94"/>
      <c r="S3762" s="94"/>
      <c r="T3762" s="17" t="str">
        <f>IF(SUM(R3762:S3762)=0,"",SUM(R3762:S3762))</f>
        <v/>
      </c>
      <c r="U3762" s="17"/>
      <c r="V3762" s="94"/>
      <c r="W3762" s="17"/>
      <c r="X3762" s="94" t="str">
        <f>IFERROR(AVERAGE(V3762:W3762),"")</f>
        <v/>
      </c>
      <c r="Y3762" s="17"/>
      <c r="Z3762" s="17"/>
      <c r="AA3762" s="71"/>
      <c r="AB3762" s="17"/>
      <c r="AC3762" s="190" t="str">
        <f>IF(J3762="","",IF(J3762&lt;&gt;0,INT(25.4347*POWER((18-J3762),1.81)),0))</f>
        <v/>
      </c>
      <c r="AD3762" s="190" t="str">
        <f>IFERROR(IF(Q3762&lt;&gt;0,INT(0.14354*POWER(((10*Q3762)-220),1.4)),0),"")</f>
        <v/>
      </c>
      <c r="AE3762" s="190" t="str">
        <f>IFERROR(IF(T3762&lt;&gt;0,INT(51.39*POWER((T3762-1.5),1.05)),0),"")</f>
        <v/>
      </c>
      <c r="AF3762" s="190">
        <f>IF(U3762&lt;&gt;0,INT(0.8465*POWER(((100*U3762)-75),1.42)),0)</f>
        <v>0</v>
      </c>
      <c r="AG3762" s="190" t="str">
        <f>IFERROR(IF(X3762&lt;&gt;0,INT(1.53775*POWER((82-X3762),1.81)),0),"")</f>
        <v/>
      </c>
      <c r="AH3762" s="190" t="str">
        <f>IF(Y3762="","",IF(Y3762&lt;&gt;0,INT(5.74352*POWER((28.5-Y3762),1.92)),0))</f>
        <v/>
      </c>
      <c r="AI3762" s="190">
        <f>IF(Z3762&lt;&gt;0,INT(12.91*POWER((Z3762-4),1.1)),0)</f>
        <v>0</v>
      </c>
      <c r="AJ3762" s="190" t="str">
        <f>IF(AA3762="","",IF(AA3762&lt;&gt;0,INT(0.2797*POWER(((100*AA3762)),1.35)),0))</f>
        <v/>
      </c>
      <c r="AK3762" s="191" t="str">
        <f>IF(AB3762="","",IF(AB3762&lt;&gt;0,INT(100.14*POWER((AB3762-1),1.08)),0))</f>
        <v/>
      </c>
      <c r="AL3762" s="192">
        <f>COUNT(J3762,Q3762,T3762,X3762,Y3762,AA3762,AB3762)</f>
        <v>0</v>
      </c>
      <c r="AM3762" s="193" t="str">
        <f>IF(AL3762=0,"",SUM(AC3762:AK3762))</f>
        <v/>
      </c>
    </row>
    <row r="3763" spans="1:39" customFormat="1" outlineLevel="1">
      <c r="B3763" s="256"/>
      <c r="C3763" s="124" t="s">
        <v>65</v>
      </c>
      <c r="D3763" s="103"/>
      <c r="E3763" s="103"/>
      <c r="F3763" s="103"/>
      <c r="G3763" s="103"/>
      <c r="H3763" s="104"/>
      <c r="I3763" s="105"/>
      <c r="J3763" s="107" t="str">
        <f>IFERROR((J3761-J3762)/J3762*100%,"")</f>
        <v/>
      </c>
      <c r="K3763" s="107" t="str">
        <f>IFERROR((K3762-K3761)/K3762*100%,"")</f>
        <v/>
      </c>
      <c r="L3763" s="107" t="str">
        <f t="shared" ref="L3763:S3763" si="16615">IFERROR((L3762-L3761)/L3762*100%,"")</f>
        <v/>
      </c>
      <c r="M3763" s="107" t="str">
        <f t="shared" si="16615"/>
        <v/>
      </c>
      <c r="N3763" s="107" t="str">
        <f t="shared" si="16615"/>
        <v/>
      </c>
      <c r="O3763" s="107" t="str">
        <f t="shared" si="16615"/>
        <v/>
      </c>
      <c r="P3763" s="107" t="str">
        <f t="shared" si="16615"/>
        <v/>
      </c>
      <c r="Q3763" s="107" t="str">
        <f t="shared" si="16615"/>
        <v/>
      </c>
      <c r="R3763" s="107" t="str">
        <f t="shared" si="16615"/>
        <v/>
      </c>
      <c r="S3763" s="107" t="str">
        <f t="shared" si="16615"/>
        <v/>
      </c>
      <c r="T3763" s="107" t="str">
        <f>IFERROR((T3762-T3761)/T3762*100%,"")</f>
        <v/>
      </c>
      <c r="U3763" s="107" t="str">
        <f t="shared" ref="U3763" si="16616">IFERROR((U3762-U3761)/U3762*100%,"")</f>
        <v/>
      </c>
      <c r="V3763" s="107" t="str">
        <f>IFERROR((V3761-V3762)/V3762*100%,"")</f>
        <v/>
      </c>
      <c r="W3763" s="107" t="str">
        <f>IFERROR((W3761-W3762)/W3762*100%,"")</f>
        <v/>
      </c>
      <c r="X3763" s="107" t="str">
        <f>IFERROR((X3761-X3762)/X3762*100%,"")</f>
        <v/>
      </c>
      <c r="Y3763" s="107" t="str">
        <f>IFERROR((Y3761-Y3762)/Y3762*100%,"")</f>
        <v/>
      </c>
      <c r="Z3763" s="107" t="str">
        <f t="shared" ref="Z3763:AB3763" si="16617">IFERROR((Z3762-Z3761)/Z3762*100%,"")</f>
        <v/>
      </c>
      <c r="AA3763" s="107" t="str">
        <f t="shared" si="16617"/>
        <v/>
      </c>
      <c r="AB3763" s="107" t="str">
        <f t="shared" si="16617"/>
        <v/>
      </c>
      <c r="AC3763" s="194" t="str">
        <f t="shared" ref="AC3763" si="16618">IFERROR((AC3762-AC3761)/AC3762*100%,"")</f>
        <v/>
      </c>
      <c r="AD3763" s="194" t="str">
        <f t="shared" ref="AD3763" si="16619">IFERROR((AD3762-AD3761)/AD3762*100%,"")</f>
        <v/>
      </c>
      <c r="AE3763" s="194" t="str">
        <f t="shared" ref="AE3763" si="16620">IFERROR((AE3762-AE3761)/AE3762*100%,"")</f>
        <v/>
      </c>
      <c r="AF3763" s="194" t="str">
        <f t="shared" ref="AF3763" si="16621">IFERROR((AF3762-AF3761)/AF3762*100%,"")</f>
        <v/>
      </c>
      <c r="AG3763" s="194" t="str">
        <f t="shared" ref="AG3763" si="16622">IFERROR((AG3762-AG3761)/AG3762*100%,"")</f>
        <v/>
      </c>
      <c r="AH3763" s="194" t="str">
        <f t="shared" ref="AH3763" si="16623">IFERROR((AH3762-AH3761)/AH3762*100%,"")</f>
        <v/>
      </c>
      <c r="AI3763" s="194" t="str">
        <f t="shared" ref="AI3763" si="16624">IFERROR((AI3762-AI3761)/AI3762*100%,"")</f>
        <v/>
      </c>
      <c r="AJ3763" s="194" t="str">
        <f t="shared" ref="AJ3763" si="16625">IFERROR((AJ3762-AJ3761)/AJ3762*100%,"")</f>
        <v/>
      </c>
      <c r="AK3763" s="194" t="str">
        <f t="shared" ref="AK3763" si="16626">IFERROR((AK3762-AK3761)/AK3762*100%,"")</f>
        <v/>
      </c>
      <c r="AL3763" s="194" t="str">
        <f t="shared" ref="AL3763:AM3763" si="16627">IFERROR((AL3762-AL3761)/AL3762*100%,"")</f>
        <v/>
      </c>
      <c r="AM3763" s="228" t="str">
        <f t="shared" si="16627"/>
        <v/>
      </c>
    </row>
    <row r="3764" spans="1:39" customFormat="1" outlineLevel="1">
      <c r="A3764" t="str">
        <f>B3761&amp;C3764</f>
        <v>Surname, Forename3</v>
      </c>
      <c r="B3764" s="256"/>
      <c r="C3764" s="123">
        <v>3</v>
      </c>
      <c r="D3764" s="26" t="s">
        <v>22</v>
      </c>
      <c r="E3764" s="103"/>
      <c r="F3764" s="103"/>
      <c r="G3764" s="103"/>
      <c r="H3764" s="15"/>
      <c r="I3764" s="16"/>
      <c r="J3764" s="17"/>
      <c r="K3764" s="94"/>
      <c r="L3764" s="94"/>
      <c r="M3764" s="94"/>
      <c r="N3764" s="94"/>
      <c r="O3764" s="94"/>
      <c r="P3764" s="94"/>
      <c r="Q3764" s="17" t="str">
        <f>IF(SUM(K3764:P3764)=0,"",SUM(K3764:P3764))</f>
        <v/>
      </c>
      <c r="R3764" s="94"/>
      <c r="S3764" s="94"/>
      <c r="T3764" s="17" t="str">
        <f>IF(SUM(R3764:S3764)=0,"",SUM(R3764:S3764))</f>
        <v/>
      </c>
      <c r="U3764" s="17"/>
      <c r="V3764" s="94"/>
      <c r="W3764" s="17"/>
      <c r="X3764" s="94" t="str">
        <f>IFERROR(AVERAGE(V3764:W3764),"")</f>
        <v/>
      </c>
      <c r="Y3764" s="17"/>
      <c r="Z3764" s="17"/>
      <c r="AA3764" s="71"/>
      <c r="AB3764" s="17"/>
      <c r="AC3764" s="190" t="str">
        <f>IF(J3764="","",IF(J3764&lt;&gt;0,INT(25.4347*POWER((18-J3764),1.81)),0))</f>
        <v/>
      </c>
      <c r="AD3764" s="190" t="str">
        <f>IFERROR(IF(Q3764&lt;&gt;0,INT(0.14354*POWER(((10*Q3764)-220),1.4)),0),"")</f>
        <v/>
      </c>
      <c r="AE3764" s="190" t="str">
        <f>IFERROR(IF(T3764&lt;&gt;0,INT(51.39*POWER((T3764-1.5),1.05)),0),"")</f>
        <v/>
      </c>
      <c r="AF3764" s="190">
        <f>IF(U3764&lt;&gt;0,INT(0.8465*POWER(((100*U3764)-75),1.42)),0)</f>
        <v>0</v>
      </c>
      <c r="AG3764" s="190" t="str">
        <f>IFERROR(IF(X3764&lt;&gt;0,INT(1.53775*POWER((82-X3764),1.81)),0),"")</f>
        <v/>
      </c>
      <c r="AH3764" s="190" t="str">
        <f>IF(Y3764="","",IF(Y3764&lt;&gt;0,INT(5.74352*POWER((28.5-Y3764),1.92)),0))</f>
        <v/>
      </c>
      <c r="AI3764" s="190">
        <f>IF(Z3764&lt;&gt;0,INT(12.91*POWER((Z3764-4),1.1)),0)</f>
        <v>0</v>
      </c>
      <c r="AJ3764" s="190" t="str">
        <f>IF(AA3764="","",IF(AA3764&lt;&gt;0,INT(0.2797*POWER(((100*AA3764)),1.35)),0))</f>
        <v/>
      </c>
      <c r="AK3764" s="191" t="str">
        <f>IF(AB3764="","",IF(AB3764&lt;&gt;0,INT(100.14*POWER((AB3764-1),1.08)),0))</f>
        <v/>
      </c>
      <c r="AL3764" s="192">
        <f>COUNT(J3764,Q3764,T3764,X3764,Y3764,AA3764,AB3764)</f>
        <v>0</v>
      </c>
      <c r="AM3764" s="193" t="str">
        <f>IF(AL3764=0,"",SUM(AC3764:AK3764))</f>
        <v/>
      </c>
    </row>
    <row r="3765" spans="1:39" customFormat="1" outlineLevel="1">
      <c r="B3765" s="256"/>
      <c r="C3765" s="124" t="s">
        <v>65</v>
      </c>
      <c r="D3765" s="103"/>
      <c r="E3765" s="103"/>
      <c r="F3765" s="103"/>
      <c r="G3765" s="103"/>
      <c r="H3765" s="104"/>
      <c r="I3765" s="105"/>
      <c r="J3765" s="107" t="str">
        <f>IFERROR((J3762-J3764)/J3764*100%,"")</f>
        <v/>
      </c>
      <c r="K3765" s="107" t="str">
        <f t="shared" ref="K3765:T3765" si="16628">IFERROR((K3764-K3762)/K3764*100%,"")</f>
        <v/>
      </c>
      <c r="L3765" s="107" t="str">
        <f t="shared" si="16628"/>
        <v/>
      </c>
      <c r="M3765" s="107" t="str">
        <f t="shared" si="16628"/>
        <v/>
      </c>
      <c r="N3765" s="107" t="str">
        <f t="shared" si="16628"/>
        <v/>
      </c>
      <c r="O3765" s="107" t="str">
        <f t="shared" si="16628"/>
        <v/>
      </c>
      <c r="P3765" s="107" t="str">
        <f t="shared" si="16628"/>
        <v/>
      </c>
      <c r="Q3765" s="107" t="str">
        <f t="shared" si="16628"/>
        <v/>
      </c>
      <c r="R3765" s="107" t="str">
        <f t="shared" si="16628"/>
        <v/>
      </c>
      <c r="S3765" s="107" t="str">
        <f t="shared" si="16628"/>
        <v/>
      </c>
      <c r="T3765" s="107" t="str">
        <f t="shared" si="16628"/>
        <v/>
      </c>
      <c r="U3765" s="107" t="str">
        <f t="shared" ref="U3765" si="16629">IFERROR((U3764-U3763)/U3764*100%,"")</f>
        <v/>
      </c>
      <c r="V3765" s="107" t="str">
        <f>IFERROR((V3762-V3764)/V3764*100%,"")</f>
        <v/>
      </c>
      <c r="W3765" s="107" t="str">
        <f>IFERROR((W3762-W3764)/W3764*100%,"")</f>
        <v/>
      </c>
      <c r="X3765" s="107" t="str">
        <f>IFERROR((X3762-X3764)/X3764*100%,"")</f>
        <v/>
      </c>
      <c r="Y3765" s="107" t="str">
        <f>IFERROR((Y3762-Y3764)/Y3764*100%,"")</f>
        <v/>
      </c>
      <c r="Z3765" s="107" t="str">
        <f t="shared" ref="Z3765" si="16630">IFERROR((Z3764-Z3763)/Z3764*100%,"")</f>
        <v/>
      </c>
      <c r="AA3765" s="107" t="str">
        <f>IFERROR((AA3764-AA3762)/AA3764*100%,"")</f>
        <v/>
      </c>
      <c r="AB3765" s="107" t="str">
        <f>IFERROR((AB3764-AB3762)/AB3764*100%,"")</f>
        <v/>
      </c>
      <c r="AC3765" s="194" t="str">
        <f t="shared" ref="AC3765" si="16631">IFERROR((AC3764-AC3763)/AC3764*100%,"")</f>
        <v/>
      </c>
      <c r="AD3765" s="194" t="str">
        <f t="shared" ref="AD3765" si="16632">IFERROR((AD3764-AD3763)/AD3764*100%,"")</f>
        <v/>
      </c>
      <c r="AE3765" s="194" t="str">
        <f t="shared" ref="AE3765" si="16633">IFERROR((AE3764-AE3763)/AE3764*100%,"")</f>
        <v/>
      </c>
      <c r="AF3765" s="194" t="str">
        <f t="shared" ref="AF3765" si="16634">IFERROR((AF3764-AF3763)/AF3764*100%,"")</f>
        <v/>
      </c>
      <c r="AG3765" s="194" t="str">
        <f t="shared" ref="AG3765" si="16635">IFERROR((AG3764-AG3763)/AG3764*100%,"")</f>
        <v/>
      </c>
      <c r="AH3765" s="194" t="str">
        <f t="shared" ref="AH3765" si="16636">IFERROR((AH3764-AH3763)/AH3764*100%,"")</f>
        <v/>
      </c>
      <c r="AI3765" s="194" t="str">
        <f t="shared" ref="AI3765" si="16637">IFERROR((AI3764-AI3763)/AI3764*100%,"")</f>
        <v/>
      </c>
      <c r="AJ3765" s="194" t="str">
        <f t="shared" ref="AJ3765" si="16638">IFERROR((AJ3764-AJ3763)/AJ3764*100%,"")</f>
        <v/>
      </c>
      <c r="AK3765" s="194" t="str">
        <f t="shared" ref="AK3765" si="16639">IFERROR((AK3764-AK3763)/AK3764*100%,"")</f>
        <v/>
      </c>
      <c r="AL3765" s="194" t="str">
        <f t="shared" ref="AL3765" si="16640">IFERROR((AL3764-AL3763)/AL3764*100%,"")</f>
        <v/>
      </c>
      <c r="AM3765" s="227" t="str">
        <f>IFERROR((AM3764-AM3762)/AM3764*100%,"")</f>
        <v/>
      </c>
    </row>
    <row r="3766" spans="1:39" customFormat="1" outlineLevel="1">
      <c r="A3766" t="str">
        <f>B3761&amp;C3766</f>
        <v>Surname, Forename4</v>
      </c>
      <c r="B3766" s="256"/>
      <c r="C3766" s="123">
        <v>4</v>
      </c>
      <c r="D3766" s="26" t="s">
        <v>22</v>
      </c>
      <c r="E3766" s="103"/>
      <c r="F3766" s="103"/>
      <c r="G3766" s="103"/>
      <c r="H3766" s="15"/>
      <c r="I3766" s="16"/>
      <c r="J3766" s="17"/>
      <c r="K3766" s="94"/>
      <c r="L3766" s="94"/>
      <c r="M3766" s="94"/>
      <c r="N3766" s="94"/>
      <c r="O3766" s="94"/>
      <c r="P3766" s="94"/>
      <c r="Q3766" s="17" t="str">
        <f>IF(SUM(K3766:P3766)=0,"",SUM(K3766:P3766))</f>
        <v/>
      </c>
      <c r="R3766" s="94"/>
      <c r="S3766" s="94"/>
      <c r="T3766" s="17" t="str">
        <f>IF(SUM(R3766:S3766)=0,"",SUM(R3766:S3766))</f>
        <v/>
      </c>
      <c r="U3766" s="17"/>
      <c r="V3766" s="94"/>
      <c r="W3766" s="17"/>
      <c r="X3766" s="94" t="str">
        <f>IFERROR(AVERAGE(V3766:W3766),"")</f>
        <v/>
      </c>
      <c r="Y3766" s="17"/>
      <c r="Z3766" s="17"/>
      <c r="AA3766" s="71"/>
      <c r="AB3766" s="17"/>
      <c r="AC3766" s="190" t="str">
        <f>IF(J3766="","",IF(J3766&lt;&gt;0,INT(25.4347*POWER((18-J3766),1.81)),0))</f>
        <v/>
      </c>
      <c r="AD3766" s="190" t="str">
        <f>IFERROR(IF(Q3766&lt;&gt;0,INT(0.14354*POWER(((10*Q3766)-220),1.4)),0),"")</f>
        <v/>
      </c>
      <c r="AE3766" s="190" t="str">
        <f>IFERROR(IF(T3766&lt;&gt;0,INT(51.39*POWER((T3766-1.5),1.05)),0),"")</f>
        <v/>
      </c>
      <c r="AF3766" s="190">
        <f>IF(U3766&lt;&gt;0,INT(0.8465*POWER(((100*U3766)-75),1.42)),0)</f>
        <v>0</v>
      </c>
      <c r="AG3766" s="190" t="str">
        <f>IFERROR(IF(X3766&lt;&gt;0,INT(1.53775*POWER((82-X3766),1.81)),0),"")</f>
        <v/>
      </c>
      <c r="AH3766" s="190" t="str">
        <f>IF(Y3766="","",IF(Y3766&lt;&gt;0,INT(5.74352*POWER((28.5-Y3766),1.92)),0))</f>
        <v/>
      </c>
      <c r="AI3766" s="190">
        <f>IF(Z3766&lt;&gt;0,INT(12.91*POWER((Z3766-4),1.1)),0)</f>
        <v>0</v>
      </c>
      <c r="AJ3766" s="190" t="str">
        <f>IF(AA3766="","",IF(AA3766&lt;&gt;0,INT(0.2797*POWER(((100*AA3766)),1.35)),0))</f>
        <v/>
      </c>
      <c r="AK3766" s="191" t="str">
        <f>IF(AB3766="","",IF(AB3766&lt;&gt;0,INT(100.14*POWER((AB3766-1),1.08)),0))</f>
        <v/>
      </c>
      <c r="AL3766" s="192">
        <f>COUNT(J3766,Q3766,T3766,X3766,Y3766,AA3766,AB3766)</f>
        <v>0</v>
      </c>
      <c r="AM3766" s="193" t="str">
        <f>IF(AL3766=0,"",SUM(AC3766:AK3766))</f>
        <v/>
      </c>
    </row>
    <row r="3767" spans="1:39" customFormat="1" outlineLevel="1">
      <c r="B3767" s="256"/>
      <c r="C3767" s="124" t="s">
        <v>65</v>
      </c>
      <c r="D3767" s="103"/>
      <c r="E3767" s="103"/>
      <c r="F3767" s="103"/>
      <c r="G3767" s="103"/>
      <c r="H3767" s="104"/>
      <c r="I3767" s="105"/>
      <c r="J3767" s="107" t="str">
        <f>IFERROR((J3764-J3766)/J3766*100%,"")</f>
        <v/>
      </c>
      <c r="K3767" s="107" t="str">
        <f t="shared" ref="K3767:T3767" si="16641">IFERROR((K3766-K3764)/K3766*100%,"")</f>
        <v/>
      </c>
      <c r="L3767" s="107" t="str">
        <f t="shared" si="16641"/>
        <v/>
      </c>
      <c r="M3767" s="107" t="str">
        <f t="shared" si="16641"/>
        <v/>
      </c>
      <c r="N3767" s="107" t="str">
        <f t="shared" si="16641"/>
        <v/>
      </c>
      <c r="O3767" s="107" t="str">
        <f t="shared" si="16641"/>
        <v/>
      </c>
      <c r="P3767" s="107" t="str">
        <f t="shared" si="16641"/>
        <v/>
      </c>
      <c r="Q3767" s="107" t="str">
        <f t="shared" si="16641"/>
        <v/>
      </c>
      <c r="R3767" s="107" t="str">
        <f t="shared" si="16641"/>
        <v/>
      </c>
      <c r="S3767" s="107" t="str">
        <f t="shared" si="16641"/>
        <v/>
      </c>
      <c r="T3767" s="107" t="str">
        <f t="shared" si="16641"/>
        <v/>
      </c>
      <c r="U3767" s="107" t="str">
        <f t="shared" ref="U3767" si="16642">IFERROR((U3766-U3765)/U3766*100%,"")</f>
        <v/>
      </c>
      <c r="V3767" s="107" t="str">
        <f>IFERROR((V3764-V3766)/V3766*100%,"")</f>
        <v/>
      </c>
      <c r="W3767" s="107" t="str">
        <f>IFERROR((W3764-W3766)/W3766*100%,"")</f>
        <v/>
      </c>
      <c r="X3767" s="107" t="str">
        <f>IFERROR((X3764-X3766)/X3766*100%,"")</f>
        <v/>
      </c>
      <c r="Y3767" s="107" t="str">
        <f>IFERROR((Y3764-Y3766)/Y3766*100%,"")</f>
        <v/>
      </c>
      <c r="Z3767" s="107" t="str">
        <f t="shared" ref="Z3767" si="16643">IFERROR((Z3766-Z3765)/Z3766*100%,"")</f>
        <v/>
      </c>
      <c r="AA3767" s="107" t="str">
        <f>IFERROR((AA3766-AA3764)/AA3766*100%,"")</f>
        <v/>
      </c>
      <c r="AB3767" s="107" t="str">
        <f>IFERROR((AB3766-AB3764)/AB3766*100%,"")</f>
        <v/>
      </c>
      <c r="AC3767" s="194" t="str">
        <f t="shared" ref="AC3767" si="16644">IFERROR((AC3766-AC3765)/AC3766*100%,"")</f>
        <v/>
      </c>
      <c r="AD3767" s="194" t="str">
        <f t="shared" ref="AD3767" si="16645">IFERROR((AD3766-AD3765)/AD3766*100%,"")</f>
        <v/>
      </c>
      <c r="AE3767" s="194" t="str">
        <f t="shared" ref="AE3767" si="16646">IFERROR((AE3766-AE3765)/AE3766*100%,"")</f>
        <v/>
      </c>
      <c r="AF3767" s="194" t="str">
        <f t="shared" ref="AF3767" si="16647">IFERROR((AF3766-AF3765)/AF3766*100%,"")</f>
        <v/>
      </c>
      <c r="AG3767" s="194" t="str">
        <f t="shared" ref="AG3767" si="16648">IFERROR((AG3766-AG3765)/AG3766*100%,"")</f>
        <v/>
      </c>
      <c r="AH3767" s="194" t="str">
        <f t="shared" ref="AH3767" si="16649">IFERROR((AH3766-AH3765)/AH3766*100%,"")</f>
        <v/>
      </c>
      <c r="AI3767" s="194" t="str">
        <f t="shared" ref="AI3767" si="16650">IFERROR((AI3766-AI3765)/AI3766*100%,"")</f>
        <v/>
      </c>
      <c r="AJ3767" s="194" t="str">
        <f t="shared" ref="AJ3767" si="16651">IFERROR((AJ3766-AJ3765)/AJ3766*100%,"")</f>
        <v/>
      </c>
      <c r="AK3767" s="194" t="str">
        <f t="shared" ref="AK3767" si="16652">IFERROR((AK3766-AK3765)/AK3766*100%,"")</f>
        <v/>
      </c>
      <c r="AL3767" s="194" t="str">
        <f t="shared" ref="AL3767" si="16653">IFERROR((AL3766-AL3765)/AL3766*100%,"")</f>
        <v/>
      </c>
      <c r="AM3767" s="227" t="str">
        <f>IFERROR((AM3766-AM3764)/AM3766*100%,"")</f>
        <v/>
      </c>
    </row>
    <row r="3768" spans="1:39" customFormat="1" outlineLevel="1">
      <c r="A3768" t="str">
        <f>B3761&amp;C3768</f>
        <v>Surname, Forename5</v>
      </c>
      <c r="B3768" s="256"/>
      <c r="C3768" s="123">
        <v>5</v>
      </c>
      <c r="D3768" s="26" t="s">
        <v>22</v>
      </c>
      <c r="E3768" s="103"/>
      <c r="F3768" s="103"/>
      <c r="G3768" s="103"/>
      <c r="H3768" s="15"/>
      <c r="I3768" s="16"/>
      <c r="J3768" s="17"/>
      <c r="K3768" s="94"/>
      <c r="L3768" s="94"/>
      <c r="M3768" s="94"/>
      <c r="N3768" s="94"/>
      <c r="O3768" s="94"/>
      <c r="P3768" s="94"/>
      <c r="Q3768" s="17" t="str">
        <f>IF(SUM(K3768:P3768)=0,"",SUM(K3768:P3768))</f>
        <v/>
      </c>
      <c r="R3768" s="94"/>
      <c r="S3768" s="94"/>
      <c r="T3768" s="17" t="str">
        <f>IF(SUM(R3768:S3768)=0,"",SUM(R3768:S3768))</f>
        <v/>
      </c>
      <c r="U3768" s="17"/>
      <c r="V3768" s="94"/>
      <c r="W3768" s="17"/>
      <c r="X3768" s="94" t="str">
        <f>IFERROR(AVERAGE(V3768:W3768),"")</f>
        <v/>
      </c>
      <c r="Y3768" s="17"/>
      <c r="Z3768" s="17"/>
      <c r="AA3768" s="71"/>
      <c r="AB3768" s="17"/>
      <c r="AC3768" s="190" t="str">
        <f>IF(J3768="","",IF(J3768&lt;&gt;0,INT(25.4347*POWER((18-J3768),1.81)),0))</f>
        <v/>
      </c>
      <c r="AD3768" s="190" t="str">
        <f>IFERROR(IF(Q3768&lt;&gt;0,INT(0.14354*POWER(((10*Q3768)-220),1.4)),0),"")</f>
        <v/>
      </c>
      <c r="AE3768" s="190" t="str">
        <f>IFERROR(IF(T3768&lt;&gt;0,INT(51.39*POWER((T3768-1.5),1.05)),0),"")</f>
        <v/>
      </c>
      <c r="AF3768" s="190">
        <f>IF(U3768&lt;&gt;0,INT(0.8465*POWER(((100*U3768)-75),1.42)),0)</f>
        <v>0</v>
      </c>
      <c r="AG3768" s="190" t="str">
        <f>IFERROR(IF(X3768&lt;&gt;0,INT(1.53775*POWER((82-X3768),1.81)),0),"")</f>
        <v/>
      </c>
      <c r="AH3768" s="190" t="str">
        <f>IF(Y3768="","",IF(Y3768&lt;&gt;0,INT(5.74352*POWER((28.5-Y3768),1.92)),0))</f>
        <v/>
      </c>
      <c r="AI3768" s="190">
        <f>IF(Z3768&lt;&gt;0,INT(12.91*POWER((Z3768-4),1.1)),0)</f>
        <v>0</v>
      </c>
      <c r="AJ3768" s="190" t="str">
        <f>IF(AA3768="","",IF(AA3768&lt;&gt;0,INT(0.2797*POWER(((100*AA3768)),1.35)),0))</f>
        <v/>
      </c>
      <c r="AK3768" s="191" t="str">
        <f>IF(AB3768="","",IF(AB3768&lt;&gt;0,INT(100.14*POWER((AB3768-1),1.08)),0))</f>
        <v/>
      </c>
      <c r="AL3768" s="192">
        <f>COUNT(J3768,Q3768,T3768,X3768,Y3768,AA3768,AB3768)</f>
        <v>0</v>
      </c>
      <c r="AM3768" s="193" t="str">
        <f>IF(AL3768=0,"",SUM(AC3768:AK3768))</f>
        <v/>
      </c>
    </row>
    <row r="3769" spans="1:39" customFormat="1" outlineLevel="1">
      <c r="B3769" s="256"/>
      <c r="C3769" s="124" t="s">
        <v>65</v>
      </c>
      <c r="D3769" s="103"/>
      <c r="E3769" s="103"/>
      <c r="F3769" s="103"/>
      <c r="G3769" s="103"/>
      <c r="H3769" s="104"/>
      <c r="I3769" s="105"/>
      <c r="J3769" s="107" t="str">
        <f>IFERROR((J3766-J3768)/J3768*100%,"")</f>
        <v/>
      </c>
      <c r="K3769" s="107" t="str">
        <f t="shared" ref="K3769:T3769" si="16654">IFERROR((K3768-K3766)/K3768*100%,"")</f>
        <v/>
      </c>
      <c r="L3769" s="107" t="str">
        <f t="shared" si="16654"/>
        <v/>
      </c>
      <c r="M3769" s="107" t="str">
        <f t="shared" si="16654"/>
        <v/>
      </c>
      <c r="N3769" s="107" t="str">
        <f t="shared" si="16654"/>
        <v/>
      </c>
      <c r="O3769" s="107" t="str">
        <f t="shared" si="16654"/>
        <v/>
      </c>
      <c r="P3769" s="107" t="str">
        <f t="shared" si="16654"/>
        <v/>
      </c>
      <c r="Q3769" s="107" t="str">
        <f t="shared" si="16654"/>
        <v/>
      </c>
      <c r="R3769" s="107" t="str">
        <f t="shared" si="16654"/>
        <v/>
      </c>
      <c r="S3769" s="107" t="str">
        <f t="shared" si="16654"/>
        <v/>
      </c>
      <c r="T3769" s="107" t="str">
        <f t="shared" si="16654"/>
        <v/>
      </c>
      <c r="U3769" s="107" t="str">
        <f t="shared" ref="U3769" si="16655">IFERROR((U3768-U3767)/U3768*100%,"")</f>
        <v/>
      </c>
      <c r="V3769" s="107" t="str">
        <f>IFERROR((V3766-V3768)/V3768*100%,"")</f>
        <v/>
      </c>
      <c r="W3769" s="107" t="str">
        <f>IFERROR((W3766-W3768)/W3768*100%,"")</f>
        <v/>
      </c>
      <c r="X3769" s="107" t="str">
        <f>IFERROR((X3766-X3768)/X3768*100%,"")</f>
        <v/>
      </c>
      <c r="Y3769" s="107" t="str">
        <f>IFERROR((Y3766-Y3768)/Y3768*100%,"")</f>
        <v/>
      </c>
      <c r="Z3769" s="107" t="str">
        <f t="shared" ref="Z3769" si="16656">IFERROR((Z3768-Z3767)/Z3768*100%,"")</f>
        <v/>
      </c>
      <c r="AA3769" s="107" t="str">
        <f>IFERROR((AA3768-AA3766)/AA3768*100%,"")</f>
        <v/>
      </c>
      <c r="AB3769" s="107" t="str">
        <f>IFERROR((AB3768-AB3766)/AB3768*100%,"")</f>
        <v/>
      </c>
      <c r="AC3769" s="194" t="str">
        <f t="shared" ref="AC3769" si="16657">IFERROR((AC3768-AC3767)/AC3768*100%,"")</f>
        <v/>
      </c>
      <c r="AD3769" s="194" t="str">
        <f t="shared" ref="AD3769" si="16658">IFERROR((AD3768-AD3767)/AD3768*100%,"")</f>
        <v/>
      </c>
      <c r="AE3769" s="194" t="str">
        <f t="shared" ref="AE3769" si="16659">IFERROR((AE3768-AE3767)/AE3768*100%,"")</f>
        <v/>
      </c>
      <c r="AF3769" s="194" t="str">
        <f t="shared" ref="AF3769" si="16660">IFERROR((AF3768-AF3767)/AF3768*100%,"")</f>
        <v/>
      </c>
      <c r="AG3769" s="194" t="str">
        <f t="shared" ref="AG3769" si="16661">IFERROR((AG3768-AG3767)/AG3768*100%,"")</f>
        <v/>
      </c>
      <c r="AH3769" s="194" t="str">
        <f t="shared" ref="AH3769" si="16662">IFERROR((AH3768-AH3767)/AH3768*100%,"")</f>
        <v/>
      </c>
      <c r="AI3769" s="194" t="str">
        <f t="shared" ref="AI3769" si="16663">IFERROR((AI3768-AI3767)/AI3768*100%,"")</f>
        <v/>
      </c>
      <c r="AJ3769" s="194" t="str">
        <f t="shared" ref="AJ3769" si="16664">IFERROR((AJ3768-AJ3767)/AJ3768*100%,"")</f>
        <v/>
      </c>
      <c r="AK3769" s="194" t="str">
        <f t="shared" ref="AK3769" si="16665">IFERROR((AK3768-AK3767)/AK3768*100%,"")</f>
        <v/>
      </c>
      <c r="AL3769" s="194" t="str">
        <f t="shared" ref="AL3769" si="16666">IFERROR((AL3768-AL3767)/AL3768*100%,"")</f>
        <v/>
      </c>
      <c r="AM3769" s="227" t="str">
        <f>IFERROR((AM3768-AM3766)/AM3768*100%,"")</f>
        <v/>
      </c>
    </row>
    <row r="3770" spans="1:39" customFormat="1" outlineLevel="1">
      <c r="A3770" t="str">
        <f>B3761&amp;C3770</f>
        <v>Surname, Forename6</v>
      </c>
      <c r="B3770" s="256"/>
      <c r="C3770" s="123">
        <v>6</v>
      </c>
      <c r="D3770" s="26" t="s">
        <v>22</v>
      </c>
      <c r="E3770" s="103"/>
      <c r="F3770" s="103"/>
      <c r="G3770" s="103"/>
      <c r="H3770" s="15"/>
      <c r="I3770" s="16"/>
      <c r="J3770" s="17"/>
      <c r="K3770" s="94"/>
      <c r="L3770" s="94"/>
      <c r="M3770" s="94"/>
      <c r="N3770" s="94"/>
      <c r="O3770" s="94"/>
      <c r="P3770" s="94"/>
      <c r="Q3770" s="17" t="str">
        <f>IF(SUM(K3770:P3770)=0,"",SUM(K3770:P3770))</f>
        <v/>
      </c>
      <c r="R3770" s="94"/>
      <c r="S3770" s="94"/>
      <c r="T3770" s="17" t="str">
        <f>IF(SUM(R3770:S3770)=0,"",SUM(R3770:S3770))</f>
        <v/>
      </c>
      <c r="U3770" s="17"/>
      <c r="V3770" s="94"/>
      <c r="W3770" s="17"/>
      <c r="X3770" s="94" t="str">
        <f>IFERROR(AVERAGE(V3770:W3770),"")</f>
        <v/>
      </c>
      <c r="Y3770" s="17"/>
      <c r="Z3770" s="17"/>
      <c r="AA3770" s="71"/>
      <c r="AB3770" s="17"/>
      <c r="AC3770" s="190" t="str">
        <f>IF(J3770="","",IF(J3770&lt;&gt;0,INT(25.4347*POWER((18-J3770),1.81)),0))</f>
        <v/>
      </c>
      <c r="AD3770" s="190" t="str">
        <f>IFERROR(IF(Q3770&lt;&gt;0,INT(0.14354*POWER(((10*Q3770)-220),1.4)),0),"")</f>
        <v/>
      </c>
      <c r="AE3770" s="190" t="str">
        <f>IFERROR(IF(T3770&lt;&gt;0,INT(51.39*POWER((T3770-1.5),1.05)),0),"")</f>
        <v/>
      </c>
      <c r="AF3770" s="190">
        <f>IF(U3770&lt;&gt;0,INT(0.8465*POWER(((100*U3770)-75),1.42)),0)</f>
        <v>0</v>
      </c>
      <c r="AG3770" s="190" t="str">
        <f>IFERROR(IF(X3770&lt;&gt;0,INT(1.53775*POWER((82-X3770),1.81)),0),"")</f>
        <v/>
      </c>
      <c r="AH3770" s="190" t="str">
        <f>IF(Y3770="","",IF(Y3770&lt;&gt;0,INT(5.74352*POWER((28.5-Y3770),1.92)),0))</f>
        <v/>
      </c>
      <c r="AI3770" s="190">
        <f>IF(Z3770&lt;&gt;0,INT(12.91*POWER((Z3770-4),1.1)),0)</f>
        <v>0</v>
      </c>
      <c r="AJ3770" s="190" t="str">
        <f>IF(AA3770="","",IF(AA3770&lt;&gt;0,INT(0.2797*POWER(((100*AA3770)),1.35)),0))</f>
        <v/>
      </c>
      <c r="AK3770" s="191" t="str">
        <f>IF(AB3770="","",IF(AB3770&lt;&gt;0,INT(100.14*POWER((AB3770-1),1.08)),0))</f>
        <v/>
      </c>
      <c r="AL3770" s="192">
        <f>COUNT(J3770,Q3770,T3770,X3770,Y3770,AA3770,AB3770)</f>
        <v>0</v>
      </c>
      <c r="AM3770" s="193" t="str">
        <f>IF(AL3770=0,"",SUM(AC3770:AK3770))</f>
        <v/>
      </c>
    </row>
    <row r="3771" spans="1:39" customFormat="1" outlineLevel="1">
      <c r="B3771" s="256"/>
      <c r="C3771" s="124" t="s">
        <v>65</v>
      </c>
      <c r="D3771" s="103"/>
      <c r="E3771" s="103"/>
      <c r="F3771" s="103"/>
      <c r="G3771" s="103"/>
      <c r="H3771" s="104"/>
      <c r="I3771" s="105"/>
      <c r="J3771" s="107" t="str">
        <f>IFERROR((J3768-J3770)/J3770*100%,"")</f>
        <v/>
      </c>
      <c r="K3771" s="107" t="str">
        <f t="shared" ref="K3771:T3771" si="16667">IFERROR((K3770-K3768)/K3770*100%,"")</f>
        <v/>
      </c>
      <c r="L3771" s="107" t="str">
        <f t="shared" si="16667"/>
        <v/>
      </c>
      <c r="M3771" s="107" t="str">
        <f t="shared" si="16667"/>
        <v/>
      </c>
      <c r="N3771" s="107" t="str">
        <f t="shared" si="16667"/>
        <v/>
      </c>
      <c r="O3771" s="107" t="str">
        <f t="shared" si="16667"/>
        <v/>
      </c>
      <c r="P3771" s="107" t="str">
        <f t="shared" si="16667"/>
        <v/>
      </c>
      <c r="Q3771" s="107" t="str">
        <f t="shared" si="16667"/>
        <v/>
      </c>
      <c r="R3771" s="107" t="str">
        <f t="shared" si="16667"/>
        <v/>
      </c>
      <c r="S3771" s="107" t="str">
        <f t="shared" si="16667"/>
        <v/>
      </c>
      <c r="T3771" s="107" t="str">
        <f t="shared" si="16667"/>
        <v/>
      </c>
      <c r="U3771" s="107" t="str">
        <f t="shared" ref="U3771" si="16668">IFERROR((U3770-U3769)/U3770*100%,"")</f>
        <v/>
      </c>
      <c r="V3771" s="107" t="str">
        <f>IFERROR((V3768-V3770)/V3770*100%,"")</f>
        <v/>
      </c>
      <c r="W3771" s="107" t="str">
        <f>IFERROR((W3768-W3770)/W3770*100%,"")</f>
        <v/>
      </c>
      <c r="X3771" s="107" t="str">
        <f>IFERROR((X3768-X3770)/X3770*100%,"")</f>
        <v/>
      </c>
      <c r="Y3771" s="107" t="str">
        <f>IFERROR((Y3768-Y3770)/Y3770*100%,"")</f>
        <v/>
      </c>
      <c r="Z3771" s="107" t="str">
        <f t="shared" ref="Z3771" si="16669">IFERROR((Z3770-Z3769)/Z3770*100%,"")</f>
        <v/>
      </c>
      <c r="AA3771" s="107" t="str">
        <f>IFERROR((AA3770-AA3768)/AA3770*100%,"")</f>
        <v/>
      </c>
      <c r="AB3771" s="107" t="str">
        <f>IFERROR((AB3770-AB3768)/AB3770*100%,"")</f>
        <v/>
      </c>
      <c r="AC3771" s="194" t="str">
        <f t="shared" ref="AC3771" si="16670">IFERROR((AC3770-AC3769)/AC3770*100%,"")</f>
        <v/>
      </c>
      <c r="AD3771" s="194" t="str">
        <f t="shared" ref="AD3771" si="16671">IFERROR((AD3770-AD3769)/AD3770*100%,"")</f>
        <v/>
      </c>
      <c r="AE3771" s="194" t="str">
        <f t="shared" ref="AE3771" si="16672">IFERROR((AE3770-AE3769)/AE3770*100%,"")</f>
        <v/>
      </c>
      <c r="AF3771" s="194" t="str">
        <f t="shared" ref="AF3771" si="16673">IFERROR((AF3770-AF3769)/AF3770*100%,"")</f>
        <v/>
      </c>
      <c r="AG3771" s="194" t="str">
        <f t="shared" ref="AG3771" si="16674">IFERROR((AG3770-AG3769)/AG3770*100%,"")</f>
        <v/>
      </c>
      <c r="AH3771" s="194" t="str">
        <f t="shared" ref="AH3771" si="16675">IFERROR((AH3770-AH3769)/AH3770*100%,"")</f>
        <v/>
      </c>
      <c r="AI3771" s="194" t="str">
        <f t="shared" ref="AI3771" si="16676">IFERROR((AI3770-AI3769)/AI3770*100%,"")</f>
        <v/>
      </c>
      <c r="AJ3771" s="194" t="str">
        <f t="shared" ref="AJ3771" si="16677">IFERROR((AJ3770-AJ3769)/AJ3770*100%,"")</f>
        <v/>
      </c>
      <c r="AK3771" s="194" t="str">
        <f t="shared" ref="AK3771" si="16678">IFERROR((AK3770-AK3769)/AK3770*100%,"")</f>
        <v/>
      </c>
      <c r="AL3771" s="194" t="str">
        <f t="shared" ref="AL3771" si="16679">IFERROR((AL3770-AL3769)/AL3770*100%,"")</f>
        <v/>
      </c>
      <c r="AM3771" s="227" t="str">
        <f>IFERROR((AM3770-AM3768)/AM3770*100%,"")</f>
        <v/>
      </c>
    </row>
    <row r="3772" spans="1:39" customFormat="1" outlineLevel="1">
      <c r="A3772" t="str">
        <f>B3761&amp;C3772</f>
        <v>Surname, Forename7</v>
      </c>
      <c r="B3772" s="256"/>
      <c r="C3772" s="123">
        <v>7</v>
      </c>
      <c r="D3772" s="26" t="s">
        <v>22</v>
      </c>
      <c r="E3772" s="103"/>
      <c r="F3772" s="103"/>
      <c r="G3772" s="103"/>
      <c r="H3772" s="15"/>
      <c r="I3772" s="16"/>
      <c r="J3772" s="17"/>
      <c r="K3772" s="94"/>
      <c r="L3772" s="94"/>
      <c r="M3772" s="94"/>
      <c r="N3772" s="94"/>
      <c r="O3772" s="94"/>
      <c r="P3772" s="94"/>
      <c r="Q3772" s="17" t="str">
        <f>IF(SUM(K3772:P3772)=0,"",SUM(K3772:P3772))</f>
        <v/>
      </c>
      <c r="R3772" s="94"/>
      <c r="S3772" s="94"/>
      <c r="T3772" s="17" t="str">
        <f>IF(SUM(R3772:S3772)=0,"",SUM(R3772:S3772))</f>
        <v/>
      </c>
      <c r="U3772" s="17"/>
      <c r="V3772" s="94"/>
      <c r="W3772" s="17"/>
      <c r="X3772" s="94" t="str">
        <f>IFERROR(AVERAGE(V3772:W3772),"")</f>
        <v/>
      </c>
      <c r="Y3772" s="17"/>
      <c r="Z3772" s="17"/>
      <c r="AA3772" s="71"/>
      <c r="AB3772" s="17"/>
      <c r="AC3772" s="190" t="str">
        <f>IF(J3772="","",IF(J3772&lt;&gt;0,INT(25.4347*POWER((18-J3772),1.81)),0))</f>
        <v/>
      </c>
      <c r="AD3772" s="190" t="str">
        <f>IFERROR(IF(Q3772&lt;&gt;0,INT(0.14354*POWER(((10*Q3772)-220),1.4)),0),"")</f>
        <v/>
      </c>
      <c r="AE3772" s="190" t="str">
        <f>IFERROR(IF(T3772&lt;&gt;0,INT(51.39*POWER((T3772-1.5),1.05)),0),"")</f>
        <v/>
      </c>
      <c r="AF3772" s="190">
        <f>IF(U3772&lt;&gt;0,INT(0.8465*POWER(((100*U3772)-75),1.42)),0)</f>
        <v>0</v>
      </c>
      <c r="AG3772" s="190" t="str">
        <f>IFERROR(IF(X3772&lt;&gt;0,INT(1.53775*POWER((82-X3772),1.81)),0),"")</f>
        <v/>
      </c>
      <c r="AH3772" s="190" t="str">
        <f>IF(Y3772="","",IF(Y3772&lt;&gt;0,INT(5.74352*POWER((28.5-Y3772),1.92)),0))</f>
        <v/>
      </c>
      <c r="AI3772" s="190">
        <f>IF(Z3772&lt;&gt;0,INT(12.91*POWER((Z3772-4),1.1)),0)</f>
        <v>0</v>
      </c>
      <c r="AJ3772" s="190" t="str">
        <f>IF(AA3772="","",IF(AA3772&lt;&gt;0,INT(0.2797*POWER(((100*AA3772)),1.35)),0))</f>
        <v/>
      </c>
      <c r="AK3772" s="191" t="str">
        <f>IF(AB3772="","",IF(AB3772&lt;&gt;0,INT(100.14*POWER((AB3772-1),1.08)),0))</f>
        <v/>
      </c>
      <c r="AL3772" s="192">
        <f>COUNT(J3772,Q3772,T3772,X3772,Y3772,AA3772,AB3772)</f>
        <v>0</v>
      </c>
      <c r="AM3772" s="193" t="str">
        <f>IF(AL3772=0,"",SUM(AC3772:AK3772))</f>
        <v/>
      </c>
    </row>
    <row r="3773" spans="1:39" customFormat="1" outlineLevel="1">
      <c r="B3773" s="256"/>
      <c r="C3773" s="124" t="s">
        <v>65</v>
      </c>
      <c r="D3773" s="103"/>
      <c r="E3773" s="103"/>
      <c r="F3773" s="103"/>
      <c r="G3773" s="103"/>
      <c r="H3773" s="104"/>
      <c r="I3773" s="105"/>
      <c r="J3773" s="107" t="str">
        <f>IFERROR((J3770-J3772)/J3772*100%,"")</f>
        <v/>
      </c>
      <c r="K3773" s="107" t="str">
        <f t="shared" ref="K3773:T3773" si="16680">IFERROR((K3772-K3770)/K3772*100%,"")</f>
        <v/>
      </c>
      <c r="L3773" s="107" t="str">
        <f t="shared" si="16680"/>
        <v/>
      </c>
      <c r="M3773" s="107" t="str">
        <f t="shared" si="16680"/>
        <v/>
      </c>
      <c r="N3773" s="107" t="str">
        <f t="shared" si="16680"/>
        <v/>
      </c>
      <c r="O3773" s="107" t="str">
        <f t="shared" si="16680"/>
        <v/>
      </c>
      <c r="P3773" s="107" t="str">
        <f t="shared" si="16680"/>
        <v/>
      </c>
      <c r="Q3773" s="107" t="str">
        <f t="shared" si="16680"/>
        <v/>
      </c>
      <c r="R3773" s="107" t="str">
        <f t="shared" si="16680"/>
        <v/>
      </c>
      <c r="S3773" s="107" t="str">
        <f t="shared" si="16680"/>
        <v/>
      </c>
      <c r="T3773" s="107" t="str">
        <f t="shared" si="16680"/>
        <v/>
      </c>
      <c r="U3773" s="107" t="str">
        <f t="shared" ref="U3773" si="16681">IFERROR((U3772-U3771)/U3772*100%,"")</f>
        <v/>
      </c>
      <c r="V3773" s="107" t="str">
        <f>IFERROR((V3770-V3772)/V3772*100%,"")</f>
        <v/>
      </c>
      <c r="W3773" s="107" t="str">
        <f>IFERROR((W3770-W3772)/W3772*100%,"")</f>
        <v/>
      </c>
      <c r="X3773" s="107" t="str">
        <f>IFERROR((X3770-X3772)/X3772*100%,"")</f>
        <v/>
      </c>
      <c r="Y3773" s="107" t="str">
        <f>IFERROR((Y3770-Y3772)/Y3772*100%,"")</f>
        <v/>
      </c>
      <c r="Z3773" s="107" t="str">
        <f t="shared" ref="Z3773" si="16682">IFERROR((Z3772-Z3771)/Z3772*100%,"")</f>
        <v/>
      </c>
      <c r="AA3773" s="107" t="str">
        <f>IFERROR((AA3772-AA3770)/AA3772*100%,"")</f>
        <v/>
      </c>
      <c r="AB3773" s="107" t="str">
        <f>IFERROR((AB3772-AB3770)/AB3772*100%,"")</f>
        <v/>
      </c>
      <c r="AC3773" s="194" t="str">
        <f t="shared" ref="AC3773" si="16683">IFERROR((AC3772-AC3771)/AC3772*100%,"")</f>
        <v/>
      </c>
      <c r="AD3773" s="194" t="str">
        <f t="shared" ref="AD3773" si="16684">IFERROR((AD3772-AD3771)/AD3772*100%,"")</f>
        <v/>
      </c>
      <c r="AE3773" s="194" t="str">
        <f t="shared" ref="AE3773" si="16685">IFERROR((AE3772-AE3771)/AE3772*100%,"")</f>
        <v/>
      </c>
      <c r="AF3773" s="194" t="str">
        <f t="shared" ref="AF3773" si="16686">IFERROR((AF3772-AF3771)/AF3772*100%,"")</f>
        <v/>
      </c>
      <c r="AG3773" s="194" t="str">
        <f t="shared" ref="AG3773" si="16687">IFERROR((AG3772-AG3771)/AG3772*100%,"")</f>
        <v/>
      </c>
      <c r="AH3773" s="194" t="str">
        <f t="shared" ref="AH3773" si="16688">IFERROR((AH3772-AH3771)/AH3772*100%,"")</f>
        <v/>
      </c>
      <c r="AI3773" s="194" t="str">
        <f t="shared" ref="AI3773" si="16689">IFERROR((AI3772-AI3771)/AI3772*100%,"")</f>
        <v/>
      </c>
      <c r="AJ3773" s="194" t="str">
        <f t="shared" ref="AJ3773" si="16690">IFERROR((AJ3772-AJ3771)/AJ3772*100%,"")</f>
        <v/>
      </c>
      <c r="AK3773" s="194" t="str">
        <f t="shared" ref="AK3773" si="16691">IFERROR((AK3772-AK3771)/AK3772*100%,"")</f>
        <v/>
      </c>
      <c r="AL3773" s="194" t="str">
        <f t="shared" ref="AL3773" si="16692">IFERROR((AL3772-AL3771)/AL3772*100%,"")</f>
        <v/>
      </c>
      <c r="AM3773" s="227" t="str">
        <f>IFERROR((AM3772-AM3770)/AM3772*100%,"")</f>
        <v/>
      </c>
    </row>
    <row r="3774" spans="1:39" customFormat="1" outlineLevel="1">
      <c r="A3774" t="str">
        <f>B3761&amp;C3774</f>
        <v>Surname, Forename8</v>
      </c>
      <c r="B3774" s="256"/>
      <c r="C3774" s="123">
        <v>8</v>
      </c>
      <c r="D3774" s="26" t="s">
        <v>22</v>
      </c>
      <c r="E3774" s="103"/>
      <c r="F3774" s="103"/>
      <c r="G3774" s="103"/>
      <c r="H3774" s="15"/>
      <c r="I3774" s="16"/>
      <c r="J3774" s="17"/>
      <c r="K3774" s="94"/>
      <c r="L3774" s="94"/>
      <c r="M3774" s="94"/>
      <c r="N3774" s="94"/>
      <c r="O3774" s="94"/>
      <c r="P3774" s="94"/>
      <c r="Q3774" s="17" t="str">
        <f>IF(SUM(K3774:P3774)=0,"",SUM(K3774:P3774))</f>
        <v/>
      </c>
      <c r="R3774" s="94"/>
      <c r="S3774" s="94"/>
      <c r="T3774" s="17" t="str">
        <f>IF(SUM(R3774:S3774)=0,"",SUM(R3774:S3774))</f>
        <v/>
      </c>
      <c r="U3774" s="17"/>
      <c r="V3774" s="94"/>
      <c r="W3774" s="17"/>
      <c r="X3774" s="94" t="str">
        <f>IFERROR(AVERAGE(V3774:W3774),"")</f>
        <v/>
      </c>
      <c r="Y3774" s="17"/>
      <c r="Z3774" s="17"/>
      <c r="AA3774" s="71"/>
      <c r="AB3774" s="17"/>
      <c r="AC3774" s="190" t="str">
        <f>IF(J3774="","",IF(J3774&lt;&gt;0,INT(25.4347*POWER((18-J3774),1.81)),0))</f>
        <v/>
      </c>
      <c r="AD3774" s="190" t="str">
        <f>IFERROR(IF(Q3774&lt;&gt;0,INT(0.14354*POWER(((10*Q3774)-220),1.4)),0),"")</f>
        <v/>
      </c>
      <c r="AE3774" s="190" t="str">
        <f>IFERROR(IF(T3774&lt;&gt;0,INT(51.39*POWER((T3774-1.5),1.05)),0),"")</f>
        <v/>
      </c>
      <c r="AF3774" s="190">
        <f>IF(U3774&lt;&gt;0,INT(0.8465*POWER(((100*U3774)-75),1.42)),0)</f>
        <v>0</v>
      </c>
      <c r="AG3774" s="190" t="str">
        <f>IFERROR(IF(X3774&lt;&gt;0,INT(1.53775*POWER((82-X3774),1.81)),0),"")</f>
        <v/>
      </c>
      <c r="AH3774" s="190" t="str">
        <f>IF(Y3774="","",IF(Y3774&lt;&gt;0,INT(5.74352*POWER((28.5-Y3774),1.92)),0))</f>
        <v/>
      </c>
      <c r="AI3774" s="190">
        <f>IF(Z3774&lt;&gt;0,INT(12.91*POWER((Z3774-4),1.1)),0)</f>
        <v>0</v>
      </c>
      <c r="AJ3774" s="190" t="str">
        <f>IF(AA3774="","",IF(AA3774&lt;&gt;0,INT(0.2797*POWER(((100*AA3774)),1.35)),0))</f>
        <v/>
      </c>
      <c r="AK3774" s="191" t="str">
        <f>IF(AB3774="","",IF(AB3774&lt;&gt;0,INT(100.14*POWER((AB3774-1),1.08)),0))</f>
        <v/>
      </c>
      <c r="AL3774" s="192">
        <f>COUNT(J3774,Q3774,T3774,X3774,Y3774,AA3774,AB3774)</f>
        <v>0</v>
      </c>
      <c r="AM3774" s="193" t="str">
        <f>IF(AL3774=0,"",SUM(AC3774:AK3774))</f>
        <v/>
      </c>
    </row>
    <row r="3775" spans="1:39" customFormat="1" outlineLevel="1">
      <c r="B3775" s="256"/>
      <c r="C3775" s="124" t="s">
        <v>65</v>
      </c>
      <c r="D3775" s="103"/>
      <c r="E3775" s="103"/>
      <c r="F3775" s="103"/>
      <c r="G3775" s="103"/>
      <c r="H3775" s="104"/>
      <c r="I3775" s="105"/>
      <c r="J3775" s="107" t="str">
        <f>IFERROR((J3772-J3774)/J3774*100%,"")</f>
        <v/>
      </c>
      <c r="K3775" s="107" t="str">
        <f t="shared" ref="K3775:T3775" si="16693">IFERROR((K3774-K3772)/K3774*100%,"")</f>
        <v/>
      </c>
      <c r="L3775" s="107" t="str">
        <f t="shared" si="16693"/>
        <v/>
      </c>
      <c r="M3775" s="107" t="str">
        <f t="shared" si="16693"/>
        <v/>
      </c>
      <c r="N3775" s="107" t="str">
        <f t="shared" si="16693"/>
        <v/>
      </c>
      <c r="O3775" s="107" t="str">
        <f t="shared" si="16693"/>
        <v/>
      </c>
      <c r="P3775" s="107" t="str">
        <f t="shared" si="16693"/>
        <v/>
      </c>
      <c r="Q3775" s="107" t="str">
        <f t="shared" si="16693"/>
        <v/>
      </c>
      <c r="R3775" s="107" t="str">
        <f t="shared" si="16693"/>
        <v/>
      </c>
      <c r="S3775" s="107" t="str">
        <f t="shared" si="16693"/>
        <v/>
      </c>
      <c r="T3775" s="107" t="str">
        <f t="shared" si="16693"/>
        <v/>
      </c>
      <c r="U3775" s="107" t="str">
        <f t="shared" ref="U3775" si="16694">IFERROR((U3774-U3773)/U3774*100%,"")</f>
        <v/>
      </c>
      <c r="V3775" s="107" t="str">
        <f>IFERROR((V3772-V3774)/V3774*100%,"")</f>
        <v/>
      </c>
      <c r="W3775" s="107" t="str">
        <f>IFERROR((W3772-W3774)/W3774*100%,"")</f>
        <v/>
      </c>
      <c r="X3775" s="107" t="str">
        <f>IFERROR((X3772-X3774)/X3774*100%,"")</f>
        <v/>
      </c>
      <c r="Y3775" s="107" t="str">
        <f>IFERROR((Y3772-Y3774)/Y3774*100%,"")</f>
        <v/>
      </c>
      <c r="Z3775" s="107" t="str">
        <f t="shared" ref="Z3775" si="16695">IFERROR((Z3774-Z3773)/Z3774*100%,"")</f>
        <v/>
      </c>
      <c r="AA3775" s="107" t="str">
        <f>IFERROR((AA3774-AA3772)/AA3774*100%,"")</f>
        <v/>
      </c>
      <c r="AB3775" s="107" t="str">
        <f>IFERROR((AB3774-AB3772)/AB3774*100%,"")</f>
        <v/>
      </c>
      <c r="AC3775" s="194" t="str">
        <f t="shared" ref="AC3775" si="16696">IFERROR((AC3774-AC3773)/AC3774*100%,"")</f>
        <v/>
      </c>
      <c r="AD3775" s="194" t="str">
        <f t="shared" ref="AD3775" si="16697">IFERROR((AD3774-AD3773)/AD3774*100%,"")</f>
        <v/>
      </c>
      <c r="AE3775" s="194" t="str">
        <f t="shared" ref="AE3775" si="16698">IFERROR((AE3774-AE3773)/AE3774*100%,"")</f>
        <v/>
      </c>
      <c r="AF3775" s="194" t="str">
        <f t="shared" ref="AF3775" si="16699">IFERROR((AF3774-AF3773)/AF3774*100%,"")</f>
        <v/>
      </c>
      <c r="AG3775" s="194" t="str">
        <f t="shared" ref="AG3775" si="16700">IFERROR((AG3774-AG3773)/AG3774*100%,"")</f>
        <v/>
      </c>
      <c r="AH3775" s="194" t="str">
        <f t="shared" ref="AH3775" si="16701">IFERROR((AH3774-AH3773)/AH3774*100%,"")</f>
        <v/>
      </c>
      <c r="AI3775" s="194" t="str">
        <f t="shared" ref="AI3775" si="16702">IFERROR((AI3774-AI3773)/AI3774*100%,"")</f>
        <v/>
      </c>
      <c r="AJ3775" s="194" t="str">
        <f t="shared" ref="AJ3775" si="16703">IFERROR((AJ3774-AJ3773)/AJ3774*100%,"")</f>
        <v/>
      </c>
      <c r="AK3775" s="194" t="str">
        <f t="shared" ref="AK3775" si="16704">IFERROR((AK3774-AK3773)/AK3774*100%,"")</f>
        <v/>
      </c>
      <c r="AL3775" s="194" t="str">
        <f t="shared" ref="AL3775" si="16705">IFERROR((AL3774-AL3773)/AL3774*100%,"")</f>
        <v/>
      </c>
      <c r="AM3775" s="227" t="str">
        <f>IFERROR((AM3774-AM3772)/AM3774*100%,"")</f>
        <v/>
      </c>
    </row>
    <row r="3776" spans="1:39" customFormat="1" outlineLevel="1">
      <c r="A3776" t="str">
        <f>B3761&amp;C3776</f>
        <v>Surname, Forename9</v>
      </c>
      <c r="B3776" s="256"/>
      <c r="C3776" s="123">
        <v>9</v>
      </c>
      <c r="D3776" s="26" t="s">
        <v>22</v>
      </c>
      <c r="E3776" s="103"/>
      <c r="F3776" s="103"/>
      <c r="G3776" s="103"/>
      <c r="H3776" s="15"/>
      <c r="I3776" s="16"/>
      <c r="J3776" s="17"/>
      <c r="K3776" s="94"/>
      <c r="L3776" s="94"/>
      <c r="M3776" s="94"/>
      <c r="N3776" s="94"/>
      <c r="O3776" s="94"/>
      <c r="P3776" s="94"/>
      <c r="Q3776" s="17" t="str">
        <f>IF(SUM(K3776:P3776)=0,"",SUM(K3776:P3776))</f>
        <v/>
      </c>
      <c r="R3776" s="94"/>
      <c r="S3776" s="94"/>
      <c r="T3776" s="17" t="str">
        <f>IF(SUM(R3776:S3776)=0,"",SUM(R3776:S3776))</f>
        <v/>
      </c>
      <c r="U3776" s="17"/>
      <c r="V3776" s="94"/>
      <c r="W3776" s="17"/>
      <c r="X3776" s="94" t="str">
        <f>IFERROR(AVERAGE(V3776:W3776),"")</f>
        <v/>
      </c>
      <c r="Y3776" s="17"/>
      <c r="Z3776" s="17"/>
      <c r="AA3776" s="71"/>
      <c r="AB3776" s="17"/>
      <c r="AC3776" s="190" t="str">
        <f>IF(J3776="","",IF(J3776&lt;&gt;0,INT(25.4347*POWER((18-J3776),1.81)),0))</f>
        <v/>
      </c>
      <c r="AD3776" s="190" t="str">
        <f>IFERROR(IF(Q3776&lt;&gt;0,INT(0.14354*POWER(((10*Q3776)-220),1.4)),0),"")</f>
        <v/>
      </c>
      <c r="AE3776" s="190" t="str">
        <f>IFERROR(IF(T3776&lt;&gt;0,INT(51.39*POWER((T3776-1.5),1.05)),0),"")</f>
        <v/>
      </c>
      <c r="AF3776" s="190">
        <f>IF(U3776&lt;&gt;0,INT(0.8465*POWER(((100*U3776)-75),1.42)),0)</f>
        <v>0</v>
      </c>
      <c r="AG3776" s="190" t="str">
        <f>IFERROR(IF(X3776&lt;&gt;0,INT(1.53775*POWER((82-X3776),1.81)),0),"")</f>
        <v/>
      </c>
      <c r="AH3776" s="190" t="str">
        <f>IF(Y3776="","",IF(Y3776&lt;&gt;0,INT(5.74352*POWER((28.5-Y3776),1.92)),0))</f>
        <v/>
      </c>
      <c r="AI3776" s="190">
        <f>IF(Z3776&lt;&gt;0,INT(12.91*POWER((Z3776-4),1.1)),0)</f>
        <v>0</v>
      </c>
      <c r="AJ3776" s="190" t="str">
        <f>IF(AA3776="","",IF(AA3776&lt;&gt;0,INT(0.2797*POWER(((100*AA3776)),1.35)),0))</f>
        <v/>
      </c>
      <c r="AK3776" s="191" t="str">
        <f>IF(AB3776="","",IF(AB3776&lt;&gt;0,INT(100.14*POWER((AB3776-1),1.08)),0))</f>
        <v/>
      </c>
      <c r="AL3776" s="192">
        <f>COUNT(J3776,Q3776,T3776,X3776,Y3776,AA3776,AB3776)</f>
        <v>0</v>
      </c>
      <c r="AM3776" s="193" t="str">
        <f>IF(AL3776=0,"",SUM(AC3776:AK3776))</f>
        <v/>
      </c>
    </row>
    <row r="3777" spans="1:39" customFormat="1" outlineLevel="1">
      <c r="B3777" s="256"/>
      <c r="C3777" s="124" t="s">
        <v>65</v>
      </c>
      <c r="D3777" s="33"/>
      <c r="E3777" s="33"/>
      <c r="F3777" s="33"/>
      <c r="G3777" s="33"/>
      <c r="H3777" s="18"/>
      <c r="I3777" s="44"/>
      <c r="J3777" s="107" t="str">
        <f>IFERROR((J3774-J3776)/J3776*100%,"")</f>
        <v/>
      </c>
      <c r="K3777" s="107" t="str">
        <f t="shared" ref="K3777:T3777" si="16706">IFERROR((K3776-K3774)/K3776*100%,"")</f>
        <v/>
      </c>
      <c r="L3777" s="107" t="str">
        <f t="shared" si="16706"/>
        <v/>
      </c>
      <c r="M3777" s="107" t="str">
        <f t="shared" si="16706"/>
        <v/>
      </c>
      <c r="N3777" s="107" t="str">
        <f t="shared" si="16706"/>
        <v/>
      </c>
      <c r="O3777" s="107" t="str">
        <f t="shared" si="16706"/>
        <v/>
      </c>
      <c r="P3777" s="107" t="str">
        <f t="shared" si="16706"/>
        <v/>
      </c>
      <c r="Q3777" s="107" t="str">
        <f t="shared" si="16706"/>
        <v/>
      </c>
      <c r="R3777" s="107" t="str">
        <f t="shared" si="16706"/>
        <v/>
      </c>
      <c r="S3777" s="107" t="str">
        <f t="shared" si="16706"/>
        <v/>
      </c>
      <c r="T3777" s="107" t="str">
        <f t="shared" si="16706"/>
        <v/>
      </c>
      <c r="U3777" s="107" t="str">
        <f t="shared" ref="U3777" si="16707">IFERROR((U3776-U3775)/U3776*100%,"")</f>
        <v/>
      </c>
      <c r="V3777" s="107" t="str">
        <f>IFERROR((V3774-V3776)/V3776*100%,"")</f>
        <v/>
      </c>
      <c r="W3777" s="107" t="str">
        <f>IFERROR((W3774-W3776)/W3776*100%,"")</f>
        <v/>
      </c>
      <c r="X3777" s="107" t="str">
        <f>IFERROR((X3774-X3776)/X3776*100%,"")</f>
        <v/>
      </c>
      <c r="Y3777" s="107" t="str">
        <f>IFERROR((Y3774-Y3776)/Y3776*100%,"")</f>
        <v/>
      </c>
      <c r="Z3777" s="107" t="str">
        <f t="shared" ref="Z3777" si="16708">IFERROR((Z3776-Z3775)/Z3776*100%,"")</f>
        <v/>
      </c>
      <c r="AA3777" s="107" t="str">
        <f>IFERROR((AA3776-AA3774)/AA3776*100%,"")</f>
        <v/>
      </c>
      <c r="AB3777" s="107" t="str">
        <f>IFERROR((AB3776-AB3774)/AB3776*100%,"")</f>
        <v/>
      </c>
      <c r="AC3777" s="194" t="str">
        <f t="shared" ref="AC3777" si="16709">IFERROR((AC3776-AC3775)/AC3776*100%,"")</f>
        <v/>
      </c>
      <c r="AD3777" s="194" t="str">
        <f t="shared" ref="AD3777" si="16710">IFERROR((AD3776-AD3775)/AD3776*100%,"")</f>
        <v/>
      </c>
      <c r="AE3777" s="194" t="str">
        <f t="shared" ref="AE3777" si="16711">IFERROR((AE3776-AE3775)/AE3776*100%,"")</f>
        <v/>
      </c>
      <c r="AF3777" s="194" t="str">
        <f t="shared" ref="AF3777" si="16712">IFERROR((AF3776-AF3775)/AF3776*100%,"")</f>
        <v/>
      </c>
      <c r="AG3777" s="194" t="str">
        <f t="shared" ref="AG3777" si="16713">IFERROR((AG3776-AG3775)/AG3776*100%,"")</f>
        <v/>
      </c>
      <c r="AH3777" s="194" t="str">
        <f t="shared" ref="AH3777" si="16714">IFERROR((AH3776-AH3775)/AH3776*100%,"")</f>
        <v/>
      </c>
      <c r="AI3777" s="194" t="str">
        <f t="shared" ref="AI3777" si="16715">IFERROR((AI3776-AI3775)/AI3776*100%,"")</f>
        <v/>
      </c>
      <c r="AJ3777" s="194" t="str">
        <f t="shared" ref="AJ3777" si="16716">IFERROR((AJ3776-AJ3775)/AJ3776*100%,"")</f>
        <v/>
      </c>
      <c r="AK3777" s="194" t="str">
        <f t="shared" ref="AK3777" si="16717">IFERROR((AK3776-AK3775)/AK3776*100%,"")</f>
        <v/>
      </c>
      <c r="AL3777" s="194" t="str">
        <f t="shared" ref="AL3777" si="16718">IFERROR((AL3776-AL3775)/AL3776*100%,"")</f>
        <v/>
      </c>
      <c r="AM3777" s="227" t="str">
        <f>IFERROR((AM3776-AM3774)/AM3776*100%,"")</f>
        <v/>
      </c>
    </row>
    <row r="3778" spans="1:39" s="6" customFormat="1" outlineLevel="1">
      <c r="A3778" t="str">
        <f>B3761&amp;C3778</f>
        <v>Surname, Forename10</v>
      </c>
      <c r="B3778" s="256"/>
      <c r="C3778" s="125">
        <v>10</v>
      </c>
      <c r="D3778" s="33" t="s">
        <v>22</v>
      </c>
      <c r="E3778" s="33"/>
      <c r="F3778" s="33"/>
      <c r="G3778" s="33"/>
      <c r="H3778" s="18"/>
      <c r="I3778" s="44"/>
      <c r="J3778" s="34"/>
      <c r="K3778" s="34"/>
      <c r="L3778" s="34"/>
      <c r="M3778" s="34"/>
      <c r="N3778" s="34"/>
      <c r="O3778" s="34"/>
      <c r="P3778" s="34"/>
      <c r="Q3778" s="17" t="str">
        <f>IF(SUM(K3778:P3778)=0,"",SUM(K3778:P3778))</f>
        <v/>
      </c>
      <c r="R3778" s="94"/>
      <c r="S3778" s="94"/>
      <c r="T3778" s="17" t="str">
        <f>IF(SUM(R3778:S3778)=0,"",SUM(R3778:S3778))</f>
        <v/>
      </c>
      <c r="U3778" s="17"/>
      <c r="V3778" s="94"/>
      <c r="W3778" s="17"/>
      <c r="X3778" s="94" t="str">
        <f>IFERROR(AVERAGE(V3778:W3778),"")</f>
        <v/>
      </c>
      <c r="Y3778" s="17"/>
      <c r="Z3778" s="17"/>
      <c r="AA3778" s="71"/>
      <c r="AB3778" s="17"/>
      <c r="AC3778" s="190" t="str">
        <f>IF(J3778="","",IF(J3778&lt;&gt;0,INT(25.4347*POWER((18-J3778),1.81)),0))</f>
        <v/>
      </c>
      <c r="AD3778" s="190" t="str">
        <f>IFERROR(IF(Q3778&lt;&gt;0,INT(0.14354*POWER(((10*Q3778)-220),1.4)),0),"")</f>
        <v/>
      </c>
      <c r="AE3778" s="190" t="str">
        <f>IFERROR(IF(T3778&lt;&gt;0,INT(51.39*POWER((T3778-1.5),1.05)),0),"")</f>
        <v/>
      </c>
      <c r="AF3778" s="190">
        <f>IF(U3778&lt;&gt;0,INT(0.8465*POWER(((100*U3778)-75),1.42)),0)</f>
        <v>0</v>
      </c>
      <c r="AG3778" s="190" t="str">
        <f>IFERROR(IF(X3778&lt;&gt;0,INT(1.53775*POWER((82-X3778),1.81)),0),"")</f>
        <v/>
      </c>
      <c r="AH3778" s="190" t="str">
        <f>IF(Y3778="","",IF(Y3778&lt;&gt;0,INT(5.74352*POWER((28.5-Y3778),1.92)),0))</f>
        <v/>
      </c>
      <c r="AI3778" s="190">
        <f>IF(Z3778&lt;&gt;0,INT(12.91*POWER((Z3778-4),1.1)),0)</f>
        <v>0</v>
      </c>
      <c r="AJ3778" s="190" t="str">
        <f>IF(AA3778="","",IF(AA3778&lt;&gt;0,INT(0.2797*POWER(((100*AA3778)),1.35)),0))</f>
        <v/>
      </c>
      <c r="AK3778" s="191" t="str">
        <f>IF(AB3778="","",IF(AB3778&lt;&gt;0,INT(100.14*POWER((AB3778-1),1.08)),0))</f>
        <v/>
      </c>
      <c r="AL3778" s="192">
        <f>COUNT(J3778,Q3778,T3778,X3778,Y3778,AA3778,AB3778)</f>
        <v>0</v>
      </c>
      <c r="AM3778" s="193" t="str">
        <f>IF(AL3778=0,"",SUM(AC3778:AK3778))</f>
        <v/>
      </c>
    </row>
    <row r="3779" spans="1:39" s="6" customFormat="1" outlineLevel="1">
      <c r="A3779"/>
      <c r="B3779" s="257"/>
      <c r="C3779" s="126" t="s">
        <v>65</v>
      </c>
      <c r="D3779" s="33"/>
      <c r="E3779" s="33"/>
      <c r="F3779" s="33"/>
      <c r="G3779" s="33"/>
      <c r="H3779" s="18"/>
      <c r="I3779" s="44"/>
      <c r="J3779" s="107" t="str">
        <f>IFERROR((J3776-J3778)/J3778*100%,"")</f>
        <v/>
      </c>
      <c r="K3779" s="107" t="str">
        <f t="shared" ref="K3779:T3779" si="16719">IFERROR((K3778-K3776)/K3778*100%,"")</f>
        <v/>
      </c>
      <c r="L3779" s="107" t="str">
        <f t="shared" si="16719"/>
        <v/>
      </c>
      <c r="M3779" s="107" t="str">
        <f t="shared" si="16719"/>
        <v/>
      </c>
      <c r="N3779" s="107" t="str">
        <f t="shared" si="16719"/>
        <v/>
      </c>
      <c r="O3779" s="107" t="str">
        <f t="shared" si="16719"/>
        <v/>
      </c>
      <c r="P3779" s="107" t="str">
        <f t="shared" si="16719"/>
        <v/>
      </c>
      <c r="Q3779" s="107" t="str">
        <f t="shared" si="16719"/>
        <v/>
      </c>
      <c r="R3779" s="107" t="str">
        <f t="shared" si="16719"/>
        <v/>
      </c>
      <c r="S3779" s="107" t="str">
        <f t="shared" si="16719"/>
        <v/>
      </c>
      <c r="T3779" s="107" t="str">
        <f t="shared" si="16719"/>
        <v/>
      </c>
      <c r="U3779" s="107" t="str">
        <f t="shared" ref="U3779" si="16720">IFERROR((U3778-U3777)/U3778*100%,"")</f>
        <v/>
      </c>
      <c r="V3779" s="107" t="str">
        <f>IFERROR((V3776-V3778)/V3778*100%,"")</f>
        <v/>
      </c>
      <c r="W3779" s="107" t="str">
        <f>IFERROR((W3776-W3778)/W3778*100%,"")</f>
        <v/>
      </c>
      <c r="X3779" s="107" t="str">
        <f>IFERROR((X3776-X3778)/X3778*100%,"")</f>
        <v/>
      </c>
      <c r="Y3779" s="107" t="str">
        <f>IFERROR((Y3776-Y3778)/Y3778*100%,"")</f>
        <v/>
      </c>
      <c r="Z3779" s="107" t="str">
        <f t="shared" ref="Z3779" si="16721">IFERROR((Z3778-Z3777)/Z3778*100%,"")</f>
        <v/>
      </c>
      <c r="AA3779" s="107" t="str">
        <f>IFERROR((AA3778-AA3776)/AA3778*100%,"")</f>
        <v/>
      </c>
      <c r="AB3779" s="107" t="str">
        <f>IFERROR((AB3778-AB3776)/AB3778*100%,"")</f>
        <v/>
      </c>
      <c r="AC3779" s="194" t="str">
        <f t="shared" ref="AC3779" si="16722">IFERROR((AC3778-AC3777)/AC3778*100%,"")</f>
        <v/>
      </c>
      <c r="AD3779" s="194" t="str">
        <f t="shared" ref="AD3779" si="16723">IFERROR((AD3778-AD3777)/AD3778*100%,"")</f>
        <v/>
      </c>
      <c r="AE3779" s="194" t="str">
        <f t="shared" ref="AE3779" si="16724">IFERROR((AE3778-AE3777)/AE3778*100%,"")</f>
        <v/>
      </c>
      <c r="AF3779" s="194" t="str">
        <f t="shared" ref="AF3779" si="16725">IFERROR((AF3778-AF3777)/AF3778*100%,"")</f>
        <v/>
      </c>
      <c r="AG3779" s="194" t="str">
        <f t="shared" ref="AG3779" si="16726">IFERROR((AG3778-AG3777)/AG3778*100%,"")</f>
        <v/>
      </c>
      <c r="AH3779" s="194" t="str">
        <f t="shared" ref="AH3779" si="16727">IFERROR((AH3778-AH3777)/AH3778*100%,"")</f>
        <v/>
      </c>
      <c r="AI3779" s="194" t="str">
        <f t="shared" ref="AI3779" si="16728">IFERROR((AI3778-AI3777)/AI3778*100%,"")</f>
        <v/>
      </c>
      <c r="AJ3779" s="194" t="str">
        <f t="shared" ref="AJ3779" si="16729">IFERROR((AJ3778-AJ3777)/AJ3778*100%,"")</f>
        <v/>
      </c>
      <c r="AK3779" s="194" t="str">
        <f t="shared" ref="AK3779" si="16730">IFERROR((AK3778-AK3777)/AK3778*100%,"")</f>
        <v/>
      </c>
      <c r="AL3779" s="194" t="str">
        <f t="shared" ref="AL3779" si="16731">IFERROR((AL3778-AL3777)/AL3778*100%,"")</f>
        <v/>
      </c>
      <c r="AM3779" s="227" t="str">
        <f>IFERROR((AM3778-AM3776)/AM3778*100%,"")</f>
        <v/>
      </c>
    </row>
    <row r="3780" spans="1:39" s="45" customFormat="1" outlineLevel="1">
      <c r="B3780" s="115"/>
      <c r="C3780" s="32"/>
      <c r="D3780" s="33"/>
      <c r="E3780" s="33"/>
      <c r="F3780" s="33"/>
      <c r="G3780" s="33"/>
      <c r="H3780" s="18"/>
      <c r="I3780" s="44"/>
      <c r="J3780" s="34"/>
      <c r="K3780" s="34"/>
      <c r="L3780" s="34"/>
      <c r="M3780" s="34"/>
      <c r="N3780" s="34"/>
      <c r="O3780" s="34"/>
      <c r="P3780" s="34"/>
      <c r="Q3780" s="34"/>
      <c r="R3780" s="34"/>
      <c r="S3780" s="34"/>
      <c r="T3780" s="34"/>
      <c r="U3780" s="34"/>
      <c r="V3780" s="34"/>
      <c r="W3780" s="34"/>
      <c r="X3780" s="34"/>
      <c r="Y3780" s="34"/>
      <c r="Z3780" s="34"/>
      <c r="AA3780" s="34"/>
      <c r="AB3780" s="34"/>
      <c r="AC3780" s="195"/>
      <c r="AD3780" s="196"/>
      <c r="AE3780" s="196"/>
      <c r="AF3780" s="196"/>
      <c r="AG3780" s="196"/>
      <c r="AH3780" s="196"/>
      <c r="AI3780" s="196"/>
      <c r="AJ3780" s="196"/>
      <c r="AK3780" s="197"/>
      <c r="AL3780" s="196"/>
      <c r="AM3780" s="198"/>
    </row>
    <row r="3781" spans="1:39" s="6" customFormat="1" outlineLevel="1">
      <c r="B3781" s="116"/>
      <c r="C3781" s="35"/>
      <c r="D3781" s="36"/>
      <c r="E3781" s="36"/>
      <c r="F3781" s="36"/>
      <c r="G3781" s="36"/>
      <c r="H3781" s="37"/>
      <c r="I3781" s="38" t="s">
        <v>24</v>
      </c>
      <c r="J3781" s="21" t="e">
        <f>AVERAGE(J3761:J3762,J3764,J3766,J3768,J3770,J3772,J3774,J3776,J3778)</f>
        <v>#DIV/0!</v>
      </c>
      <c r="K3781" s="21" t="e">
        <f t="shared" ref="K3781:AB3781" si="16732">AVERAGE(K3761:K3762,K3764,K3766,K3768,K3770,K3772,K3774,K3776,K3778)</f>
        <v>#DIV/0!</v>
      </c>
      <c r="L3781" s="21" t="e">
        <f t="shared" si="16732"/>
        <v>#DIV/0!</v>
      </c>
      <c r="M3781" s="21" t="e">
        <f t="shared" si="16732"/>
        <v>#DIV/0!</v>
      </c>
      <c r="N3781" s="21" t="e">
        <f t="shared" si="16732"/>
        <v>#DIV/0!</v>
      </c>
      <c r="O3781" s="21" t="e">
        <f t="shared" si="16732"/>
        <v>#DIV/0!</v>
      </c>
      <c r="P3781" s="21" t="e">
        <f t="shared" si="16732"/>
        <v>#DIV/0!</v>
      </c>
      <c r="Q3781" s="21">
        <f t="shared" si="16732"/>
        <v>0</v>
      </c>
      <c r="R3781" s="21" t="e">
        <f t="shared" si="16732"/>
        <v>#DIV/0!</v>
      </c>
      <c r="S3781" s="21" t="e">
        <f t="shared" si="16732"/>
        <v>#DIV/0!</v>
      </c>
      <c r="T3781" s="21">
        <f t="shared" si="16732"/>
        <v>0</v>
      </c>
      <c r="U3781" s="21" t="e">
        <f t="shared" si="16732"/>
        <v>#DIV/0!</v>
      </c>
      <c r="V3781" s="21" t="e">
        <f t="shared" si="16732"/>
        <v>#DIV/0!</v>
      </c>
      <c r="W3781" s="21" t="e">
        <f t="shared" si="16732"/>
        <v>#DIV/0!</v>
      </c>
      <c r="X3781" s="21" t="e">
        <f t="shared" si="16732"/>
        <v>#DIV/0!</v>
      </c>
      <c r="Y3781" s="21" t="e">
        <f t="shared" si="16732"/>
        <v>#DIV/0!</v>
      </c>
      <c r="Z3781" s="21" t="e">
        <f t="shared" si="16732"/>
        <v>#DIV/0!</v>
      </c>
      <c r="AA3781" s="21" t="e">
        <f t="shared" si="16732"/>
        <v>#DIV/0!</v>
      </c>
      <c r="AB3781" s="21" t="e">
        <f t="shared" si="16732"/>
        <v>#DIV/0!</v>
      </c>
      <c r="AC3781" s="199"/>
      <c r="AD3781" s="200"/>
      <c r="AE3781" s="200"/>
      <c r="AF3781" s="200"/>
      <c r="AG3781" s="200"/>
      <c r="AH3781" s="200"/>
      <c r="AI3781" s="200"/>
      <c r="AJ3781" s="200"/>
      <c r="AK3781" s="201"/>
      <c r="AL3781" s="200"/>
      <c r="AM3781" s="202"/>
    </row>
    <row r="3782" spans="1:39" s="6" customFormat="1" outlineLevel="1">
      <c r="B3782" s="116"/>
      <c r="C3782" s="35"/>
      <c r="D3782" s="36"/>
      <c r="E3782" s="36"/>
      <c r="F3782" s="36"/>
      <c r="G3782" s="36"/>
      <c r="H3782" s="37"/>
      <c r="I3782" s="38" t="s">
        <v>26</v>
      </c>
      <c r="J3782" s="21">
        <f>MIN(J3761:J3762,J3764,J3766,J3768,J3770,J3772,J3774,J3776,J3778)</f>
        <v>0</v>
      </c>
      <c r="K3782" s="21">
        <f t="shared" ref="K3782:AB3782" si="16733">MIN(K3761:K3762,K3764,K3766,K3768,K3770,K3772,K3774,K3776,K3778)</f>
        <v>0</v>
      </c>
      <c r="L3782" s="21">
        <f t="shared" si="16733"/>
        <v>0</v>
      </c>
      <c r="M3782" s="21">
        <f t="shared" si="16733"/>
        <v>0</v>
      </c>
      <c r="N3782" s="21">
        <f t="shared" si="16733"/>
        <v>0</v>
      </c>
      <c r="O3782" s="21">
        <f t="shared" si="16733"/>
        <v>0</v>
      </c>
      <c r="P3782" s="21">
        <f t="shared" si="16733"/>
        <v>0</v>
      </c>
      <c r="Q3782" s="21">
        <f t="shared" si="16733"/>
        <v>0</v>
      </c>
      <c r="R3782" s="21">
        <f t="shared" si="16733"/>
        <v>0</v>
      </c>
      <c r="S3782" s="21">
        <f t="shared" si="16733"/>
        <v>0</v>
      </c>
      <c r="T3782" s="21">
        <f t="shared" si="16733"/>
        <v>0</v>
      </c>
      <c r="U3782" s="21">
        <f t="shared" si="16733"/>
        <v>0</v>
      </c>
      <c r="V3782" s="21">
        <f t="shared" si="16733"/>
        <v>0</v>
      </c>
      <c r="W3782" s="21">
        <f t="shared" si="16733"/>
        <v>0</v>
      </c>
      <c r="X3782" s="21" t="e">
        <f t="shared" si="16733"/>
        <v>#DIV/0!</v>
      </c>
      <c r="Y3782" s="21">
        <f t="shared" si="16733"/>
        <v>0</v>
      </c>
      <c r="Z3782" s="21">
        <f t="shared" si="16733"/>
        <v>0</v>
      </c>
      <c r="AA3782" s="21">
        <f t="shared" si="16733"/>
        <v>0</v>
      </c>
      <c r="AB3782" s="21">
        <f t="shared" si="16733"/>
        <v>0</v>
      </c>
      <c r="AC3782" s="199"/>
      <c r="AD3782" s="200"/>
      <c r="AE3782" s="200"/>
      <c r="AF3782" s="200"/>
      <c r="AG3782" s="200"/>
      <c r="AH3782" s="200"/>
      <c r="AI3782" s="200"/>
      <c r="AJ3782" s="200"/>
      <c r="AK3782" s="201"/>
      <c r="AL3782" s="200"/>
      <c r="AM3782" s="202"/>
    </row>
    <row r="3783" spans="1:39" s="6" customFormat="1" outlineLevel="1">
      <c r="B3783" s="116"/>
      <c r="C3783" s="35"/>
      <c r="D3783" s="36"/>
      <c r="E3783" s="36"/>
      <c r="F3783" s="36"/>
      <c r="G3783" s="36"/>
      <c r="H3783" s="37"/>
      <c r="I3783" s="38" t="s">
        <v>25</v>
      </c>
      <c r="J3783" s="21">
        <f>MAX(J3761:J3762,J3764,J3766,J3768,J3770,J3772,J3774,J3776,J3778)</f>
        <v>0</v>
      </c>
      <c r="K3783" s="21">
        <f t="shared" ref="K3783:AB3783" si="16734">MAX(K3761:K3762,K3764,K3766,K3768,K3770,K3772,K3774,K3776,K3778)</f>
        <v>0</v>
      </c>
      <c r="L3783" s="21">
        <f t="shared" si="16734"/>
        <v>0</v>
      </c>
      <c r="M3783" s="21">
        <f t="shared" si="16734"/>
        <v>0</v>
      </c>
      <c r="N3783" s="21">
        <f t="shared" si="16734"/>
        <v>0</v>
      </c>
      <c r="O3783" s="21">
        <f t="shared" si="16734"/>
        <v>0</v>
      </c>
      <c r="P3783" s="21">
        <f t="shared" si="16734"/>
        <v>0</v>
      </c>
      <c r="Q3783" s="21">
        <f t="shared" si="16734"/>
        <v>0</v>
      </c>
      <c r="R3783" s="21">
        <f t="shared" si="16734"/>
        <v>0</v>
      </c>
      <c r="S3783" s="21">
        <f t="shared" si="16734"/>
        <v>0</v>
      </c>
      <c r="T3783" s="21">
        <f t="shared" si="16734"/>
        <v>0</v>
      </c>
      <c r="U3783" s="21">
        <f t="shared" si="16734"/>
        <v>0</v>
      </c>
      <c r="V3783" s="21">
        <f t="shared" si="16734"/>
        <v>0</v>
      </c>
      <c r="W3783" s="21">
        <f t="shared" si="16734"/>
        <v>0</v>
      </c>
      <c r="X3783" s="21" t="e">
        <f t="shared" si="16734"/>
        <v>#DIV/0!</v>
      </c>
      <c r="Y3783" s="21">
        <f t="shared" si="16734"/>
        <v>0</v>
      </c>
      <c r="Z3783" s="21">
        <f t="shared" si="16734"/>
        <v>0</v>
      </c>
      <c r="AA3783" s="21">
        <f t="shared" si="16734"/>
        <v>0</v>
      </c>
      <c r="AB3783" s="21">
        <f t="shared" si="16734"/>
        <v>0</v>
      </c>
      <c r="AC3783" s="199"/>
      <c r="AD3783" s="200"/>
      <c r="AE3783" s="200"/>
      <c r="AF3783" s="200"/>
      <c r="AG3783" s="200"/>
      <c r="AH3783" s="200"/>
      <c r="AI3783" s="200"/>
      <c r="AJ3783" s="200"/>
      <c r="AK3783" s="201"/>
      <c r="AL3783" s="200"/>
      <c r="AM3783" s="202"/>
    </row>
    <row r="3784" spans="1:39" s="6" customFormat="1" outlineLevel="1">
      <c r="B3784" s="116"/>
      <c r="C3784" s="35"/>
      <c r="D3784" s="36"/>
      <c r="E3784" s="36"/>
      <c r="F3784" s="36"/>
      <c r="G3784" s="36"/>
      <c r="H3784" s="37"/>
      <c r="I3784" s="38"/>
      <c r="J3784" s="21"/>
      <c r="K3784" s="21"/>
      <c r="L3784" s="21"/>
      <c r="M3784" s="21"/>
      <c r="N3784" s="21"/>
      <c r="O3784" s="21"/>
      <c r="P3784" s="21"/>
      <c r="Q3784" s="21"/>
      <c r="R3784" s="21"/>
      <c r="S3784" s="21"/>
      <c r="T3784" s="21"/>
      <c r="U3784" s="21"/>
      <c r="V3784" s="21"/>
      <c r="W3784" s="21"/>
      <c r="X3784" s="21"/>
      <c r="Y3784" s="21"/>
      <c r="Z3784" s="21"/>
      <c r="AA3784" s="21"/>
      <c r="AB3784" s="21"/>
      <c r="AC3784" s="200"/>
      <c r="AD3784" s="200"/>
      <c r="AE3784" s="200"/>
      <c r="AF3784" s="200"/>
      <c r="AG3784" s="200"/>
      <c r="AH3784" s="200"/>
      <c r="AI3784" s="200"/>
      <c r="AJ3784" s="200"/>
      <c r="AK3784" s="200"/>
      <c r="AL3784" s="200"/>
      <c r="AM3784" s="202"/>
    </row>
    <row r="3785" spans="1:39" s="31" customFormat="1" ht="16.5" outlineLevel="1" thickBot="1">
      <c r="B3785" s="117"/>
      <c r="C3785" s="39"/>
      <c r="D3785" s="40"/>
      <c r="E3785" s="40"/>
      <c r="F3785" s="40"/>
      <c r="G3785" s="40"/>
      <c r="H3785" s="41"/>
      <c r="I3785" s="42"/>
      <c r="J3785" s="43"/>
      <c r="K3785" s="43"/>
      <c r="L3785" s="43"/>
      <c r="M3785" s="43"/>
      <c r="N3785" s="43"/>
      <c r="O3785" s="43"/>
      <c r="P3785" s="43"/>
      <c r="Q3785" s="43"/>
      <c r="R3785" s="43"/>
      <c r="S3785" s="43"/>
      <c r="T3785" s="43"/>
      <c r="U3785" s="43"/>
      <c r="V3785" s="43"/>
      <c r="W3785" s="43"/>
      <c r="X3785" s="43"/>
      <c r="Y3785" s="43"/>
      <c r="Z3785" s="43"/>
      <c r="AA3785" s="43"/>
      <c r="AB3785" s="43"/>
      <c r="AC3785" s="204"/>
      <c r="AD3785" s="204"/>
      <c r="AE3785" s="204"/>
      <c r="AF3785" s="204"/>
      <c r="AG3785" s="204"/>
      <c r="AH3785" s="204"/>
      <c r="AI3785" s="204"/>
      <c r="AJ3785" s="204"/>
      <c r="AK3785" s="204"/>
      <c r="AL3785" s="204"/>
      <c r="AM3785" s="205"/>
    </row>
    <row r="3786" spans="1:39" customFormat="1">
      <c r="B3786" s="118"/>
      <c r="C3786" s="28"/>
      <c r="D3786" s="19"/>
      <c r="E3786" s="19"/>
      <c r="F3786" s="19"/>
      <c r="G3786" s="19"/>
      <c r="H3786" s="29"/>
      <c r="I3786" s="20"/>
      <c r="J3786" s="30"/>
      <c r="K3786" s="30"/>
      <c r="L3786" s="30"/>
      <c r="M3786" s="30"/>
      <c r="N3786" s="30"/>
      <c r="O3786" s="30"/>
      <c r="P3786" s="30"/>
      <c r="Q3786" s="30"/>
      <c r="R3786" s="30"/>
      <c r="S3786" s="30"/>
      <c r="T3786" s="30"/>
      <c r="U3786" s="30"/>
      <c r="V3786" s="30"/>
      <c r="W3786" s="30"/>
      <c r="X3786" s="30"/>
      <c r="Y3786" s="30"/>
      <c r="Z3786" s="30"/>
      <c r="AA3786" s="30"/>
      <c r="AB3786" s="30"/>
      <c r="AC3786" s="206"/>
      <c r="AD3786" s="206"/>
      <c r="AE3786" s="206"/>
      <c r="AF3786" s="206"/>
      <c r="AG3786" s="206"/>
      <c r="AH3786" s="206"/>
      <c r="AI3786" s="206"/>
      <c r="AJ3786" s="206"/>
      <c r="AK3786" s="206"/>
      <c r="AL3786" s="206"/>
      <c r="AM3786" s="207"/>
    </row>
    <row r="3787" spans="1:39" customFormat="1" outlineLevel="1">
      <c r="B3787" s="114" t="s">
        <v>41</v>
      </c>
      <c r="C3787" s="28"/>
      <c r="D3787" s="19"/>
      <c r="E3787" s="19"/>
      <c r="F3787" s="19"/>
      <c r="G3787" s="19"/>
      <c r="H3787" s="29"/>
      <c r="I3787" s="20"/>
      <c r="J3787" s="30"/>
      <c r="K3787" s="30"/>
      <c r="L3787" s="30"/>
      <c r="M3787" s="30"/>
      <c r="N3787" s="30"/>
      <c r="O3787" s="30"/>
      <c r="P3787" s="30"/>
      <c r="Q3787" s="30"/>
      <c r="R3787" s="30"/>
      <c r="S3787" s="30"/>
      <c r="T3787" s="30"/>
      <c r="U3787" s="30"/>
      <c r="V3787" s="30"/>
      <c r="W3787" s="30"/>
      <c r="X3787" s="30"/>
      <c r="Y3787" s="30"/>
      <c r="Z3787" s="30"/>
      <c r="AA3787" s="30"/>
      <c r="AB3787" s="30"/>
      <c r="AC3787" s="206"/>
      <c r="AD3787" s="206"/>
      <c r="AE3787" s="206"/>
      <c r="AF3787" s="206"/>
      <c r="AG3787" s="206"/>
      <c r="AH3787" s="206"/>
      <c r="AI3787" s="206"/>
      <c r="AJ3787" s="206"/>
      <c r="AK3787" s="206"/>
      <c r="AL3787" s="206"/>
      <c r="AM3787" s="207"/>
    </row>
    <row r="3788" spans="1:39" customFormat="1" outlineLevel="1">
      <c r="A3788" t="str">
        <f>B3788&amp;C3788</f>
        <v>Surname, Forename1</v>
      </c>
      <c r="B3788" s="255" t="s">
        <v>28</v>
      </c>
      <c r="C3788" s="122">
        <v>1</v>
      </c>
      <c r="D3788" s="26" t="s">
        <v>22</v>
      </c>
      <c r="E3788" s="103"/>
      <c r="F3788" s="103"/>
      <c r="G3788" s="103"/>
      <c r="H3788" s="16"/>
      <c r="I3788" s="16"/>
      <c r="J3788" s="17"/>
      <c r="K3788" s="94"/>
      <c r="L3788" s="94"/>
      <c r="M3788" s="94"/>
      <c r="N3788" s="94"/>
      <c r="O3788" s="94"/>
      <c r="P3788" s="94"/>
      <c r="Q3788" s="17">
        <f>SUM(K3788:P3788)</f>
        <v>0</v>
      </c>
      <c r="R3788" s="94"/>
      <c r="S3788" s="94"/>
      <c r="T3788" s="17">
        <f>SUM(R3788:S3788)</f>
        <v>0</v>
      </c>
      <c r="U3788" s="17"/>
      <c r="V3788" s="94"/>
      <c r="W3788" s="17"/>
      <c r="X3788" s="94" t="e">
        <f>AVERAGE(V3788:W3788)</f>
        <v>#DIV/0!</v>
      </c>
      <c r="Y3788" s="17"/>
      <c r="Z3788" s="17"/>
      <c r="AA3788" s="17"/>
      <c r="AB3788" s="17"/>
      <c r="AC3788" s="190">
        <f>IF(J3788&lt;&gt;0,INT(25.4347*POWER((18-J3788),1.81)),0)</f>
        <v>0</v>
      </c>
      <c r="AD3788" s="190">
        <f>IF(Q3788&lt;&gt;0,INT(0.14354*POWER(((10*Q3788)-220),1.4)),0)</f>
        <v>0</v>
      </c>
      <c r="AE3788" s="190">
        <f>IF(T3788&lt;&gt;0,INT(51.39*POWER((T3788-1.5),1.05)),0)</f>
        <v>0</v>
      </c>
      <c r="AF3788" s="190">
        <f>IF(U3788&lt;&gt;0,INT(0.8465*POWER(((100*U3788)-75),1.42)),0)</f>
        <v>0</v>
      </c>
      <c r="AG3788" s="190" t="e">
        <f>IF(X3788&lt;&gt;0,INT(1.53775*POWER((82-X3788),1.81)),0)</f>
        <v>#DIV/0!</v>
      </c>
      <c r="AH3788" s="190">
        <f>IF(Y3788&lt;&gt;0,INT(5.74352*POWER((28.5-Y3788),1.92)),0)</f>
        <v>0</v>
      </c>
      <c r="AI3788" s="190">
        <f>IF(Z3788&lt;&gt;0,INT(12.91*POWER((Z3788-4),1.1)),0)</f>
        <v>0</v>
      </c>
      <c r="AJ3788" s="190">
        <f>IF(AA3788&lt;&gt;0,INT(0.2797*POWER(((100*AA3788)),1.35)),0)</f>
        <v>0</v>
      </c>
      <c r="AK3788" s="208">
        <v>0</v>
      </c>
      <c r="AL3788" s="208">
        <v>7</v>
      </c>
      <c r="AM3788" s="193" t="e">
        <f>SUM(AC3788:AK3788)</f>
        <v>#DIV/0!</v>
      </c>
    </row>
    <row r="3789" spans="1:39" customFormat="1" outlineLevel="1">
      <c r="A3789" t="str">
        <f>B3788&amp;C3789</f>
        <v>Surname, Forename2</v>
      </c>
      <c r="B3789" s="256"/>
      <c r="C3789" s="123">
        <v>2</v>
      </c>
      <c r="D3789" s="26" t="s">
        <v>22</v>
      </c>
      <c r="E3789" s="103"/>
      <c r="F3789" s="103"/>
      <c r="G3789" s="103"/>
      <c r="H3789" s="15"/>
      <c r="I3789" s="16"/>
      <c r="J3789" s="17"/>
      <c r="K3789" s="94"/>
      <c r="L3789" s="94"/>
      <c r="M3789" s="94"/>
      <c r="N3789" s="94"/>
      <c r="O3789" s="94"/>
      <c r="P3789" s="94"/>
      <c r="Q3789" s="17" t="str">
        <f>IF(SUM(K3789:P3789)=0,"",SUM(K3789:P3789))</f>
        <v/>
      </c>
      <c r="R3789" s="94"/>
      <c r="S3789" s="94"/>
      <c r="T3789" s="17" t="str">
        <f>IF(SUM(R3789:S3789)=0,"",SUM(R3789:S3789))</f>
        <v/>
      </c>
      <c r="U3789" s="17"/>
      <c r="V3789" s="94"/>
      <c r="W3789" s="17"/>
      <c r="X3789" s="94" t="str">
        <f>IFERROR(AVERAGE(V3789:W3789),"")</f>
        <v/>
      </c>
      <c r="Y3789" s="17"/>
      <c r="Z3789" s="17"/>
      <c r="AA3789" s="71"/>
      <c r="AB3789" s="17"/>
      <c r="AC3789" s="190" t="str">
        <f>IF(J3789="","",IF(J3789&lt;&gt;0,INT(25.4347*POWER((18-J3789),1.81)),0))</f>
        <v/>
      </c>
      <c r="AD3789" s="190" t="str">
        <f>IFERROR(IF(Q3789&lt;&gt;0,INT(0.14354*POWER(((10*Q3789)-220),1.4)),0),"")</f>
        <v/>
      </c>
      <c r="AE3789" s="190" t="str">
        <f>IFERROR(IF(T3789&lt;&gt;0,INT(51.39*POWER((T3789-1.5),1.05)),0),"")</f>
        <v/>
      </c>
      <c r="AF3789" s="190">
        <f>IF(U3789&lt;&gt;0,INT(0.8465*POWER(((100*U3789)-75),1.42)),0)</f>
        <v>0</v>
      </c>
      <c r="AG3789" s="190" t="str">
        <f>IFERROR(IF(X3789&lt;&gt;0,INT(1.53775*POWER((82-X3789),1.81)),0),"")</f>
        <v/>
      </c>
      <c r="AH3789" s="190" t="str">
        <f>IF(Y3789="","",IF(Y3789&lt;&gt;0,INT(5.74352*POWER((28.5-Y3789),1.92)),0))</f>
        <v/>
      </c>
      <c r="AI3789" s="190">
        <f>IF(Z3789&lt;&gt;0,INT(12.91*POWER((Z3789-4),1.1)),0)</f>
        <v>0</v>
      </c>
      <c r="AJ3789" s="190" t="str">
        <f>IF(AA3789="","",IF(AA3789&lt;&gt;0,INT(0.2797*POWER(((100*AA3789)),1.35)),0))</f>
        <v/>
      </c>
      <c r="AK3789" s="191" t="str">
        <f>IF(AB3789="","",IF(AB3789&lt;&gt;0,INT(100.14*POWER((AB3789-1),1.08)),0))</f>
        <v/>
      </c>
      <c r="AL3789" s="192">
        <f>COUNT(J3789,Q3789,T3789,X3789,Y3789,AA3789,AB3789)</f>
        <v>0</v>
      </c>
      <c r="AM3789" s="193" t="str">
        <f>IF(AL3789=0,"",SUM(AC3789:AK3789))</f>
        <v/>
      </c>
    </row>
    <row r="3790" spans="1:39" customFormat="1" outlineLevel="1">
      <c r="B3790" s="256"/>
      <c r="C3790" s="124" t="s">
        <v>65</v>
      </c>
      <c r="D3790" s="103"/>
      <c r="E3790" s="103"/>
      <c r="F3790" s="103"/>
      <c r="G3790" s="103"/>
      <c r="H3790" s="104"/>
      <c r="I3790" s="105"/>
      <c r="J3790" s="107" t="str">
        <f>IFERROR((J3788-J3789)/J3789*100%,"")</f>
        <v/>
      </c>
      <c r="K3790" s="107" t="str">
        <f>IFERROR((K3789-K3788)/K3789*100%,"")</f>
        <v/>
      </c>
      <c r="L3790" s="107" t="str">
        <f t="shared" ref="L3790:S3790" si="16735">IFERROR((L3789-L3788)/L3789*100%,"")</f>
        <v/>
      </c>
      <c r="M3790" s="107" t="str">
        <f t="shared" si="16735"/>
        <v/>
      </c>
      <c r="N3790" s="107" t="str">
        <f t="shared" si="16735"/>
        <v/>
      </c>
      <c r="O3790" s="107" t="str">
        <f t="shared" si="16735"/>
        <v/>
      </c>
      <c r="P3790" s="107" t="str">
        <f t="shared" si="16735"/>
        <v/>
      </c>
      <c r="Q3790" s="107" t="str">
        <f t="shared" si="16735"/>
        <v/>
      </c>
      <c r="R3790" s="107" t="str">
        <f t="shared" si="16735"/>
        <v/>
      </c>
      <c r="S3790" s="107" t="str">
        <f t="shared" si="16735"/>
        <v/>
      </c>
      <c r="T3790" s="107" t="str">
        <f>IFERROR((T3789-T3788)/T3789*100%,"")</f>
        <v/>
      </c>
      <c r="U3790" s="107" t="str">
        <f t="shared" ref="U3790" si="16736">IFERROR((U3789-U3788)/U3789*100%,"")</f>
        <v/>
      </c>
      <c r="V3790" s="107" t="str">
        <f>IFERROR((V3788-V3789)/V3789*100%,"")</f>
        <v/>
      </c>
      <c r="W3790" s="107" t="str">
        <f>IFERROR((W3788-W3789)/W3789*100%,"")</f>
        <v/>
      </c>
      <c r="X3790" s="107" t="str">
        <f>IFERROR((X3788-X3789)/X3789*100%,"")</f>
        <v/>
      </c>
      <c r="Y3790" s="107" t="str">
        <f>IFERROR((Y3788-Y3789)/Y3789*100%,"")</f>
        <v/>
      </c>
      <c r="Z3790" s="107" t="str">
        <f t="shared" ref="Z3790:AB3790" si="16737">IFERROR((Z3789-Z3788)/Z3789*100%,"")</f>
        <v/>
      </c>
      <c r="AA3790" s="107" t="str">
        <f t="shared" si="16737"/>
        <v/>
      </c>
      <c r="AB3790" s="107" t="str">
        <f t="shared" si="16737"/>
        <v/>
      </c>
      <c r="AC3790" s="194" t="str">
        <f t="shared" ref="AC3790" si="16738">IFERROR((AC3789-AC3788)/AC3789*100%,"")</f>
        <v/>
      </c>
      <c r="AD3790" s="194" t="str">
        <f t="shared" ref="AD3790" si="16739">IFERROR((AD3789-AD3788)/AD3789*100%,"")</f>
        <v/>
      </c>
      <c r="AE3790" s="194" t="str">
        <f t="shared" ref="AE3790" si="16740">IFERROR((AE3789-AE3788)/AE3789*100%,"")</f>
        <v/>
      </c>
      <c r="AF3790" s="194" t="str">
        <f t="shared" ref="AF3790" si="16741">IFERROR((AF3789-AF3788)/AF3789*100%,"")</f>
        <v/>
      </c>
      <c r="AG3790" s="194" t="str">
        <f t="shared" ref="AG3790" si="16742">IFERROR((AG3789-AG3788)/AG3789*100%,"")</f>
        <v/>
      </c>
      <c r="AH3790" s="194" t="str">
        <f t="shared" ref="AH3790" si="16743">IFERROR((AH3789-AH3788)/AH3789*100%,"")</f>
        <v/>
      </c>
      <c r="AI3790" s="194" t="str">
        <f t="shared" ref="AI3790" si="16744">IFERROR((AI3789-AI3788)/AI3789*100%,"")</f>
        <v/>
      </c>
      <c r="AJ3790" s="194" t="str">
        <f t="shared" ref="AJ3790" si="16745">IFERROR((AJ3789-AJ3788)/AJ3789*100%,"")</f>
        <v/>
      </c>
      <c r="AK3790" s="194" t="str">
        <f t="shared" ref="AK3790" si="16746">IFERROR((AK3789-AK3788)/AK3789*100%,"")</f>
        <v/>
      </c>
      <c r="AL3790" s="194" t="str">
        <f t="shared" ref="AL3790:AM3790" si="16747">IFERROR((AL3789-AL3788)/AL3789*100%,"")</f>
        <v/>
      </c>
      <c r="AM3790" s="228" t="str">
        <f t="shared" si="16747"/>
        <v/>
      </c>
    </row>
    <row r="3791" spans="1:39" customFormat="1" outlineLevel="1">
      <c r="A3791" t="str">
        <f>B3788&amp;C3791</f>
        <v>Surname, Forename3</v>
      </c>
      <c r="B3791" s="256"/>
      <c r="C3791" s="123">
        <v>3</v>
      </c>
      <c r="D3791" s="26" t="s">
        <v>22</v>
      </c>
      <c r="E3791" s="103"/>
      <c r="F3791" s="103"/>
      <c r="G3791" s="103"/>
      <c r="H3791" s="15"/>
      <c r="I3791" s="16"/>
      <c r="J3791" s="17"/>
      <c r="K3791" s="94"/>
      <c r="L3791" s="94"/>
      <c r="M3791" s="94"/>
      <c r="N3791" s="94"/>
      <c r="O3791" s="94"/>
      <c r="P3791" s="94"/>
      <c r="Q3791" s="17" t="str">
        <f>IF(SUM(K3791:P3791)=0,"",SUM(K3791:P3791))</f>
        <v/>
      </c>
      <c r="R3791" s="94"/>
      <c r="S3791" s="94"/>
      <c r="T3791" s="17" t="str">
        <f>IF(SUM(R3791:S3791)=0,"",SUM(R3791:S3791))</f>
        <v/>
      </c>
      <c r="U3791" s="17"/>
      <c r="V3791" s="94"/>
      <c r="W3791" s="17"/>
      <c r="X3791" s="94" t="str">
        <f>IFERROR(AVERAGE(V3791:W3791),"")</f>
        <v/>
      </c>
      <c r="Y3791" s="17"/>
      <c r="Z3791" s="17"/>
      <c r="AA3791" s="71"/>
      <c r="AB3791" s="17"/>
      <c r="AC3791" s="190" t="str">
        <f>IF(J3791="","",IF(J3791&lt;&gt;0,INT(25.4347*POWER((18-J3791),1.81)),0))</f>
        <v/>
      </c>
      <c r="AD3791" s="190" t="str">
        <f>IFERROR(IF(Q3791&lt;&gt;0,INT(0.14354*POWER(((10*Q3791)-220),1.4)),0),"")</f>
        <v/>
      </c>
      <c r="AE3791" s="190" t="str">
        <f>IFERROR(IF(T3791&lt;&gt;0,INT(51.39*POWER((T3791-1.5),1.05)),0),"")</f>
        <v/>
      </c>
      <c r="AF3791" s="190">
        <f>IF(U3791&lt;&gt;0,INT(0.8465*POWER(((100*U3791)-75),1.42)),0)</f>
        <v>0</v>
      </c>
      <c r="AG3791" s="190" t="str">
        <f>IFERROR(IF(X3791&lt;&gt;0,INT(1.53775*POWER((82-X3791),1.81)),0),"")</f>
        <v/>
      </c>
      <c r="AH3791" s="190" t="str">
        <f>IF(Y3791="","",IF(Y3791&lt;&gt;0,INT(5.74352*POWER((28.5-Y3791),1.92)),0))</f>
        <v/>
      </c>
      <c r="AI3791" s="190">
        <f>IF(Z3791&lt;&gt;0,INT(12.91*POWER((Z3791-4),1.1)),0)</f>
        <v>0</v>
      </c>
      <c r="AJ3791" s="190" t="str">
        <f>IF(AA3791="","",IF(AA3791&lt;&gt;0,INT(0.2797*POWER(((100*AA3791)),1.35)),0))</f>
        <v/>
      </c>
      <c r="AK3791" s="191" t="str">
        <f>IF(AB3791="","",IF(AB3791&lt;&gt;0,INT(100.14*POWER((AB3791-1),1.08)),0))</f>
        <v/>
      </c>
      <c r="AL3791" s="192">
        <f>COUNT(J3791,Q3791,T3791,X3791,Y3791,AA3791,AB3791)</f>
        <v>0</v>
      </c>
      <c r="AM3791" s="193" t="str">
        <f>IF(AL3791=0,"",SUM(AC3791:AK3791))</f>
        <v/>
      </c>
    </row>
    <row r="3792" spans="1:39" customFormat="1" outlineLevel="1">
      <c r="B3792" s="256"/>
      <c r="C3792" s="124" t="s">
        <v>65</v>
      </c>
      <c r="D3792" s="103"/>
      <c r="E3792" s="103"/>
      <c r="F3792" s="103"/>
      <c r="G3792" s="103"/>
      <c r="H3792" s="104"/>
      <c r="I3792" s="105"/>
      <c r="J3792" s="107" t="str">
        <f>IFERROR((J3789-J3791)/J3791*100%,"")</f>
        <v/>
      </c>
      <c r="K3792" s="107" t="str">
        <f t="shared" ref="K3792:T3792" si="16748">IFERROR((K3791-K3789)/K3791*100%,"")</f>
        <v/>
      </c>
      <c r="L3792" s="107" t="str">
        <f t="shared" si="16748"/>
        <v/>
      </c>
      <c r="M3792" s="107" t="str">
        <f t="shared" si="16748"/>
        <v/>
      </c>
      <c r="N3792" s="107" t="str">
        <f t="shared" si="16748"/>
        <v/>
      </c>
      <c r="O3792" s="107" t="str">
        <f t="shared" si="16748"/>
        <v/>
      </c>
      <c r="P3792" s="107" t="str">
        <f t="shared" si="16748"/>
        <v/>
      </c>
      <c r="Q3792" s="107" t="str">
        <f t="shared" si="16748"/>
        <v/>
      </c>
      <c r="R3792" s="107" t="str">
        <f t="shared" si="16748"/>
        <v/>
      </c>
      <c r="S3792" s="107" t="str">
        <f t="shared" si="16748"/>
        <v/>
      </c>
      <c r="T3792" s="107" t="str">
        <f t="shared" si="16748"/>
        <v/>
      </c>
      <c r="U3792" s="107" t="str">
        <f t="shared" ref="U3792" si="16749">IFERROR((U3791-U3790)/U3791*100%,"")</f>
        <v/>
      </c>
      <c r="V3792" s="107" t="str">
        <f>IFERROR((V3789-V3791)/V3791*100%,"")</f>
        <v/>
      </c>
      <c r="W3792" s="107" t="str">
        <f>IFERROR((W3789-W3791)/W3791*100%,"")</f>
        <v/>
      </c>
      <c r="X3792" s="107" t="str">
        <f>IFERROR((X3789-X3791)/X3791*100%,"")</f>
        <v/>
      </c>
      <c r="Y3792" s="107" t="str">
        <f>IFERROR((Y3789-Y3791)/Y3791*100%,"")</f>
        <v/>
      </c>
      <c r="Z3792" s="107" t="str">
        <f t="shared" ref="Z3792" si="16750">IFERROR((Z3791-Z3790)/Z3791*100%,"")</f>
        <v/>
      </c>
      <c r="AA3792" s="107" t="str">
        <f>IFERROR((AA3791-AA3789)/AA3791*100%,"")</f>
        <v/>
      </c>
      <c r="AB3792" s="107" t="str">
        <f>IFERROR((AB3791-AB3789)/AB3791*100%,"")</f>
        <v/>
      </c>
      <c r="AC3792" s="194" t="str">
        <f t="shared" ref="AC3792" si="16751">IFERROR((AC3791-AC3790)/AC3791*100%,"")</f>
        <v/>
      </c>
      <c r="AD3792" s="194" t="str">
        <f t="shared" ref="AD3792" si="16752">IFERROR((AD3791-AD3790)/AD3791*100%,"")</f>
        <v/>
      </c>
      <c r="AE3792" s="194" t="str">
        <f t="shared" ref="AE3792" si="16753">IFERROR((AE3791-AE3790)/AE3791*100%,"")</f>
        <v/>
      </c>
      <c r="AF3792" s="194" t="str">
        <f t="shared" ref="AF3792" si="16754">IFERROR((AF3791-AF3790)/AF3791*100%,"")</f>
        <v/>
      </c>
      <c r="AG3792" s="194" t="str">
        <f t="shared" ref="AG3792" si="16755">IFERROR((AG3791-AG3790)/AG3791*100%,"")</f>
        <v/>
      </c>
      <c r="AH3792" s="194" t="str">
        <f t="shared" ref="AH3792" si="16756">IFERROR((AH3791-AH3790)/AH3791*100%,"")</f>
        <v/>
      </c>
      <c r="AI3792" s="194" t="str">
        <f t="shared" ref="AI3792" si="16757">IFERROR((AI3791-AI3790)/AI3791*100%,"")</f>
        <v/>
      </c>
      <c r="AJ3792" s="194" t="str">
        <f t="shared" ref="AJ3792" si="16758">IFERROR((AJ3791-AJ3790)/AJ3791*100%,"")</f>
        <v/>
      </c>
      <c r="AK3792" s="194" t="str">
        <f t="shared" ref="AK3792" si="16759">IFERROR((AK3791-AK3790)/AK3791*100%,"")</f>
        <v/>
      </c>
      <c r="AL3792" s="194" t="str">
        <f t="shared" ref="AL3792" si="16760">IFERROR((AL3791-AL3790)/AL3791*100%,"")</f>
        <v/>
      </c>
      <c r="AM3792" s="227" t="str">
        <f>IFERROR((AM3791-AM3789)/AM3791*100%,"")</f>
        <v/>
      </c>
    </row>
    <row r="3793" spans="1:39" customFormat="1" outlineLevel="1">
      <c r="A3793" t="str">
        <f>B3788&amp;C3793</f>
        <v>Surname, Forename4</v>
      </c>
      <c r="B3793" s="256"/>
      <c r="C3793" s="123">
        <v>4</v>
      </c>
      <c r="D3793" s="26" t="s">
        <v>22</v>
      </c>
      <c r="E3793" s="103"/>
      <c r="F3793" s="103"/>
      <c r="G3793" s="103"/>
      <c r="H3793" s="15"/>
      <c r="I3793" s="16"/>
      <c r="J3793" s="17"/>
      <c r="K3793" s="94"/>
      <c r="L3793" s="94"/>
      <c r="M3793" s="94"/>
      <c r="N3793" s="94"/>
      <c r="O3793" s="94"/>
      <c r="P3793" s="94"/>
      <c r="Q3793" s="17" t="str">
        <f>IF(SUM(K3793:P3793)=0,"",SUM(K3793:P3793))</f>
        <v/>
      </c>
      <c r="R3793" s="94"/>
      <c r="S3793" s="94"/>
      <c r="T3793" s="17" t="str">
        <f>IF(SUM(R3793:S3793)=0,"",SUM(R3793:S3793))</f>
        <v/>
      </c>
      <c r="U3793" s="17"/>
      <c r="V3793" s="94"/>
      <c r="W3793" s="17"/>
      <c r="X3793" s="94" t="str">
        <f>IFERROR(AVERAGE(V3793:W3793),"")</f>
        <v/>
      </c>
      <c r="Y3793" s="17"/>
      <c r="Z3793" s="17"/>
      <c r="AA3793" s="71"/>
      <c r="AB3793" s="17"/>
      <c r="AC3793" s="190" t="str">
        <f>IF(J3793="","",IF(J3793&lt;&gt;0,INT(25.4347*POWER((18-J3793),1.81)),0))</f>
        <v/>
      </c>
      <c r="AD3793" s="190" t="str">
        <f>IFERROR(IF(Q3793&lt;&gt;0,INT(0.14354*POWER(((10*Q3793)-220),1.4)),0),"")</f>
        <v/>
      </c>
      <c r="AE3793" s="190" t="str">
        <f>IFERROR(IF(T3793&lt;&gt;0,INT(51.39*POWER((T3793-1.5),1.05)),0),"")</f>
        <v/>
      </c>
      <c r="AF3793" s="190">
        <f>IF(U3793&lt;&gt;0,INT(0.8465*POWER(((100*U3793)-75),1.42)),0)</f>
        <v>0</v>
      </c>
      <c r="AG3793" s="190" t="str">
        <f>IFERROR(IF(X3793&lt;&gt;0,INT(1.53775*POWER((82-X3793),1.81)),0),"")</f>
        <v/>
      </c>
      <c r="AH3793" s="190" t="str">
        <f>IF(Y3793="","",IF(Y3793&lt;&gt;0,INT(5.74352*POWER((28.5-Y3793),1.92)),0))</f>
        <v/>
      </c>
      <c r="AI3793" s="190">
        <f>IF(Z3793&lt;&gt;0,INT(12.91*POWER((Z3793-4),1.1)),0)</f>
        <v>0</v>
      </c>
      <c r="AJ3793" s="190" t="str">
        <f>IF(AA3793="","",IF(AA3793&lt;&gt;0,INT(0.2797*POWER(((100*AA3793)),1.35)),0))</f>
        <v/>
      </c>
      <c r="AK3793" s="191" t="str">
        <f>IF(AB3793="","",IF(AB3793&lt;&gt;0,INT(100.14*POWER((AB3793-1),1.08)),0))</f>
        <v/>
      </c>
      <c r="AL3793" s="192">
        <f>COUNT(J3793,Q3793,T3793,X3793,Y3793,AA3793,AB3793)</f>
        <v>0</v>
      </c>
      <c r="AM3793" s="193" t="str">
        <f>IF(AL3793=0,"",SUM(AC3793:AK3793))</f>
        <v/>
      </c>
    </row>
    <row r="3794" spans="1:39" customFormat="1" outlineLevel="1">
      <c r="B3794" s="256"/>
      <c r="C3794" s="124" t="s">
        <v>65</v>
      </c>
      <c r="D3794" s="103"/>
      <c r="E3794" s="103"/>
      <c r="F3794" s="103"/>
      <c r="G3794" s="103"/>
      <c r="H3794" s="104"/>
      <c r="I3794" s="105"/>
      <c r="J3794" s="107" t="str">
        <f>IFERROR((J3791-J3793)/J3793*100%,"")</f>
        <v/>
      </c>
      <c r="K3794" s="107" t="str">
        <f t="shared" ref="K3794:T3794" si="16761">IFERROR((K3793-K3791)/K3793*100%,"")</f>
        <v/>
      </c>
      <c r="L3794" s="107" t="str">
        <f t="shared" si="16761"/>
        <v/>
      </c>
      <c r="M3794" s="107" t="str">
        <f t="shared" si="16761"/>
        <v/>
      </c>
      <c r="N3794" s="107" t="str">
        <f t="shared" si="16761"/>
        <v/>
      </c>
      <c r="O3794" s="107" t="str">
        <f t="shared" si="16761"/>
        <v/>
      </c>
      <c r="P3794" s="107" t="str">
        <f t="shared" si="16761"/>
        <v/>
      </c>
      <c r="Q3794" s="107" t="str">
        <f t="shared" si="16761"/>
        <v/>
      </c>
      <c r="R3794" s="107" t="str">
        <f t="shared" si="16761"/>
        <v/>
      </c>
      <c r="S3794" s="107" t="str">
        <f t="shared" si="16761"/>
        <v/>
      </c>
      <c r="T3794" s="107" t="str">
        <f t="shared" si="16761"/>
        <v/>
      </c>
      <c r="U3794" s="107" t="str">
        <f t="shared" ref="U3794" si="16762">IFERROR((U3793-U3792)/U3793*100%,"")</f>
        <v/>
      </c>
      <c r="V3794" s="107" t="str">
        <f>IFERROR((V3791-V3793)/V3793*100%,"")</f>
        <v/>
      </c>
      <c r="W3794" s="107" t="str">
        <f>IFERROR((W3791-W3793)/W3793*100%,"")</f>
        <v/>
      </c>
      <c r="X3794" s="107" t="str">
        <f>IFERROR((X3791-X3793)/X3793*100%,"")</f>
        <v/>
      </c>
      <c r="Y3794" s="107" t="str">
        <f>IFERROR((Y3791-Y3793)/Y3793*100%,"")</f>
        <v/>
      </c>
      <c r="Z3794" s="107" t="str">
        <f t="shared" ref="Z3794" si="16763">IFERROR((Z3793-Z3792)/Z3793*100%,"")</f>
        <v/>
      </c>
      <c r="AA3794" s="107" t="str">
        <f>IFERROR((AA3793-AA3791)/AA3793*100%,"")</f>
        <v/>
      </c>
      <c r="AB3794" s="107" t="str">
        <f>IFERROR((AB3793-AB3791)/AB3793*100%,"")</f>
        <v/>
      </c>
      <c r="AC3794" s="194" t="str">
        <f t="shared" ref="AC3794" si="16764">IFERROR((AC3793-AC3792)/AC3793*100%,"")</f>
        <v/>
      </c>
      <c r="AD3794" s="194" t="str">
        <f t="shared" ref="AD3794" si="16765">IFERROR((AD3793-AD3792)/AD3793*100%,"")</f>
        <v/>
      </c>
      <c r="AE3794" s="194" t="str">
        <f t="shared" ref="AE3794" si="16766">IFERROR((AE3793-AE3792)/AE3793*100%,"")</f>
        <v/>
      </c>
      <c r="AF3794" s="194" t="str">
        <f t="shared" ref="AF3794" si="16767">IFERROR((AF3793-AF3792)/AF3793*100%,"")</f>
        <v/>
      </c>
      <c r="AG3794" s="194" t="str">
        <f t="shared" ref="AG3794" si="16768">IFERROR((AG3793-AG3792)/AG3793*100%,"")</f>
        <v/>
      </c>
      <c r="AH3794" s="194" t="str">
        <f t="shared" ref="AH3794" si="16769">IFERROR((AH3793-AH3792)/AH3793*100%,"")</f>
        <v/>
      </c>
      <c r="AI3794" s="194" t="str">
        <f t="shared" ref="AI3794" si="16770">IFERROR((AI3793-AI3792)/AI3793*100%,"")</f>
        <v/>
      </c>
      <c r="AJ3794" s="194" t="str">
        <f t="shared" ref="AJ3794" si="16771">IFERROR((AJ3793-AJ3792)/AJ3793*100%,"")</f>
        <v/>
      </c>
      <c r="AK3794" s="194" t="str">
        <f t="shared" ref="AK3794" si="16772">IFERROR((AK3793-AK3792)/AK3793*100%,"")</f>
        <v/>
      </c>
      <c r="AL3794" s="194" t="str">
        <f t="shared" ref="AL3794" si="16773">IFERROR((AL3793-AL3792)/AL3793*100%,"")</f>
        <v/>
      </c>
      <c r="AM3794" s="227" t="str">
        <f>IFERROR((AM3793-AM3791)/AM3793*100%,"")</f>
        <v/>
      </c>
    </row>
    <row r="3795" spans="1:39" customFormat="1" outlineLevel="1">
      <c r="A3795" t="str">
        <f>B3788&amp;C3795</f>
        <v>Surname, Forename5</v>
      </c>
      <c r="B3795" s="256"/>
      <c r="C3795" s="123">
        <v>5</v>
      </c>
      <c r="D3795" s="26" t="s">
        <v>22</v>
      </c>
      <c r="E3795" s="103"/>
      <c r="F3795" s="103"/>
      <c r="G3795" s="103"/>
      <c r="H3795" s="15"/>
      <c r="I3795" s="16"/>
      <c r="J3795" s="17"/>
      <c r="K3795" s="94"/>
      <c r="L3795" s="94"/>
      <c r="M3795" s="94"/>
      <c r="N3795" s="94"/>
      <c r="O3795" s="94"/>
      <c r="P3795" s="94"/>
      <c r="Q3795" s="17" t="str">
        <f>IF(SUM(K3795:P3795)=0,"",SUM(K3795:P3795))</f>
        <v/>
      </c>
      <c r="R3795" s="94"/>
      <c r="S3795" s="94"/>
      <c r="T3795" s="17" t="str">
        <f>IF(SUM(R3795:S3795)=0,"",SUM(R3795:S3795))</f>
        <v/>
      </c>
      <c r="U3795" s="17"/>
      <c r="V3795" s="94"/>
      <c r="W3795" s="17"/>
      <c r="X3795" s="94" t="str">
        <f>IFERROR(AVERAGE(V3795:W3795),"")</f>
        <v/>
      </c>
      <c r="Y3795" s="17"/>
      <c r="Z3795" s="17"/>
      <c r="AA3795" s="71"/>
      <c r="AB3795" s="17"/>
      <c r="AC3795" s="190" t="str">
        <f>IF(J3795="","",IF(J3795&lt;&gt;0,INT(25.4347*POWER((18-J3795),1.81)),0))</f>
        <v/>
      </c>
      <c r="AD3795" s="190" t="str">
        <f>IFERROR(IF(Q3795&lt;&gt;0,INT(0.14354*POWER(((10*Q3795)-220),1.4)),0),"")</f>
        <v/>
      </c>
      <c r="AE3795" s="190" t="str">
        <f>IFERROR(IF(T3795&lt;&gt;0,INT(51.39*POWER((T3795-1.5),1.05)),0),"")</f>
        <v/>
      </c>
      <c r="AF3795" s="190">
        <f>IF(U3795&lt;&gt;0,INT(0.8465*POWER(((100*U3795)-75),1.42)),0)</f>
        <v>0</v>
      </c>
      <c r="AG3795" s="190" t="str">
        <f>IFERROR(IF(X3795&lt;&gt;0,INT(1.53775*POWER((82-X3795),1.81)),0),"")</f>
        <v/>
      </c>
      <c r="AH3795" s="190" t="str">
        <f>IF(Y3795="","",IF(Y3795&lt;&gt;0,INT(5.74352*POWER((28.5-Y3795),1.92)),0))</f>
        <v/>
      </c>
      <c r="AI3795" s="190">
        <f>IF(Z3795&lt;&gt;0,INT(12.91*POWER((Z3795-4),1.1)),0)</f>
        <v>0</v>
      </c>
      <c r="AJ3795" s="190" t="str">
        <f>IF(AA3795="","",IF(AA3795&lt;&gt;0,INT(0.2797*POWER(((100*AA3795)),1.35)),0))</f>
        <v/>
      </c>
      <c r="AK3795" s="191" t="str">
        <f>IF(AB3795="","",IF(AB3795&lt;&gt;0,INT(100.14*POWER((AB3795-1),1.08)),0))</f>
        <v/>
      </c>
      <c r="AL3795" s="192">
        <f>COUNT(J3795,Q3795,T3795,X3795,Y3795,AA3795,AB3795)</f>
        <v>0</v>
      </c>
      <c r="AM3795" s="193" t="str">
        <f>IF(AL3795=0,"",SUM(AC3795:AK3795))</f>
        <v/>
      </c>
    </row>
    <row r="3796" spans="1:39" customFormat="1" outlineLevel="1">
      <c r="B3796" s="256"/>
      <c r="C3796" s="124" t="s">
        <v>65</v>
      </c>
      <c r="D3796" s="103"/>
      <c r="E3796" s="103"/>
      <c r="F3796" s="103"/>
      <c r="G3796" s="103"/>
      <c r="H3796" s="104"/>
      <c r="I3796" s="105"/>
      <c r="J3796" s="107" t="str">
        <f>IFERROR((J3793-J3795)/J3795*100%,"")</f>
        <v/>
      </c>
      <c r="K3796" s="107" t="str">
        <f t="shared" ref="K3796:T3796" si="16774">IFERROR((K3795-K3793)/K3795*100%,"")</f>
        <v/>
      </c>
      <c r="L3796" s="107" t="str">
        <f t="shared" si="16774"/>
        <v/>
      </c>
      <c r="M3796" s="107" t="str">
        <f t="shared" si="16774"/>
        <v/>
      </c>
      <c r="N3796" s="107" t="str">
        <f t="shared" si="16774"/>
        <v/>
      </c>
      <c r="O3796" s="107" t="str">
        <f t="shared" si="16774"/>
        <v/>
      </c>
      <c r="P3796" s="107" t="str">
        <f t="shared" si="16774"/>
        <v/>
      </c>
      <c r="Q3796" s="107" t="str">
        <f t="shared" si="16774"/>
        <v/>
      </c>
      <c r="R3796" s="107" t="str">
        <f t="shared" si="16774"/>
        <v/>
      </c>
      <c r="S3796" s="107" t="str">
        <f t="shared" si="16774"/>
        <v/>
      </c>
      <c r="T3796" s="107" t="str">
        <f t="shared" si="16774"/>
        <v/>
      </c>
      <c r="U3796" s="107" t="str">
        <f t="shared" ref="U3796" si="16775">IFERROR((U3795-U3794)/U3795*100%,"")</f>
        <v/>
      </c>
      <c r="V3796" s="107" t="str">
        <f>IFERROR((V3793-V3795)/V3795*100%,"")</f>
        <v/>
      </c>
      <c r="W3796" s="107" t="str">
        <f>IFERROR((W3793-W3795)/W3795*100%,"")</f>
        <v/>
      </c>
      <c r="X3796" s="107" t="str">
        <f>IFERROR((X3793-X3795)/X3795*100%,"")</f>
        <v/>
      </c>
      <c r="Y3796" s="107" t="str">
        <f>IFERROR((Y3793-Y3795)/Y3795*100%,"")</f>
        <v/>
      </c>
      <c r="Z3796" s="107" t="str">
        <f t="shared" ref="Z3796" si="16776">IFERROR((Z3795-Z3794)/Z3795*100%,"")</f>
        <v/>
      </c>
      <c r="AA3796" s="107" t="str">
        <f>IFERROR((AA3795-AA3793)/AA3795*100%,"")</f>
        <v/>
      </c>
      <c r="AB3796" s="107" t="str">
        <f>IFERROR((AB3795-AB3793)/AB3795*100%,"")</f>
        <v/>
      </c>
      <c r="AC3796" s="194" t="str">
        <f t="shared" ref="AC3796" si="16777">IFERROR((AC3795-AC3794)/AC3795*100%,"")</f>
        <v/>
      </c>
      <c r="AD3796" s="194" t="str">
        <f t="shared" ref="AD3796" si="16778">IFERROR((AD3795-AD3794)/AD3795*100%,"")</f>
        <v/>
      </c>
      <c r="AE3796" s="194" t="str">
        <f t="shared" ref="AE3796" si="16779">IFERROR((AE3795-AE3794)/AE3795*100%,"")</f>
        <v/>
      </c>
      <c r="AF3796" s="194" t="str">
        <f t="shared" ref="AF3796" si="16780">IFERROR((AF3795-AF3794)/AF3795*100%,"")</f>
        <v/>
      </c>
      <c r="AG3796" s="194" t="str">
        <f t="shared" ref="AG3796" si="16781">IFERROR((AG3795-AG3794)/AG3795*100%,"")</f>
        <v/>
      </c>
      <c r="AH3796" s="194" t="str">
        <f t="shared" ref="AH3796" si="16782">IFERROR((AH3795-AH3794)/AH3795*100%,"")</f>
        <v/>
      </c>
      <c r="AI3796" s="194" t="str">
        <f t="shared" ref="AI3796" si="16783">IFERROR((AI3795-AI3794)/AI3795*100%,"")</f>
        <v/>
      </c>
      <c r="AJ3796" s="194" t="str">
        <f t="shared" ref="AJ3796" si="16784">IFERROR((AJ3795-AJ3794)/AJ3795*100%,"")</f>
        <v/>
      </c>
      <c r="AK3796" s="194" t="str">
        <f t="shared" ref="AK3796" si="16785">IFERROR((AK3795-AK3794)/AK3795*100%,"")</f>
        <v/>
      </c>
      <c r="AL3796" s="194" t="str">
        <f t="shared" ref="AL3796" si="16786">IFERROR((AL3795-AL3794)/AL3795*100%,"")</f>
        <v/>
      </c>
      <c r="AM3796" s="227" t="str">
        <f>IFERROR((AM3795-AM3793)/AM3795*100%,"")</f>
        <v/>
      </c>
    </row>
    <row r="3797" spans="1:39" customFormat="1" outlineLevel="1">
      <c r="A3797" t="str">
        <f>B3788&amp;C3797</f>
        <v>Surname, Forename6</v>
      </c>
      <c r="B3797" s="256"/>
      <c r="C3797" s="123">
        <v>6</v>
      </c>
      <c r="D3797" s="26" t="s">
        <v>22</v>
      </c>
      <c r="E3797" s="103"/>
      <c r="F3797" s="103"/>
      <c r="G3797" s="103"/>
      <c r="H3797" s="15"/>
      <c r="I3797" s="16"/>
      <c r="J3797" s="17"/>
      <c r="K3797" s="94"/>
      <c r="L3797" s="94"/>
      <c r="M3797" s="94"/>
      <c r="N3797" s="94"/>
      <c r="O3797" s="94"/>
      <c r="P3797" s="94"/>
      <c r="Q3797" s="17" t="str">
        <f>IF(SUM(K3797:P3797)=0,"",SUM(K3797:P3797))</f>
        <v/>
      </c>
      <c r="R3797" s="94"/>
      <c r="S3797" s="94"/>
      <c r="T3797" s="17" t="str">
        <f>IF(SUM(R3797:S3797)=0,"",SUM(R3797:S3797))</f>
        <v/>
      </c>
      <c r="U3797" s="17"/>
      <c r="V3797" s="94"/>
      <c r="W3797" s="17"/>
      <c r="X3797" s="94" t="str">
        <f>IFERROR(AVERAGE(V3797:W3797),"")</f>
        <v/>
      </c>
      <c r="Y3797" s="17"/>
      <c r="Z3797" s="17"/>
      <c r="AA3797" s="71"/>
      <c r="AB3797" s="17"/>
      <c r="AC3797" s="190" t="str">
        <f>IF(J3797="","",IF(J3797&lt;&gt;0,INT(25.4347*POWER((18-J3797),1.81)),0))</f>
        <v/>
      </c>
      <c r="AD3797" s="190" t="str">
        <f>IFERROR(IF(Q3797&lt;&gt;0,INT(0.14354*POWER(((10*Q3797)-220),1.4)),0),"")</f>
        <v/>
      </c>
      <c r="AE3797" s="190" t="str">
        <f>IFERROR(IF(T3797&lt;&gt;0,INT(51.39*POWER((T3797-1.5),1.05)),0),"")</f>
        <v/>
      </c>
      <c r="AF3797" s="190">
        <f>IF(U3797&lt;&gt;0,INT(0.8465*POWER(((100*U3797)-75),1.42)),0)</f>
        <v>0</v>
      </c>
      <c r="AG3797" s="190" t="str">
        <f>IFERROR(IF(X3797&lt;&gt;0,INT(1.53775*POWER((82-X3797),1.81)),0),"")</f>
        <v/>
      </c>
      <c r="AH3797" s="190" t="str">
        <f>IF(Y3797="","",IF(Y3797&lt;&gt;0,INT(5.74352*POWER((28.5-Y3797),1.92)),0))</f>
        <v/>
      </c>
      <c r="AI3797" s="190">
        <f>IF(Z3797&lt;&gt;0,INT(12.91*POWER((Z3797-4),1.1)),0)</f>
        <v>0</v>
      </c>
      <c r="AJ3797" s="190" t="str">
        <f>IF(AA3797="","",IF(AA3797&lt;&gt;0,INT(0.2797*POWER(((100*AA3797)),1.35)),0))</f>
        <v/>
      </c>
      <c r="AK3797" s="191" t="str">
        <f>IF(AB3797="","",IF(AB3797&lt;&gt;0,INT(100.14*POWER((AB3797-1),1.08)),0))</f>
        <v/>
      </c>
      <c r="AL3797" s="192">
        <f>COUNT(J3797,Q3797,T3797,X3797,Y3797,AA3797,AB3797)</f>
        <v>0</v>
      </c>
      <c r="AM3797" s="193" t="str">
        <f>IF(AL3797=0,"",SUM(AC3797:AK3797))</f>
        <v/>
      </c>
    </row>
    <row r="3798" spans="1:39" customFormat="1" outlineLevel="1">
      <c r="B3798" s="256"/>
      <c r="C3798" s="124" t="s">
        <v>65</v>
      </c>
      <c r="D3798" s="103"/>
      <c r="E3798" s="103"/>
      <c r="F3798" s="103"/>
      <c r="G3798" s="103"/>
      <c r="H3798" s="104"/>
      <c r="I3798" s="105"/>
      <c r="J3798" s="107" t="str">
        <f>IFERROR((J3795-J3797)/J3797*100%,"")</f>
        <v/>
      </c>
      <c r="K3798" s="107" t="str">
        <f t="shared" ref="K3798:T3798" si="16787">IFERROR((K3797-K3795)/K3797*100%,"")</f>
        <v/>
      </c>
      <c r="L3798" s="107" t="str">
        <f t="shared" si="16787"/>
        <v/>
      </c>
      <c r="M3798" s="107" t="str">
        <f t="shared" si="16787"/>
        <v/>
      </c>
      <c r="N3798" s="107" t="str">
        <f t="shared" si="16787"/>
        <v/>
      </c>
      <c r="O3798" s="107" t="str">
        <f t="shared" si="16787"/>
        <v/>
      </c>
      <c r="P3798" s="107" t="str">
        <f t="shared" si="16787"/>
        <v/>
      </c>
      <c r="Q3798" s="107" t="str">
        <f t="shared" si="16787"/>
        <v/>
      </c>
      <c r="R3798" s="107" t="str">
        <f t="shared" si="16787"/>
        <v/>
      </c>
      <c r="S3798" s="107" t="str">
        <f t="shared" si="16787"/>
        <v/>
      </c>
      <c r="T3798" s="107" t="str">
        <f t="shared" si="16787"/>
        <v/>
      </c>
      <c r="U3798" s="107" t="str">
        <f t="shared" ref="U3798" si="16788">IFERROR((U3797-U3796)/U3797*100%,"")</f>
        <v/>
      </c>
      <c r="V3798" s="107" t="str">
        <f>IFERROR((V3795-V3797)/V3797*100%,"")</f>
        <v/>
      </c>
      <c r="W3798" s="107" t="str">
        <f>IFERROR((W3795-W3797)/W3797*100%,"")</f>
        <v/>
      </c>
      <c r="X3798" s="107" t="str">
        <f>IFERROR((X3795-X3797)/X3797*100%,"")</f>
        <v/>
      </c>
      <c r="Y3798" s="107" t="str">
        <f>IFERROR((Y3795-Y3797)/Y3797*100%,"")</f>
        <v/>
      </c>
      <c r="Z3798" s="107" t="str">
        <f t="shared" ref="Z3798" si="16789">IFERROR((Z3797-Z3796)/Z3797*100%,"")</f>
        <v/>
      </c>
      <c r="AA3798" s="107" t="str">
        <f>IFERROR((AA3797-AA3795)/AA3797*100%,"")</f>
        <v/>
      </c>
      <c r="AB3798" s="107" t="str">
        <f>IFERROR((AB3797-AB3795)/AB3797*100%,"")</f>
        <v/>
      </c>
      <c r="AC3798" s="194" t="str">
        <f t="shared" ref="AC3798" si="16790">IFERROR((AC3797-AC3796)/AC3797*100%,"")</f>
        <v/>
      </c>
      <c r="AD3798" s="194" t="str">
        <f t="shared" ref="AD3798" si="16791">IFERROR((AD3797-AD3796)/AD3797*100%,"")</f>
        <v/>
      </c>
      <c r="AE3798" s="194" t="str">
        <f t="shared" ref="AE3798" si="16792">IFERROR((AE3797-AE3796)/AE3797*100%,"")</f>
        <v/>
      </c>
      <c r="AF3798" s="194" t="str">
        <f t="shared" ref="AF3798" si="16793">IFERROR((AF3797-AF3796)/AF3797*100%,"")</f>
        <v/>
      </c>
      <c r="AG3798" s="194" t="str">
        <f t="shared" ref="AG3798" si="16794">IFERROR((AG3797-AG3796)/AG3797*100%,"")</f>
        <v/>
      </c>
      <c r="AH3798" s="194" t="str">
        <f t="shared" ref="AH3798" si="16795">IFERROR((AH3797-AH3796)/AH3797*100%,"")</f>
        <v/>
      </c>
      <c r="AI3798" s="194" t="str">
        <f t="shared" ref="AI3798" si="16796">IFERROR((AI3797-AI3796)/AI3797*100%,"")</f>
        <v/>
      </c>
      <c r="AJ3798" s="194" t="str">
        <f t="shared" ref="AJ3798" si="16797">IFERROR((AJ3797-AJ3796)/AJ3797*100%,"")</f>
        <v/>
      </c>
      <c r="AK3798" s="194" t="str">
        <f t="shared" ref="AK3798" si="16798">IFERROR((AK3797-AK3796)/AK3797*100%,"")</f>
        <v/>
      </c>
      <c r="AL3798" s="194" t="str">
        <f t="shared" ref="AL3798" si="16799">IFERROR((AL3797-AL3796)/AL3797*100%,"")</f>
        <v/>
      </c>
      <c r="AM3798" s="227" t="str">
        <f>IFERROR((AM3797-AM3795)/AM3797*100%,"")</f>
        <v/>
      </c>
    </row>
    <row r="3799" spans="1:39" customFormat="1" outlineLevel="1">
      <c r="A3799" t="str">
        <f>B3788&amp;C3799</f>
        <v>Surname, Forename7</v>
      </c>
      <c r="B3799" s="256"/>
      <c r="C3799" s="123">
        <v>7</v>
      </c>
      <c r="D3799" s="26" t="s">
        <v>22</v>
      </c>
      <c r="E3799" s="103"/>
      <c r="F3799" s="103"/>
      <c r="G3799" s="103"/>
      <c r="H3799" s="15"/>
      <c r="I3799" s="16"/>
      <c r="J3799" s="17"/>
      <c r="K3799" s="94"/>
      <c r="L3799" s="94"/>
      <c r="M3799" s="94"/>
      <c r="N3799" s="94"/>
      <c r="O3799" s="94"/>
      <c r="P3799" s="94"/>
      <c r="Q3799" s="17" t="str">
        <f>IF(SUM(K3799:P3799)=0,"",SUM(K3799:P3799))</f>
        <v/>
      </c>
      <c r="R3799" s="94"/>
      <c r="S3799" s="94"/>
      <c r="T3799" s="17" t="str">
        <f>IF(SUM(R3799:S3799)=0,"",SUM(R3799:S3799))</f>
        <v/>
      </c>
      <c r="U3799" s="17"/>
      <c r="V3799" s="94"/>
      <c r="W3799" s="17"/>
      <c r="X3799" s="94" t="str">
        <f>IFERROR(AVERAGE(V3799:W3799),"")</f>
        <v/>
      </c>
      <c r="Y3799" s="17"/>
      <c r="Z3799" s="17"/>
      <c r="AA3799" s="71"/>
      <c r="AB3799" s="17"/>
      <c r="AC3799" s="190" t="str">
        <f>IF(J3799="","",IF(J3799&lt;&gt;0,INT(25.4347*POWER((18-J3799),1.81)),0))</f>
        <v/>
      </c>
      <c r="AD3799" s="190" t="str">
        <f>IFERROR(IF(Q3799&lt;&gt;0,INT(0.14354*POWER(((10*Q3799)-220),1.4)),0),"")</f>
        <v/>
      </c>
      <c r="AE3799" s="190" t="str">
        <f>IFERROR(IF(T3799&lt;&gt;0,INT(51.39*POWER((T3799-1.5),1.05)),0),"")</f>
        <v/>
      </c>
      <c r="AF3799" s="190">
        <f>IF(U3799&lt;&gt;0,INT(0.8465*POWER(((100*U3799)-75),1.42)),0)</f>
        <v>0</v>
      </c>
      <c r="AG3799" s="190" t="str">
        <f>IFERROR(IF(X3799&lt;&gt;0,INT(1.53775*POWER((82-X3799),1.81)),0),"")</f>
        <v/>
      </c>
      <c r="AH3799" s="190" t="str">
        <f>IF(Y3799="","",IF(Y3799&lt;&gt;0,INT(5.74352*POWER((28.5-Y3799),1.92)),0))</f>
        <v/>
      </c>
      <c r="AI3799" s="190">
        <f>IF(Z3799&lt;&gt;0,INT(12.91*POWER((Z3799-4),1.1)),0)</f>
        <v>0</v>
      </c>
      <c r="AJ3799" s="190" t="str">
        <f>IF(AA3799="","",IF(AA3799&lt;&gt;0,INT(0.2797*POWER(((100*AA3799)),1.35)),0))</f>
        <v/>
      </c>
      <c r="AK3799" s="191" t="str">
        <f>IF(AB3799="","",IF(AB3799&lt;&gt;0,INT(100.14*POWER((AB3799-1),1.08)),0))</f>
        <v/>
      </c>
      <c r="AL3799" s="192">
        <f>COUNT(J3799,Q3799,T3799,X3799,Y3799,AA3799,AB3799)</f>
        <v>0</v>
      </c>
      <c r="AM3799" s="193" t="str">
        <f>IF(AL3799=0,"",SUM(AC3799:AK3799))</f>
        <v/>
      </c>
    </row>
    <row r="3800" spans="1:39" customFormat="1" outlineLevel="1">
      <c r="B3800" s="256"/>
      <c r="C3800" s="124" t="s">
        <v>65</v>
      </c>
      <c r="D3800" s="103"/>
      <c r="E3800" s="103"/>
      <c r="F3800" s="103"/>
      <c r="G3800" s="103"/>
      <c r="H3800" s="104"/>
      <c r="I3800" s="105"/>
      <c r="J3800" s="107" t="str">
        <f>IFERROR((J3797-J3799)/J3799*100%,"")</f>
        <v/>
      </c>
      <c r="K3800" s="107" t="str">
        <f t="shared" ref="K3800:T3800" si="16800">IFERROR((K3799-K3797)/K3799*100%,"")</f>
        <v/>
      </c>
      <c r="L3800" s="107" t="str">
        <f t="shared" si="16800"/>
        <v/>
      </c>
      <c r="M3800" s="107" t="str">
        <f t="shared" si="16800"/>
        <v/>
      </c>
      <c r="N3800" s="107" t="str">
        <f t="shared" si="16800"/>
        <v/>
      </c>
      <c r="O3800" s="107" t="str">
        <f t="shared" si="16800"/>
        <v/>
      </c>
      <c r="P3800" s="107" t="str">
        <f t="shared" si="16800"/>
        <v/>
      </c>
      <c r="Q3800" s="107" t="str">
        <f t="shared" si="16800"/>
        <v/>
      </c>
      <c r="R3800" s="107" t="str">
        <f t="shared" si="16800"/>
        <v/>
      </c>
      <c r="S3800" s="107" t="str">
        <f t="shared" si="16800"/>
        <v/>
      </c>
      <c r="T3800" s="107" t="str">
        <f t="shared" si="16800"/>
        <v/>
      </c>
      <c r="U3800" s="107" t="str">
        <f t="shared" ref="U3800" si="16801">IFERROR((U3799-U3798)/U3799*100%,"")</f>
        <v/>
      </c>
      <c r="V3800" s="107" t="str">
        <f>IFERROR((V3797-V3799)/V3799*100%,"")</f>
        <v/>
      </c>
      <c r="W3800" s="107" t="str">
        <f>IFERROR((W3797-W3799)/W3799*100%,"")</f>
        <v/>
      </c>
      <c r="X3800" s="107" t="str">
        <f>IFERROR((X3797-X3799)/X3799*100%,"")</f>
        <v/>
      </c>
      <c r="Y3800" s="107" t="str">
        <f>IFERROR((Y3797-Y3799)/Y3799*100%,"")</f>
        <v/>
      </c>
      <c r="Z3800" s="107" t="str">
        <f t="shared" ref="Z3800" si="16802">IFERROR((Z3799-Z3798)/Z3799*100%,"")</f>
        <v/>
      </c>
      <c r="AA3800" s="107" t="str">
        <f>IFERROR((AA3799-AA3797)/AA3799*100%,"")</f>
        <v/>
      </c>
      <c r="AB3800" s="107" t="str">
        <f>IFERROR((AB3799-AB3797)/AB3799*100%,"")</f>
        <v/>
      </c>
      <c r="AC3800" s="194" t="str">
        <f t="shared" ref="AC3800" si="16803">IFERROR((AC3799-AC3798)/AC3799*100%,"")</f>
        <v/>
      </c>
      <c r="AD3800" s="194" t="str">
        <f t="shared" ref="AD3800" si="16804">IFERROR((AD3799-AD3798)/AD3799*100%,"")</f>
        <v/>
      </c>
      <c r="AE3800" s="194" t="str">
        <f t="shared" ref="AE3800" si="16805">IFERROR((AE3799-AE3798)/AE3799*100%,"")</f>
        <v/>
      </c>
      <c r="AF3800" s="194" t="str">
        <f t="shared" ref="AF3800" si="16806">IFERROR((AF3799-AF3798)/AF3799*100%,"")</f>
        <v/>
      </c>
      <c r="AG3800" s="194" t="str">
        <f t="shared" ref="AG3800" si="16807">IFERROR((AG3799-AG3798)/AG3799*100%,"")</f>
        <v/>
      </c>
      <c r="AH3800" s="194" t="str">
        <f t="shared" ref="AH3800" si="16808">IFERROR((AH3799-AH3798)/AH3799*100%,"")</f>
        <v/>
      </c>
      <c r="AI3800" s="194" t="str">
        <f t="shared" ref="AI3800" si="16809">IFERROR((AI3799-AI3798)/AI3799*100%,"")</f>
        <v/>
      </c>
      <c r="AJ3800" s="194" t="str">
        <f t="shared" ref="AJ3800" si="16810">IFERROR((AJ3799-AJ3798)/AJ3799*100%,"")</f>
        <v/>
      </c>
      <c r="AK3800" s="194" t="str">
        <f t="shared" ref="AK3800" si="16811">IFERROR((AK3799-AK3798)/AK3799*100%,"")</f>
        <v/>
      </c>
      <c r="AL3800" s="194" t="str">
        <f t="shared" ref="AL3800" si="16812">IFERROR((AL3799-AL3798)/AL3799*100%,"")</f>
        <v/>
      </c>
      <c r="AM3800" s="227" t="str">
        <f>IFERROR((AM3799-AM3797)/AM3799*100%,"")</f>
        <v/>
      </c>
    </row>
    <row r="3801" spans="1:39" customFormat="1" outlineLevel="1">
      <c r="A3801" t="str">
        <f>B3788&amp;C3801</f>
        <v>Surname, Forename8</v>
      </c>
      <c r="B3801" s="256"/>
      <c r="C3801" s="123">
        <v>8</v>
      </c>
      <c r="D3801" s="26" t="s">
        <v>22</v>
      </c>
      <c r="E3801" s="103"/>
      <c r="F3801" s="103"/>
      <c r="G3801" s="103"/>
      <c r="H3801" s="15"/>
      <c r="I3801" s="16"/>
      <c r="J3801" s="17"/>
      <c r="K3801" s="94"/>
      <c r="L3801" s="94"/>
      <c r="M3801" s="94"/>
      <c r="N3801" s="94"/>
      <c r="O3801" s="94"/>
      <c r="P3801" s="94"/>
      <c r="Q3801" s="17" t="str">
        <f>IF(SUM(K3801:P3801)=0,"",SUM(K3801:P3801))</f>
        <v/>
      </c>
      <c r="R3801" s="94"/>
      <c r="S3801" s="94"/>
      <c r="T3801" s="17" t="str">
        <f>IF(SUM(R3801:S3801)=0,"",SUM(R3801:S3801))</f>
        <v/>
      </c>
      <c r="U3801" s="17"/>
      <c r="V3801" s="94"/>
      <c r="W3801" s="17"/>
      <c r="X3801" s="94" t="str">
        <f>IFERROR(AVERAGE(V3801:W3801),"")</f>
        <v/>
      </c>
      <c r="Y3801" s="17"/>
      <c r="Z3801" s="17"/>
      <c r="AA3801" s="71"/>
      <c r="AB3801" s="17"/>
      <c r="AC3801" s="190" t="str">
        <f>IF(J3801="","",IF(J3801&lt;&gt;0,INT(25.4347*POWER((18-J3801),1.81)),0))</f>
        <v/>
      </c>
      <c r="AD3801" s="190" t="str">
        <f>IFERROR(IF(Q3801&lt;&gt;0,INT(0.14354*POWER(((10*Q3801)-220),1.4)),0),"")</f>
        <v/>
      </c>
      <c r="AE3801" s="190" t="str">
        <f>IFERROR(IF(T3801&lt;&gt;0,INT(51.39*POWER((T3801-1.5),1.05)),0),"")</f>
        <v/>
      </c>
      <c r="AF3801" s="190">
        <f>IF(U3801&lt;&gt;0,INT(0.8465*POWER(((100*U3801)-75),1.42)),0)</f>
        <v>0</v>
      </c>
      <c r="AG3801" s="190" t="str">
        <f>IFERROR(IF(X3801&lt;&gt;0,INT(1.53775*POWER((82-X3801),1.81)),0),"")</f>
        <v/>
      </c>
      <c r="AH3801" s="190" t="str">
        <f>IF(Y3801="","",IF(Y3801&lt;&gt;0,INT(5.74352*POWER((28.5-Y3801),1.92)),0))</f>
        <v/>
      </c>
      <c r="AI3801" s="190">
        <f>IF(Z3801&lt;&gt;0,INT(12.91*POWER((Z3801-4),1.1)),0)</f>
        <v>0</v>
      </c>
      <c r="AJ3801" s="190" t="str">
        <f>IF(AA3801="","",IF(AA3801&lt;&gt;0,INT(0.2797*POWER(((100*AA3801)),1.35)),0))</f>
        <v/>
      </c>
      <c r="AK3801" s="191" t="str">
        <f>IF(AB3801="","",IF(AB3801&lt;&gt;0,INT(100.14*POWER((AB3801-1),1.08)),0))</f>
        <v/>
      </c>
      <c r="AL3801" s="192">
        <f>COUNT(J3801,Q3801,T3801,X3801,Y3801,AA3801,AB3801)</f>
        <v>0</v>
      </c>
      <c r="AM3801" s="193" t="str">
        <f>IF(AL3801=0,"",SUM(AC3801:AK3801))</f>
        <v/>
      </c>
    </row>
    <row r="3802" spans="1:39" customFormat="1" outlineLevel="1">
      <c r="B3802" s="256"/>
      <c r="C3802" s="124" t="s">
        <v>65</v>
      </c>
      <c r="D3802" s="103"/>
      <c r="E3802" s="103"/>
      <c r="F3802" s="103"/>
      <c r="G3802" s="103"/>
      <c r="H3802" s="104"/>
      <c r="I3802" s="105"/>
      <c r="J3802" s="107" t="str">
        <f>IFERROR((J3799-J3801)/J3801*100%,"")</f>
        <v/>
      </c>
      <c r="K3802" s="107" t="str">
        <f t="shared" ref="K3802:T3802" si="16813">IFERROR((K3801-K3799)/K3801*100%,"")</f>
        <v/>
      </c>
      <c r="L3802" s="107" t="str">
        <f t="shared" si="16813"/>
        <v/>
      </c>
      <c r="M3802" s="107" t="str">
        <f t="shared" si="16813"/>
        <v/>
      </c>
      <c r="N3802" s="107" t="str">
        <f t="shared" si="16813"/>
        <v/>
      </c>
      <c r="O3802" s="107" t="str">
        <f t="shared" si="16813"/>
        <v/>
      </c>
      <c r="P3802" s="107" t="str">
        <f t="shared" si="16813"/>
        <v/>
      </c>
      <c r="Q3802" s="107" t="str">
        <f t="shared" si="16813"/>
        <v/>
      </c>
      <c r="R3802" s="107" t="str">
        <f t="shared" si="16813"/>
        <v/>
      </c>
      <c r="S3802" s="107" t="str">
        <f t="shared" si="16813"/>
        <v/>
      </c>
      <c r="T3802" s="107" t="str">
        <f t="shared" si="16813"/>
        <v/>
      </c>
      <c r="U3802" s="107" t="str">
        <f t="shared" ref="U3802" si="16814">IFERROR((U3801-U3800)/U3801*100%,"")</f>
        <v/>
      </c>
      <c r="V3802" s="107" t="str">
        <f>IFERROR((V3799-V3801)/V3801*100%,"")</f>
        <v/>
      </c>
      <c r="W3802" s="107" t="str">
        <f>IFERROR((W3799-W3801)/W3801*100%,"")</f>
        <v/>
      </c>
      <c r="X3802" s="107" t="str">
        <f>IFERROR((X3799-X3801)/X3801*100%,"")</f>
        <v/>
      </c>
      <c r="Y3802" s="107" t="str">
        <f>IFERROR((Y3799-Y3801)/Y3801*100%,"")</f>
        <v/>
      </c>
      <c r="Z3802" s="107" t="str">
        <f t="shared" ref="Z3802" si="16815">IFERROR((Z3801-Z3800)/Z3801*100%,"")</f>
        <v/>
      </c>
      <c r="AA3802" s="107" t="str">
        <f>IFERROR((AA3801-AA3799)/AA3801*100%,"")</f>
        <v/>
      </c>
      <c r="AB3802" s="107" t="str">
        <f>IFERROR((AB3801-AB3799)/AB3801*100%,"")</f>
        <v/>
      </c>
      <c r="AC3802" s="194" t="str">
        <f t="shared" ref="AC3802" si="16816">IFERROR((AC3801-AC3800)/AC3801*100%,"")</f>
        <v/>
      </c>
      <c r="AD3802" s="194" t="str">
        <f t="shared" ref="AD3802" si="16817">IFERROR((AD3801-AD3800)/AD3801*100%,"")</f>
        <v/>
      </c>
      <c r="AE3802" s="194" t="str">
        <f t="shared" ref="AE3802" si="16818">IFERROR((AE3801-AE3800)/AE3801*100%,"")</f>
        <v/>
      </c>
      <c r="AF3802" s="194" t="str">
        <f t="shared" ref="AF3802" si="16819">IFERROR((AF3801-AF3800)/AF3801*100%,"")</f>
        <v/>
      </c>
      <c r="AG3802" s="194" t="str">
        <f t="shared" ref="AG3802" si="16820">IFERROR((AG3801-AG3800)/AG3801*100%,"")</f>
        <v/>
      </c>
      <c r="AH3802" s="194" t="str">
        <f t="shared" ref="AH3802" si="16821">IFERROR((AH3801-AH3800)/AH3801*100%,"")</f>
        <v/>
      </c>
      <c r="AI3802" s="194" t="str">
        <f t="shared" ref="AI3802" si="16822">IFERROR((AI3801-AI3800)/AI3801*100%,"")</f>
        <v/>
      </c>
      <c r="AJ3802" s="194" t="str">
        <f t="shared" ref="AJ3802" si="16823">IFERROR((AJ3801-AJ3800)/AJ3801*100%,"")</f>
        <v/>
      </c>
      <c r="AK3802" s="194" t="str">
        <f t="shared" ref="AK3802" si="16824">IFERROR((AK3801-AK3800)/AK3801*100%,"")</f>
        <v/>
      </c>
      <c r="AL3802" s="194" t="str">
        <f t="shared" ref="AL3802" si="16825">IFERROR((AL3801-AL3800)/AL3801*100%,"")</f>
        <v/>
      </c>
      <c r="AM3802" s="227" t="str">
        <f>IFERROR((AM3801-AM3799)/AM3801*100%,"")</f>
        <v/>
      </c>
    </row>
    <row r="3803" spans="1:39" customFormat="1" outlineLevel="1">
      <c r="A3803" t="str">
        <f>B3788&amp;C3803</f>
        <v>Surname, Forename9</v>
      </c>
      <c r="B3803" s="256"/>
      <c r="C3803" s="123">
        <v>9</v>
      </c>
      <c r="D3803" s="26" t="s">
        <v>22</v>
      </c>
      <c r="E3803" s="103"/>
      <c r="F3803" s="103"/>
      <c r="G3803" s="103"/>
      <c r="H3803" s="15"/>
      <c r="I3803" s="16"/>
      <c r="J3803" s="17"/>
      <c r="K3803" s="94"/>
      <c r="L3803" s="94"/>
      <c r="M3803" s="94"/>
      <c r="N3803" s="94"/>
      <c r="O3803" s="94"/>
      <c r="P3803" s="94"/>
      <c r="Q3803" s="17" t="str">
        <f>IF(SUM(K3803:P3803)=0,"",SUM(K3803:P3803))</f>
        <v/>
      </c>
      <c r="R3803" s="94"/>
      <c r="S3803" s="94"/>
      <c r="T3803" s="17" t="str">
        <f>IF(SUM(R3803:S3803)=0,"",SUM(R3803:S3803))</f>
        <v/>
      </c>
      <c r="U3803" s="17"/>
      <c r="V3803" s="94"/>
      <c r="W3803" s="17"/>
      <c r="X3803" s="94" t="str">
        <f>IFERROR(AVERAGE(V3803:W3803),"")</f>
        <v/>
      </c>
      <c r="Y3803" s="17"/>
      <c r="Z3803" s="17"/>
      <c r="AA3803" s="71"/>
      <c r="AB3803" s="17"/>
      <c r="AC3803" s="190" t="str">
        <f>IF(J3803="","",IF(J3803&lt;&gt;0,INT(25.4347*POWER((18-J3803),1.81)),0))</f>
        <v/>
      </c>
      <c r="AD3803" s="190" t="str">
        <f>IFERROR(IF(Q3803&lt;&gt;0,INT(0.14354*POWER(((10*Q3803)-220),1.4)),0),"")</f>
        <v/>
      </c>
      <c r="AE3803" s="190" t="str">
        <f>IFERROR(IF(T3803&lt;&gt;0,INT(51.39*POWER((T3803-1.5),1.05)),0),"")</f>
        <v/>
      </c>
      <c r="AF3803" s="190">
        <f>IF(U3803&lt;&gt;0,INT(0.8465*POWER(((100*U3803)-75),1.42)),0)</f>
        <v>0</v>
      </c>
      <c r="AG3803" s="190" t="str">
        <f>IFERROR(IF(X3803&lt;&gt;0,INT(1.53775*POWER((82-X3803),1.81)),0),"")</f>
        <v/>
      </c>
      <c r="AH3803" s="190" t="str">
        <f>IF(Y3803="","",IF(Y3803&lt;&gt;0,INT(5.74352*POWER((28.5-Y3803),1.92)),0))</f>
        <v/>
      </c>
      <c r="AI3803" s="190">
        <f>IF(Z3803&lt;&gt;0,INT(12.91*POWER((Z3803-4),1.1)),0)</f>
        <v>0</v>
      </c>
      <c r="AJ3803" s="190" t="str">
        <f>IF(AA3803="","",IF(AA3803&lt;&gt;0,INT(0.2797*POWER(((100*AA3803)),1.35)),0))</f>
        <v/>
      </c>
      <c r="AK3803" s="191" t="str">
        <f>IF(AB3803="","",IF(AB3803&lt;&gt;0,INT(100.14*POWER((AB3803-1),1.08)),0))</f>
        <v/>
      </c>
      <c r="AL3803" s="192">
        <f>COUNT(J3803,Q3803,T3803,X3803,Y3803,AA3803,AB3803)</f>
        <v>0</v>
      </c>
      <c r="AM3803" s="193" t="str">
        <f>IF(AL3803=0,"",SUM(AC3803:AK3803))</f>
        <v/>
      </c>
    </row>
    <row r="3804" spans="1:39" customFormat="1" outlineLevel="1">
      <c r="B3804" s="256"/>
      <c r="C3804" s="124" t="s">
        <v>65</v>
      </c>
      <c r="D3804" s="33"/>
      <c r="E3804" s="33"/>
      <c r="F3804" s="33"/>
      <c r="G3804" s="33"/>
      <c r="H3804" s="18"/>
      <c r="I3804" s="44"/>
      <c r="J3804" s="107" t="str">
        <f>IFERROR((J3801-J3803)/J3803*100%,"")</f>
        <v/>
      </c>
      <c r="K3804" s="107" t="str">
        <f t="shared" ref="K3804:T3804" si="16826">IFERROR((K3803-K3801)/K3803*100%,"")</f>
        <v/>
      </c>
      <c r="L3804" s="107" t="str">
        <f t="shared" si="16826"/>
        <v/>
      </c>
      <c r="M3804" s="107" t="str">
        <f t="shared" si="16826"/>
        <v/>
      </c>
      <c r="N3804" s="107" t="str">
        <f t="shared" si="16826"/>
        <v/>
      </c>
      <c r="O3804" s="107" t="str">
        <f t="shared" si="16826"/>
        <v/>
      </c>
      <c r="P3804" s="107" t="str">
        <f t="shared" si="16826"/>
        <v/>
      </c>
      <c r="Q3804" s="107" t="str">
        <f t="shared" si="16826"/>
        <v/>
      </c>
      <c r="R3804" s="107" t="str">
        <f t="shared" si="16826"/>
        <v/>
      </c>
      <c r="S3804" s="107" t="str">
        <f t="shared" si="16826"/>
        <v/>
      </c>
      <c r="T3804" s="107" t="str">
        <f t="shared" si="16826"/>
        <v/>
      </c>
      <c r="U3804" s="107" t="str">
        <f t="shared" ref="U3804" si="16827">IFERROR((U3803-U3802)/U3803*100%,"")</f>
        <v/>
      </c>
      <c r="V3804" s="107" t="str">
        <f>IFERROR((V3801-V3803)/V3803*100%,"")</f>
        <v/>
      </c>
      <c r="W3804" s="107" t="str">
        <f>IFERROR((W3801-W3803)/W3803*100%,"")</f>
        <v/>
      </c>
      <c r="X3804" s="107" t="str">
        <f>IFERROR((X3801-X3803)/X3803*100%,"")</f>
        <v/>
      </c>
      <c r="Y3804" s="107" t="str">
        <f>IFERROR((Y3801-Y3803)/Y3803*100%,"")</f>
        <v/>
      </c>
      <c r="Z3804" s="107" t="str">
        <f t="shared" ref="Z3804" si="16828">IFERROR((Z3803-Z3802)/Z3803*100%,"")</f>
        <v/>
      </c>
      <c r="AA3804" s="107" t="str">
        <f>IFERROR((AA3803-AA3801)/AA3803*100%,"")</f>
        <v/>
      </c>
      <c r="AB3804" s="107" t="str">
        <f>IFERROR((AB3803-AB3801)/AB3803*100%,"")</f>
        <v/>
      </c>
      <c r="AC3804" s="194" t="str">
        <f t="shared" ref="AC3804" si="16829">IFERROR((AC3803-AC3802)/AC3803*100%,"")</f>
        <v/>
      </c>
      <c r="AD3804" s="194" t="str">
        <f t="shared" ref="AD3804" si="16830">IFERROR((AD3803-AD3802)/AD3803*100%,"")</f>
        <v/>
      </c>
      <c r="AE3804" s="194" t="str">
        <f t="shared" ref="AE3804" si="16831">IFERROR((AE3803-AE3802)/AE3803*100%,"")</f>
        <v/>
      </c>
      <c r="AF3804" s="194" t="str">
        <f t="shared" ref="AF3804" si="16832">IFERROR((AF3803-AF3802)/AF3803*100%,"")</f>
        <v/>
      </c>
      <c r="AG3804" s="194" t="str">
        <f t="shared" ref="AG3804" si="16833">IFERROR((AG3803-AG3802)/AG3803*100%,"")</f>
        <v/>
      </c>
      <c r="AH3804" s="194" t="str">
        <f t="shared" ref="AH3804" si="16834">IFERROR((AH3803-AH3802)/AH3803*100%,"")</f>
        <v/>
      </c>
      <c r="AI3804" s="194" t="str">
        <f t="shared" ref="AI3804" si="16835">IFERROR((AI3803-AI3802)/AI3803*100%,"")</f>
        <v/>
      </c>
      <c r="AJ3804" s="194" t="str">
        <f t="shared" ref="AJ3804" si="16836">IFERROR((AJ3803-AJ3802)/AJ3803*100%,"")</f>
        <v/>
      </c>
      <c r="AK3804" s="194" t="str">
        <f t="shared" ref="AK3804" si="16837">IFERROR((AK3803-AK3802)/AK3803*100%,"")</f>
        <v/>
      </c>
      <c r="AL3804" s="194" t="str">
        <f t="shared" ref="AL3804" si="16838">IFERROR((AL3803-AL3802)/AL3803*100%,"")</f>
        <v/>
      </c>
      <c r="AM3804" s="227" t="str">
        <f>IFERROR((AM3803-AM3801)/AM3803*100%,"")</f>
        <v/>
      </c>
    </row>
    <row r="3805" spans="1:39" s="6" customFormat="1" outlineLevel="1">
      <c r="A3805" t="str">
        <f>B3788&amp;C3805</f>
        <v>Surname, Forename10</v>
      </c>
      <c r="B3805" s="256"/>
      <c r="C3805" s="125">
        <v>10</v>
      </c>
      <c r="D3805" s="33" t="s">
        <v>22</v>
      </c>
      <c r="E3805" s="33"/>
      <c r="F3805" s="33"/>
      <c r="G3805" s="33"/>
      <c r="H3805" s="18"/>
      <c r="I3805" s="44"/>
      <c r="J3805" s="34"/>
      <c r="K3805" s="34"/>
      <c r="L3805" s="34"/>
      <c r="M3805" s="34"/>
      <c r="N3805" s="34"/>
      <c r="O3805" s="34"/>
      <c r="P3805" s="34"/>
      <c r="Q3805" s="17" t="str">
        <f>IF(SUM(K3805:P3805)=0,"",SUM(K3805:P3805))</f>
        <v/>
      </c>
      <c r="R3805" s="94"/>
      <c r="S3805" s="94"/>
      <c r="T3805" s="17" t="str">
        <f>IF(SUM(R3805:S3805)=0,"",SUM(R3805:S3805))</f>
        <v/>
      </c>
      <c r="U3805" s="17"/>
      <c r="V3805" s="94"/>
      <c r="W3805" s="17"/>
      <c r="X3805" s="94" t="str">
        <f>IFERROR(AVERAGE(V3805:W3805),"")</f>
        <v/>
      </c>
      <c r="Y3805" s="17"/>
      <c r="Z3805" s="17"/>
      <c r="AA3805" s="71"/>
      <c r="AB3805" s="17"/>
      <c r="AC3805" s="190" t="str">
        <f>IF(J3805="","",IF(J3805&lt;&gt;0,INT(25.4347*POWER((18-J3805),1.81)),0))</f>
        <v/>
      </c>
      <c r="AD3805" s="190" t="str">
        <f>IFERROR(IF(Q3805&lt;&gt;0,INT(0.14354*POWER(((10*Q3805)-220),1.4)),0),"")</f>
        <v/>
      </c>
      <c r="AE3805" s="190" t="str">
        <f>IFERROR(IF(T3805&lt;&gt;0,INT(51.39*POWER((T3805-1.5),1.05)),0),"")</f>
        <v/>
      </c>
      <c r="AF3805" s="190">
        <f>IF(U3805&lt;&gt;0,INT(0.8465*POWER(((100*U3805)-75),1.42)),0)</f>
        <v>0</v>
      </c>
      <c r="AG3805" s="190" t="str">
        <f>IFERROR(IF(X3805&lt;&gt;0,INT(1.53775*POWER((82-X3805),1.81)),0),"")</f>
        <v/>
      </c>
      <c r="AH3805" s="190" t="str">
        <f>IF(Y3805="","",IF(Y3805&lt;&gt;0,INT(5.74352*POWER((28.5-Y3805),1.92)),0))</f>
        <v/>
      </c>
      <c r="AI3805" s="190">
        <f>IF(Z3805&lt;&gt;0,INT(12.91*POWER((Z3805-4),1.1)),0)</f>
        <v>0</v>
      </c>
      <c r="AJ3805" s="190" t="str">
        <f>IF(AA3805="","",IF(AA3805&lt;&gt;0,INT(0.2797*POWER(((100*AA3805)),1.35)),0))</f>
        <v/>
      </c>
      <c r="AK3805" s="191" t="str">
        <f>IF(AB3805="","",IF(AB3805&lt;&gt;0,INT(100.14*POWER((AB3805-1),1.08)),0))</f>
        <v/>
      </c>
      <c r="AL3805" s="192">
        <f>COUNT(J3805,Q3805,T3805,X3805,Y3805,AA3805,AB3805)</f>
        <v>0</v>
      </c>
      <c r="AM3805" s="193" t="str">
        <f>IF(AL3805=0,"",SUM(AC3805:AK3805))</f>
        <v/>
      </c>
    </row>
    <row r="3806" spans="1:39" s="6" customFormat="1" outlineLevel="1">
      <c r="A3806"/>
      <c r="B3806" s="257"/>
      <c r="C3806" s="126" t="s">
        <v>65</v>
      </c>
      <c r="D3806" s="33"/>
      <c r="E3806" s="33"/>
      <c r="F3806" s="33"/>
      <c r="G3806" s="33"/>
      <c r="H3806" s="18"/>
      <c r="I3806" s="44"/>
      <c r="J3806" s="107" t="str">
        <f>IFERROR((J3803-J3805)/J3805*100%,"")</f>
        <v/>
      </c>
      <c r="K3806" s="107" t="str">
        <f t="shared" ref="K3806:T3806" si="16839">IFERROR((K3805-K3803)/K3805*100%,"")</f>
        <v/>
      </c>
      <c r="L3806" s="107" t="str">
        <f t="shared" si="16839"/>
        <v/>
      </c>
      <c r="M3806" s="107" t="str">
        <f t="shared" si="16839"/>
        <v/>
      </c>
      <c r="N3806" s="107" t="str">
        <f t="shared" si="16839"/>
        <v/>
      </c>
      <c r="O3806" s="107" t="str">
        <f t="shared" si="16839"/>
        <v/>
      </c>
      <c r="P3806" s="107" t="str">
        <f t="shared" si="16839"/>
        <v/>
      </c>
      <c r="Q3806" s="107" t="str">
        <f t="shared" si="16839"/>
        <v/>
      </c>
      <c r="R3806" s="107" t="str">
        <f t="shared" si="16839"/>
        <v/>
      </c>
      <c r="S3806" s="107" t="str">
        <f t="shared" si="16839"/>
        <v/>
      </c>
      <c r="T3806" s="107" t="str">
        <f t="shared" si="16839"/>
        <v/>
      </c>
      <c r="U3806" s="107" t="str">
        <f t="shared" ref="U3806" si="16840">IFERROR((U3805-U3804)/U3805*100%,"")</f>
        <v/>
      </c>
      <c r="V3806" s="107" t="str">
        <f>IFERROR((V3803-V3805)/V3805*100%,"")</f>
        <v/>
      </c>
      <c r="W3806" s="107" t="str">
        <f>IFERROR((W3803-W3805)/W3805*100%,"")</f>
        <v/>
      </c>
      <c r="X3806" s="107" t="str">
        <f>IFERROR((X3803-X3805)/X3805*100%,"")</f>
        <v/>
      </c>
      <c r="Y3806" s="107" t="str">
        <f>IFERROR((Y3803-Y3805)/Y3805*100%,"")</f>
        <v/>
      </c>
      <c r="Z3806" s="107" t="str">
        <f t="shared" ref="Z3806" si="16841">IFERROR((Z3805-Z3804)/Z3805*100%,"")</f>
        <v/>
      </c>
      <c r="AA3806" s="107" t="str">
        <f>IFERROR((AA3805-AA3803)/AA3805*100%,"")</f>
        <v/>
      </c>
      <c r="AB3806" s="107" t="str">
        <f>IFERROR((AB3805-AB3803)/AB3805*100%,"")</f>
        <v/>
      </c>
      <c r="AC3806" s="194" t="str">
        <f t="shared" ref="AC3806" si="16842">IFERROR((AC3805-AC3804)/AC3805*100%,"")</f>
        <v/>
      </c>
      <c r="AD3806" s="194" t="str">
        <f t="shared" ref="AD3806" si="16843">IFERROR((AD3805-AD3804)/AD3805*100%,"")</f>
        <v/>
      </c>
      <c r="AE3806" s="194" t="str">
        <f t="shared" ref="AE3806" si="16844">IFERROR((AE3805-AE3804)/AE3805*100%,"")</f>
        <v/>
      </c>
      <c r="AF3806" s="194" t="str">
        <f t="shared" ref="AF3806" si="16845">IFERROR((AF3805-AF3804)/AF3805*100%,"")</f>
        <v/>
      </c>
      <c r="AG3806" s="194" t="str">
        <f t="shared" ref="AG3806" si="16846">IFERROR((AG3805-AG3804)/AG3805*100%,"")</f>
        <v/>
      </c>
      <c r="AH3806" s="194" t="str">
        <f t="shared" ref="AH3806" si="16847">IFERROR((AH3805-AH3804)/AH3805*100%,"")</f>
        <v/>
      </c>
      <c r="AI3806" s="194" t="str">
        <f t="shared" ref="AI3806" si="16848">IFERROR((AI3805-AI3804)/AI3805*100%,"")</f>
        <v/>
      </c>
      <c r="AJ3806" s="194" t="str">
        <f t="shared" ref="AJ3806" si="16849">IFERROR((AJ3805-AJ3804)/AJ3805*100%,"")</f>
        <v/>
      </c>
      <c r="AK3806" s="194" t="str">
        <f t="shared" ref="AK3806" si="16850">IFERROR((AK3805-AK3804)/AK3805*100%,"")</f>
        <v/>
      </c>
      <c r="AL3806" s="194" t="str">
        <f t="shared" ref="AL3806" si="16851">IFERROR((AL3805-AL3804)/AL3805*100%,"")</f>
        <v/>
      </c>
      <c r="AM3806" s="227" t="str">
        <f>IFERROR((AM3805-AM3803)/AM3805*100%,"")</f>
        <v/>
      </c>
    </row>
    <row r="3807" spans="1:39" s="45" customFormat="1" outlineLevel="1">
      <c r="B3807" s="115"/>
      <c r="C3807" s="32"/>
      <c r="D3807" s="33"/>
      <c r="E3807" s="33"/>
      <c r="F3807" s="33"/>
      <c r="G3807" s="33"/>
      <c r="H3807" s="18"/>
      <c r="I3807" s="44"/>
      <c r="J3807" s="34"/>
      <c r="K3807" s="34"/>
      <c r="L3807" s="34"/>
      <c r="M3807" s="34"/>
      <c r="N3807" s="34"/>
      <c r="O3807" s="34"/>
      <c r="P3807" s="34"/>
      <c r="Q3807" s="34"/>
      <c r="R3807" s="34"/>
      <c r="S3807" s="34"/>
      <c r="T3807" s="34"/>
      <c r="U3807" s="34"/>
      <c r="V3807" s="34"/>
      <c r="W3807" s="34"/>
      <c r="X3807" s="34"/>
      <c r="Y3807" s="34"/>
      <c r="Z3807" s="34"/>
      <c r="AA3807" s="34"/>
      <c r="AB3807" s="34"/>
      <c r="AC3807" s="195"/>
      <c r="AD3807" s="196"/>
      <c r="AE3807" s="196"/>
      <c r="AF3807" s="196"/>
      <c r="AG3807" s="196"/>
      <c r="AH3807" s="196"/>
      <c r="AI3807" s="196"/>
      <c r="AJ3807" s="196"/>
      <c r="AK3807" s="197"/>
      <c r="AL3807" s="196"/>
      <c r="AM3807" s="198"/>
    </row>
    <row r="3808" spans="1:39" s="6" customFormat="1" outlineLevel="1">
      <c r="B3808" s="116"/>
      <c r="C3808" s="35"/>
      <c r="D3808" s="36"/>
      <c r="E3808" s="36"/>
      <c r="F3808" s="36"/>
      <c r="G3808" s="36"/>
      <c r="H3808" s="37"/>
      <c r="I3808" s="38" t="s">
        <v>24</v>
      </c>
      <c r="J3808" s="21" t="e">
        <f>AVERAGE(J3788:J3789,J3791,J3793,J3795,J3797,J3799,J3801,J3803,J3805)</f>
        <v>#DIV/0!</v>
      </c>
      <c r="K3808" s="21" t="e">
        <f t="shared" ref="K3808:AB3808" si="16852">AVERAGE(K3788:K3789,K3791,K3793,K3795,K3797,K3799,K3801,K3803,K3805)</f>
        <v>#DIV/0!</v>
      </c>
      <c r="L3808" s="21" t="e">
        <f t="shared" si="16852"/>
        <v>#DIV/0!</v>
      </c>
      <c r="M3808" s="21" t="e">
        <f t="shared" si="16852"/>
        <v>#DIV/0!</v>
      </c>
      <c r="N3808" s="21" t="e">
        <f t="shared" si="16852"/>
        <v>#DIV/0!</v>
      </c>
      <c r="O3808" s="21" t="e">
        <f t="shared" si="16852"/>
        <v>#DIV/0!</v>
      </c>
      <c r="P3808" s="21" t="e">
        <f t="shared" si="16852"/>
        <v>#DIV/0!</v>
      </c>
      <c r="Q3808" s="21">
        <f t="shared" si="16852"/>
        <v>0</v>
      </c>
      <c r="R3808" s="21" t="e">
        <f t="shared" si="16852"/>
        <v>#DIV/0!</v>
      </c>
      <c r="S3808" s="21" t="e">
        <f t="shared" si="16852"/>
        <v>#DIV/0!</v>
      </c>
      <c r="T3808" s="21">
        <f t="shared" si="16852"/>
        <v>0</v>
      </c>
      <c r="U3808" s="21" t="e">
        <f t="shared" si="16852"/>
        <v>#DIV/0!</v>
      </c>
      <c r="V3808" s="21" t="e">
        <f t="shared" si="16852"/>
        <v>#DIV/0!</v>
      </c>
      <c r="W3808" s="21" t="e">
        <f t="shared" si="16852"/>
        <v>#DIV/0!</v>
      </c>
      <c r="X3808" s="21" t="e">
        <f t="shared" si="16852"/>
        <v>#DIV/0!</v>
      </c>
      <c r="Y3808" s="21" t="e">
        <f t="shared" si="16852"/>
        <v>#DIV/0!</v>
      </c>
      <c r="Z3808" s="21" t="e">
        <f t="shared" si="16852"/>
        <v>#DIV/0!</v>
      </c>
      <c r="AA3808" s="21" t="e">
        <f t="shared" si="16852"/>
        <v>#DIV/0!</v>
      </c>
      <c r="AB3808" s="21" t="e">
        <f t="shared" si="16852"/>
        <v>#DIV/0!</v>
      </c>
      <c r="AC3808" s="199"/>
      <c r="AD3808" s="200"/>
      <c r="AE3808" s="200"/>
      <c r="AF3808" s="200"/>
      <c r="AG3808" s="200"/>
      <c r="AH3808" s="200"/>
      <c r="AI3808" s="200"/>
      <c r="AJ3808" s="200"/>
      <c r="AK3808" s="201"/>
      <c r="AL3808" s="200"/>
      <c r="AM3808" s="202"/>
    </row>
    <row r="3809" spans="1:39" s="6" customFormat="1" outlineLevel="1">
      <c r="B3809" s="116"/>
      <c r="C3809" s="35"/>
      <c r="D3809" s="36"/>
      <c r="E3809" s="36"/>
      <c r="F3809" s="36"/>
      <c r="G3809" s="36"/>
      <c r="H3809" s="37"/>
      <c r="I3809" s="38" t="s">
        <v>26</v>
      </c>
      <c r="J3809" s="21">
        <f>MIN(J3788:J3789,J3791,J3793,J3795,J3797,J3799,J3801,J3803,J3805)</f>
        <v>0</v>
      </c>
      <c r="K3809" s="21">
        <f t="shared" ref="K3809:AB3809" si="16853">MIN(K3788:K3789,K3791,K3793,K3795,K3797,K3799,K3801,K3803,K3805)</f>
        <v>0</v>
      </c>
      <c r="L3809" s="21">
        <f t="shared" si="16853"/>
        <v>0</v>
      </c>
      <c r="M3809" s="21">
        <f t="shared" si="16853"/>
        <v>0</v>
      </c>
      <c r="N3809" s="21">
        <f t="shared" si="16853"/>
        <v>0</v>
      </c>
      <c r="O3809" s="21">
        <f t="shared" si="16853"/>
        <v>0</v>
      </c>
      <c r="P3809" s="21">
        <f t="shared" si="16853"/>
        <v>0</v>
      </c>
      <c r="Q3809" s="21">
        <f t="shared" si="16853"/>
        <v>0</v>
      </c>
      <c r="R3809" s="21">
        <f t="shared" si="16853"/>
        <v>0</v>
      </c>
      <c r="S3809" s="21">
        <f t="shared" si="16853"/>
        <v>0</v>
      </c>
      <c r="T3809" s="21">
        <f t="shared" si="16853"/>
        <v>0</v>
      </c>
      <c r="U3809" s="21">
        <f t="shared" si="16853"/>
        <v>0</v>
      </c>
      <c r="V3809" s="21">
        <f t="shared" si="16853"/>
        <v>0</v>
      </c>
      <c r="W3809" s="21">
        <f t="shared" si="16853"/>
        <v>0</v>
      </c>
      <c r="X3809" s="21" t="e">
        <f t="shared" si="16853"/>
        <v>#DIV/0!</v>
      </c>
      <c r="Y3809" s="21">
        <f t="shared" si="16853"/>
        <v>0</v>
      </c>
      <c r="Z3809" s="21">
        <f t="shared" si="16853"/>
        <v>0</v>
      </c>
      <c r="AA3809" s="21">
        <f t="shared" si="16853"/>
        <v>0</v>
      </c>
      <c r="AB3809" s="21">
        <f t="shared" si="16853"/>
        <v>0</v>
      </c>
      <c r="AC3809" s="199"/>
      <c r="AD3809" s="200"/>
      <c r="AE3809" s="200"/>
      <c r="AF3809" s="200"/>
      <c r="AG3809" s="200"/>
      <c r="AH3809" s="200"/>
      <c r="AI3809" s="200"/>
      <c r="AJ3809" s="200"/>
      <c r="AK3809" s="201"/>
      <c r="AL3809" s="200"/>
      <c r="AM3809" s="202"/>
    </row>
    <row r="3810" spans="1:39" s="6" customFormat="1" outlineLevel="1">
      <c r="B3810" s="116"/>
      <c r="C3810" s="35"/>
      <c r="D3810" s="36"/>
      <c r="E3810" s="36"/>
      <c r="F3810" s="36"/>
      <c r="G3810" s="36"/>
      <c r="H3810" s="37"/>
      <c r="I3810" s="38" t="s">
        <v>25</v>
      </c>
      <c r="J3810" s="21">
        <f>MAX(J3788:J3789,J3791,J3793,J3795,J3797,J3799,J3801,J3803,J3805)</f>
        <v>0</v>
      </c>
      <c r="K3810" s="21">
        <f t="shared" ref="K3810:AB3810" si="16854">MAX(K3788:K3789,K3791,K3793,K3795,K3797,K3799,K3801,K3803,K3805)</f>
        <v>0</v>
      </c>
      <c r="L3810" s="21">
        <f t="shared" si="16854"/>
        <v>0</v>
      </c>
      <c r="M3810" s="21">
        <f t="shared" si="16854"/>
        <v>0</v>
      </c>
      <c r="N3810" s="21">
        <f t="shared" si="16854"/>
        <v>0</v>
      </c>
      <c r="O3810" s="21">
        <f t="shared" si="16854"/>
        <v>0</v>
      </c>
      <c r="P3810" s="21">
        <f t="shared" si="16854"/>
        <v>0</v>
      </c>
      <c r="Q3810" s="21">
        <f t="shared" si="16854"/>
        <v>0</v>
      </c>
      <c r="R3810" s="21">
        <f t="shared" si="16854"/>
        <v>0</v>
      </c>
      <c r="S3810" s="21">
        <f t="shared" si="16854"/>
        <v>0</v>
      </c>
      <c r="T3810" s="21">
        <f t="shared" si="16854"/>
        <v>0</v>
      </c>
      <c r="U3810" s="21">
        <f t="shared" si="16854"/>
        <v>0</v>
      </c>
      <c r="V3810" s="21">
        <f t="shared" si="16854"/>
        <v>0</v>
      </c>
      <c r="W3810" s="21">
        <f t="shared" si="16854"/>
        <v>0</v>
      </c>
      <c r="X3810" s="21" t="e">
        <f t="shared" si="16854"/>
        <v>#DIV/0!</v>
      </c>
      <c r="Y3810" s="21">
        <f t="shared" si="16854"/>
        <v>0</v>
      </c>
      <c r="Z3810" s="21">
        <f t="shared" si="16854"/>
        <v>0</v>
      </c>
      <c r="AA3810" s="21">
        <f t="shared" si="16854"/>
        <v>0</v>
      </c>
      <c r="AB3810" s="21">
        <f t="shared" si="16854"/>
        <v>0</v>
      </c>
      <c r="AC3810" s="199"/>
      <c r="AD3810" s="200"/>
      <c r="AE3810" s="200"/>
      <c r="AF3810" s="200"/>
      <c r="AG3810" s="200"/>
      <c r="AH3810" s="200"/>
      <c r="AI3810" s="200"/>
      <c r="AJ3810" s="200"/>
      <c r="AK3810" s="201"/>
      <c r="AL3810" s="200"/>
      <c r="AM3810" s="202"/>
    </row>
    <row r="3811" spans="1:39" s="6" customFormat="1" outlineLevel="1">
      <c r="B3811" s="116"/>
      <c r="C3811" s="35"/>
      <c r="D3811" s="36"/>
      <c r="E3811" s="36"/>
      <c r="F3811" s="36"/>
      <c r="G3811" s="36"/>
      <c r="H3811" s="37"/>
      <c r="I3811" s="38"/>
      <c r="J3811" s="21"/>
      <c r="K3811" s="21"/>
      <c r="L3811" s="21"/>
      <c r="M3811" s="21"/>
      <c r="N3811" s="21"/>
      <c r="O3811" s="21"/>
      <c r="P3811" s="21"/>
      <c r="Q3811" s="21"/>
      <c r="R3811" s="21"/>
      <c r="S3811" s="21"/>
      <c r="T3811" s="21"/>
      <c r="U3811" s="21"/>
      <c r="V3811" s="21"/>
      <c r="W3811" s="21"/>
      <c r="X3811" s="21"/>
      <c r="Y3811" s="21"/>
      <c r="Z3811" s="21"/>
      <c r="AA3811" s="21"/>
      <c r="AB3811" s="21"/>
      <c r="AC3811" s="200"/>
      <c r="AD3811" s="200"/>
      <c r="AE3811" s="200"/>
      <c r="AF3811" s="200"/>
      <c r="AG3811" s="200"/>
      <c r="AH3811" s="200"/>
      <c r="AI3811" s="200"/>
      <c r="AJ3811" s="200"/>
      <c r="AK3811" s="200"/>
      <c r="AL3811" s="200"/>
      <c r="AM3811" s="202"/>
    </row>
    <row r="3812" spans="1:39" s="31" customFormat="1" ht="16.5" outlineLevel="1" thickBot="1">
      <c r="B3812" s="117"/>
      <c r="C3812" s="39"/>
      <c r="D3812" s="40"/>
      <c r="E3812" s="40"/>
      <c r="F3812" s="40"/>
      <c r="G3812" s="40"/>
      <c r="H3812" s="41"/>
      <c r="I3812" s="42"/>
      <c r="J3812" s="43"/>
      <c r="K3812" s="43"/>
      <c r="L3812" s="43"/>
      <c r="M3812" s="43"/>
      <c r="N3812" s="43"/>
      <c r="O3812" s="43"/>
      <c r="P3812" s="43"/>
      <c r="Q3812" s="43"/>
      <c r="R3812" s="43"/>
      <c r="S3812" s="43"/>
      <c r="T3812" s="43"/>
      <c r="U3812" s="43"/>
      <c r="V3812" s="43"/>
      <c r="W3812" s="43"/>
      <c r="X3812" s="43"/>
      <c r="Y3812" s="43"/>
      <c r="Z3812" s="43"/>
      <c r="AA3812" s="43"/>
      <c r="AB3812" s="43"/>
      <c r="AC3812" s="204"/>
      <c r="AD3812" s="204"/>
      <c r="AE3812" s="204"/>
      <c r="AF3812" s="204"/>
      <c r="AG3812" s="204"/>
      <c r="AH3812" s="204"/>
      <c r="AI3812" s="204"/>
      <c r="AJ3812" s="204"/>
      <c r="AK3812" s="204"/>
      <c r="AL3812" s="204"/>
      <c r="AM3812" s="205"/>
    </row>
    <row r="3813" spans="1:39" customFormat="1">
      <c r="B3813" s="118"/>
      <c r="C3813" s="28"/>
      <c r="D3813" s="19"/>
      <c r="E3813" s="19"/>
      <c r="F3813" s="19"/>
      <c r="G3813" s="19"/>
      <c r="H3813" s="29"/>
      <c r="I3813" s="20"/>
      <c r="J3813" s="30"/>
      <c r="K3813" s="30"/>
      <c r="L3813" s="30"/>
      <c r="M3813" s="30"/>
      <c r="N3813" s="30"/>
      <c r="O3813" s="30"/>
      <c r="P3813" s="30"/>
      <c r="Q3813" s="30"/>
      <c r="R3813" s="30"/>
      <c r="S3813" s="30"/>
      <c r="T3813" s="30"/>
      <c r="U3813" s="30"/>
      <c r="V3813" s="30"/>
      <c r="W3813" s="30"/>
      <c r="X3813" s="30"/>
      <c r="Y3813" s="30"/>
      <c r="Z3813" s="30"/>
      <c r="AA3813" s="30"/>
      <c r="AB3813" s="30"/>
      <c r="AC3813" s="206"/>
      <c r="AD3813" s="206"/>
      <c r="AE3813" s="206"/>
      <c r="AF3813" s="206"/>
      <c r="AG3813" s="206"/>
      <c r="AH3813" s="206"/>
      <c r="AI3813" s="206"/>
      <c r="AJ3813" s="206"/>
      <c r="AK3813" s="206"/>
      <c r="AL3813" s="206"/>
      <c r="AM3813" s="207"/>
    </row>
    <row r="3814" spans="1:39" customFormat="1" outlineLevel="1">
      <c r="B3814" s="114" t="s">
        <v>41</v>
      </c>
      <c r="C3814" s="28"/>
      <c r="D3814" s="19"/>
      <c r="E3814" s="19"/>
      <c r="F3814" s="19"/>
      <c r="G3814" s="19"/>
      <c r="H3814" s="29"/>
      <c r="I3814" s="20"/>
      <c r="J3814" s="30"/>
      <c r="K3814" s="30"/>
      <c r="L3814" s="30"/>
      <c r="M3814" s="30"/>
      <c r="N3814" s="30"/>
      <c r="O3814" s="30"/>
      <c r="P3814" s="30"/>
      <c r="Q3814" s="30"/>
      <c r="R3814" s="30"/>
      <c r="S3814" s="30"/>
      <c r="T3814" s="30"/>
      <c r="U3814" s="30"/>
      <c r="V3814" s="30"/>
      <c r="W3814" s="30"/>
      <c r="X3814" s="30"/>
      <c r="Y3814" s="30"/>
      <c r="Z3814" s="30"/>
      <c r="AA3814" s="30"/>
      <c r="AB3814" s="30"/>
      <c r="AC3814" s="206"/>
      <c r="AD3814" s="206"/>
      <c r="AE3814" s="206"/>
      <c r="AF3814" s="206"/>
      <c r="AG3814" s="206"/>
      <c r="AH3814" s="206"/>
      <c r="AI3814" s="206"/>
      <c r="AJ3814" s="206"/>
      <c r="AK3814" s="206"/>
      <c r="AL3814" s="206"/>
      <c r="AM3814" s="207"/>
    </row>
    <row r="3815" spans="1:39" customFormat="1" outlineLevel="1">
      <c r="A3815" t="str">
        <f>B3815&amp;C3815</f>
        <v>Surname, Forename1</v>
      </c>
      <c r="B3815" s="255" t="s">
        <v>28</v>
      </c>
      <c r="C3815" s="122">
        <v>1</v>
      </c>
      <c r="D3815" s="26" t="s">
        <v>22</v>
      </c>
      <c r="E3815" s="103"/>
      <c r="F3815" s="103"/>
      <c r="G3815" s="103"/>
      <c r="H3815" s="16"/>
      <c r="I3815" s="16"/>
      <c r="J3815" s="17"/>
      <c r="K3815" s="94"/>
      <c r="L3815" s="94"/>
      <c r="M3815" s="94"/>
      <c r="N3815" s="94"/>
      <c r="O3815" s="94"/>
      <c r="P3815" s="94"/>
      <c r="Q3815" s="17">
        <f>SUM(K3815:P3815)</f>
        <v>0</v>
      </c>
      <c r="R3815" s="94"/>
      <c r="S3815" s="94"/>
      <c r="T3815" s="17">
        <f>SUM(R3815:S3815)</f>
        <v>0</v>
      </c>
      <c r="U3815" s="17"/>
      <c r="V3815" s="94"/>
      <c r="W3815" s="17"/>
      <c r="X3815" s="94" t="e">
        <f>AVERAGE(V3815:W3815)</f>
        <v>#DIV/0!</v>
      </c>
      <c r="Y3815" s="17"/>
      <c r="Z3815" s="17"/>
      <c r="AA3815" s="17"/>
      <c r="AB3815" s="17"/>
      <c r="AC3815" s="190">
        <f>IF(J3815&lt;&gt;0,INT(25.4347*POWER((18-J3815),1.81)),0)</f>
        <v>0</v>
      </c>
      <c r="AD3815" s="190">
        <f>IF(Q3815&lt;&gt;0,INT(0.14354*POWER(((10*Q3815)-220),1.4)),0)</f>
        <v>0</v>
      </c>
      <c r="AE3815" s="190">
        <f>IF(T3815&lt;&gt;0,INT(51.39*POWER((T3815-1.5),1.05)),0)</f>
        <v>0</v>
      </c>
      <c r="AF3815" s="190">
        <f>IF(U3815&lt;&gt;0,INT(0.8465*POWER(((100*U3815)-75),1.42)),0)</f>
        <v>0</v>
      </c>
      <c r="AG3815" s="190" t="e">
        <f>IF(X3815&lt;&gt;0,INT(1.53775*POWER((82-X3815),1.81)),0)</f>
        <v>#DIV/0!</v>
      </c>
      <c r="AH3815" s="190">
        <f>IF(Y3815&lt;&gt;0,INT(5.74352*POWER((28.5-Y3815),1.92)),0)</f>
        <v>0</v>
      </c>
      <c r="AI3815" s="190">
        <f>IF(Z3815&lt;&gt;0,INT(12.91*POWER((Z3815-4),1.1)),0)</f>
        <v>0</v>
      </c>
      <c r="AJ3815" s="190">
        <f>IF(AA3815&lt;&gt;0,INT(0.2797*POWER(((100*AA3815)),1.35)),0)</f>
        <v>0</v>
      </c>
      <c r="AK3815" s="208">
        <v>0</v>
      </c>
      <c r="AL3815" s="208">
        <v>7</v>
      </c>
      <c r="AM3815" s="193" t="e">
        <f>SUM(AC3815:AK3815)</f>
        <v>#DIV/0!</v>
      </c>
    </row>
    <row r="3816" spans="1:39" customFormat="1" outlineLevel="1">
      <c r="A3816" t="str">
        <f>B3815&amp;C3816</f>
        <v>Surname, Forename2</v>
      </c>
      <c r="B3816" s="256"/>
      <c r="C3816" s="123">
        <v>2</v>
      </c>
      <c r="D3816" s="26" t="s">
        <v>22</v>
      </c>
      <c r="E3816" s="103"/>
      <c r="F3816" s="103"/>
      <c r="G3816" s="103"/>
      <c r="H3816" s="15"/>
      <c r="I3816" s="16"/>
      <c r="J3816" s="17"/>
      <c r="K3816" s="94"/>
      <c r="L3816" s="94"/>
      <c r="M3816" s="94"/>
      <c r="N3816" s="94"/>
      <c r="O3816" s="94"/>
      <c r="P3816" s="94"/>
      <c r="Q3816" s="17" t="str">
        <f>IF(SUM(K3816:P3816)=0,"",SUM(K3816:P3816))</f>
        <v/>
      </c>
      <c r="R3816" s="94"/>
      <c r="S3816" s="94"/>
      <c r="T3816" s="17" t="str">
        <f>IF(SUM(R3816:S3816)=0,"",SUM(R3816:S3816))</f>
        <v/>
      </c>
      <c r="U3816" s="17"/>
      <c r="V3816" s="94"/>
      <c r="W3816" s="17"/>
      <c r="X3816" s="94" t="str">
        <f>IFERROR(AVERAGE(V3816:W3816),"")</f>
        <v/>
      </c>
      <c r="Y3816" s="17"/>
      <c r="Z3816" s="17"/>
      <c r="AA3816" s="71"/>
      <c r="AB3816" s="17"/>
      <c r="AC3816" s="190" t="str">
        <f>IF(J3816="","",IF(J3816&lt;&gt;0,INT(25.4347*POWER((18-J3816),1.81)),0))</f>
        <v/>
      </c>
      <c r="AD3816" s="190" t="str">
        <f>IFERROR(IF(Q3816&lt;&gt;0,INT(0.14354*POWER(((10*Q3816)-220),1.4)),0),"")</f>
        <v/>
      </c>
      <c r="AE3816" s="190" t="str">
        <f>IFERROR(IF(T3816&lt;&gt;0,INT(51.39*POWER((T3816-1.5),1.05)),0),"")</f>
        <v/>
      </c>
      <c r="AF3816" s="190">
        <f>IF(U3816&lt;&gt;0,INT(0.8465*POWER(((100*U3816)-75),1.42)),0)</f>
        <v>0</v>
      </c>
      <c r="AG3816" s="190" t="str">
        <f>IFERROR(IF(X3816&lt;&gt;0,INT(1.53775*POWER((82-X3816),1.81)),0),"")</f>
        <v/>
      </c>
      <c r="AH3816" s="190" t="str">
        <f>IF(Y3816="","",IF(Y3816&lt;&gt;0,INT(5.74352*POWER((28.5-Y3816),1.92)),0))</f>
        <v/>
      </c>
      <c r="AI3816" s="190">
        <f>IF(Z3816&lt;&gt;0,INT(12.91*POWER((Z3816-4),1.1)),0)</f>
        <v>0</v>
      </c>
      <c r="AJ3816" s="190" t="str">
        <f>IF(AA3816="","",IF(AA3816&lt;&gt;0,INT(0.2797*POWER(((100*AA3816)),1.35)),0))</f>
        <v/>
      </c>
      <c r="AK3816" s="191" t="str">
        <f>IF(AB3816="","",IF(AB3816&lt;&gt;0,INT(100.14*POWER((AB3816-1),1.08)),0))</f>
        <v/>
      </c>
      <c r="AL3816" s="192">
        <f>COUNT(J3816,Q3816,T3816,X3816,Y3816,AA3816,AB3816)</f>
        <v>0</v>
      </c>
      <c r="AM3816" s="193" t="str">
        <f>IF(AL3816=0,"",SUM(AC3816:AK3816))</f>
        <v/>
      </c>
    </row>
    <row r="3817" spans="1:39" customFormat="1" outlineLevel="1">
      <c r="B3817" s="256"/>
      <c r="C3817" s="124" t="s">
        <v>65</v>
      </c>
      <c r="D3817" s="103"/>
      <c r="E3817" s="103"/>
      <c r="F3817" s="103"/>
      <c r="G3817" s="103"/>
      <c r="H3817" s="104"/>
      <c r="I3817" s="105"/>
      <c r="J3817" s="107" t="str">
        <f>IFERROR((J3815-J3816)/J3816*100%,"")</f>
        <v/>
      </c>
      <c r="K3817" s="107" t="str">
        <f>IFERROR((K3816-K3815)/K3816*100%,"")</f>
        <v/>
      </c>
      <c r="L3817" s="107" t="str">
        <f t="shared" ref="L3817:S3817" si="16855">IFERROR((L3816-L3815)/L3816*100%,"")</f>
        <v/>
      </c>
      <c r="M3817" s="107" t="str">
        <f t="shared" si="16855"/>
        <v/>
      </c>
      <c r="N3817" s="107" t="str">
        <f t="shared" si="16855"/>
        <v/>
      </c>
      <c r="O3817" s="107" t="str">
        <f t="shared" si="16855"/>
        <v/>
      </c>
      <c r="P3817" s="107" t="str">
        <f t="shared" si="16855"/>
        <v/>
      </c>
      <c r="Q3817" s="107" t="str">
        <f t="shared" si="16855"/>
        <v/>
      </c>
      <c r="R3817" s="107" t="str">
        <f t="shared" si="16855"/>
        <v/>
      </c>
      <c r="S3817" s="107" t="str">
        <f t="shared" si="16855"/>
        <v/>
      </c>
      <c r="T3817" s="107" t="str">
        <f>IFERROR((T3816-T3815)/T3816*100%,"")</f>
        <v/>
      </c>
      <c r="U3817" s="107" t="str">
        <f t="shared" ref="U3817" si="16856">IFERROR((U3816-U3815)/U3816*100%,"")</f>
        <v/>
      </c>
      <c r="V3817" s="107" t="str">
        <f>IFERROR((V3815-V3816)/V3816*100%,"")</f>
        <v/>
      </c>
      <c r="W3817" s="107" t="str">
        <f>IFERROR((W3815-W3816)/W3816*100%,"")</f>
        <v/>
      </c>
      <c r="X3817" s="107" t="str">
        <f>IFERROR((X3815-X3816)/X3816*100%,"")</f>
        <v/>
      </c>
      <c r="Y3817" s="107" t="str">
        <f>IFERROR((Y3815-Y3816)/Y3816*100%,"")</f>
        <v/>
      </c>
      <c r="Z3817" s="107" t="str">
        <f t="shared" ref="Z3817:AB3817" si="16857">IFERROR((Z3816-Z3815)/Z3816*100%,"")</f>
        <v/>
      </c>
      <c r="AA3817" s="107" t="str">
        <f t="shared" si="16857"/>
        <v/>
      </c>
      <c r="AB3817" s="107" t="str">
        <f t="shared" si="16857"/>
        <v/>
      </c>
      <c r="AC3817" s="194" t="str">
        <f t="shared" ref="AC3817" si="16858">IFERROR((AC3816-AC3815)/AC3816*100%,"")</f>
        <v/>
      </c>
      <c r="AD3817" s="194" t="str">
        <f t="shared" ref="AD3817" si="16859">IFERROR((AD3816-AD3815)/AD3816*100%,"")</f>
        <v/>
      </c>
      <c r="AE3817" s="194" t="str">
        <f t="shared" ref="AE3817" si="16860">IFERROR((AE3816-AE3815)/AE3816*100%,"")</f>
        <v/>
      </c>
      <c r="AF3817" s="194" t="str">
        <f t="shared" ref="AF3817" si="16861">IFERROR((AF3816-AF3815)/AF3816*100%,"")</f>
        <v/>
      </c>
      <c r="AG3817" s="194" t="str">
        <f t="shared" ref="AG3817" si="16862">IFERROR((AG3816-AG3815)/AG3816*100%,"")</f>
        <v/>
      </c>
      <c r="AH3817" s="194" t="str">
        <f t="shared" ref="AH3817" si="16863">IFERROR((AH3816-AH3815)/AH3816*100%,"")</f>
        <v/>
      </c>
      <c r="AI3817" s="194" t="str">
        <f t="shared" ref="AI3817" si="16864">IFERROR((AI3816-AI3815)/AI3816*100%,"")</f>
        <v/>
      </c>
      <c r="AJ3817" s="194" t="str">
        <f t="shared" ref="AJ3817" si="16865">IFERROR((AJ3816-AJ3815)/AJ3816*100%,"")</f>
        <v/>
      </c>
      <c r="AK3817" s="194" t="str">
        <f t="shared" ref="AK3817" si="16866">IFERROR((AK3816-AK3815)/AK3816*100%,"")</f>
        <v/>
      </c>
      <c r="AL3817" s="194" t="str">
        <f t="shared" ref="AL3817:AM3817" si="16867">IFERROR((AL3816-AL3815)/AL3816*100%,"")</f>
        <v/>
      </c>
      <c r="AM3817" s="228" t="str">
        <f t="shared" si="16867"/>
        <v/>
      </c>
    </row>
    <row r="3818" spans="1:39" customFormat="1" outlineLevel="1">
      <c r="A3818" t="str">
        <f>B3815&amp;C3818</f>
        <v>Surname, Forename3</v>
      </c>
      <c r="B3818" s="256"/>
      <c r="C3818" s="123">
        <v>3</v>
      </c>
      <c r="D3818" s="26" t="s">
        <v>22</v>
      </c>
      <c r="E3818" s="103"/>
      <c r="F3818" s="103"/>
      <c r="G3818" s="103"/>
      <c r="H3818" s="15"/>
      <c r="I3818" s="16"/>
      <c r="J3818" s="17"/>
      <c r="K3818" s="94"/>
      <c r="L3818" s="94"/>
      <c r="M3818" s="94"/>
      <c r="N3818" s="94"/>
      <c r="O3818" s="94"/>
      <c r="P3818" s="94"/>
      <c r="Q3818" s="17" t="str">
        <f>IF(SUM(K3818:P3818)=0,"",SUM(K3818:P3818))</f>
        <v/>
      </c>
      <c r="R3818" s="94"/>
      <c r="S3818" s="94"/>
      <c r="T3818" s="17" t="str">
        <f>IF(SUM(R3818:S3818)=0,"",SUM(R3818:S3818))</f>
        <v/>
      </c>
      <c r="U3818" s="17"/>
      <c r="V3818" s="94"/>
      <c r="W3818" s="17"/>
      <c r="X3818" s="94" t="str">
        <f>IFERROR(AVERAGE(V3818:W3818),"")</f>
        <v/>
      </c>
      <c r="Y3818" s="17"/>
      <c r="Z3818" s="17"/>
      <c r="AA3818" s="71"/>
      <c r="AB3818" s="17"/>
      <c r="AC3818" s="190" t="str">
        <f>IF(J3818="","",IF(J3818&lt;&gt;0,INT(25.4347*POWER((18-J3818),1.81)),0))</f>
        <v/>
      </c>
      <c r="AD3818" s="190" t="str">
        <f>IFERROR(IF(Q3818&lt;&gt;0,INT(0.14354*POWER(((10*Q3818)-220),1.4)),0),"")</f>
        <v/>
      </c>
      <c r="AE3818" s="190" t="str">
        <f>IFERROR(IF(T3818&lt;&gt;0,INT(51.39*POWER((T3818-1.5),1.05)),0),"")</f>
        <v/>
      </c>
      <c r="AF3818" s="190">
        <f>IF(U3818&lt;&gt;0,INT(0.8465*POWER(((100*U3818)-75),1.42)),0)</f>
        <v>0</v>
      </c>
      <c r="AG3818" s="190" t="str">
        <f>IFERROR(IF(X3818&lt;&gt;0,INT(1.53775*POWER((82-X3818),1.81)),0),"")</f>
        <v/>
      </c>
      <c r="AH3818" s="190" t="str">
        <f>IF(Y3818="","",IF(Y3818&lt;&gt;0,INT(5.74352*POWER((28.5-Y3818),1.92)),0))</f>
        <v/>
      </c>
      <c r="AI3818" s="190">
        <f>IF(Z3818&lt;&gt;0,INT(12.91*POWER((Z3818-4),1.1)),0)</f>
        <v>0</v>
      </c>
      <c r="AJ3818" s="190" t="str">
        <f>IF(AA3818="","",IF(AA3818&lt;&gt;0,INT(0.2797*POWER(((100*AA3818)),1.35)),0))</f>
        <v/>
      </c>
      <c r="AK3818" s="191" t="str">
        <f>IF(AB3818="","",IF(AB3818&lt;&gt;0,INT(100.14*POWER((AB3818-1),1.08)),0))</f>
        <v/>
      </c>
      <c r="AL3818" s="192">
        <f>COUNT(J3818,Q3818,T3818,X3818,Y3818,AA3818,AB3818)</f>
        <v>0</v>
      </c>
      <c r="AM3818" s="193" t="str">
        <f>IF(AL3818=0,"",SUM(AC3818:AK3818))</f>
        <v/>
      </c>
    </row>
    <row r="3819" spans="1:39" customFormat="1" outlineLevel="1">
      <c r="B3819" s="256"/>
      <c r="C3819" s="124" t="s">
        <v>65</v>
      </c>
      <c r="D3819" s="103"/>
      <c r="E3819" s="103"/>
      <c r="F3819" s="103"/>
      <c r="G3819" s="103"/>
      <c r="H3819" s="104"/>
      <c r="I3819" s="105"/>
      <c r="J3819" s="107" t="str">
        <f>IFERROR((J3816-J3818)/J3818*100%,"")</f>
        <v/>
      </c>
      <c r="K3819" s="107" t="str">
        <f t="shared" ref="K3819:T3819" si="16868">IFERROR((K3818-K3816)/K3818*100%,"")</f>
        <v/>
      </c>
      <c r="L3819" s="107" t="str">
        <f t="shared" si="16868"/>
        <v/>
      </c>
      <c r="M3819" s="107" t="str">
        <f t="shared" si="16868"/>
        <v/>
      </c>
      <c r="N3819" s="107" t="str">
        <f t="shared" si="16868"/>
        <v/>
      </c>
      <c r="O3819" s="107" t="str">
        <f t="shared" si="16868"/>
        <v/>
      </c>
      <c r="P3819" s="107" t="str">
        <f t="shared" si="16868"/>
        <v/>
      </c>
      <c r="Q3819" s="107" t="str">
        <f t="shared" si="16868"/>
        <v/>
      </c>
      <c r="R3819" s="107" t="str">
        <f t="shared" si="16868"/>
        <v/>
      </c>
      <c r="S3819" s="107" t="str">
        <f t="shared" si="16868"/>
        <v/>
      </c>
      <c r="T3819" s="107" t="str">
        <f t="shared" si="16868"/>
        <v/>
      </c>
      <c r="U3819" s="107" t="str">
        <f t="shared" ref="U3819" si="16869">IFERROR((U3818-U3817)/U3818*100%,"")</f>
        <v/>
      </c>
      <c r="V3819" s="107" t="str">
        <f>IFERROR((V3816-V3818)/V3818*100%,"")</f>
        <v/>
      </c>
      <c r="W3819" s="107" t="str">
        <f>IFERROR((W3816-W3818)/W3818*100%,"")</f>
        <v/>
      </c>
      <c r="X3819" s="107" t="str">
        <f>IFERROR((X3816-X3818)/X3818*100%,"")</f>
        <v/>
      </c>
      <c r="Y3819" s="107" t="str">
        <f>IFERROR((Y3816-Y3818)/Y3818*100%,"")</f>
        <v/>
      </c>
      <c r="Z3819" s="107" t="str">
        <f t="shared" ref="Z3819" si="16870">IFERROR((Z3818-Z3817)/Z3818*100%,"")</f>
        <v/>
      </c>
      <c r="AA3819" s="107" t="str">
        <f>IFERROR((AA3818-AA3816)/AA3818*100%,"")</f>
        <v/>
      </c>
      <c r="AB3819" s="107" t="str">
        <f>IFERROR((AB3818-AB3816)/AB3818*100%,"")</f>
        <v/>
      </c>
      <c r="AC3819" s="194" t="str">
        <f t="shared" ref="AC3819" si="16871">IFERROR((AC3818-AC3817)/AC3818*100%,"")</f>
        <v/>
      </c>
      <c r="AD3819" s="194" t="str">
        <f t="shared" ref="AD3819" si="16872">IFERROR((AD3818-AD3817)/AD3818*100%,"")</f>
        <v/>
      </c>
      <c r="AE3819" s="194" t="str">
        <f t="shared" ref="AE3819" si="16873">IFERROR((AE3818-AE3817)/AE3818*100%,"")</f>
        <v/>
      </c>
      <c r="AF3819" s="194" t="str">
        <f t="shared" ref="AF3819" si="16874">IFERROR((AF3818-AF3817)/AF3818*100%,"")</f>
        <v/>
      </c>
      <c r="AG3819" s="194" t="str">
        <f t="shared" ref="AG3819" si="16875">IFERROR((AG3818-AG3817)/AG3818*100%,"")</f>
        <v/>
      </c>
      <c r="AH3819" s="194" t="str">
        <f t="shared" ref="AH3819" si="16876">IFERROR((AH3818-AH3817)/AH3818*100%,"")</f>
        <v/>
      </c>
      <c r="AI3819" s="194" t="str">
        <f t="shared" ref="AI3819" si="16877">IFERROR((AI3818-AI3817)/AI3818*100%,"")</f>
        <v/>
      </c>
      <c r="AJ3819" s="194" t="str">
        <f t="shared" ref="AJ3819" si="16878">IFERROR((AJ3818-AJ3817)/AJ3818*100%,"")</f>
        <v/>
      </c>
      <c r="AK3819" s="194" t="str">
        <f t="shared" ref="AK3819" si="16879">IFERROR((AK3818-AK3817)/AK3818*100%,"")</f>
        <v/>
      </c>
      <c r="AL3819" s="194" t="str">
        <f t="shared" ref="AL3819" si="16880">IFERROR((AL3818-AL3817)/AL3818*100%,"")</f>
        <v/>
      </c>
      <c r="AM3819" s="227" t="str">
        <f>IFERROR((AM3818-AM3816)/AM3818*100%,"")</f>
        <v/>
      </c>
    </row>
    <row r="3820" spans="1:39" customFormat="1" outlineLevel="1">
      <c r="A3820" t="str">
        <f>B3815&amp;C3820</f>
        <v>Surname, Forename4</v>
      </c>
      <c r="B3820" s="256"/>
      <c r="C3820" s="123">
        <v>4</v>
      </c>
      <c r="D3820" s="26" t="s">
        <v>22</v>
      </c>
      <c r="E3820" s="103"/>
      <c r="F3820" s="103"/>
      <c r="G3820" s="103"/>
      <c r="H3820" s="15"/>
      <c r="I3820" s="16"/>
      <c r="J3820" s="17"/>
      <c r="K3820" s="94"/>
      <c r="L3820" s="94"/>
      <c r="M3820" s="94"/>
      <c r="N3820" s="94"/>
      <c r="O3820" s="94"/>
      <c r="P3820" s="94"/>
      <c r="Q3820" s="17" t="str">
        <f>IF(SUM(K3820:P3820)=0,"",SUM(K3820:P3820))</f>
        <v/>
      </c>
      <c r="R3820" s="94"/>
      <c r="S3820" s="94"/>
      <c r="T3820" s="17" t="str">
        <f>IF(SUM(R3820:S3820)=0,"",SUM(R3820:S3820))</f>
        <v/>
      </c>
      <c r="U3820" s="17"/>
      <c r="V3820" s="94"/>
      <c r="W3820" s="17"/>
      <c r="X3820" s="94" t="str">
        <f>IFERROR(AVERAGE(V3820:W3820),"")</f>
        <v/>
      </c>
      <c r="Y3820" s="17"/>
      <c r="Z3820" s="17"/>
      <c r="AA3820" s="71"/>
      <c r="AB3820" s="17"/>
      <c r="AC3820" s="190" t="str">
        <f>IF(J3820="","",IF(J3820&lt;&gt;0,INT(25.4347*POWER((18-J3820),1.81)),0))</f>
        <v/>
      </c>
      <c r="AD3820" s="190" t="str">
        <f>IFERROR(IF(Q3820&lt;&gt;0,INT(0.14354*POWER(((10*Q3820)-220),1.4)),0),"")</f>
        <v/>
      </c>
      <c r="AE3820" s="190" t="str">
        <f>IFERROR(IF(T3820&lt;&gt;0,INT(51.39*POWER((T3820-1.5),1.05)),0),"")</f>
        <v/>
      </c>
      <c r="AF3820" s="190">
        <f>IF(U3820&lt;&gt;0,INT(0.8465*POWER(((100*U3820)-75),1.42)),0)</f>
        <v>0</v>
      </c>
      <c r="AG3820" s="190" t="str">
        <f>IFERROR(IF(X3820&lt;&gt;0,INT(1.53775*POWER((82-X3820),1.81)),0),"")</f>
        <v/>
      </c>
      <c r="AH3820" s="190" t="str">
        <f>IF(Y3820="","",IF(Y3820&lt;&gt;0,INT(5.74352*POWER((28.5-Y3820),1.92)),0))</f>
        <v/>
      </c>
      <c r="AI3820" s="190">
        <f>IF(Z3820&lt;&gt;0,INT(12.91*POWER((Z3820-4),1.1)),0)</f>
        <v>0</v>
      </c>
      <c r="AJ3820" s="190" t="str">
        <f>IF(AA3820="","",IF(AA3820&lt;&gt;0,INT(0.2797*POWER(((100*AA3820)),1.35)),0))</f>
        <v/>
      </c>
      <c r="AK3820" s="191" t="str">
        <f>IF(AB3820="","",IF(AB3820&lt;&gt;0,INT(100.14*POWER((AB3820-1),1.08)),0))</f>
        <v/>
      </c>
      <c r="AL3820" s="192">
        <f>COUNT(J3820,Q3820,T3820,X3820,Y3820,AA3820,AB3820)</f>
        <v>0</v>
      </c>
      <c r="AM3820" s="193" t="str">
        <f>IF(AL3820=0,"",SUM(AC3820:AK3820))</f>
        <v/>
      </c>
    </row>
    <row r="3821" spans="1:39" customFormat="1" outlineLevel="1">
      <c r="B3821" s="256"/>
      <c r="C3821" s="124" t="s">
        <v>65</v>
      </c>
      <c r="D3821" s="103"/>
      <c r="E3821" s="103"/>
      <c r="F3821" s="103"/>
      <c r="G3821" s="103"/>
      <c r="H3821" s="104"/>
      <c r="I3821" s="105"/>
      <c r="J3821" s="107" t="str">
        <f>IFERROR((J3818-J3820)/J3820*100%,"")</f>
        <v/>
      </c>
      <c r="K3821" s="107" t="str">
        <f t="shared" ref="K3821:T3821" si="16881">IFERROR((K3820-K3818)/K3820*100%,"")</f>
        <v/>
      </c>
      <c r="L3821" s="107" t="str">
        <f t="shared" si="16881"/>
        <v/>
      </c>
      <c r="M3821" s="107" t="str">
        <f t="shared" si="16881"/>
        <v/>
      </c>
      <c r="N3821" s="107" t="str">
        <f t="shared" si="16881"/>
        <v/>
      </c>
      <c r="O3821" s="107" t="str">
        <f t="shared" si="16881"/>
        <v/>
      </c>
      <c r="P3821" s="107" t="str">
        <f t="shared" si="16881"/>
        <v/>
      </c>
      <c r="Q3821" s="107" t="str">
        <f t="shared" si="16881"/>
        <v/>
      </c>
      <c r="R3821" s="107" t="str">
        <f t="shared" si="16881"/>
        <v/>
      </c>
      <c r="S3821" s="107" t="str">
        <f t="shared" si="16881"/>
        <v/>
      </c>
      <c r="T3821" s="107" t="str">
        <f t="shared" si="16881"/>
        <v/>
      </c>
      <c r="U3821" s="107" t="str">
        <f t="shared" ref="U3821" si="16882">IFERROR((U3820-U3819)/U3820*100%,"")</f>
        <v/>
      </c>
      <c r="V3821" s="107" t="str">
        <f>IFERROR((V3818-V3820)/V3820*100%,"")</f>
        <v/>
      </c>
      <c r="W3821" s="107" t="str">
        <f>IFERROR((W3818-W3820)/W3820*100%,"")</f>
        <v/>
      </c>
      <c r="X3821" s="107" t="str">
        <f>IFERROR((X3818-X3820)/X3820*100%,"")</f>
        <v/>
      </c>
      <c r="Y3821" s="107" t="str">
        <f>IFERROR((Y3818-Y3820)/Y3820*100%,"")</f>
        <v/>
      </c>
      <c r="Z3821" s="107" t="str">
        <f t="shared" ref="Z3821" si="16883">IFERROR((Z3820-Z3819)/Z3820*100%,"")</f>
        <v/>
      </c>
      <c r="AA3821" s="107" t="str">
        <f>IFERROR((AA3820-AA3818)/AA3820*100%,"")</f>
        <v/>
      </c>
      <c r="AB3821" s="107" t="str">
        <f>IFERROR((AB3820-AB3818)/AB3820*100%,"")</f>
        <v/>
      </c>
      <c r="AC3821" s="194" t="str">
        <f t="shared" ref="AC3821" si="16884">IFERROR((AC3820-AC3819)/AC3820*100%,"")</f>
        <v/>
      </c>
      <c r="AD3821" s="194" t="str">
        <f t="shared" ref="AD3821" si="16885">IFERROR((AD3820-AD3819)/AD3820*100%,"")</f>
        <v/>
      </c>
      <c r="AE3821" s="194" t="str">
        <f t="shared" ref="AE3821" si="16886">IFERROR((AE3820-AE3819)/AE3820*100%,"")</f>
        <v/>
      </c>
      <c r="AF3821" s="194" t="str">
        <f t="shared" ref="AF3821" si="16887">IFERROR((AF3820-AF3819)/AF3820*100%,"")</f>
        <v/>
      </c>
      <c r="AG3821" s="194" t="str">
        <f t="shared" ref="AG3821" si="16888">IFERROR((AG3820-AG3819)/AG3820*100%,"")</f>
        <v/>
      </c>
      <c r="AH3821" s="194" t="str">
        <f t="shared" ref="AH3821" si="16889">IFERROR((AH3820-AH3819)/AH3820*100%,"")</f>
        <v/>
      </c>
      <c r="AI3821" s="194" t="str">
        <f t="shared" ref="AI3821" si="16890">IFERROR((AI3820-AI3819)/AI3820*100%,"")</f>
        <v/>
      </c>
      <c r="AJ3821" s="194" t="str">
        <f t="shared" ref="AJ3821" si="16891">IFERROR((AJ3820-AJ3819)/AJ3820*100%,"")</f>
        <v/>
      </c>
      <c r="AK3821" s="194" t="str">
        <f t="shared" ref="AK3821" si="16892">IFERROR((AK3820-AK3819)/AK3820*100%,"")</f>
        <v/>
      </c>
      <c r="AL3821" s="194" t="str">
        <f t="shared" ref="AL3821" si="16893">IFERROR((AL3820-AL3819)/AL3820*100%,"")</f>
        <v/>
      </c>
      <c r="AM3821" s="227" t="str">
        <f>IFERROR((AM3820-AM3818)/AM3820*100%,"")</f>
        <v/>
      </c>
    </row>
    <row r="3822" spans="1:39" customFormat="1" outlineLevel="1">
      <c r="A3822" t="str">
        <f>B3815&amp;C3822</f>
        <v>Surname, Forename5</v>
      </c>
      <c r="B3822" s="256"/>
      <c r="C3822" s="123">
        <v>5</v>
      </c>
      <c r="D3822" s="26" t="s">
        <v>22</v>
      </c>
      <c r="E3822" s="103"/>
      <c r="F3822" s="103"/>
      <c r="G3822" s="103"/>
      <c r="H3822" s="15"/>
      <c r="I3822" s="16"/>
      <c r="J3822" s="17"/>
      <c r="K3822" s="94"/>
      <c r="L3822" s="94"/>
      <c r="M3822" s="94"/>
      <c r="N3822" s="94"/>
      <c r="O3822" s="94"/>
      <c r="P3822" s="94"/>
      <c r="Q3822" s="17" t="str">
        <f>IF(SUM(K3822:P3822)=0,"",SUM(K3822:P3822))</f>
        <v/>
      </c>
      <c r="R3822" s="94"/>
      <c r="S3822" s="94"/>
      <c r="T3822" s="17" t="str">
        <f>IF(SUM(R3822:S3822)=0,"",SUM(R3822:S3822))</f>
        <v/>
      </c>
      <c r="U3822" s="17"/>
      <c r="V3822" s="94"/>
      <c r="W3822" s="17"/>
      <c r="X3822" s="94" t="str">
        <f>IFERROR(AVERAGE(V3822:W3822),"")</f>
        <v/>
      </c>
      <c r="Y3822" s="17"/>
      <c r="Z3822" s="17"/>
      <c r="AA3822" s="71"/>
      <c r="AB3822" s="17"/>
      <c r="AC3822" s="190" t="str">
        <f>IF(J3822="","",IF(J3822&lt;&gt;0,INT(25.4347*POWER((18-J3822),1.81)),0))</f>
        <v/>
      </c>
      <c r="AD3822" s="190" t="str">
        <f>IFERROR(IF(Q3822&lt;&gt;0,INT(0.14354*POWER(((10*Q3822)-220),1.4)),0),"")</f>
        <v/>
      </c>
      <c r="AE3822" s="190" t="str">
        <f>IFERROR(IF(T3822&lt;&gt;0,INT(51.39*POWER((T3822-1.5),1.05)),0),"")</f>
        <v/>
      </c>
      <c r="AF3822" s="190">
        <f>IF(U3822&lt;&gt;0,INT(0.8465*POWER(((100*U3822)-75),1.42)),0)</f>
        <v>0</v>
      </c>
      <c r="AG3822" s="190" t="str">
        <f>IFERROR(IF(X3822&lt;&gt;0,INT(1.53775*POWER((82-X3822),1.81)),0),"")</f>
        <v/>
      </c>
      <c r="AH3822" s="190" t="str">
        <f>IF(Y3822="","",IF(Y3822&lt;&gt;0,INT(5.74352*POWER((28.5-Y3822),1.92)),0))</f>
        <v/>
      </c>
      <c r="AI3822" s="190">
        <f>IF(Z3822&lt;&gt;0,INT(12.91*POWER((Z3822-4),1.1)),0)</f>
        <v>0</v>
      </c>
      <c r="AJ3822" s="190" t="str">
        <f>IF(AA3822="","",IF(AA3822&lt;&gt;0,INT(0.2797*POWER(((100*AA3822)),1.35)),0))</f>
        <v/>
      </c>
      <c r="AK3822" s="191" t="str">
        <f>IF(AB3822="","",IF(AB3822&lt;&gt;0,INT(100.14*POWER((AB3822-1),1.08)),0))</f>
        <v/>
      </c>
      <c r="AL3822" s="192">
        <f>COUNT(J3822,Q3822,T3822,X3822,Y3822,AA3822,AB3822)</f>
        <v>0</v>
      </c>
      <c r="AM3822" s="193" t="str">
        <f>IF(AL3822=0,"",SUM(AC3822:AK3822))</f>
        <v/>
      </c>
    </row>
    <row r="3823" spans="1:39" customFormat="1" outlineLevel="1">
      <c r="B3823" s="256"/>
      <c r="C3823" s="124" t="s">
        <v>65</v>
      </c>
      <c r="D3823" s="103"/>
      <c r="E3823" s="103"/>
      <c r="F3823" s="103"/>
      <c r="G3823" s="103"/>
      <c r="H3823" s="104"/>
      <c r="I3823" s="105"/>
      <c r="J3823" s="107" t="str">
        <f>IFERROR((J3820-J3822)/J3822*100%,"")</f>
        <v/>
      </c>
      <c r="K3823" s="107" t="str">
        <f t="shared" ref="K3823:T3823" si="16894">IFERROR((K3822-K3820)/K3822*100%,"")</f>
        <v/>
      </c>
      <c r="L3823" s="107" t="str">
        <f t="shared" si="16894"/>
        <v/>
      </c>
      <c r="M3823" s="107" t="str">
        <f t="shared" si="16894"/>
        <v/>
      </c>
      <c r="N3823" s="107" t="str">
        <f t="shared" si="16894"/>
        <v/>
      </c>
      <c r="O3823" s="107" t="str">
        <f t="shared" si="16894"/>
        <v/>
      </c>
      <c r="P3823" s="107" t="str">
        <f t="shared" si="16894"/>
        <v/>
      </c>
      <c r="Q3823" s="107" t="str">
        <f t="shared" si="16894"/>
        <v/>
      </c>
      <c r="R3823" s="107" t="str">
        <f t="shared" si="16894"/>
        <v/>
      </c>
      <c r="S3823" s="107" t="str">
        <f t="shared" si="16894"/>
        <v/>
      </c>
      <c r="T3823" s="107" t="str">
        <f t="shared" si="16894"/>
        <v/>
      </c>
      <c r="U3823" s="107" t="str">
        <f t="shared" ref="U3823" si="16895">IFERROR((U3822-U3821)/U3822*100%,"")</f>
        <v/>
      </c>
      <c r="V3823" s="107" t="str">
        <f>IFERROR((V3820-V3822)/V3822*100%,"")</f>
        <v/>
      </c>
      <c r="W3823" s="107" t="str">
        <f>IFERROR((W3820-W3822)/W3822*100%,"")</f>
        <v/>
      </c>
      <c r="X3823" s="107" t="str">
        <f>IFERROR((X3820-X3822)/X3822*100%,"")</f>
        <v/>
      </c>
      <c r="Y3823" s="107" t="str">
        <f>IFERROR((Y3820-Y3822)/Y3822*100%,"")</f>
        <v/>
      </c>
      <c r="Z3823" s="107" t="str">
        <f t="shared" ref="Z3823" si="16896">IFERROR((Z3822-Z3821)/Z3822*100%,"")</f>
        <v/>
      </c>
      <c r="AA3823" s="107" t="str">
        <f>IFERROR((AA3822-AA3820)/AA3822*100%,"")</f>
        <v/>
      </c>
      <c r="AB3823" s="107" t="str">
        <f>IFERROR((AB3822-AB3820)/AB3822*100%,"")</f>
        <v/>
      </c>
      <c r="AC3823" s="194" t="str">
        <f t="shared" ref="AC3823" si="16897">IFERROR((AC3822-AC3821)/AC3822*100%,"")</f>
        <v/>
      </c>
      <c r="AD3823" s="194" t="str">
        <f t="shared" ref="AD3823" si="16898">IFERROR((AD3822-AD3821)/AD3822*100%,"")</f>
        <v/>
      </c>
      <c r="AE3823" s="194" t="str">
        <f t="shared" ref="AE3823" si="16899">IFERROR((AE3822-AE3821)/AE3822*100%,"")</f>
        <v/>
      </c>
      <c r="AF3823" s="194" t="str">
        <f t="shared" ref="AF3823" si="16900">IFERROR((AF3822-AF3821)/AF3822*100%,"")</f>
        <v/>
      </c>
      <c r="AG3823" s="194" t="str">
        <f t="shared" ref="AG3823" si="16901">IFERROR((AG3822-AG3821)/AG3822*100%,"")</f>
        <v/>
      </c>
      <c r="AH3823" s="194" t="str">
        <f t="shared" ref="AH3823" si="16902">IFERROR((AH3822-AH3821)/AH3822*100%,"")</f>
        <v/>
      </c>
      <c r="AI3823" s="194" t="str">
        <f t="shared" ref="AI3823" si="16903">IFERROR((AI3822-AI3821)/AI3822*100%,"")</f>
        <v/>
      </c>
      <c r="AJ3823" s="194" t="str">
        <f t="shared" ref="AJ3823" si="16904">IFERROR((AJ3822-AJ3821)/AJ3822*100%,"")</f>
        <v/>
      </c>
      <c r="AK3823" s="194" t="str">
        <f t="shared" ref="AK3823" si="16905">IFERROR((AK3822-AK3821)/AK3822*100%,"")</f>
        <v/>
      </c>
      <c r="AL3823" s="194" t="str">
        <f t="shared" ref="AL3823" si="16906">IFERROR((AL3822-AL3821)/AL3822*100%,"")</f>
        <v/>
      </c>
      <c r="AM3823" s="227" t="str">
        <f>IFERROR((AM3822-AM3820)/AM3822*100%,"")</f>
        <v/>
      </c>
    </row>
    <row r="3824" spans="1:39" customFormat="1" outlineLevel="1">
      <c r="A3824" t="str">
        <f>B3815&amp;C3824</f>
        <v>Surname, Forename6</v>
      </c>
      <c r="B3824" s="256"/>
      <c r="C3824" s="123">
        <v>6</v>
      </c>
      <c r="D3824" s="26" t="s">
        <v>22</v>
      </c>
      <c r="E3824" s="103"/>
      <c r="F3824" s="103"/>
      <c r="G3824" s="103"/>
      <c r="H3824" s="15"/>
      <c r="I3824" s="16"/>
      <c r="J3824" s="17"/>
      <c r="K3824" s="94"/>
      <c r="L3824" s="94"/>
      <c r="M3824" s="94"/>
      <c r="N3824" s="94"/>
      <c r="O3824" s="94"/>
      <c r="P3824" s="94"/>
      <c r="Q3824" s="17" t="str">
        <f>IF(SUM(K3824:P3824)=0,"",SUM(K3824:P3824))</f>
        <v/>
      </c>
      <c r="R3824" s="94"/>
      <c r="S3824" s="94"/>
      <c r="T3824" s="17" t="str">
        <f>IF(SUM(R3824:S3824)=0,"",SUM(R3824:S3824))</f>
        <v/>
      </c>
      <c r="U3824" s="17"/>
      <c r="V3824" s="94"/>
      <c r="W3824" s="17"/>
      <c r="X3824" s="94" t="str">
        <f>IFERROR(AVERAGE(V3824:W3824),"")</f>
        <v/>
      </c>
      <c r="Y3824" s="17"/>
      <c r="Z3824" s="17"/>
      <c r="AA3824" s="71"/>
      <c r="AB3824" s="17"/>
      <c r="AC3824" s="190" t="str">
        <f>IF(J3824="","",IF(J3824&lt;&gt;0,INT(25.4347*POWER((18-J3824),1.81)),0))</f>
        <v/>
      </c>
      <c r="AD3824" s="190" t="str">
        <f>IFERROR(IF(Q3824&lt;&gt;0,INT(0.14354*POWER(((10*Q3824)-220),1.4)),0),"")</f>
        <v/>
      </c>
      <c r="AE3824" s="190" t="str">
        <f>IFERROR(IF(T3824&lt;&gt;0,INT(51.39*POWER((T3824-1.5),1.05)),0),"")</f>
        <v/>
      </c>
      <c r="AF3824" s="190">
        <f>IF(U3824&lt;&gt;0,INT(0.8465*POWER(((100*U3824)-75),1.42)),0)</f>
        <v>0</v>
      </c>
      <c r="AG3824" s="190" t="str">
        <f>IFERROR(IF(X3824&lt;&gt;0,INT(1.53775*POWER((82-X3824),1.81)),0),"")</f>
        <v/>
      </c>
      <c r="AH3824" s="190" t="str">
        <f>IF(Y3824="","",IF(Y3824&lt;&gt;0,INT(5.74352*POWER((28.5-Y3824),1.92)),0))</f>
        <v/>
      </c>
      <c r="AI3824" s="190">
        <f>IF(Z3824&lt;&gt;0,INT(12.91*POWER((Z3824-4),1.1)),0)</f>
        <v>0</v>
      </c>
      <c r="AJ3824" s="190" t="str">
        <f>IF(AA3824="","",IF(AA3824&lt;&gt;0,INT(0.2797*POWER(((100*AA3824)),1.35)),0))</f>
        <v/>
      </c>
      <c r="AK3824" s="191" t="str">
        <f>IF(AB3824="","",IF(AB3824&lt;&gt;0,INT(100.14*POWER((AB3824-1),1.08)),0))</f>
        <v/>
      </c>
      <c r="AL3824" s="192">
        <f>COUNT(J3824,Q3824,T3824,X3824,Y3824,AA3824,AB3824)</f>
        <v>0</v>
      </c>
      <c r="AM3824" s="193" t="str">
        <f>IF(AL3824=0,"",SUM(AC3824:AK3824))</f>
        <v/>
      </c>
    </row>
    <row r="3825" spans="1:39" customFormat="1" outlineLevel="1">
      <c r="B3825" s="256"/>
      <c r="C3825" s="124" t="s">
        <v>65</v>
      </c>
      <c r="D3825" s="103"/>
      <c r="E3825" s="103"/>
      <c r="F3825" s="103"/>
      <c r="G3825" s="103"/>
      <c r="H3825" s="104"/>
      <c r="I3825" s="105"/>
      <c r="J3825" s="107" t="str">
        <f>IFERROR((J3822-J3824)/J3824*100%,"")</f>
        <v/>
      </c>
      <c r="K3825" s="107" t="str">
        <f t="shared" ref="K3825:T3825" si="16907">IFERROR((K3824-K3822)/K3824*100%,"")</f>
        <v/>
      </c>
      <c r="L3825" s="107" t="str">
        <f t="shared" si="16907"/>
        <v/>
      </c>
      <c r="M3825" s="107" t="str">
        <f t="shared" si="16907"/>
        <v/>
      </c>
      <c r="N3825" s="107" t="str">
        <f t="shared" si="16907"/>
        <v/>
      </c>
      <c r="O3825" s="107" t="str">
        <f t="shared" si="16907"/>
        <v/>
      </c>
      <c r="P3825" s="107" t="str">
        <f t="shared" si="16907"/>
        <v/>
      </c>
      <c r="Q3825" s="107" t="str">
        <f t="shared" si="16907"/>
        <v/>
      </c>
      <c r="R3825" s="107" t="str">
        <f t="shared" si="16907"/>
        <v/>
      </c>
      <c r="S3825" s="107" t="str">
        <f t="shared" si="16907"/>
        <v/>
      </c>
      <c r="T3825" s="107" t="str">
        <f t="shared" si="16907"/>
        <v/>
      </c>
      <c r="U3825" s="107" t="str">
        <f t="shared" ref="U3825" si="16908">IFERROR((U3824-U3823)/U3824*100%,"")</f>
        <v/>
      </c>
      <c r="V3825" s="107" t="str">
        <f>IFERROR((V3822-V3824)/V3824*100%,"")</f>
        <v/>
      </c>
      <c r="W3825" s="107" t="str">
        <f>IFERROR((W3822-W3824)/W3824*100%,"")</f>
        <v/>
      </c>
      <c r="X3825" s="107" t="str">
        <f>IFERROR((X3822-X3824)/X3824*100%,"")</f>
        <v/>
      </c>
      <c r="Y3825" s="107" t="str">
        <f>IFERROR((Y3822-Y3824)/Y3824*100%,"")</f>
        <v/>
      </c>
      <c r="Z3825" s="107" t="str">
        <f t="shared" ref="Z3825" si="16909">IFERROR((Z3824-Z3823)/Z3824*100%,"")</f>
        <v/>
      </c>
      <c r="AA3825" s="107" t="str">
        <f>IFERROR((AA3824-AA3822)/AA3824*100%,"")</f>
        <v/>
      </c>
      <c r="AB3825" s="107" t="str">
        <f>IFERROR((AB3824-AB3822)/AB3824*100%,"")</f>
        <v/>
      </c>
      <c r="AC3825" s="194" t="str">
        <f t="shared" ref="AC3825" si="16910">IFERROR((AC3824-AC3823)/AC3824*100%,"")</f>
        <v/>
      </c>
      <c r="AD3825" s="194" t="str">
        <f t="shared" ref="AD3825" si="16911">IFERROR((AD3824-AD3823)/AD3824*100%,"")</f>
        <v/>
      </c>
      <c r="AE3825" s="194" t="str">
        <f t="shared" ref="AE3825" si="16912">IFERROR((AE3824-AE3823)/AE3824*100%,"")</f>
        <v/>
      </c>
      <c r="AF3825" s="194" t="str">
        <f t="shared" ref="AF3825" si="16913">IFERROR((AF3824-AF3823)/AF3824*100%,"")</f>
        <v/>
      </c>
      <c r="AG3825" s="194" t="str">
        <f t="shared" ref="AG3825" si="16914">IFERROR((AG3824-AG3823)/AG3824*100%,"")</f>
        <v/>
      </c>
      <c r="AH3825" s="194" t="str">
        <f t="shared" ref="AH3825" si="16915">IFERROR((AH3824-AH3823)/AH3824*100%,"")</f>
        <v/>
      </c>
      <c r="AI3825" s="194" t="str">
        <f t="shared" ref="AI3825" si="16916">IFERROR((AI3824-AI3823)/AI3824*100%,"")</f>
        <v/>
      </c>
      <c r="AJ3825" s="194" t="str">
        <f t="shared" ref="AJ3825" si="16917">IFERROR((AJ3824-AJ3823)/AJ3824*100%,"")</f>
        <v/>
      </c>
      <c r="AK3825" s="194" t="str">
        <f t="shared" ref="AK3825" si="16918">IFERROR((AK3824-AK3823)/AK3824*100%,"")</f>
        <v/>
      </c>
      <c r="AL3825" s="194" t="str">
        <f t="shared" ref="AL3825" si="16919">IFERROR((AL3824-AL3823)/AL3824*100%,"")</f>
        <v/>
      </c>
      <c r="AM3825" s="227" t="str">
        <f>IFERROR((AM3824-AM3822)/AM3824*100%,"")</f>
        <v/>
      </c>
    </row>
    <row r="3826" spans="1:39" customFormat="1" outlineLevel="1">
      <c r="A3826" t="str">
        <f>B3815&amp;C3826</f>
        <v>Surname, Forename7</v>
      </c>
      <c r="B3826" s="256"/>
      <c r="C3826" s="123">
        <v>7</v>
      </c>
      <c r="D3826" s="26" t="s">
        <v>22</v>
      </c>
      <c r="E3826" s="103"/>
      <c r="F3826" s="103"/>
      <c r="G3826" s="103"/>
      <c r="H3826" s="15"/>
      <c r="I3826" s="16"/>
      <c r="J3826" s="17"/>
      <c r="K3826" s="94"/>
      <c r="L3826" s="94"/>
      <c r="M3826" s="94"/>
      <c r="N3826" s="94"/>
      <c r="O3826" s="94"/>
      <c r="P3826" s="94"/>
      <c r="Q3826" s="17" t="str">
        <f>IF(SUM(K3826:P3826)=0,"",SUM(K3826:P3826))</f>
        <v/>
      </c>
      <c r="R3826" s="94"/>
      <c r="S3826" s="94"/>
      <c r="T3826" s="17" t="str">
        <f>IF(SUM(R3826:S3826)=0,"",SUM(R3826:S3826))</f>
        <v/>
      </c>
      <c r="U3826" s="17"/>
      <c r="V3826" s="94"/>
      <c r="W3826" s="17"/>
      <c r="X3826" s="94" t="str">
        <f>IFERROR(AVERAGE(V3826:W3826),"")</f>
        <v/>
      </c>
      <c r="Y3826" s="17"/>
      <c r="Z3826" s="17"/>
      <c r="AA3826" s="71"/>
      <c r="AB3826" s="17"/>
      <c r="AC3826" s="190" t="str">
        <f>IF(J3826="","",IF(J3826&lt;&gt;0,INT(25.4347*POWER((18-J3826),1.81)),0))</f>
        <v/>
      </c>
      <c r="AD3826" s="190" t="str">
        <f>IFERROR(IF(Q3826&lt;&gt;0,INT(0.14354*POWER(((10*Q3826)-220),1.4)),0),"")</f>
        <v/>
      </c>
      <c r="AE3826" s="190" t="str">
        <f>IFERROR(IF(T3826&lt;&gt;0,INT(51.39*POWER((T3826-1.5),1.05)),0),"")</f>
        <v/>
      </c>
      <c r="AF3826" s="190">
        <f>IF(U3826&lt;&gt;0,INT(0.8465*POWER(((100*U3826)-75),1.42)),0)</f>
        <v>0</v>
      </c>
      <c r="AG3826" s="190" t="str">
        <f>IFERROR(IF(X3826&lt;&gt;0,INT(1.53775*POWER((82-X3826),1.81)),0),"")</f>
        <v/>
      </c>
      <c r="AH3826" s="190" t="str">
        <f>IF(Y3826="","",IF(Y3826&lt;&gt;0,INT(5.74352*POWER((28.5-Y3826),1.92)),0))</f>
        <v/>
      </c>
      <c r="AI3826" s="190">
        <f>IF(Z3826&lt;&gt;0,INT(12.91*POWER((Z3826-4),1.1)),0)</f>
        <v>0</v>
      </c>
      <c r="AJ3826" s="190" t="str">
        <f>IF(AA3826="","",IF(AA3826&lt;&gt;0,INT(0.2797*POWER(((100*AA3826)),1.35)),0))</f>
        <v/>
      </c>
      <c r="AK3826" s="191" t="str">
        <f>IF(AB3826="","",IF(AB3826&lt;&gt;0,INT(100.14*POWER((AB3826-1),1.08)),0))</f>
        <v/>
      </c>
      <c r="AL3826" s="192">
        <f>COUNT(J3826,Q3826,T3826,X3826,Y3826,AA3826,AB3826)</f>
        <v>0</v>
      </c>
      <c r="AM3826" s="193" t="str">
        <f>IF(AL3826=0,"",SUM(AC3826:AK3826))</f>
        <v/>
      </c>
    </row>
    <row r="3827" spans="1:39" customFormat="1" outlineLevel="1">
      <c r="B3827" s="256"/>
      <c r="C3827" s="124" t="s">
        <v>65</v>
      </c>
      <c r="D3827" s="103"/>
      <c r="E3827" s="103"/>
      <c r="F3827" s="103"/>
      <c r="G3827" s="103"/>
      <c r="H3827" s="104"/>
      <c r="I3827" s="105"/>
      <c r="J3827" s="107" t="str">
        <f>IFERROR((J3824-J3826)/J3826*100%,"")</f>
        <v/>
      </c>
      <c r="K3827" s="107" t="str">
        <f t="shared" ref="K3827:T3827" si="16920">IFERROR((K3826-K3824)/K3826*100%,"")</f>
        <v/>
      </c>
      <c r="L3827" s="107" t="str">
        <f t="shared" si="16920"/>
        <v/>
      </c>
      <c r="M3827" s="107" t="str">
        <f t="shared" si="16920"/>
        <v/>
      </c>
      <c r="N3827" s="107" t="str">
        <f t="shared" si="16920"/>
        <v/>
      </c>
      <c r="O3827" s="107" t="str">
        <f t="shared" si="16920"/>
        <v/>
      </c>
      <c r="P3827" s="107" t="str">
        <f t="shared" si="16920"/>
        <v/>
      </c>
      <c r="Q3827" s="107" t="str">
        <f t="shared" si="16920"/>
        <v/>
      </c>
      <c r="R3827" s="107" t="str">
        <f t="shared" si="16920"/>
        <v/>
      </c>
      <c r="S3827" s="107" t="str">
        <f t="shared" si="16920"/>
        <v/>
      </c>
      <c r="T3827" s="107" t="str">
        <f t="shared" si="16920"/>
        <v/>
      </c>
      <c r="U3827" s="107" t="str">
        <f t="shared" ref="U3827" si="16921">IFERROR((U3826-U3825)/U3826*100%,"")</f>
        <v/>
      </c>
      <c r="V3827" s="107" t="str">
        <f>IFERROR((V3824-V3826)/V3826*100%,"")</f>
        <v/>
      </c>
      <c r="W3827" s="107" t="str">
        <f>IFERROR((W3824-W3826)/W3826*100%,"")</f>
        <v/>
      </c>
      <c r="X3827" s="107" t="str">
        <f>IFERROR((X3824-X3826)/X3826*100%,"")</f>
        <v/>
      </c>
      <c r="Y3827" s="107" t="str">
        <f>IFERROR((Y3824-Y3826)/Y3826*100%,"")</f>
        <v/>
      </c>
      <c r="Z3827" s="107" t="str">
        <f t="shared" ref="Z3827" si="16922">IFERROR((Z3826-Z3825)/Z3826*100%,"")</f>
        <v/>
      </c>
      <c r="AA3827" s="107" t="str">
        <f>IFERROR((AA3826-AA3824)/AA3826*100%,"")</f>
        <v/>
      </c>
      <c r="AB3827" s="107" t="str">
        <f>IFERROR((AB3826-AB3824)/AB3826*100%,"")</f>
        <v/>
      </c>
      <c r="AC3827" s="194" t="str">
        <f t="shared" ref="AC3827" si="16923">IFERROR((AC3826-AC3825)/AC3826*100%,"")</f>
        <v/>
      </c>
      <c r="AD3827" s="194" t="str">
        <f t="shared" ref="AD3827" si="16924">IFERROR((AD3826-AD3825)/AD3826*100%,"")</f>
        <v/>
      </c>
      <c r="AE3827" s="194" t="str">
        <f t="shared" ref="AE3827" si="16925">IFERROR((AE3826-AE3825)/AE3826*100%,"")</f>
        <v/>
      </c>
      <c r="AF3827" s="194" t="str">
        <f t="shared" ref="AF3827" si="16926">IFERROR((AF3826-AF3825)/AF3826*100%,"")</f>
        <v/>
      </c>
      <c r="AG3827" s="194" t="str">
        <f t="shared" ref="AG3827" si="16927">IFERROR((AG3826-AG3825)/AG3826*100%,"")</f>
        <v/>
      </c>
      <c r="AH3827" s="194" t="str">
        <f t="shared" ref="AH3827" si="16928">IFERROR((AH3826-AH3825)/AH3826*100%,"")</f>
        <v/>
      </c>
      <c r="AI3827" s="194" t="str">
        <f t="shared" ref="AI3827" si="16929">IFERROR((AI3826-AI3825)/AI3826*100%,"")</f>
        <v/>
      </c>
      <c r="AJ3827" s="194" t="str">
        <f t="shared" ref="AJ3827" si="16930">IFERROR((AJ3826-AJ3825)/AJ3826*100%,"")</f>
        <v/>
      </c>
      <c r="AK3827" s="194" t="str">
        <f t="shared" ref="AK3827" si="16931">IFERROR((AK3826-AK3825)/AK3826*100%,"")</f>
        <v/>
      </c>
      <c r="AL3827" s="194" t="str">
        <f t="shared" ref="AL3827" si="16932">IFERROR((AL3826-AL3825)/AL3826*100%,"")</f>
        <v/>
      </c>
      <c r="AM3827" s="227" t="str">
        <f>IFERROR((AM3826-AM3824)/AM3826*100%,"")</f>
        <v/>
      </c>
    </row>
    <row r="3828" spans="1:39" customFormat="1" outlineLevel="1">
      <c r="A3828" t="str">
        <f>B3815&amp;C3828</f>
        <v>Surname, Forename8</v>
      </c>
      <c r="B3828" s="256"/>
      <c r="C3828" s="123">
        <v>8</v>
      </c>
      <c r="D3828" s="26" t="s">
        <v>22</v>
      </c>
      <c r="E3828" s="103"/>
      <c r="F3828" s="103"/>
      <c r="G3828" s="103"/>
      <c r="H3828" s="15"/>
      <c r="I3828" s="16"/>
      <c r="J3828" s="17"/>
      <c r="K3828" s="94"/>
      <c r="L3828" s="94"/>
      <c r="M3828" s="94"/>
      <c r="N3828" s="94"/>
      <c r="O3828" s="94"/>
      <c r="P3828" s="94"/>
      <c r="Q3828" s="17" t="str">
        <f>IF(SUM(K3828:P3828)=0,"",SUM(K3828:P3828))</f>
        <v/>
      </c>
      <c r="R3828" s="94"/>
      <c r="S3828" s="94"/>
      <c r="T3828" s="17" t="str">
        <f>IF(SUM(R3828:S3828)=0,"",SUM(R3828:S3828))</f>
        <v/>
      </c>
      <c r="U3828" s="17"/>
      <c r="V3828" s="94"/>
      <c r="W3828" s="17"/>
      <c r="X3828" s="94" t="str">
        <f>IFERROR(AVERAGE(V3828:W3828),"")</f>
        <v/>
      </c>
      <c r="Y3828" s="17"/>
      <c r="Z3828" s="17"/>
      <c r="AA3828" s="71"/>
      <c r="AB3828" s="17"/>
      <c r="AC3828" s="190" t="str">
        <f>IF(J3828="","",IF(J3828&lt;&gt;0,INT(25.4347*POWER((18-J3828),1.81)),0))</f>
        <v/>
      </c>
      <c r="AD3828" s="190" t="str">
        <f>IFERROR(IF(Q3828&lt;&gt;0,INT(0.14354*POWER(((10*Q3828)-220),1.4)),0),"")</f>
        <v/>
      </c>
      <c r="AE3828" s="190" t="str">
        <f>IFERROR(IF(T3828&lt;&gt;0,INT(51.39*POWER((T3828-1.5),1.05)),0),"")</f>
        <v/>
      </c>
      <c r="AF3828" s="190">
        <f>IF(U3828&lt;&gt;0,INT(0.8465*POWER(((100*U3828)-75),1.42)),0)</f>
        <v>0</v>
      </c>
      <c r="AG3828" s="190" t="str">
        <f>IFERROR(IF(X3828&lt;&gt;0,INT(1.53775*POWER((82-X3828),1.81)),0),"")</f>
        <v/>
      </c>
      <c r="AH3828" s="190" t="str">
        <f>IF(Y3828="","",IF(Y3828&lt;&gt;0,INT(5.74352*POWER((28.5-Y3828),1.92)),0))</f>
        <v/>
      </c>
      <c r="AI3828" s="190">
        <f>IF(Z3828&lt;&gt;0,INT(12.91*POWER((Z3828-4),1.1)),0)</f>
        <v>0</v>
      </c>
      <c r="AJ3828" s="190" t="str">
        <f>IF(AA3828="","",IF(AA3828&lt;&gt;0,INT(0.2797*POWER(((100*AA3828)),1.35)),0))</f>
        <v/>
      </c>
      <c r="AK3828" s="191" t="str">
        <f>IF(AB3828="","",IF(AB3828&lt;&gt;0,INT(100.14*POWER((AB3828-1),1.08)),0))</f>
        <v/>
      </c>
      <c r="AL3828" s="192">
        <f>COUNT(J3828,Q3828,T3828,X3828,Y3828,AA3828,AB3828)</f>
        <v>0</v>
      </c>
      <c r="AM3828" s="193" t="str">
        <f>IF(AL3828=0,"",SUM(AC3828:AK3828))</f>
        <v/>
      </c>
    </row>
    <row r="3829" spans="1:39" customFormat="1" outlineLevel="1">
      <c r="B3829" s="256"/>
      <c r="C3829" s="124" t="s">
        <v>65</v>
      </c>
      <c r="D3829" s="103"/>
      <c r="E3829" s="103"/>
      <c r="F3829" s="103"/>
      <c r="G3829" s="103"/>
      <c r="H3829" s="104"/>
      <c r="I3829" s="105"/>
      <c r="J3829" s="107" t="str">
        <f>IFERROR((J3826-J3828)/J3828*100%,"")</f>
        <v/>
      </c>
      <c r="K3829" s="107" t="str">
        <f t="shared" ref="K3829:T3829" si="16933">IFERROR((K3828-K3826)/K3828*100%,"")</f>
        <v/>
      </c>
      <c r="L3829" s="107" t="str">
        <f t="shared" si="16933"/>
        <v/>
      </c>
      <c r="M3829" s="107" t="str">
        <f t="shared" si="16933"/>
        <v/>
      </c>
      <c r="N3829" s="107" t="str">
        <f t="shared" si="16933"/>
        <v/>
      </c>
      <c r="O3829" s="107" t="str">
        <f t="shared" si="16933"/>
        <v/>
      </c>
      <c r="P3829" s="107" t="str">
        <f t="shared" si="16933"/>
        <v/>
      </c>
      <c r="Q3829" s="107" t="str">
        <f t="shared" si="16933"/>
        <v/>
      </c>
      <c r="R3829" s="107" t="str">
        <f t="shared" si="16933"/>
        <v/>
      </c>
      <c r="S3829" s="107" t="str">
        <f t="shared" si="16933"/>
        <v/>
      </c>
      <c r="T3829" s="107" t="str">
        <f t="shared" si="16933"/>
        <v/>
      </c>
      <c r="U3829" s="107" t="str">
        <f t="shared" ref="U3829" si="16934">IFERROR((U3828-U3827)/U3828*100%,"")</f>
        <v/>
      </c>
      <c r="V3829" s="107" t="str">
        <f>IFERROR((V3826-V3828)/V3828*100%,"")</f>
        <v/>
      </c>
      <c r="W3829" s="107" t="str">
        <f>IFERROR((W3826-W3828)/W3828*100%,"")</f>
        <v/>
      </c>
      <c r="X3829" s="107" t="str">
        <f>IFERROR((X3826-X3828)/X3828*100%,"")</f>
        <v/>
      </c>
      <c r="Y3829" s="107" t="str">
        <f>IFERROR((Y3826-Y3828)/Y3828*100%,"")</f>
        <v/>
      </c>
      <c r="Z3829" s="107" t="str">
        <f t="shared" ref="Z3829" si="16935">IFERROR((Z3828-Z3827)/Z3828*100%,"")</f>
        <v/>
      </c>
      <c r="AA3829" s="107" t="str">
        <f>IFERROR((AA3828-AA3826)/AA3828*100%,"")</f>
        <v/>
      </c>
      <c r="AB3829" s="107" t="str">
        <f>IFERROR((AB3828-AB3826)/AB3828*100%,"")</f>
        <v/>
      </c>
      <c r="AC3829" s="194" t="str">
        <f t="shared" ref="AC3829" si="16936">IFERROR((AC3828-AC3827)/AC3828*100%,"")</f>
        <v/>
      </c>
      <c r="AD3829" s="194" t="str">
        <f t="shared" ref="AD3829" si="16937">IFERROR((AD3828-AD3827)/AD3828*100%,"")</f>
        <v/>
      </c>
      <c r="AE3829" s="194" t="str">
        <f t="shared" ref="AE3829" si="16938">IFERROR((AE3828-AE3827)/AE3828*100%,"")</f>
        <v/>
      </c>
      <c r="AF3829" s="194" t="str">
        <f t="shared" ref="AF3829" si="16939">IFERROR((AF3828-AF3827)/AF3828*100%,"")</f>
        <v/>
      </c>
      <c r="AG3829" s="194" t="str">
        <f t="shared" ref="AG3829" si="16940">IFERROR((AG3828-AG3827)/AG3828*100%,"")</f>
        <v/>
      </c>
      <c r="AH3829" s="194" t="str">
        <f t="shared" ref="AH3829" si="16941">IFERROR((AH3828-AH3827)/AH3828*100%,"")</f>
        <v/>
      </c>
      <c r="AI3829" s="194" t="str">
        <f t="shared" ref="AI3829" si="16942">IFERROR((AI3828-AI3827)/AI3828*100%,"")</f>
        <v/>
      </c>
      <c r="AJ3829" s="194" t="str">
        <f t="shared" ref="AJ3829" si="16943">IFERROR((AJ3828-AJ3827)/AJ3828*100%,"")</f>
        <v/>
      </c>
      <c r="AK3829" s="194" t="str">
        <f t="shared" ref="AK3829" si="16944">IFERROR((AK3828-AK3827)/AK3828*100%,"")</f>
        <v/>
      </c>
      <c r="AL3829" s="194" t="str">
        <f t="shared" ref="AL3829" si="16945">IFERROR((AL3828-AL3827)/AL3828*100%,"")</f>
        <v/>
      </c>
      <c r="AM3829" s="227" t="str">
        <f>IFERROR((AM3828-AM3826)/AM3828*100%,"")</f>
        <v/>
      </c>
    </row>
    <row r="3830" spans="1:39" customFormat="1" outlineLevel="1">
      <c r="A3830" t="str">
        <f>B3815&amp;C3830</f>
        <v>Surname, Forename9</v>
      </c>
      <c r="B3830" s="256"/>
      <c r="C3830" s="123">
        <v>9</v>
      </c>
      <c r="D3830" s="26" t="s">
        <v>22</v>
      </c>
      <c r="E3830" s="103"/>
      <c r="F3830" s="103"/>
      <c r="G3830" s="103"/>
      <c r="H3830" s="15"/>
      <c r="I3830" s="16"/>
      <c r="J3830" s="17"/>
      <c r="K3830" s="94"/>
      <c r="L3830" s="94"/>
      <c r="M3830" s="94"/>
      <c r="N3830" s="94"/>
      <c r="O3830" s="94"/>
      <c r="P3830" s="94"/>
      <c r="Q3830" s="17" t="str">
        <f>IF(SUM(K3830:P3830)=0,"",SUM(K3830:P3830))</f>
        <v/>
      </c>
      <c r="R3830" s="94"/>
      <c r="S3830" s="94"/>
      <c r="T3830" s="17" t="str">
        <f>IF(SUM(R3830:S3830)=0,"",SUM(R3830:S3830))</f>
        <v/>
      </c>
      <c r="U3830" s="17"/>
      <c r="V3830" s="94"/>
      <c r="W3830" s="17"/>
      <c r="X3830" s="94" t="str">
        <f>IFERROR(AVERAGE(V3830:W3830),"")</f>
        <v/>
      </c>
      <c r="Y3830" s="17"/>
      <c r="Z3830" s="17"/>
      <c r="AA3830" s="71"/>
      <c r="AB3830" s="17"/>
      <c r="AC3830" s="190" t="str">
        <f>IF(J3830="","",IF(J3830&lt;&gt;0,INT(25.4347*POWER((18-J3830),1.81)),0))</f>
        <v/>
      </c>
      <c r="AD3830" s="190" t="str">
        <f>IFERROR(IF(Q3830&lt;&gt;0,INT(0.14354*POWER(((10*Q3830)-220),1.4)),0),"")</f>
        <v/>
      </c>
      <c r="AE3830" s="190" t="str">
        <f>IFERROR(IF(T3830&lt;&gt;0,INT(51.39*POWER((T3830-1.5),1.05)),0),"")</f>
        <v/>
      </c>
      <c r="AF3830" s="190">
        <f>IF(U3830&lt;&gt;0,INT(0.8465*POWER(((100*U3830)-75),1.42)),0)</f>
        <v>0</v>
      </c>
      <c r="AG3830" s="190" t="str">
        <f>IFERROR(IF(X3830&lt;&gt;0,INT(1.53775*POWER((82-X3830),1.81)),0),"")</f>
        <v/>
      </c>
      <c r="AH3830" s="190" t="str">
        <f>IF(Y3830="","",IF(Y3830&lt;&gt;0,INT(5.74352*POWER((28.5-Y3830),1.92)),0))</f>
        <v/>
      </c>
      <c r="AI3830" s="190">
        <f>IF(Z3830&lt;&gt;0,INT(12.91*POWER((Z3830-4),1.1)),0)</f>
        <v>0</v>
      </c>
      <c r="AJ3830" s="190" t="str">
        <f>IF(AA3830="","",IF(AA3830&lt;&gt;0,INT(0.2797*POWER(((100*AA3830)),1.35)),0))</f>
        <v/>
      </c>
      <c r="AK3830" s="191" t="str">
        <f>IF(AB3830="","",IF(AB3830&lt;&gt;0,INT(100.14*POWER((AB3830-1),1.08)),0))</f>
        <v/>
      </c>
      <c r="AL3830" s="192">
        <f>COUNT(J3830,Q3830,T3830,X3830,Y3830,AA3830,AB3830)</f>
        <v>0</v>
      </c>
      <c r="AM3830" s="193" t="str">
        <f>IF(AL3830=0,"",SUM(AC3830:AK3830))</f>
        <v/>
      </c>
    </row>
    <row r="3831" spans="1:39" customFormat="1" outlineLevel="1">
      <c r="B3831" s="256"/>
      <c r="C3831" s="124" t="s">
        <v>65</v>
      </c>
      <c r="D3831" s="33"/>
      <c r="E3831" s="33"/>
      <c r="F3831" s="33"/>
      <c r="G3831" s="33"/>
      <c r="H3831" s="18"/>
      <c r="I3831" s="44"/>
      <c r="J3831" s="107" t="str">
        <f>IFERROR((J3828-J3830)/J3830*100%,"")</f>
        <v/>
      </c>
      <c r="K3831" s="107" t="str">
        <f t="shared" ref="K3831:T3831" si="16946">IFERROR((K3830-K3828)/K3830*100%,"")</f>
        <v/>
      </c>
      <c r="L3831" s="107" t="str">
        <f t="shared" si="16946"/>
        <v/>
      </c>
      <c r="M3831" s="107" t="str">
        <f t="shared" si="16946"/>
        <v/>
      </c>
      <c r="N3831" s="107" t="str">
        <f t="shared" si="16946"/>
        <v/>
      </c>
      <c r="O3831" s="107" t="str">
        <f t="shared" si="16946"/>
        <v/>
      </c>
      <c r="P3831" s="107" t="str">
        <f t="shared" si="16946"/>
        <v/>
      </c>
      <c r="Q3831" s="107" t="str">
        <f t="shared" si="16946"/>
        <v/>
      </c>
      <c r="R3831" s="107" t="str">
        <f t="shared" si="16946"/>
        <v/>
      </c>
      <c r="S3831" s="107" t="str">
        <f t="shared" si="16946"/>
        <v/>
      </c>
      <c r="T3831" s="107" t="str">
        <f t="shared" si="16946"/>
        <v/>
      </c>
      <c r="U3831" s="107" t="str">
        <f t="shared" ref="U3831" si="16947">IFERROR((U3830-U3829)/U3830*100%,"")</f>
        <v/>
      </c>
      <c r="V3831" s="107" t="str">
        <f>IFERROR((V3828-V3830)/V3830*100%,"")</f>
        <v/>
      </c>
      <c r="W3831" s="107" t="str">
        <f>IFERROR((W3828-W3830)/W3830*100%,"")</f>
        <v/>
      </c>
      <c r="X3831" s="107" t="str">
        <f>IFERROR((X3828-X3830)/X3830*100%,"")</f>
        <v/>
      </c>
      <c r="Y3831" s="107" t="str">
        <f>IFERROR((Y3828-Y3830)/Y3830*100%,"")</f>
        <v/>
      </c>
      <c r="Z3831" s="107" t="str">
        <f t="shared" ref="Z3831" si="16948">IFERROR((Z3830-Z3829)/Z3830*100%,"")</f>
        <v/>
      </c>
      <c r="AA3831" s="107" t="str">
        <f>IFERROR((AA3830-AA3828)/AA3830*100%,"")</f>
        <v/>
      </c>
      <c r="AB3831" s="107" t="str">
        <f>IFERROR((AB3830-AB3828)/AB3830*100%,"")</f>
        <v/>
      </c>
      <c r="AC3831" s="194" t="str">
        <f t="shared" ref="AC3831" si="16949">IFERROR((AC3830-AC3829)/AC3830*100%,"")</f>
        <v/>
      </c>
      <c r="AD3831" s="194" t="str">
        <f t="shared" ref="AD3831" si="16950">IFERROR((AD3830-AD3829)/AD3830*100%,"")</f>
        <v/>
      </c>
      <c r="AE3831" s="194" t="str">
        <f t="shared" ref="AE3831" si="16951">IFERROR((AE3830-AE3829)/AE3830*100%,"")</f>
        <v/>
      </c>
      <c r="AF3831" s="194" t="str">
        <f t="shared" ref="AF3831" si="16952">IFERROR((AF3830-AF3829)/AF3830*100%,"")</f>
        <v/>
      </c>
      <c r="AG3831" s="194" t="str">
        <f t="shared" ref="AG3831" si="16953">IFERROR((AG3830-AG3829)/AG3830*100%,"")</f>
        <v/>
      </c>
      <c r="AH3831" s="194" t="str">
        <f t="shared" ref="AH3831" si="16954">IFERROR((AH3830-AH3829)/AH3830*100%,"")</f>
        <v/>
      </c>
      <c r="AI3831" s="194" t="str">
        <f t="shared" ref="AI3831" si="16955">IFERROR((AI3830-AI3829)/AI3830*100%,"")</f>
        <v/>
      </c>
      <c r="AJ3831" s="194" t="str">
        <f t="shared" ref="AJ3831" si="16956">IFERROR((AJ3830-AJ3829)/AJ3830*100%,"")</f>
        <v/>
      </c>
      <c r="AK3831" s="194" t="str">
        <f t="shared" ref="AK3831" si="16957">IFERROR((AK3830-AK3829)/AK3830*100%,"")</f>
        <v/>
      </c>
      <c r="AL3831" s="194" t="str">
        <f t="shared" ref="AL3831" si="16958">IFERROR((AL3830-AL3829)/AL3830*100%,"")</f>
        <v/>
      </c>
      <c r="AM3831" s="227" t="str">
        <f>IFERROR((AM3830-AM3828)/AM3830*100%,"")</f>
        <v/>
      </c>
    </row>
    <row r="3832" spans="1:39" s="6" customFormat="1" outlineLevel="1">
      <c r="A3832" t="str">
        <f>B3815&amp;C3832</f>
        <v>Surname, Forename10</v>
      </c>
      <c r="B3832" s="256"/>
      <c r="C3832" s="125">
        <v>10</v>
      </c>
      <c r="D3832" s="33" t="s">
        <v>22</v>
      </c>
      <c r="E3832" s="33"/>
      <c r="F3832" s="33"/>
      <c r="G3832" s="33"/>
      <c r="H3832" s="18"/>
      <c r="I3832" s="44"/>
      <c r="J3832" s="34"/>
      <c r="K3832" s="34"/>
      <c r="L3832" s="34"/>
      <c r="M3832" s="34"/>
      <c r="N3832" s="34"/>
      <c r="O3832" s="34"/>
      <c r="P3832" s="34"/>
      <c r="Q3832" s="17" t="str">
        <f>IF(SUM(K3832:P3832)=0,"",SUM(K3832:P3832))</f>
        <v/>
      </c>
      <c r="R3832" s="94"/>
      <c r="S3832" s="94"/>
      <c r="T3832" s="17" t="str">
        <f>IF(SUM(R3832:S3832)=0,"",SUM(R3832:S3832))</f>
        <v/>
      </c>
      <c r="U3832" s="17"/>
      <c r="V3832" s="94"/>
      <c r="W3832" s="17"/>
      <c r="X3832" s="94" t="str">
        <f>IFERROR(AVERAGE(V3832:W3832),"")</f>
        <v/>
      </c>
      <c r="Y3832" s="17"/>
      <c r="Z3832" s="17"/>
      <c r="AA3832" s="71"/>
      <c r="AB3832" s="17"/>
      <c r="AC3832" s="190" t="str">
        <f>IF(J3832="","",IF(J3832&lt;&gt;0,INT(25.4347*POWER((18-J3832),1.81)),0))</f>
        <v/>
      </c>
      <c r="AD3832" s="190" t="str">
        <f>IFERROR(IF(Q3832&lt;&gt;0,INT(0.14354*POWER(((10*Q3832)-220),1.4)),0),"")</f>
        <v/>
      </c>
      <c r="AE3832" s="190" t="str">
        <f>IFERROR(IF(T3832&lt;&gt;0,INT(51.39*POWER((T3832-1.5),1.05)),0),"")</f>
        <v/>
      </c>
      <c r="AF3832" s="190">
        <f>IF(U3832&lt;&gt;0,INT(0.8465*POWER(((100*U3832)-75),1.42)),0)</f>
        <v>0</v>
      </c>
      <c r="AG3832" s="190" t="str">
        <f>IFERROR(IF(X3832&lt;&gt;0,INT(1.53775*POWER((82-X3832),1.81)),0),"")</f>
        <v/>
      </c>
      <c r="AH3832" s="190" t="str">
        <f>IF(Y3832="","",IF(Y3832&lt;&gt;0,INT(5.74352*POWER((28.5-Y3832),1.92)),0))</f>
        <v/>
      </c>
      <c r="AI3832" s="190">
        <f>IF(Z3832&lt;&gt;0,INT(12.91*POWER((Z3832-4),1.1)),0)</f>
        <v>0</v>
      </c>
      <c r="AJ3832" s="190" t="str">
        <f>IF(AA3832="","",IF(AA3832&lt;&gt;0,INT(0.2797*POWER(((100*AA3832)),1.35)),0))</f>
        <v/>
      </c>
      <c r="AK3832" s="191" t="str">
        <f>IF(AB3832="","",IF(AB3832&lt;&gt;0,INT(100.14*POWER((AB3832-1),1.08)),0))</f>
        <v/>
      </c>
      <c r="AL3832" s="192">
        <f>COUNT(J3832,Q3832,T3832,X3832,Y3832,AA3832,AB3832)</f>
        <v>0</v>
      </c>
      <c r="AM3832" s="193" t="str">
        <f>IF(AL3832=0,"",SUM(AC3832:AK3832))</f>
        <v/>
      </c>
    </row>
    <row r="3833" spans="1:39" s="6" customFormat="1" outlineLevel="1">
      <c r="A3833"/>
      <c r="B3833" s="257"/>
      <c r="C3833" s="126" t="s">
        <v>65</v>
      </c>
      <c r="D3833" s="33"/>
      <c r="E3833" s="33"/>
      <c r="F3833" s="33"/>
      <c r="G3833" s="33"/>
      <c r="H3833" s="18"/>
      <c r="I3833" s="44"/>
      <c r="J3833" s="107" t="str">
        <f>IFERROR((J3830-J3832)/J3832*100%,"")</f>
        <v/>
      </c>
      <c r="K3833" s="107" t="str">
        <f t="shared" ref="K3833:T3833" si="16959">IFERROR((K3832-K3830)/K3832*100%,"")</f>
        <v/>
      </c>
      <c r="L3833" s="107" t="str">
        <f t="shared" si="16959"/>
        <v/>
      </c>
      <c r="M3833" s="107" t="str">
        <f t="shared" si="16959"/>
        <v/>
      </c>
      <c r="N3833" s="107" t="str">
        <f t="shared" si="16959"/>
        <v/>
      </c>
      <c r="O3833" s="107" t="str">
        <f t="shared" si="16959"/>
        <v/>
      </c>
      <c r="P3833" s="107" t="str">
        <f t="shared" si="16959"/>
        <v/>
      </c>
      <c r="Q3833" s="107" t="str">
        <f t="shared" si="16959"/>
        <v/>
      </c>
      <c r="R3833" s="107" t="str">
        <f t="shared" si="16959"/>
        <v/>
      </c>
      <c r="S3833" s="107" t="str">
        <f t="shared" si="16959"/>
        <v/>
      </c>
      <c r="T3833" s="107" t="str">
        <f t="shared" si="16959"/>
        <v/>
      </c>
      <c r="U3833" s="107" t="str">
        <f t="shared" ref="U3833" si="16960">IFERROR((U3832-U3831)/U3832*100%,"")</f>
        <v/>
      </c>
      <c r="V3833" s="107" t="str">
        <f>IFERROR((V3830-V3832)/V3832*100%,"")</f>
        <v/>
      </c>
      <c r="W3833" s="107" t="str">
        <f>IFERROR((W3830-W3832)/W3832*100%,"")</f>
        <v/>
      </c>
      <c r="X3833" s="107" t="str">
        <f>IFERROR((X3830-X3832)/X3832*100%,"")</f>
        <v/>
      </c>
      <c r="Y3833" s="107" t="str">
        <f>IFERROR((Y3830-Y3832)/Y3832*100%,"")</f>
        <v/>
      </c>
      <c r="Z3833" s="107" t="str">
        <f t="shared" ref="Z3833" si="16961">IFERROR((Z3832-Z3831)/Z3832*100%,"")</f>
        <v/>
      </c>
      <c r="AA3833" s="107" t="str">
        <f>IFERROR((AA3832-AA3830)/AA3832*100%,"")</f>
        <v/>
      </c>
      <c r="AB3833" s="107" t="str">
        <f>IFERROR((AB3832-AB3830)/AB3832*100%,"")</f>
        <v/>
      </c>
      <c r="AC3833" s="194" t="str">
        <f t="shared" ref="AC3833" si="16962">IFERROR((AC3832-AC3831)/AC3832*100%,"")</f>
        <v/>
      </c>
      <c r="AD3833" s="194" t="str">
        <f t="shared" ref="AD3833" si="16963">IFERROR((AD3832-AD3831)/AD3832*100%,"")</f>
        <v/>
      </c>
      <c r="AE3833" s="194" t="str">
        <f t="shared" ref="AE3833" si="16964">IFERROR((AE3832-AE3831)/AE3832*100%,"")</f>
        <v/>
      </c>
      <c r="AF3833" s="194" t="str">
        <f t="shared" ref="AF3833" si="16965">IFERROR((AF3832-AF3831)/AF3832*100%,"")</f>
        <v/>
      </c>
      <c r="AG3833" s="194" t="str">
        <f t="shared" ref="AG3833" si="16966">IFERROR((AG3832-AG3831)/AG3832*100%,"")</f>
        <v/>
      </c>
      <c r="AH3833" s="194" t="str">
        <f t="shared" ref="AH3833" si="16967">IFERROR((AH3832-AH3831)/AH3832*100%,"")</f>
        <v/>
      </c>
      <c r="AI3833" s="194" t="str">
        <f t="shared" ref="AI3833" si="16968">IFERROR((AI3832-AI3831)/AI3832*100%,"")</f>
        <v/>
      </c>
      <c r="AJ3833" s="194" t="str">
        <f t="shared" ref="AJ3833" si="16969">IFERROR((AJ3832-AJ3831)/AJ3832*100%,"")</f>
        <v/>
      </c>
      <c r="AK3833" s="194" t="str">
        <f t="shared" ref="AK3833" si="16970">IFERROR((AK3832-AK3831)/AK3832*100%,"")</f>
        <v/>
      </c>
      <c r="AL3833" s="194" t="str">
        <f t="shared" ref="AL3833" si="16971">IFERROR((AL3832-AL3831)/AL3832*100%,"")</f>
        <v/>
      </c>
      <c r="AM3833" s="227" t="str">
        <f>IFERROR((AM3832-AM3830)/AM3832*100%,"")</f>
        <v/>
      </c>
    </row>
    <row r="3834" spans="1:39" s="45" customFormat="1" outlineLevel="1">
      <c r="B3834" s="115"/>
      <c r="C3834" s="32"/>
      <c r="D3834" s="33"/>
      <c r="E3834" s="33"/>
      <c r="F3834" s="33"/>
      <c r="G3834" s="33"/>
      <c r="H3834" s="18"/>
      <c r="I3834" s="44"/>
      <c r="J3834" s="34"/>
      <c r="K3834" s="34"/>
      <c r="L3834" s="34"/>
      <c r="M3834" s="34"/>
      <c r="N3834" s="34"/>
      <c r="O3834" s="34"/>
      <c r="P3834" s="34"/>
      <c r="Q3834" s="34"/>
      <c r="R3834" s="34"/>
      <c r="S3834" s="34"/>
      <c r="T3834" s="34"/>
      <c r="U3834" s="34"/>
      <c r="V3834" s="34"/>
      <c r="W3834" s="34"/>
      <c r="X3834" s="34"/>
      <c r="Y3834" s="34"/>
      <c r="Z3834" s="34"/>
      <c r="AA3834" s="34"/>
      <c r="AB3834" s="34"/>
      <c r="AC3834" s="195"/>
      <c r="AD3834" s="196"/>
      <c r="AE3834" s="196"/>
      <c r="AF3834" s="196"/>
      <c r="AG3834" s="196"/>
      <c r="AH3834" s="196"/>
      <c r="AI3834" s="196"/>
      <c r="AJ3834" s="196"/>
      <c r="AK3834" s="197"/>
      <c r="AL3834" s="196"/>
      <c r="AM3834" s="198"/>
    </row>
    <row r="3835" spans="1:39" s="6" customFormat="1" outlineLevel="1">
      <c r="B3835" s="116"/>
      <c r="C3835" s="35"/>
      <c r="D3835" s="36"/>
      <c r="E3835" s="36"/>
      <c r="F3835" s="36"/>
      <c r="G3835" s="36"/>
      <c r="H3835" s="37"/>
      <c r="I3835" s="38" t="s">
        <v>24</v>
      </c>
      <c r="J3835" s="21" t="e">
        <f>AVERAGE(J3815:J3816,J3818,J3820,J3822,J3824,J3826,J3828,J3830,J3832)</f>
        <v>#DIV/0!</v>
      </c>
      <c r="K3835" s="21" t="e">
        <f t="shared" ref="K3835:AB3835" si="16972">AVERAGE(K3815:K3816,K3818,K3820,K3822,K3824,K3826,K3828,K3830,K3832)</f>
        <v>#DIV/0!</v>
      </c>
      <c r="L3835" s="21" t="e">
        <f t="shared" si="16972"/>
        <v>#DIV/0!</v>
      </c>
      <c r="M3835" s="21" t="e">
        <f t="shared" si="16972"/>
        <v>#DIV/0!</v>
      </c>
      <c r="N3835" s="21" t="e">
        <f t="shared" si="16972"/>
        <v>#DIV/0!</v>
      </c>
      <c r="O3835" s="21" t="e">
        <f t="shared" si="16972"/>
        <v>#DIV/0!</v>
      </c>
      <c r="P3835" s="21" t="e">
        <f t="shared" si="16972"/>
        <v>#DIV/0!</v>
      </c>
      <c r="Q3835" s="21">
        <f t="shared" si="16972"/>
        <v>0</v>
      </c>
      <c r="R3835" s="21" t="e">
        <f t="shared" si="16972"/>
        <v>#DIV/0!</v>
      </c>
      <c r="S3835" s="21" t="e">
        <f t="shared" si="16972"/>
        <v>#DIV/0!</v>
      </c>
      <c r="T3835" s="21">
        <f t="shared" si="16972"/>
        <v>0</v>
      </c>
      <c r="U3835" s="21" t="e">
        <f t="shared" si="16972"/>
        <v>#DIV/0!</v>
      </c>
      <c r="V3835" s="21" t="e">
        <f t="shared" si="16972"/>
        <v>#DIV/0!</v>
      </c>
      <c r="W3835" s="21" t="e">
        <f t="shared" si="16972"/>
        <v>#DIV/0!</v>
      </c>
      <c r="X3835" s="21" t="e">
        <f t="shared" si="16972"/>
        <v>#DIV/0!</v>
      </c>
      <c r="Y3835" s="21" t="e">
        <f t="shared" si="16972"/>
        <v>#DIV/0!</v>
      </c>
      <c r="Z3835" s="21" t="e">
        <f t="shared" si="16972"/>
        <v>#DIV/0!</v>
      </c>
      <c r="AA3835" s="21" t="e">
        <f t="shared" si="16972"/>
        <v>#DIV/0!</v>
      </c>
      <c r="AB3835" s="21" t="e">
        <f t="shared" si="16972"/>
        <v>#DIV/0!</v>
      </c>
      <c r="AC3835" s="199"/>
      <c r="AD3835" s="200"/>
      <c r="AE3835" s="200"/>
      <c r="AF3835" s="200"/>
      <c r="AG3835" s="200"/>
      <c r="AH3835" s="200"/>
      <c r="AI3835" s="200"/>
      <c r="AJ3835" s="200"/>
      <c r="AK3835" s="201"/>
      <c r="AL3835" s="200"/>
      <c r="AM3835" s="202"/>
    </row>
    <row r="3836" spans="1:39" s="6" customFormat="1" outlineLevel="1">
      <c r="B3836" s="116"/>
      <c r="C3836" s="35"/>
      <c r="D3836" s="36"/>
      <c r="E3836" s="36"/>
      <c r="F3836" s="36"/>
      <c r="G3836" s="36"/>
      <c r="H3836" s="37"/>
      <c r="I3836" s="38" t="s">
        <v>26</v>
      </c>
      <c r="J3836" s="21">
        <f>MIN(J3815:J3816,J3818,J3820,J3822,J3824,J3826,J3828,J3830,J3832)</f>
        <v>0</v>
      </c>
      <c r="K3836" s="21">
        <f t="shared" ref="K3836:AB3836" si="16973">MIN(K3815:K3816,K3818,K3820,K3822,K3824,K3826,K3828,K3830,K3832)</f>
        <v>0</v>
      </c>
      <c r="L3836" s="21">
        <f t="shared" si="16973"/>
        <v>0</v>
      </c>
      <c r="M3836" s="21">
        <f t="shared" si="16973"/>
        <v>0</v>
      </c>
      <c r="N3836" s="21">
        <f t="shared" si="16973"/>
        <v>0</v>
      </c>
      <c r="O3836" s="21">
        <f t="shared" si="16973"/>
        <v>0</v>
      </c>
      <c r="P3836" s="21">
        <f t="shared" si="16973"/>
        <v>0</v>
      </c>
      <c r="Q3836" s="21">
        <f t="shared" si="16973"/>
        <v>0</v>
      </c>
      <c r="R3836" s="21">
        <f t="shared" si="16973"/>
        <v>0</v>
      </c>
      <c r="S3836" s="21">
        <f t="shared" si="16973"/>
        <v>0</v>
      </c>
      <c r="T3836" s="21">
        <f t="shared" si="16973"/>
        <v>0</v>
      </c>
      <c r="U3836" s="21">
        <f t="shared" si="16973"/>
        <v>0</v>
      </c>
      <c r="V3836" s="21">
        <f t="shared" si="16973"/>
        <v>0</v>
      </c>
      <c r="W3836" s="21">
        <f t="shared" si="16973"/>
        <v>0</v>
      </c>
      <c r="X3836" s="21" t="e">
        <f t="shared" si="16973"/>
        <v>#DIV/0!</v>
      </c>
      <c r="Y3836" s="21">
        <f t="shared" si="16973"/>
        <v>0</v>
      </c>
      <c r="Z3836" s="21">
        <f t="shared" si="16973"/>
        <v>0</v>
      </c>
      <c r="AA3836" s="21">
        <f t="shared" si="16973"/>
        <v>0</v>
      </c>
      <c r="AB3836" s="21">
        <f t="shared" si="16973"/>
        <v>0</v>
      </c>
      <c r="AC3836" s="199"/>
      <c r="AD3836" s="200"/>
      <c r="AE3836" s="200"/>
      <c r="AF3836" s="200"/>
      <c r="AG3836" s="200"/>
      <c r="AH3836" s="200"/>
      <c r="AI3836" s="200"/>
      <c r="AJ3836" s="200"/>
      <c r="AK3836" s="201"/>
      <c r="AL3836" s="200"/>
      <c r="AM3836" s="202"/>
    </row>
    <row r="3837" spans="1:39" s="6" customFormat="1" outlineLevel="1">
      <c r="B3837" s="116"/>
      <c r="C3837" s="35"/>
      <c r="D3837" s="36"/>
      <c r="E3837" s="36"/>
      <c r="F3837" s="36"/>
      <c r="G3837" s="36"/>
      <c r="H3837" s="37"/>
      <c r="I3837" s="38" t="s">
        <v>25</v>
      </c>
      <c r="J3837" s="21">
        <f>MAX(J3815:J3816,J3818,J3820,J3822,J3824,J3826,J3828,J3830,J3832)</f>
        <v>0</v>
      </c>
      <c r="K3837" s="21">
        <f t="shared" ref="K3837:AB3837" si="16974">MAX(K3815:K3816,K3818,K3820,K3822,K3824,K3826,K3828,K3830,K3832)</f>
        <v>0</v>
      </c>
      <c r="L3837" s="21">
        <f t="shared" si="16974"/>
        <v>0</v>
      </c>
      <c r="M3837" s="21">
        <f t="shared" si="16974"/>
        <v>0</v>
      </c>
      <c r="N3837" s="21">
        <f t="shared" si="16974"/>
        <v>0</v>
      </c>
      <c r="O3837" s="21">
        <f t="shared" si="16974"/>
        <v>0</v>
      </c>
      <c r="P3837" s="21">
        <f t="shared" si="16974"/>
        <v>0</v>
      </c>
      <c r="Q3837" s="21">
        <f t="shared" si="16974"/>
        <v>0</v>
      </c>
      <c r="R3837" s="21">
        <f t="shared" si="16974"/>
        <v>0</v>
      </c>
      <c r="S3837" s="21">
        <f t="shared" si="16974"/>
        <v>0</v>
      </c>
      <c r="T3837" s="21">
        <f t="shared" si="16974"/>
        <v>0</v>
      </c>
      <c r="U3837" s="21">
        <f t="shared" si="16974"/>
        <v>0</v>
      </c>
      <c r="V3837" s="21">
        <f t="shared" si="16974"/>
        <v>0</v>
      </c>
      <c r="W3837" s="21">
        <f t="shared" si="16974"/>
        <v>0</v>
      </c>
      <c r="X3837" s="21" t="e">
        <f t="shared" si="16974"/>
        <v>#DIV/0!</v>
      </c>
      <c r="Y3837" s="21">
        <f t="shared" si="16974"/>
        <v>0</v>
      </c>
      <c r="Z3837" s="21">
        <f t="shared" si="16974"/>
        <v>0</v>
      </c>
      <c r="AA3837" s="21">
        <f t="shared" si="16974"/>
        <v>0</v>
      </c>
      <c r="AB3837" s="21">
        <f t="shared" si="16974"/>
        <v>0</v>
      </c>
      <c r="AC3837" s="199"/>
      <c r="AD3837" s="200"/>
      <c r="AE3837" s="200"/>
      <c r="AF3837" s="200"/>
      <c r="AG3837" s="200"/>
      <c r="AH3837" s="200"/>
      <c r="AI3837" s="200"/>
      <c r="AJ3837" s="200"/>
      <c r="AK3837" s="201"/>
      <c r="AL3837" s="200"/>
      <c r="AM3837" s="202"/>
    </row>
    <row r="3838" spans="1:39" s="6" customFormat="1" outlineLevel="1">
      <c r="B3838" s="116"/>
      <c r="C3838" s="35"/>
      <c r="D3838" s="36"/>
      <c r="E3838" s="36"/>
      <c r="F3838" s="36"/>
      <c r="G3838" s="36"/>
      <c r="H3838" s="37"/>
      <c r="I3838" s="38"/>
      <c r="J3838" s="21"/>
      <c r="K3838" s="21"/>
      <c r="L3838" s="21"/>
      <c r="M3838" s="21"/>
      <c r="N3838" s="21"/>
      <c r="O3838" s="21"/>
      <c r="P3838" s="21"/>
      <c r="Q3838" s="21"/>
      <c r="R3838" s="21"/>
      <c r="S3838" s="21"/>
      <c r="T3838" s="21"/>
      <c r="U3838" s="21"/>
      <c r="V3838" s="21"/>
      <c r="W3838" s="21"/>
      <c r="X3838" s="21"/>
      <c r="Y3838" s="21"/>
      <c r="Z3838" s="21"/>
      <c r="AA3838" s="21"/>
      <c r="AB3838" s="21"/>
      <c r="AC3838" s="200"/>
      <c r="AD3838" s="200"/>
      <c r="AE3838" s="200"/>
      <c r="AF3838" s="200"/>
      <c r="AG3838" s="200"/>
      <c r="AH3838" s="200"/>
      <c r="AI3838" s="200"/>
      <c r="AJ3838" s="200"/>
      <c r="AK3838" s="200"/>
      <c r="AL3838" s="200"/>
      <c r="AM3838" s="202"/>
    </row>
    <row r="3839" spans="1:39" s="31" customFormat="1" ht="16.5" outlineLevel="1" thickBot="1">
      <c r="B3839" s="117"/>
      <c r="C3839" s="39"/>
      <c r="D3839" s="40"/>
      <c r="E3839" s="40"/>
      <c r="F3839" s="40"/>
      <c r="G3839" s="40"/>
      <c r="H3839" s="41"/>
      <c r="I3839" s="42"/>
      <c r="J3839" s="43"/>
      <c r="K3839" s="43"/>
      <c r="L3839" s="43"/>
      <c r="M3839" s="43"/>
      <c r="N3839" s="43"/>
      <c r="O3839" s="43"/>
      <c r="P3839" s="43"/>
      <c r="Q3839" s="43"/>
      <c r="R3839" s="43"/>
      <c r="S3839" s="43"/>
      <c r="T3839" s="43"/>
      <c r="U3839" s="43"/>
      <c r="V3839" s="43"/>
      <c r="W3839" s="43"/>
      <c r="X3839" s="43"/>
      <c r="Y3839" s="43"/>
      <c r="Z3839" s="43"/>
      <c r="AA3839" s="43"/>
      <c r="AB3839" s="43"/>
      <c r="AC3839" s="204"/>
      <c r="AD3839" s="204"/>
      <c r="AE3839" s="204"/>
      <c r="AF3839" s="204"/>
      <c r="AG3839" s="204"/>
      <c r="AH3839" s="204"/>
      <c r="AI3839" s="204"/>
      <c r="AJ3839" s="204"/>
      <c r="AK3839" s="204"/>
      <c r="AL3839" s="204"/>
      <c r="AM3839" s="205"/>
    </row>
    <row r="3840" spans="1:39" customFormat="1">
      <c r="B3840" s="118"/>
      <c r="C3840" s="28"/>
      <c r="D3840" s="19"/>
      <c r="E3840" s="19"/>
      <c r="F3840" s="19"/>
      <c r="G3840" s="19"/>
      <c r="H3840" s="29"/>
      <c r="I3840" s="20"/>
      <c r="J3840" s="30"/>
      <c r="K3840" s="30"/>
      <c r="L3840" s="30"/>
      <c r="M3840" s="30"/>
      <c r="N3840" s="30"/>
      <c r="O3840" s="30"/>
      <c r="P3840" s="30"/>
      <c r="Q3840" s="30"/>
      <c r="R3840" s="30"/>
      <c r="S3840" s="30"/>
      <c r="T3840" s="30"/>
      <c r="U3840" s="30"/>
      <c r="V3840" s="30"/>
      <c r="W3840" s="30"/>
      <c r="X3840" s="30"/>
      <c r="Y3840" s="30"/>
      <c r="Z3840" s="30"/>
      <c r="AA3840" s="30"/>
      <c r="AB3840" s="30"/>
      <c r="AC3840" s="206"/>
      <c r="AD3840" s="206"/>
      <c r="AE3840" s="206"/>
      <c r="AF3840" s="206"/>
      <c r="AG3840" s="206"/>
      <c r="AH3840" s="206"/>
      <c r="AI3840" s="206"/>
      <c r="AJ3840" s="206"/>
      <c r="AK3840" s="206"/>
      <c r="AL3840" s="206"/>
      <c r="AM3840" s="207"/>
    </row>
    <row r="3841" spans="1:39" customFormat="1" outlineLevel="1">
      <c r="B3841" s="114" t="s">
        <v>41</v>
      </c>
      <c r="C3841" s="28"/>
      <c r="D3841" s="19"/>
      <c r="E3841" s="19"/>
      <c r="F3841" s="19"/>
      <c r="G3841" s="19"/>
      <c r="H3841" s="29"/>
      <c r="I3841" s="20"/>
      <c r="J3841" s="30"/>
      <c r="K3841" s="30"/>
      <c r="L3841" s="30"/>
      <c r="M3841" s="30"/>
      <c r="N3841" s="30"/>
      <c r="O3841" s="30"/>
      <c r="P3841" s="30"/>
      <c r="Q3841" s="30"/>
      <c r="R3841" s="30"/>
      <c r="S3841" s="30"/>
      <c r="T3841" s="30"/>
      <c r="U3841" s="30"/>
      <c r="V3841" s="30"/>
      <c r="W3841" s="30"/>
      <c r="X3841" s="30"/>
      <c r="Y3841" s="30"/>
      <c r="Z3841" s="30"/>
      <c r="AA3841" s="30"/>
      <c r="AB3841" s="30"/>
      <c r="AC3841" s="206"/>
      <c r="AD3841" s="206"/>
      <c r="AE3841" s="206"/>
      <c r="AF3841" s="206"/>
      <c r="AG3841" s="206"/>
      <c r="AH3841" s="206"/>
      <c r="AI3841" s="206"/>
      <c r="AJ3841" s="206"/>
      <c r="AK3841" s="206"/>
      <c r="AL3841" s="206"/>
      <c r="AM3841" s="207"/>
    </row>
    <row r="3842" spans="1:39" customFormat="1" outlineLevel="1">
      <c r="A3842" t="str">
        <f>B3842&amp;C3842</f>
        <v>Surname, Forename1</v>
      </c>
      <c r="B3842" s="255" t="s">
        <v>28</v>
      </c>
      <c r="C3842" s="122">
        <v>1</v>
      </c>
      <c r="D3842" s="26" t="s">
        <v>22</v>
      </c>
      <c r="E3842" s="103"/>
      <c r="F3842" s="103"/>
      <c r="G3842" s="103"/>
      <c r="H3842" s="16"/>
      <c r="I3842" s="16"/>
      <c r="J3842" s="17"/>
      <c r="K3842" s="94"/>
      <c r="L3842" s="94"/>
      <c r="M3842" s="94"/>
      <c r="N3842" s="94"/>
      <c r="O3842" s="94"/>
      <c r="P3842" s="94"/>
      <c r="Q3842" s="17">
        <f>SUM(K3842:P3842)</f>
        <v>0</v>
      </c>
      <c r="R3842" s="94"/>
      <c r="S3842" s="94"/>
      <c r="T3842" s="17">
        <f>SUM(R3842:S3842)</f>
        <v>0</v>
      </c>
      <c r="U3842" s="17"/>
      <c r="V3842" s="94"/>
      <c r="W3842" s="17"/>
      <c r="X3842" s="94" t="e">
        <f>AVERAGE(V3842:W3842)</f>
        <v>#DIV/0!</v>
      </c>
      <c r="Y3842" s="17"/>
      <c r="Z3842" s="17"/>
      <c r="AA3842" s="17"/>
      <c r="AB3842" s="17"/>
      <c r="AC3842" s="190">
        <f>IF(J3842&lt;&gt;0,INT(25.4347*POWER((18-J3842),1.81)),0)</f>
        <v>0</v>
      </c>
      <c r="AD3842" s="190">
        <f>IF(Q3842&lt;&gt;0,INT(0.14354*POWER(((10*Q3842)-220),1.4)),0)</f>
        <v>0</v>
      </c>
      <c r="AE3842" s="190">
        <f>IF(T3842&lt;&gt;0,INT(51.39*POWER((T3842-1.5),1.05)),0)</f>
        <v>0</v>
      </c>
      <c r="AF3842" s="190">
        <f>IF(U3842&lt;&gt;0,INT(0.8465*POWER(((100*U3842)-75),1.42)),0)</f>
        <v>0</v>
      </c>
      <c r="AG3842" s="190" t="e">
        <f>IF(X3842&lt;&gt;0,INT(1.53775*POWER((82-X3842),1.81)),0)</f>
        <v>#DIV/0!</v>
      </c>
      <c r="AH3842" s="190">
        <f>IF(Y3842&lt;&gt;0,INT(5.74352*POWER((28.5-Y3842),1.92)),0)</f>
        <v>0</v>
      </c>
      <c r="AI3842" s="190">
        <f>IF(Z3842&lt;&gt;0,INT(12.91*POWER((Z3842-4),1.1)),0)</f>
        <v>0</v>
      </c>
      <c r="AJ3842" s="190">
        <f>IF(AA3842&lt;&gt;0,INT(0.2797*POWER(((100*AA3842)),1.35)),0)</f>
        <v>0</v>
      </c>
      <c r="AK3842" s="208">
        <v>0</v>
      </c>
      <c r="AL3842" s="208">
        <v>7</v>
      </c>
      <c r="AM3842" s="193" t="e">
        <f>SUM(AC3842:AK3842)</f>
        <v>#DIV/0!</v>
      </c>
    </row>
    <row r="3843" spans="1:39" customFormat="1" outlineLevel="1">
      <c r="A3843" t="str">
        <f>B3842&amp;C3843</f>
        <v>Surname, Forename2</v>
      </c>
      <c r="B3843" s="256"/>
      <c r="C3843" s="123">
        <v>2</v>
      </c>
      <c r="D3843" s="26" t="s">
        <v>22</v>
      </c>
      <c r="E3843" s="103"/>
      <c r="F3843" s="103"/>
      <c r="G3843" s="103"/>
      <c r="H3843" s="15"/>
      <c r="I3843" s="16"/>
      <c r="J3843" s="17"/>
      <c r="K3843" s="94"/>
      <c r="L3843" s="94"/>
      <c r="M3843" s="94"/>
      <c r="N3843" s="94"/>
      <c r="O3843" s="94"/>
      <c r="P3843" s="94"/>
      <c r="Q3843" s="17" t="str">
        <f>IF(SUM(K3843:P3843)=0,"",SUM(K3843:P3843))</f>
        <v/>
      </c>
      <c r="R3843" s="94"/>
      <c r="S3843" s="94"/>
      <c r="T3843" s="17" t="str">
        <f>IF(SUM(R3843:S3843)=0,"",SUM(R3843:S3843))</f>
        <v/>
      </c>
      <c r="U3843" s="17"/>
      <c r="V3843" s="94"/>
      <c r="W3843" s="17"/>
      <c r="X3843" s="94" t="str">
        <f>IFERROR(AVERAGE(V3843:W3843),"")</f>
        <v/>
      </c>
      <c r="Y3843" s="17"/>
      <c r="Z3843" s="17"/>
      <c r="AA3843" s="71"/>
      <c r="AB3843" s="17"/>
      <c r="AC3843" s="190" t="str">
        <f>IF(J3843="","",IF(J3843&lt;&gt;0,INT(25.4347*POWER((18-J3843),1.81)),0))</f>
        <v/>
      </c>
      <c r="AD3843" s="190" t="str">
        <f>IFERROR(IF(Q3843&lt;&gt;0,INT(0.14354*POWER(((10*Q3843)-220),1.4)),0),"")</f>
        <v/>
      </c>
      <c r="AE3843" s="190" t="str">
        <f>IFERROR(IF(T3843&lt;&gt;0,INT(51.39*POWER((T3843-1.5),1.05)),0),"")</f>
        <v/>
      </c>
      <c r="AF3843" s="190">
        <f>IF(U3843&lt;&gt;0,INT(0.8465*POWER(((100*U3843)-75),1.42)),0)</f>
        <v>0</v>
      </c>
      <c r="AG3843" s="190" t="str">
        <f>IFERROR(IF(X3843&lt;&gt;0,INT(1.53775*POWER((82-X3843),1.81)),0),"")</f>
        <v/>
      </c>
      <c r="AH3843" s="190" t="str">
        <f>IF(Y3843="","",IF(Y3843&lt;&gt;0,INT(5.74352*POWER((28.5-Y3843),1.92)),0))</f>
        <v/>
      </c>
      <c r="AI3843" s="190">
        <f>IF(Z3843&lt;&gt;0,INT(12.91*POWER((Z3843-4),1.1)),0)</f>
        <v>0</v>
      </c>
      <c r="AJ3843" s="190" t="str">
        <f>IF(AA3843="","",IF(AA3843&lt;&gt;0,INT(0.2797*POWER(((100*AA3843)),1.35)),0))</f>
        <v/>
      </c>
      <c r="AK3843" s="191" t="str">
        <f>IF(AB3843="","",IF(AB3843&lt;&gt;0,INT(100.14*POWER((AB3843-1),1.08)),0))</f>
        <v/>
      </c>
      <c r="AL3843" s="192">
        <f>COUNT(J3843,Q3843,T3843,X3843,Y3843,AA3843,AB3843)</f>
        <v>0</v>
      </c>
      <c r="AM3843" s="193" t="str">
        <f>IF(AL3843=0,"",SUM(AC3843:AK3843))</f>
        <v/>
      </c>
    </row>
    <row r="3844" spans="1:39" customFormat="1" outlineLevel="1">
      <c r="B3844" s="256"/>
      <c r="C3844" s="124" t="s">
        <v>65</v>
      </c>
      <c r="D3844" s="103"/>
      <c r="E3844" s="103"/>
      <c r="F3844" s="103"/>
      <c r="G3844" s="103"/>
      <c r="H3844" s="104"/>
      <c r="I3844" s="105"/>
      <c r="J3844" s="107" t="str">
        <f>IFERROR((J3842-J3843)/J3843*100%,"")</f>
        <v/>
      </c>
      <c r="K3844" s="107" t="str">
        <f>IFERROR((K3843-K3842)/K3843*100%,"")</f>
        <v/>
      </c>
      <c r="L3844" s="107" t="str">
        <f t="shared" ref="L3844:S3844" si="16975">IFERROR((L3843-L3842)/L3843*100%,"")</f>
        <v/>
      </c>
      <c r="M3844" s="107" t="str">
        <f t="shared" si="16975"/>
        <v/>
      </c>
      <c r="N3844" s="107" t="str">
        <f t="shared" si="16975"/>
        <v/>
      </c>
      <c r="O3844" s="107" t="str">
        <f t="shared" si="16975"/>
        <v/>
      </c>
      <c r="P3844" s="107" t="str">
        <f t="shared" si="16975"/>
        <v/>
      </c>
      <c r="Q3844" s="107" t="str">
        <f t="shared" si="16975"/>
        <v/>
      </c>
      <c r="R3844" s="107" t="str">
        <f t="shared" si="16975"/>
        <v/>
      </c>
      <c r="S3844" s="107" t="str">
        <f t="shared" si="16975"/>
        <v/>
      </c>
      <c r="T3844" s="107" t="str">
        <f>IFERROR((T3843-T3842)/T3843*100%,"")</f>
        <v/>
      </c>
      <c r="U3844" s="107" t="str">
        <f t="shared" ref="U3844" si="16976">IFERROR((U3843-U3842)/U3843*100%,"")</f>
        <v/>
      </c>
      <c r="V3844" s="107" t="str">
        <f>IFERROR((V3842-V3843)/V3843*100%,"")</f>
        <v/>
      </c>
      <c r="W3844" s="107" t="str">
        <f>IFERROR((W3842-W3843)/W3843*100%,"")</f>
        <v/>
      </c>
      <c r="X3844" s="107" t="str">
        <f>IFERROR((X3842-X3843)/X3843*100%,"")</f>
        <v/>
      </c>
      <c r="Y3844" s="107" t="str">
        <f>IFERROR((Y3842-Y3843)/Y3843*100%,"")</f>
        <v/>
      </c>
      <c r="Z3844" s="107" t="str">
        <f t="shared" ref="Z3844:AB3844" si="16977">IFERROR((Z3843-Z3842)/Z3843*100%,"")</f>
        <v/>
      </c>
      <c r="AA3844" s="107" t="str">
        <f t="shared" si="16977"/>
        <v/>
      </c>
      <c r="AB3844" s="107" t="str">
        <f t="shared" si="16977"/>
        <v/>
      </c>
      <c r="AC3844" s="194" t="str">
        <f t="shared" ref="AC3844" si="16978">IFERROR((AC3843-AC3842)/AC3843*100%,"")</f>
        <v/>
      </c>
      <c r="AD3844" s="194" t="str">
        <f t="shared" ref="AD3844" si="16979">IFERROR((AD3843-AD3842)/AD3843*100%,"")</f>
        <v/>
      </c>
      <c r="AE3844" s="194" t="str">
        <f t="shared" ref="AE3844" si="16980">IFERROR((AE3843-AE3842)/AE3843*100%,"")</f>
        <v/>
      </c>
      <c r="AF3844" s="194" t="str">
        <f t="shared" ref="AF3844" si="16981">IFERROR((AF3843-AF3842)/AF3843*100%,"")</f>
        <v/>
      </c>
      <c r="AG3844" s="194" t="str">
        <f t="shared" ref="AG3844" si="16982">IFERROR((AG3843-AG3842)/AG3843*100%,"")</f>
        <v/>
      </c>
      <c r="AH3844" s="194" t="str">
        <f t="shared" ref="AH3844" si="16983">IFERROR((AH3843-AH3842)/AH3843*100%,"")</f>
        <v/>
      </c>
      <c r="AI3844" s="194" t="str">
        <f t="shared" ref="AI3844" si="16984">IFERROR((AI3843-AI3842)/AI3843*100%,"")</f>
        <v/>
      </c>
      <c r="AJ3844" s="194" t="str">
        <f t="shared" ref="AJ3844" si="16985">IFERROR((AJ3843-AJ3842)/AJ3843*100%,"")</f>
        <v/>
      </c>
      <c r="AK3844" s="194" t="str">
        <f t="shared" ref="AK3844" si="16986">IFERROR((AK3843-AK3842)/AK3843*100%,"")</f>
        <v/>
      </c>
      <c r="AL3844" s="194" t="str">
        <f t="shared" ref="AL3844:AM3844" si="16987">IFERROR((AL3843-AL3842)/AL3843*100%,"")</f>
        <v/>
      </c>
      <c r="AM3844" s="228" t="str">
        <f t="shared" si="16987"/>
        <v/>
      </c>
    </row>
    <row r="3845" spans="1:39" customFormat="1" outlineLevel="1">
      <c r="A3845" t="str">
        <f>B3842&amp;C3845</f>
        <v>Surname, Forename3</v>
      </c>
      <c r="B3845" s="256"/>
      <c r="C3845" s="123">
        <v>3</v>
      </c>
      <c r="D3845" s="26" t="s">
        <v>22</v>
      </c>
      <c r="E3845" s="103"/>
      <c r="F3845" s="103"/>
      <c r="G3845" s="103"/>
      <c r="H3845" s="15"/>
      <c r="I3845" s="16"/>
      <c r="J3845" s="17"/>
      <c r="K3845" s="94"/>
      <c r="L3845" s="94"/>
      <c r="M3845" s="94"/>
      <c r="N3845" s="94"/>
      <c r="O3845" s="94"/>
      <c r="P3845" s="94"/>
      <c r="Q3845" s="17" t="str">
        <f>IF(SUM(K3845:P3845)=0,"",SUM(K3845:P3845))</f>
        <v/>
      </c>
      <c r="R3845" s="94"/>
      <c r="S3845" s="94"/>
      <c r="T3845" s="17" t="str">
        <f>IF(SUM(R3845:S3845)=0,"",SUM(R3845:S3845))</f>
        <v/>
      </c>
      <c r="U3845" s="17"/>
      <c r="V3845" s="94"/>
      <c r="W3845" s="17"/>
      <c r="X3845" s="94" t="str">
        <f>IFERROR(AVERAGE(V3845:W3845),"")</f>
        <v/>
      </c>
      <c r="Y3845" s="17"/>
      <c r="Z3845" s="17"/>
      <c r="AA3845" s="71"/>
      <c r="AB3845" s="17"/>
      <c r="AC3845" s="190" t="str">
        <f>IF(J3845="","",IF(J3845&lt;&gt;0,INT(25.4347*POWER((18-J3845),1.81)),0))</f>
        <v/>
      </c>
      <c r="AD3845" s="190" t="str">
        <f>IFERROR(IF(Q3845&lt;&gt;0,INT(0.14354*POWER(((10*Q3845)-220),1.4)),0),"")</f>
        <v/>
      </c>
      <c r="AE3845" s="190" t="str">
        <f>IFERROR(IF(T3845&lt;&gt;0,INT(51.39*POWER((T3845-1.5),1.05)),0),"")</f>
        <v/>
      </c>
      <c r="AF3845" s="190">
        <f>IF(U3845&lt;&gt;0,INT(0.8465*POWER(((100*U3845)-75),1.42)),0)</f>
        <v>0</v>
      </c>
      <c r="AG3845" s="190" t="str">
        <f>IFERROR(IF(X3845&lt;&gt;0,INT(1.53775*POWER((82-X3845),1.81)),0),"")</f>
        <v/>
      </c>
      <c r="AH3845" s="190" t="str">
        <f>IF(Y3845="","",IF(Y3845&lt;&gt;0,INT(5.74352*POWER((28.5-Y3845),1.92)),0))</f>
        <v/>
      </c>
      <c r="AI3845" s="190">
        <f>IF(Z3845&lt;&gt;0,INT(12.91*POWER((Z3845-4),1.1)),0)</f>
        <v>0</v>
      </c>
      <c r="AJ3845" s="190" t="str">
        <f>IF(AA3845="","",IF(AA3845&lt;&gt;0,INT(0.2797*POWER(((100*AA3845)),1.35)),0))</f>
        <v/>
      </c>
      <c r="AK3845" s="191" t="str">
        <f>IF(AB3845="","",IF(AB3845&lt;&gt;0,INT(100.14*POWER((AB3845-1),1.08)),0))</f>
        <v/>
      </c>
      <c r="AL3845" s="192">
        <f>COUNT(J3845,Q3845,T3845,X3845,Y3845,AA3845,AB3845)</f>
        <v>0</v>
      </c>
      <c r="AM3845" s="193" t="str">
        <f>IF(AL3845=0,"",SUM(AC3845:AK3845))</f>
        <v/>
      </c>
    </row>
    <row r="3846" spans="1:39" customFormat="1" outlineLevel="1">
      <c r="B3846" s="256"/>
      <c r="C3846" s="124" t="s">
        <v>65</v>
      </c>
      <c r="D3846" s="103"/>
      <c r="E3846" s="103"/>
      <c r="F3846" s="103"/>
      <c r="G3846" s="103"/>
      <c r="H3846" s="104"/>
      <c r="I3846" s="105"/>
      <c r="J3846" s="107" t="str">
        <f>IFERROR((J3843-J3845)/J3845*100%,"")</f>
        <v/>
      </c>
      <c r="K3846" s="107" t="str">
        <f t="shared" ref="K3846:T3846" si="16988">IFERROR((K3845-K3843)/K3845*100%,"")</f>
        <v/>
      </c>
      <c r="L3846" s="107" t="str">
        <f t="shared" si="16988"/>
        <v/>
      </c>
      <c r="M3846" s="107" t="str">
        <f t="shared" si="16988"/>
        <v/>
      </c>
      <c r="N3846" s="107" t="str">
        <f t="shared" si="16988"/>
        <v/>
      </c>
      <c r="O3846" s="107" t="str">
        <f t="shared" si="16988"/>
        <v/>
      </c>
      <c r="P3846" s="107" t="str">
        <f t="shared" si="16988"/>
        <v/>
      </c>
      <c r="Q3846" s="107" t="str">
        <f t="shared" si="16988"/>
        <v/>
      </c>
      <c r="R3846" s="107" t="str">
        <f t="shared" si="16988"/>
        <v/>
      </c>
      <c r="S3846" s="107" t="str">
        <f t="shared" si="16988"/>
        <v/>
      </c>
      <c r="T3846" s="107" t="str">
        <f t="shared" si="16988"/>
        <v/>
      </c>
      <c r="U3846" s="107" t="str">
        <f t="shared" ref="U3846" si="16989">IFERROR((U3845-U3844)/U3845*100%,"")</f>
        <v/>
      </c>
      <c r="V3846" s="107" t="str">
        <f>IFERROR((V3843-V3845)/V3845*100%,"")</f>
        <v/>
      </c>
      <c r="W3846" s="107" t="str">
        <f>IFERROR((W3843-W3845)/W3845*100%,"")</f>
        <v/>
      </c>
      <c r="X3846" s="107" t="str">
        <f>IFERROR((X3843-X3845)/X3845*100%,"")</f>
        <v/>
      </c>
      <c r="Y3846" s="107" t="str">
        <f>IFERROR((Y3843-Y3845)/Y3845*100%,"")</f>
        <v/>
      </c>
      <c r="Z3846" s="107" t="str">
        <f t="shared" ref="Z3846" si="16990">IFERROR((Z3845-Z3844)/Z3845*100%,"")</f>
        <v/>
      </c>
      <c r="AA3846" s="107" t="str">
        <f>IFERROR((AA3845-AA3843)/AA3845*100%,"")</f>
        <v/>
      </c>
      <c r="AB3846" s="107" t="str">
        <f>IFERROR((AB3845-AB3843)/AB3845*100%,"")</f>
        <v/>
      </c>
      <c r="AC3846" s="194" t="str">
        <f t="shared" ref="AC3846" si="16991">IFERROR((AC3845-AC3844)/AC3845*100%,"")</f>
        <v/>
      </c>
      <c r="AD3846" s="194" t="str">
        <f t="shared" ref="AD3846" si="16992">IFERROR((AD3845-AD3844)/AD3845*100%,"")</f>
        <v/>
      </c>
      <c r="AE3846" s="194" t="str">
        <f t="shared" ref="AE3846" si="16993">IFERROR((AE3845-AE3844)/AE3845*100%,"")</f>
        <v/>
      </c>
      <c r="AF3846" s="194" t="str">
        <f t="shared" ref="AF3846" si="16994">IFERROR((AF3845-AF3844)/AF3845*100%,"")</f>
        <v/>
      </c>
      <c r="AG3846" s="194" t="str">
        <f t="shared" ref="AG3846" si="16995">IFERROR((AG3845-AG3844)/AG3845*100%,"")</f>
        <v/>
      </c>
      <c r="AH3846" s="194" t="str">
        <f t="shared" ref="AH3846" si="16996">IFERROR((AH3845-AH3844)/AH3845*100%,"")</f>
        <v/>
      </c>
      <c r="AI3846" s="194" t="str">
        <f t="shared" ref="AI3846" si="16997">IFERROR((AI3845-AI3844)/AI3845*100%,"")</f>
        <v/>
      </c>
      <c r="AJ3846" s="194" t="str">
        <f t="shared" ref="AJ3846" si="16998">IFERROR((AJ3845-AJ3844)/AJ3845*100%,"")</f>
        <v/>
      </c>
      <c r="AK3846" s="194" t="str">
        <f t="shared" ref="AK3846" si="16999">IFERROR((AK3845-AK3844)/AK3845*100%,"")</f>
        <v/>
      </c>
      <c r="AL3846" s="194" t="str">
        <f t="shared" ref="AL3846" si="17000">IFERROR((AL3845-AL3844)/AL3845*100%,"")</f>
        <v/>
      </c>
      <c r="AM3846" s="227" t="str">
        <f>IFERROR((AM3845-AM3843)/AM3845*100%,"")</f>
        <v/>
      </c>
    </row>
    <row r="3847" spans="1:39" customFormat="1" outlineLevel="1">
      <c r="A3847" t="str">
        <f>B3842&amp;C3847</f>
        <v>Surname, Forename4</v>
      </c>
      <c r="B3847" s="256"/>
      <c r="C3847" s="123">
        <v>4</v>
      </c>
      <c r="D3847" s="26" t="s">
        <v>22</v>
      </c>
      <c r="E3847" s="103"/>
      <c r="F3847" s="103"/>
      <c r="G3847" s="103"/>
      <c r="H3847" s="15"/>
      <c r="I3847" s="16"/>
      <c r="J3847" s="17"/>
      <c r="K3847" s="94"/>
      <c r="L3847" s="94"/>
      <c r="M3847" s="94"/>
      <c r="N3847" s="94"/>
      <c r="O3847" s="94"/>
      <c r="P3847" s="94"/>
      <c r="Q3847" s="17" t="str">
        <f>IF(SUM(K3847:P3847)=0,"",SUM(K3847:P3847))</f>
        <v/>
      </c>
      <c r="R3847" s="94"/>
      <c r="S3847" s="94"/>
      <c r="T3847" s="17" t="str">
        <f>IF(SUM(R3847:S3847)=0,"",SUM(R3847:S3847))</f>
        <v/>
      </c>
      <c r="U3847" s="17"/>
      <c r="V3847" s="94"/>
      <c r="W3847" s="17"/>
      <c r="X3847" s="94" t="str">
        <f>IFERROR(AVERAGE(V3847:W3847),"")</f>
        <v/>
      </c>
      <c r="Y3847" s="17"/>
      <c r="Z3847" s="17"/>
      <c r="AA3847" s="71"/>
      <c r="AB3847" s="17"/>
      <c r="AC3847" s="190" t="str">
        <f>IF(J3847="","",IF(J3847&lt;&gt;0,INT(25.4347*POWER((18-J3847),1.81)),0))</f>
        <v/>
      </c>
      <c r="AD3847" s="190" t="str">
        <f>IFERROR(IF(Q3847&lt;&gt;0,INT(0.14354*POWER(((10*Q3847)-220),1.4)),0),"")</f>
        <v/>
      </c>
      <c r="AE3847" s="190" t="str">
        <f>IFERROR(IF(T3847&lt;&gt;0,INT(51.39*POWER((T3847-1.5),1.05)),0),"")</f>
        <v/>
      </c>
      <c r="AF3847" s="190">
        <f>IF(U3847&lt;&gt;0,INT(0.8465*POWER(((100*U3847)-75),1.42)),0)</f>
        <v>0</v>
      </c>
      <c r="AG3847" s="190" t="str">
        <f>IFERROR(IF(X3847&lt;&gt;0,INT(1.53775*POWER((82-X3847),1.81)),0),"")</f>
        <v/>
      </c>
      <c r="AH3847" s="190" t="str">
        <f>IF(Y3847="","",IF(Y3847&lt;&gt;0,INT(5.74352*POWER((28.5-Y3847),1.92)),0))</f>
        <v/>
      </c>
      <c r="AI3847" s="190">
        <f>IF(Z3847&lt;&gt;0,INT(12.91*POWER((Z3847-4),1.1)),0)</f>
        <v>0</v>
      </c>
      <c r="AJ3847" s="190" t="str">
        <f>IF(AA3847="","",IF(AA3847&lt;&gt;0,INT(0.2797*POWER(((100*AA3847)),1.35)),0))</f>
        <v/>
      </c>
      <c r="AK3847" s="191" t="str">
        <f>IF(AB3847="","",IF(AB3847&lt;&gt;0,INT(100.14*POWER((AB3847-1),1.08)),0))</f>
        <v/>
      </c>
      <c r="AL3847" s="192">
        <f>COUNT(J3847,Q3847,T3847,X3847,Y3847,AA3847,AB3847)</f>
        <v>0</v>
      </c>
      <c r="AM3847" s="193" t="str">
        <f>IF(AL3847=0,"",SUM(AC3847:AK3847))</f>
        <v/>
      </c>
    </row>
    <row r="3848" spans="1:39" customFormat="1" outlineLevel="1">
      <c r="B3848" s="256"/>
      <c r="C3848" s="124" t="s">
        <v>65</v>
      </c>
      <c r="D3848" s="103"/>
      <c r="E3848" s="103"/>
      <c r="F3848" s="103"/>
      <c r="G3848" s="103"/>
      <c r="H3848" s="104"/>
      <c r="I3848" s="105"/>
      <c r="J3848" s="107" t="str">
        <f>IFERROR((J3845-J3847)/J3847*100%,"")</f>
        <v/>
      </c>
      <c r="K3848" s="107" t="str">
        <f t="shared" ref="K3848:T3848" si="17001">IFERROR((K3847-K3845)/K3847*100%,"")</f>
        <v/>
      </c>
      <c r="L3848" s="107" t="str">
        <f t="shared" si="17001"/>
        <v/>
      </c>
      <c r="M3848" s="107" t="str">
        <f t="shared" si="17001"/>
        <v/>
      </c>
      <c r="N3848" s="107" t="str">
        <f t="shared" si="17001"/>
        <v/>
      </c>
      <c r="O3848" s="107" t="str">
        <f t="shared" si="17001"/>
        <v/>
      </c>
      <c r="P3848" s="107" t="str">
        <f t="shared" si="17001"/>
        <v/>
      </c>
      <c r="Q3848" s="107" t="str">
        <f t="shared" si="17001"/>
        <v/>
      </c>
      <c r="R3848" s="107" t="str">
        <f t="shared" si="17001"/>
        <v/>
      </c>
      <c r="S3848" s="107" t="str">
        <f t="shared" si="17001"/>
        <v/>
      </c>
      <c r="T3848" s="107" t="str">
        <f t="shared" si="17001"/>
        <v/>
      </c>
      <c r="U3848" s="107" t="str">
        <f t="shared" ref="U3848" si="17002">IFERROR((U3847-U3846)/U3847*100%,"")</f>
        <v/>
      </c>
      <c r="V3848" s="107" t="str">
        <f>IFERROR((V3845-V3847)/V3847*100%,"")</f>
        <v/>
      </c>
      <c r="W3848" s="107" t="str">
        <f>IFERROR((W3845-W3847)/W3847*100%,"")</f>
        <v/>
      </c>
      <c r="X3848" s="107" t="str">
        <f>IFERROR((X3845-X3847)/X3847*100%,"")</f>
        <v/>
      </c>
      <c r="Y3848" s="107" t="str">
        <f>IFERROR((Y3845-Y3847)/Y3847*100%,"")</f>
        <v/>
      </c>
      <c r="Z3848" s="107" t="str">
        <f t="shared" ref="Z3848" si="17003">IFERROR((Z3847-Z3846)/Z3847*100%,"")</f>
        <v/>
      </c>
      <c r="AA3848" s="107" t="str">
        <f>IFERROR((AA3847-AA3845)/AA3847*100%,"")</f>
        <v/>
      </c>
      <c r="AB3848" s="107" t="str">
        <f>IFERROR((AB3847-AB3845)/AB3847*100%,"")</f>
        <v/>
      </c>
      <c r="AC3848" s="194" t="str">
        <f t="shared" ref="AC3848" si="17004">IFERROR((AC3847-AC3846)/AC3847*100%,"")</f>
        <v/>
      </c>
      <c r="AD3848" s="194" t="str">
        <f t="shared" ref="AD3848" si="17005">IFERROR((AD3847-AD3846)/AD3847*100%,"")</f>
        <v/>
      </c>
      <c r="AE3848" s="194" t="str">
        <f t="shared" ref="AE3848" si="17006">IFERROR((AE3847-AE3846)/AE3847*100%,"")</f>
        <v/>
      </c>
      <c r="AF3848" s="194" t="str">
        <f t="shared" ref="AF3848" si="17007">IFERROR((AF3847-AF3846)/AF3847*100%,"")</f>
        <v/>
      </c>
      <c r="AG3848" s="194" t="str">
        <f t="shared" ref="AG3848" si="17008">IFERROR((AG3847-AG3846)/AG3847*100%,"")</f>
        <v/>
      </c>
      <c r="AH3848" s="194" t="str">
        <f t="shared" ref="AH3848" si="17009">IFERROR((AH3847-AH3846)/AH3847*100%,"")</f>
        <v/>
      </c>
      <c r="AI3848" s="194" t="str">
        <f t="shared" ref="AI3848" si="17010">IFERROR((AI3847-AI3846)/AI3847*100%,"")</f>
        <v/>
      </c>
      <c r="AJ3848" s="194" t="str">
        <f t="shared" ref="AJ3848" si="17011">IFERROR((AJ3847-AJ3846)/AJ3847*100%,"")</f>
        <v/>
      </c>
      <c r="AK3848" s="194" t="str">
        <f t="shared" ref="AK3848" si="17012">IFERROR((AK3847-AK3846)/AK3847*100%,"")</f>
        <v/>
      </c>
      <c r="AL3848" s="194" t="str">
        <f t="shared" ref="AL3848" si="17013">IFERROR((AL3847-AL3846)/AL3847*100%,"")</f>
        <v/>
      </c>
      <c r="AM3848" s="227" t="str">
        <f>IFERROR((AM3847-AM3845)/AM3847*100%,"")</f>
        <v/>
      </c>
    </row>
    <row r="3849" spans="1:39" customFormat="1" outlineLevel="1">
      <c r="A3849" t="str">
        <f>B3842&amp;C3849</f>
        <v>Surname, Forename5</v>
      </c>
      <c r="B3849" s="256"/>
      <c r="C3849" s="123">
        <v>5</v>
      </c>
      <c r="D3849" s="26" t="s">
        <v>22</v>
      </c>
      <c r="E3849" s="103"/>
      <c r="F3849" s="103"/>
      <c r="G3849" s="103"/>
      <c r="H3849" s="15"/>
      <c r="I3849" s="16"/>
      <c r="J3849" s="17"/>
      <c r="K3849" s="94"/>
      <c r="L3849" s="94"/>
      <c r="M3849" s="94"/>
      <c r="N3849" s="94"/>
      <c r="O3849" s="94"/>
      <c r="P3849" s="94"/>
      <c r="Q3849" s="17" t="str">
        <f>IF(SUM(K3849:P3849)=0,"",SUM(K3849:P3849))</f>
        <v/>
      </c>
      <c r="R3849" s="94"/>
      <c r="S3849" s="94"/>
      <c r="T3849" s="17" t="str">
        <f>IF(SUM(R3849:S3849)=0,"",SUM(R3849:S3849))</f>
        <v/>
      </c>
      <c r="U3849" s="17"/>
      <c r="V3849" s="94"/>
      <c r="W3849" s="17"/>
      <c r="X3849" s="94" t="str">
        <f>IFERROR(AVERAGE(V3849:W3849),"")</f>
        <v/>
      </c>
      <c r="Y3849" s="17"/>
      <c r="Z3849" s="17"/>
      <c r="AA3849" s="71"/>
      <c r="AB3849" s="17"/>
      <c r="AC3849" s="190" t="str">
        <f>IF(J3849="","",IF(J3849&lt;&gt;0,INT(25.4347*POWER((18-J3849),1.81)),0))</f>
        <v/>
      </c>
      <c r="AD3849" s="190" t="str">
        <f>IFERROR(IF(Q3849&lt;&gt;0,INT(0.14354*POWER(((10*Q3849)-220),1.4)),0),"")</f>
        <v/>
      </c>
      <c r="AE3849" s="190" t="str">
        <f>IFERROR(IF(T3849&lt;&gt;0,INT(51.39*POWER((T3849-1.5),1.05)),0),"")</f>
        <v/>
      </c>
      <c r="AF3849" s="190">
        <f>IF(U3849&lt;&gt;0,INT(0.8465*POWER(((100*U3849)-75),1.42)),0)</f>
        <v>0</v>
      </c>
      <c r="AG3849" s="190" t="str">
        <f>IFERROR(IF(X3849&lt;&gt;0,INT(1.53775*POWER((82-X3849),1.81)),0),"")</f>
        <v/>
      </c>
      <c r="AH3849" s="190" t="str">
        <f>IF(Y3849="","",IF(Y3849&lt;&gt;0,INT(5.74352*POWER((28.5-Y3849),1.92)),0))</f>
        <v/>
      </c>
      <c r="AI3849" s="190">
        <f>IF(Z3849&lt;&gt;0,INT(12.91*POWER((Z3849-4),1.1)),0)</f>
        <v>0</v>
      </c>
      <c r="AJ3849" s="190" t="str">
        <f>IF(AA3849="","",IF(AA3849&lt;&gt;0,INT(0.2797*POWER(((100*AA3849)),1.35)),0))</f>
        <v/>
      </c>
      <c r="AK3849" s="191" t="str">
        <f>IF(AB3849="","",IF(AB3849&lt;&gt;0,INT(100.14*POWER((AB3849-1),1.08)),0))</f>
        <v/>
      </c>
      <c r="AL3849" s="192">
        <f>COUNT(J3849,Q3849,T3849,X3849,Y3849,AA3849,AB3849)</f>
        <v>0</v>
      </c>
      <c r="AM3849" s="193" t="str">
        <f>IF(AL3849=0,"",SUM(AC3849:AK3849))</f>
        <v/>
      </c>
    </row>
    <row r="3850" spans="1:39" customFormat="1" outlineLevel="1">
      <c r="B3850" s="256"/>
      <c r="C3850" s="124" t="s">
        <v>65</v>
      </c>
      <c r="D3850" s="103"/>
      <c r="E3850" s="103"/>
      <c r="F3850" s="103"/>
      <c r="G3850" s="103"/>
      <c r="H3850" s="104"/>
      <c r="I3850" s="105"/>
      <c r="J3850" s="107" t="str">
        <f>IFERROR((J3847-J3849)/J3849*100%,"")</f>
        <v/>
      </c>
      <c r="K3850" s="107" t="str">
        <f t="shared" ref="K3850:T3850" si="17014">IFERROR((K3849-K3847)/K3849*100%,"")</f>
        <v/>
      </c>
      <c r="L3850" s="107" t="str">
        <f t="shared" si="17014"/>
        <v/>
      </c>
      <c r="M3850" s="107" t="str">
        <f t="shared" si="17014"/>
        <v/>
      </c>
      <c r="N3850" s="107" t="str">
        <f t="shared" si="17014"/>
        <v/>
      </c>
      <c r="O3850" s="107" t="str">
        <f t="shared" si="17014"/>
        <v/>
      </c>
      <c r="P3850" s="107" t="str">
        <f t="shared" si="17014"/>
        <v/>
      </c>
      <c r="Q3850" s="107" t="str">
        <f t="shared" si="17014"/>
        <v/>
      </c>
      <c r="R3850" s="107" t="str">
        <f t="shared" si="17014"/>
        <v/>
      </c>
      <c r="S3850" s="107" t="str">
        <f t="shared" si="17014"/>
        <v/>
      </c>
      <c r="T3850" s="107" t="str">
        <f t="shared" si="17014"/>
        <v/>
      </c>
      <c r="U3850" s="107" t="str">
        <f t="shared" ref="U3850" si="17015">IFERROR((U3849-U3848)/U3849*100%,"")</f>
        <v/>
      </c>
      <c r="V3850" s="107" t="str">
        <f>IFERROR((V3847-V3849)/V3849*100%,"")</f>
        <v/>
      </c>
      <c r="W3850" s="107" t="str">
        <f>IFERROR((W3847-W3849)/W3849*100%,"")</f>
        <v/>
      </c>
      <c r="X3850" s="107" t="str">
        <f>IFERROR((X3847-X3849)/X3849*100%,"")</f>
        <v/>
      </c>
      <c r="Y3850" s="107" t="str">
        <f>IFERROR((Y3847-Y3849)/Y3849*100%,"")</f>
        <v/>
      </c>
      <c r="Z3850" s="107" t="str">
        <f t="shared" ref="Z3850" si="17016">IFERROR((Z3849-Z3848)/Z3849*100%,"")</f>
        <v/>
      </c>
      <c r="AA3850" s="107" t="str">
        <f>IFERROR((AA3849-AA3847)/AA3849*100%,"")</f>
        <v/>
      </c>
      <c r="AB3850" s="107" t="str">
        <f>IFERROR((AB3849-AB3847)/AB3849*100%,"")</f>
        <v/>
      </c>
      <c r="AC3850" s="194" t="str">
        <f t="shared" ref="AC3850" si="17017">IFERROR((AC3849-AC3848)/AC3849*100%,"")</f>
        <v/>
      </c>
      <c r="AD3850" s="194" t="str">
        <f t="shared" ref="AD3850" si="17018">IFERROR((AD3849-AD3848)/AD3849*100%,"")</f>
        <v/>
      </c>
      <c r="AE3850" s="194" t="str">
        <f t="shared" ref="AE3850" si="17019">IFERROR((AE3849-AE3848)/AE3849*100%,"")</f>
        <v/>
      </c>
      <c r="AF3850" s="194" t="str">
        <f t="shared" ref="AF3850" si="17020">IFERROR((AF3849-AF3848)/AF3849*100%,"")</f>
        <v/>
      </c>
      <c r="AG3850" s="194" t="str">
        <f t="shared" ref="AG3850" si="17021">IFERROR((AG3849-AG3848)/AG3849*100%,"")</f>
        <v/>
      </c>
      <c r="AH3850" s="194" t="str">
        <f t="shared" ref="AH3850" si="17022">IFERROR((AH3849-AH3848)/AH3849*100%,"")</f>
        <v/>
      </c>
      <c r="AI3850" s="194" t="str">
        <f t="shared" ref="AI3850" si="17023">IFERROR((AI3849-AI3848)/AI3849*100%,"")</f>
        <v/>
      </c>
      <c r="AJ3850" s="194" t="str">
        <f t="shared" ref="AJ3850" si="17024">IFERROR((AJ3849-AJ3848)/AJ3849*100%,"")</f>
        <v/>
      </c>
      <c r="AK3850" s="194" t="str">
        <f t="shared" ref="AK3850" si="17025">IFERROR((AK3849-AK3848)/AK3849*100%,"")</f>
        <v/>
      </c>
      <c r="AL3850" s="194" t="str">
        <f t="shared" ref="AL3850" si="17026">IFERROR((AL3849-AL3848)/AL3849*100%,"")</f>
        <v/>
      </c>
      <c r="AM3850" s="227" t="str">
        <f>IFERROR((AM3849-AM3847)/AM3849*100%,"")</f>
        <v/>
      </c>
    </row>
    <row r="3851" spans="1:39" customFormat="1" outlineLevel="1">
      <c r="A3851" t="str">
        <f>B3842&amp;C3851</f>
        <v>Surname, Forename6</v>
      </c>
      <c r="B3851" s="256"/>
      <c r="C3851" s="123">
        <v>6</v>
      </c>
      <c r="D3851" s="26" t="s">
        <v>22</v>
      </c>
      <c r="E3851" s="103"/>
      <c r="F3851" s="103"/>
      <c r="G3851" s="103"/>
      <c r="H3851" s="15"/>
      <c r="I3851" s="16"/>
      <c r="J3851" s="17"/>
      <c r="K3851" s="94"/>
      <c r="L3851" s="94"/>
      <c r="M3851" s="94"/>
      <c r="N3851" s="94"/>
      <c r="O3851" s="94"/>
      <c r="P3851" s="94"/>
      <c r="Q3851" s="17" t="str">
        <f>IF(SUM(K3851:P3851)=0,"",SUM(K3851:P3851))</f>
        <v/>
      </c>
      <c r="R3851" s="94"/>
      <c r="S3851" s="94"/>
      <c r="T3851" s="17" t="str">
        <f>IF(SUM(R3851:S3851)=0,"",SUM(R3851:S3851))</f>
        <v/>
      </c>
      <c r="U3851" s="17"/>
      <c r="V3851" s="94"/>
      <c r="W3851" s="17"/>
      <c r="X3851" s="94" t="str">
        <f>IFERROR(AVERAGE(V3851:W3851),"")</f>
        <v/>
      </c>
      <c r="Y3851" s="17"/>
      <c r="Z3851" s="17"/>
      <c r="AA3851" s="71"/>
      <c r="AB3851" s="17"/>
      <c r="AC3851" s="190" t="str">
        <f>IF(J3851="","",IF(J3851&lt;&gt;0,INT(25.4347*POWER((18-J3851),1.81)),0))</f>
        <v/>
      </c>
      <c r="AD3851" s="190" t="str">
        <f>IFERROR(IF(Q3851&lt;&gt;0,INT(0.14354*POWER(((10*Q3851)-220),1.4)),0),"")</f>
        <v/>
      </c>
      <c r="AE3851" s="190" t="str">
        <f>IFERROR(IF(T3851&lt;&gt;0,INT(51.39*POWER((T3851-1.5),1.05)),0),"")</f>
        <v/>
      </c>
      <c r="AF3851" s="190">
        <f>IF(U3851&lt;&gt;0,INT(0.8465*POWER(((100*U3851)-75),1.42)),0)</f>
        <v>0</v>
      </c>
      <c r="AG3851" s="190" t="str">
        <f>IFERROR(IF(X3851&lt;&gt;0,INT(1.53775*POWER((82-X3851),1.81)),0),"")</f>
        <v/>
      </c>
      <c r="AH3851" s="190" t="str">
        <f>IF(Y3851="","",IF(Y3851&lt;&gt;0,INT(5.74352*POWER((28.5-Y3851),1.92)),0))</f>
        <v/>
      </c>
      <c r="AI3851" s="190">
        <f>IF(Z3851&lt;&gt;0,INT(12.91*POWER((Z3851-4),1.1)),0)</f>
        <v>0</v>
      </c>
      <c r="AJ3851" s="190" t="str">
        <f>IF(AA3851="","",IF(AA3851&lt;&gt;0,INT(0.2797*POWER(((100*AA3851)),1.35)),0))</f>
        <v/>
      </c>
      <c r="AK3851" s="191" t="str">
        <f>IF(AB3851="","",IF(AB3851&lt;&gt;0,INT(100.14*POWER((AB3851-1),1.08)),0))</f>
        <v/>
      </c>
      <c r="AL3851" s="192">
        <f>COUNT(J3851,Q3851,T3851,X3851,Y3851,AA3851,AB3851)</f>
        <v>0</v>
      </c>
      <c r="AM3851" s="193" t="str">
        <f>IF(AL3851=0,"",SUM(AC3851:AK3851))</f>
        <v/>
      </c>
    </row>
    <row r="3852" spans="1:39" customFormat="1" outlineLevel="1">
      <c r="B3852" s="256"/>
      <c r="C3852" s="124" t="s">
        <v>65</v>
      </c>
      <c r="D3852" s="103"/>
      <c r="E3852" s="103"/>
      <c r="F3852" s="103"/>
      <c r="G3852" s="103"/>
      <c r="H3852" s="104"/>
      <c r="I3852" s="105"/>
      <c r="J3852" s="107" t="str">
        <f>IFERROR((J3849-J3851)/J3851*100%,"")</f>
        <v/>
      </c>
      <c r="K3852" s="107" t="str">
        <f t="shared" ref="K3852:T3852" si="17027">IFERROR((K3851-K3849)/K3851*100%,"")</f>
        <v/>
      </c>
      <c r="L3852" s="107" t="str">
        <f t="shared" si="17027"/>
        <v/>
      </c>
      <c r="M3852" s="107" t="str">
        <f t="shared" si="17027"/>
        <v/>
      </c>
      <c r="N3852" s="107" t="str">
        <f t="shared" si="17027"/>
        <v/>
      </c>
      <c r="O3852" s="107" t="str">
        <f t="shared" si="17027"/>
        <v/>
      </c>
      <c r="P3852" s="107" t="str">
        <f t="shared" si="17027"/>
        <v/>
      </c>
      <c r="Q3852" s="107" t="str">
        <f t="shared" si="17027"/>
        <v/>
      </c>
      <c r="R3852" s="107" t="str">
        <f t="shared" si="17027"/>
        <v/>
      </c>
      <c r="S3852" s="107" t="str">
        <f t="shared" si="17027"/>
        <v/>
      </c>
      <c r="T3852" s="107" t="str">
        <f t="shared" si="17027"/>
        <v/>
      </c>
      <c r="U3852" s="107" t="str">
        <f t="shared" ref="U3852" si="17028">IFERROR((U3851-U3850)/U3851*100%,"")</f>
        <v/>
      </c>
      <c r="V3852" s="107" t="str">
        <f>IFERROR((V3849-V3851)/V3851*100%,"")</f>
        <v/>
      </c>
      <c r="W3852" s="107" t="str">
        <f>IFERROR((W3849-W3851)/W3851*100%,"")</f>
        <v/>
      </c>
      <c r="X3852" s="107" t="str">
        <f>IFERROR((X3849-X3851)/X3851*100%,"")</f>
        <v/>
      </c>
      <c r="Y3852" s="107" t="str">
        <f>IFERROR((Y3849-Y3851)/Y3851*100%,"")</f>
        <v/>
      </c>
      <c r="Z3852" s="107" t="str">
        <f t="shared" ref="Z3852" si="17029">IFERROR((Z3851-Z3850)/Z3851*100%,"")</f>
        <v/>
      </c>
      <c r="AA3852" s="107" t="str">
        <f>IFERROR((AA3851-AA3849)/AA3851*100%,"")</f>
        <v/>
      </c>
      <c r="AB3852" s="107" t="str">
        <f>IFERROR((AB3851-AB3849)/AB3851*100%,"")</f>
        <v/>
      </c>
      <c r="AC3852" s="194" t="str">
        <f t="shared" ref="AC3852" si="17030">IFERROR((AC3851-AC3850)/AC3851*100%,"")</f>
        <v/>
      </c>
      <c r="AD3852" s="194" t="str">
        <f t="shared" ref="AD3852" si="17031">IFERROR((AD3851-AD3850)/AD3851*100%,"")</f>
        <v/>
      </c>
      <c r="AE3852" s="194" t="str">
        <f t="shared" ref="AE3852" si="17032">IFERROR((AE3851-AE3850)/AE3851*100%,"")</f>
        <v/>
      </c>
      <c r="AF3852" s="194" t="str">
        <f t="shared" ref="AF3852" si="17033">IFERROR((AF3851-AF3850)/AF3851*100%,"")</f>
        <v/>
      </c>
      <c r="AG3852" s="194" t="str">
        <f t="shared" ref="AG3852" si="17034">IFERROR((AG3851-AG3850)/AG3851*100%,"")</f>
        <v/>
      </c>
      <c r="AH3852" s="194" t="str">
        <f t="shared" ref="AH3852" si="17035">IFERROR((AH3851-AH3850)/AH3851*100%,"")</f>
        <v/>
      </c>
      <c r="AI3852" s="194" t="str">
        <f t="shared" ref="AI3852" si="17036">IFERROR((AI3851-AI3850)/AI3851*100%,"")</f>
        <v/>
      </c>
      <c r="AJ3852" s="194" t="str">
        <f t="shared" ref="AJ3852" si="17037">IFERROR((AJ3851-AJ3850)/AJ3851*100%,"")</f>
        <v/>
      </c>
      <c r="AK3852" s="194" t="str">
        <f t="shared" ref="AK3852" si="17038">IFERROR((AK3851-AK3850)/AK3851*100%,"")</f>
        <v/>
      </c>
      <c r="AL3852" s="194" t="str">
        <f t="shared" ref="AL3852" si="17039">IFERROR((AL3851-AL3850)/AL3851*100%,"")</f>
        <v/>
      </c>
      <c r="AM3852" s="227" t="str">
        <f>IFERROR((AM3851-AM3849)/AM3851*100%,"")</f>
        <v/>
      </c>
    </row>
    <row r="3853" spans="1:39" customFormat="1" outlineLevel="1">
      <c r="A3853" t="str">
        <f>B3842&amp;C3853</f>
        <v>Surname, Forename7</v>
      </c>
      <c r="B3853" s="256"/>
      <c r="C3853" s="123">
        <v>7</v>
      </c>
      <c r="D3853" s="26" t="s">
        <v>22</v>
      </c>
      <c r="E3853" s="103"/>
      <c r="F3853" s="103"/>
      <c r="G3853" s="103"/>
      <c r="H3853" s="15"/>
      <c r="I3853" s="16"/>
      <c r="J3853" s="17"/>
      <c r="K3853" s="94"/>
      <c r="L3853" s="94"/>
      <c r="M3853" s="94"/>
      <c r="N3853" s="94"/>
      <c r="O3853" s="94"/>
      <c r="P3853" s="94"/>
      <c r="Q3853" s="17" t="str">
        <f>IF(SUM(K3853:P3853)=0,"",SUM(K3853:P3853))</f>
        <v/>
      </c>
      <c r="R3853" s="94"/>
      <c r="S3853" s="94"/>
      <c r="T3853" s="17" t="str">
        <f>IF(SUM(R3853:S3853)=0,"",SUM(R3853:S3853))</f>
        <v/>
      </c>
      <c r="U3853" s="17"/>
      <c r="V3853" s="94"/>
      <c r="W3853" s="17"/>
      <c r="X3853" s="94" t="str">
        <f>IFERROR(AVERAGE(V3853:W3853),"")</f>
        <v/>
      </c>
      <c r="Y3853" s="17"/>
      <c r="Z3853" s="17"/>
      <c r="AA3853" s="71"/>
      <c r="AB3853" s="17"/>
      <c r="AC3853" s="190" t="str">
        <f>IF(J3853="","",IF(J3853&lt;&gt;0,INT(25.4347*POWER((18-J3853),1.81)),0))</f>
        <v/>
      </c>
      <c r="AD3853" s="190" t="str">
        <f>IFERROR(IF(Q3853&lt;&gt;0,INT(0.14354*POWER(((10*Q3853)-220),1.4)),0),"")</f>
        <v/>
      </c>
      <c r="AE3853" s="190" t="str">
        <f>IFERROR(IF(T3853&lt;&gt;0,INT(51.39*POWER((T3853-1.5),1.05)),0),"")</f>
        <v/>
      </c>
      <c r="AF3853" s="190">
        <f>IF(U3853&lt;&gt;0,INT(0.8465*POWER(((100*U3853)-75),1.42)),0)</f>
        <v>0</v>
      </c>
      <c r="AG3853" s="190" t="str">
        <f>IFERROR(IF(X3853&lt;&gt;0,INT(1.53775*POWER((82-X3853),1.81)),0),"")</f>
        <v/>
      </c>
      <c r="AH3853" s="190" t="str">
        <f>IF(Y3853="","",IF(Y3853&lt;&gt;0,INT(5.74352*POWER((28.5-Y3853),1.92)),0))</f>
        <v/>
      </c>
      <c r="AI3853" s="190">
        <f>IF(Z3853&lt;&gt;0,INT(12.91*POWER((Z3853-4),1.1)),0)</f>
        <v>0</v>
      </c>
      <c r="AJ3853" s="190" t="str">
        <f>IF(AA3853="","",IF(AA3853&lt;&gt;0,INT(0.2797*POWER(((100*AA3853)),1.35)),0))</f>
        <v/>
      </c>
      <c r="AK3853" s="191" t="str">
        <f>IF(AB3853="","",IF(AB3853&lt;&gt;0,INT(100.14*POWER((AB3853-1),1.08)),0))</f>
        <v/>
      </c>
      <c r="AL3853" s="192">
        <f>COUNT(J3853,Q3853,T3853,X3853,Y3853,AA3853,AB3853)</f>
        <v>0</v>
      </c>
      <c r="AM3853" s="193" t="str">
        <f>IF(AL3853=0,"",SUM(AC3853:AK3853))</f>
        <v/>
      </c>
    </row>
    <row r="3854" spans="1:39" customFormat="1" outlineLevel="1">
      <c r="B3854" s="256"/>
      <c r="C3854" s="124" t="s">
        <v>65</v>
      </c>
      <c r="D3854" s="103"/>
      <c r="E3854" s="103"/>
      <c r="F3854" s="103"/>
      <c r="G3854" s="103"/>
      <c r="H3854" s="104"/>
      <c r="I3854" s="105"/>
      <c r="J3854" s="107" t="str">
        <f>IFERROR((J3851-J3853)/J3853*100%,"")</f>
        <v/>
      </c>
      <c r="K3854" s="107" t="str">
        <f t="shared" ref="K3854:T3854" si="17040">IFERROR((K3853-K3851)/K3853*100%,"")</f>
        <v/>
      </c>
      <c r="L3854" s="107" t="str">
        <f t="shared" si="17040"/>
        <v/>
      </c>
      <c r="M3854" s="107" t="str">
        <f t="shared" si="17040"/>
        <v/>
      </c>
      <c r="N3854" s="107" t="str">
        <f t="shared" si="17040"/>
        <v/>
      </c>
      <c r="O3854" s="107" t="str">
        <f t="shared" si="17040"/>
        <v/>
      </c>
      <c r="P3854" s="107" t="str">
        <f t="shared" si="17040"/>
        <v/>
      </c>
      <c r="Q3854" s="107" t="str">
        <f t="shared" si="17040"/>
        <v/>
      </c>
      <c r="R3854" s="107" t="str">
        <f t="shared" si="17040"/>
        <v/>
      </c>
      <c r="S3854" s="107" t="str">
        <f t="shared" si="17040"/>
        <v/>
      </c>
      <c r="T3854" s="107" t="str">
        <f t="shared" si="17040"/>
        <v/>
      </c>
      <c r="U3854" s="107" t="str">
        <f t="shared" ref="U3854" si="17041">IFERROR((U3853-U3852)/U3853*100%,"")</f>
        <v/>
      </c>
      <c r="V3854" s="107" t="str">
        <f>IFERROR((V3851-V3853)/V3853*100%,"")</f>
        <v/>
      </c>
      <c r="W3854" s="107" t="str">
        <f>IFERROR((W3851-W3853)/W3853*100%,"")</f>
        <v/>
      </c>
      <c r="X3854" s="107" t="str">
        <f>IFERROR((X3851-X3853)/X3853*100%,"")</f>
        <v/>
      </c>
      <c r="Y3854" s="107" t="str">
        <f>IFERROR((Y3851-Y3853)/Y3853*100%,"")</f>
        <v/>
      </c>
      <c r="Z3854" s="107" t="str">
        <f t="shared" ref="Z3854" si="17042">IFERROR((Z3853-Z3852)/Z3853*100%,"")</f>
        <v/>
      </c>
      <c r="AA3854" s="107" t="str">
        <f>IFERROR((AA3853-AA3851)/AA3853*100%,"")</f>
        <v/>
      </c>
      <c r="AB3854" s="107" t="str">
        <f>IFERROR((AB3853-AB3851)/AB3853*100%,"")</f>
        <v/>
      </c>
      <c r="AC3854" s="194" t="str">
        <f t="shared" ref="AC3854" si="17043">IFERROR((AC3853-AC3852)/AC3853*100%,"")</f>
        <v/>
      </c>
      <c r="AD3854" s="194" t="str">
        <f t="shared" ref="AD3854" si="17044">IFERROR((AD3853-AD3852)/AD3853*100%,"")</f>
        <v/>
      </c>
      <c r="AE3854" s="194" t="str">
        <f t="shared" ref="AE3854" si="17045">IFERROR((AE3853-AE3852)/AE3853*100%,"")</f>
        <v/>
      </c>
      <c r="AF3854" s="194" t="str">
        <f t="shared" ref="AF3854" si="17046">IFERROR((AF3853-AF3852)/AF3853*100%,"")</f>
        <v/>
      </c>
      <c r="AG3854" s="194" t="str">
        <f t="shared" ref="AG3854" si="17047">IFERROR((AG3853-AG3852)/AG3853*100%,"")</f>
        <v/>
      </c>
      <c r="AH3854" s="194" t="str">
        <f t="shared" ref="AH3854" si="17048">IFERROR((AH3853-AH3852)/AH3853*100%,"")</f>
        <v/>
      </c>
      <c r="AI3854" s="194" t="str">
        <f t="shared" ref="AI3854" si="17049">IFERROR((AI3853-AI3852)/AI3853*100%,"")</f>
        <v/>
      </c>
      <c r="AJ3854" s="194" t="str">
        <f t="shared" ref="AJ3854" si="17050">IFERROR((AJ3853-AJ3852)/AJ3853*100%,"")</f>
        <v/>
      </c>
      <c r="AK3854" s="194" t="str">
        <f t="shared" ref="AK3854" si="17051">IFERROR((AK3853-AK3852)/AK3853*100%,"")</f>
        <v/>
      </c>
      <c r="AL3854" s="194" t="str">
        <f t="shared" ref="AL3854" si="17052">IFERROR((AL3853-AL3852)/AL3853*100%,"")</f>
        <v/>
      </c>
      <c r="AM3854" s="227" t="str">
        <f>IFERROR((AM3853-AM3851)/AM3853*100%,"")</f>
        <v/>
      </c>
    </row>
    <row r="3855" spans="1:39" customFormat="1" outlineLevel="1">
      <c r="A3855" t="str">
        <f>B3842&amp;C3855</f>
        <v>Surname, Forename8</v>
      </c>
      <c r="B3855" s="256"/>
      <c r="C3855" s="123">
        <v>8</v>
      </c>
      <c r="D3855" s="26" t="s">
        <v>22</v>
      </c>
      <c r="E3855" s="103"/>
      <c r="F3855" s="103"/>
      <c r="G3855" s="103"/>
      <c r="H3855" s="15"/>
      <c r="I3855" s="16"/>
      <c r="J3855" s="17"/>
      <c r="K3855" s="94"/>
      <c r="L3855" s="94"/>
      <c r="M3855" s="94"/>
      <c r="N3855" s="94"/>
      <c r="O3855" s="94"/>
      <c r="P3855" s="94"/>
      <c r="Q3855" s="17" t="str">
        <f>IF(SUM(K3855:P3855)=0,"",SUM(K3855:P3855))</f>
        <v/>
      </c>
      <c r="R3855" s="94"/>
      <c r="S3855" s="94"/>
      <c r="T3855" s="17" t="str">
        <f>IF(SUM(R3855:S3855)=0,"",SUM(R3855:S3855))</f>
        <v/>
      </c>
      <c r="U3855" s="17"/>
      <c r="V3855" s="94"/>
      <c r="W3855" s="17"/>
      <c r="X3855" s="94" t="str">
        <f>IFERROR(AVERAGE(V3855:W3855),"")</f>
        <v/>
      </c>
      <c r="Y3855" s="17"/>
      <c r="Z3855" s="17"/>
      <c r="AA3855" s="71"/>
      <c r="AB3855" s="17"/>
      <c r="AC3855" s="190" t="str">
        <f>IF(J3855="","",IF(J3855&lt;&gt;0,INT(25.4347*POWER((18-J3855),1.81)),0))</f>
        <v/>
      </c>
      <c r="AD3855" s="190" t="str">
        <f>IFERROR(IF(Q3855&lt;&gt;0,INT(0.14354*POWER(((10*Q3855)-220),1.4)),0),"")</f>
        <v/>
      </c>
      <c r="AE3855" s="190" t="str">
        <f>IFERROR(IF(T3855&lt;&gt;0,INT(51.39*POWER((T3855-1.5),1.05)),0),"")</f>
        <v/>
      </c>
      <c r="AF3855" s="190">
        <f>IF(U3855&lt;&gt;0,INT(0.8465*POWER(((100*U3855)-75),1.42)),0)</f>
        <v>0</v>
      </c>
      <c r="AG3855" s="190" t="str">
        <f>IFERROR(IF(X3855&lt;&gt;0,INT(1.53775*POWER((82-X3855),1.81)),0),"")</f>
        <v/>
      </c>
      <c r="AH3855" s="190" t="str">
        <f>IF(Y3855="","",IF(Y3855&lt;&gt;0,INT(5.74352*POWER((28.5-Y3855),1.92)),0))</f>
        <v/>
      </c>
      <c r="AI3855" s="190">
        <f>IF(Z3855&lt;&gt;0,INT(12.91*POWER((Z3855-4),1.1)),0)</f>
        <v>0</v>
      </c>
      <c r="AJ3855" s="190" t="str">
        <f>IF(AA3855="","",IF(AA3855&lt;&gt;0,INT(0.2797*POWER(((100*AA3855)),1.35)),0))</f>
        <v/>
      </c>
      <c r="AK3855" s="191" t="str">
        <f>IF(AB3855="","",IF(AB3855&lt;&gt;0,INT(100.14*POWER((AB3855-1),1.08)),0))</f>
        <v/>
      </c>
      <c r="AL3855" s="192">
        <f>COUNT(J3855,Q3855,T3855,X3855,Y3855,AA3855,AB3855)</f>
        <v>0</v>
      </c>
      <c r="AM3855" s="193" t="str">
        <f>IF(AL3855=0,"",SUM(AC3855:AK3855))</f>
        <v/>
      </c>
    </row>
    <row r="3856" spans="1:39" customFormat="1" outlineLevel="1">
      <c r="B3856" s="256"/>
      <c r="C3856" s="124" t="s">
        <v>65</v>
      </c>
      <c r="D3856" s="103"/>
      <c r="E3856" s="103"/>
      <c r="F3856" s="103"/>
      <c r="G3856" s="103"/>
      <c r="H3856" s="104"/>
      <c r="I3856" s="105"/>
      <c r="J3856" s="107" t="str">
        <f>IFERROR((J3853-J3855)/J3855*100%,"")</f>
        <v/>
      </c>
      <c r="K3856" s="107" t="str">
        <f t="shared" ref="K3856:T3856" si="17053">IFERROR((K3855-K3853)/K3855*100%,"")</f>
        <v/>
      </c>
      <c r="L3856" s="107" t="str">
        <f t="shared" si="17053"/>
        <v/>
      </c>
      <c r="M3856" s="107" t="str">
        <f t="shared" si="17053"/>
        <v/>
      </c>
      <c r="N3856" s="107" t="str">
        <f t="shared" si="17053"/>
        <v/>
      </c>
      <c r="O3856" s="107" t="str">
        <f t="shared" si="17053"/>
        <v/>
      </c>
      <c r="P3856" s="107" t="str">
        <f t="shared" si="17053"/>
        <v/>
      </c>
      <c r="Q3856" s="107" t="str">
        <f t="shared" si="17053"/>
        <v/>
      </c>
      <c r="R3856" s="107" t="str">
        <f t="shared" si="17053"/>
        <v/>
      </c>
      <c r="S3856" s="107" t="str">
        <f t="shared" si="17053"/>
        <v/>
      </c>
      <c r="T3856" s="107" t="str">
        <f t="shared" si="17053"/>
        <v/>
      </c>
      <c r="U3856" s="107" t="str">
        <f t="shared" ref="U3856" si="17054">IFERROR((U3855-U3854)/U3855*100%,"")</f>
        <v/>
      </c>
      <c r="V3856" s="107" t="str">
        <f>IFERROR((V3853-V3855)/V3855*100%,"")</f>
        <v/>
      </c>
      <c r="W3856" s="107" t="str">
        <f>IFERROR((W3853-W3855)/W3855*100%,"")</f>
        <v/>
      </c>
      <c r="X3856" s="107" t="str">
        <f>IFERROR((X3853-X3855)/X3855*100%,"")</f>
        <v/>
      </c>
      <c r="Y3856" s="107" t="str">
        <f>IFERROR((Y3853-Y3855)/Y3855*100%,"")</f>
        <v/>
      </c>
      <c r="Z3856" s="107" t="str">
        <f t="shared" ref="Z3856" si="17055">IFERROR((Z3855-Z3854)/Z3855*100%,"")</f>
        <v/>
      </c>
      <c r="AA3856" s="107" t="str">
        <f>IFERROR((AA3855-AA3853)/AA3855*100%,"")</f>
        <v/>
      </c>
      <c r="AB3856" s="107" t="str">
        <f>IFERROR((AB3855-AB3853)/AB3855*100%,"")</f>
        <v/>
      </c>
      <c r="AC3856" s="194" t="str">
        <f t="shared" ref="AC3856" si="17056">IFERROR((AC3855-AC3854)/AC3855*100%,"")</f>
        <v/>
      </c>
      <c r="AD3856" s="194" t="str">
        <f t="shared" ref="AD3856" si="17057">IFERROR((AD3855-AD3854)/AD3855*100%,"")</f>
        <v/>
      </c>
      <c r="AE3856" s="194" t="str">
        <f t="shared" ref="AE3856" si="17058">IFERROR((AE3855-AE3854)/AE3855*100%,"")</f>
        <v/>
      </c>
      <c r="AF3856" s="194" t="str">
        <f t="shared" ref="AF3856" si="17059">IFERROR((AF3855-AF3854)/AF3855*100%,"")</f>
        <v/>
      </c>
      <c r="AG3856" s="194" t="str">
        <f t="shared" ref="AG3856" si="17060">IFERROR((AG3855-AG3854)/AG3855*100%,"")</f>
        <v/>
      </c>
      <c r="AH3856" s="194" t="str">
        <f t="shared" ref="AH3856" si="17061">IFERROR((AH3855-AH3854)/AH3855*100%,"")</f>
        <v/>
      </c>
      <c r="AI3856" s="194" t="str">
        <f t="shared" ref="AI3856" si="17062">IFERROR((AI3855-AI3854)/AI3855*100%,"")</f>
        <v/>
      </c>
      <c r="AJ3856" s="194" t="str">
        <f t="shared" ref="AJ3856" si="17063">IFERROR((AJ3855-AJ3854)/AJ3855*100%,"")</f>
        <v/>
      </c>
      <c r="AK3856" s="194" t="str">
        <f t="shared" ref="AK3856" si="17064">IFERROR((AK3855-AK3854)/AK3855*100%,"")</f>
        <v/>
      </c>
      <c r="AL3856" s="194" t="str">
        <f t="shared" ref="AL3856" si="17065">IFERROR((AL3855-AL3854)/AL3855*100%,"")</f>
        <v/>
      </c>
      <c r="AM3856" s="227" t="str">
        <f>IFERROR((AM3855-AM3853)/AM3855*100%,"")</f>
        <v/>
      </c>
    </row>
    <row r="3857" spans="1:39" customFormat="1" outlineLevel="1">
      <c r="A3857" t="str">
        <f>B3842&amp;C3857</f>
        <v>Surname, Forename9</v>
      </c>
      <c r="B3857" s="256"/>
      <c r="C3857" s="123">
        <v>9</v>
      </c>
      <c r="D3857" s="26" t="s">
        <v>22</v>
      </c>
      <c r="E3857" s="103"/>
      <c r="F3857" s="103"/>
      <c r="G3857" s="103"/>
      <c r="H3857" s="15"/>
      <c r="I3857" s="16"/>
      <c r="J3857" s="17"/>
      <c r="K3857" s="94"/>
      <c r="L3857" s="94"/>
      <c r="M3857" s="94"/>
      <c r="N3857" s="94"/>
      <c r="O3857" s="94"/>
      <c r="P3857" s="94"/>
      <c r="Q3857" s="17" t="str">
        <f>IF(SUM(K3857:P3857)=0,"",SUM(K3857:P3857))</f>
        <v/>
      </c>
      <c r="R3857" s="94"/>
      <c r="S3857" s="94"/>
      <c r="T3857" s="17" t="str">
        <f>IF(SUM(R3857:S3857)=0,"",SUM(R3857:S3857))</f>
        <v/>
      </c>
      <c r="U3857" s="17"/>
      <c r="V3857" s="94"/>
      <c r="W3857" s="17"/>
      <c r="X3857" s="94" t="str">
        <f>IFERROR(AVERAGE(V3857:W3857),"")</f>
        <v/>
      </c>
      <c r="Y3857" s="17"/>
      <c r="Z3857" s="17"/>
      <c r="AA3857" s="71"/>
      <c r="AB3857" s="17"/>
      <c r="AC3857" s="190" t="str">
        <f>IF(J3857="","",IF(J3857&lt;&gt;0,INT(25.4347*POWER((18-J3857),1.81)),0))</f>
        <v/>
      </c>
      <c r="AD3857" s="190" t="str">
        <f>IFERROR(IF(Q3857&lt;&gt;0,INT(0.14354*POWER(((10*Q3857)-220),1.4)),0),"")</f>
        <v/>
      </c>
      <c r="AE3857" s="190" t="str">
        <f>IFERROR(IF(T3857&lt;&gt;0,INT(51.39*POWER((T3857-1.5),1.05)),0),"")</f>
        <v/>
      </c>
      <c r="AF3857" s="190">
        <f>IF(U3857&lt;&gt;0,INT(0.8465*POWER(((100*U3857)-75),1.42)),0)</f>
        <v>0</v>
      </c>
      <c r="AG3857" s="190" t="str">
        <f>IFERROR(IF(X3857&lt;&gt;0,INT(1.53775*POWER((82-X3857),1.81)),0),"")</f>
        <v/>
      </c>
      <c r="AH3857" s="190" t="str">
        <f>IF(Y3857="","",IF(Y3857&lt;&gt;0,INT(5.74352*POWER((28.5-Y3857),1.92)),0))</f>
        <v/>
      </c>
      <c r="AI3857" s="190">
        <f>IF(Z3857&lt;&gt;0,INT(12.91*POWER((Z3857-4),1.1)),0)</f>
        <v>0</v>
      </c>
      <c r="AJ3857" s="190" t="str">
        <f>IF(AA3857="","",IF(AA3857&lt;&gt;0,INT(0.2797*POWER(((100*AA3857)),1.35)),0))</f>
        <v/>
      </c>
      <c r="AK3857" s="191" t="str">
        <f>IF(AB3857="","",IF(AB3857&lt;&gt;0,INT(100.14*POWER((AB3857-1),1.08)),0))</f>
        <v/>
      </c>
      <c r="AL3857" s="192">
        <f>COUNT(J3857,Q3857,T3857,X3857,Y3857,AA3857,AB3857)</f>
        <v>0</v>
      </c>
      <c r="AM3857" s="193" t="str">
        <f>IF(AL3857=0,"",SUM(AC3857:AK3857))</f>
        <v/>
      </c>
    </row>
    <row r="3858" spans="1:39" customFormat="1" outlineLevel="1">
      <c r="B3858" s="256"/>
      <c r="C3858" s="124" t="s">
        <v>65</v>
      </c>
      <c r="D3858" s="33"/>
      <c r="E3858" s="33"/>
      <c r="F3858" s="33"/>
      <c r="G3858" s="33"/>
      <c r="H3858" s="18"/>
      <c r="I3858" s="44"/>
      <c r="J3858" s="107" t="str">
        <f>IFERROR((J3855-J3857)/J3857*100%,"")</f>
        <v/>
      </c>
      <c r="K3858" s="107" t="str">
        <f t="shared" ref="K3858:T3858" si="17066">IFERROR((K3857-K3855)/K3857*100%,"")</f>
        <v/>
      </c>
      <c r="L3858" s="107" t="str">
        <f t="shared" si="17066"/>
        <v/>
      </c>
      <c r="M3858" s="107" t="str">
        <f t="shared" si="17066"/>
        <v/>
      </c>
      <c r="N3858" s="107" t="str">
        <f t="shared" si="17066"/>
        <v/>
      </c>
      <c r="O3858" s="107" t="str">
        <f t="shared" si="17066"/>
        <v/>
      </c>
      <c r="P3858" s="107" t="str">
        <f t="shared" si="17066"/>
        <v/>
      </c>
      <c r="Q3858" s="107" t="str">
        <f t="shared" si="17066"/>
        <v/>
      </c>
      <c r="R3858" s="107" t="str">
        <f t="shared" si="17066"/>
        <v/>
      </c>
      <c r="S3858" s="107" t="str">
        <f t="shared" si="17066"/>
        <v/>
      </c>
      <c r="T3858" s="107" t="str">
        <f t="shared" si="17066"/>
        <v/>
      </c>
      <c r="U3858" s="107" t="str">
        <f t="shared" ref="U3858" si="17067">IFERROR((U3857-U3856)/U3857*100%,"")</f>
        <v/>
      </c>
      <c r="V3858" s="107" t="str">
        <f>IFERROR((V3855-V3857)/V3857*100%,"")</f>
        <v/>
      </c>
      <c r="W3858" s="107" t="str">
        <f>IFERROR((W3855-W3857)/W3857*100%,"")</f>
        <v/>
      </c>
      <c r="X3858" s="107" t="str">
        <f>IFERROR((X3855-X3857)/X3857*100%,"")</f>
        <v/>
      </c>
      <c r="Y3858" s="107" t="str">
        <f>IFERROR((Y3855-Y3857)/Y3857*100%,"")</f>
        <v/>
      </c>
      <c r="Z3858" s="107" t="str">
        <f t="shared" ref="Z3858" si="17068">IFERROR((Z3857-Z3856)/Z3857*100%,"")</f>
        <v/>
      </c>
      <c r="AA3858" s="107" t="str">
        <f>IFERROR((AA3857-AA3855)/AA3857*100%,"")</f>
        <v/>
      </c>
      <c r="AB3858" s="107" t="str">
        <f>IFERROR((AB3857-AB3855)/AB3857*100%,"")</f>
        <v/>
      </c>
      <c r="AC3858" s="194" t="str">
        <f t="shared" ref="AC3858" si="17069">IFERROR((AC3857-AC3856)/AC3857*100%,"")</f>
        <v/>
      </c>
      <c r="AD3858" s="194" t="str">
        <f t="shared" ref="AD3858" si="17070">IFERROR((AD3857-AD3856)/AD3857*100%,"")</f>
        <v/>
      </c>
      <c r="AE3858" s="194" t="str">
        <f t="shared" ref="AE3858" si="17071">IFERROR((AE3857-AE3856)/AE3857*100%,"")</f>
        <v/>
      </c>
      <c r="AF3858" s="194" t="str">
        <f t="shared" ref="AF3858" si="17072">IFERROR((AF3857-AF3856)/AF3857*100%,"")</f>
        <v/>
      </c>
      <c r="AG3858" s="194" t="str">
        <f t="shared" ref="AG3858" si="17073">IFERROR((AG3857-AG3856)/AG3857*100%,"")</f>
        <v/>
      </c>
      <c r="AH3858" s="194" t="str">
        <f t="shared" ref="AH3858" si="17074">IFERROR((AH3857-AH3856)/AH3857*100%,"")</f>
        <v/>
      </c>
      <c r="AI3858" s="194" t="str">
        <f t="shared" ref="AI3858" si="17075">IFERROR((AI3857-AI3856)/AI3857*100%,"")</f>
        <v/>
      </c>
      <c r="AJ3858" s="194" t="str">
        <f t="shared" ref="AJ3858" si="17076">IFERROR((AJ3857-AJ3856)/AJ3857*100%,"")</f>
        <v/>
      </c>
      <c r="AK3858" s="194" t="str">
        <f t="shared" ref="AK3858" si="17077">IFERROR((AK3857-AK3856)/AK3857*100%,"")</f>
        <v/>
      </c>
      <c r="AL3858" s="194" t="str">
        <f t="shared" ref="AL3858" si="17078">IFERROR((AL3857-AL3856)/AL3857*100%,"")</f>
        <v/>
      </c>
      <c r="AM3858" s="227" t="str">
        <f>IFERROR((AM3857-AM3855)/AM3857*100%,"")</f>
        <v/>
      </c>
    </row>
    <row r="3859" spans="1:39" s="6" customFormat="1" outlineLevel="1">
      <c r="A3859" t="str">
        <f>B3842&amp;C3859</f>
        <v>Surname, Forename10</v>
      </c>
      <c r="B3859" s="256"/>
      <c r="C3859" s="125">
        <v>10</v>
      </c>
      <c r="D3859" s="33" t="s">
        <v>22</v>
      </c>
      <c r="E3859" s="33"/>
      <c r="F3859" s="33"/>
      <c r="G3859" s="33"/>
      <c r="H3859" s="18"/>
      <c r="I3859" s="44"/>
      <c r="J3859" s="34"/>
      <c r="K3859" s="34"/>
      <c r="L3859" s="34"/>
      <c r="M3859" s="34"/>
      <c r="N3859" s="34"/>
      <c r="O3859" s="34"/>
      <c r="P3859" s="34"/>
      <c r="Q3859" s="17" t="str">
        <f>IF(SUM(K3859:P3859)=0,"",SUM(K3859:P3859))</f>
        <v/>
      </c>
      <c r="R3859" s="94"/>
      <c r="S3859" s="94"/>
      <c r="T3859" s="17" t="str">
        <f>IF(SUM(R3859:S3859)=0,"",SUM(R3859:S3859))</f>
        <v/>
      </c>
      <c r="U3859" s="17"/>
      <c r="V3859" s="94"/>
      <c r="W3859" s="17"/>
      <c r="X3859" s="94" t="str">
        <f>IFERROR(AVERAGE(V3859:W3859),"")</f>
        <v/>
      </c>
      <c r="Y3859" s="17"/>
      <c r="Z3859" s="17"/>
      <c r="AA3859" s="71"/>
      <c r="AB3859" s="17"/>
      <c r="AC3859" s="190" t="str">
        <f>IF(J3859="","",IF(J3859&lt;&gt;0,INT(25.4347*POWER((18-J3859),1.81)),0))</f>
        <v/>
      </c>
      <c r="AD3859" s="190" t="str">
        <f>IFERROR(IF(Q3859&lt;&gt;0,INT(0.14354*POWER(((10*Q3859)-220),1.4)),0),"")</f>
        <v/>
      </c>
      <c r="AE3859" s="190" t="str">
        <f>IFERROR(IF(T3859&lt;&gt;0,INT(51.39*POWER((T3859-1.5),1.05)),0),"")</f>
        <v/>
      </c>
      <c r="AF3859" s="190">
        <f>IF(U3859&lt;&gt;0,INT(0.8465*POWER(((100*U3859)-75),1.42)),0)</f>
        <v>0</v>
      </c>
      <c r="AG3859" s="190" t="str">
        <f>IFERROR(IF(X3859&lt;&gt;0,INT(1.53775*POWER((82-X3859),1.81)),0),"")</f>
        <v/>
      </c>
      <c r="AH3859" s="190" t="str">
        <f>IF(Y3859="","",IF(Y3859&lt;&gt;0,INT(5.74352*POWER((28.5-Y3859),1.92)),0))</f>
        <v/>
      </c>
      <c r="AI3859" s="190">
        <f>IF(Z3859&lt;&gt;0,INT(12.91*POWER((Z3859-4),1.1)),0)</f>
        <v>0</v>
      </c>
      <c r="AJ3859" s="190" t="str">
        <f>IF(AA3859="","",IF(AA3859&lt;&gt;0,INT(0.2797*POWER(((100*AA3859)),1.35)),0))</f>
        <v/>
      </c>
      <c r="AK3859" s="191" t="str">
        <f>IF(AB3859="","",IF(AB3859&lt;&gt;0,INT(100.14*POWER((AB3859-1),1.08)),0))</f>
        <v/>
      </c>
      <c r="AL3859" s="192">
        <f>COUNT(J3859,Q3859,T3859,X3859,Y3859,AA3859,AB3859)</f>
        <v>0</v>
      </c>
      <c r="AM3859" s="193" t="str">
        <f>IF(AL3859=0,"",SUM(AC3859:AK3859))</f>
        <v/>
      </c>
    </row>
    <row r="3860" spans="1:39" s="6" customFormat="1" outlineLevel="1">
      <c r="A3860"/>
      <c r="B3860" s="257"/>
      <c r="C3860" s="126" t="s">
        <v>65</v>
      </c>
      <c r="D3860" s="33"/>
      <c r="E3860" s="33"/>
      <c r="F3860" s="33"/>
      <c r="G3860" s="33"/>
      <c r="H3860" s="18"/>
      <c r="I3860" s="44"/>
      <c r="J3860" s="107" t="str">
        <f>IFERROR((J3857-J3859)/J3859*100%,"")</f>
        <v/>
      </c>
      <c r="K3860" s="107" t="str">
        <f t="shared" ref="K3860:T3860" si="17079">IFERROR((K3859-K3857)/K3859*100%,"")</f>
        <v/>
      </c>
      <c r="L3860" s="107" t="str">
        <f t="shared" si="17079"/>
        <v/>
      </c>
      <c r="M3860" s="107" t="str">
        <f t="shared" si="17079"/>
        <v/>
      </c>
      <c r="N3860" s="107" t="str">
        <f t="shared" si="17079"/>
        <v/>
      </c>
      <c r="O3860" s="107" t="str">
        <f t="shared" si="17079"/>
        <v/>
      </c>
      <c r="P3860" s="107" t="str">
        <f t="shared" si="17079"/>
        <v/>
      </c>
      <c r="Q3860" s="107" t="str">
        <f t="shared" si="17079"/>
        <v/>
      </c>
      <c r="R3860" s="107" t="str">
        <f t="shared" si="17079"/>
        <v/>
      </c>
      <c r="S3860" s="107" t="str">
        <f t="shared" si="17079"/>
        <v/>
      </c>
      <c r="T3860" s="107" t="str">
        <f t="shared" si="17079"/>
        <v/>
      </c>
      <c r="U3860" s="107" t="str">
        <f t="shared" ref="U3860" si="17080">IFERROR((U3859-U3858)/U3859*100%,"")</f>
        <v/>
      </c>
      <c r="V3860" s="107" t="str">
        <f>IFERROR((V3857-V3859)/V3859*100%,"")</f>
        <v/>
      </c>
      <c r="W3860" s="107" t="str">
        <f>IFERROR((W3857-W3859)/W3859*100%,"")</f>
        <v/>
      </c>
      <c r="X3860" s="107" t="str">
        <f>IFERROR((X3857-X3859)/X3859*100%,"")</f>
        <v/>
      </c>
      <c r="Y3860" s="107" t="str">
        <f>IFERROR((Y3857-Y3859)/Y3859*100%,"")</f>
        <v/>
      </c>
      <c r="Z3860" s="107" t="str">
        <f t="shared" ref="Z3860" si="17081">IFERROR((Z3859-Z3858)/Z3859*100%,"")</f>
        <v/>
      </c>
      <c r="AA3860" s="107" t="str">
        <f>IFERROR((AA3859-AA3857)/AA3859*100%,"")</f>
        <v/>
      </c>
      <c r="AB3860" s="107" t="str">
        <f>IFERROR((AB3859-AB3857)/AB3859*100%,"")</f>
        <v/>
      </c>
      <c r="AC3860" s="194" t="str">
        <f t="shared" ref="AC3860" si="17082">IFERROR((AC3859-AC3858)/AC3859*100%,"")</f>
        <v/>
      </c>
      <c r="AD3860" s="194" t="str">
        <f t="shared" ref="AD3860" si="17083">IFERROR((AD3859-AD3858)/AD3859*100%,"")</f>
        <v/>
      </c>
      <c r="AE3860" s="194" t="str">
        <f t="shared" ref="AE3860" si="17084">IFERROR((AE3859-AE3858)/AE3859*100%,"")</f>
        <v/>
      </c>
      <c r="AF3860" s="194" t="str">
        <f t="shared" ref="AF3860" si="17085">IFERROR((AF3859-AF3858)/AF3859*100%,"")</f>
        <v/>
      </c>
      <c r="AG3860" s="194" t="str">
        <f t="shared" ref="AG3860" si="17086">IFERROR((AG3859-AG3858)/AG3859*100%,"")</f>
        <v/>
      </c>
      <c r="AH3860" s="194" t="str">
        <f t="shared" ref="AH3860" si="17087">IFERROR((AH3859-AH3858)/AH3859*100%,"")</f>
        <v/>
      </c>
      <c r="AI3860" s="194" t="str">
        <f t="shared" ref="AI3860" si="17088">IFERROR((AI3859-AI3858)/AI3859*100%,"")</f>
        <v/>
      </c>
      <c r="AJ3860" s="194" t="str">
        <f t="shared" ref="AJ3860" si="17089">IFERROR((AJ3859-AJ3858)/AJ3859*100%,"")</f>
        <v/>
      </c>
      <c r="AK3860" s="194" t="str">
        <f t="shared" ref="AK3860" si="17090">IFERROR((AK3859-AK3858)/AK3859*100%,"")</f>
        <v/>
      </c>
      <c r="AL3860" s="194" t="str">
        <f t="shared" ref="AL3860" si="17091">IFERROR((AL3859-AL3858)/AL3859*100%,"")</f>
        <v/>
      </c>
      <c r="AM3860" s="227" t="str">
        <f>IFERROR((AM3859-AM3857)/AM3859*100%,"")</f>
        <v/>
      </c>
    </row>
    <row r="3861" spans="1:39" s="45" customFormat="1" outlineLevel="1">
      <c r="B3861" s="115"/>
      <c r="C3861" s="32"/>
      <c r="D3861" s="33"/>
      <c r="E3861" s="33"/>
      <c r="F3861" s="33"/>
      <c r="G3861" s="33"/>
      <c r="H3861" s="18"/>
      <c r="I3861" s="44"/>
      <c r="J3861" s="34"/>
      <c r="K3861" s="34"/>
      <c r="L3861" s="34"/>
      <c r="M3861" s="34"/>
      <c r="N3861" s="34"/>
      <c r="O3861" s="34"/>
      <c r="P3861" s="34"/>
      <c r="Q3861" s="34"/>
      <c r="R3861" s="34"/>
      <c r="S3861" s="34"/>
      <c r="T3861" s="34"/>
      <c r="U3861" s="34"/>
      <c r="V3861" s="34"/>
      <c r="W3861" s="34"/>
      <c r="X3861" s="34"/>
      <c r="Y3861" s="34"/>
      <c r="Z3861" s="34"/>
      <c r="AA3861" s="34"/>
      <c r="AB3861" s="34"/>
      <c r="AC3861" s="195"/>
      <c r="AD3861" s="196"/>
      <c r="AE3861" s="196"/>
      <c r="AF3861" s="196"/>
      <c r="AG3861" s="196"/>
      <c r="AH3861" s="196"/>
      <c r="AI3861" s="196"/>
      <c r="AJ3861" s="196"/>
      <c r="AK3861" s="197"/>
      <c r="AL3861" s="196"/>
      <c r="AM3861" s="198"/>
    </row>
    <row r="3862" spans="1:39" s="6" customFormat="1" outlineLevel="1">
      <c r="B3862" s="116"/>
      <c r="C3862" s="35"/>
      <c r="D3862" s="36"/>
      <c r="E3862" s="36"/>
      <c r="F3862" s="36"/>
      <c r="G3862" s="36"/>
      <c r="H3862" s="37"/>
      <c r="I3862" s="38" t="s">
        <v>24</v>
      </c>
      <c r="J3862" s="21" t="e">
        <f>AVERAGE(J3842:J3843,J3845,J3847,J3849,J3851,J3853,J3855,J3857,J3859)</f>
        <v>#DIV/0!</v>
      </c>
      <c r="K3862" s="21" t="e">
        <f t="shared" ref="K3862:AB3862" si="17092">AVERAGE(K3842:K3843,K3845,K3847,K3849,K3851,K3853,K3855,K3857,K3859)</f>
        <v>#DIV/0!</v>
      </c>
      <c r="L3862" s="21" t="e">
        <f t="shared" si="17092"/>
        <v>#DIV/0!</v>
      </c>
      <c r="M3862" s="21" t="e">
        <f t="shared" si="17092"/>
        <v>#DIV/0!</v>
      </c>
      <c r="N3862" s="21" t="e">
        <f t="shared" si="17092"/>
        <v>#DIV/0!</v>
      </c>
      <c r="O3862" s="21" t="e">
        <f t="shared" si="17092"/>
        <v>#DIV/0!</v>
      </c>
      <c r="P3862" s="21" t="e">
        <f t="shared" si="17092"/>
        <v>#DIV/0!</v>
      </c>
      <c r="Q3862" s="21">
        <f t="shared" si="17092"/>
        <v>0</v>
      </c>
      <c r="R3862" s="21" t="e">
        <f t="shared" si="17092"/>
        <v>#DIV/0!</v>
      </c>
      <c r="S3862" s="21" t="e">
        <f t="shared" si="17092"/>
        <v>#DIV/0!</v>
      </c>
      <c r="T3862" s="21">
        <f t="shared" si="17092"/>
        <v>0</v>
      </c>
      <c r="U3862" s="21" t="e">
        <f t="shared" si="17092"/>
        <v>#DIV/0!</v>
      </c>
      <c r="V3862" s="21" t="e">
        <f t="shared" si="17092"/>
        <v>#DIV/0!</v>
      </c>
      <c r="W3862" s="21" t="e">
        <f t="shared" si="17092"/>
        <v>#DIV/0!</v>
      </c>
      <c r="X3862" s="21" t="e">
        <f t="shared" si="17092"/>
        <v>#DIV/0!</v>
      </c>
      <c r="Y3862" s="21" t="e">
        <f t="shared" si="17092"/>
        <v>#DIV/0!</v>
      </c>
      <c r="Z3862" s="21" t="e">
        <f t="shared" si="17092"/>
        <v>#DIV/0!</v>
      </c>
      <c r="AA3862" s="21" t="e">
        <f t="shared" si="17092"/>
        <v>#DIV/0!</v>
      </c>
      <c r="AB3862" s="21" t="e">
        <f t="shared" si="17092"/>
        <v>#DIV/0!</v>
      </c>
      <c r="AC3862" s="199"/>
      <c r="AD3862" s="200"/>
      <c r="AE3862" s="200"/>
      <c r="AF3862" s="200"/>
      <c r="AG3862" s="200"/>
      <c r="AH3862" s="200"/>
      <c r="AI3862" s="200"/>
      <c r="AJ3862" s="200"/>
      <c r="AK3862" s="201"/>
      <c r="AL3862" s="200"/>
      <c r="AM3862" s="202"/>
    </row>
    <row r="3863" spans="1:39" s="6" customFormat="1" outlineLevel="1">
      <c r="B3863" s="116"/>
      <c r="C3863" s="35"/>
      <c r="D3863" s="36"/>
      <c r="E3863" s="36"/>
      <c r="F3863" s="36"/>
      <c r="G3863" s="36"/>
      <c r="H3863" s="37"/>
      <c r="I3863" s="38" t="s">
        <v>26</v>
      </c>
      <c r="J3863" s="21">
        <f>MIN(J3842:J3843,J3845,J3847,J3849,J3851,J3853,J3855,J3857,J3859)</f>
        <v>0</v>
      </c>
      <c r="K3863" s="21">
        <f t="shared" ref="K3863:AB3863" si="17093">MIN(K3842:K3843,K3845,K3847,K3849,K3851,K3853,K3855,K3857,K3859)</f>
        <v>0</v>
      </c>
      <c r="L3863" s="21">
        <f t="shared" si="17093"/>
        <v>0</v>
      </c>
      <c r="M3863" s="21">
        <f t="shared" si="17093"/>
        <v>0</v>
      </c>
      <c r="N3863" s="21">
        <f t="shared" si="17093"/>
        <v>0</v>
      </c>
      <c r="O3863" s="21">
        <f t="shared" si="17093"/>
        <v>0</v>
      </c>
      <c r="P3863" s="21">
        <f t="shared" si="17093"/>
        <v>0</v>
      </c>
      <c r="Q3863" s="21">
        <f t="shared" si="17093"/>
        <v>0</v>
      </c>
      <c r="R3863" s="21">
        <f t="shared" si="17093"/>
        <v>0</v>
      </c>
      <c r="S3863" s="21">
        <f t="shared" si="17093"/>
        <v>0</v>
      </c>
      <c r="T3863" s="21">
        <f t="shared" si="17093"/>
        <v>0</v>
      </c>
      <c r="U3863" s="21">
        <f t="shared" si="17093"/>
        <v>0</v>
      </c>
      <c r="V3863" s="21">
        <f t="shared" si="17093"/>
        <v>0</v>
      </c>
      <c r="W3863" s="21">
        <f t="shared" si="17093"/>
        <v>0</v>
      </c>
      <c r="X3863" s="21" t="e">
        <f t="shared" si="17093"/>
        <v>#DIV/0!</v>
      </c>
      <c r="Y3863" s="21">
        <f t="shared" si="17093"/>
        <v>0</v>
      </c>
      <c r="Z3863" s="21">
        <f t="shared" si="17093"/>
        <v>0</v>
      </c>
      <c r="AA3863" s="21">
        <f t="shared" si="17093"/>
        <v>0</v>
      </c>
      <c r="AB3863" s="21">
        <f t="shared" si="17093"/>
        <v>0</v>
      </c>
      <c r="AC3863" s="199"/>
      <c r="AD3863" s="200"/>
      <c r="AE3863" s="200"/>
      <c r="AF3863" s="200"/>
      <c r="AG3863" s="200"/>
      <c r="AH3863" s="200"/>
      <c r="AI3863" s="200"/>
      <c r="AJ3863" s="200"/>
      <c r="AK3863" s="201"/>
      <c r="AL3863" s="200"/>
      <c r="AM3863" s="202"/>
    </row>
    <row r="3864" spans="1:39" s="6" customFormat="1" outlineLevel="1">
      <c r="B3864" s="116"/>
      <c r="C3864" s="35"/>
      <c r="D3864" s="36"/>
      <c r="E3864" s="36"/>
      <c r="F3864" s="36"/>
      <c r="G3864" s="36"/>
      <c r="H3864" s="37"/>
      <c r="I3864" s="38" t="s">
        <v>25</v>
      </c>
      <c r="J3864" s="21">
        <f>MAX(J3842:J3843,J3845,J3847,J3849,J3851,J3853,J3855,J3857,J3859)</f>
        <v>0</v>
      </c>
      <c r="K3864" s="21">
        <f t="shared" ref="K3864:AB3864" si="17094">MAX(K3842:K3843,K3845,K3847,K3849,K3851,K3853,K3855,K3857,K3859)</f>
        <v>0</v>
      </c>
      <c r="L3864" s="21">
        <f t="shared" si="17094"/>
        <v>0</v>
      </c>
      <c r="M3864" s="21">
        <f t="shared" si="17094"/>
        <v>0</v>
      </c>
      <c r="N3864" s="21">
        <f t="shared" si="17094"/>
        <v>0</v>
      </c>
      <c r="O3864" s="21">
        <f t="shared" si="17094"/>
        <v>0</v>
      </c>
      <c r="P3864" s="21">
        <f t="shared" si="17094"/>
        <v>0</v>
      </c>
      <c r="Q3864" s="21">
        <f t="shared" si="17094"/>
        <v>0</v>
      </c>
      <c r="R3864" s="21">
        <f t="shared" si="17094"/>
        <v>0</v>
      </c>
      <c r="S3864" s="21">
        <f t="shared" si="17094"/>
        <v>0</v>
      </c>
      <c r="T3864" s="21">
        <f t="shared" si="17094"/>
        <v>0</v>
      </c>
      <c r="U3864" s="21">
        <f t="shared" si="17094"/>
        <v>0</v>
      </c>
      <c r="V3864" s="21">
        <f t="shared" si="17094"/>
        <v>0</v>
      </c>
      <c r="W3864" s="21">
        <f t="shared" si="17094"/>
        <v>0</v>
      </c>
      <c r="X3864" s="21" t="e">
        <f t="shared" si="17094"/>
        <v>#DIV/0!</v>
      </c>
      <c r="Y3864" s="21">
        <f t="shared" si="17094"/>
        <v>0</v>
      </c>
      <c r="Z3864" s="21">
        <f t="shared" si="17094"/>
        <v>0</v>
      </c>
      <c r="AA3864" s="21">
        <f t="shared" si="17094"/>
        <v>0</v>
      </c>
      <c r="AB3864" s="21">
        <f t="shared" si="17094"/>
        <v>0</v>
      </c>
      <c r="AC3864" s="199"/>
      <c r="AD3864" s="200"/>
      <c r="AE3864" s="200"/>
      <c r="AF3864" s="200"/>
      <c r="AG3864" s="200"/>
      <c r="AH3864" s="200"/>
      <c r="AI3864" s="200"/>
      <c r="AJ3864" s="200"/>
      <c r="AK3864" s="201"/>
      <c r="AL3864" s="200"/>
      <c r="AM3864" s="202"/>
    </row>
    <row r="3865" spans="1:39" s="6" customFormat="1" outlineLevel="1">
      <c r="B3865" s="116"/>
      <c r="C3865" s="35"/>
      <c r="D3865" s="36"/>
      <c r="E3865" s="36"/>
      <c r="F3865" s="36"/>
      <c r="G3865" s="36"/>
      <c r="H3865" s="37"/>
      <c r="I3865" s="38"/>
      <c r="J3865" s="21"/>
      <c r="K3865" s="21"/>
      <c r="L3865" s="21"/>
      <c r="M3865" s="21"/>
      <c r="N3865" s="21"/>
      <c r="O3865" s="21"/>
      <c r="P3865" s="21"/>
      <c r="Q3865" s="21"/>
      <c r="R3865" s="21"/>
      <c r="S3865" s="21"/>
      <c r="T3865" s="21"/>
      <c r="U3865" s="21"/>
      <c r="V3865" s="21"/>
      <c r="W3865" s="21"/>
      <c r="X3865" s="21"/>
      <c r="Y3865" s="21"/>
      <c r="Z3865" s="21"/>
      <c r="AA3865" s="21"/>
      <c r="AB3865" s="21"/>
      <c r="AC3865" s="200"/>
      <c r="AD3865" s="200"/>
      <c r="AE3865" s="200"/>
      <c r="AF3865" s="200"/>
      <c r="AG3865" s="200"/>
      <c r="AH3865" s="200"/>
      <c r="AI3865" s="200"/>
      <c r="AJ3865" s="200"/>
      <c r="AK3865" s="200"/>
      <c r="AL3865" s="200"/>
      <c r="AM3865" s="202"/>
    </row>
    <row r="3866" spans="1:39" s="31" customFormat="1" ht="16.5" outlineLevel="1" thickBot="1">
      <c r="B3866" s="117"/>
      <c r="C3866" s="39"/>
      <c r="D3866" s="40"/>
      <c r="E3866" s="40"/>
      <c r="F3866" s="40"/>
      <c r="G3866" s="40"/>
      <c r="H3866" s="41"/>
      <c r="I3866" s="42"/>
      <c r="J3866" s="43"/>
      <c r="K3866" s="43"/>
      <c r="L3866" s="43"/>
      <c r="M3866" s="43"/>
      <c r="N3866" s="43"/>
      <c r="O3866" s="43"/>
      <c r="P3866" s="43"/>
      <c r="Q3866" s="43"/>
      <c r="R3866" s="43"/>
      <c r="S3866" s="43"/>
      <c r="T3866" s="43"/>
      <c r="U3866" s="43"/>
      <c r="V3866" s="43"/>
      <c r="W3866" s="43"/>
      <c r="X3866" s="43"/>
      <c r="Y3866" s="43"/>
      <c r="Z3866" s="43"/>
      <c r="AA3866" s="43"/>
      <c r="AB3866" s="43"/>
      <c r="AC3866" s="204"/>
      <c r="AD3866" s="204"/>
      <c r="AE3866" s="204"/>
      <c r="AF3866" s="204"/>
      <c r="AG3866" s="204"/>
      <c r="AH3866" s="204"/>
      <c r="AI3866" s="204"/>
      <c r="AJ3866" s="204"/>
      <c r="AK3866" s="204"/>
      <c r="AL3866" s="204"/>
      <c r="AM3866" s="205"/>
    </row>
    <row r="3867" spans="1:39" customFormat="1">
      <c r="B3867" s="118"/>
      <c r="C3867" s="28"/>
      <c r="D3867" s="19"/>
      <c r="E3867" s="19"/>
      <c r="F3867" s="19"/>
      <c r="G3867" s="19"/>
      <c r="H3867" s="29"/>
      <c r="I3867" s="20"/>
      <c r="J3867" s="30"/>
      <c r="K3867" s="30"/>
      <c r="L3867" s="30"/>
      <c r="M3867" s="30"/>
      <c r="N3867" s="30"/>
      <c r="O3867" s="30"/>
      <c r="P3867" s="30"/>
      <c r="Q3867" s="30"/>
      <c r="R3867" s="30"/>
      <c r="S3867" s="30"/>
      <c r="T3867" s="30"/>
      <c r="U3867" s="30"/>
      <c r="V3867" s="30"/>
      <c r="W3867" s="30"/>
      <c r="X3867" s="30"/>
      <c r="Y3867" s="30"/>
      <c r="Z3867" s="30"/>
      <c r="AA3867" s="30"/>
      <c r="AB3867" s="30"/>
      <c r="AC3867" s="206"/>
      <c r="AD3867" s="206"/>
      <c r="AE3867" s="206"/>
      <c r="AF3867" s="206"/>
      <c r="AG3867" s="206"/>
      <c r="AH3867" s="206"/>
      <c r="AI3867" s="206"/>
      <c r="AJ3867" s="206"/>
      <c r="AK3867" s="206"/>
      <c r="AL3867" s="206"/>
      <c r="AM3867" s="207"/>
    </row>
    <row r="3868" spans="1:39" customFormat="1" outlineLevel="1">
      <c r="B3868" s="114" t="s">
        <v>41</v>
      </c>
      <c r="C3868" s="28"/>
      <c r="D3868" s="19"/>
      <c r="E3868" s="19"/>
      <c r="F3868" s="19"/>
      <c r="G3868" s="19"/>
      <c r="H3868" s="29"/>
      <c r="I3868" s="20"/>
      <c r="J3868" s="30"/>
      <c r="K3868" s="30"/>
      <c r="L3868" s="30"/>
      <c r="M3868" s="30"/>
      <c r="N3868" s="30"/>
      <c r="O3868" s="30"/>
      <c r="P3868" s="30"/>
      <c r="Q3868" s="30"/>
      <c r="R3868" s="30"/>
      <c r="S3868" s="30"/>
      <c r="T3868" s="30"/>
      <c r="U3868" s="30"/>
      <c r="V3868" s="30"/>
      <c r="W3868" s="30"/>
      <c r="X3868" s="30"/>
      <c r="Y3868" s="30"/>
      <c r="Z3868" s="30"/>
      <c r="AA3868" s="30"/>
      <c r="AB3868" s="30"/>
      <c r="AC3868" s="206"/>
      <c r="AD3868" s="206"/>
      <c r="AE3868" s="206"/>
      <c r="AF3868" s="206"/>
      <c r="AG3868" s="206"/>
      <c r="AH3868" s="206"/>
      <c r="AI3868" s="206"/>
      <c r="AJ3868" s="206"/>
      <c r="AK3868" s="206"/>
      <c r="AL3868" s="206"/>
      <c r="AM3868" s="207"/>
    </row>
    <row r="3869" spans="1:39" customFormat="1" outlineLevel="1">
      <c r="A3869" t="str">
        <f>B3869&amp;C3869</f>
        <v>Surname, Forename1</v>
      </c>
      <c r="B3869" s="255" t="s">
        <v>28</v>
      </c>
      <c r="C3869" s="122">
        <v>1</v>
      </c>
      <c r="D3869" s="26" t="s">
        <v>22</v>
      </c>
      <c r="E3869" s="103"/>
      <c r="F3869" s="103"/>
      <c r="G3869" s="103"/>
      <c r="H3869" s="16"/>
      <c r="I3869" s="16"/>
      <c r="J3869" s="17"/>
      <c r="K3869" s="94"/>
      <c r="L3869" s="94"/>
      <c r="M3869" s="94"/>
      <c r="N3869" s="94"/>
      <c r="O3869" s="94"/>
      <c r="P3869" s="94"/>
      <c r="Q3869" s="17">
        <f>SUM(K3869:P3869)</f>
        <v>0</v>
      </c>
      <c r="R3869" s="94"/>
      <c r="S3869" s="94"/>
      <c r="T3869" s="17">
        <f>SUM(R3869:S3869)</f>
        <v>0</v>
      </c>
      <c r="U3869" s="17"/>
      <c r="V3869" s="94"/>
      <c r="W3869" s="17"/>
      <c r="X3869" s="94" t="e">
        <f>AVERAGE(V3869:W3869)</f>
        <v>#DIV/0!</v>
      </c>
      <c r="Y3869" s="17"/>
      <c r="Z3869" s="17"/>
      <c r="AA3869" s="17"/>
      <c r="AB3869" s="17"/>
      <c r="AC3869" s="190">
        <f>IF(J3869&lt;&gt;0,INT(25.4347*POWER((18-J3869),1.81)),0)</f>
        <v>0</v>
      </c>
      <c r="AD3869" s="190">
        <f>IF(Q3869&lt;&gt;0,INT(0.14354*POWER(((10*Q3869)-220),1.4)),0)</f>
        <v>0</v>
      </c>
      <c r="AE3869" s="190">
        <f>IF(T3869&lt;&gt;0,INT(51.39*POWER((T3869-1.5),1.05)),0)</f>
        <v>0</v>
      </c>
      <c r="AF3869" s="190">
        <f>IF(U3869&lt;&gt;0,INT(0.8465*POWER(((100*U3869)-75),1.42)),0)</f>
        <v>0</v>
      </c>
      <c r="AG3869" s="190" t="e">
        <f>IF(X3869&lt;&gt;0,INT(1.53775*POWER((82-X3869),1.81)),0)</f>
        <v>#DIV/0!</v>
      </c>
      <c r="AH3869" s="190">
        <f>IF(Y3869&lt;&gt;0,INT(5.74352*POWER((28.5-Y3869),1.92)),0)</f>
        <v>0</v>
      </c>
      <c r="AI3869" s="190">
        <f>IF(Z3869&lt;&gt;0,INT(12.91*POWER((Z3869-4),1.1)),0)</f>
        <v>0</v>
      </c>
      <c r="AJ3869" s="190">
        <f>IF(AA3869&lt;&gt;0,INT(0.2797*POWER(((100*AA3869)),1.35)),0)</f>
        <v>0</v>
      </c>
      <c r="AK3869" s="208">
        <v>0</v>
      </c>
      <c r="AL3869" s="208">
        <v>7</v>
      </c>
      <c r="AM3869" s="193" t="e">
        <f>SUM(AC3869:AK3869)</f>
        <v>#DIV/0!</v>
      </c>
    </row>
    <row r="3870" spans="1:39" customFormat="1" outlineLevel="1">
      <c r="A3870" t="str">
        <f>B3869&amp;C3870</f>
        <v>Surname, Forename2</v>
      </c>
      <c r="B3870" s="256"/>
      <c r="C3870" s="123">
        <v>2</v>
      </c>
      <c r="D3870" s="26" t="s">
        <v>22</v>
      </c>
      <c r="E3870" s="103"/>
      <c r="F3870" s="103"/>
      <c r="G3870" s="103"/>
      <c r="H3870" s="15"/>
      <c r="I3870" s="16"/>
      <c r="J3870" s="17"/>
      <c r="K3870" s="94"/>
      <c r="L3870" s="94"/>
      <c r="M3870" s="94"/>
      <c r="N3870" s="94"/>
      <c r="O3870" s="94"/>
      <c r="P3870" s="94"/>
      <c r="Q3870" s="17" t="str">
        <f>IF(SUM(K3870:P3870)=0,"",SUM(K3870:P3870))</f>
        <v/>
      </c>
      <c r="R3870" s="94"/>
      <c r="S3870" s="94"/>
      <c r="T3870" s="17" t="str">
        <f>IF(SUM(R3870:S3870)=0,"",SUM(R3870:S3870))</f>
        <v/>
      </c>
      <c r="U3870" s="17"/>
      <c r="V3870" s="94"/>
      <c r="W3870" s="17"/>
      <c r="X3870" s="94" t="str">
        <f>IFERROR(AVERAGE(V3870:W3870),"")</f>
        <v/>
      </c>
      <c r="Y3870" s="17"/>
      <c r="Z3870" s="17"/>
      <c r="AA3870" s="71"/>
      <c r="AB3870" s="17"/>
      <c r="AC3870" s="190" t="str">
        <f>IF(J3870="","",IF(J3870&lt;&gt;0,INT(25.4347*POWER((18-J3870),1.81)),0))</f>
        <v/>
      </c>
      <c r="AD3870" s="190" t="str">
        <f>IFERROR(IF(Q3870&lt;&gt;0,INT(0.14354*POWER(((10*Q3870)-220),1.4)),0),"")</f>
        <v/>
      </c>
      <c r="AE3870" s="190" t="str">
        <f>IFERROR(IF(T3870&lt;&gt;0,INT(51.39*POWER((T3870-1.5),1.05)),0),"")</f>
        <v/>
      </c>
      <c r="AF3870" s="190">
        <f>IF(U3870&lt;&gt;0,INT(0.8465*POWER(((100*U3870)-75),1.42)),0)</f>
        <v>0</v>
      </c>
      <c r="AG3870" s="190" t="str">
        <f>IFERROR(IF(X3870&lt;&gt;0,INT(1.53775*POWER((82-X3870),1.81)),0),"")</f>
        <v/>
      </c>
      <c r="AH3870" s="190" t="str">
        <f>IF(Y3870="","",IF(Y3870&lt;&gt;0,INT(5.74352*POWER((28.5-Y3870),1.92)),0))</f>
        <v/>
      </c>
      <c r="AI3870" s="190">
        <f>IF(Z3870&lt;&gt;0,INT(12.91*POWER((Z3870-4),1.1)),0)</f>
        <v>0</v>
      </c>
      <c r="AJ3870" s="190" t="str">
        <f>IF(AA3870="","",IF(AA3870&lt;&gt;0,INT(0.2797*POWER(((100*AA3870)),1.35)),0))</f>
        <v/>
      </c>
      <c r="AK3870" s="191" t="str">
        <f>IF(AB3870="","",IF(AB3870&lt;&gt;0,INT(100.14*POWER((AB3870-1),1.08)),0))</f>
        <v/>
      </c>
      <c r="AL3870" s="192">
        <f>COUNT(J3870,Q3870,T3870,X3870,Y3870,AA3870,AB3870)</f>
        <v>0</v>
      </c>
      <c r="AM3870" s="193" t="str">
        <f>IF(AL3870=0,"",SUM(AC3870:AK3870))</f>
        <v/>
      </c>
    </row>
    <row r="3871" spans="1:39" customFormat="1" outlineLevel="1">
      <c r="B3871" s="256"/>
      <c r="C3871" s="124" t="s">
        <v>65</v>
      </c>
      <c r="D3871" s="103"/>
      <c r="E3871" s="103"/>
      <c r="F3871" s="103"/>
      <c r="G3871" s="103"/>
      <c r="H3871" s="104"/>
      <c r="I3871" s="105"/>
      <c r="J3871" s="107" t="str">
        <f>IFERROR((J3869-J3870)/J3870*100%,"")</f>
        <v/>
      </c>
      <c r="K3871" s="107" t="str">
        <f>IFERROR((K3870-K3869)/K3870*100%,"")</f>
        <v/>
      </c>
      <c r="L3871" s="107" t="str">
        <f t="shared" ref="L3871:S3871" si="17095">IFERROR((L3870-L3869)/L3870*100%,"")</f>
        <v/>
      </c>
      <c r="M3871" s="107" t="str">
        <f t="shared" si="17095"/>
        <v/>
      </c>
      <c r="N3871" s="107" t="str">
        <f t="shared" si="17095"/>
        <v/>
      </c>
      <c r="O3871" s="107" t="str">
        <f t="shared" si="17095"/>
        <v/>
      </c>
      <c r="P3871" s="107" t="str">
        <f t="shared" si="17095"/>
        <v/>
      </c>
      <c r="Q3871" s="107" t="str">
        <f t="shared" si="17095"/>
        <v/>
      </c>
      <c r="R3871" s="107" t="str">
        <f t="shared" si="17095"/>
        <v/>
      </c>
      <c r="S3871" s="107" t="str">
        <f t="shared" si="17095"/>
        <v/>
      </c>
      <c r="T3871" s="107" t="str">
        <f>IFERROR((T3870-T3869)/T3870*100%,"")</f>
        <v/>
      </c>
      <c r="U3871" s="107" t="str">
        <f t="shared" ref="U3871" si="17096">IFERROR((U3870-U3869)/U3870*100%,"")</f>
        <v/>
      </c>
      <c r="V3871" s="107" t="str">
        <f>IFERROR((V3869-V3870)/V3870*100%,"")</f>
        <v/>
      </c>
      <c r="W3871" s="107" t="str">
        <f>IFERROR((W3869-W3870)/W3870*100%,"")</f>
        <v/>
      </c>
      <c r="X3871" s="107" t="str">
        <f>IFERROR((X3869-X3870)/X3870*100%,"")</f>
        <v/>
      </c>
      <c r="Y3871" s="107" t="str">
        <f>IFERROR((Y3869-Y3870)/Y3870*100%,"")</f>
        <v/>
      </c>
      <c r="Z3871" s="107" t="str">
        <f t="shared" ref="Z3871:AB3871" si="17097">IFERROR((Z3870-Z3869)/Z3870*100%,"")</f>
        <v/>
      </c>
      <c r="AA3871" s="107" t="str">
        <f t="shared" si="17097"/>
        <v/>
      </c>
      <c r="AB3871" s="107" t="str">
        <f t="shared" si="17097"/>
        <v/>
      </c>
      <c r="AC3871" s="194" t="str">
        <f t="shared" ref="AC3871" si="17098">IFERROR((AC3870-AC3869)/AC3870*100%,"")</f>
        <v/>
      </c>
      <c r="AD3871" s="194" t="str">
        <f t="shared" ref="AD3871" si="17099">IFERROR((AD3870-AD3869)/AD3870*100%,"")</f>
        <v/>
      </c>
      <c r="AE3871" s="194" t="str">
        <f t="shared" ref="AE3871" si="17100">IFERROR((AE3870-AE3869)/AE3870*100%,"")</f>
        <v/>
      </c>
      <c r="AF3871" s="194" t="str">
        <f t="shared" ref="AF3871" si="17101">IFERROR((AF3870-AF3869)/AF3870*100%,"")</f>
        <v/>
      </c>
      <c r="AG3871" s="194" t="str">
        <f t="shared" ref="AG3871" si="17102">IFERROR((AG3870-AG3869)/AG3870*100%,"")</f>
        <v/>
      </c>
      <c r="AH3871" s="194" t="str">
        <f t="shared" ref="AH3871" si="17103">IFERROR((AH3870-AH3869)/AH3870*100%,"")</f>
        <v/>
      </c>
      <c r="AI3871" s="194" t="str">
        <f t="shared" ref="AI3871" si="17104">IFERROR((AI3870-AI3869)/AI3870*100%,"")</f>
        <v/>
      </c>
      <c r="AJ3871" s="194" t="str">
        <f t="shared" ref="AJ3871" si="17105">IFERROR((AJ3870-AJ3869)/AJ3870*100%,"")</f>
        <v/>
      </c>
      <c r="AK3871" s="194" t="str">
        <f t="shared" ref="AK3871" si="17106">IFERROR((AK3870-AK3869)/AK3870*100%,"")</f>
        <v/>
      </c>
      <c r="AL3871" s="194" t="str">
        <f t="shared" ref="AL3871:AM3871" si="17107">IFERROR((AL3870-AL3869)/AL3870*100%,"")</f>
        <v/>
      </c>
      <c r="AM3871" s="228" t="str">
        <f t="shared" si="17107"/>
        <v/>
      </c>
    </row>
    <row r="3872" spans="1:39" customFormat="1" outlineLevel="1">
      <c r="A3872" t="str">
        <f>B3869&amp;C3872</f>
        <v>Surname, Forename3</v>
      </c>
      <c r="B3872" s="256"/>
      <c r="C3872" s="123">
        <v>3</v>
      </c>
      <c r="D3872" s="26" t="s">
        <v>22</v>
      </c>
      <c r="E3872" s="103"/>
      <c r="F3872" s="103"/>
      <c r="G3872" s="103"/>
      <c r="H3872" s="15"/>
      <c r="I3872" s="16"/>
      <c r="J3872" s="17"/>
      <c r="K3872" s="94"/>
      <c r="L3872" s="94"/>
      <c r="M3872" s="94"/>
      <c r="N3872" s="94"/>
      <c r="O3872" s="94"/>
      <c r="P3872" s="94"/>
      <c r="Q3872" s="17" t="str">
        <f>IF(SUM(K3872:P3872)=0,"",SUM(K3872:P3872))</f>
        <v/>
      </c>
      <c r="R3872" s="94"/>
      <c r="S3872" s="94"/>
      <c r="T3872" s="17" t="str">
        <f>IF(SUM(R3872:S3872)=0,"",SUM(R3872:S3872))</f>
        <v/>
      </c>
      <c r="U3872" s="17"/>
      <c r="V3872" s="94"/>
      <c r="W3872" s="17"/>
      <c r="X3872" s="94" t="str">
        <f>IFERROR(AVERAGE(V3872:W3872),"")</f>
        <v/>
      </c>
      <c r="Y3872" s="17"/>
      <c r="Z3872" s="17"/>
      <c r="AA3872" s="71"/>
      <c r="AB3872" s="17"/>
      <c r="AC3872" s="190" t="str">
        <f>IF(J3872="","",IF(J3872&lt;&gt;0,INT(25.4347*POWER((18-J3872),1.81)),0))</f>
        <v/>
      </c>
      <c r="AD3872" s="190" t="str">
        <f>IFERROR(IF(Q3872&lt;&gt;0,INT(0.14354*POWER(((10*Q3872)-220),1.4)),0),"")</f>
        <v/>
      </c>
      <c r="AE3872" s="190" t="str">
        <f>IFERROR(IF(T3872&lt;&gt;0,INT(51.39*POWER((T3872-1.5),1.05)),0),"")</f>
        <v/>
      </c>
      <c r="AF3872" s="190">
        <f>IF(U3872&lt;&gt;0,INT(0.8465*POWER(((100*U3872)-75),1.42)),0)</f>
        <v>0</v>
      </c>
      <c r="AG3872" s="190" t="str">
        <f>IFERROR(IF(X3872&lt;&gt;0,INT(1.53775*POWER((82-X3872),1.81)),0),"")</f>
        <v/>
      </c>
      <c r="AH3872" s="190" t="str">
        <f>IF(Y3872="","",IF(Y3872&lt;&gt;0,INT(5.74352*POWER((28.5-Y3872),1.92)),0))</f>
        <v/>
      </c>
      <c r="AI3872" s="190">
        <f>IF(Z3872&lt;&gt;0,INT(12.91*POWER((Z3872-4),1.1)),0)</f>
        <v>0</v>
      </c>
      <c r="AJ3872" s="190" t="str">
        <f>IF(AA3872="","",IF(AA3872&lt;&gt;0,INT(0.2797*POWER(((100*AA3872)),1.35)),0))</f>
        <v/>
      </c>
      <c r="AK3872" s="191" t="str">
        <f>IF(AB3872="","",IF(AB3872&lt;&gt;0,INT(100.14*POWER((AB3872-1),1.08)),0))</f>
        <v/>
      </c>
      <c r="AL3872" s="192">
        <f>COUNT(J3872,Q3872,T3872,X3872,Y3872,AA3872,AB3872)</f>
        <v>0</v>
      </c>
      <c r="AM3872" s="193" t="str">
        <f>IF(AL3872=0,"",SUM(AC3872:AK3872))</f>
        <v/>
      </c>
    </row>
    <row r="3873" spans="1:39" customFormat="1" outlineLevel="1">
      <c r="B3873" s="256"/>
      <c r="C3873" s="124" t="s">
        <v>65</v>
      </c>
      <c r="D3873" s="103"/>
      <c r="E3873" s="103"/>
      <c r="F3873" s="103"/>
      <c r="G3873" s="103"/>
      <c r="H3873" s="104"/>
      <c r="I3873" s="105"/>
      <c r="J3873" s="107" t="str">
        <f>IFERROR((J3870-J3872)/J3872*100%,"")</f>
        <v/>
      </c>
      <c r="K3873" s="107" t="str">
        <f t="shared" ref="K3873:T3873" si="17108">IFERROR((K3872-K3870)/K3872*100%,"")</f>
        <v/>
      </c>
      <c r="L3873" s="107" t="str">
        <f t="shared" si="17108"/>
        <v/>
      </c>
      <c r="M3873" s="107" t="str">
        <f t="shared" si="17108"/>
        <v/>
      </c>
      <c r="N3873" s="107" t="str">
        <f t="shared" si="17108"/>
        <v/>
      </c>
      <c r="O3873" s="107" t="str">
        <f t="shared" si="17108"/>
        <v/>
      </c>
      <c r="P3873" s="107" t="str">
        <f t="shared" si="17108"/>
        <v/>
      </c>
      <c r="Q3873" s="107" t="str">
        <f t="shared" si="17108"/>
        <v/>
      </c>
      <c r="R3873" s="107" t="str">
        <f t="shared" si="17108"/>
        <v/>
      </c>
      <c r="S3873" s="107" t="str">
        <f t="shared" si="17108"/>
        <v/>
      </c>
      <c r="T3873" s="107" t="str">
        <f t="shared" si="17108"/>
        <v/>
      </c>
      <c r="U3873" s="107" t="str">
        <f t="shared" ref="U3873" si="17109">IFERROR((U3872-U3871)/U3872*100%,"")</f>
        <v/>
      </c>
      <c r="V3873" s="107" t="str">
        <f>IFERROR((V3870-V3872)/V3872*100%,"")</f>
        <v/>
      </c>
      <c r="W3873" s="107" t="str">
        <f>IFERROR((W3870-W3872)/W3872*100%,"")</f>
        <v/>
      </c>
      <c r="X3873" s="107" t="str">
        <f>IFERROR((X3870-X3872)/X3872*100%,"")</f>
        <v/>
      </c>
      <c r="Y3873" s="107" t="str">
        <f>IFERROR((Y3870-Y3872)/Y3872*100%,"")</f>
        <v/>
      </c>
      <c r="Z3873" s="107" t="str">
        <f t="shared" ref="Z3873" si="17110">IFERROR((Z3872-Z3871)/Z3872*100%,"")</f>
        <v/>
      </c>
      <c r="AA3873" s="107" t="str">
        <f>IFERROR((AA3872-AA3870)/AA3872*100%,"")</f>
        <v/>
      </c>
      <c r="AB3873" s="107" t="str">
        <f>IFERROR((AB3872-AB3870)/AB3872*100%,"")</f>
        <v/>
      </c>
      <c r="AC3873" s="194" t="str">
        <f t="shared" ref="AC3873" si="17111">IFERROR((AC3872-AC3871)/AC3872*100%,"")</f>
        <v/>
      </c>
      <c r="AD3873" s="194" t="str">
        <f t="shared" ref="AD3873" si="17112">IFERROR((AD3872-AD3871)/AD3872*100%,"")</f>
        <v/>
      </c>
      <c r="AE3873" s="194" t="str">
        <f t="shared" ref="AE3873" si="17113">IFERROR((AE3872-AE3871)/AE3872*100%,"")</f>
        <v/>
      </c>
      <c r="AF3873" s="194" t="str">
        <f t="shared" ref="AF3873" si="17114">IFERROR((AF3872-AF3871)/AF3872*100%,"")</f>
        <v/>
      </c>
      <c r="AG3873" s="194" t="str">
        <f t="shared" ref="AG3873" si="17115">IFERROR((AG3872-AG3871)/AG3872*100%,"")</f>
        <v/>
      </c>
      <c r="AH3873" s="194" t="str">
        <f t="shared" ref="AH3873" si="17116">IFERROR((AH3872-AH3871)/AH3872*100%,"")</f>
        <v/>
      </c>
      <c r="AI3873" s="194" t="str">
        <f t="shared" ref="AI3873" si="17117">IFERROR((AI3872-AI3871)/AI3872*100%,"")</f>
        <v/>
      </c>
      <c r="AJ3873" s="194" t="str">
        <f t="shared" ref="AJ3873" si="17118">IFERROR((AJ3872-AJ3871)/AJ3872*100%,"")</f>
        <v/>
      </c>
      <c r="AK3873" s="194" t="str">
        <f t="shared" ref="AK3873" si="17119">IFERROR((AK3872-AK3871)/AK3872*100%,"")</f>
        <v/>
      </c>
      <c r="AL3873" s="194" t="str">
        <f t="shared" ref="AL3873" si="17120">IFERROR((AL3872-AL3871)/AL3872*100%,"")</f>
        <v/>
      </c>
      <c r="AM3873" s="227" t="str">
        <f>IFERROR((AM3872-AM3870)/AM3872*100%,"")</f>
        <v/>
      </c>
    </row>
    <row r="3874" spans="1:39" customFormat="1" outlineLevel="1">
      <c r="A3874" t="str">
        <f>B3869&amp;C3874</f>
        <v>Surname, Forename4</v>
      </c>
      <c r="B3874" s="256"/>
      <c r="C3874" s="123">
        <v>4</v>
      </c>
      <c r="D3874" s="26" t="s">
        <v>22</v>
      </c>
      <c r="E3874" s="103"/>
      <c r="F3874" s="103"/>
      <c r="G3874" s="103"/>
      <c r="H3874" s="15"/>
      <c r="I3874" s="16"/>
      <c r="J3874" s="17"/>
      <c r="K3874" s="94"/>
      <c r="L3874" s="94"/>
      <c r="M3874" s="94"/>
      <c r="N3874" s="94"/>
      <c r="O3874" s="94"/>
      <c r="P3874" s="94"/>
      <c r="Q3874" s="17" t="str">
        <f>IF(SUM(K3874:P3874)=0,"",SUM(K3874:P3874))</f>
        <v/>
      </c>
      <c r="R3874" s="94"/>
      <c r="S3874" s="94"/>
      <c r="T3874" s="17" t="str">
        <f>IF(SUM(R3874:S3874)=0,"",SUM(R3874:S3874))</f>
        <v/>
      </c>
      <c r="U3874" s="17"/>
      <c r="V3874" s="94"/>
      <c r="W3874" s="17"/>
      <c r="X3874" s="94" t="str">
        <f>IFERROR(AVERAGE(V3874:W3874),"")</f>
        <v/>
      </c>
      <c r="Y3874" s="17"/>
      <c r="Z3874" s="17"/>
      <c r="AA3874" s="71"/>
      <c r="AB3874" s="17"/>
      <c r="AC3874" s="190" t="str">
        <f>IF(J3874="","",IF(J3874&lt;&gt;0,INT(25.4347*POWER((18-J3874),1.81)),0))</f>
        <v/>
      </c>
      <c r="AD3874" s="190" t="str">
        <f>IFERROR(IF(Q3874&lt;&gt;0,INT(0.14354*POWER(((10*Q3874)-220),1.4)),0),"")</f>
        <v/>
      </c>
      <c r="AE3874" s="190" t="str">
        <f>IFERROR(IF(T3874&lt;&gt;0,INT(51.39*POWER((T3874-1.5),1.05)),0),"")</f>
        <v/>
      </c>
      <c r="AF3874" s="190">
        <f>IF(U3874&lt;&gt;0,INT(0.8465*POWER(((100*U3874)-75),1.42)),0)</f>
        <v>0</v>
      </c>
      <c r="AG3874" s="190" t="str">
        <f>IFERROR(IF(X3874&lt;&gt;0,INT(1.53775*POWER((82-X3874),1.81)),0),"")</f>
        <v/>
      </c>
      <c r="AH3874" s="190" t="str">
        <f>IF(Y3874="","",IF(Y3874&lt;&gt;0,INT(5.74352*POWER((28.5-Y3874),1.92)),0))</f>
        <v/>
      </c>
      <c r="AI3874" s="190">
        <f>IF(Z3874&lt;&gt;0,INT(12.91*POWER((Z3874-4),1.1)),0)</f>
        <v>0</v>
      </c>
      <c r="AJ3874" s="190" t="str">
        <f>IF(AA3874="","",IF(AA3874&lt;&gt;0,INT(0.2797*POWER(((100*AA3874)),1.35)),0))</f>
        <v/>
      </c>
      <c r="AK3874" s="191" t="str">
        <f>IF(AB3874="","",IF(AB3874&lt;&gt;0,INT(100.14*POWER((AB3874-1),1.08)),0))</f>
        <v/>
      </c>
      <c r="AL3874" s="192">
        <f>COUNT(J3874,Q3874,T3874,X3874,Y3874,AA3874,AB3874)</f>
        <v>0</v>
      </c>
      <c r="AM3874" s="193" t="str">
        <f>IF(AL3874=0,"",SUM(AC3874:AK3874))</f>
        <v/>
      </c>
    </row>
    <row r="3875" spans="1:39" customFormat="1" outlineLevel="1">
      <c r="B3875" s="256"/>
      <c r="C3875" s="124" t="s">
        <v>65</v>
      </c>
      <c r="D3875" s="103"/>
      <c r="E3875" s="103"/>
      <c r="F3875" s="103"/>
      <c r="G3875" s="103"/>
      <c r="H3875" s="104"/>
      <c r="I3875" s="105"/>
      <c r="J3875" s="107" t="str">
        <f>IFERROR((J3872-J3874)/J3874*100%,"")</f>
        <v/>
      </c>
      <c r="K3875" s="107" t="str">
        <f t="shared" ref="K3875:T3875" si="17121">IFERROR((K3874-K3872)/K3874*100%,"")</f>
        <v/>
      </c>
      <c r="L3875" s="107" t="str">
        <f t="shared" si="17121"/>
        <v/>
      </c>
      <c r="M3875" s="107" t="str">
        <f t="shared" si="17121"/>
        <v/>
      </c>
      <c r="N3875" s="107" t="str">
        <f t="shared" si="17121"/>
        <v/>
      </c>
      <c r="O3875" s="107" t="str">
        <f t="shared" si="17121"/>
        <v/>
      </c>
      <c r="P3875" s="107" t="str">
        <f t="shared" si="17121"/>
        <v/>
      </c>
      <c r="Q3875" s="107" t="str">
        <f t="shared" si="17121"/>
        <v/>
      </c>
      <c r="R3875" s="107" t="str">
        <f t="shared" si="17121"/>
        <v/>
      </c>
      <c r="S3875" s="107" t="str">
        <f t="shared" si="17121"/>
        <v/>
      </c>
      <c r="T3875" s="107" t="str">
        <f t="shared" si="17121"/>
        <v/>
      </c>
      <c r="U3875" s="107" t="str">
        <f t="shared" ref="U3875" si="17122">IFERROR((U3874-U3873)/U3874*100%,"")</f>
        <v/>
      </c>
      <c r="V3875" s="107" t="str">
        <f>IFERROR((V3872-V3874)/V3874*100%,"")</f>
        <v/>
      </c>
      <c r="W3875" s="107" t="str">
        <f>IFERROR((W3872-W3874)/W3874*100%,"")</f>
        <v/>
      </c>
      <c r="X3875" s="107" t="str">
        <f>IFERROR((X3872-X3874)/X3874*100%,"")</f>
        <v/>
      </c>
      <c r="Y3875" s="107" t="str">
        <f>IFERROR((Y3872-Y3874)/Y3874*100%,"")</f>
        <v/>
      </c>
      <c r="Z3875" s="107" t="str">
        <f t="shared" ref="Z3875" si="17123">IFERROR((Z3874-Z3873)/Z3874*100%,"")</f>
        <v/>
      </c>
      <c r="AA3875" s="107" t="str">
        <f>IFERROR((AA3874-AA3872)/AA3874*100%,"")</f>
        <v/>
      </c>
      <c r="AB3875" s="107" t="str">
        <f>IFERROR((AB3874-AB3872)/AB3874*100%,"")</f>
        <v/>
      </c>
      <c r="AC3875" s="194" t="str">
        <f t="shared" ref="AC3875" si="17124">IFERROR((AC3874-AC3873)/AC3874*100%,"")</f>
        <v/>
      </c>
      <c r="AD3875" s="194" t="str">
        <f t="shared" ref="AD3875" si="17125">IFERROR((AD3874-AD3873)/AD3874*100%,"")</f>
        <v/>
      </c>
      <c r="AE3875" s="194" t="str">
        <f t="shared" ref="AE3875" si="17126">IFERROR((AE3874-AE3873)/AE3874*100%,"")</f>
        <v/>
      </c>
      <c r="AF3875" s="194" t="str">
        <f t="shared" ref="AF3875" si="17127">IFERROR((AF3874-AF3873)/AF3874*100%,"")</f>
        <v/>
      </c>
      <c r="AG3875" s="194" t="str">
        <f t="shared" ref="AG3875" si="17128">IFERROR((AG3874-AG3873)/AG3874*100%,"")</f>
        <v/>
      </c>
      <c r="AH3875" s="194" t="str">
        <f t="shared" ref="AH3875" si="17129">IFERROR((AH3874-AH3873)/AH3874*100%,"")</f>
        <v/>
      </c>
      <c r="AI3875" s="194" t="str">
        <f t="shared" ref="AI3875" si="17130">IFERROR((AI3874-AI3873)/AI3874*100%,"")</f>
        <v/>
      </c>
      <c r="AJ3875" s="194" t="str">
        <f t="shared" ref="AJ3875" si="17131">IFERROR((AJ3874-AJ3873)/AJ3874*100%,"")</f>
        <v/>
      </c>
      <c r="AK3875" s="194" t="str">
        <f t="shared" ref="AK3875" si="17132">IFERROR((AK3874-AK3873)/AK3874*100%,"")</f>
        <v/>
      </c>
      <c r="AL3875" s="194" t="str">
        <f t="shared" ref="AL3875" si="17133">IFERROR((AL3874-AL3873)/AL3874*100%,"")</f>
        <v/>
      </c>
      <c r="AM3875" s="227" t="str">
        <f>IFERROR((AM3874-AM3872)/AM3874*100%,"")</f>
        <v/>
      </c>
    </row>
    <row r="3876" spans="1:39" customFormat="1" outlineLevel="1">
      <c r="A3876" t="str">
        <f>B3869&amp;C3876</f>
        <v>Surname, Forename5</v>
      </c>
      <c r="B3876" s="256"/>
      <c r="C3876" s="123">
        <v>5</v>
      </c>
      <c r="D3876" s="26" t="s">
        <v>22</v>
      </c>
      <c r="E3876" s="103"/>
      <c r="F3876" s="103"/>
      <c r="G3876" s="103"/>
      <c r="H3876" s="15"/>
      <c r="I3876" s="16"/>
      <c r="J3876" s="17"/>
      <c r="K3876" s="94"/>
      <c r="L3876" s="94"/>
      <c r="M3876" s="94"/>
      <c r="N3876" s="94"/>
      <c r="O3876" s="94"/>
      <c r="P3876" s="94"/>
      <c r="Q3876" s="17" t="str">
        <f>IF(SUM(K3876:P3876)=0,"",SUM(K3876:P3876))</f>
        <v/>
      </c>
      <c r="R3876" s="94"/>
      <c r="S3876" s="94"/>
      <c r="T3876" s="17" t="str">
        <f>IF(SUM(R3876:S3876)=0,"",SUM(R3876:S3876))</f>
        <v/>
      </c>
      <c r="U3876" s="17"/>
      <c r="V3876" s="94"/>
      <c r="W3876" s="17"/>
      <c r="X3876" s="94" t="str">
        <f>IFERROR(AVERAGE(V3876:W3876),"")</f>
        <v/>
      </c>
      <c r="Y3876" s="17"/>
      <c r="Z3876" s="17"/>
      <c r="AA3876" s="71"/>
      <c r="AB3876" s="17"/>
      <c r="AC3876" s="190" t="str">
        <f>IF(J3876="","",IF(J3876&lt;&gt;0,INT(25.4347*POWER((18-J3876),1.81)),0))</f>
        <v/>
      </c>
      <c r="AD3876" s="190" t="str">
        <f>IFERROR(IF(Q3876&lt;&gt;0,INT(0.14354*POWER(((10*Q3876)-220),1.4)),0),"")</f>
        <v/>
      </c>
      <c r="AE3876" s="190" t="str">
        <f>IFERROR(IF(T3876&lt;&gt;0,INT(51.39*POWER((T3876-1.5),1.05)),0),"")</f>
        <v/>
      </c>
      <c r="AF3876" s="190">
        <f>IF(U3876&lt;&gt;0,INT(0.8465*POWER(((100*U3876)-75),1.42)),0)</f>
        <v>0</v>
      </c>
      <c r="AG3876" s="190" t="str">
        <f>IFERROR(IF(X3876&lt;&gt;0,INT(1.53775*POWER((82-X3876),1.81)),0),"")</f>
        <v/>
      </c>
      <c r="AH3876" s="190" t="str">
        <f>IF(Y3876="","",IF(Y3876&lt;&gt;0,INT(5.74352*POWER((28.5-Y3876),1.92)),0))</f>
        <v/>
      </c>
      <c r="AI3876" s="190">
        <f>IF(Z3876&lt;&gt;0,INT(12.91*POWER((Z3876-4),1.1)),0)</f>
        <v>0</v>
      </c>
      <c r="AJ3876" s="190" t="str">
        <f>IF(AA3876="","",IF(AA3876&lt;&gt;0,INT(0.2797*POWER(((100*AA3876)),1.35)),0))</f>
        <v/>
      </c>
      <c r="AK3876" s="191" t="str">
        <f>IF(AB3876="","",IF(AB3876&lt;&gt;0,INT(100.14*POWER((AB3876-1),1.08)),0))</f>
        <v/>
      </c>
      <c r="AL3876" s="192">
        <f>COUNT(J3876,Q3876,T3876,X3876,Y3876,AA3876,AB3876)</f>
        <v>0</v>
      </c>
      <c r="AM3876" s="193" t="str">
        <f>IF(AL3876=0,"",SUM(AC3876:AK3876))</f>
        <v/>
      </c>
    </row>
    <row r="3877" spans="1:39" customFormat="1" outlineLevel="1">
      <c r="B3877" s="256"/>
      <c r="C3877" s="124" t="s">
        <v>65</v>
      </c>
      <c r="D3877" s="103"/>
      <c r="E3877" s="103"/>
      <c r="F3877" s="103"/>
      <c r="G3877" s="103"/>
      <c r="H3877" s="104"/>
      <c r="I3877" s="105"/>
      <c r="J3877" s="107" t="str">
        <f>IFERROR((J3874-J3876)/J3876*100%,"")</f>
        <v/>
      </c>
      <c r="K3877" s="107" t="str">
        <f t="shared" ref="K3877:T3877" si="17134">IFERROR((K3876-K3874)/K3876*100%,"")</f>
        <v/>
      </c>
      <c r="L3877" s="107" t="str">
        <f t="shared" si="17134"/>
        <v/>
      </c>
      <c r="M3877" s="107" t="str">
        <f t="shared" si="17134"/>
        <v/>
      </c>
      <c r="N3877" s="107" t="str">
        <f t="shared" si="17134"/>
        <v/>
      </c>
      <c r="O3877" s="107" t="str">
        <f t="shared" si="17134"/>
        <v/>
      </c>
      <c r="P3877" s="107" t="str">
        <f t="shared" si="17134"/>
        <v/>
      </c>
      <c r="Q3877" s="107" t="str">
        <f t="shared" si="17134"/>
        <v/>
      </c>
      <c r="R3877" s="107" t="str">
        <f t="shared" si="17134"/>
        <v/>
      </c>
      <c r="S3877" s="107" t="str">
        <f t="shared" si="17134"/>
        <v/>
      </c>
      <c r="T3877" s="107" t="str">
        <f t="shared" si="17134"/>
        <v/>
      </c>
      <c r="U3877" s="107" t="str">
        <f t="shared" ref="U3877" si="17135">IFERROR((U3876-U3875)/U3876*100%,"")</f>
        <v/>
      </c>
      <c r="V3877" s="107" t="str">
        <f>IFERROR((V3874-V3876)/V3876*100%,"")</f>
        <v/>
      </c>
      <c r="W3877" s="107" t="str">
        <f>IFERROR((W3874-W3876)/W3876*100%,"")</f>
        <v/>
      </c>
      <c r="X3877" s="107" t="str">
        <f>IFERROR((X3874-X3876)/X3876*100%,"")</f>
        <v/>
      </c>
      <c r="Y3877" s="107" t="str">
        <f>IFERROR((Y3874-Y3876)/Y3876*100%,"")</f>
        <v/>
      </c>
      <c r="Z3877" s="107" t="str">
        <f t="shared" ref="Z3877" si="17136">IFERROR((Z3876-Z3875)/Z3876*100%,"")</f>
        <v/>
      </c>
      <c r="AA3877" s="107" t="str">
        <f>IFERROR((AA3876-AA3874)/AA3876*100%,"")</f>
        <v/>
      </c>
      <c r="AB3877" s="107" t="str">
        <f>IFERROR((AB3876-AB3874)/AB3876*100%,"")</f>
        <v/>
      </c>
      <c r="AC3877" s="194" t="str">
        <f t="shared" ref="AC3877" si="17137">IFERROR((AC3876-AC3875)/AC3876*100%,"")</f>
        <v/>
      </c>
      <c r="AD3877" s="194" t="str">
        <f t="shared" ref="AD3877" si="17138">IFERROR((AD3876-AD3875)/AD3876*100%,"")</f>
        <v/>
      </c>
      <c r="AE3877" s="194" t="str">
        <f t="shared" ref="AE3877" si="17139">IFERROR((AE3876-AE3875)/AE3876*100%,"")</f>
        <v/>
      </c>
      <c r="AF3877" s="194" t="str">
        <f t="shared" ref="AF3877" si="17140">IFERROR((AF3876-AF3875)/AF3876*100%,"")</f>
        <v/>
      </c>
      <c r="AG3877" s="194" t="str">
        <f t="shared" ref="AG3877" si="17141">IFERROR((AG3876-AG3875)/AG3876*100%,"")</f>
        <v/>
      </c>
      <c r="AH3877" s="194" t="str">
        <f t="shared" ref="AH3877" si="17142">IFERROR((AH3876-AH3875)/AH3876*100%,"")</f>
        <v/>
      </c>
      <c r="AI3877" s="194" t="str">
        <f t="shared" ref="AI3877" si="17143">IFERROR((AI3876-AI3875)/AI3876*100%,"")</f>
        <v/>
      </c>
      <c r="AJ3877" s="194" t="str">
        <f t="shared" ref="AJ3877" si="17144">IFERROR((AJ3876-AJ3875)/AJ3876*100%,"")</f>
        <v/>
      </c>
      <c r="AK3877" s="194" t="str">
        <f t="shared" ref="AK3877" si="17145">IFERROR((AK3876-AK3875)/AK3876*100%,"")</f>
        <v/>
      </c>
      <c r="AL3877" s="194" t="str">
        <f t="shared" ref="AL3877" si="17146">IFERROR((AL3876-AL3875)/AL3876*100%,"")</f>
        <v/>
      </c>
      <c r="AM3877" s="227" t="str">
        <f>IFERROR((AM3876-AM3874)/AM3876*100%,"")</f>
        <v/>
      </c>
    </row>
    <row r="3878" spans="1:39" customFormat="1" outlineLevel="1">
      <c r="A3878" t="str">
        <f>B3869&amp;C3878</f>
        <v>Surname, Forename6</v>
      </c>
      <c r="B3878" s="256"/>
      <c r="C3878" s="123">
        <v>6</v>
      </c>
      <c r="D3878" s="26" t="s">
        <v>22</v>
      </c>
      <c r="E3878" s="103"/>
      <c r="F3878" s="103"/>
      <c r="G3878" s="103"/>
      <c r="H3878" s="15"/>
      <c r="I3878" s="16"/>
      <c r="J3878" s="17"/>
      <c r="K3878" s="94"/>
      <c r="L3878" s="94"/>
      <c r="M3878" s="94"/>
      <c r="N3878" s="94"/>
      <c r="O3878" s="94"/>
      <c r="P3878" s="94"/>
      <c r="Q3878" s="17" t="str">
        <f>IF(SUM(K3878:P3878)=0,"",SUM(K3878:P3878))</f>
        <v/>
      </c>
      <c r="R3878" s="94"/>
      <c r="S3878" s="94"/>
      <c r="T3878" s="17" t="str">
        <f>IF(SUM(R3878:S3878)=0,"",SUM(R3878:S3878))</f>
        <v/>
      </c>
      <c r="U3878" s="17"/>
      <c r="V3878" s="94"/>
      <c r="W3878" s="17"/>
      <c r="X3878" s="94" t="str">
        <f>IFERROR(AVERAGE(V3878:W3878),"")</f>
        <v/>
      </c>
      <c r="Y3878" s="17"/>
      <c r="Z3878" s="17"/>
      <c r="AA3878" s="71"/>
      <c r="AB3878" s="17"/>
      <c r="AC3878" s="190" t="str">
        <f>IF(J3878="","",IF(J3878&lt;&gt;0,INT(25.4347*POWER((18-J3878),1.81)),0))</f>
        <v/>
      </c>
      <c r="AD3878" s="190" t="str">
        <f>IFERROR(IF(Q3878&lt;&gt;0,INT(0.14354*POWER(((10*Q3878)-220),1.4)),0),"")</f>
        <v/>
      </c>
      <c r="AE3878" s="190" t="str">
        <f>IFERROR(IF(T3878&lt;&gt;0,INT(51.39*POWER((T3878-1.5),1.05)),0),"")</f>
        <v/>
      </c>
      <c r="AF3878" s="190">
        <f>IF(U3878&lt;&gt;0,INT(0.8465*POWER(((100*U3878)-75),1.42)),0)</f>
        <v>0</v>
      </c>
      <c r="AG3878" s="190" t="str">
        <f>IFERROR(IF(X3878&lt;&gt;0,INT(1.53775*POWER((82-X3878),1.81)),0),"")</f>
        <v/>
      </c>
      <c r="AH3878" s="190" t="str">
        <f>IF(Y3878="","",IF(Y3878&lt;&gt;0,INT(5.74352*POWER((28.5-Y3878),1.92)),0))</f>
        <v/>
      </c>
      <c r="AI3878" s="190">
        <f>IF(Z3878&lt;&gt;0,INT(12.91*POWER((Z3878-4),1.1)),0)</f>
        <v>0</v>
      </c>
      <c r="AJ3878" s="190" t="str">
        <f>IF(AA3878="","",IF(AA3878&lt;&gt;0,INT(0.2797*POWER(((100*AA3878)),1.35)),0))</f>
        <v/>
      </c>
      <c r="AK3878" s="191" t="str">
        <f>IF(AB3878="","",IF(AB3878&lt;&gt;0,INT(100.14*POWER((AB3878-1),1.08)),0))</f>
        <v/>
      </c>
      <c r="AL3878" s="192">
        <f>COUNT(J3878,Q3878,T3878,X3878,Y3878,AA3878,AB3878)</f>
        <v>0</v>
      </c>
      <c r="AM3878" s="193" t="str">
        <f>IF(AL3878=0,"",SUM(AC3878:AK3878))</f>
        <v/>
      </c>
    </row>
    <row r="3879" spans="1:39" customFormat="1" outlineLevel="1">
      <c r="B3879" s="256"/>
      <c r="C3879" s="124" t="s">
        <v>65</v>
      </c>
      <c r="D3879" s="103"/>
      <c r="E3879" s="103"/>
      <c r="F3879" s="103"/>
      <c r="G3879" s="103"/>
      <c r="H3879" s="104"/>
      <c r="I3879" s="105"/>
      <c r="J3879" s="107" t="str">
        <f>IFERROR((J3876-J3878)/J3878*100%,"")</f>
        <v/>
      </c>
      <c r="K3879" s="107" t="str">
        <f t="shared" ref="K3879:T3879" si="17147">IFERROR((K3878-K3876)/K3878*100%,"")</f>
        <v/>
      </c>
      <c r="L3879" s="107" t="str">
        <f t="shared" si="17147"/>
        <v/>
      </c>
      <c r="M3879" s="107" t="str">
        <f t="shared" si="17147"/>
        <v/>
      </c>
      <c r="N3879" s="107" t="str">
        <f t="shared" si="17147"/>
        <v/>
      </c>
      <c r="O3879" s="107" t="str">
        <f t="shared" si="17147"/>
        <v/>
      </c>
      <c r="P3879" s="107" t="str">
        <f t="shared" si="17147"/>
        <v/>
      </c>
      <c r="Q3879" s="107" t="str">
        <f t="shared" si="17147"/>
        <v/>
      </c>
      <c r="R3879" s="107" t="str">
        <f t="shared" si="17147"/>
        <v/>
      </c>
      <c r="S3879" s="107" t="str">
        <f t="shared" si="17147"/>
        <v/>
      </c>
      <c r="T3879" s="107" t="str">
        <f t="shared" si="17147"/>
        <v/>
      </c>
      <c r="U3879" s="107" t="str">
        <f t="shared" ref="U3879" si="17148">IFERROR((U3878-U3877)/U3878*100%,"")</f>
        <v/>
      </c>
      <c r="V3879" s="107" t="str">
        <f>IFERROR((V3876-V3878)/V3878*100%,"")</f>
        <v/>
      </c>
      <c r="W3879" s="107" t="str">
        <f>IFERROR((W3876-W3878)/W3878*100%,"")</f>
        <v/>
      </c>
      <c r="X3879" s="107" t="str">
        <f>IFERROR((X3876-X3878)/X3878*100%,"")</f>
        <v/>
      </c>
      <c r="Y3879" s="107" t="str">
        <f>IFERROR((Y3876-Y3878)/Y3878*100%,"")</f>
        <v/>
      </c>
      <c r="Z3879" s="107" t="str">
        <f t="shared" ref="Z3879" si="17149">IFERROR((Z3878-Z3877)/Z3878*100%,"")</f>
        <v/>
      </c>
      <c r="AA3879" s="107" t="str">
        <f>IFERROR((AA3878-AA3876)/AA3878*100%,"")</f>
        <v/>
      </c>
      <c r="AB3879" s="107" t="str">
        <f>IFERROR((AB3878-AB3876)/AB3878*100%,"")</f>
        <v/>
      </c>
      <c r="AC3879" s="194" t="str">
        <f t="shared" ref="AC3879" si="17150">IFERROR((AC3878-AC3877)/AC3878*100%,"")</f>
        <v/>
      </c>
      <c r="AD3879" s="194" t="str">
        <f t="shared" ref="AD3879" si="17151">IFERROR((AD3878-AD3877)/AD3878*100%,"")</f>
        <v/>
      </c>
      <c r="AE3879" s="194" t="str">
        <f t="shared" ref="AE3879" si="17152">IFERROR((AE3878-AE3877)/AE3878*100%,"")</f>
        <v/>
      </c>
      <c r="AF3879" s="194" t="str">
        <f t="shared" ref="AF3879" si="17153">IFERROR((AF3878-AF3877)/AF3878*100%,"")</f>
        <v/>
      </c>
      <c r="AG3879" s="194" t="str">
        <f t="shared" ref="AG3879" si="17154">IFERROR((AG3878-AG3877)/AG3878*100%,"")</f>
        <v/>
      </c>
      <c r="AH3879" s="194" t="str">
        <f t="shared" ref="AH3879" si="17155">IFERROR((AH3878-AH3877)/AH3878*100%,"")</f>
        <v/>
      </c>
      <c r="AI3879" s="194" t="str">
        <f t="shared" ref="AI3879" si="17156">IFERROR((AI3878-AI3877)/AI3878*100%,"")</f>
        <v/>
      </c>
      <c r="AJ3879" s="194" t="str">
        <f t="shared" ref="AJ3879" si="17157">IFERROR((AJ3878-AJ3877)/AJ3878*100%,"")</f>
        <v/>
      </c>
      <c r="AK3879" s="194" t="str">
        <f t="shared" ref="AK3879" si="17158">IFERROR((AK3878-AK3877)/AK3878*100%,"")</f>
        <v/>
      </c>
      <c r="AL3879" s="194" t="str">
        <f t="shared" ref="AL3879" si="17159">IFERROR((AL3878-AL3877)/AL3878*100%,"")</f>
        <v/>
      </c>
      <c r="AM3879" s="227" t="str">
        <f>IFERROR((AM3878-AM3876)/AM3878*100%,"")</f>
        <v/>
      </c>
    </row>
    <row r="3880" spans="1:39" customFormat="1" outlineLevel="1">
      <c r="A3880" t="str">
        <f>B3869&amp;C3880</f>
        <v>Surname, Forename7</v>
      </c>
      <c r="B3880" s="256"/>
      <c r="C3880" s="123">
        <v>7</v>
      </c>
      <c r="D3880" s="26" t="s">
        <v>22</v>
      </c>
      <c r="E3880" s="103"/>
      <c r="F3880" s="103"/>
      <c r="G3880" s="103"/>
      <c r="H3880" s="15"/>
      <c r="I3880" s="16"/>
      <c r="J3880" s="17"/>
      <c r="K3880" s="94"/>
      <c r="L3880" s="94"/>
      <c r="M3880" s="94"/>
      <c r="N3880" s="94"/>
      <c r="O3880" s="94"/>
      <c r="P3880" s="94"/>
      <c r="Q3880" s="17" t="str">
        <f>IF(SUM(K3880:P3880)=0,"",SUM(K3880:P3880))</f>
        <v/>
      </c>
      <c r="R3880" s="94"/>
      <c r="S3880" s="94"/>
      <c r="T3880" s="17" t="str">
        <f>IF(SUM(R3880:S3880)=0,"",SUM(R3880:S3880))</f>
        <v/>
      </c>
      <c r="U3880" s="17"/>
      <c r="V3880" s="94"/>
      <c r="W3880" s="17"/>
      <c r="X3880" s="94" t="str">
        <f>IFERROR(AVERAGE(V3880:W3880),"")</f>
        <v/>
      </c>
      <c r="Y3880" s="17"/>
      <c r="Z3880" s="17"/>
      <c r="AA3880" s="71"/>
      <c r="AB3880" s="17"/>
      <c r="AC3880" s="190" t="str">
        <f>IF(J3880="","",IF(J3880&lt;&gt;0,INT(25.4347*POWER((18-J3880),1.81)),0))</f>
        <v/>
      </c>
      <c r="AD3880" s="190" t="str">
        <f>IFERROR(IF(Q3880&lt;&gt;0,INT(0.14354*POWER(((10*Q3880)-220),1.4)),0),"")</f>
        <v/>
      </c>
      <c r="AE3880" s="190" t="str">
        <f>IFERROR(IF(T3880&lt;&gt;0,INT(51.39*POWER((T3880-1.5),1.05)),0),"")</f>
        <v/>
      </c>
      <c r="AF3880" s="190">
        <f>IF(U3880&lt;&gt;0,INT(0.8465*POWER(((100*U3880)-75),1.42)),0)</f>
        <v>0</v>
      </c>
      <c r="AG3880" s="190" t="str">
        <f>IFERROR(IF(X3880&lt;&gt;0,INT(1.53775*POWER((82-X3880),1.81)),0),"")</f>
        <v/>
      </c>
      <c r="AH3880" s="190" t="str">
        <f>IF(Y3880="","",IF(Y3880&lt;&gt;0,INT(5.74352*POWER((28.5-Y3880),1.92)),0))</f>
        <v/>
      </c>
      <c r="AI3880" s="190">
        <f>IF(Z3880&lt;&gt;0,INT(12.91*POWER((Z3880-4),1.1)),0)</f>
        <v>0</v>
      </c>
      <c r="AJ3880" s="190" t="str">
        <f>IF(AA3880="","",IF(AA3880&lt;&gt;0,INT(0.2797*POWER(((100*AA3880)),1.35)),0))</f>
        <v/>
      </c>
      <c r="AK3880" s="191" t="str">
        <f>IF(AB3880="","",IF(AB3880&lt;&gt;0,INT(100.14*POWER((AB3880-1),1.08)),0))</f>
        <v/>
      </c>
      <c r="AL3880" s="192">
        <f>COUNT(J3880,Q3880,T3880,X3880,Y3880,AA3880,AB3880)</f>
        <v>0</v>
      </c>
      <c r="AM3880" s="193" t="str">
        <f>IF(AL3880=0,"",SUM(AC3880:AK3880))</f>
        <v/>
      </c>
    </row>
    <row r="3881" spans="1:39" customFormat="1" outlineLevel="1">
      <c r="B3881" s="256"/>
      <c r="C3881" s="124" t="s">
        <v>65</v>
      </c>
      <c r="D3881" s="103"/>
      <c r="E3881" s="103"/>
      <c r="F3881" s="103"/>
      <c r="G3881" s="103"/>
      <c r="H3881" s="104"/>
      <c r="I3881" s="105"/>
      <c r="J3881" s="107" t="str">
        <f>IFERROR((J3878-J3880)/J3880*100%,"")</f>
        <v/>
      </c>
      <c r="K3881" s="107" t="str">
        <f t="shared" ref="K3881:T3881" si="17160">IFERROR((K3880-K3878)/K3880*100%,"")</f>
        <v/>
      </c>
      <c r="L3881" s="107" t="str">
        <f t="shared" si="17160"/>
        <v/>
      </c>
      <c r="M3881" s="107" t="str">
        <f t="shared" si="17160"/>
        <v/>
      </c>
      <c r="N3881" s="107" t="str">
        <f t="shared" si="17160"/>
        <v/>
      </c>
      <c r="O3881" s="107" t="str">
        <f t="shared" si="17160"/>
        <v/>
      </c>
      <c r="P3881" s="107" t="str">
        <f t="shared" si="17160"/>
        <v/>
      </c>
      <c r="Q3881" s="107" t="str">
        <f t="shared" si="17160"/>
        <v/>
      </c>
      <c r="R3881" s="107" t="str">
        <f t="shared" si="17160"/>
        <v/>
      </c>
      <c r="S3881" s="107" t="str">
        <f t="shared" si="17160"/>
        <v/>
      </c>
      <c r="T3881" s="107" t="str">
        <f t="shared" si="17160"/>
        <v/>
      </c>
      <c r="U3881" s="107" t="str">
        <f t="shared" ref="U3881" si="17161">IFERROR((U3880-U3879)/U3880*100%,"")</f>
        <v/>
      </c>
      <c r="V3881" s="107" t="str">
        <f>IFERROR((V3878-V3880)/V3880*100%,"")</f>
        <v/>
      </c>
      <c r="W3881" s="107" t="str">
        <f>IFERROR((W3878-W3880)/W3880*100%,"")</f>
        <v/>
      </c>
      <c r="X3881" s="107" t="str">
        <f>IFERROR((X3878-X3880)/X3880*100%,"")</f>
        <v/>
      </c>
      <c r="Y3881" s="107" t="str">
        <f>IFERROR((Y3878-Y3880)/Y3880*100%,"")</f>
        <v/>
      </c>
      <c r="Z3881" s="107" t="str">
        <f t="shared" ref="Z3881" si="17162">IFERROR((Z3880-Z3879)/Z3880*100%,"")</f>
        <v/>
      </c>
      <c r="AA3881" s="107" t="str">
        <f>IFERROR((AA3880-AA3878)/AA3880*100%,"")</f>
        <v/>
      </c>
      <c r="AB3881" s="107" t="str">
        <f>IFERROR((AB3880-AB3878)/AB3880*100%,"")</f>
        <v/>
      </c>
      <c r="AC3881" s="194" t="str">
        <f t="shared" ref="AC3881" si="17163">IFERROR((AC3880-AC3879)/AC3880*100%,"")</f>
        <v/>
      </c>
      <c r="AD3881" s="194" t="str">
        <f t="shared" ref="AD3881" si="17164">IFERROR((AD3880-AD3879)/AD3880*100%,"")</f>
        <v/>
      </c>
      <c r="AE3881" s="194" t="str">
        <f t="shared" ref="AE3881" si="17165">IFERROR((AE3880-AE3879)/AE3880*100%,"")</f>
        <v/>
      </c>
      <c r="AF3881" s="194" t="str">
        <f t="shared" ref="AF3881" si="17166">IFERROR((AF3880-AF3879)/AF3880*100%,"")</f>
        <v/>
      </c>
      <c r="AG3881" s="194" t="str">
        <f t="shared" ref="AG3881" si="17167">IFERROR((AG3880-AG3879)/AG3880*100%,"")</f>
        <v/>
      </c>
      <c r="AH3881" s="194" t="str">
        <f t="shared" ref="AH3881" si="17168">IFERROR((AH3880-AH3879)/AH3880*100%,"")</f>
        <v/>
      </c>
      <c r="AI3881" s="194" t="str">
        <f t="shared" ref="AI3881" si="17169">IFERROR((AI3880-AI3879)/AI3880*100%,"")</f>
        <v/>
      </c>
      <c r="AJ3881" s="194" t="str">
        <f t="shared" ref="AJ3881" si="17170">IFERROR((AJ3880-AJ3879)/AJ3880*100%,"")</f>
        <v/>
      </c>
      <c r="AK3881" s="194" t="str">
        <f t="shared" ref="AK3881" si="17171">IFERROR((AK3880-AK3879)/AK3880*100%,"")</f>
        <v/>
      </c>
      <c r="AL3881" s="194" t="str">
        <f t="shared" ref="AL3881" si="17172">IFERROR((AL3880-AL3879)/AL3880*100%,"")</f>
        <v/>
      </c>
      <c r="AM3881" s="227" t="str">
        <f>IFERROR((AM3880-AM3878)/AM3880*100%,"")</f>
        <v/>
      </c>
    </row>
    <row r="3882" spans="1:39" customFormat="1" outlineLevel="1">
      <c r="A3882" t="str">
        <f>B3869&amp;C3882</f>
        <v>Surname, Forename8</v>
      </c>
      <c r="B3882" s="256"/>
      <c r="C3882" s="123">
        <v>8</v>
      </c>
      <c r="D3882" s="26" t="s">
        <v>22</v>
      </c>
      <c r="E3882" s="103"/>
      <c r="F3882" s="103"/>
      <c r="G3882" s="103"/>
      <c r="H3882" s="15"/>
      <c r="I3882" s="16"/>
      <c r="J3882" s="17"/>
      <c r="K3882" s="94"/>
      <c r="L3882" s="94"/>
      <c r="M3882" s="94"/>
      <c r="N3882" s="94"/>
      <c r="O3882" s="94"/>
      <c r="P3882" s="94"/>
      <c r="Q3882" s="17" t="str">
        <f>IF(SUM(K3882:P3882)=0,"",SUM(K3882:P3882))</f>
        <v/>
      </c>
      <c r="R3882" s="94"/>
      <c r="S3882" s="94"/>
      <c r="T3882" s="17" t="str">
        <f>IF(SUM(R3882:S3882)=0,"",SUM(R3882:S3882))</f>
        <v/>
      </c>
      <c r="U3882" s="17"/>
      <c r="V3882" s="94"/>
      <c r="W3882" s="17"/>
      <c r="X3882" s="94" t="str">
        <f>IFERROR(AVERAGE(V3882:W3882),"")</f>
        <v/>
      </c>
      <c r="Y3882" s="17"/>
      <c r="Z3882" s="17"/>
      <c r="AA3882" s="71"/>
      <c r="AB3882" s="17"/>
      <c r="AC3882" s="190" t="str">
        <f>IF(J3882="","",IF(J3882&lt;&gt;0,INT(25.4347*POWER((18-J3882),1.81)),0))</f>
        <v/>
      </c>
      <c r="AD3882" s="190" t="str">
        <f>IFERROR(IF(Q3882&lt;&gt;0,INT(0.14354*POWER(((10*Q3882)-220),1.4)),0),"")</f>
        <v/>
      </c>
      <c r="AE3882" s="190" t="str">
        <f>IFERROR(IF(T3882&lt;&gt;0,INT(51.39*POWER((T3882-1.5),1.05)),0),"")</f>
        <v/>
      </c>
      <c r="AF3882" s="190">
        <f>IF(U3882&lt;&gt;0,INT(0.8465*POWER(((100*U3882)-75),1.42)),0)</f>
        <v>0</v>
      </c>
      <c r="AG3882" s="190" t="str">
        <f>IFERROR(IF(X3882&lt;&gt;0,INT(1.53775*POWER((82-X3882),1.81)),0),"")</f>
        <v/>
      </c>
      <c r="AH3882" s="190" t="str">
        <f>IF(Y3882="","",IF(Y3882&lt;&gt;0,INT(5.74352*POWER((28.5-Y3882),1.92)),0))</f>
        <v/>
      </c>
      <c r="AI3882" s="190">
        <f>IF(Z3882&lt;&gt;0,INT(12.91*POWER((Z3882-4),1.1)),0)</f>
        <v>0</v>
      </c>
      <c r="AJ3882" s="190" t="str">
        <f>IF(AA3882="","",IF(AA3882&lt;&gt;0,INT(0.2797*POWER(((100*AA3882)),1.35)),0))</f>
        <v/>
      </c>
      <c r="AK3882" s="191" t="str">
        <f>IF(AB3882="","",IF(AB3882&lt;&gt;0,INT(100.14*POWER((AB3882-1),1.08)),0))</f>
        <v/>
      </c>
      <c r="AL3882" s="192">
        <f>COUNT(J3882,Q3882,T3882,X3882,Y3882,AA3882,AB3882)</f>
        <v>0</v>
      </c>
      <c r="AM3882" s="193" t="str">
        <f>IF(AL3882=0,"",SUM(AC3882:AK3882))</f>
        <v/>
      </c>
    </row>
    <row r="3883" spans="1:39" customFormat="1" outlineLevel="1">
      <c r="B3883" s="256"/>
      <c r="C3883" s="124" t="s">
        <v>65</v>
      </c>
      <c r="D3883" s="103"/>
      <c r="E3883" s="103"/>
      <c r="F3883" s="103"/>
      <c r="G3883" s="103"/>
      <c r="H3883" s="104"/>
      <c r="I3883" s="105"/>
      <c r="J3883" s="107" t="str">
        <f>IFERROR((J3880-J3882)/J3882*100%,"")</f>
        <v/>
      </c>
      <c r="K3883" s="107" t="str">
        <f t="shared" ref="K3883:T3883" si="17173">IFERROR((K3882-K3880)/K3882*100%,"")</f>
        <v/>
      </c>
      <c r="L3883" s="107" t="str">
        <f t="shared" si="17173"/>
        <v/>
      </c>
      <c r="M3883" s="107" t="str">
        <f t="shared" si="17173"/>
        <v/>
      </c>
      <c r="N3883" s="107" t="str">
        <f t="shared" si="17173"/>
        <v/>
      </c>
      <c r="O3883" s="107" t="str">
        <f t="shared" si="17173"/>
        <v/>
      </c>
      <c r="P3883" s="107" t="str">
        <f t="shared" si="17173"/>
        <v/>
      </c>
      <c r="Q3883" s="107" t="str">
        <f t="shared" si="17173"/>
        <v/>
      </c>
      <c r="R3883" s="107" t="str">
        <f t="shared" si="17173"/>
        <v/>
      </c>
      <c r="S3883" s="107" t="str">
        <f t="shared" si="17173"/>
        <v/>
      </c>
      <c r="T3883" s="107" t="str">
        <f t="shared" si="17173"/>
        <v/>
      </c>
      <c r="U3883" s="107" t="str">
        <f t="shared" ref="U3883" si="17174">IFERROR((U3882-U3881)/U3882*100%,"")</f>
        <v/>
      </c>
      <c r="V3883" s="107" t="str">
        <f>IFERROR((V3880-V3882)/V3882*100%,"")</f>
        <v/>
      </c>
      <c r="W3883" s="107" t="str">
        <f>IFERROR((W3880-W3882)/W3882*100%,"")</f>
        <v/>
      </c>
      <c r="X3883" s="107" t="str">
        <f>IFERROR((X3880-X3882)/X3882*100%,"")</f>
        <v/>
      </c>
      <c r="Y3883" s="107" t="str">
        <f>IFERROR((Y3880-Y3882)/Y3882*100%,"")</f>
        <v/>
      </c>
      <c r="Z3883" s="107" t="str">
        <f t="shared" ref="Z3883" si="17175">IFERROR((Z3882-Z3881)/Z3882*100%,"")</f>
        <v/>
      </c>
      <c r="AA3883" s="107" t="str">
        <f>IFERROR((AA3882-AA3880)/AA3882*100%,"")</f>
        <v/>
      </c>
      <c r="AB3883" s="107" t="str">
        <f>IFERROR((AB3882-AB3880)/AB3882*100%,"")</f>
        <v/>
      </c>
      <c r="AC3883" s="194" t="str">
        <f t="shared" ref="AC3883" si="17176">IFERROR((AC3882-AC3881)/AC3882*100%,"")</f>
        <v/>
      </c>
      <c r="AD3883" s="194" t="str">
        <f t="shared" ref="AD3883" si="17177">IFERROR((AD3882-AD3881)/AD3882*100%,"")</f>
        <v/>
      </c>
      <c r="AE3883" s="194" t="str">
        <f t="shared" ref="AE3883" si="17178">IFERROR((AE3882-AE3881)/AE3882*100%,"")</f>
        <v/>
      </c>
      <c r="AF3883" s="194" t="str">
        <f t="shared" ref="AF3883" si="17179">IFERROR((AF3882-AF3881)/AF3882*100%,"")</f>
        <v/>
      </c>
      <c r="AG3883" s="194" t="str">
        <f t="shared" ref="AG3883" si="17180">IFERROR((AG3882-AG3881)/AG3882*100%,"")</f>
        <v/>
      </c>
      <c r="AH3883" s="194" t="str">
        <f t="shared" ref="AH3883" si="17181">IFERROR((AH3882-AH3881)/AH3882*100%,"")</f>
        <v/>
      </c>
      <c r="AI3883" s="194" t="str">
        <f t="shared" ref="AI3883" si="17182">IFERROR((AI3882-AI3881)/AI3882*100%,"")</f>
        <v/>
      </c>
      <c r="AJ3883" s="194" t="str">
        <f t="shared" ref="AJ3883" si="17183">IFERROR((AJ3882-AJ3881)/AJ3882*100%,"")</f>
        <v/>
      </c>
      <c r="AK3883" s="194" t="str">
        <f t="shared" ref="AK3883" si="17184">IFERROR((AK3882-AK3881)/AK3882*100%,"")</f>
        <v/>
      </c>
      <c r="AL3883" s="194" t="str">
        <f t="shared" ref="AL3883" si="17185">IFERROR((AL3882-AL3881)/AL3882*100%,"")</f>
        <v/>
      </c>
      <c r="AM3883" s="227" t="str">
        <f>IFERROR((AM3882-AM3880)/AM3882*100%,"")</f>
        <v/>
      </c>
    </row>
    <row r="3884" spans="1:39" customFormat="1" outlineLevel="1">
      <c r="A3884" t="str">
        <f>B3869&amp;C3884</f>
        <v>Surname, Forename9</v>
      </c>
      <c r="B3884" s="256"/>
      <c r="C3884" s="123">
        <v>9</v>
      </c>
      <c r="D3884" s="26" t="s">
        <v>22</v>
      </c>
      <c r="E3884" s="103"/>
      <c r="F3884" s="103"/>
      <c r="G3884" s="103"/>
      <c r="H3884" s="15"/>
      <c r="I3884" s="16"/>
      <c r="J3884" s="17"/>
      <c r="K3884" s="94"/>
      <c r="L3884" s="94"/>
      <c r="M3884" s="94"/>
      <c r="N3884" s="94"/>
      <c r="O3884" s="94"/>
      <c r="P3884" s="94"/>
      <c r="Q3884" s="17" t="str">
        <f>IF(SUM(K3884:P3884)=0,"",SUM(K3884:P3884))</f>
        <v/>
      </c>
      <c r="R3884" s="94"/>
      <c r="S3884" s="94"/>
      <c r="T3884" s="17" t="str">
        <f>IF(SUM(R3884:S3884)=0,"",SUM(R3884:S3884))</f>
        <v/>
      </c>
      <c r="U3884" s="17"/>
      <c r="V3884" s="94"/>
      <c r="W3884" s="17"/>
      <c r="X3884" s="94" t="str">
        <f>IFERROR(AVERAGE(V3884:W3884),"")</f>
        <v/>
      </c>
      <c r="Y3884" s="17"/>
      <c r="Z3884" s="17"/>
      <c r="AA3884" s="71"/>
      <c r="AB3884" s="17"/>
      <c r="AC3884" s="190" t="str">
        <f>IF(J3884="","",IF(J3884&lt;&gt;0,INT(25.4347*POWER((18-J3884),1.81)),0))</f>
        <v/>
      </c>
      <c r="AD3884" s="190" t="str">
        <f>IFERROR(IF(Q3884&lt;&gt;0,INT(0.14354*POWER(((10*Q3884)-220),1.4)),0),"")</f>
        <v/>
      </c>
      <c r="AE3884" s="190" t="str">
        <f>IFERROR(IF(T3884&lt;&gt;0,INT(51.39*POWER((T3884-1.5),1.05)),0),"")</f>
        <v/>
      </c>
      <c r="AF3884" s="190">
        <f>IF(U3884&lt;&gt;0,INT(0.8465*POWER(((100*U3884)-75),1.42)),0)</f>
        <v>0</v>
      </c>
      <c r="AG3884" s="190" t="str">
        <f>IFERROR(IF(X3884&lt;&gt;0,INT(1.53775*POWER((82-X3884),1.81)),0),"")</f>
        <v/>
      </c>
      <c r="AH3884" s="190" t="str">
        <f>IF(Y3884="","",IF(Y3884&lt;&gt;0,INT(5.74352*POWER((28.5-Y3884),1.92)),0))</f>
        <v/>
      </c>
      <c r="AI3884" s="190">
        <f>IF(Z3884&lt;&gt;0,INT(12.91*POWER((Z3884-4),1.1)),0)</f>
        <v>0</v>
      </c>
      <c r="AJ3884" s="190" t="str">
        <f>IF(AA3884="","",IF(AA3884&lt;&gt;0,INT(0.2797*POWER(((100*AA3884)),1.35)),0))</f>
        <v/>
      </c>
      <c r="AK3884" s="191" t="str">
        <f>IF(AB3884="","",IF(AB3884&lt;&gt;0,INT(100.14*POWER((AB3884-1),1.08)),0))</f>
        <v/>
      </c>
      <c r="AL3884" s="192">
        <f>COUNT(J3884,Q3884,T3884,X3884,Y3884,AA3884,AB3884)</f>
        <v>0</v>
      </c>
      <c r="AM3884" s="193" t="str">
        <f>IF(AL3884=0,"",SUM(AC3884:AK3884))</f>
        <v/>
      </c>
    </row>
    <row r="3885" spans="1:39" customFormat="1" outlineLevel="1">
      <c r="B3885" s="256"/>
      <c r="C3885" s="124" t="s">
        <v>65</v>
      </c>
      <c r="D3885" s="33"/>
      <c r="E3885" s="33"/>
      <c r="F3885" s="33"/>
      <c r="G3885" s="33"/>
      <c r="H3885" s="18"/>
      <c r="I3885" s="44"/>
      <c r="J3885" s="107" t="str">
        <f>IFERROR((J3882-J3884)/J3884*100%,"")</f>
        <v/>
      </c>
      <c r="K3885" s="107" t="str">
        <f t="shared" ref="K3885:T3885" si="17186">IFERROR((K3884-K3882)/K3884*100%,"")</f>
        <v/>
      </c>
      <c r="L3885" s="107" t="str">
        <f t="shared" si="17186"/>
        <v/>
      </c>
      <c r="M3885" s="107" t="str">
        <f t="shared" si="17186"/>
        <v/>
      </c>
      <c r="N3885" s="107" t="str">
        <f t="shared" si="17186"/>
        <v/>
      </c>
      <c r="O3885" s="107" t="str">
        <f t="shared" si="17186"/>
        <v/>
      </c>
      <c r="P3885" s="107" t="str">
        <f t="shared" si="17186"/>
        <v/>
      </c>
      <c r="Q3885" s="107" t="str">
        <f t="shared" si="17186"/>
        <v/>
      </c>
      <c r="R3885" s="107" t="str">
        <f t="shared" si="17186"/>
        <v/>
      </c>
      <c r="S3885" s="107" t="str">
        <f t="shared" si="17186"/>
        <v/>
      </c>
      <c r="T3885" s="107" t="str">
        <f t="shared" si="17186"/>
        <v/>
      </c>
      <c r="U3885" s="107" t="str">
        <f t="shared" ref="U3885" si="17187">IFERROR((U3884-U3883)/U3884*100%,"")</f>
        <v/>
      </c>
      <c r="V3885" s="107" t="str">
        <f>IFERROR((V3882-V3884)/V3884*100%,"")</f>
        <v/>
      </c>
      <c r="W3885" s="107" t="str">
        <f>IFERROR((W3882-W3884)/W3884*100%,"")</f>
        <v/>
      </c>
      <c r="X3885" s="107" t="str">
        <f>IFERROR((X3882-X3884)/X3884*100%,"")</f>
        <v/>
      </c>
      <c r="Y3885" s="107" t="str">
        <f>IFERROR((Y3882-Y3884)/Y3884*100%,"")</f>
        <v/>
      </c>
      <c r="Z3885" s="107" t="str">
        <f t="shared" ref="Z3885" si="17188">IFERROR((Z3884-Z3883)/Z3884*100%,"")</f>
        <v/>
      </c>
      <c r="AA3885" s="107" t="str">
        <f>IFERROR((AA3884-AA3882)/AA3884*100%,"")</f>
        <v/>
      </c>
      <c r="AB3885" s="107" t="str">
        <f>IFERROR((AB3884-AB3882)/AB3884*100%,"")</f>
        <v/>
      </c>
      <c r="AC3885" s="194" t="str">
        <f t="shared" ref="AC3885" si="17189">IFERROR((AC3884-AC3883)/AC3884*100%,"")</f>
        <v/>
      </c>
      <c r="AD3885" s="194" t="str">
        <f t="shared" ref="AD3885" si="17190">IFERROR((AD3884-AD3883)/AD3884*100%,"")</f>
        <v/>
      </c>
      <c r="AE3885" s="194" t="str">
        <f t="shared" ref="AE3885" si="17191">IFERROR((AE3884-AE3883)/AE3884*100%,"")</f>
        <v/>
      </c>
      <c r="AF3885" s="194" t="str">
        <f t="shared" ref="AF3885" si="17192">IFERROR((AF3884-AF3883)/AF3884*100%,"")</f>
        <v/>
      </c>
      <c r="AG3885" s="194" t="str">
        <f t="shared" ref="AG3885" si="17193">IFERROR((AG3884-AG3883)/AG3884*100%,"")</f>
        <v/>
      </c>
      <c r="AH3885" s="194" t="str">
        <f t="shared" ref="AH3885" si="17194">IFERROR((AH3884-AH3883)/AH3884*100%,"")</f>
        <v/>
      </c>
      <c r="AI3885" s="194" t="str">
        <f t="shared" ref="AI3885" si="17195">IFERROR((AI3884-AI3883)/AI3884*100%,"")</f>
        <v/>
      </c>
      <c r="AJ3885" s="194" t="str">
        <f t="shared" ref="AJ3885" si="17196">IFERROR((AJ3884-AJ3883)/AJ3884*100%,"")</f>
        <v/>
      </c>
      <c r="AK3885" s="194" t="str">
        <f t="shared" ref="AK3885" si="17197">IFERROR((AK3884-AK3883)/AK3884*100%,"")</f>
        <v/>
      </c>
      <c r="AL3885" s="194" t="str">
        <f t="shared" ref="AL3885" si="17198">IFERROR((AL3884-AL3883)/AL3884*100%,"")</f>
        <v/>
      </c>
      <c r="AM3885" s="227" t="str">
        <f>IFERROR((AM3884-AM3882)/AM3884*100%,"")</f>
        <v/>
      </c>
    </row>
    <row r="3886" spans="1:39" s="6" customFormat="1" outlineLevel="1">
      <c r="A3886" t="str">
        <f>B3869&amp;C3886</f>
        <v>Surname, Forename10</v>
      </c>
      <c r="B3886" s="256"/>
      <c r="C3886" s="125">
        <v>10</v>
      </c>
      <c r="D3886" s="33" t="s">
        <v>22</v>
      </c>
      <c r="E3886" s="33"/>
      <c r="F3886" s="33"/>
      <c r="G3886" s="33"/>
      <c r="H3886" s="18"/>
      <c r="I3886" s="44"/>
      <c r="J3886" s="34"/>
      <c r="K3886" s="34"/>
      <c r="L3886" s="34"/>
      <c r="M3886" s="34"/>
      <c r="N3886" s="34"/>
      <c r="O3886" s="34"/>
      <c r="P3886" s="34"/>
      <c r="Q3886" s="17" t="str">
        <f>IF(SUM(K3886:P3886)=0,"",SUM(K3886:P3886))</f>
        <v/>
      </c>
      <c r="R3886" s="94"/>
      <c r="S3886" s="94"/>
      <c r="T3886" s="17" t="str">
        <f>IF(SUM(R3886:S3886)=0,"",SUM(R3886:S3886))</f>
        <v/>
      </c>
      <c r="U3886" s="17"/>
      <c r="V3886" s="94"/>
      <c r="W3886" s="17"/>
      <c r="X3886" s="94" t="str">
        <f>IFERROR(AVERAGE(V3886:W3886),"")</f>
        <v/>
      </c>
      <c r="Y3886" s="17"/>
      <c r="Z3886" s="17"/>
      <c r="AA3886" s="71"/>
      <c r="AB3886" s="17"/>
      <c r="AC3886" s="190" t="str">
        <f>IF(J3886="","",IF(J3886&lt;&gt;0,INT(25.4347*POWER((18-J3886),1.81)),0))</f>
        <v/>
      </c>
      <c r="AD3886" s="190" t="str">
        <f>IFERROR(IF(Q3886&lt;&gt;0,INT(0.14354*POWER(((10*Q3886)-220),1.4)),0),"")</f>
        <v/>
      </c>
      <c r="AE3886" s="190" t="str">
        <f>IFERROR(IF(T3886&lt;&gt;0,INT(51.39*POWER((T3886-1.5),1.05)),0),"")</f>
        <v/>
      </c>
      <c r="AF3886" s="190">
        <f>IF(U3886&lt;&gt;0,INT(0.8465*POWER(((100*U3886)-75),1.42)),0)</f>
        <v>0</v>
      </c>
      <c r="AG3886" s="190" t="str">
        <f>IFERROR(IF(X3886&lt;&gt;0,INT(1.53775*POWER((82-X3886),1.81)),0),"")</f>
        <v/>
      </c>
      <c r="AH3886" s="190" t="str">
        <f>IF(Y3886="","",IF(Y3886&lt;&gt;0,INT(5.74352*POWER((28.5-Y3886),1.92)),0))</f>
        <v/>
      </c>
      <c r="AI3886" s="190">
        <f>IF(Z3886&lt;&gt;0,INT(12.91*POWER((Z3886-4),1.1)),0)</f>
        <v>0</v>
      </c>
      <c r="AJ3886" s="190" t="str">
        <f>IF(AA3886="","",IF(AA3886&lt;&gt;0,INT(0.2797*POWER(((100*AA3886)),1.35)),0))</f>
        <v/>
      </c>
      <c r="AK3886" s="191" t="str">
        <f>IF(AB3886="","",IF(AB3886&lt;&gt;0,INT(100.14*POWER((AB3886-1),1.08)),0))</f>
        <v/>
      </c>
      <c r="AL3886" s="192">
        <f>COUNT(J3886,Q3886,T3886,X3886,Y3886,AA3886,AB3886)</f>
        <v>0</v>
      </c>
      <c r="AM3886" s="193" t="str">
        <f>IF(AL3886=0,"",SUM(AC3886:AK3886))</f>
        <v/>
      </c>
    </row>
    <row r="3887" spans="1:39" s="6" customFormat="1" outlineLevel="1">
      <c r="A3887"/>
      <c r="B3887" s="257"/>
      <c r="C3887" s="126" t="s">
        <v>65</v>
      </c>
      <c r="D3887" s="33"/>
      <c r="E3887" s="33"/>
      <c r="F3887" s="33"/>
      <c r="G3887" s="33"/>
      <c r="H3887" s="18"/>
      <c r="I3887" s="44"/>
      <c r="J3887" s="107" t="str">
        <f>IFERROR((J3884-J3886)/J3886*100%,"")</f>
        <v/>
      </c>
      <c r="K3887" s="107" t="str">
        <f t="shared" ref="K3887:T3887" si="17199">IFERROR((K3886-K3884)/K3886*100%,"")</f>
        <v/>
      </c>
      <c r="L3887" s="107" t="str">
        <f t="shared" si="17199"/>
        <v/>
      </c>
      <c r="M3887" s="107" t="str">
        <f t="shared" si="17199"/>
        <v/>
      </c>
      <c r="N3887" s="107" t="str">
        <f t="shared" si="17199"/>
        <v/>
      </c>
      <c r="O3887" s="107" t="str">
        <f t="shared" si="17199"/>
        <v/>
      </c>
      <c r="P3887" s="107" t="str">
        <f t="shared" si="17199"/>
        <v/>
      </c>
      <c r="Q3887" s="107" t="str">
        <f t="shared" si="17199"/>
        <v/>
      </c>
      <c r="R3887" s="107" t="str">
        <f t="shared" si="17199"/>
        <v/>
      </c>
      <c r="S3887" s="107" t="str">
        <f t="shared" si="17199"/>
        <v/>
      </c>
      <c r="T3887" s="107" t="str">
        <f t="shared" si="17199"/>
        <v/>
      </c>
      <c r="U3887" s="107" t="str">
        <f t="shared" ref="U3887" si="17200">IFERROR((U3886-U3885)/U3886*100%,"")</f>
        <v/>
      </c>
      <c r="V3887" s="107" t="str">
        <f>IFERROR((V3884-V3886)/V3886*100%,"")</f>
        <v/>
      </c>
      <c r="W3887" s="107" t="str">
        <f>IFERROR((W3884-W3886)/W3886*100%,"")</f>
        <v/>
      </c>
      <c r="X3887" s="107" t="str">
        <f>IFERROR((X3884-X3886)/X3886*100%,"")</f>
        <v/>
      </c>
      <c r="Y3887" s="107" t="str">
        <f>IFERROR((Y3884-Y3886)/Y3886*100%,"")</f>
        <v/>
      </c>
      <c r="Z3887" s="107" t="str">
        <f t="shared" ref="Z3887" si="17201">IFERROR((Z3886-Z3885)/Z3886*100%,"")</f>
        <v/>
      </c>
      <c r="AA3887" s="107" t="str">
        <f>IFERROR((AA3886-AA3884)/AA3886*100%,"")</f>
        <v/>
      </c>
      <c r="AB3887" s="107" t="str">
        <f>IFERROR((AB3886-AB3884)/AB3886*100%,"")</f>
        <v/>
      </c>
      <c r="AC3887" s="194" t="str">
        <f t="shared" ref="AC3887" si="17202">IFERROR((AC3886-AC3885)/AC3886*100%,"")</f>
        <v/>
      </c>
      <c r="AD3887" s="194" t="str">
        <f t="shared" ref="AD3887" si="17203">IFERROR((AD3886-AD3885)/AD3886*100%,"")</f>
        <v/>
      </c>
      <c r="AE3887" s="194" t="str">
        <f t="shared" ref="AE3887" si="17204">IFERROR((AE3886-AE3885)/AE3886*100%,"")</f>
        <v/>
      </c>
      <c r="AF3887" s="194" t="str">
        <f t="shared" ref="AF3887" si="17205">IFERROR((AF3886-AF3885)/AF3886*100%,"")</f>
        <v/>
      </c>
      <c r="AG3887" s="194" t="str">
        <f t="shared" ref="AG3887" si="17206">IFERROR((AG3886-AG3885)/AG3886*100%,"")</f>
        <v/>
      </c>
      <c r="AH3887" s="194" t="str">
        <f t="shared" ref="AH3887" si="17207">IFERROR((AH3886-AH3885)/AH3886*100%,"")</f>
        <v/>
      </c>
      <c r="AI3887" s="194" t="str">
        <f t="shared" ref="AI3887" si="17208">IFERROR((AI3886-AI3885)/AI3886*100%,"")</f>
        <v/>
      </c>
      <c r="AJ3887" s="194" t="str">
        <f t="shared" ref="AJ3887" si="17209">IFERROR((AJ3886-AJ3885)/AJ3886*100%,"")</f>
        <v/>
      </c>
      <c r="AK3887" s="194" t="str">
        <f t="shared" ref="AK3887" si="17210">IFERROR((AK3886-AK3885)/AK3886*100%,"")</f>
        <v/>
      </c>
      <c r="AL3887" s="194" t="str">
        <f t="shared" ref="AL3887" si="17211">IFERROR((AL3886-AL3885)/AL3886*100%,"")</f>
        <v/>
      </c>
      <c r="AM3887" s="227" t="str">
        <f>IFERROR((AM3886-AM3884)/AM3886*100%,"")</f>
        <v/>
      </c>
    </row>
    <row r="3888" spans="1:39" s="45" customFormat="1" outlineLevel="1">
      <c r="B3888" s="115"/>
      <c r="C3888" s="32"/>
      <c r="D3888" s="33"/>
      <c r="E3888" s="33"/>
      <c r="F3888" s="33"/>
      <c r="G3888" s="33"/>
      <c r="H3888" s="18"/>
      <c r="I3888" s="44"/>
      <c r="J3888" s="34"/>
      <c r="K3888" s="34"/>
      <c r="L3888" s="34"/>
      <c r="M3888" s="34"/>
      <c r="N3888" s="34"/>
      <c r="O3888" s="34"/>
      <c r="P3888" s="34"/>
      <c r="Q3888" s="34"/>
      <c r="R3888" s="34"/>
      <c r="S3888" s="34"/>
      <c r="T3888" s="34"/>
      <c r="U3888" s="34"/>
      <c r="V3888" s="34"/>
      <c r="W3888" s="34"/>
      <c r="X3888" s="34"/>
      <c r="Y3888" s="34"/>
      <c r="Z3888" s="34"/>
      <c r="AA3888" s="34"/>
      <c r="AB3888" s="34"/>
      <c r="AC3888" s="195"/>
      <c r="AD3888" s="196"/>
      <c r="AE3888" s="196"/>
      <c r="AF3888" s="196"/>
      <c r="AG3888" s="196"/>
      <c r="AH3888" s="196"/>
      <c r="AI3888" s="196"/>
      <c r="AJ3888" s="196"/>
      <c r="AK3888" s="197"/>
      <c r="AL3888" s="196"/>
      <c r="AM3888" s="198"/>
    </row>
    <row r="3889" spans="1:39" s="6" customFormat="1" outlineLevel="1">
      <c r="B3889" s="116"/>
      <c r="C3889" s="35"/>
      <c r="D3889" s="36"/>
      <c r="E3889" s="36"/>
      <c r="F3889" s="36"/>
      <c r="G3889" s="36"/>
      <c r="H3889" s="37"/>
      <c r="I3889" s="38" t="s">
        <v>24</v>
      </c>
      <c r="J3889" s="21" t="e">
        <f>AVERAGE(J3869:J3870,J3872,J3874,J3876,J3878,J3880,J3882,J3884,J3886)</f>
        <v>#DIV/0!</v>
      </c>
      <c r="K3889" s="21" t="e">
        <f t="shared" ref="K3889:AB3889" si="17212">AVERAGE(K3869:K3870,K3872,K3874,K3876,K3878,K3880,K3882,K3884,K3886)</f>
        <v>#DIV/0!</v>
      </c>
      <c r="L3889" s="21" t="e">
        <f t="shared" si="17212"/>
        <v>#DIV/0!</v>
      </c>
      <c r="M3889" s="21" t="e">
        <f t="shared" si="17212"/>
        <v>#DIV/0!</v>
      </c>
      <c r="N3889" s="21" t="e">
        <f t="shared" si="17212"/>
        <v>#DIV/0!</v>
      </c>
      <c r="O3889" s="21" t="e">
        <f t="shared" si="17212"/>
        <v>#DIV/0!</v>
      </c>
      <c r="P3889" s="21" t="e">
        <f t="shared" si="17212"/>
        <v>#DIV/0!</v>
      </c>
      <c r="Q3889" s="21">
        <f t="shared" si="17212"/>
        <v>0</v>
      </c>
      <c r="R3889" s="21" t="e">
        <f t="shared" si="17212"/>
        <v>#DIV/0!</v>
      </c>
      <c r="S3889" s="21" t="e">
        <f t="shared" si="17212"/>
        <v>#DIV/0!</v>
      </c>
      <c r="T3889" s="21">
        <f t="shared" si="17212"/>
        <v>0</v>
      </c>
      <c r="U3889" s="21" t="e">
        <f t="shared" si="17212"/>
        <v>#DIV/0!</v>
      </c>
      <c r="V3889" s="21" t="e">
        <f t="shared" si="17212"/>
        <v>#DIV/0!</v>
      </c>
      <c r="W3889" s="21" t="e">
        <f t="shared" si="17212"/>
        <v>#DIV/0!</v>
      </c>
      <c r="X3889" s="21" t="e">
        <f t="shared" si="17212"/>
        <v>#DIV/0!</v>
      </c>
      <c r="Y3889" s="21" t="e">
        <f t="shared" si="17212"/>
        <v>#DIV/0!</v>
      </c>
      <c r="Z3889" s="21" t="e">
        <f t="shared" si="17212"/>
        <v>#DIV/0!</v>
      </c>
      <c r="AA3889" s="21" t="e">
        <f t="shared" si="17212"/>
        <v>#DIV/0!</v>
      </c>
      <c r="AB3889" s="21" t="e">
        <f t="shared" si="17212"/>
        <v>#DIV/0!</v>
      </c>
      <c r="AC3889" s="199"/>
      <c r="AD3889" s="200"/>
      <c r="AE3889" s="200"/>
      <c r="AF3889" s="200"/>
      <c r="AG3889" s="200"/>
      <c r="AH3889" s="200"/>
      <c r="AI3889" s="200"/>
      <c r="AJ3889" s="200"/>
      <c r="AK3889" s="201"/>
      <c r="AL3889" s="200"/>
      <c r="AM3889" s="202"/>
    </row>
    <row r="3890" spans="1:39" s="6" customFormat="1" outlineLevel="1">
      <c r="B3890" s="116"/>
      <c r="C3890" s="35"/>
      <c r="D3890" s="36"/>
      <c r="E3890" s="36"/>
      <c r="F3890" s="36"/>
      <c r="G3890" s="36"/>
      <c r="H3890" s="37"/>
      <c r="I3890" s="38" t="s">
        <v>26</v>
      </c>
      <c r="J3890" s="21">
        <f>MIN(J3869:J3870,J3872,J3874,J3876,J3878,J3880,J3882,J3884,J3886)</f>
        <v>0</v>
      </c>
      <c r="K3890" s="21">
        <f t="shared" ref="K3890:AB3890" si="17213">MIN(K3869:K3870,K3872,K3874,K3876,K3878,K3880,K3882,K3884,K3886)</f>
        <v>0</v>
      </c>
      <c r="L3890" s="21">
        <f t="shared" si="17213"/>
        <v>0</v>
      </c>
      <c r="M3890" s="21">
        <f t="shared" si="17213"/>
        <v>0</v>
      </c>
      <c r="N3890" s="21">
        <f t="shared" si="17213"/>
        <v>0</v>
      </c>
      <c r="O3890" s="21">
        <f t="shared" si="17213"/>
        <v>0</v>
      </c>
      <c r="P3890" s="21">
        <f t="shared" si="17213"/>
        <v>0</v>
      </c>
      <c r="Q3890" s="21">
        <f t="shared" si="17213"/>
        <v>0</v>
      </c>
      <c r="R3890" s="21">
        <f t="shared" si="17213"/>
        <v>0</v>
      </c>
      <c r="S3890" s="21">
        <f t="shared" si="17213"/>
        <v>0</v>
      </c>
      <c r="T3890" s="21">
        <f t="shared" si="17213"/>
        <v>0</v>
      </c>
      <c r="U3890" s="21">
        <f t="shared" si="17213"/>
        <v>0</v>
      </c>
      <c r="V3890" s="21">
        <f t="shared" si="17213"/>
        <v>0</v>
      </c>
      <c r="W3890" s="21">
        <f t="shared" si="17213"/>
        <v>0</v>
      </c>
      <c r="X3890" s="21" t="e">
        <f t="shared" si="17213"/>
        <v>#DIV/0!</v>
      </c>
      <c r="Y3890" s="21">
        <f t="shared" si="17213"/>
        <v>0</v>
      </c>
      <c r="Z3890" s="21">
        <f t="shared" si="17213"/>
        <v>0</v>
      </c>
      <c r="AA3890" s="21">
        <f t="shared" si="17213"/>
        <v>0</v>
      </c>
      <c r="AB3890" s="21">
        <f t="shared" si="17213"/>
        <v>0</v>
      </c>
      <c r="AC3890" s="199"/>
      <c r="AD3890" s="200"/>
      <c r="AE3890" s="200"/>
      <c r="AF3890" s="200"/>
      <c r="AG3890" s="200"/>
      <c r="AH3890" s="200"/>
      <c r="AI3890" s="200"/>
      <c r="AJ3890" s="200"/>
      <c r="AK3890" s="201"/>
      <c r="AL3890" s="200"/>
      <c r="AM3890" s="202"/>
    </row>
    <row r="3891" spans="1:39" s="6" customFormat="1" outlineLevel="1">
      <c r="B3891" s="116"/>
      <c r="C3891" s="35"/>
      <c r="D3891" s="36"/>
      <c r="E3891" s="36"/>
      <c r="F3891" s="36"/>
      <c r="G3891" s="36"/>
      <c r="H3891" s="37"/>
      <c r="I3891" s="38" t="s">
        <v>25</v>
      </c>
      <c r="J3891" s="21">
        <f>MAX(J3869:J3870,J3872,J3874,J3876,J3878,J3880,J3882,J3884,J3886)</f>
        <v>0</v>
      </c>
      <c r="K3891" s="21">
        <f t="shared" ref="K3891:AB3891" si="17214">MAX(K3869:K3870,K3872,K3874,K3876,K3878,K3880,K3882,K3884,K3886)</f>
        <v>0</v>
      </c>
      <c r="L3891" s="21">
        <f t="shared" si="17214"/>
        <v>0</v>
      </c>
      <c r="M3891" s="21">
        <f t="shared" si="17214"/>
        <v>0</v>
      </c>
      <c r="N3891" s="21">
        <f t="shared" si="17214"/>
        <v>0</v>
      </c>
      <c r="O3891" s="21">
        <f t="shared" si="17214"/>
        <v>0</v>
      </c>
      <c r="P3891" s="21">
        <f t="shared" si="17214"/>
        <v>0</v>
      </c>
      <c r="Q3891" s="21">
        <f t="shared" si="17214"/>
        <v>0</v>
      </c>
      <c r="R3891" s="21">
        <f t="shared" si="17214"/>
        <v>0</v>
      </c>
      <c r="S3891" s="21">
        <f t="shared" si="17214"/>
        <v>0</v>
      </c>
      <c r="T3891" s="21">
        <f t="shared" si="17214"/>
        <v>0</v>
      </c>
      <c r="U3891" s="21">
        <f t="shared" si="17214"/>
        <v>0</v>
      </c>
      <c r="V3891" s="21">
        <f t="shared" si="17214"/>
        <v>0</v>
      </c>
      <c r="W3891" s="21">
        <f t="shared" si="17214"/>
        <v>0</v>
      </c>
      <c r="X3891" s="21" t="e">
        <f t="shared" si="17214"/>
        <v>#DIV/0!</v>
      </c>
      <c r="Y3891" s="21">
        <f t="shared" si="17214"/>
        <v>0</v>
      </c>
      <c r="Z3891" s="21">
        <f t="shared" si="17214"/>
        <v>0</v>
      </c>
      <c r="AA3891" s="21">
        <f t="shared" si="17214"/>
        <v>0</v>
      </c>
      <c r="AB3891" s="21">
        <f t="shared" si="17214"/>
        <v>0</v>
      </c>
      <c r="AC3891" s="199"/>
      <c r="AD3891" s="200"/>
      <c r="AE3891" s="200"/>
      <c r="AF3891" s="200"/>
      <c r="AG3891" s="200"/>
      <c r="AH3891" s="200"/>
      <c r="AI3891" s="200"/>
      <c r="AJ3891" s="200"/>
      <c r="AK3891" s="201"/>
      <c r="AL3891" s="200"/>
      <c r="AM3891" s="202"/>
    </row>
    <row r="3892" spans="1:39" s="6" customFormat="1" outlineLevel="1">
      <c r="B3892" s="116"/>
      <c r="C3892" s="35"/>
      <c r="D3892" s="36"/>
      <c r="E3892" s="36"/>
      <c r="F3892" s="36"/>
      <c r="G3892" s="36"/>
      <c r="H3892" s="37"/>
      <c r="I3892" s="38"/>
      <c r="J3892" s="21"/>
      <c r="K3892" s="21"/>
      <c r="L3892" s="21"/>
      <c r="M3892" s="21"/>
      <c r="N3892" s="21"/>
      <c r="O3892" s="21"/>
      <c r="P3892" s="21"/>
      <c r="Q3892" s="21"/>
      <c r="R3892" s="21"/>
      <c r="S3892" s="21"/>
      <c r="T3892" s="21"/>
      <c r="U3892" s="21"/>
      <c r="V3892" s="21"/>
      <c r="W3892" s="21"/>
      <c r="X3892" s="21"/>
      <c r="Y3892" s="21"/>
      <c r="Z3892" s="21"/>
      <c r="AA3892" s="21"/>
      <c r="AB3892" s="21"/>
      <c r="AC3892" s="200"/>
      <c r="AD3892" s="200"/>
      <c r="AE3892" s="200"/>
      <c r="AF3892" s="200"/>
      <c r="AG3892" s="200"/>
      <c r="AH3892" s="200"/>
      <c r="AI3892" s="200"/>
      <c r="AJ3892" s="200"/>
      <c r="AK3892" s="200"/>
      <c r="AL3892" s="200"/>
      <c r="AM3892" s="202"/>
    </row>
    <row r="3893" spans="1:39" s="31" customFormat="1" ht="16.5" outlineLevel="1" thickBot="1">
      <c r="B3893" s="117"/>
      <c r="C3893" s="39"/>
      <c r="D3893" s="40"/>
      <c r="E3893" s="40"/>
      <c r="F3893" s="40"/>
      <c r="G3893" s="40"/>
      <c r="H3893" s="41"/>
      <c r="I3893" s="42"/>
      <c r="J3893" s="43"/>
      <c r="K3893" s="43"/>
      <c r="L3893" s="43"/>
      <c r="M3893" s="43"/>
      <c r="N3893" s="43"/>
      <c r="O3893" s="43"/>
      <c r="P3893" s="43"/>
      <c r="Q3893" s="43"/>
      <c r="R3893" s="43"/>
      <c r="S3893" s="43"/>
      <c r="T3893" s="43"/>
      <c r="U3893" s="43"/>
      <c r="V3893" s="43"/>
      <c r="W3893" s="43"/>
      <c r="X3893" s="43"/>
      <c r="Y3893" s="43"/>
      <c r="Z3893" s="43"/>
      <c r="AA3893" s="43"/>
      <c r="AB3893" s="43"/>
      <c r="AC3893" s="204"/>
      <c r="AD3893" s="204"/>
      <c r="AE3893" s="204"/>
      <c r="AF3893" s="204"/>
      <c r="AG3893" s="204"/>
      <c r="AH3893" s="204"/>
      <c r="AI3893" s="204"/>
      <c r="AJ3893" s="204"/>
      <c r="AK3893" s="204"/>
      <c r="AL3893" s="204"/>
      <c r="AM3893" s="205"/>
    </row>
    <row r="3894" spans="1:39" customFormat="1">
      <c r="B3894" s="118"/>
      <c r="C3894" s="28"/>
      <c r="D3894" s="19"/>
      <c r="E3894" s="19"/>
      <c r="F3894" s="19"/>
      <c r="G3894" s="19"/>
      <c r="H3894" s="29"/>
      <c r="I3894" s="20"/>
      <c r="J3894" s="30"/>
      <c r="K3894" s="30"/>
      <c r="L3894" s="30"/>
      <c r="M3894" s="30"/>
      <c r="N3894" s="30"/>
      <c r="O3894" s="30"/>
      <c r="P3894" s="30"/>
      <c r="Q3894" s="30"/>
      <c r="R3894" s="30"/>
      <c r="S3894" s="30"/>
      <c r="T3894" s="30"/>
      <c r="U3894" s="30"/>
      <c r="V3894" s="30"/>
      <c r="W3894" s="30"/>
      <c r="X3894" s="30"/>
      <c r="Y3894" s="30"/>
      <c r="Z3894" s="30"/>
      <c r="AA3894" s="30"/>
      <c r="AB3894" s="30"/>
      <c r="AC3894" s="206"/>
      <c r="AD3894" s="206"/>
      <c r="AE3894" s="206"/>
      <c r="AF3894" s="206"/>
      <c r="AG3894" s="206"/>
      <c r="AH3894" s="206"/>
      <c r="AI3894" s="206"/>
      <c r="AJ3894" s="206"/>
      <c r="AK3894" s="206"/>
      <c r="AL3894" s="206"/>
      <c r="AM3894" s="207"/>
    </row>
    <row r="3895" spans="1:39" customFormat="1" outlineLevel="1">
      <c r="B3895" s="114" t="s">
        <v>41</v>
      </c>
      <c r="C3895" s="28"/>
      <c r="D3895" s="19"/>
      <c r="E3895" s="19"/>
      <c r="F3895" s="19"/>
      <c r="G3895" s="19"/>
      <c r="H3895" s="29"/>
      <c r="I3895" s="20"/>
      <c r="J3895" s="30"/>
      <c r="K3895" s="30"/>
      <c r="L3895" s="30"/>
      <c r="M3895" s="30"/>
      <c r="N3895" s="30"/>
      <c r="O3895" s="30"/>
      <c r="P3895" s="30"/>
      <c r="Q3895" s="30"/>
      <c r="R3895" s="30"/>
      <c r="S3895" s="30"/>
      <c r="T3895" s="30"/>
      <c r="U3895" s="30"/>
      <c r="V3895" s="30"/>
      <c r="W3895" s="30"/>
      <c r="X3895" s="30"/>
      <c r="Y3895" s="30"/>
      <c r="Z3895" s="30"/>
      <c r="AA3895" s="30"/>
      <c r="AB3895" s="30"/>
      <c r="AC3895" s="206"/>
      <c r="AD3895" s="206"/>
      <c r="AE3895" s="206"/>
      <c r="AF3895" s="206"/>
      <c r="AG3895" s="206"/>
      <c r="AH3895" s="206"/>
      <c r="AI3895" s="206"/>
      <c r="AJ3895" s="206"/>
      <c r="AK3895" s="206"/>
      <c r="AL3895" s="206"/>
      <c r="AM3895" s="207"/>
    </row>
    <row r="3896" spans="1:39" customFormat="1" outlineLevel="1">
      <c r="A3896" t="str">
        <f>B3896&amp;C3896</f>
        <v>Surname, Forename1</v>
      </c>
      <c r="B3896" s="255" t="s">
        <v>28</v>
      </c>
      <c r="C3896" s="122">
        <v>1</v>
      </c>
      <c r="D3896" s="26" t="s">
        <v>22</v>
      </c>
      <c r="E3896" s="103"/>
      <c r="F3896" s="103"/>
      <c r="G3896" s="103"/>
      <c r="H3896" s="16"/>
      <c r="I3896" s="16"/>
      <c r="J3896" s="17"/>
      <c r="K3896" s="94"/>
      <c r="L3896" s="94"/>
      <c r="M3896" s="94"/>
      <c r="N3896" s="94"/>
      <c r="O3896" s="94"/>
      <c r="P3896" s="94"/>
      <c r="Q3896" s="17">
        <f>SUM(K3896:P3896)</f>
        <v>0</v>
      </c>
      <c r="R3896" s="94"/>
      <c r="S3896" s="94"/>
      <c r="T3896" s="17">
        <f>SUM(R3896:S3896)</f>
        <v>0</v>
      </c>
      <c r="U3896" s="17"/>
      <c r="V3896" s="94"/>
      <c r="W3896" s="17"/>
      <c r="X3896" s="94" t="e">
        <f>AVERAGE(V3896:W3896)</f>
        <v>#DIV/0!</v>
      </c>
      <c r="Y3896" s="17"/>
      <c r="Z3896" s="17"/>
      <c r="AA3896" s="17"/>
      <c r="AB3896" s="17"/>
      <c r="AC3896" s="190">
        <f>IF(J3896&lt;&gt;0,INT(25.4347*POWER((18-J3896),1.81)),0)</f>
        <v>0</v>
      </c>
      <c r="AD3896" s="190">
        <f>IF(Q3896&lt;&gt;0,INT(0.14354*POWER(((10*Q3896)-220),1.4)),0)</f>
        <v>0</v>
      </c>
      <c r="AE3896" s="190">
        <f>IF(T3896&lt;&gt;0,INT(51.39*POWER((T3896-1.5),1.05)),0)</f>
        <v>0</v>
      </c>
      <c r="AF3896" s="190">
        <f>IF(U3896&lt;&gt;0,INT(0.8465*POWER(((100*U3896)-75),1.42)),0)</f>
        <v>0</v>
      </c>
      <c r="AG3896" s="190" t="e">
        <f>IF(X3896&lt;&gt;0,INT(1.53775*POWER((82-X3896),1.81)),0)</f>
        <v>#DIV/0!</v>
      </c>
      <c r="AH3896" s="190">
        <f>IF(Y3896&lt;&gt;0,INT(5.74352*POWER((28.5-Y3896),1.92)),0)</f>
        <v>0</v>
      </c>
      <c r="AI3896" s="190">
        <f>IF(Z3896&lt;&gt;0,INT(12.91*POWER((Z3896-4),1.1)),0)</f>
        <v>0</v>
      </c>
      <c r="AJ3896" s="190">
        <f>IF(AA3896&lt;&gt;0,INT(0.2797*POWER(((100*AA3896)),1.35)),0)</f>
        <v>0</v>
      </c>
      <c r="AK3896" s="208">
        <v>0</v>
      </c>
      <c r="AL3896" s="208">
        <v>7</v>
      </c>
      <c r="AM3896" s="193" t="e">
        <f>SUM(AC3896:AK3896)</f>
        <v>#DIV/0!</v>
      </c>
    </row>
    <row r="3897" spans="1:39" customFormat="1" outlineLevel="1">
      <c r="A3897" t="str">
        <f>B3896&amp;C3897</f>
        <v>Surname, Forename2</v>
      </c>
      <c r="B3897" s="256"/>
      <c r="C3897" s="123">
        <v>2</v>
      </c>
      <c r="D3897" s="26" t="s">
        <v>22</v>
      </c>
      <c r="E3897" s="103"/>
      <c r="F3897" s="103"/>
      <c r="G3897" s="103"/>
      <c r="H3897" s="15"/>
      <c r="I3897" s="16"/>
      <c r="J3897" s="17"/>
      <c r="K3897" s="94"/>
      <c r="L3897" s="94"/>
      <c r="M3897" s="94"/>
      <c r="N3897" s="94"/>
      <c r="O3897" s="94"/>
      <c r="P3897" s="94"/>
      <c r="Q3897" s="17" t="str">
        <f>IF(SUM(K3897:P3897)=0,"",SUM(K3897:P3897))</f>
        <v/>
      </c>
      <c r="R3897" s="94"/>
      <c r="S3897" s="94"/>
      <c r="T3897" s="17" t="str">
        <f>IF(SUM(R3897:S3897)=0,"",SUM(R3897:S3897))</f>
        <v/>
      </c>
      <c r="U3897" s="17"/>
      <c r="V3897" s="94"/>
      <c r="W3897" s="17"/>
      <c r="X3897" s="94" t="str">
        <f>IFERROR(AVERAGE(V3897:W3897),"")</f>
        <v/>
      </c>
      <c r="Y3897" s="17"/>
      <c r="Z3897" s="17"/>
      <c r="AA3897" s="71"/>
      <c r="AB3897" s="17"/>
      <c r="AC3897" s="190" t="str">
        <f>IF(J3897="","",IF(J3897&lt;&gt;0,INT(25.4347*POWER((18-J3897),1.81)),0))</f>
        <v/>
      </c>
      <c r="AD3897" s="190" t="str">
        <f>IFERROR(IF(Q3897&lt;&gt;0,INT(0.14354*POWER(((10*Q3897)-220),1.4)),0),"")</f>
        <v/>
      </c>
      <c r="AE3897" s="190" t="str">
        <f>IFERROR(IF(T3897&lt;&gt;0,INT(51.39*POWER((T3897-1.5),1.05)),0),"")</f>
        <v/>
      </c>
      <c r="AF3897" s="190">
        <f>IF(U3897&lt;&gt;0,INT(0.8465*POWER(((100*U3897)-75),1.42)),0)</f>
        <v>0</v>
      </c>
      <c r="AG3897" s="190" t="str">
        <f>IFERROR(IF(X3897&lt;&gt;0,INT(1.53775*POWER((82-X3897),1.81)),0),"")</f>
        <v/>
      </c>
      <c r="AH3897" s="190" t="str">
        <f>IF(Y3897="","",IF(Y3897&lt;&gt;0,INT(5.74352*POWER((28.5-Y3897),1.92)),0))</f>
        <v/>
      </c>
      <c r="AI3897" s="190">
        <f>IF(Z3897&lt;&gt;0,INT(12.91*POWER((Z3897-4),1.1)),0)</f>
        <v>0</v>
      </c>
      <c r="AJ3897" s="190" t="str">
        <f>IF(AA3897="","",IF(AA3897&lt;&gt;0,INT(0.2797*POWER(((100*AA3897)),1.35)),0))</f>
        <v/>
      </c>
      <c r="AK3897" s="191" t="str">
        <f>IF(AB3897="","",IF(AB3897&lt;&gt;0,INT(100.14*POWER((AB3897-1),1.08)),0))</f>
        <v/>
      </c>
      <c r="AL3897" s="192">
        <f>COUNT(J3897,Q3897,T3897,X3897,Y3897,AA3897,AB3897)</f>
        <v>0</v>
      </c>
      <c r="AM3897" s="193" t="str">
        <f>IF(AL3897=0,"",SUM(AC3897:AK3897))</f>
        <v/>
      </c>
    </row>
    <row r="3898" spans="1:39" customFormat="1" outlineLevel="1">
      <c r="B3898" s="256"/>
      <c r="C3898" s="124" t="s">
        <v>65</v>
      </c>
      <c r="D3898" s="103"/>
      <c r="E3898" s="103"/>
      <c r="F3898" s="103"/>
      <c r="G3898" s="103"/>
      <c r="H3898" s="104"/>
      <c r="I3898" s="105"/>
      <c r="J3898" s="107" t="str">
        <f>IFERROR((J3896-J3897)/J3897*100%,"")</f>
        <v/>
      </c>
      <c r="K3898" s="107" t="str">
        <f>IFERROR((K3897-K3896)/K3897*100%,"")</f>
        <v/>
      </c>
      <c r="L3898" s="107" t="str">
        <f t="shared" ref="L3898:S3898" si="17215">IFERROR((L3897-L3896)/L3897*100%,"")</f>
        <v/>
      </c>
      <c r="M3898" s="107" t="str">
        <f t="shared" si="17215"/>
        <v/>
      </c>
      <c r="N3898" s="107" t="str">
        <f t="shared" si="17215"/>
        <v/>
      </c>
      <c r="O3898" s="107" t="str">
        <f t="shared" si="17215"/>
        <v/>
      </c>
      <c r="P3898" s="107" t="str">
        <f t="shared" si="17215"/>
        <v/>
      </c>
      <c r="Q3898" s="107" t="str">
        <f t="shared" si="17215"/>
        <v/>
      </c>
      <c r="R3898" s="107" t="str">
        <f t="shared" si="17215"/>
        <v/>
      </c>
      <c r="S3898" s="107" t="str">
        <f t="shared" si="17215"/>
        <v/>
      </c>
      <c r="T3898" s="107" t="str">
        <f>IFERROR((T3897-T3896)/T3897*100%,"")</f>
        <v/>
      </c>
      <c r="U3898" s="107" t="str">
        <f t="shared" ref="U3898" si="17216">IFERROR((U3897-U3896)/U3897*100%,"")</f>
        <v/>
      </c>
      <c r="V3898" s="107" t="str">
        <f>IFERROR((V3896-V3897)/V3897*100%,"")</f>
        <v/>
      </c>
      <c r="W3898" s="107" t="str">
        <f>IFERROR((W3896-W3897)/W3897*100%,"")</f>
        <v/>
      </c>
      <c r="X3898" s="107" t="str">
        <f>IFERROR((X3896-X3897)/X3897*100%,"")</f>
        <v/>
      </c>
      <c r="Y3898" s="107" t="str">
        <f>IFERROR((Y3896-Y3897)/Y3897*100%,"")</f>
        <v/>
      </c>
      <c r="Z3898" s="107" t="str">
        <f t="shared" ref="Z3898:AB3898" si="17217">IFERROR((Z3897-Z3896)/Z3897*100%,"")</f>
        <v/>
      </c>
      <c r="AA3898" s="107" t="str">
        <f t="shared" si="17217"/>
        <v/>
      </c>
      <c r="AB3898" s="107" t="str">
        <f t="shared" si="17217"/>
        <v/>
      </c>
      <c r="AC3898" s="194" t="str">
        <f t="shared" ref="AC3898" si="17218">IFERROR((AC3897-AC3896)/AC3897*100%,"")</f>
        <v/>
      </c>
      <c r="AD3898" s="194" t="str">
        <f t="shared" ref="AD3898" si="17219">IFERROR((AD3897-AD3896)/AD3897*100%,"")</f>
        <v/>
      </c>
      <c r="AE3898" s="194" t="str">
        <f t="shared" ref="AE3898" si="17220">IFERROR((AE3897-AE3896)/AE3897*100%,"")</f>
        <v/>
      </c>
      <c r="AF3898" s="194" t="str">
        <f t="shared" ref="AF3898" si="17221">IFERROR((AF3897-AF3896)/AF3897*100%,"")</f>
        <v/>
      </c>
      <c r="AG3898" s="194" t="str">
        <f t="shared" ref="AG3898" si="17222">IFERROR((AG3897-AG3896)/AG3897*100%,"")</f>
        <v/>
      </c>
      <c r="AH3898" s="194" t="str">
        <f t="shared" ref="AH3898" si="17223">IFERROR((AH3897-AH3896)/AH3897*100%,"")</f>
        <v/>
      </c>
      <c r="AI3898" s="194" t="str">
        <f t="shared" ref="AI3898" si="17224">IFERROR((AI3897-AI3896)/AI3897*100%,"")</f>
        <v/>
      </c>
      <c r="AJ3898" s="194" t="str">
        <f t="shared" ref="AJ3898" si="17225">IFERROR((AJ3897-AJ3896)/AJ3897*100%,"")</f>
        <v/>
      </c>
      <c r="AK3898" s="194" t="str">
        <f t="shared" ref="AK3898" si="17226">IFERROR((AK3897-AK3896)/AK3897*100%,"")</f>
        <v/>
      </c>
      <c r="AL3898" s="194" t="str">
        <f t="shared" ref="AL3898:AM3898" si="17227">IFERROR((AL3897-AL3896)/AL3897*100%,"")</f>
        <v/>
      </c>
      <c r="AM3898" s="228" t="str">
        <f t="shared" si="17227"/>
        <v/>
      </c>
    </row>
    <row r="3899" spans="1:39" customFormat="1" outlineLevel="1">
      <c r="A3899" t="str">
        <f>B3896&amp;C3899</f>
        <v>Surname, Forename3</v>
      </c>
      <c r="B3899" s="256"/>
      <c r="C3899" s="123">
        <v>3</v>
      </c>
      <c r="D3899" s="26" t="s">
        <v>22</v>
      </c>
      <c r="E3899" s="103"/>
      <c r="F3899" s="103"/>
      <c r="G3899" s="103"/>
      <c r="H3899" s="15"/>
      <c r="I3899" s="16"/>
      <c r="J3899" s="17"/>
      <c r="K3899" s="94"/>
      <c r="L3899" s="94"/>
      <c r="M3899" s="94"/>
      <c r="N3899" s="94"/>
      <c r="O3899" s="94"/>
      <c r="P3899" s="94"/>
      <c r="Q3899" s="17" t="str">
        <f>IF(SUM(K3899:P3899)=0,"",SUM(K3899:P3899))</f>
        <v/>
      </c>
      <c r="R3899" s="94"/>
      <c r="S3899" s="94"/>
      <c r="T3899" s="17" t="str">
        <f>IF(SUM(R3899:S3899)=0,"",SUM(R3899:S3899))</f>
        <v/>
      </c>
      <c r="U3899" s="17"/>
      <c r="V3899" s="94"/>
      <c r="W3899" s="17"/>
      <c r="X3899" s="94" t="str">
        <f>IFERROR(AVERAGE(V3899:W3899),"")</f>
        <v/>
      </c>
      <c r="Y3899" s="17"/>
      <c r="Z3899" s="17"/>
      <c r="AA3899" s="71"/>
      <c r="AB3899" s="17"/>
      <c r="AC3899" s="190" t="str">
        <f>IF(J3899="","",IF(J3899&lt;&gt;0,INT(25.4347*POWER((18-J3899),1.81)),0))</f>
        <v/>
      </c>
      <c r="AD3899" s="190" t="str">
        <f>IFERROR(IF(Q3899&lt;&gt;0,INT(0.14354*POWER(((10*Q3899)-220),1.4)),0),"")</f>
        <v/>
      </c>
      <c r="AE3899" s="190" t="str">
        <f>IFERROR(IF(T3899&lt;&gt;0,INT(51.39*POWER((T3899-1.5),1.05)),0),"")</f>
        <v/>
      </c>
      <c r="AF3899" s="190">
        <f>IF(U3899&lt;&gt;0,INT(0.8465*POWER(((100*U3899)-75),1.42)),0)</f>
        <v>0</v>
      </c>
      <c r="AG3899" s="190" t="str">
        <f>IFERROR(IF(X3899&lt;&gt;0,INT(1.53775*POWER((82-X3899),1.81)),0),"")</f>
        <v/>
      </c>
      <c r="AH3899" s="190" t="str">
        <f>IF(Y3899="","",IF(Y3899&lt;&gt;0,INT(5.74352*POWER((28.5-Y3899),1.92)),0))</f>
        <v/>
      </c>
      <c r="AI3899" s="190">
        <f>IF(Z3899&lt;&gt;0,INT(12.91*POWER((Z3899-4),1.1)),0)</f>
        <v>0</v>
      </c>
      <c r="AJ3899" s="190" t="str">
        <f>IF(AA3899="","",IF(AA3899&lt;&gt;0,INT(0.2797*POWER(((100*AA3899)),1.35)),0))</f>
        <v/>
      </c>
      <c r="AK3899" s="191" t="str">
        <f>IF(AB3899="","",IF(AB3899&lt;&gt;0,INT(100.14*POWER((AB3899-1),1.08)),0))</f>
        <v/>
      </c>
      <c r="AL3899" s="192">
        <f>COUNT(J3899,Q3899,T3899,X3899,Y3899,AA3899,AB3899)</f>
        <v>0</v>
      </c>
      <c r="AM3899" s="193" t="str">
        <f>IF(AL3899=0,"",SUM(AC3899:AK3899))</f>
        <v/>
      </c>
    </row>
    <row r="3900" spans="1:39" customFormat="1" outlineLevel="1">
      <c r="B3900" s="256"/>
      <c r="C3900" s="124" t="s">
        <v>65</v>
      </c>
      <c r="D3900" s="103"/>
      <c r="E3900" s="103"/>
      <c r="F3900" s="103"/>
      <c r="G3900" s="103"/>
      <c r="H3900" s="104"/>
      <c r="I3900" s="105"/>
      <c r="J3900" s="107" t="str">
        <f>IFERROR((J3897-J3899)/J3899*100%,"")</f>
        <v/>
      </c>
      <c r="K3900" s="107" t="str">
        <f t="shared" ref="K3900:T3900" si="17228">IFERROR((K3899-K3897)/K3899*100%,"")</f>
        <v/>
      </c>
      <c r="L3900" s="107" t="str">
        <f t="shared" si="17228"/>
        <v/>
      </c>
      <c r="M3900" s="107" t="str">
        <f t="shared" si="17228"/>
        <v/>
      </c>
      <c r="N3900" s="107" t="str">
        <f t="shared" si="17228"/>
        <v/>
      </c>
      <c r="O3900" s="107" t="str">
        <f t="shared" si="17228"/>
        <v/>
      </c>
      <c r="P3900" s="107" t="str">
        <f t="shared" si="17228"/>
        <v/>
      </c>
      <c r="Q3900" s="107" t="str">
        <f t="shared" si="17228"/>
        <v/>
      </c>
      <c r="R3900" s="107" t="str">
        <f t="shared" si="17228"/>
        <v/>
      </c>
      <c r="S3900" s="107" t="str">
        <f t="shared" si="17228"/>
        <v/>
      </c>
      <c r="T3900" s="107" t="str">
        <f t="shared" si="17228"/>
        <v/>
      </c>
      <c r="U3900" s="107" t="str">
        <f t="shared" ref="U3900" si="17229">IFERROR((U3899-U3898)/U3899*100%,"")</f>
        <v/>
      </c>
      <c r="V3900" s="107" t="str">
        <f>IFERROR((V3897-V3899)/V3899*100%,"")</f>
        <v/>
      </c>
      <c r="W3900" s="107" t="str">
        <f>IFERROR((W3897-W3899)/W3899*100%,"")</f>
        <v/>
      </c>
      <c r="X3900" s="107" t="str">
        <f>IFERROR((X3897-X3899)/X3899*100%,"")</f>
        <v/>
      </c>
      <c r="Y3900" s="107" t="str">
        <f>IFERROR((Y3897-Y3899)/Y3899*100%,"")</f>
        <v/>
      </c>
      <c r="Z3900" s="107" t="str">
        <f t="shared" ref="Z3900" si="17230">IFERROR((Z3899-Z3898)/Z3899*100%,"")</f>
        <v/>
      </c>
      <c r="AA3900" s="107" t="str">
        <f>IFERROR((AA3899-AA3897)/AA3899*100%,"")</f>
        <v/>
      </c>
      <c r="AB3900" s="107" t="str">
        <f>IFERROR((AB3899-AB3897)/AB3899*100%,"")</f>
        <v/>
      </c>
      <c r="AC3900" s="194" t="str">
        <f t="shared" ref="AC3900" si="17231">IFERROR((AC3899-AC3898)/AC3899*100%,"")</f>
        <v/>
      </c>
      <c r="AD3900" s="194" t="str">
        <f t="shared" ref="AD3900" si="17232">IFERROR((AD3899-AD3898)/AD3899*100%,"")</f>
        <v/>
      </c>
      <c r="AE3900" s="194" t="str">
        <f t="shared" ref="AE3900" si="17233">IFERROR((AE3899-AE3898)/AE3899*100%,"")</f>
        <v/>
      </c>
      <c r="AF3900" s="194" t="str">
        <f t="shared" ref="AF3900" si="17234">IFERROR((AF3899-AF3898)/AF3899*100%,"")</f>
        <v/>
      </c>
      <c r="AG3900" s="194" t="str">
        <f t="shared" ref="AG3900" si="17235">IFERROR((AG3899-AG3898)/AG3899*100%,"")</f>
        <v/>
      </c>
      <c r="AH3900" s="194" t="str">
        <f t="shared" ref="AH3900" si="17236">IFERROR((AH3899-AH3898)/AH3899*100%,"")</f>
        <v/>
      </c>
      <c r="AI3900" s="194" t="str">
        <f t="shared" ref="AI3900" si="17237">IFERROR((AI3899-AI3898)/AI3899*100%,"")</f>
        <v/>
      </c>
      <c r="AJ3900" s="194" t="str">
        <f t="shared" ref="AJ3900" si="17238">IFERROR((AJ3899-AJ3898)/AJ3899*100%,"")</f>
        <v/>
      </c>
      <c r="AK3900" s="194" t="str">
        <f t="shared" ref="AK3900" si="17239">IFERROR((AK3899-AK3898)/AK3899*100%,"")</f>
        <v/>
      </c>
      <c r="AL3900" s="194" t="str">
        <f t="shared" ref="AL3900" si="17240">IFERROR((AL3899-AL3898)/AL3899*100%,"")</f>
        <v/>
      </c>
      <c r="AM3900" s="227" t="str">
        <f>IFERROR((AM3899-AM3897)/AM3899*100%,"")</f>
        <v/>
      </c>
    </row>
    <row r="3901" spans="1:39" customFormat="1" outlineLevel="1">
      <c r="A3901" t="str">
        <f>B3896&amp;C3901</f>
        <v>Surname, Forename4</v>
      </c>
      <c r="B3901" s="256"/>
      <c r="C3901" s="123">
        <v>4</v>
      </c>
      <c r="D3901" s="26" t="s">
        <v>22</v>
      </c>
      <c r="E3901" s="103"/>
      <c r="F3901" s="103"/>
      <c r="G3901" s="103"/>
      <c r="H3901" s="15"/>
      <c r="I3901" s="16"/>
      <c r="J3901" s="17"/>
      <c r="K3901" s="94"/>
      <c r="L3901" s="94"/>
      <c r="M3901" s="94"/>
      <c r="N3901" s="94"/>
      <c r="O3901" s="94"/>
      <c r="P3901" s="94"/>
      <c r="Q3901" s="17" t="str">
        <f>IF(SUM(K3901:P3901)=0,"",SUM(K3901:P3901))</f>
        <v/>
      </c>
      <c r="R3901" s="94"/>
      <c r="S3901" s="94"/>
      <c r="T3901" s="17" t="str">
        <f>IF(SUM(R3901:S3901)=0,"",SUM(R3901:S3901))</f>
        <v/>
      </c>
      <c r="U3901" s="17"/>
      <c r="V3901" s="94"/>
      <c r="W3901" s="17"/>
      <c r="X3901" s="94" t="str">
        <f>IFERROR(AVERAGE(V3901:W3901),"")</f>
        <v/>
      </c>
      <c r="Y3901" s="17"/>
      <c r="Z3901" s="17"/>
      <c r="AA3901" s="71"/>
      <c r="AB3901" s="17"/>
      <c r="AC3901" s="190" t="str">
        <f>IF(J3901="","",IF(J3901&lt;&gt;0,INT(25.4347*POWER((18-J3901),1.81)),0))</f>
        <v/>
      </c>
      <c r="AD3901" s="190" t="str">
        <f>IFERROR(IF(Q3901&lt;&gt;0,INT(0.14354*POWER(((10*Q3901)-220),1.4)),0),"")</f>
        <v/>
      </c>
      <c r="AE3901" s="190" t="str">
        <f>IFERROR(IF(T3901&lt;&gt;0,INT(51.39*POWER((T3901-1.5),1.05)),0),"")</f>
        <v/>
      </c>
      <c r="AF3901" s="190">
        <f>IF(U3901&lt;&gt;0,INT(0.8465*POWER(((100*U3901)-75),1.42)),0)</f>
        <v>0</v>
      </c>
      <c r="AG3901" s="190" t="str">
        <f>IFERROR(IF(X3901&lt;&gt;0,INT(1.53775*POWER((82-X3901),1.81)),0),"")</f>
        <v/>
      </c>
      <c r="AH3901" s="190" t="str">
        <f>IF(Y3901="","",IF(Y3901&lt;&gt;0,INT(5.74352*POWER((28.5-Y3901),1.92)),0))</f>
        <v/>
      </c>
      <c r="AI3901" s="190">
        <f>IF(Z3901&lt;&gt;0,INT(12.91*POWER((Z3901-4),1.1)),0)</f>
        <v>0</v>
      </c>
      <c r="AJ3901" s="190" t="str">
        <f>IF(AA3901="","",IF(AA3901&lt;&gt;0,INT(0.2797*POWER(((100*AA3901)),1.35)),0))</f>
        <v/>
      </c>
      <c r="AK3901" s="191" t="str">
        <f>IF(AB3901="","",IF(AB3901&lt;&gt;0,INT(100.14*POWER((AB3901-1),1.08)),0))</f>
        <v/>
      </c>
      <c r="AL3901" s="192">
        <f>COUNT(J3901,Q3901,T3901,X3901,Y3901,AA3901,AB3901)</f>
        <v>0</v>
      </c>
      <c r="AM3901" s="193" t="str">
        <f>IF(AL3901=0,"",SUM(AC3901:AK3901))</f>
        <v/>
      </c>
    </row>
    <row r="3902" spans="1:39" customFormat="1" outlineLevel="1">
      <c r="B3902" s="256"/>
      <c r="C3902" s="124" t="s">
        <v>65</v>
      </c>
      <c r="D3902" s="103"/>
      <c r="E3902" s="103"/>
      <c r="F3902" s="103"/>
      <c r="G3902" s="103"/>
      <c r="H3902" s="104"/>
      <c r="I3902" s="105"/>
      <c r="J3902" s="107" t="str">
        <f>IFERROR((J3899-J3901)/J3901*100%,"")</f>
        <v/>
      </c>
      <c r="K3902" s="107" t="str">
        <f t="shared" ref="K3902:T3902" si="17241">IFERROR((K3901-K3899)/K3901*100%,"")</f>
        <v/>
      </c>
      <c r="L3902" s="107" t="str">
        <f t="shared" si="17241"/>
        <v/>
      </c>
      <c r="M3902" s="107" t="str">
        <f t="shared" si="17241"/>
        <v/>
      </c>
      <c r="N3902" s="107" t="str">
        <f t="shared" si="17241"/>
        <v/>
      </c>
      <c r="O3902" s="107" t="str">
        <f t="shared" si="17241"/>
        <v/>
      </c>
      <c r="P3902" s="107" t="str">
        <f t="shared" si="17241"/>
        <v/>
      </c>
      <c r="Q3902" s="107" t="str">
        <f t="shared" si="17241"/>
        <v/>
      </c>
      <c r="R3902" s="107" t="str">
        <f t="shared" si="17241"/>
        <v/>
      </c>
      <c r="S3902" s="107" t="str">
        <f t="shared" si="17241"/>
        <v/>
      </c>
      <c r="T3902" s="107" t="str">
        <f t="shared" si="17241"/>
        <v/>
      </c>
      <c r="U3902" s="107" t="str">
        <f t="shared" ref="U3902" si="17242">IFERROR((U3901-U3900)/U3901*100%,"")</f>
        <v/>
      </c>
      <c r="V3902" s="107" t="str">
        <f>IFERROR((V3899-V3901)/V3901*100%,"")</f>
        <v/>
      </c>
      <c r="W3902" s="107" t="str">
        <f>IFERROR((W3899-W3901)/W3901*100%,"")</f>
        <v/>
      </c>
      <c r="X3902" s="107" t="str">
        <f>IFERROR((X3899-X3901)/X3901*100%,"")</f>
        <v/>
      </c>
      <c r="Y3902" s="107" t="str">
        <f>IFERROR((Y3899-Y3901)/Y3901*100%,"")</f>
        <v/>
      </c>
      <c r="Z3902" s="107" t="str">
        <f t="shared" ref="Z3902" si="17243">IFERROR((Z3901-Z3900)/Z3901*100%,"")</f>
        <v/>
      </c>
      <c r="AA3902" s="107" t="str">
        <f>IFERROR((AA3901-AA3899)/AA3901*100%,"")</f>
        <v/>
      </c>
      <c r="AB3902" s="107" t="str">
        <f>IFERROR((AB3901-AB3899)/AB3901*100%,"")</f>
        <v/>
      </c>
      <c r="AC3902" s="194" t="str">
        <f t="shared" ref="AC3902" si="17244">IFERROR((AC3901-AC3900)/AC3901*100%,"")</f>
        <v/>
      </c>
      <c r="AD3902" s="194" t="str">
        <f t="shared" ref="AD3902" si="17245">IFERROR((AD3901-AD3900)/AD3901*100%,"")</f>
        <v/>
      </c>
      <c r="AE3902" s="194" t="str">
        <f t="shared" ref="AE3902" si="17246">IFERROR((AE3901-AE3900)/AE3901*100%,"")</f>
        <v/>
      </c>
      <c r="AF3902" s="194" t="str">
        <f t="shared" ref="AF3902" si="17247">IFERROR((AF3901-AF3900)/AF3901*100%,"")</f>
        <v/>
      </c>
      <c r="AG3902" s="194" t="str">
        <f t="shared" ref="AG3902" si="17248">IFERROR((AG3901-AG3900)/AG3901*100%,"")</f>
        <v/>
      </c>
      <c r="AH3902" s="194" t="str">
        <f t="shared" ref="AH3902" si="17249">IFERROR((AH3901-AH3900)/AH3901*100%,"")</f>
        <v/>
      </c>
      <c r="AI3902" s="194" t="str">
        <f t="shared" ref="AI3902" si="17250">IFERROR((AI3901-AI3900)/AI3901*100%,"")</f>
        <v/>
      </c>
      <c r="AJ3902" s="194" t="str">
        <f t="shared" ref="AJ3902" si="17251">IFERROR((AJ3901-AJ3900)/AJ3901*100%,"")</f>
        <v/>
      </c>
      <c r="AK3902" s="194" t="str">
        <f t="shared" ref="AK3902" si="17252">IFERROR((AK3901-AK3900)/AK3901*100%,"")</f>
        <v/>
      </c>
      <c r="AL3902" s="194" t="str">
        <f t="shared" ref="AL3902" si="17253">IFERROR((AL3901-AL3900)/AL3901*100%,"")</f>
        <v/>
      </c>
      <c r="AM3902" s="227" t="str">
        <f>IFERROR((AM3901-AM3899)/AM3901*100%,"")</f>
        <v/>
      </c>
    </row>
    <row r="3903" spans="1:39" customFormat="1" outlineLevel="1">
      <c r="A3903" t="str">
        <f>B3896&amp;C3903</f>
        <v>Surname, Forename5</v>
      </c>
      <c r="B3903" s="256"/>
      <c r="C3903" s="123">
        <v>5</v>
      </c>
      <c r="D3903" s="26" t="s">
        <v>22</v>
      </c>
      <c r="E3903" s="103"/>
      <c r="F3903" s="103"/>
      <c r="G3903" s="103"/>
      <c r="H3903" s="15"/>
      <c r="I3903" s="16"/>
      <c r="J3903" s="17"/>
      <c r="K3903" s="94"/>
      <c r="L3903" s="94"/>
      <c r="M3903" s="94"/>
      <c r="N3903" s="94"/>
      <c r="O3903" s="94"/>
      <c r="P3903" s="94"/>
      <c r="Q3903" s="17" t="str">
        <f>IF(SUM(K3903:P3903)=0,"",SUM(K3903:P3903))</f>
        <v/>
      </c>
      <c r="R3903" s="94"/>
      <c r="S3903" s="94"/>
      <c r="T3903" s="17" t="str">
        <f>IF(SUM(R3903:S3903)=0,"",SUM(R3903:S3903))</f>
        <v/>
      </c>
      <c r="U3903" s="17"/>
      <c r="V3903" s="94"/>
      <c r="W3903" s="17"/>
      <c r="X3903" s="94" t="str">
        <f>IFERROR(AVERAGE(V3903:W3903),"")</f>
        <v/>
      </c>
      <c r="Y3903" s="17"/>
      <c r="Z3903" s="17"/>
      <c r="AA3903" s="71"/>
      <c r="AB3903" s="17"/>
      <c r="AC3903" s="190" t="str">
        <f>IF(J3903="","",IF(J3903&lt;&gt;0,INT(25.4347*POWER((18-J3903),1.81)),0))</f>
        <v/>
      </c>
      <c r="AD3903" s="190" t="str">
        <f>IFERROR(IF(Q3903&lt;&gt;0,INT(0.14354*POWER(((10*Q3903)-220),1.4)),0),"")</f>
        <v/>
      </c>
      <c r="AE3903" s="190" t="str">
        <f>IFERROR(IF(T3903&lt;&gt;0,INT(51.39*POWER((T3903-1.5),1.05)),0),"")</f>
        <v/>
      </c>
      <c r="AF3903" s="190">
        <f>IF(U3903&lt;&gt;0,INT(0.8465*POWER(((100*U3903)-75),1.42)),0)</f>
        <v>0</v>
      </c>
      <c r="AG3903" s="190" t="str">
        <f>IFERROR(IF(X3903&lt;&gt;0,INT(1.53775*POWER((82-X3903),1.81)),0),"")</f>
        <v/>
      </c>
      <c r="AH3903" s="190" t="str">
        <f>IF(Y3903="","",IF(Y3903&lt;&gt;0,INT(5.74352*POWER((28.5-Y3903),1.92)),0))</f>
        <v/>
      </c>
      <c r="AI3903" s="190">
        <f>IF(Z3903&lt;&gt;0,INT(12.91*POWER((Z3903-4),1.1)),0)</f>
        <v>0</v>
      </c>
      <c r="AJ3903" s="190" t="str">
        <f>IF(AA3903="","",IF(AA3903&lt;&gt;0,INT(0.2797*POWER(((100*AA3903)),1.35)),0))</f>
        <v/>
      </c>
      <c r="AK3903" s="191" t="str">
        <f>IF(AB3903="","",IF(AB3903&lt;&gt;0,INT(100.14*POWER((AB3903-1),1.08)),0))</f>
        <v/>
      </c>
      <c r="AL3903" s="192">
        <f>COUNT(J3903,Q3903,T3903,X3903,Y3903,AA3903,AB3903)</f>
        <v>0</v>
      </c>
      <c r="AM3903" s="193" t="str">
        <f>IF(AL3903=0,"",SUM(AC3903:AK3903))</f>
        <v/>
      </c>
    </row>
    <row r="3904" spans="1:39" customFormat="1" outlineLevel="1">
      <c r="B3904" s="256"/>
      <c r="C3904" s="124" t="s">
        <v>65</v>
      </c>
      <c r="D3904" s="103"/>
      <c r="E3904" s="103"/>
      <c r="F3904" s="103"/>
      <c r="G3904" s="103"/>
      <c r="H3904" s="104"/>
      <c r="I3904" s="105"/>
      <c r="J3904" s="107" t="str">
        <f>IFERROR((J3901-J3903)/J3903*100%,"")</f>
        <v/>
      </c>
      <c r="K3904" s="107" t="str">
        <f t="shared" ref="K3904:T3904" si="17254">IFERROR((K3903-K3901)/K3903*100%,"")</f>
        <v/>
      </c>
      <c r="L3904" s="107" t="str">
        <f t="shared" si="17254"/>
        <v/>
      </c>
      <c r="M3904" s="107" t="str">
        <f t="shared" si="17254"/>
        <v/>
      </c>
      <c r="N3904" s="107" t="str">
        <f t="shared" si="17254"/>
        <v/>
      </c>
      <c r="O3904" s="107" t="str">
        <f t="shared" si="17254"/>
        <v/>
      </c>
      <c r="P3904" s="107" t="str">
        <f t="shared" si="17254"/>
        <v/>
      </c>
      <c r="Q3904" s="107" t="str">
        <f t="shared" si="17254"/>
        <v/>
      </c>
      <c r="R3904" s="107" t="str">
        <f t="shared" si="17254"/>
        <v/>
      </c>
      <c r="S3904" s="107" t="str">
        <f t="shared" si="17254"/>
        <v/>
      </c>
      <c r="T3904" s="107" t="str">
        <f t="shared" si="17254"/>
        <v/>
      </c>
      <c r="U3904" s="107" t="str">
        <f t="shared" ref="U3904" si="17255">IFERROR((U3903-U3902)/U3903*100%,"")</f>
        <v/>
      </c>
      <c r="V3904" s="107" t="str">
        <f>IFERROR((V3901-V3903)/V3903*100%,"")</f>
        <v/>
      </c>
      <c r="W3904" s="107" t="str">
        <f>IFERROR((W3901-W3903)/W3903*100%,"")</f>
        <v/>
      </c>
      <c r="X3904" s="107" t="str">
        <f>IFERROR((X3901-X3903)/X3903*100%,"")</f>
        <v/>
      </c>
      <c r="Y3904" s="107" t="str">
        <f>IFERROR((Y3901-Y3903)/Y3903*100%,"")</f>
        <v/>
      </c>
      <c r="Z3904" s="107" t="str">
        <f t="shared" ref="Z3904" si="17256">IFERROR((Z3903-Z3902)/Z3903*100%,"")</f>
        <v/>
      </c>
      <c r="AA3904" s="107" t="str">
        <f>IFERROR((AA3903-AA3901)/AA3903*100%,"")</f>
        <v/>
      </c>
      <c r="AB3904" s="107" t="str">
        <f>IFERROR((AB3903-AB3901)/AB3903*100%,"")</f>
        <v/>
      </c>
      <c r="AC3904" s="194" t="str">
        <f t="shared" ref="AC3904" si="17257">IFERROR((AC3903-AC3902)/AC3903*100%,"")</f>
        <v/>
      </c>
      <c r="AD3904" s="194" t="str">
        <f t="shared" ref="AD3904" si="17258">IFERROR((AD3903-AD3902)/AD3903*100%,"")</f>
        <v/>
      </c>
      <c r="AE3904" s="194" t="str">
        <f t="shared" ref="AE3904" si="17259">IFERROR((AE3903-AE3902)/AE3903*100%,"")</f>
        <v/>
      </c>
      <c r="AF3904" s="194" t="str">
        <f t="shared" ref="AF3904" si="17260">IFERROR((AF3903-AF3902)/AF3903*100%,"")</f>
        <v/>
      </c>
      <c r="AG3904" s="194" t="str">
        <f t="shared" ref="AG3904" si="17261">IFERROR((AG3903-AG3902)/AG3903*100%,"")</f>
        <v/>
      </c>
      <c r="AH3904" s="194" t="str">
        <f t="shared" ref="AH3904" si="17262">IFERROR((AH3903-AH3902)/AH3903*100%,"")</f>
        <v/>
      </c>
      <c r="AI3904" s="194" t="str">
        <f t="shared" ref="AI3904" si="17263">IFERROR((AI3903-AI3902)/AI3903*100%,"")</f>
        <v/>
      </c>
      <c r="AJ3904" s="194" t="str">
        <f t="shared" ref="AJ3904" si="17264">IFERROR((AJ3903-AJ3902)/AJ3903*100%,"")</f>
        <v/>
      </c>
      <c r="AK3904" s="194" t="str">
        <f t="shared" ref="AK3904" si="17265">IFERROR((AK3903-AK3902)/AK3903*100%,"")</f>
        <v/>
      </c>
      <c r="AL3904" s="194" t="str">
        <f t="shared" ref="AL3904" si="17266">IFERROR((AL3903-AL3902)/AL3903*100%,"")</f>
        <v/>
      </c>
      <c r="AM3904" s="227" t="str">
        <f>IFERROR((AM3903-AM3901)/AM3903*100%,"")</f>
        <v/>
      </c>
    </row>
    <row r="3905" spans="1:39" customFormat="1" outlineLevel="1">
      <c r="A3905" t="str">
        <f>B3896&amp;C3905</f>
        <v>Surname, Forename6</v>
      </c>
      <c r="B3905" s="256"/>
      <c r="C3905" s="123">
        <v>6</v>
      </c>
      <c r="D3905" s="26" t="s">
        <v>22</v>
      </c>
      <c r="E3905" s="103"/>
      <c r="F3905" s="103"/>
      <c r="G3905" s="103"/>
      <c r="H3905" s="15"/>
      <c r="I3905" s="16"/>
      <c r="J3905" s="17"/>
      <c r="K3905" s="94"/>
      <c r="L3905" s="94"/>
      <c r="M3905" s="94"/>
      <c r="N3905" s="94"/>
      <c r="O3905" s="94"/>
      <c r="P3905" s="94"/>
      <c r="Q3905" s="17" t="str">
        <f>IF(SUM(K3905:P3905)=0,"",SUM(K3905:P3905))</f>
        <v/>
      </c>
      <c r="R3905" s="94"/>
      <c r="S3905" s="94"/>
      <c r="T3905" s="17" t="str">
        <f>IF(SUM(R3905:S3905)=0,"",SUM(R3905:S3905))</f>
        <v/>
      </c>
      <c r="U3905" s="17"/>
      <c r="V3905" s="94"/>
      <c r="W3905" s="17"/>
      <c r="X3905" s="94" t="str">
        <f>IFERROR(AVERAGE(V3905:W3905),"")</f>
        <v/>
      </c>
      <c r="Y3905" s="17"/>
      <c r="Z3905" s="17"/>
      <c r="AA3905" s="71"/>
      <c r="AB3905" s="17"/>
      <c r="AC3905" s="190" t="str">
        <f>IF(J3905="","",IF(J3905&lt;&gt;0,INT(25.4347*POWER((18-J3905),1.81)),0))</f>
        <v/>
      </c>
      <c r="AD3905" s="190" t="str">
        <f>IFERROR(IF(Q3905&lt;&gt;0,INT(0.14354*POWER(((10*Q3905)-220),1.4)),0),"")</f>
        <v/>
      </c>
      <c r="AE3905" s="190" t="str">
        <f>IFERROR(IF(T3905&lt;&gt;0,INT(51.39*POWER((T3905-1.5),1.05)),0),"")</f>
        <v/>
      </c>
      <c r="AF3905" s="190">
        <f>IF(U3905&lt;&gt;0,INT(0.8465*POWER(((100*U3905)-75),1.42)),0)</f>
        <v>0</v>
      </c>
      <c r="AG3905" s="190" t="str">
        <f>IFERROR(IF(X3905&lt;&gt;0,INT(1.53775*POWER((82-X3905),1.81)),0),"")</f>
        <v/>
      </c>
      <c r="AH3905" s="190" t="str">
        <f>IF(Y3905="","",IF(Y3905&lt;&gt;0,INT(5.74352*POWER((28.5-Y3905),1.92)),0))</f>
        <v/>
      </c>
      <c r="AI3905" s="190">
        <f>IF(Z3905&lt;&gt;0,INT(12.91*POWER((Z3905-4),1.1)),0)</f>
        <v>0</v>
      </c>
      <c r="AJ3905" s="190" t="str">
        <f>IF(AA3905="","",IF(AA3905&lt;&gt;0,INT(0.2797*POWER(((100*AA3905)),1.35)),0))</f>
        <v/>
      </c>
      <c r="AK3905" s="191" t="str">
        <f>IF(AB3905="","",IF(AB3905&lt;&gt;0,INT(100.14*POWER((AB3905-1),1.08)),0))</f>
        <v/>
      </c>
      <c r="AL3905" s="192">
        <f>COUNT(J3905,Q3905,T3905,X3905,Y3905,AA3905,AB3905)</f>
        <v>0</v>
      </c>
      <c r="AM3905" s="193" t="str">
        <f>IF(AL3905=0,"",SUM(AC3905:AK3905))</f>
        <v/>
      </c>
    </row>
    <row r="3906" spans="1:39" customFormat="1" outlineLevel="1">
      <c r="B3906" s="256"/>
      <c r="C3906" s="124" t="s">
        <v>65</v>
      </c>
      <c r="D3906" s="103"/>
      <c r="E3906" s="103"/>
      <c r="F3906" s="103"/>
      <c r="G3906" s="103"/>
      <c r="H3906" s="104"/>
      <c r="I3906" s="105"/>
      <c r="J3906" s="107" t="str">
        <f>IFERROR((J3903-J3905)/J3905*100%,"")</f>
        <v/>
      </c>
      <c r="K3906" s="107" t="str">
        <f t="shared" ref="K3906:T3906" si="17267">IFERROR((K3905-K3903)/K3905*100%,"")</f>
        <v/>
      </c>
      <c r="L3906" s="107" t="str">
        <f t="shared" si="17267"/>
        <v/>
      </c>
      <c r="M3906" s="107" t="str">
        <f t="shared" si="17267"/>
        <v/>
      </c>
      <c r="N3906" s="107" t="str">
        <f t="shared" si="17267"/>
        <v/>
      </c>
      <c r="O3906" s="107" t="str">
        <f t="shared" si="17267"/>
        <v/>
      </c>
      <c r="P3906" s="107" t="str">
        <f t="shared" si="17267"/>
        <v/>
      </c>
      <c r="Q3906" s="107" t="str">
        <f t="shared" si="17267"/>
        <v/>
      </c>
      <c r="R3906" s="107" t="str">
        <f t="shared" si="17267"/>
        <v/>
      </c>
      <c r="S3906" s="107" t="str">
        <f t="shared" si="17267"/>
        <v/>
      </c>
      <c r="T3906" s="107" t="str">
        <f t="shared" si="17267"/>
        <v/>
      </c>
      <c r="U3906" s="107" t="str">
        <f t="shared" ref="U3906" si="17268">IFERROR((U3905-U3904)/U3905*100%,"")</f>
        <v/>
      </c>
      <c r="V3906" s="107" t="str">
        <f>IFERROR((V3903-V3905)/V3905*100%,"")</f>
        <v/>
      </c>
      <c r="W3906" s="107" t="str">
        <f>IFERROR((W3903-W3905)/W3905*100%,"")</f>
        <v/>
      </c>
      <c r="X3906" s="107" t="str">
        <f>IFERROR((X3903-X3905)/X3905*100%,"")</f>
        <v/>
      </c>
      <c r="Y3906" s="107" t="str">
        <f>IFERROR((Y3903-Y3905)/Y3905*100%,"")</f>
        <v/>
      </c>
      <c r="Z3906" s="107" t="str">
        <f t="shared" ref="Z3906" si="17269">IFERROR((Z3905-Z3904)/Z3905*100%,"")</f>
        <v/>
      </c>
      <c r="AA3906" s="107" t="str">
        <f>IFERROR((AA3905-AA3903)/AA3905*100%,"")</f>
        <v/>
      </c>
      <c r="AB3906" s="107" t="str">
        <f>IFERROR((AB3905-AB3903)/AB3905*100%,"")</f>
        <v/>
      </c>
      <c r="AC3906" s="194" t="str">
        <f t="shared" ref="AC3906" si="17270">IFERROR((AC3905-AC3904)/AC3905*100%,"")</f>
        <v/>
      </c>
      <c r="AD3906" s="194" t="str">
        <f t="shared" ref="AD3906" si="17271">IFERROR((AD3905-AD3904)/AD3905*100%,"")</f>
        <v/>
      </c>
      <c r="AE3906" s="194" t="str">
        <f t="shared" ref="AE3906" si="17272">IFERROR((AE3905-AE3904)/AE3905*100%,"")</f>
        <v/>
      </c>
      <c r="AF3906" s="194" t="str">
        <f t="shared" ref="AF3906" si="17273">IFERROR((AF3905-AF3904)/AF3905*100%,"")</f>
        <v/>
      </c>
      <c r="AG3906" s="194" t="str">
        <f t="shared" ref="AG3906" si="17274">IFERROR((AG3905-AG3904)/AG3905*100%,"")</f>
        <v/>
      </c>
      <c r="AH3906" s="194" t="str">
        <f t="shared" ref="AH3906" si="17275">IFERROR((AH3905-AH3904)/AH3905*100%,"")</f>
        <v/>
      </c>
      <c r="AI3906" s="194" t="str">
        <f t="shared" ref="AI3906" si="17276">IFERROR((AI3905-AI3904)/AI3905*100%,"")</f>
        <v/>
      </c>
      <c r="AJ3906" s="194" t="str">
        <f t="shared" ref="AJ3906" si="17277">IFERROR((AJ3905-AJ3904)/AJ3905*100%,"")</f>
        <v/>
      </c>
      <c r="AK3906" s="194" t="str">
        <f t="shared" ref="AK3906" si="17278">IFERROR((AK3905-AK3904)/AK3905*100%,"")</f>
        <v/>
      </c>
      <c r="AL3906" s="194" t="str">
        <f t="shared" ref="AL3906" si="17279">IFERROR((AL3905-AL3904)/AL3905*100%,"")</f>
        <v/>
      </c>
      <c r="AM3906" s="227" t="str">
        <f>IFERROR((AM3905-AM3903)/AM3905*100%,"")</f>
        <v/>
      </c>
    </row>
    <row r="3907" spans="1:39" customFormat="1" outlineLevel="1">
      <c r="A3907" t="str">
        <f>B3896&amp;C3907</f>
        <v>Surname, Forename7</v>
      </c>
      <c r="B3907" s="256"/>
      <c r="C3907" s="123">
        <v>7</v>
      </c>
      <c r="D3907" s="26" t="s">
        <v>22</v>
      </c>
      <c r="E3907" s="103"/>
      <c r="F3907" s="103"/>
      <c r="G3907" s="103"/>
      <c r="H3907" s="15"/>
      <c r="I3907" s="16"/>
      <c r="J3907" s="17"/>
      <c r="K3907" s="94"/>
      <c r="L3907" s="94"/>
      <c r="M3907" s="94"/>
      <c r="N3907" s="94"/>
      <c r="O3907" s="94"/>
      <c r="P3907" s="94"/>
      <c r="Q3907" s="17" t="str">
        <f>IF(SUM(K3907:P3907)=0,"",SUM(K3907:P3907))</f>
        <v/>
      </c>
      <c r="R3907" s="94"/>
      <c r="S3907" s="94"/>
      <c r="T3907" s="17" t="str">
        <f>IF(SUM(R3907:S3907)=0,"",SUM(R3907:S3907))</f>
        <v/>
      </c>
      <c r="U3907" s="17"/>
      <c r="V3907" s="94"/>
      <c r="W3907" s="17"/>
      <c r="X3907" s="94" t="str">
        <f>IFERROR(AVERAGE(V3907:W3907),"")</f>
        <v/>
      </c>
      <c r="Y3907" s="17"/>
      <c r="Z3907" s="17"/>
      <c r="AA3907" s="71"/>
      <c r="AB3907" s="17"/>
      <c r="AC3907" s="190" t="str">
        <f>IF(J3907="","",IF(J3907&lt;&gt;0,INT(25.4347*POWER((18-J3907),1.81)),0))</f>
        <v/>
      </c>
      <c r="AD3907" s="190" t="str">
        <f>IFERROR(IF(Q3907&lt;&gt;0,INT(0.14354*POWER(((10*Q3907)-220),1.4)),0),"")</f>
        <v/>
      </c>
      <c r="AE3907" s="190" t="str">
        <f>IFERROR(IF(T3907&lt;&gt;0,INT(51.39*POWER((T3907-1.5),1.05)),0),"")</f>
        <v/>
      </c>
      <c r="AF3907" s="190">
        <f>IF(U3907&lt;&gt;0,INT(0.8465*POWER(((100*U3907)-75),1.42)),0)</f>
        <v>0</v>
      </c>
      <c r="AG3907" s="190" t="str">
        <f>IFERROR(IF(X3907&lt;&gt;0,INT(1.53775*POWER((82-X3907),1.81)),0),"")</f>
        <v/>
      </c>
      <c r="AH3907" s="190" t="str">
        <f>IF(Y3907="","",IF(Y3907&lt;&gt;0,INT(5.74352*POWER((28.5-Y3907),1.92)),0))</f>
        <v/>
      </c>
      <c r="AI3907" s="190">
        <f>IF(Z3907&lt;&gt;0,INT(12.91*POWER((Z3907-4),1.1)),0)</f>
        <v>0</v>
      </c>
      <c r="AJ3907" s="190" t="str">
        <f>IF(AA3907="","",IF(AA3907&lt;&gt;0,INT(0.2797*POWER(((100*AA3907)),1.35)),0))</f>
        <v/>
      </c>
      <c r="AK3907" s="191" t="str">
        <f>IF(AB3907="","",IF(AB3907&lt;&gt;0,INT(100.14*POWER((AB3907-1),1.08)),0))</f>
        <v/>
      </c>
      <c r="AL3907" s="192">
        <f>COUNT(J3907,Q3907,T3907,X3907,Y3907,AA3907,AB3907)</f>
        <v>0</v>
      </c>
      <c r="AM3907" s="193" t="str">
        <f>IF(AL3907=0,"",SUM(AC3907:AK3907))</f>
        <v/>
      </c>
    </row>
    <row r="3908" spans="1:39" customFormat="1" outlineLevel="1">
      <c r="B3908" s="256"/>
      <c r="C3908" s="124" t="s">
        <v>65</v>
      </c>
      <c r="D3908" s="103"/>
      <c r="E3908" s="103"/>
      <c r="F3908" s="103"/>
      <c r="G3908" s="103"/>
      <c r="H3908" s="104"/>
      <c r="I3908" s="105"/>
      <c r="J3908" s="107" t="str">
        <f>IFERROR((J3905-J3907)/J3907*100%,"")</f>
        <v/>
      </c>
      <c r="K3908" s="107" t="str">
        <f t="shared" ref="K3908:T3908" si="17280">IFERROR((K3907-K3905)/K3907*100%,"")</f>
        <v/>
      </c>
      <c r="L3908" s="107" t="str">
        <f t="shared" si="17280"/>
        <v/>
      </c>
      <c r="M3908" s="107" t="str">
        <f t="shared" si="17280"/>
        <v/>
      </c>
      <c r="N3908" s="107" t="str">
        <f t="shared" si="17280"/>
        <v/>
      </c>
      <c r="O3908" s="107" t="str">
        <f t="shared" si="17280"/>
        <v/>
      </c>
      <c r="P3908" s="107" t="str">
        <f t="shared" si="17280"/>
        <v/>
      </c>
      <c r="Q3908" s="107" t="str">
        <f t="shared" si="17280"/>
        <v/>
      </c>
      <c r="R3908" s="107" t="str">
        <f t="shared" si="17280"/>
        <v/>
      </c>
      <c r="S3908" s="107" t="str">
        <f t="shared" si="17280"/>
        <v/>
      </c>
      <c r="T3908" s="107" t="str">
        <f t="shared" si="17280"/>
        <v/>
      </c>
      <c r="U3908" s="107" t="str">
        <f t="shared" ref="U3908" si="17281">IFERROR((U3907-U3906)/U3907*100%,"")</f>
        <v/>
      </c>
      <c r="V3908" s="107" t="str">
        <f>IFERROR((V3905-V3907)/V3907*100%,"")</f>
        <v/>
      </c>
      <c r="W3908" s="107" t="str">
        <f>IFERROR((W3905-W3907)/W3907*100%,"")</f>
        <v/>
      </c>
      <c r="X3908" s="107" t="str">
        <f>IFERROR((X3905-X3907)/X3907*100%,"")</f>
        <v/>
      </c>
      <c r="Y3908" s="107" t="str">
        <f>IFERROR((Y3905-Y3907)/Y3907*100%,"")</f>
        <v/>
      </c>
      <c r="Z3908" s="107" t="str">
        <f t="shared" ref="Z3908" si="17282">IFERROR((Z3907-Z3906)/Z3907*100%,"")</f>
        <v/>
      </c>
      <c r="AA3908" s="107" t="str">
        <f>IFERROR((AA3907-AA3905)/AA3907*100%,"")</f>
        <v/>
      </c>
      <c r="AB3908" s="107" t="str">
        <f>IFERROR((AB3907-AB3905)/AB3907*100%,"")</f>
        <v/>
      </c>
      <c r="AC3908" s="194" t="str">
        <f t="shared" ref="AC3908" si="17283">IFERROR((AC3907-AC3906)/AC3907*100%,"")</f>
        <v/>
      </c>
      <c r="AD3908" s="194" t="str">
        <f t="shared" ref="AD3908" si="17284">IFERROR((AD3907-AD3906)/AD3907*100%,"")</f>
        <v/>
      </c>
      <c r="AE3908" s="194" t="str">
        <f t="shared" ref="AE3908" si="17285">IFERROR((AE3907-AE3906)/AE3907*100%,"")</f>
        <v/>
      </c>
      <c r="AF3908" s="194" t="str">
        <f t="shared" ref="AF3908" si="17286">IFERROR((AF3907-AF3906)/AF3907*100%,"")</f>
        <v/>
      </c>
      <c r="AG3908" s="194" t="str">
        <f t="shared" ref="AG3908" si="17287">IFERROR((AG3907-AG3906)/AG3907*100%,"")</f>
        <v/>
      </c>
      <c r="AH3908" s="194" t="str">
        <f t="shared" ref="AH3908" si="17288">IFERROR((AH3907-AH3906)/AH3907*100%,"")</f>
        <v/>
      </c>
      <c r="AI3908" s="194" t="str">
        <f t="shared" ref="AI3908" si="17289">IFERROR((AI3907-AI3906)/AI3907*100%,"")</f>
        <v/>
      </c>
      <c r="AJ3908" s="194" t="str">
        <f t="shared" ref="AJ3908" si="17290">IFERROR((AJ3907-AJ3906)/AJ3907*100%,"")</f>
        <v/>
      </c>
      <c r="AK3908" s="194" t="str">
        <f t="shared" ref="AK3908" si="17291">IFERROR((AK3907-AK3906)/AK3907*100%,"")</f>
        <v/>
      </c>
      <c r="AL3908" s="194" t="str">
        <f t="shared" ref="AL3908" si="17292">IFERROR((AL3907-AL3906)/AL3907*100%,"")</f>
        <v/>
      </c>
      <c r="AM3908" s="227" t="str">
        <f>IFERROR((AM3907-AM3905)/AM3907*100%,"")</f>
        <v/>
      </c>
    </row>
    <row r="3909" spans="1:39" customFormat="1" outlineLevel="1">
      <c r="A3909" t="str">
        <f>B3896&amp;C3909</f>
        <v>Surname, Forename8</v>
      </c>
      <c r="B3909" s="256"/>
      <c r="C3909" s="123">
        <v>8</v>
      </c>
      <c r="D3909" s="26" t="s">
        <v>22</v>
      </c>
      <c r="E3909" s="103"/>
      <c r="F3909" s="103"/>
      <c r="G3909" s="103"/>
      <c r="H3909" s="15"/>
      <c r="I3909" s="16"/>
      <c r="J3909" s="17"/>
      <c r="K3909" s="94"/>
      <c r="L3909" s="94"/>
      <c r="M3909" s="94"/>
      <c r="N3909" s="94"/>
      <c r="O3909" s="94"/>
      <c r="P3909" s="94"/>
      <c r="Q3909" s="17" t="str">
        <f>IF(SUM(K3909:P3909)=0,"",SUM(K3909:P3909))</f>
        <v/>
      </c>
      <c r="R3909" s="94"/>
      <c r="S3909" s="94"/>
      <c r="T3909" s="17" t="str">
        <f>IF(SUM(R3909:S3909)=0,"",SUM(R3909:S3909))</f>
        <v/>
      </c>
      <c r="U3909" s="17"/>
      <c r="V3909" s="94"/>
      <c r="W3909" s="17"/>
      <c r="X3909" s="94" t="str">
        <f>IFERROR(AVERAGE(V3909:W3909),"")</f>
        <v/>
      </c>
      <c r="Y3909" s="17"/>
      <c r="Z3909" s="17"/>
      <c r="AA3909" s="71"/>
      <c r="AB3909" s="17"/>
      <c r="AC3909" s="190" t="str">
        <f>IF(J3909="","",IF(J3909&lt;&gt;0,INT(25.4347*POWER((18-J3909),1.81)),0))</f>
        <v/>
      </c>
      <c r="AD3909" s="190" t="str">
        <f>IFERROR(IF(Q3909&lt;&gt;0,INT(0.14354*POWER(((10*Q3909)-220),1.4)),0),"")</f>
        <v/>
      </c>
      <c r="AE3909" s="190" t="str">
        <f>IFERROR(IF(T3909&lt;&gt;0,INT(51.39*POWER((T3909-1.5),1.05)),0),"")</f>
        <v/>
      </c>
      <c r="AF3909" s="190">
        <f>IF(U3909&lt;&gt;0,INT(0.8465*POWER(((100*U3909)-75),1.42)),0)</f>
        <v>0</v>
      </c>
      <c r="AG3909" s="190" t="str">
        <f>IFERROR(IF(X3909&lt;&gt;0,INT(1.53775*POWER((82-X3909),1.81)),0),"")</f>
        <v/>
      </c>
      <c r="AH3909" s="190" t="str">
        <f>IF(Y3909="","",IF(Y3909&lt;&gt;0,INT(5.74352*POWER((28.5-Y3909),1.92)),0))</f>
        <v/>
      </c>
      <c r="AI3909" s="190">
        <f>IF(Z3909&lt;&gt;0,INT(12.91*POWER((Z3909-4),1.1)),0)</f>
        <v>0</v>
      </c>
      <c r="AJ3909" s="190" t="str">
        <f>IF(AA3909="","",IF(AA3909&lt;&gt;0,INT(0.2797*POWER(((100*AA3909)),1.35)),0))</f>
        <v/>
      </c>
      <c r="AK3909" s="191" t="str">
        <f>IF(AB3909="","",IF(AB3909&lt;&gt;0,INT(100.14*POWER((AB3909-1),1.08)),0))</f>
        <v/>
      </c>
      <c r="AL3909" s="192">
        <f>COUNT(J3909,Q3909,T3909,X3909,Y3909,AA3909,AB3909)</f>
        <v>0</v>
      </c>
      <c r="AM3909" s="193" t="str">
        <f>IF(AL3909=0,"",SUM(AC3909:AK3909))</f>
        <v/>
      </c>
    </row>
    <row r="3910" spans="1:39" customFormat="1" outlineLevel="1">
      <c r="B3910" s="256"/>
      <c r="C3910" s="124" t="s">
        <v>65</v>
      </c>
      <c r="D3910" s="103"/>
      <c r="E3910" s="103"/>
      <c r="F3910" s="103"/>
      <c r="G3910" s="103"/>
      <c r="H3910" s="104"/>
      <c r="I3910" s="105"/>
      <c r="J3910" s="107" t="str">
        <f>IFERROR((J3907-J3909)/J3909*100%,"")</f>
        <v/>
      </c>
      <c r="K3910" s="107" t="str">
        <f t="shared" ref="K3910:T3910" si="17293">IFERROR((K3909-K3907)/K3909*100%,"")</f>
        <v/>
      </c>
      <c r="L3910" s="107" t="str">
        <f t="shared" si="17293"/>
        <v/>
      </c>
      <c r="M3910" s="107" t="str">
        <f t="shared" si="17293"/>
        <v/>
      </c>
      <c r="N3910" s="107" t="str">
        <f t="shared" si="17293"/>
        <v/>
      </c>
      <c r="O3910" s="107" t="str">
        <f t="shared" si="17293"/>
        <v/>
      </c>
      <c r="P3910" s="107" t="str">
        <f t="shared" si="17293"/>
        <v/>
      </c>
      <c r="Q3910" s="107" t="str">
        <f t="shared" si="17293"/>
        <v/>
      </c>
      <c r="R3910" s="107" t="str">
        <f t="shared" si="17293"/>
        <v/>
      </c>
      <c r="S3910" s="107" t="str">
        <f t="shared" si="17293"/>
        <v/>
      </c>
      <c r="T3910" s="107" t="str">
        <f t="shared" si="17293"/>
        <v/>
      </c>
      <c r="U3910" s="107" t="str">
        <f t="shared" ref="U3910" si="17294">IFERROR((U3909-U3908)/U3909*100%,"")</f>
        <v/>
      </c>
      <c r="V3910" s="107" t="str">
        <f>IFERROR((V3907-V3909)/V3909*100%,"")</f>
        <v/>
      </c>
      <c r="W3910" s="107" t="str">
        <f>IFERROR((W3907-W3909)/W3909*100%,"")</f>
        <v/>
      </c>
      <c r="X3910" s="107" t="str">
        <f>IFERROR((X3907-X3909)/X3909*100%,"")</f>
        <v/>
      </c>
      <c r="Y3910" s="107" t="str">
        <f>IFERROR((Y3907-Y3909)/Y3909*100%,"")</f>
        <v/>
      </c>
      <c r="Z3910" s="107" t="str">
        <f t="shared" ref="Z3910" si="17295">IFERROR((Z3909-Z3908)/Z3909*100%,"")</f>
        <v/>
      </c>
      <c r="AA3910" s="107" t="str">
        <f>IFERROR((AA3909-AA3907)/AA3909*100%,"")</f>
        <v/>
      </c>
      <c r="AB3910" s="107" t="str">
        <f>IFERROR((AB3909-AB3907)/AB3909*100%,"")</f>
        <v/>
      </c>
      <c r="AC3910" s="194" t="str">
        <f t="shared" ref="AC3910" si="17296">IFERROR((AC3909-AC3908)/AC3909*100%,"")</f>
        <v/>
      </c>
      <c r="AD3910" s="194" t="str">
        <f t="shared" ref="AD3910" si="17297">IFERROR((AD3909-AD3908)/AD3909*100%,"")</f>
        <v/>
      </c>
      <c r="AE3910" s="194" t="str">
        <f t="shared" ref="AE3910" si="17298">IFERROR((AE3909-AE3908)/AE3909*100%,"")</f>
        <v/>
      </c>
      <c r="AF3910" s="194" t="str">
        <f t="shared" ref="AF3910" si="17299">IFERROR((AF3909-AF3908)/AF3909*100%,"")</f>
        <v/>
      </c>
      <c r="AG3910" s="194" t="str">
        <f t="shared" ref="AG3910" si="17300">IFERROR((AG3909-AG3908)/AG3909*100%,"")</f>
        <v/>
      </c>
      <c r="AH3910" s="194" t="str">
        <f t="shared" ref="AH3910" si="17301">IFERROR((AH3909-AH3908)/AH3909*100%,"")</f>
        <v/>
      </c>
      <c r="AI3910" s="194" t="str">
        <f t="shared" ref="AI3910" si="17302">IFERROR((AI3909-AI3908)/AI3909*100%,"")</f>
        <v/>
      </c>
      <c r="AJ3910" s="194" t="str">
        <f t="shared" ref="AJ3910" si="17303">IFERROR((AJ3909-AJ3908)/AJ3909*100%,"")</f>
        <v/>
      </c>
      <c r="AK3910" s="194" t="str">
        <f t="shared" ref="AK3910" si="17304">IFERROR((AK3909-AK3908)/AK3909*100%,"")</f>
        <v/>
      </c>
      <c r="AL3910" s="194" t="str">
        <f t="shared" ref="AL3910" si="17305">IFERROR((AL3909-AL3908)/AL3909*100%,"")</f>
        <v/>
      </c>
      <c r="AM3910" s="227" t="str">
        <f>IFERROR((AM3909-AM3907)/AM3909*100%,"")</f>
        <v/>
      </c>
    </row>
    <row r="3911" spans="1:39" customFormat="1" outlineLevel="1">
      <c r="A3911" t="str">
        <f>B3896&amp;C3911</f>
        <v>Surname, Forename9</v>
      </c>
      <c r="B3911" s="256"/>
      <c r="C3911" s="123">
        <v>9</v>
      </c>
      <c r="D3911" s="26" t="s">
        <v>22</v>
      </c>
      <c r="E3911" s="103"/>
      <c r="F3911" s="103"/>
      <c r="G3911" s="103"/>
      <c r="H3911" s="15"/>
      <c r="I3911" s="16"/>
      <c r="J3911" s="17"/>
      <c r="K3911" s="94"/>
      <c r="L3911" s="94"/>
      <c r="M3911" s="94"/>
      <c r="N3911" s="94"/>
      <c r="O3911" s="94"/>
      <c r="P3911" s="94"/>
      <c r="Q3911" s="17" t="str">
        <f>IF(SUM(K3911:P3911)=0,"",SUM(K3911:P3911))</f>
        <v/>
      </c>
      <c r="R3911" s="94"/>
      <c r="S3911" s="94"/>
      <c r="T3911" s="17" t="str">
        <f>IF(SUM(R3911:S3911)=0,"",SUM(R3911:S3911))</f>
        <v/>
      </c>
      <c r="U3911" s="17"/>
      <c r="V3911" s="94"/>
      <c r="W3911" s="17"/>
      <c r="X3911" s="94" t="str">
        <f>IFERROR(AVERAGE(V3911:W3911),"")</f>
        <v/>
      </c>
      <c r="Y3911" s="17"/>
      <c r="Z3911" s="17"/>
      <c r="AA3911" s="71"/>
      <c r="AB3911" s="17"/>
      <c r="AC3911" s="190" t="str">
        <f>IF(J3911="","",IF(J3911&lt;&gt;0,INT(25.4347*POWER((18-J3911),1.81)),0))</f>
        <v/>
      </c>
      <c r="AD3911" s="190" t="str">
        <f>IFERROR(IF(Q3911&lt;&gt;0,INT(0.14354*POWER(((10*Q3911)-220),1.4)),0),"")</f>
        <v/>
      </c>
      <c r="AE3911" s="190" t="str">
        <f>IFERROR(IF(T3911&lt;&gt;0,INT(51.39*POWER((T3911-1.5),1.05)),0),"")</f>
        <v/>
      </c>
      <c r="AF3911" s="190">
        <f>IF(U3911&lt;&gt;0,INT(0.8465*POWER(((100*U3911)-75),1.42)),0)</f>
        <v>0</v>
      </c>
      <c r="AG3911" s="190" t="str">
        <f>IFERROR(IF(X3911&lt;&gt;0,INT(1.53775*POWER((82-X3911),1.81)),0),"")</f>
        <v/>
      </c>
      <c r="AH3911" s="190" t="str">
        <f>IF(Y3911="","",IF(Y3911&lt;&gt;0,INT(5.74352*POWER((28.5-Y3911),1.92)),0))</f>
        <v/>
      </c>
      <c r="AI3911" s="190">
        <f>IF(Z3911&lt;&gt;0,INT(12.91*POWER((Z3911-4),1.1)),0)</f>
        <v>0</v>
      </c>
      <c r="AJ3911" s="190" t="str">
        <f>IF(AA3911="","",IF(AA3911&lt;&gt;0,INT(0.2797*POWER(((100*AA3911)),1.35)),0))</f>
        <v/>
      </c>
      <c r="AK3911" s="191" t="str">
        <f>IF(AB3911="","",IF(AB3911&lt;&gt;0,INT(100.14*POWER((AB3911-1),1.08)),0))</f>
        <v/>
      </c>
      <c r="AL3911" s="192">
        <f>COUNT(J3911,Q3911,T3911,X3911,Y3911,AA3911,AB3911)</f>
        <v>0</v>
      </c>
      <c r="AM3911" s="193" t="str">
        <f>IF(AL3911=0,"",SUM(AC3911:AK3911))</f>
        <v/>
      </c>
    </row>
    <row r="3912" spans="1:39" customFormat="1" outlineLevel="1">
      <c r="B3912" s="256"/>
      <c r="C3912" s="124" t="s">
        <v>65</v>
      </c>
      <c r="D3912" s="33"/>
      <c r="E3912" s="33"/>
      <c r="F3912" s="33"/>
      <c r="G3912" s="33"/>
      <c r="H3912" s="18"/>
      <c r="I3912" s="44"/>
      <c r="J3912" s="107" t="str">
        <f>IFERROR((J3909-J3911)/J3911*100%,"")</f>
        <v/>
      </c>
      <c r="K3912" s="107" t="str">
        <f t="shared" ref="K3912:T3912" si="17306">IFERROR((K3911-K3909)/K3911*100%,"")</f>
        <v/>
      </c>
      <c r="L3912" s="107" t="str">
        <f t="shared" si="17306"/>
        <v/>
      </c>
      <c r="M3912" s="107" t="str">
        <f t="shared" si="17306"/>
        <v/>
      </c>
      <c r="N3912" s="107" t="str">
        <f t="shared" si="17306"/>
        <v/>
      </c>
      <c r="O3912" s="107" t="str">
        <f t="shared" si="17306"/>
        <v/>
      </c>
      <c r="P3912" s="107" t="str">
        <f t="shared" si="17306"/>
        <v/>
      </c>
      <c r="Q3912" s="107" t="str">
        <f t="shared" si="17306"/>
        <v/>
      </c>
      <c r="R3912" s="107" t="str">
        <f t="shared" si="17306"/>
        <v/>
      </c>
      <c r="S3912" s="107" t="str">
        <f t="shared" si="17306"/>
        <v/>
      </c>
      <c r="T3912" s="107" t="str">
        <f t="shared" si="17306"/>
        <v/>
      </c>
      <c r="U3912" s="107" t="str">
        <f t="shared" ref="U3912" si="17307">IFERROR((U3911-U3910)/U3911*100%,"")</f>
        <v/>
      </c>
      <c r="V3912" s="107" t="str">
        <f>IFERROR((V3909-V3911)/V3911*100%,"")</f>
        <v/>
      </c>
      <c r="W3912" s="107" t="str">
        <f>IFERROR((W3909-W3911)/W3911*100%,"")</f>
        <v/>
      </c>
      <c r="X3912" s="107" t="str">
        <f>IFERROR((X3909-X3911)/X3911*100%,"")</f>
        <v/>
      </c>
      <c r="Y3912" s="107" t="str">
        <f>IFERROR((Y3909-Y3911)/Y3911*100%,"")</f>
        <v/>
      </c>
      <c r="Z3912" s="107" t="str">
        <f t="shared" ref="Z3912" si="17308">IFERROR((Z3911-Z3910)/Z3911*100%,"")</f>
        <v/>
      </c>
      <c r="AA3912" s="107" t="str">
        <f>IFERROR((AA3911-AA3909)/AA3911*100%,"")</f>
        <v/>
      </c>
      <c r="AB3912" s="107" t="str">
        <f>IFERROR((AB3911-AB3909)/AB3911*100%,"")</f>
        <v/>
      </c>
      <c r="AC3912" s="194" t="str">
        <f t="shared" ref="AC3912" si="17309">IFERROR((AC3911-AC3910)/AC3911*100%,"")</f>
        <v/>
      </c>
      <c r="AD3912" s="194" t="str">
        <f t="shared" ref="AD3912" si="17310">IFERROR((AD3911-AD3910)/AD3911*100%,"")</f>
        <v/>
      </c>
      <c r="AE3912" s="194" t="str">
        <f t="shared" ref="AE3912" si="17311">IFERROR((AE3911-AE3910)/AE3911*100%,"")</f>
        <v/>
      </c>
      <c r="AF3912" s="194" t="str">
        <f t="shared" ref="AF3912" si="17312">IFERROR((AF3911-AF3910)/AF3911*100%,"")</f>
        <v/>
      </c>
      <c r="AG3912" s="194" t="str">
        <f t="shared" ref="AG3912" si="17313">IFERROR((AG3911-AG3910)/AG3911*100%,"")</f>
        <v/>
      </c>
      <c r="AH3912" s="194" t="str">
        <f t="shared" ref="AH3912" si="17314">IFERROR((AH3911-AH3910)/AH3911*100%,"")</f>
        <v/>
      </c>
      <c r="AI3912" s="194" t="str">
        <f t="shared" ref="AI3912" si="17315">IFERROR((AI3911-AI3910)/AI3911*100%,"")</f>
        <v/>
      </c>
      <c r="AJ3912" s="194" t="str">
        <f t="shared" ref="AJ3912" si="17316">IFERROR((AJ3911-AJ3910)/AJ3911*100%,"")</f>
        <v/>
      </c>
      <c r="AK3912" s="194" t="str">
        <f t="shared" ref="AK3912" si="17317">IFERROR((AK3911-AK3910)/AK3911*100%,"")</f>
        <v/>
      </c>
      <c r="AL3912" s="194" t="str">
        <f t="shared" ref="AL3912" si="17318">IFERROR((AL3911-AL3910)/AL3911*100%,"")</f>
        <v/>
      </c>
      <c r="AM3912" s="227" t="str">
        <f>IFERROR((AM3911-AM3909)/AM3911*100%,"")</f>
        <v/>
      </c>
    </row>
    <row r="3913" spans="1:39" s="6" customFormat="1" outlineLevel="1">
      <c r="A3913" t="str">
        <f>B3896&amp;C3913</f>
        <v>Surname, Forename10</v>
      </c>
      <c r="B3913" s="256"/>
      <c r="C3913" s="125">
        <v>10</v>
      </c>
      <c r="D3913" s="33" t="s">
        <v>22</v>
      </c>
      <c r="E3913" s="33"/>
      <c r="F3913" s="33"/>
      <c r="G3913" s="33"/>
      <c r="H3913" s="18"/>
      <c r="I3913" s="44"/>
      <c r="J3913" s="34"/>
      <c r="K3913" s="34"/>
      <c r="L3913" s="34"/>
      <c r="M3913" s="34"/>
      <c r="N3913" s="34"/>
      <c r="O3913" s="34"/>
      <c r="P3913" s="34"/>
      <c r="Q3913" s="17" t="str">
        <f>IF(SUM(K3913:P3913)=0,"",SUM(K3913:P3913))</f>
        <v/>
      </c>
      <c r="R3913" s="94"/>
      <c r="S3913" s="94"/>
      <c r="T3913" s="17" t="str">
        <f>IF(SUM(R3913:S3913)=0,"",SUM(R3913:S3913))</f>
        <v/>
      </c>
      <c r="U3913" s="17"/>
      <c r="V3913" s="94"/>
      <c r="W3913" s="17"/>
      <c r="X3913" s="94" t="str">
        <f>IFERROR(AVERAGE(V3913:W3913),"")</f>
        <v/>
      </c>
      <c r="Y3913" s="17"/>
      <c r="Z3913" s="17"/>
      <c r="AA3913" s="71"/>
      <c r="AB3913" s="17"/>
      <c r="AC3913" s="190" t="str">
        <f>IF(J3913="","",IF(J3913&lt;&gt;0,INT(25.4347*POWER((18-J3913),1.81)),0))</f>
        <v/>
      </c>
      <c r="AD3913" s="190" t="str">
        <f>IFERROR(IF(Q3913&lt;&gt;0,INT(0.14354*POWER(((10*Q3913)-220),1.4)),0),"")</f>
        <v/>
      </c>
      <c r="AE3913" s="190" t="str">
        <f>IFERROR(IF(T3913&lt;&gt;0,INT(51.39*POWER((T3913-1.5),1.05)),0),"")</f>
        <v/>
      </c>
      <c r="AF3913" s="190">
        <f>IF(U3913&lt;&gt;0,INT(0.8465*POWER(((100*U3913)-75),1.42)),0)</f>
        <v>0</v>
      </c>
      <c r="AG3913" s="190" t="str">
        <f>IFERROR(IF(X3913&lt;&gt;0,INT(1.53775*POWER((82-X3913),1.81)),0),"")</f>
        <v/>
      </c>
      <c r="AH3913" s="190" t="str">
        <f>IF(Y3913="","",IF(Y3913&lt;&gt;0,INT(5.74352*POWER((28.5-Y3913),1.92)),0))</f>
        <v/>
      </c>
      <c r="AI3913" s="190">
        <f>IF(Z3913&lt;&gt;0,INT(12.91*POWER((Z3913-4),1.1)),0)</f>
        <v>0</v>
      </c>
      <c r="AJ3913" s="190" t="str">
        <f>IF(AA3913="","",IF(AA3913&lt;&gt;0,INT(0.2797*POWER(((100*AA3913)),1.35)),0))</f>
        <v/>
      </c>
      <c r="AK3913" s="191" t="str">
        <f>IF(AB3913="","",IF(AB3913&lt;&gt;0,INT(100.14*POWER((AB3913-1),1.08)),0))</f>
        <v/>
      </c>
      <c r="AL3913" s="192">
        <f>COUNT(J3913,Q3913,T3913,X3913,Y3913,AA3913,AB3913)</f>
        <v>0</v>
      </c>
      <c r="AM3913" s="193" t="str">
        <f>IF(AL3913=0,"",SUM(AC3913:AK3913))</f>
        <v/>
      </c>
    </row>
    <row r="3914" spans="1:39" s="6" customFormat="1" outlineLevel="1">
      <c r="A3914"/>
      <c r="B3914" s="257"/>
      <c r="C3914" s="126" t="s">
        <v>65</v>
      </c>
      <c r="D3914" s="33"/>
      <c r="E3914" s="33"/>
      <c r="F3914" s="33"/>
      <c r="G3914" s="33"/>
      <c r="H3914" s="18"/>
      <c r="I3914" s="44"/>
      <c r="J3914" s="107" t="str">
        <f>IFERROR((J3911-J3913)/J3913*100%,"")</f>
        <v/>
      </c>
      <c r="K3914" s="107" t="str">
        <f t="shared" ref="K3914:T3914" si="17319">IFERROR((K3913-K3911)/K3913*100%,"")</f>
        <v/>
      </c>
      <c r="L3914" s="107" t="str">
        <f t="shared" si="17319"/>
        <v/>
      </c>
      <c r="M3914" s="107" t="str">
        <f t="shared" si="17319"/>
        <v/>
      </c>
      <c r="N3914" s="107" t="str">
        <f t="shared" si="17319"/>
        <v/>
      </c>
      <c r="O3914" s="107" t="str">
        <f t="shared" si="17319"/>
        <v/>
      </c>
      <c r="P3914" s="107" t="str">
        <f t="shared" si="17319"/>
        <v/>
      </c>
      <c r="Q3914" s="107" t="str">
        <f t="shared" si="17319"/>
        <v/>
      </c>
      <c r="R3914" s="107" t="str">
        <f t="shared" si="17319"/>
        <v/>
      </c>
      <c r="S3914" s="107" t="str">
        <f t="shared" si="17319"/>
        <v/>
      </c>
      <c r="T3914" s="107" t="str">
        <f t="shared" si="17319"/>
        <v/>
      </c>
      <c r="U3914" s="107" t="str">
        <f t="shared" ref="U3914" si="17320">IFERROR((U3913-U3912)/U3913*100%,"")</f>
        <v/>
      </c>
      <c r="V3914" s="107" t="str">
        <f>IFERROR((V3911-V3913)/V3913*100%,"")</f>
        <v/>
      </c>
      <c r="W3914" s="107" t="str">
        <f>IFERROR((W3911-W3913)/W3913*100%,"")</f>
        <v/>
      </c>
      <c r="X3914" s="107" t="str">
        <f>IFERROR((X3911-X3913)/X3913*100%,"")</f>
        <v/>
      </c>
      <c r="Y3914" s="107" t="str">
        <f>IFERROR((Y3911-Y3913)/Y3913*100%,"")</f>
        <v/>
      </c>
      <c r="Z3914" s="107" t="str">
        <f t="shared" ref="Z3914" si="17321">IFERROR((Z3913-Z3912)/Z3913*100%,"")</f>
        <v/>
      </c>
      <c r="AA3914" s="107" t="str">
        <f>IFERROR((AA3913-AA3911)/AA3913*100%,"")</f>
        <v/>
      </c>
      <c r="AB3914" s="107" t="str">
        <f>IFERROR((AB3913-AB3911)/AB3913*100%,"")</f>
        <v/>
      </c>
      <c r="AC3914" s="194" t="str">
        <f t="shared" ref="AC3914" si="17322">IFERROR((AC3913-AC3912)/AC3913*100%,"")</f>
        <v/>
      </c>
      <c r="AD3914" s="194" t="str">
        <f t="shared" ref="AD3914" si="17323">IFERROR((AD3913-AD3912)/AD3913*100%,"")</f>
        <v/>
      </c>
      <c r="AE3914" s="194" t="str">
        <f t="shared" ref="AE3914" si="17324">IFERROR((AE3913-AE3912)/AE3913*100%,"")</f>
        <v/>
      </c>
      <c r="AF3914" s="194" t="str">
        <f t="shared" ref="AF3914" si="17325">IFERROR((AF3913-AF3912)/AF3913*100%,"")</f>
        <v/>
      </c>
      <c r="AG3914" s="194" t="str">
        <f t="shared" ref="AG3914" si="17326">IFERROR((AG3913-AG3912)/AG3913*100%,"")</f>
        <v/>
      </c>
      <c r="AH3914" s="194" t="str">
        <f t="shared" ref="AH3914" si="17327">IFERROR((AH3913-AH3912)/AH3913*100%,"")</f>
        <v/>
      </c>
      <c r="AI3914" s="194" t="str">
        <f t="shared" ref="AI3914" si="17328">IFERROR((AI3913-AI3912)/AI3913*100%,"")</f>
        <v/>
      </c>
      <c r="AJ3914" s="194" t="str">
        <f t="shared" ref="AJ3914" si="17329">IFERROR((AJ3913-AJ3912)/AJ3913*100%,"")</f>
        <v/>
      </c>
      <c r="AK3914" s="194" t="str">
        <f t="shared" ref="AK3914" si="17330">IFERROR((AK3913-AK3912)/AK3913*100%,"")</f>
        <v/>
      </c>
      <c r="AL3914" s="194" t="str">
        <f t="shared" ref="AL3914" si="17331">IFERROR((AL3913-AL3912)/AL3913*100%,"")</f>
        <v/>
      </c>
      <c r="AM3914" s="227" t="str">
        <f>IFERROR((AM3913-AM3911)/AM3913*100%,"")</f>
        <v/>
      </c>
    </row>
    <row r="3915" spans="1:39" s="45" customFormat="1" outlineLevel="1">
      <c r="B3915" s="115"/>
      <c r="C3915" s="32"/>
      <c r="D3915" s="33"/>
      <c r="E3915" s="33"/>
      <c r="F3915" s="33"/>
      <c r="G3915" s="33"/>
      <c r="H3915" s="18"/>
      <c r="I3915" s="44"/>
      <c r="J3915" s="34"/>
      <c r="K3915" s="34"/>
      <c r="L3915" s="34"/>
      <c r="M3915" s="34"/>
      <c r="N3915" s="34"/>
      <c r="O3915" s="34"/>
      <c r="P3915" s="34"/>
      <c r="Q3915" s="34"/>
      <c r="R3915" s="34"/>
      <c r="S3915" s="34"/>
      <c r="T3915" s="34"/>
      <c r="U3915" s="34"/>
      <c r="V3915" s="34"/>
      <c r="W3915" s="34"/>
      <c r="X3915" s="34"/>
      <c r="Y3915" s="34"/>
      <c r="Z3915" s="34"/>
      <c r="AA3915" s="34"/>
      <c r="AB3915" s="34"/>
      <c r="AC3915" s="195"/>
      <c r="AD3915" s="196"/>
      <c r="AE3915" s="196"/>
      <c r="AF3915" s="196"/>
      <c r="AG3915" s="196"/>
      <c r="AH3915" s="196"/>
      <c r="AI3915" s="196"/>
      <c r="AJ3915" s="196"/>
      <c r="AK3915" s="197"/>
      <c r="AL3915" s="196"/>
      <c r="AM3915" s="198"/>
    </row>
    <row r="3916" spans="1:39" s="6" customFormat="1" outlineLevel="1">
      <c r="B3916" s="116"/>
      <c r="C3916" s="35"/>
      <c r="D3916" s="36"/>
      <c r="E3916" s="36"/>
      <c r="F3916" s="36"/>
      <c r="G3916" s="36"/>
      <c r="H3916" s="37"/>
      <c r="I3916" s="38" t="s">
        <v>24</v>
      </c>
      <c r="J3916" s="21" t="e">
        <f>AVERAGE(J3896:J3897,J3899,J3901,J3903,J3905,J3907,J3909,J3911,J3913)</f>
        <v>#DIV/0!</v>
      </c>
      <c r="K3916" s="21" t="e">
        <f t="shared" ref="K3916:AB3916" si="17332">AVERAGE(K3896:K3897,K3899,K3901,K3903,K3905,K3907,K3909,K3911,K3913)</f>
        <v>#DIV/0!</v>
      </c>
      <c r="L3916" s="21" t="e">
        <f t="shared" si="17332"/>
        <v>#DIV/0!</v>
      </c>
      <c r="M3916" s="21" t="e">
        <f t="shared" si="17332"/>
        <v>#DIV/0!</v>
      </c>
      <c r="N3916" s="21" t="e">
        <f t="shared" si="17332"/>
        <v>#DIV/0!</v>
      </c>
      <c r="O3916" s="21" t="e">
        <f t="shared" si="17332"/>
        <v>#DIV/0!</v>
      </c>
      <c r="P3916" s="21" t="e">
        <f t="shared" si="17332"/>
        <v>#DIV/0!</v>
      </c>
      <c r="Q3916" s="21">
        <f t="shared" si="17332"/>
        <v>0</v>
      </c>
      <c r="R3916" s="21" t="e">
        <f t="shared" si="17332"/>
        <v>#DIV/0!</v>
      </c>
      <c r="S3916" s="21" t="e">
        <f t="shared" si="17332"/>
        <v>#DIV/0!</v>
      </c>
      <c r="T3916" s="21">
        <f t="shared" si="17332"/>
        <v>0</v>
      </c>
      <c r="U3916" s="21" t="e">
        <f t="shared" si="17332"/>
        <v>#DIV/0!</v>
      </c>
      <c r="V3916" s="21" t="e">
        <f t="shared" si="17332"/>
        <v>#DIV/0!</v>
      </c>
      <c r="W3916" s="21" t="e">
        <f t="shared" si="17332"/>
        <v>#DIV/0!</v>
      </c>
      <c r="X3916" s="21" t="e">
        <f t="shared" si="17332"/>
        <v>#DIV/0!</v>
      </c>
      <c r="Y3916" s="21" t="e">
        <f t="shared" si="17332"/>
        <v>#DIV/0!</v>
      </c>
      <c r="Z3916" s="21" t="e">
        <f t="shared" si="17332"/>
        <v>#DIV/0!</v>
      </c>
      <c r="AA3916" s="21" t="e">
        <f t="shared" si="17332"/>
        <v>#DIV/0!</v>
      </c>
      <c r="AB3916" s="21" t="e">
        <f t="shared" si="17332"/>
        <v>#DIV/0!</v>
      </c>
      <c r="AC3916" s="199"/>
      <c r="AD3916" s="200"/>
      <c r="AE3916" s="200"/>
      <c r="AF3916" s="200"/>
      <c r="AG3916" s="200"/>
      <c r="AH3916" s="200"/>
      <c r="AI3916" s="200"/>
      <c r="AJ3916" s="200"/>
      <c r="AK3916" s="201"/>
      <c r="AL3916" s="200"/>
      <c r="AM3916" s="202"/>
    </row>
    <row r="3917" spans="1:39" s="6" customFormat="1" outlineLevel="1">
      <c r="B3917" s="116"/>
      <c r="C3917" s="35"/>
      <c r="D3917" s="36"/>
      <c r="E3917" s="36"/>
      <c r="F3917" s="36"/>
      <c r="G3917" s="36"/>
      <c r="H3917" s="37"/>
      <c r="I3917" s="38" t="s">
        <v>26</v>
      </c>
      <c r="J3917" s="21">
        <f>MIN(J3896:J3897,J3899,J3901,J3903,J3905,J3907,J3909,J3911,J3913)</f>
        <v>0</v>
      </c>
      <c r="K3917" s="21">
        <f t="shared" ref="K3917:AB3917" si="17333">MIN(K3896:K3897,K3899,K3901,K3903,K3905,K3907,K3909,K3911,K3913)</f>
        <v>0</v>
      </c>
      <c r="L3917" s="21">
        <f t="shared" si="17333"/>
        <v>0</v>
      </c>
      <c r="M3917" s="21">
        <f t="shared" si="17333"/>
        <v>0</v>
      </c>
      <c r="N3917" s="21">
        <f t="shared" si="17333"/>
        <v>0</v>
      </c>
      <c r="O3917" s="21">
        <f t="shared" si="17333"/>
        <v>0</v>
      </c>
      <c r="P3917" s="21">
        <f t="shared" si="17333"/>
        <v>0</v>
      </c>
      <c r="Q3917" s="21">
        <f t="shared" si="17333"/>
        <v>0</v>
      </c>
      <c r="R3917" s="21">
        <f t="shared" si="17333"/>
        <v>0</v>
      </c>
      <c r="S3917" s="21">
        <f t="shared" si="17333"/>
        <v>0</v>
      </c>
      <c r="T3917" s="21">
        <f t="shared" si="17333"/>
        <v>0</v>
      </c>
      <c r="U3917" s="21">
        <f t="shared" si="17333"/>
        <v>0</v>
      </c>
      <c r="V3917" s="21">
        <f t="shared" si="17333"/>
        <v>0</v>
      </c>
      <c r="W3917" s="21">
        <f t="shared" si="17333"/>
        <v>0</v>
      </c>
      <c r="X3917" s="21" t="e">
        <f t="shared" si="17333"/>
        <v>#DIV/0!</v>
      </c>
      <c r="Y3917" s="21">
        <f t="shared" si="17333"/>
        <v>0</v>
      </c>
      <c r="Z3917" s="21">
        <f t="shared" si="17333"/>
        <v>0</v>
      </c>
      <c r="AA3917" s="21">
        <f t="shared" si="17333"/>
        <v>0</v>
      </c>
      <c r="AB3917" s="21">
        <f t="shared" si="17333"/>
        <v>0</v>
      </c>
      <c r="AC3917" s="199"/>
      <c r="AD3917" s="200"/>
      <c r="AE3917" s="200"/>
      <c r="AF3917" s="200"/>
      <c r="AG3917" s="200"/>
      <c r="AH3917" s="200"/>
      <c r="AI3917" s="200"/>
      <c r="AJ3917" s="200"/>
      <c r="AK3917" s="201"/>
      <c r="AL3917" s="200"/>
      <c r="AM3917" s="202"/>
    </row>
    <row r="3918" spans="1:39" s="6" customFormat="1" outlineLevel="1">
      <c r="B3918" s="116"/>
      <c r="C3918" s="35"/>
      <c r="D3918" s="36"/>
      <c r="E3918" s="36"/>
      <c r="F3918" s="36"/>
      <c r="G3918" s="36"/>
      <c r="H3918" s="37"/>
      <c r="I3918" s="38" t="s">
        <v>25</v>
      </c>
      <c r="J3918" s="21">
        <f>MAX(J3896:J3897,J3899,J3901,J3903,J3905,J3907,J3909,J3911,J3913)</f>
        <v>0</v>
      </c>
      <c r="K3918" s="21">
        <f t="shared" ref="K3918:AB3918" si="17334">MAX(K3896:K3897,K3899,K3901,K3903,K3905,K3907,K3909,K3911,K3913)</f>
        <v>0</v>
      </c>
      <c r="L3918" s="21">
        <f t="shared" si="17334"/>
        <v>0</v>
      </c>
      <c r="M3918" s="21">
        <f t="shared" si="17334"/>
        <v>0</v>
      </c>
      <c r="N3918" s="21">
        <f t="shared" si="17334"/>
        <v>0</v>
      </c>
      <c r="O3918" s="21">
        <f t="shared" si="17334"/>
        <v>0</v>
      </c>
      <c r="P3918" s="21">
        <f t="shared" si="17334"/>
        <v>0</v>
      </c>
      <c r="Q3918" s="21">
        <f t="shared" si="17334"/>
        <v>0</v>
      </c>
      <c r="R3918" s="21">
        <f t="shared" si="17334"/>
        <v>0</v>
      </c>
      <c r="S3918" s="21">
        <f t="shared" si="17334"/>
        <v>0</v>
      </c>
      <c r="T3918" s="21">
        <f t="shared" si="17334"/>
        <v>0</v>
      </c>
      <c r="U3918" s="21">
        <f t="shared" si="17334"/>
        <v>0</v>
      </c>
      <c r="V3918" s="21">
        <f t="shared" si="17334"/>
        <v>0</v>
      </c>
      <c r="W3918" s="21">
        <f t="shared" si="17334"/>
        <v>0</v>
      </c>
      <c r="X3918" s="21" t="e">
        <f t="shared" si="17334"/>
        <v>#DIV/0!</v>
      </c>
      <c r="Y3918" s="21">
        <f t="shared" si="17334"/>
        <v>0</v>
      </c>
      <c r="Z3918" s="21">
        <f t="shared" si="17334"/>
        <v>0</v>
      </c>
      <c r="AA3918" s="21">
        <f t="shared" si="17334"/>
        <v>0</v>
      </c>
      <c r="AB3918" s="21">
        <f t="shared" si="17334"/>
        <v>0</v>
      </c>
      <c r="AC3918" s="199"/>
      <c r="AD3918" s="200"/>
      <c r="AE3918" s="200"/>
      <c r="AF3918" s="200"/>
      <c r="AG3918" s="200"/>
      <c r="AH3918" s="200"/>
      <c r="AI3918" s="200"/>
      <c r="AJ3918" s="200"/>
      <c r="AK3918" s="201"/>
      <c r="AL3918" s="200"/>
      <c r="AM3918" s="202"/>
    </row>
    <row r="3919" spans="1:39" s="6" customFormat="1" outlineLevel="1">
      <c r="B3919" s="116"/>
      <c r="C3919" s="35"/>
      <c r="D3919" s="36"/>
      <c r="E3919" s="36"/>
      <c r="F3919" s="36"/>
      <c r="G3919" s="36"/>
      <c r="H3919" s="37"/>
      <c r="I3919" s="38"/>
      <c r="J3919" s="21"/>
      <c r="K3919" s="21"/>
      <c r="L3919" s="21"/>
      <c r="M3919" s="21"/>
      <c r="N3919" s="21"/>
      <c r="O3919" s="21"/>
      <c r="P3919" s="21"/>
      <c r="Q3919" s="21"/>
      <c r="R3919" s="21"/>
      <c r="S3919" s="21"/>
      <c r="T3919" s="21"/>
      <c r="U3919" s="21"/>
      <c r="V3919" s="21"/>
      <c r="W3919" s="21"/>
      <c r="X3919" s="21"/>
      <c r="Y3919" s="21"/>
      <c r="Z3919" s="21"/>
      <c r="AA3919" s="21"/>
      <c r="AB3919" s="21"/>
      <c r="AC3919" s="200"/>
      <c r="AD3919" s="200"/>
      <c r="AE3919" s="200"/>
      <c r="AF3919" s="200"/>
      <c r="AG3919" s="200"/>
      <c r="AH3919" s="200"/>
      <c r="AI3919" s="200"/>
      <c r="AJ3919" s="200"/>
      <c r="AK3919" s="200"/>
      <c r="AL3919" s="200"/>
      <c r="AM3919" s="202"/>
    </row>
    <row r="3920" spans="1:39" s="31" customFormat="1" ht="16.5" outlineLevel="1" thickBot="1">
      <c r="B3920" s="117"/>
      <c r="C3920" s="39"/>
      <c r="D3920" s="40"/>
      <c r="E3920" s="40"/>
      <c r="F3920" s="40"/>
      <c r="G3920" s="40"/>
      <c r="H3920" s="41"/>
      <c r="I3920" s="42"/>
      <c r="J3920" s="43"/>
      <c r="K3920" s="43"/>
      <c r="L3920" s="43"/>
      <c r="M3920" s="43"/>
      <c r="N3920" s="43"/>
      <c r="O3920" s="43"/>
      <c r="P3920" s="43"/>
      <c r="Q3920" s="43"/>
      <c r="R3920" s="43"/>
      <c r="S3920" s="43"/>
      <c r="T3920" s="43"/>
      <c r="U3920" s="43"/>
      <c r="V3920" s="43"/>
      <c r="W3920" s="43"/>
      <c r="X3920" s="43"/>
      <c r="Y3920" s="43"/>
      <c r="Z3920" s="43"/>
      <c r="AA3920" s="43"/>
      <c r="AB3920" s="43"/>
      <c r="AC3920" s="204"/>
      <c r="AD3920" s="204"/>
      <c r="AE3920" s="204"/>
      <c r="AF3920" s="204"/>
      <c r="AG3920" s="204"/>
      <c r="AH3920" s="204"/>
      <c r="AI3920" s="204"/>
      <c r="AJ3920" s="204"/>
      <c r="AK3920" s="204"/>
      <c r="AL3920" s="204"/>
      <c r="AM3920" s="205"/>
    </row>
    <row r="3921" spans="1:39" customFormat="1">
      <c r="B3921" s="118"/>
      <c r="C3921" s="28"/>
      <c r="D3921" s="19"/>
      <c r="E3921" s="19"/>
      <c r="F3921" s="19"/>
      <c r="G3921" s="19"/>
      <c r="H3921" s="29"/>
      <c r="I3921" s="20"/>
      <c r="J3921" s="30"/>
      <c r="K3921" s="30"/>
      <c r="L3921" s="30"/>
      <c r="M3921" s="30"/>
      <c r="N3921" s="30"/>
      <c r="O3921" s="30"/>
      <c r="P3921" s="30"/>
      <c r="Q3921" s="30"/>
      <c r="R3921" s="30"/>
      <c r="S3921" s="30"/>
      <c r="T3921" s="30"/>
      <c r="U3921" s="30"/>
      <c r="V3921" s="30"/>
      <c r="W3921" s="30"/>
      <c r="X3921" s="30"/>
      <c r="Y3921" s="30"/>
      <c r="Z3921" s="30"/>
      <c r="AA3921" s="30"/>
      <c r="AB3921" s="30"/>
      <c r="AC3921" s="206"/>
      <c r="AD3921" s="206"/>
      <c r="AE3921" s="206"/>
      <c r="AF3921" s="206"/>
      <c r="AG3921" s="206"/>
      <c r="AH3921" s="206"/>
      <c r="AI3921" s="206"/>
      <c r="AJ3921" s="206"/>
      <c r="AK3921" s="206"/>
      <c r="AL3921" s="206"/>
      <c r="AM3921" s="207"/>
    </row>
    <row r="3922" spans="1:39" customFormat="1" outlineLevel="1">
      <c r="B3922" s="114" t="s">
        <v>41</v>
      </c>
      <c r="C3922" s="28"/>
      <c r="D3922" s="19"/>
      <c r="E3922" s="19"/>
      <c r="F3922" s="19"/>
      <c r="G3922" s="19"/>
      <c r="H3922" s="29"/>
      <c r="I3922" s="20"/>
      <c r="J3922" s="30"/>
      <c r="K3922" s="30"/>
      <c r="L3922" s="30"/>
      <c r="M3922" s="30"/>
      <c r="N3922" s="30"/>
      <c r="O3922" s="30"/>
      <c r="P3922" s="30"/>
      <c r="Q3922" s="30"/>
      <c r="R3922" s="30"/>
      <c r="S3922" s="30"/>
      <c r="T3922" s="30"/>
      <c r="U3922" s="30"/>
      <c r="V3922" s="30"/>
      <c r="W3922" s="30"/>
      <c r="X3922" s="30"/>
      <c r="Y3922" s="30"/>
      <c r="Z3922" s="30"/>
      <c r="AA3922" s="30"/>
      <c r="AB3922" s="30"/>
      <c r="AC3922" s="206"/>
      <c r="AD3922" s="206"/>
      <c r="AE3922" s="206"/>
      <c r="AF3922" s="206"/>
      <c r="AG3922" s="206"/>
      <c r="AH3922" s="206"/>
      <c r="AI3922" s="206"/>
      <c r="AJ3922" s="206"/>
      <c r="AK3922" s="206"/>
      <c r="AL3922" s="206"/>
      <c r="AM3922" s="207"/>
    </row>
    <row r="3923" spans="1:39" customFormat="1" outlineLevel="1">
      <c r="A3923" t="str">
        <f>B3923&amp;C3923</f>
        <v>Surname, Forename1</v>
      </c>
      <c r="B3923" s="255" t="s">
        <v>28</v>
      </c>
      <c r="C3923" s="122">
        <v>1</v>
      </c>
      <c r="D3923" s="26" t="s">
        <v>22</v>
      </c>
      <c r="E3923" s="103"/>
      <c r="F3923" s="103"/>
      <c r="G3923" s="103"/>
      <c r="H3923" s="16"/>
      <c r="I3923" s="16"/>
      <c r="J3923" s="17"/>
      <c r="K3923" s="94"/>
      <c r="L3923" s="94"/>
      <c r="M3923" s="94"/>
      <c r="N3923" s="94"/>
      <c r="O3923" s="94"/>
      <c r="P3923" s="94"/>
      <c r="Q3923" s="17">
        <f>SUM(K3923:P3923)</f>
        <v>0</v>
      </c>
      <c r="R3923" s="94"/>
      <c r="S3923" s="94"/>
      <c r="T3923" s="17">
        <f>SUM(R3923:S3923)</f>
        <v>0</v>
      </c>
      <c r="U3923" s="17"/>
      <c r="V3923" s="94"/>
      <c r="W3923" s="17"/>
      <c r="X3923" s="94" t="e">
        <f>AVERAGE(V3923:W3923)</f>
        <v>#DIV/0!</v>
      </c>
      <c r="Y3923" s="17"/>
      <c r="Z3923" s="17"/>
      <c r="AA3923" s="17"/>
      <c r="AB3923" s="17"/>
      <c r="AC3923" s="190">
        <f>IF(J3923&lt;&gt;0,INT(25.4347*POWER((18-J3923),1.81)),0)</f>
        <v>0</v>
      </c>
      <c r="AD3923" s="190">
        <f>IF(Q3923&lt;&gt;0,INT(0.14354*POWER(((10*Q3923)-220),1.4)),0)</f>
        <v>0</v>
      </c>
      <c r="AE3923" s="190">
        <f>IF(T3923&lt;&gt;0,INT(51.39*POWER((T3923-1.5),1.05)),0)</f>
        <v>0</v>
      </c>
      <c r="AF3923" s="190">
        <f>IF(U3923&lt;&gt;0,INT(0.8465*POWER(((100*U3923)-75),1.42)),0)</f>
        <v>0</v>
      </c>
      <c r="AG3923" s="190" t="e">
        <f>IF(X3923&lt;&gt;0,INT(1.53775*POWER((82-X3923),1.81)),0)</f>
        <v>#DIV/0!</v>
      </c>
      <c r="AH3923" s="190">
        <f>IF(Y3923&lt;&gt;0,INT(5.74352*POWER((28.5-Y3923),1.92)),0)</f>
        <v>0</v>
      </c>
      <c r="AI3923" s="190">
        <f>IF(Z3923&lt;&gt;0,INT(12.91*POWER((Z3923-4),1.1)),0)</f>
        <v>0</v>
      </c>
      <c r="AJ3923" s="190">
        <f>IF(AA3923&lt;&gt;0,INT(0.2797*POWER(((100*AA3923)),1.35)),0)</f>
        <v>0</v>
      </c>
      <c r="AK3923" s="208">
        <v>0</v>
      </c>
      <c r="AL3923" s="208">
        <v>7</v>
      </c>
      <c r="AM3923" s="193" t="e">
        <f>SUM(AC3923:AK3923)</f>
        <v>#DIV/0!</v>
      </c>
    </row>
    <row r="3924" spans="1:39" customFormat="1" outlineLevel="1">
      <c r="A3924" t="str">
        <f>B3923&amp;C3924</f>
        <v>Surname, Forename2</v>
      </c>
      <c r="B3924" s="256"/>
      <c r="C3924" s="123">
        <v>2</v>
      </c>
      <c r="D3924" s="26" t="s">
        <v>22</v>
      </c>
      <c r="E3924" s="103"/>
      <c r="F3924" s="103"/>
      <c r="G3924" s="103"/>
      <c r="H3924" s="15"/>
      <c r="I3924" s="16"/>
      <c r="J3924" s="17"/>
      <c r="K3924" s="94"/>
      <c r="L3924" s="94"/>
      <c r="M3924" s="94"/>
      <c r="N3924" s="94"/>
      <c r="O3924" s="94"/>
      <c r="P3924" s="94"/>
      <c r="Q3924" s="17" t="str">
        <f>IF(SUM(K3924:P3924)=0,"",SUM(K3924:P3924))</f>
        <v/>
      </c>
      <c r="R3924" s="94"/>
      <c r="S3924" s="94"/>
      <c r="T3924" s="17" t="str">
        <f>IF(SUM(R3924:S3924)=0,"",SUM(R3924:S3924))</f>
        <v/>
      </c>
      <c r="U3924" s="17"/>
      <c r="V3924" s="94"/>
      <c r="W3924" s="17"/>
      <c r="X3924" s="94" t="str">
        <f>IFERROR(AVERAGE(V3924:W3924),"")</f>
        <v/>
      </c>
      <c r="Y3924" s="17"/>
      <c r="Z3924" s="17"/>
      <c r="AA3924" s="71"/>
      <c r="AB3924" s="17"/>
      <c r="AC3924" s="190" t="str">
        <f>IF(J3924="","",IF(J3924&lt;&gt;0,INT(25.4347*POWER((18-J3924),1.81)),0))</f>
        <v/>
      </c>
      <c r="AD3924" s="190" t="str">
        <f>IFERROR(IF(Q3924&lt;&gt;0,INT(0.14354*POWER(((10*Q3924)-220),1.4)),0),"")</f>
        <v/>
      </c>
      <c r="AE3924" s="190" t="str">
        <f>IFERROR(IF(T3924&lt;&gt;0,INT(51.39*POWER((T3924-1.5),1.05)),0),"")</f>
        <v/>
      </c>
      <c r="AF3924" s="190">
        <f>IF(U3924&lt;&gt;0,INT(0.8465*POWER(((100*U3924)-75),1.42)),0)</f>
        <v>0</v>
      </c>
      <c r="AG3924" s="190" t="str">
        <f>IFERROR(IF(X3924&lt;&gt;0,INT(1.53775*POWER((82-X3924),1.81)),0),"")</f>
        <v/>
      </c>
      <c r="AH3924" s="190" t="str">
        <f>IF(Y3924="","",IF(Y3924&lt;&gt;0,INT(5.74352*POWER((28.5-Y3924),1.92)),0))</f>
        <v/>
      </c>
      <c r="AI3924" s="190">
        <f>IF(Z3924&lt;&gt;0,INT(12.91*POWER((Z3924-4),1.1)),0)</f>
        <v>0</v>
      </c>
      <c r="AJ3924" s="190" t="str">
        <f>IF(AA3924="","",IF(AA3924&lt;&gt;0,INT(0.2797*POWER(((100*AA3924)),1.35)),0))</f>
        <v/>
      </c>
      <c r="AK3924" s="191" t="str">
        <f>IF(AB3924="","",IF(AB3924&lt;&gt;0,INT(100.14*POWER((AB3924-1),1.08)),0))</f>
        <v/>
      </c>
      <c r="AL3924" s="192">
        <f>COUNT(J3924,Q3924,T3924,X3924,Y3924,AA3924,AB3924)</f>
        <v>0</v>
      </c>
      <c r="AM3924" s="193" t="str">
        <f>IF(AL3924=0,"",SUM(AC3924:AK3924))</f>
        <v/>
      </c>
    </row>
    <row r="3925" spans="1:39" customFormat="1" outlineLevel="1">
      <c r="B3925" s="256"/>
      <c r="C3925" s="124" t="s">
        <v>65</v>
      </c>
      <c r="D3925" s="103"/>
      <c r="E3925" s="103"/>
      <c r="F3925" s="103"/>
      <c r="G3925" s="103"/>
      <c r="H3925" s="104"/>
      <c r="I3925" s="105"/>
      <c r="J3925" s="107" t="str">
        <f>IFERROR((J3923-J3924)/J3924*100%,"")</f>
        <v/>
      </c>
      <c r="K3925" s="107" t="str">
        <f>IFERROR((K3924-K3923)/K3924*100%,"")</f>
        <v/>
      </c>
      <c r="L3925" s="107" t="str">
        <f t="shared" ref="L3925:S3925" si="17335">IFERROR((L3924-L3923)/L3924*100%,"")</f>
        <v/>
      </c>
      <c r="M3925" s="107" t="str">
        <f t="shared" si="17335"/>
        <v/>
      </c>
      <c r="N3925" s="107" t="str">
        <f t="shared" si="17335"/>
        <v/>
      </c>
      <c r="O3925" s="107" t="str">
        <f t="shared" si="17335"/>
        <v/>
      </c>
      <c r="P3925" s="107" t="str">
        <f t="shared" si="17335"/>
        <v/>
      </c>
      <c r="Q3925" s="107" t="str">
        <f t="shared" si="17335"/>
        <v/>
      </c>
      <c r="R3925" s="107" t="str">
        <f t="shared" si="17335"/>
        <v/>
      </c>
      <c r="S3925" s="107" t="str">
        <f t="shared" si="17335"/>
        <v/>
      </c>
      <c r="T3925" s="107" t="str">
        <f>IFERROR((T3924-T3923)/T3924*100%,"")</f>
        <v/>
      </c>
      <c r="U3925" s="107" t="str">
        <f t="shared" ref="U3925" si="17336">IFERROR((U3924-U3923)/U3924*100%,"")</f>
        <v/>
      </c>
      <c r="V3925" s="107" t="str">
        <f>IFERROR((V3923-V3924)/V3924*100%,"")</f>
        <v/>
      </c>
      <c r="W3925" s="107" t="str">
        <f>IFERROR((W3923-W3924)/W3924*100%,"")</f>
        <v/>
      </c>
      <c r="X3925" s="107" t="str">
        <f>IFERROR((X3923-X3924)/X3924*100%,"")</f>
        <v/>
      </c>
      <c r="Y3925" s="107" t="str">
        <f>IFERROR((Y3923-Y3924)/Y3924*100%,"")</f>
        <v/>
      </c>
      <c r="Z3925" s="107" t="str">
        <f t="shared" ref="Z3925:AB3925" si="17337">IFERROR((Z3924-Z3923)/Z3924*100%,"")</f>
        <v/>
      </c>
      <c r="AA3925" s="107" t="str">
        <f t="shared" si="17337"/>
        <v/>
      </c>
      <c r="AB3925" s="107" t="str">
        <f t="shared" si="17337"/>
        <v/>
      </c>
      <c r="AC3925" s="194" t="str">
        <f t="shared" ref="AC3925" si="17338">IFERROR((AC3924-AC3923)/AC3924*100%,"")</f>
        <v/>
      </c>
      <c r="AD3925" s="194" t="str">
        <f t="shared" ref="AD3925" si="17339">IFERROR((AD3924-AD3923)/AD3924*100%,"")</f>
        <v/>
      </c>
      <c r="AE3925" s="194" t="str">
        <f t="shared" ref="AE3925" si="17340">IFERROR((AE3924-AE3923)/AE3924*100%,"")</f>
        <v/>
      </c>
      <c r="AF3925" s="194" t="str">
        <f t="shared" ref="AF3925" si="17341">IFERROR((AF3924-AF3923)/AF3924*100%,"")</f>
        <v/>
      </c>
      <c r="AG3925" s="194" t="str">
        <f t="shared" ref="AG3925" si="17342">IFERROR((AG3924-AG3923)/AG3924*100%,"")</f>
        <v/>
      </c>
      <c r="AH3925" s="194" t="str">
        <f t="shared" ref="AH3925" si="17343">IFERROR((AH3924-AH3923)/AH3924*100%,"")</f>
        <v/>
      </c>
      <c r="AI3925" s="194" t="str">
        <f t="shared" ref="AI3925" si="17344">IFERROR((AI3924-AI3923)/AI3924*100%,"")</f>
        <v/>
      </c>
      <c r="AJ3925" s="194" t="str">
        <f t="shared" ref="AJ3925" si="17345">IFERROR((AJ3924-AJ3923)/AJ3924*100%,"")</f>
        <v/>
      </c>
      <c r="AK3925" s="194" t="str">
        <f t="shared" ref="AK3925" si="17346">IFERROR((AK3924-AK3923)/AK3924*100%,"")</f>
        <v/>
      </c>
      <c r="AL3925" s="194" t="str">
        <f t="shared" ref="AL3925:AM3925" si="17347">IFERROR((AL3924-AL3923)/AL3924*100%,"")</f>
        <v/>
      </c>
      <c r="AM3925" s="228" t="str">
        <f t="shared" si="17347"/>
        <v/>
      </c>
    </row>
    <row r="3926" spans="1:39" customFormat="1" outlineLevel="1">
      <c r="A3926" t="str">
        <f>B3923&amp;C3926</f>
        <v>Surname, Forename3</v>
      </c>
      <c r="B3926" s="256"/>
      <c r="C3926" s="123">
        <v>3</v>
      </c>
      <c r="D3926" s="26" t="s">
        <v>22</v>
      </c>
      <c r="E3926" s="103"/>
      <c r="F3926" s="103"/>
      <c r="G3926" s="103"/>
      <c r="H3926" s="15"/>
      <c r="I3926" s="16"/>
      <c r="J3926" s="17"/>
      <c r="K3926" s="94"/>
      <c r="L3926" s="94"/>
      <c r="M3926" s="94"/>
      <c r="N3926" s="94"/>
      <c r="O3926" s="94"/>
      <c r="P3926" s="94"/>
      <c r="Q3926" s="17" t="str">
        <f>IF(SUM(K3926:P3926)=0,"",SUM(K3926:P3926))</f>
        <v/>
      </c>
      <c r="R3926" s="94"/>
      <c r="S3926" s="94"/>
      <c r="T3926" s="17" t="str">
        <f>IF(SUM(R3926:S3926)=0,"",SUM(R3926:S3926))</f>
        <v/>
      </c>
      <c r="U3926" s="17"/>
      <c r="V3926" s="94"/>
      <c r="W3926" s="17"/>
      <c r="X3926" s="94" t="str">
        <f>IFERROR(AVERAGE(V3926:W3926),"")</f>
        <v/>
      </c>
      <c r="Y3926" s="17"/>
      <c r="Z3926" s="17"/>
      <c r="AA3926" s="71"/>
      <c r="AB3926" s="17"/>
      <c r="AC3926" s="190" t="str">
        <f>IF(J3926="","",IF(J3926&lt;&gt;0,INT(25.4347*POWER((18-J3926),1.81)),0))</f>
        <v/>
      </c>
      <c r="AD3926" s="190" t="str">
        <f>IFERROR(IF(Q3926&lt;&gt;0,INT(0.14354*POWER(((10*Q3926)-220),1.4)),0),"")</f>
        <v/>
      </c>
      <c r="AE3926" s="190" t="str">
        <f>IFERROR(IF(T3926&lt;&gt;0,INT(51.39*POWER((T3926-1.5),1.05)),0),"")</f>
        <v/>
      </c>
      <c r="AF3926" s="190">
        <f>IF(U3926&lt;&gt;0,INT(0.8465*POWER(((100*U3926)-75),1.42)),0)</f>
        <v>0</v>
      </c>
      <c r="AG3926" s="190" t="str">
        <f>IFERROR(IF(X3926&lt;&gt;0,INT(1.53775*POWER((82-X3926),1.81)),0),"")</f>
        <v/>
      </c>
      <c r="AH3926" s="190" t="str">
        <f>IF(Y3926="","",IF(Y3926&lt;&gt;0,INT(5.74352*POWER((28.5-Y3926),1.92)),0))</f>
        <v/>
      </c>
      <c r="AI3926" s="190">
        <f>IF(Z3926&lt;&gt;0,INT(12.91*POWER((Z3926-4),1.1)),0)</f>
        <v>0</v>
      </c>
      <c r="AJ3926" s="190" t="str">
        <f>IF(AA3926="","",IF(AA3926&lt;&gt;0,INT(0.2797*POWER(((100*AA3926)),1.35)),0))</f>
        <v/>
      </c>
      <c r="AK3926" s="191" t="str">
        <f>IF(AB3926="","",IF(AB3926&lt;&gt;0,INT(100.14*POWER((AB3926-1),1.08)),0))</f>
        <v/>
      </c>
      <c r="AL3926" s="192">
        <f>COUNT(J3926,Q3926,T3926,X3926,Y3926,AA3926,AB3926)</f>
        <v>0</v>
      </c>
      <c r="AM3926" s="193" t="str">
        <f>IF(AL3926=0,"",SUM(AC3926:AK3926))</f>
        <v/>
      </c>
    </row>
    <row r="3927" spans="1:39" customFormat="1" outlineLevel="1">
      <c r="B3927" s="256"/>
      <c r="C3927" s="124" t="s">
        <v>65</v>
      </c>
      <c r="D3927" s="103"/>
      <c r="E3927" s="103"/>
      <c r="F3927" s="103"/>
      <c r="G3927" s="103"/>
      <c r="H3927" s="104"/>
      <c r="I3927" s="105"/>
      <c r="J3927" s="107" t="str">
        <f>IFERROR((J3924-J3926)/J3926*100%,"")</f>
        <v/>
      </c>
      <c r="K3927" s="107" t="str">
        <f t="shared" ref="K3927:T3927" si="17348">IFERROR((K3926-K3924)/K3926*100%,"")</f>
        <v/>
      </c>
      <c r="L3927" s="107" t="str">
        <f t="shared" si="17348"/>
        <v/>
      </c>
      <c r="M3927" s="107" t="str">
        <f t="shared" si="17348"/>
        <v/>
      </c>
      <c r="N3927" s="107" t="str">
        <f t="shared" si="17348"/>
        <v/>
      </c>
      <c r="O3927" s="107" t="str">
        <f t="shared" si="17348"/>
        <v/>
      </c>
      <c r="P3927" s="107" t="str">
        <f t="shared" si="17348"/>
        <v/>
      </c>
      <c r="Q3927" s="107" t="str">
        <f t="shared" si="17348"/>
        <v/>
      </c>
      <c r="R3927" s="107" t="str">
        <f t="shared" si="17348"/>
        <v/>
      </c>
      <c r="S3927" s="107" t="str">
        <f t="shared" si="17348"/>
        <v/>
      </c>
      <c r="T3927" s="107" t="str">
        <f t="shared" si="17348"/>
        <v/>
      </c>
      <c r="U3927" s="107" t="str">
        <f t="shared" ref="U3927" si="17349">IFERROR((U3926-U3925)/U3926*100%,"")</f>
        <v/>
      </c>
      <c r="V3927" s="107" t="str">
        <f>IFERROR((V3924-V3926)/V3926*100%,"")</f>
        <v/>
      </c>
      <c r="W3927" s="107" t="str">
        <f>IFERROR((W3924-W3926)/W3926*100%,"")</f>
        <v/>
      </c>
      <c r="X3927" s="107" t="str">
        <f>IFERROR((X3924-X3926)/X3926*100%,"")</f>
        <v/>
      </c>
      <c r="Y3927" s="107" t="str">
        <f>IFERROR((Y3924-Y3926)/Y3926*100%,"")</f>
        <v/>
      </c>
      <c r="Z3927" s="107" t="str">
        <f t="shared" ref="Z3927" si="17350">IFERROR((Z3926-Z3925)/Z3926*100%,"")</f>
        <v/>
      </c>
      <c r="AA3927" s="107" t="str">
        <f>IFERROR((AA3926-AA3924)/AA3926*100%,"")</f>
        <v/>
      </c>
      <c r="AB3927" s="107" t="str">
        <f>IFERROR((AB3926-AB3924)/AB3926*100%,"")</f>
        <v/>
      </c>
      <c r="AC3927" s="194" t="str">
        <f t="shared" ref="AC3927" si="17351">IFERROR((AC3926-AC3925)/AC3926*100%,"")</f>
        <v/>
      </c>
      <c r="AD3927" s="194" t="str">
        <f t="shared" ref="AD3927" si="17352">IFERROR((AD3926-AD3925)/AD3926*100%,"")</f>
        <v/>
      </c>
      <c r="AE3927" s="194" t="str">
        <f t="shared" ref="AE3927" si="17353">IFERROR((AE3926-AE3925)/AE3926*100%,"")</f>
        <v/>
      </c>
      <c r="AF3927" s="194" t="str">
        <f t="shared" ref="AF3927" si="17354">IFERROR((AF3926-AF3925)/AF3926*100%,"")</f>
        <v/>
      </c>
      <c r="AG3927" s="194" t="str">
        <f t="shared" ref="AG3927" si="17355">IFERROR((AG3926-AG3925)/AG3926*100%,"")</f>
        <v/>
      </c>
      <c r="AH3927" s="194" t="str">
        <f t="shared" ref="AH3927" si="17356">IFERROR((AH3926-AH3925)/AH3926*100%,"")</f>
        <v/>
      </c>
      <c r="AI3927" s="194" t="str">
        <f t="shared" ref="AI3927" si="17357">IFERROR((AI3926-AI3925)/AI3926*100%,"")</f>
        <v/>
      </c>
      <c r="AJ3927" s="194" t="str">
        <f t="shared" ref="AJ3927" si="17358">IFERROR((AJ3926-AJ3925)/AJ3926*100%,"")</f>
        <v/>
      </c>
      <c r="AK3927" s="194" t="str">
        <f t="shared" ref="AK3927" si="17359">IFERROR((AK3926-AK3925)/AK3926*100%,"")</f>
        <v/>
      </c>
      <c r="AL3927" s="194" t="str">
        <f t="shared" ref="AL3927" si="17360">IFERROR((AL3926-AL3925)/AL3926*100%,"")</f>
        <v/>
      </c>
      <c r="AM3927" s="227" t="str">
        <f>IFERROR((AM3926-AM3924)/AM3926*100%,"")</f>
        <v/>
      </c>
    </row>
    <row r="3928" spans="1:39" customFormat="1" outlineLevel="1">
      <c r="A3928" t="str">
        <f>B3923&amp;C3928</f>
        <v>Surname, Forename4</v>
      </c>
      <c r="B3928" s="256"/>
      <c r="C3928" s="123">
        <v>4</v>
      </c>
      <c r="D3928" s="26" t="s">
        <v>22</v>
      </c>
      <c r="E3928" s="103"/>
      <c r="F3928" s="103"/>
      <c r="G3928" s="103"/>
      <c r="H3928" s="15"/>
      <c r="I3928" s="16"/>
      <c r="J3928" s="17"/>
      <c r="K3928" s="94"/>
      <c r="L3928" s="94"/>
      <c r="M3928" s="94"/>
      <c r="N3928" s="94"/>
      <c r="O3928" s="94"/>
      <c r="P3928" s="94"/>
      <c r="Q3928" s="17" t="str">
        <f>IF(SUM(K3928:P3928)=0,"",SUM(K3928:P3928))</f>
        <v/>
      </c>
      <c r="R3928" s="94"/>
      <c r="S3928" s="94"/>
      <c r="T3928" s="17" t="str">
        <f>IF(SUM(R3928:S3928)=0,"",SUM(R3928:S3928))</f>
        <v/>
      </c>
      <c r="U3928" s="17"/>
      <c r="V3928" s="94"/>
      <c r="W3928" s="17"/>
      <c r="X3928" s="94" t="str">
        <f>IFERROR(AVERAGE(V3928:W3928),"")</f>
        <v/>
      </c>
      <c r="Y3928" s="17"/>
      <c r="Z3928" s="17"/>
      <c r="AA3928" s="71"/>
      <c r="AB3928" s="17"/>
      <c r="AC3928" s="190" t="str">
        <f>IF(J3928="","",IF(J3928&lt;&gt;0,INT(25.4347*POWER((18-J3928),1.81)),0))</f>
        <v/>
      </c>
      <c r="AD3928" s="190" t="str">
        <f>IFERROR(IF(Q3928&lt;&gt;0,INT(0.14354*POWER(((10*Q3928)-220),1.4)),0),"")</f>
        <v/>
      </c>
      <c r="AE3928" s="190" t="str">
        <f>IFERROR(IF(T3928&lt;&gt;0,INT(51.39*POWER((T3928-1.5),1.05)),0),"")</f>
        <v/>
      </c>
      <c r="AF3928" s="190">
        <f>IF(U3928&lt;&gt;0,INT(0.8465*POWER(((100*U3928)-75),1.42)),0)</f>
        <v>0</v>
      </c>
      <c r="AG3928" s="190" t="str">
        <f>IFERROR(IF(X3928&lt;&gt;0,INT(1.53775*POWER((82-X3928),1.81)),0),"")</f>
        <v/>
      </c>
      <c r="AH3928" s="190" t="str">
        <f>IF(Y3928="","",IF(Y3928&lt;&gt;0,INT(5.74352*POWER((28.5-Y3928),1.92)),0))</f>
        <v/>
      </c>
      <c r="AI3928" s="190">
        <f>IF(Z3928&lt;&gt;0,INT(12.91*POWER((Z3928-4),1.1)),0)</f>
        <v>0</v>
      </c>
      <c r="AJ3928" s="190" t="str">
        <f>IF(AA3928="","",IF(AA3928&lt;&gt;0,INT(0.2797*POWER(((100*AA3928)),1.35)),0))</f>
        <v/>
      </c>
      <c r="AK3928" s="191" t="str">
        <f>IF(AB3928="","",IF(AB3928&lt;&gt;0,INT(100.14*POWER((AB3928-1),1.08)),0))</f>
        <v/>
      </c>
      <c r="AL3928" s="192">
        <f>COUNT(J3928,Q3928,T3928,X3928,Y3928,AA3928,AB3928)</f>
        <v>0</v>
      </c>
      <c r="AM3928" s="193" t="str">
        <f>IF(AL3928=0,"",SUM(AC3928:AK3928))</f>
        <v/>
      </c>
    </row>
    <row r="3929" spans="1:39" customFormat="1" outlineLevel="1">
      <c r="B3929" s="256"/>
      <c r="C3929" s="124" t="s">
        <v>65</v>
      </c>
      <c r="D3929" s="103"/>
      <c r="E3929" s="103"/>
      <c r="F3929" s="103"/>
      <c r="G3929" s="103"/>
      <c r="H3929" s="104"/>
      <c r="I3929" s="105"/>
      <c r="J3929" s="107" t="str">
        <f>IFERROR((J3926-J3928)/J3928*100%,"")</f>
        <v/>
      </c>
      <c r="K3929" s="107" t="str">
        <f t="shared" ref="K3929:T3929" si="17361">IFERROR((K3928-K3926)/K3928*100%,"")</f>
        <v/>
      </c>
      <c r="L3929" s="107" t="str">
        <f t="shared" si="17361"/>
        <v/>
      </c>
      <c r="M3929" s="107" t="str">
        <f t="shared" si="17361"/>
        <v/>
      </c>
      <c r="N3929" s="107" t="str">
        <f t="shared" si="17361"/>
        <v/>
      </c>
      <c r="O3929" s="107" t="str">
        <f t="shared" si="17361"/>
        <v/>
      </c>
      <c r="P3929" s="107" t="str">
        <f t="shared" si="17361"/>
        <v/>
      </c>
      <c r="Q3929" s="107" t="str">
        <f t="shared" si="17361"/>
        <v/>
      </c>
      <c r="R3929" s="107" t="str">
        <f t="shared" si="17361"/>
        <v/>
      </c>
      <c r="S3929" s="107" t="str">
        <f t="shared" si="17361"/>
        <v/>
      </c>
      <c r="T3929" s="107" t="str">
        <f t="shared" si="17361"/>
        <v/>
      </c>
      <c r="U3929" s="107" t="str">
        <f t="shared" ref="U3929" si="17362">IFERROR((U3928-U3927)/U3928*100%,"")</f>
        <v/>
      </c>
      <c r="V3929" s="107" t="str">
        <f>IFERROR((V3926-V3928)/V3928*100%,"")</f>
        <v/>
      </c>
      <c r="W3929" s="107" t="str">
        <f>IFERROR((W3926-W3928)/W3928*100%,"")</f>
        <v/>
      </c>
      <c r="X3929" s="107" t="str">
        <f>IFERROR((X3926-X3928)/X3928*100%,"")</f>
        <v/>
      </c>
      <c r="Y3929" s="107" t="str">
        <f>IFERROR((Y3926-Y3928)/Y3928*100%,"")</f>
        <v/>
      </c>
      <c r="Z3929" s="107" t="str">
        <f t="shared" ref="Z3929" si="17363">IFERROR((Z3928-Z3927)/Z3928*100%,"")</f>
        <v/>
      </c>
      <c r="AA3929" s="107" t="str">
        <f>IFERROR((AA3928-AA3926)/AA3928*100%,"")</f>
        <v/>
      </c>
      <c r="AB3929" s="107" t="str">
        <f>IFERROR((AB3928-AB3926)/AB3928*100%,"")</f>
        <v/>
      </c>
      <c r="AC3929" s="194" t="str">
        <f t="shared" ref="AC3929" si="17364">IFERROR((AC3928-AC3927)/AC3928*100%,"")</f>
        <v/>
      </c>
      <c r="AD3929" s="194" t="str">
        <f t="shared" ref="AD3929" si="17365">IFERROR((AD3928-AD3927)/AD3928*100%,"")</f>
        <v/>
      </c>
      <c r="AE3929" s="194" t="str">
        <f t="shared" ref="AE3929" si="17366">IFERROR((AE3928-AE3927)/AE3928*100%,"")</f>
        <v/>
      </c>
      <c r="AF3929" s="194" t="str">
        <f t="shared" ref="AF3929" si="17367">IFERROR((AF3928-AF3927)/AF3928*100%,"")</f>
        <v/>
      </c>
      <c r="AG3929" s="194" t="str">
        <f t="shared" ref="AG3929" si="17368">IFERROR((AG3928-AG3927)/AG3928*100%,"")</f>
        <v/>
      </c>
      <c r="AH3929" s="194" t="str">
        <f t="shared" ref="AH3929" si="17369">IFERROR((AH3928-AH3927)/AH3928*100%,"")</f>
        <v/>
      </c>
      <c r="AI3929" s="194" t="str">
        <f t="shared" ref="AI3929" si="17370">IFERROR((AI3928-AI3927)/AI3928*100%,"")</f>
        <v/>
      </c>
      <c r="AJ3929" s="194" t="str">
        <f t="shared" ref="AJ3929" si="17371">IFERROR((AJ3928-AJ3927)/AJ3928*100%,"")</f>
        <v/>
      </c>
      <c r="AK3929" s="194" t="str">
        <f t="shared" ref="AK3929" si="17372">IFERROR((AK3928-AK3927)/AK3928*100%,"")</f>
        <v/>
      </c>
      <c r="AL3929" s="194" t="str">
        <f t="shared" ref="AL3929" si="17373">IFERROR((AL3928-AL3927)/AL3928*100%,"")</f>
        <v/>
      </c>
      <c r="AM3929" s="227" t="str">
        <f>IFERROR((AM3928-AM3926)/AM3928*100%,"")</f>
        <v/>
      </c>
    </row>
    <row r="3930" spans="1:39" customFormat="1" outlineLevel="1">
      <c r="A3930" t="str">
        <f>B3923&amp;C3930</f>
        <v>Surname, Forename5</v>
      </c>
      <c r="B3930" s="256"/>
      <c r="C3930" s="123">
        <v>5</v>
      </c>
      <c r="D3930" s="26" t="s">
        <v>22</v>
      </c>
      <c r="E3930" s="103"/>
      <c r="F3930" s="103"/>
      <c r="G3930" s="103"/>
      <c r="H3930" s="15"/>
      <c r="I3930" s="16"/>
      <c r="J3930" s="17"/>
      <c r="K3930" s="94"/>
      <c r="L3930" s="94"/>
      <c r="M3930" s="94"/>
      <c r="N3930" s="94"/>
      <c r="O3930" s="94"/>
      <c r="P3930" s="94"/>
      <c r="Q3930" s="17" t="str">
        <f>IF(SUM(K3930:P3930)=0,"",SUM(K3930:P3930))</f>
        <v/>
      </c>
      <c r="R3930" s="94"/>
      <c r="S3930" s="94"/>
      <c r="T3930" s="17" t="str">
        <f>IF(SUM(R3930:S3930)=0,"",SUM(R3930:S3930))</f>
        <v/>
      </c>
      <c r="U3930" s="17"/>
      <c r="V3930" s="94"/>
      <c r="W3930" s="17"/>
      <c r="X3930" s="94" t="str">
        <f>IFERROR(AVERAGE(V3930:W3930),"")</f>
        <v/>
      </c>
      <c r="Y3930" s="17"/>
      <c r="Z3930" s="17"/>
      <c r="AA3930" s="71"/>
      <c r="AB3930" s="17"/>
      <c r="AC3930" s="190" t="str">
        <f>IF(J3930="","",IF(J3930&lt;&gt;0,INT(25.4347*POWER((18-J3930),1.81)),0))</f>
        <v/>
      </c>
      <c r="AD3930" s="190" t="str">
        <f>IFERROR(IF(Q3930&lt;&gt;0,INT(0.14354*POWER(((10*Q3930)-220),1.4)),0),"")</f>
        <v/>
      </c>
      <c r="AE3930" s="190" t="str">
        <f>IFERROR(IF(T3930&lt;&gt;0,INT(51.39*POWER((T3930-1.5),1.05)),0),"")</f>
        <v/>
      </c>
      <c r="AF3930" s="190">
        <f>IF(U3930&lt;&gt;0,INT(0.8465*POWER(((100*U3930)-75),1.42)),0)</f>
        <v>0</v>
      </c>
      <c r="AG3930" s="190" t="str">
        <f>IFERROR(IF(X3930&lt;&gt;0,INT(1.53775*POWER((82-X3930),1.81)),0),"")</f>
        <v/>
      </c>
      <c r="AH3930" s="190" t="str">
        <f>IF(Y3930="","",IF(Y3930&lt;&gt;0,INT(5.74352*POWER((28.5-Y3930),1.92)),0))</f>
        <v/>
      </c>
      <c r="AI3930" s="190">
        <f>IF(Z3930&lt;&gt;0,INT(12.91*POWER((Z3930-4),1.1)),0)</f>
        <v>0</v>
      </c>
      <c r="AJ3930" s="190" t="str">
        <f>IF(AA3930="","",IF(AA3930&lt;&gt;0,INT(0.2797*POWER(((100*AA3930)),1.35)),0))</f>
        <v/>
      </c>
      <c r="AK3930" s="191" t="str">
        <f>IF(AB3930="","",IF(AB3930&lt;&gt;0,INT(100.14*POWER((AB3930-1),1.08)),0))</f>
        <v/>
      </c>
      <c r="AL3930" s="192">
        <f>COUNT(J3930,Q3930,T3930,X3930,Y3930,AA3930,AB3930)</f>
        <v>0</v>
      </c>
      <c r="AM3930" s="193" t="str">
        <f>IF(AL3930=0,"",SUM(AC3930:AK3930))</f>
        <v/>
      </c>
    </row>
    <row r="3931" spans="1:39" customFormat="1" outlineLevel="1">
      <c r="B3931" s="256"/>
      <c r="C3931" s="124" t="s">
        <v>65</v>
      </c>
      <c r="D3931" s="103"/>
      <c r="E3931" s="103"/>
      <c r="F3931" s="103"/>
      <c r="G3931" s="103"/>
      <c r="H3931" s="104"/>
      <c r="I3931" s="105"/>
      <c r="J3931" s="107" t="str">
        <f>IFERROR((J3928-J3930)/J3930*100%,"")</f>
        <v/>
      </c>
      <c r="K3931" s="107" t="str">
        <f t="shared" ref="K3931:T3931" si="17374">IFERROR((K3930-K3928)/K3930*100%,"")</f>
        <v/>
      </c>
      <c r="L3931" s="107" t="str">
        <f t="shared" si="17374"/>
        <v/>
      </c>
      <c r="M3931" s="107" t="str">
        <f t="shared" si="17374"/>
        <v/>
      </c>
      <c r="N3931" s="107" t="str">
        <f t="shared" si="17374"/>
        <v/>
      </c>
      <c r="O3931" s="107" t="str">
        <f t="shared" si="17374"/>
        <v/>
      </c>
      <c r="P3931" s="107" t="str">
        <f t="shared" si="17374"/>
        <v/>
      </c>
      <c r="Q3931" s="107" t="str">
        <f t="shared" si="17374"/>
        <v/>
      </c>
      <c r="R3931" s="107" t="str">
        <f t="shared" si="17374"/>
        <v/>
      </c>
      <c r="S3931" s="107" t="str">
        <f t="shared" si="17374"/>
        <v/>
      </c>
      <c r="T3931" s="107" t="str">
        <f t="shared" si="17374"/>
        <v/>
      </c>
      <c r="U3931" s="107" t="str">
        <f t="shared" ref="U3931" si="17375">IFERROR((U3930-U3929)/U3930*100%,"")</f>
        <v/>
      </c>
      <c r="V3931" s="107" t="str">
        <f>IFERROR((V3928-V3930)/V3930*100%,"")</f>
        <v/>
      </c>
      <c r="W3931" s="107" t="str">
        <f>IFERROR((W3928-W3930)/W3930*100%,"")</f>
        <v/>
      </c>
      <c r="X3931" s="107" t="str">
        <f>IFERROR((X3928-X3930)/X3930*100%,"")</f>
        <v/>
      </c>
      <c r="Y3931" s="107" t="str">
        <f>IFERROR((Y3928-Y3930)/Y3930*100%,"")</f>
        <v/>
      </c>
      <c r="Z3931" s="107" t="str">
        <f t="shared" ref="Z3931" si="17376">IFERROR((Z3930-Z3929)/Z3930*100%,"")</f>
        <v/>
      </c>
      <c r="AA3931" s="107" t="str">
        <f>IFERROR((AA3930-AA3928)/AA3930*100%,"")</f>
        <v/>
      </c>
      <c r="AB3931" s="107" t="str">
        <f>IFERROR((AB3930-AB3928)/AB3930*100%,"")</f>
        <v/>
      </c>
      <c r="AC3931" s="194" t="str">
        <f t="shared" ref="AC3931" si="17377">IFERROR((AC3930-AC3929)/AC3930*100%,"")</f>
        <v/>
      </c>
      <c r="AD3931" s="194" t="str">
        <f t="shared" ref="AD3931" si="17378">IFERROR((AD3930-AD3929)/AD3930*100%,"")</f>
        <v/>
      </c>
      <c r="AE3931" s="194" t="str">
        <f t="shared" ref="AE3931" si="17379">IFERROR((AE3930-AE3929)/AE3930*100%,"")</f>
        <v/>
      </c>
      <c r="AF3931" s="194" t="str">
        <f t="shared" ref="AF3931" si="17380">IFERROR((AF3930-AF3929)/AF3930*100%,"")</f>
        <v/>
      </c>
      <c r="AG3931" s="194" t="str">
        <f t="shared" ref="AG3931" si="17381">IFERROR((AG3930-AG3929)/AG3930*100%,"")</f>
        <v/>
      </c>
      <c r="AH3931" s="194" t="str">
        <f t="shared" ref="AH3931" si="17382">IFERROR((AH3930-AH3929)/AH3930*100%,"")</f>
        <v/>
      </c>
      <c r="AI3931" s="194" t="str">
        <f t="shared" ref="AI3931" si="17383">IFERROR((AI3930-AI3929)/AI3930*100%,"")</f>
        <v/>
      </c>
      <c r="AJ3931" s="194" t="str">
        <f t="shared" ref="AJ3931" si="17384">IFERROR((AJ3930-AJ3929)/AJ3930*100%,"")</f>
        <v/>
      </c>
      <c r="AK3931" s="194" t="str">
        <f t="shared" ref="AK3931" si="17385">IFERROR((AK3930-AK3929)/AK3930*100%,"")</f>
        <v/>
      </c>
      <c r="AL3931" s="194" t="str">
        <f t="shared" ref="AL3931" si="17386">IFERROR((AL3930-AL3929)/AL3930*100%,"")</f>
        <v/>
      </c>
      <c r="AM3931" s="227" t="str">
        <f>IFERROR((AM3930-AM3928)/AM3930*100%,"")</f>
        <v/>
      </c>
    </row>
    <row r="3932" spans="1:39" customFormat="1" outlineLevel="1">
      <c r="A3932" t="str">
        <f>B3923&amp;C3932</f>
        <v>Surname, Forename6</v>
      </c>
      <c r="B3932" s="256"/>
      <c r="C3932" s="123">
        <v>6</v>
      </c>
      <c r="D3932" s="26" t="s">
        <v>22</v>
      </c>
      <c r="E3932" s="103"/>
      <c r="F3932" s="103"/>
      <c r="G3932" s="103"/>
      <c r="H3932" s="15"/>
      <c r="I3932" s="16"/>
      <c r="J3932" s="17"/>
      <c r="K3932" s="94"/>
      <c r="L3932" s="94"/>
      <c r="M3932" s="94"/>
      <c r="N3932" s="94"/>
      <c r="O3932" s="94"/>
      <c r="P3932" s="94"/>
      <c r="Q3932" s="17" t="str">
        <f>IF(SUM(K3932:P3932)=0,"",SUM(K3932:P3932))</f>
        <v/>
      </c>
      <c r="R3932" s="94"/>
      <c r="S3932" s="94"/>
      <c r="T3932" s="17" t="str">
        <f>IF(SUM(R3932:S3932)=0,"",SUM(R3932:S3932))</f>
        <v/>
      </c>
      <c r="U3932" s="17"/>
      <c r="V3932" s="94"/>
      <c r="W3932" s="17"/>
      <c r="X3932" s="94" t="str">
        <f>IFERROR(AVERAGE(V3932:W3932),"")</f>
        <v/>
      </c>
      <c r="Y3932" s="17"/>
      <c r="Z3932" s="17"/>
      <c r="AA3932" s="71"/>
      <c r="AB3932" s="17"/>
      <c r="AC3932" s="190" t="str">
        <f>IF(J3932="","",IF(J3932&lt;&gt;0,INT(25.4347*POWER((18-J3932),1.81)),0))</f>
        <v/>
      </c>
      <c r="AD3932" s="190" t="str">
        <f>IFERROR(IF(Q3932&lt;&gt;0,INT(0.14354*POWER(((10*Q3932)-220),1.4)),0),"")</f>
        <v/>
      </c>
      <c r="AE3932" s="190" t="str">
        <f>IFERROR(IF(T3932&lt;&gt;0,INT(51.39*POWER((T3932-1.5),1.05)),0),"")</f>
        <v/>
      </c>
      <c r="AF3932" s="190">
        <f>IF(U3932&lt;&gt;0,INT(0.8465*POWER(((100*U3932)-75),1.42)),0)</f>
        <v>0</v>
      </c>
      <c r="AG3932" s="190" t="str">
        <f>IFERROR(IF(X3932&lt;&gt;0,INT(1.53775*POWER((82-X3932),1.81)),0),"")</f>
        <v/>
      </c>
      <c r="AH3932" s="190" t="str">
        <f>IF(Y3932="","",IF(Y3932&lt;&gt;0,INT(5.74352*POWER((28.5-Y3932),1.92)),0))</f>
        <v/>
      </c>
      <c r="AI3932" s="190">
        <f>IF(Z3932&lt;&gt;0,INT(12.91*POWER((Z3932-4),1.1)),0)</f>
        <v>0</v>
      </c>
      <c r="AJ3932" s="190" t="str">
        <f>IF(AA3932="","",IF(AA3932&lt;&gt;0,INT(0.2797*POWER(((100*AA3932)),1.35)),0))</f>
        <v/>
      </c>
      <c r="AK3932" s="191" t="str">
        <f>IF(AB3932="","",IF(AB3932&lt;&gt;0,INT(100.14*POWER((AB3932-1),1.08)),0))</f>
        <v/>
      </c>
      <c r="AL3932" s="192">
        <f>COUNT(J3932,Q3932,T3932,X3932,Y3932,AA3932,AB3932)</f>
        <v>0</v>
      </c>
      <c r="AM3932" s="193" t="str">
        <f>IF(AL3932=0,"",SUM(AC3932:AK3932))</f>
        <v/>
      </c>
    </row>
    <row r="3933" spans="1:39" customFormat="1" outlineLevel="1">
      <c r="B3933" s="256"/>
      <c r="C3933" s="124" t="s">
        <v>65</v>
      </c>
      <c r="D3933" s="103"/>
      <c r="E3933" s="103"/>
      <c r="F3933" s="103"/>
      <c r="G3933" s="103"/>
      <c r="H3933" s="104"/>
      <c r="I3933" s="105"/>
      <c r="J3933" s="107" t="str">
        <f>IFERROR((J3930-J3932)/J3932*100%,"")</f>
        <v/>
      </c>
      <c r="K3933" s="107" t="str">
        <f t="shared" ref="K3933:T3933" si="17387">IFERROR((K3932-K3930)/K3932*100%,"")</f>
        <v/>
      </c>
      <c r="L3933" s="107" t="str">
        <f t="shared" si="17387"/>
        <v/>
      </c>
      <c r="M3933" s="107" t="str">
        <f t="shared" si="17387"/>
        <v/>
      </c>
      <c r="N3933" s="107" t="str">
        <f t="shared" si="17387"/>
        <v/>
      </c>
      <c r="O3933" s="107" t="str">
        <f t="shared" si="17387"/>
        <v/>
      </c>
      <c r="P3933" s="107" t="str">
        <f t="shared" si="17387"/>
        <v/>
      </c>
      <c r="Q3933" s="107" t="str">
        <f t="shared" si="17387"/>
        <v/>
      </c>
      <c r="R3933" s="107" t="str">
        <f t="shared" si="17387"/>
        <v/>
      </c>
      <c r="S3933" s="107" t="str">
        <f t="shared" si="17387"/>
        <v/>
      </c>
      <c r="T3933" s="107" t="str">
        <f t="shared" si="17387"/>
        <v/>
      </c>
      <c r="U3933" s="107" t="str">
        <f t="shared" ref="U3933" si="17388">IFERROR((U3932-U3931)/U3932*100%,"")</f>
        <v/>
      </c>
      <c r="V3933" s="107" t="str">
        <f>IFERROR((V3930-V3932)/V3932*100%,"")</f>
        <v/>
      </c>
      <c r="W3933" s="107" t="str">
        <f>IFERROR((W3930-W3932)/W3932*100%,"")</f>
        <v/>
      </c>
      <c r="X3933" s="107" t="str">
        <f>IFERROR((X3930-X3932)/X3932*100%,"")</f>
        <v/>
      </c>
      <c r="Y3933" s="107" t="str">
        <f>IFERROR((Y3930-Y3932)/Y3932*100%,"")</f>
        <v/>
      </c>
      <c r="Z3933" s="107" t="str">
        <f t="shared" ref="Z3933" si="17389">IFERROR((Z3932-Z3931)/Z3932*100%,"")</f>
        <v/>
      </c>
      <c r="AA3933" s="107" t="str">
        <f>IFERROR((AA3932-AA3930)/AA3932*100%,"")</f>
        <v/>
      </c>
      <c r="AB3933" s="107" t="str">
        <f>IFERROR((AB3932-AB3930)/AB3932*100%,"")</f>
        <v/>
      </c>
      <c r="AC3933" s="194" t="str">
        <f t="shared" ref="AC3933" si="17390">IFERROR((AC3932-AC3931)/AC3932*100%,"")</f>
        <v/>
      </c>
      <c r="AD3933" s="194" t="str">
        <f t="shared" ref="AD3933" si="17391">IFERROR((AD3932-AD3931)/AD3932*100%,"")</f>
        <v/>
      </c>
      <c r="AE3933" s="194" t="str">
        <f t="shared" ref="AE3933" si="17392">IFERROR((AE3932-AE3931)/AE3932*100%,"")</f>
        <v/>
      </c>
      <c r="AF3933" s="194" t="str">
        <f t="shared" ref="AF3933" si="17393">IFERROR((AF3932-AF3931)/AF3932*100%,"")</f>
        <v/>
      </c>
      <c r="AG3933" s="194" t="str">
        <f t="shared" ref="AG3933" si="17394">IFERROR((AG3932-AG3931)/AG3932*100%,"")</f>
        <v/>
      </c>
      <c r="AH3933" s="194" t="str">
        <f t="shared" ref="AH3933" si="17395">IFERROR((AH3932-AH3931)/AH3932*100%,"")</f>
        <v/>
      </c>
      <c r="AI3933" s="194" t="str">
        <f t="shared" ref="AI3933" si="17396">IFERROR((AI3932-AI3931)/AI3932*100%,"")</f>
        <v/>
      </c>
      <c r="AJ3933" s="194" t="str">
        <f t="shared" ref="AJ3933" si="17397">IFERROR((AJ3932-AJ3931)/AJ3932*100%,"")</f>
        <v/>
      </c>
      <c r="AK3933" s="194" t="str">
        <f t="shared" ref="AK3933" si="17398">IFERROR((AK3932-AK3931)/AK3932*100%,"")</f>
        <v/>
      </c>
      <c r="AL3933" s="194" t="str">
        <f t="shared" ref="AL3933" si="17399">IFERROR((AL3932-AL3931)/AL3932*100%,"")</f>
        <v/>
      </c>
      <c r="AM3933" s="227" t="str">
        <f>IFERROR((AM3932-AM3930)/AM3932*100%,"")</f>
        <v/>
      </c>
    </row>
    <row r="3934" spans="1:39" customFormat="1" outlineLevel="1">
      <c r="A3934" t="str">
        <f>B3923&amp;C3934</f>
        <v>Surname, Forename7</v>
      </c>
      <c r="B3934" s="256"/>
      <c r="C3934" s="123">
        <v>7</v>
      </c>
      <c r="D3934" s="26" t="s">
        <v>22</v>
      </c>
      <c r="E3934" s="103"/>
      <c r="F3934" s="103"/>
      <c r="G3934" s="103"/>
      <c r="H3934" s="15"/>
      <c r="I3934" s="16"/>
      <c r="J3934" s="17"/>
      <c r="K3934" s="94"/>
      <c r="L3934" s="94"/>
      <c r="M3934" s="94"/>
      <c r="N3934" s="94"/>
      <c r="O3934" s="94"/>
      <c r="P3934" s="94"/>
      <c r="Q3934" s="17" t="str">
        <f>IF(SUM(K3934:P3934)=0,"",SUM(K3934:P3934))</f>
        <v/>
      </c>
      <c r="R3934" s="94"/>
      <c r="S3934" s="94"/>
      <c r="T3934" s="17" t="str">
        <f>IF(SUM(R3934:S3934)=0,"",SUM(R3934:S3934))</f>
        <v/>
      </c>
      <c r="U3934" s="17"/>
      <c r="V3934" s="94"/>
      <c r="W3934" s="17"/>
      <c r="X3934" s="94" t="str">
        <f>IFERROR(AVERAGE(V3934:W3934),"")</f>
        <v/>
      </c>
      <c r="Y3934" s="17"/>
      <c r="Z3934" s="17"/>
      <c r="AA3934" s="71"/>
      <c r="AB3934" s="17"/>
      <c r="AC3934" s="190" t="str">
        <f>IF(J3934="","",IF(J3934&lt;&gt;0,INT(25.4347*POWER((18-J3934),1.81)),0))</f>
        <v/>
      </c>
      <c r="AD3934" s="190" t="str">
        <f>IFERROR(IF(Q3934&lt;&gt;0,INT(0.14354*POWER(((10*Q3934)-220),1.4)),0),"")</f>
        <v/>
      </c>
      <c r="AE3934" s="190" t="str">
        <f>IFERROR(IF(T3934&lt;&gt;0,INT(51.39*POWER((T3934-1.5),1.05)),0),"")</f>
        <v/>
      </c>
      <c r="AF3934" s="190">
        <f>IF(U3934&lt;&gt;0,INT(0.8465*POWER(((100*U3934)-75),1.42)),0)</f>
        <v>0</v>
      </c>
      <c r="AG3934" s="190" t="str">
        <f>IFERROR(IF(X3934&lt;&gt;0,INT(1.53775*POWER((82-X3934),1.81)),0),"")</f>
        <v/>
      </c>
      <c r="AH3934" s="190" t="str">
        <f>IF(Y3934="","",IF(Y3934&lt;&gt;0,INT(5.74352*POWER((28.5-Y3934),1.92)),0))</f>
        <v/>
      </c>
      <c r="AI3934" s="190">
        <f>IF(Z3934&lt;&gt;0,INT(12.91*POWER((Z3934-4),1.1)),0)</f>
        <v>0</v>
      </c>
      <c r="AJ3934" s="190" t="str">
        <f>IF(AA3934="","",IF(AA3934&lt;&gt;0,INT(0.2797*POWER(((100*AA3934)),1.35)),0))</f>
        <v/>
      </c>
      <c r="AK3934" s="191" t="str">
        <f>IF(AB3934="","",IF(AB3934&lt;&gt;0,INT(100.14*POWER((AB3934-1),1.08)),0))</f>
        <v/>
      </c>
      <c r="AL3934" s="192">
        <f>COUNT(J3934,Q3934,T3934,X3934,Y3934,AA3934,AB3934)</f>
        <v>0</v>
      </c>
      <c r="AM3934" s="193" t="str">
        <f>IF(AL3934=0,"",SUM(AC3934:AK3934))</f>
        <v/>
      </c>
    </row>
    <row r="3935" spans="1:39" customFormat="1" outlineLevel="1">
      <c r="B3935" s="256"/>
      <c r="C3935" s="124" t="s">
        <v>65</v>
      </c>
      <c r="D3935" s="103"/>
      <c r="E3935" s="103"/>
      <c r="F3935" s="103"/>
      <c r="G3935" s="103"/>
      <c r="H3935" s="104"/>
      <c r="I3935" s="105"/>
      <c r="J3935" s="107" t="str">
        <f>IFERROR((J3932-J3934)/J3934*100%,"")</f>
        <v/>
      </c>
      <c r="K3935" s="107" t="str">
        <f t="shared" ref="K3935:T3935" si="17400">IFERROR((K3934-K3932)/K3934*100%,"")</f>
        <v/>
      </c>
      <c r="L3935" s="107" t="str">
        <f t="shared" si="17400"/>
        <v/>
      </c>
      <c r="M3935" s="107" t="str">
        <f t="shared" si="17400"/>
        <v/>
      </c>
      <c r="N3935" s="107" t="str">
        <f t="shared" si="17400"/>
        <v/>
      </c>
      <c r="O3935" s="107" t="str">
        <f t="shared" si="17400"/>
        <v/>
      </c>
      <c r="P3935" s="107" t="str">
        <f t="shared" si="17400"/>
        <v/>
      </c>
      <c r="Q3935" s="107" t="str">
        <f t="shared" si="17400"/>
        <v/>
      </c>
      <c r="R3935" s="107" t="str">
        <f t="shared" si="17400"/>
        <v/>
      </c>
      <c r="S3935" s="107" t="str">
        <f t="shared" si="17400"/>
        <v/>
      </c>
      <c r="T3935" s="107" t="str">
        <f t="shared" si="17400"/>
        <v/>
      </c>
      <c r="U3935" s="107" t="str">
        <f t="shared" ref="U3935" si="17401">IFERROR((U3934-U3933)/U3934*100%,"")</f>
        <v/>
      </c>
      <c r="V3935" s="107" t="str">
        <f>IFERROR((V3932-V3934)/V3934*100%,"")</f>
        <v/>
      </c>
      <c r="W3935" s="107" t="str">
        <f>IFERROR((W3932-W3934)/W3934*100%,"")</f>
        <v/>
      </c>
      <c r="X3935" s="107" t="str">
        <f>IFERROR((X3932-X3934)/X3934*100%,"")</f>
        <v/>
      </c>
      <c r="Y3935" s="107" t="str">
        <f>IFERROR((Y3932-Y3934)/Y3934*100%,"")</f>
        <v/>
      </c>
      <c r="Z3935" s="107" t="str">
        <f t="shared" ref="Z3935" si="17402">IFERROR((Z3934-Z3933)/Z3934*100%,"")</f>
        <v/>
      </c>
      <c r="AA3935" s="107" t="str">
        <f>IFERROR((AA3934-AA3932)/AA3934*100%,"")</f>
        <v/>
      </c>
      <c r="AB3935" s="107" t="str">
        <f>IFERROR((AB3934-AB3932)/AB3934*100%,"")</f>
        <v/>
      </c>
      <c r="AC3935" s="194" t="str">
        <f t="shared" ref="AC3935" si="17403">IFERROR((AC3934-AC3933)/AC3934*100%,"")</f>
        <v/>
      </c>
      <c r="AD3935" s="194" t="str">
        <f t="shared" ref="AD3935" si="17404">IFERROR((AD3934-AD3933)/AD3934*100%,"")</f>
        <v/>
      </c>
      <c r="AE3935" s="194" t="str">
        <f t="shared" ref="AE3935" si="17405">IFERROR((AE3934-AE3933)/AE3934*100%,"")</f>
        <v/>
      </c>
      <c r="AF3935" s="194" t="str">
        <f t="shared" ref="AF3935" si="17406">IFERROR((AF3934-AF3933)/AF3934*100%,"")</f>
        <v/>
      </c>
      <c r="AG3935" s="194" t="str">
        <f t="shared" ref="AG3935" si="17407">IFERROR((AG3934-AG3933)/AG3934*100%,"")</f>
        <v/>
      </c>
      <c r="AH3935" s="194" t="str">
        <f t="shared" ref="AH3935" si="17408">IFERROR((AH3934-AH3933)/AH3934*100%,"")</f>
        <v/>
      </c>
      <c r="AI3935" s="194" t="str">
        <f t="shared" ref="AI3935" si="17409">IFERROR((AI3934-AI3933)/AI3934*100%,"")</f>
        <v/>
      </c>
      <c r="AJ3935" s="194" t="str">
        <f t="shared" ref="AJ3935" si="17410">IFERROR((AJ3934-AJ3933)/AJ3934*100%,"")</f>
        <v/>
      </c>
      <c r="AK3935" s="194" t="str">
        <f t="shared" ref="AK3935" si="17411">IFERROR((AK3934-AK3933)/AK3934*100%,"")</f>
        <v/>
      </c>
      <c r="AL3935" s="194" t="str">
        <f t="shared" ref="AL3935" si="17412">IFERROR((AL3934-AL3933)/AL3934*100%,"")</f>
        <v/>
      </c>
      <c r="AM3935" s="227" t="str">
        <f>IFERROR((AM3934-AM3932)/AM3934*100%,"")</f>
        <v/>
      </c>
    </row>
    <row r="3936" spans="1:39" customFormat="1" outlineLevel="1">
      <c r="A3936" t="str">
        <f>B3923&amp;C3936</f>
        <v>Surname, Forename8</v>
      </c>
      <c r="B3936" s="256"/>
      <c r="C3936" s="123">
        <v>8</v>
      </c>
      <c r="D3936" s="26" t="s">
        <v>22</v>
      </c>
      <c r="E3936" s="103"/>
      <c r="F3936" s="103"/>
      <c r="G3936" s="103"/>
      <c r="H3936" s="15"/>
      <c r="I3936" s="16"/>
      <c r="J3936" s="17"/>
      <c r="K3936" s="94"/>
      <c r="L3936" s="94"/>
      <c r="M3936" s="94"/>
      <c r="N3936" s="94"/>
      <c r="O3936" s="94"/>
      <c r="P3936" s="94"/>
      <c r="Q3936" s="17" t="str">
        <f>IF(SUM(K3936:P3936)=0,"",SUM(K3936:P3936))</f>
        <v/>
      </c>
      <c r="R3936" s="94"/>
      <c r="S3936" s="94"/>
      <c r="T3936" s="17" t="str">
        <f>IF(SUM(R3936:S3936)=0,"",SUM(R3936:S3936))</f>
        <v/>
      </c>
      <c r="U3936" s="17"/>
      <c r="V3936" s="94"/>
      <c r="W3936" s="17"/>
      <c r="X3936" s="94" t="str">
        <f>IFERROR(AVERAGE(V3936:W3936),"")</f>
        <v/>
      </c>
      <c r="Y3936" s="17"/>
      <c r="Z3936" s="17"/>
      <c r="AA3936" s="71"/>
      <c r="AB3936" s="17"/>
      <c r="AC3936" s="190" t="str">
        <f>IF(J3936="","",IF(J3936&lt;&gt;0,INT(25.4347*POWER((18-J3936),1.81)),0))</f>
        <v/>
      </c>
      <c r="AD3936" s="190" t="str">
        <f>IFERROR(IF(Q3936&lt;&gt;0,INT(0.14354*POWER(((10*Q3936)-220),1.4)),0),"")</f>
        <v/>
      </c>
      <c r="AE3936" s="190" t="str">
        <f>IFERROR(IF(T3936&lt;&gt;0,INT(51.39*POWER((T3936-1.5),1.05)),0),"")</f>
        <v/>
      </c>
      <c r="AF3936" s="190">
        <f>IF(U3936&lt;&gt;0,INT(0.8465*POWER(((100*U3936)-75),1.42)),0)</f>
        <v>0</v>
      </c>
      <c r="AG3936" s="190" t="str">
        <f>IFERROR(IF(X3936&lt;&gt;0,INT(1.53775*POWER((82-X3936),1.81)),0),"")</f>
        <v/>
      </c>
      <c r="AH3936" s="190" t="str">
        <f>IF(Y3936="","",IF(Y3936&lt;&gt;0,INT(5.74352*POWER((28.5-Y3936),1.92)),0))</f>
        <v/>
      </c>
      <c r="AI3936" s="190">
        <f>IF(Z3936&lt;&gt;0,INT(12.91*POWER((Z3936-4),1.1)),0)</f>
        <v>0</v>
      </c>
      <c r="AJ3936" s="190" t="str">
        <f>IF(AA3936="","",IF(AA3936&lt;&gt;0,INT(0.2797*POWER(((100*AA3936)),1.35)),0))</f>
        <v/>
      </c>
      <c r="AK3936" s="191" t="str">
        <f>IF(AB3936="","",IF(AB3936&lt;&gt;0,INT(100.14*POWER((AB3936-1),1.08)),0))</f>
        <v/>
      </c>
      <c r="AL3936" s="192">
        <f>COUNT(J3936,Q3936,T3936,X3936,Y3936,AA3936,AB3936)</f>
        <v>0</v>
      </c>
      <c r="AM3936" s="193" t="str">
        <f>IF(AL3936=0,"",SUM(AC3936:AK3936))</f>
        <v/>
      </c>
    </row>
    <row r="3937" spans="1:39" customFormat="1" outlineLevel="1">
      <c r="B3937" s="256"/>
      <c r="C3937" s="124" t="s">
        <v>65</v>
      </c>
      <c r="D3937" s="103"/>
      <c r="E3937" s="103"/>
      <c r="F3937" s="103"/>
      <c r="G3937" s="103"/>
      <c r="H3937" s="104"/>
      <c r="I3937" s="105"/>
      <c r="J3937" s="107" t="str">
        <f>IFERROR((J3934-J3936)/J3936*100%,"")</f>
        <v/>
      </c>
      <c r="K3937" s="107" t="str">
        <f t="shared" ref="K3937:T3937" si="17413">IFERROR((K3936-K3934)/K3936*100%,"")</f>
        <v/>
      </c>
      <c r="L3937" s="107" t="str">
        <f t="shared" si="17413"/>
        <v/>
      </c>
      <c r="M3937" s="107" t="str">
        <f t="shared" si="17413"/>
        <v/>
      </c>
      <c r="N3937" s="107" t="str">
        <f t="shared" si="17413"/>
        <v/>
      </c>
      <c r="O3937" s="107" t="str">
        <f t="shared" si="17413"/>
        <v/>
      </c>
      <c r="P3937" s="107" t="str">
        <f t="shared" si="17413"/>
        <v/>
      </c>
      <c r="Q3937" s="107" t="str">
        <f t="shared" si="17413"/>
        <v/>
      </c>
      <c r="R3937" s="107" t="str">
        <f t="shared" si="17413"/>
        <v/>
      </c>
      <c r="S3937" s="107" t="str">
        <f t="shared" si="17413"/>
        <v/>
      </c>
      <c r="T3937" s="107" t="str">
        <f t="shared" si="17413"/>
        <v/>
      </c>
      <c r="U3937" s="107" t="str">
        <f t="shared" ref="U3937" si="17414">IFERROR((U3936-U3935)/U3936*100%,"")</f>
        <v/>
      </c>
      <c r="V3937" s="107" t="str">
        <f>IFERROR((V3934-V3936)/V3936*100%,"")</f>
        <v/>
      </c>
      <c r="W3937" s="107" t="str">
        <f>IFERROR((W3934-W3936)/W3936*100%,"")</f>
        <v/>
      </c>
      <c r="X3937" s="107" t="str">
        <f>IFERROR((X3934-X3936)/X3936*100%,"")</f>
        <v/>
      </c>
      <c r="Y3937" s="107" t="str">
        <f>IFERROR((Y3934-Y3936)/Y3936*100%,"")</f>
        <v/>
      </c>
      <c r="Z3937" s="107" t="str">
        <f t="shared" ref="Z3937" si="17415">IFERROR((Z3936-Z3935)/Z3936*100%,"")</f>
        <v/>
      </c>
      <c r="AA3937" s="107" t="str">
        <f>IFERROR((AA3936-AA3934)/AA3936*100%,"")</f>
        <v/>
      </c>
      <c r="AB3937" s="107" t="str">
        <f>IFERROR((AB3936-AB3934)/AB3936*100%,"")</f>
        <v/>
      </c>
      <c r="AC3937" s="194" t="str">
        <f t="shared" ref="AC3937" si="17416">IFERROR((AC3936-AC3935)/AC3936*100%,"")</f>
        <v/>
      </c>
      <c r="AD3937" s="194" t="str">
        <f t="shared" ref="AD3937" si="17417">IFERROR((AD3936-AD3935)/AD3936*100%,"")</f>
        <v/>
      </c>
      <c r="AE3937" s="194" t="str">
        <f t="shared" ref="AE3937" si="17418">IFERROR((AE3936-AE3935)/AE3936*100%,"")</f>
        <v/>
      </c>
      <c r="AF3937" s="194" t="str">
        <f t="shared" ref="AF3937" si="17419">IFERROR((AF3936-AF3935)/AF3936*100%,"")</f>
        <v/>
      </c>
      <c r="AG3937" s="194" t="str">
        <f t="shared" ref="AG3937" si="17420">IFERROR((AG3936-AG3935)/AG3936*100%,"")</f>
        <v/>
      </c>
      <c r="AH3937" s="194" t="str">
        <f t="shared" ref="AH3937" si="17421">IFERROR((AH3936-AH3935)/AH3936*100%,"")</f>
        <v/>
      </c>
      <c r="AI3937" s="194" t="str">
        <f t="shared" ref="AI3937" si="17422">IFERROR((AI3936-AI3935)/AI3936*100%,"")</f>
        <v/>
      </c>
      <c r="AJ3937" s="194" t="str">
        <f t="shared" ref="AJ3937" si="17423">IFERROR((AJ3936-AJ3935)/AJ3936*100%,"")</f>
        <v/>
      </c>
      <c r="AK3937" s="194" t="str">
        <f t="shared" ref="AK3937" si="17424">IFERROR((AK3936-AK3935)/AK3936*100%,"")</f>
        <v/>
      </c>
      <c r="AL3937" s="194" t="str">
        <f t="shared" ref="AL3937" si="17425">IFERROR((AL3936-AL3935)/AL3936*100%,"")</f>
        <v/>
      </c>
      <c r="AM3937" s="227" t="str">
        <f>IFERROR((AM3936-AM3934)/AM3936*100%,"")</f>
        <v/>
      </c>
    </row>
    <row r="3938" spans="1:39" customFormat="1" outlineLevel="1">
      <c r="A3938" t="str">
        <f>B3923&amp;C3938</f>
        <v>Surname, Forename9</v>
      </c>
      <c r="B3938" s="256"/>
      <c r="C3938" s="123">
        <v>9</v>
      </c>
      <c r="D3938" s="26" t="s">
        <v>22</v>
      </c>
      <c r="E3938" s="103"/>
      <c r="F3938" s="103"/>
      <c r="G3938" s="103"/>
      <c r="H3938" s="15"/>
      <c r="I3938" s="16"/>
      <c r="J3938" s="17"/>
      <c r="K3938" s="94"/>
      <c r="L3938" s="94"/>
      <c r="M3938" s="94"/>
      <c r="N3938" s="94"/>
      <c r="O3938" s="94"/>
      <c r="P3938" s="94"/>
      <c r="Q3938" s="17" t="str">
        <f>IF(SUM(K3938:P3938)=0,"",SUM(K3938:P3938))</f>
        <v/>
      </c>
      <c r="R3938" s="94"/>
      <c r="S3938" s="94"/>
      <c r="T3938" s="17" t="str">
        <f>IF(SUM(R3938:S3938)=0,"",SUM(R3938:S3938))</f>
        <v/>
      </c>
      <c r="U3938" s="17"/>
      <c r="V3938" s="94"/>
      <c r="W3938" s="17"/>
      <c r="X3938" s="94" t="str">
        <f>IFERROR(AVERAGE(V3938:W3938),"")</f>
        <v/>
      </c>
      <c r="Y3938" s="17"/>
      <c r="Z3938" s="17"/>
      <c r="AA3938" s="71"/>
      <c r="AB3938" s="17"/>
      <c r="AC3938" s="190" t="str">
        <f>IF(J3938="","",IF(J3938&lt;&gt;0,INT(25.4347*POWER((18-J3938),1.81)),0))</f>
        <v/>
      </c>
      <c r="AD3938" s="190" t="str">
        <f>IFERROR(IF(Q3938&lt;&gt;0,INT(0.14354*POWER(((10*Q3938)-220),1.4)),0),"")</f>
        <v/>
      </c>
      <c r="AE3938" s="190" t="str">
        <f>IFERROR(IF(T3938&lt;&gt;0,INT(51.39*POWER((T3938-1.5),1.05)),0),"")</f>
        <v/>
      </c>
      <c r="AF3938" s="190">
        <f>IF(U3938&lt;&gt;0,INT(0.8465*POWER(((100*U3938)-75),1.42)),0)</f>
        <v>0</v>
      </c>
      <c r="AG3938" s="190" t="str">
        <f>IFERROR(IF(X3938&lt;&gt;0,INT(1.53775*POWER((82-X3938),1.81)),0),"")</f>
        <v/>
      </c>
      <c r="AH3938" s="190" t="str">
        <f>IF(Y3938="","",IF(Y3938&lt;&gt;0,INT(5.74352*POWER((28.5-Y3938),1.92)),0))</f>
        <v/>
      </c>
      <c r="AI3938" s="190">
        <f>IF(Z3938&lt;&gt;0,INT(12.91*POWER((Z3938-4),1.1)),0)</f>
        <v>0</v>
      </c>
      <c r="AJ3938" s="190" t="str">
        <f>IF(AA3938="","",IF(AA3938&lt;&gt;0,INT(0.2797*POWER(((100*AA3938)),1.35)),0))</f>
        <v/>
      </c>
      <c r="AK3938" s="191" t="str">
        <f>IF(AB3938="","",IF(AB3938&lt;&gt;0,INT(100.14*POWER((AB3938-1),1.08)),0))</f>
        <v/>
      </c>
      <c r="AL3938" s="192">
        <f>COUNT(J3938,Q3938,T3938,X3938,Y3938,AA3938,AB3938)</f>
        <v>0</v>
      </c>
      <c r="AM3938" s="193" t="str">
        <f>IF(AL3938=0,"",SUM(AC3938:AK3938))</f>
        <v/>
      </c>
    </row>
    <row r="3939" spans="1:39" customFormat="1" outlineLevel="1">
      <c r="B3939" s="256"/>
      <c r="C3939" s="124" t="s">
        <v>65</v>
      </c>
      <c r="D3939" s="33"/>
      <c r="E3939" s="33"/>
      <c r="F3939" s="33"/>
      <c r="G3939" s="33"/>
      <c r="H3939" s="18"/>
      <c r="I3939" s="44"/>
      <c r="J3939" s="107" t="str">
        <f>IFERROR((J3936-J3938)/J3938*100%,"")</f>
        <v/>
      </c>
      <c r="K3939" s="107" t="str">
        <f t="shared" ref="K3939:T3939" si="17426">IFERROR((K3938-K3936)/K3938*100%,"")</f>
        <v/>
      </c>
      <c r="L3939" s="107" t="str">
        <f t="shared" si="17426"/>
        <v/>
      </c>
      <c r="M3939" s="107" t="str">
        <f t="shared" si="17426"/>
        <v/>
      </c>
      <c r="N3939" s="107" t="str">
        <f t="shared" si="17426"/>
        <v/>
      </c>
      <c r="O3939" s="107" t="str">
        <f t="shared" si="17426"/>
        <v/>
      </c>
      <c r="P3939" s="107" t="str">
        <f t="shared" si="17426"/>
        <v/>
      </c>
      <c r="Q3939" s="107" t="str">
        <f t="shared" si="17426"/>
        <v/>
      </c>
      <c r="R3939" s="107" t="str">
        <f t="shared" si="17426"/>
        <v/>
      </c>
      <c r="S3939" s="107" t="str">
        <f t="shared" si="17426"/>
        <v/>
      </c>
      <c r="T3939" s="107" t="str">
        <f t="shared" si="17426"/>
        <v/>
      </c>
      <c r="U3939" s="107" t="str">
        <f t="shared" ref="U3939" si="17427">IFERROR((U3938-U3937)/U3938*100%,"")</f>
        <v/>
      </c>
      <c r="V3939" s="107" t="str">
        <f>IFERROR((V3936-V3938)/V3938*100%,"")</f>
        <v/>
      </c>
      <c r="W3939" s="107" t="str">
        <f>IFERROR((W3936-W3938)/W3938*100%,"")</f>
        <v/>
      </c>
      <c r="X3939" s="107" t="str">
        <f>IFERROR((X3936-X3938)/X3938*100%,"")</f>
        <v/>
      </c>
      <c r="Y3939" s="107" t="str">
        <f>IFERROR((Y3936-Y3938)/Y3938*100%,"")</f>
        <v/>
      </c>
      <c r="Z3939" s="107" t="str">
        <f t="shared" ref="Z3939" si="17428">IFERROR((Z3938-Z3937)/Z3938*100%,"")</f>
        <v/>
      </c>
      <c r="AA3939" s="107" t="str">
        <f>IFERROR((AA3938-AA3936)/AA3938*100%,"")</f>
        <v/>
      </c>
      <c r="AB3939" s="107" t="str">
        <f>IFERROR((AB3938-AB3936)/AB3938*100%,"")</f>
        <v/>
      </c>
      <c r="AC3939" s="194" t="str">
        <f t="shared" ref="AC3939" si="17429">IFERROR((AC3938-AC3937)/AC3938*100%,"")</f>
        <v/>
      </c>
      <c r="AD3939" s="194" t="str">
        <f t="shared" ref="AD3939" si="17430">IFERROR((AD3938-AD3937)/AD3938*100%,"")</f>
        <v/>
      </c>
      <c r="AE3939" s="194" t="str">
        <f t="shared" ref="AE3939" si="17431">IFERROR((AE3938-AE3937)/AE3938*100%,"")</f>
        <v/>
      </c>
      <c r="AF3939" s="194" t="str">
        <f t="shared" ref="AF3939" si="17432">IFERROR((AF3938-AF3937)/AF3938*100%,"")</f>
        <v/>
      </c>
      <c r="AG3939" s="194" t="str">
        <f t="shared" ref="AG3939" si="17433">IFERROR((AG3938-AG3937)/AG3938*100%,"")</f>
        <v/>
      </c>
      <c r="AH3939" s="194" t="str">
        <f t="shared" ref="AH3939" si="17434">IFERROR((AH3938-AH3937)/AH3938*100%,"")</f>
        <v/>
      </c>
      <c r="AI3939" s="194" t="str">
        <f t="shared" ref="AI3939" si="17435">IFERROR((AI3938-AI3937)/AI3938*100%,"")</f>
        <v/>
      </c>
      <c r="AJ3939" s="194" t="str">
        <f t="shared" ref="AJ3939" si="17436">IFERROR((AJ3938-AJ3937)/AJ3938*100%,"")</f>
        <v/>
      </c>
      <c r="AK3939" s="194" t="str">
        <f t="shared" ref="AK3939" si="17437">IFERROR((AK3938-AK3937)/AK3938*100%,"")</f>
        <v/>
      </c>
      <c r="AL3939" s="194" t="str">
        <f t="shared" ref="AL3939" si="17438">IFERROR((AL3938-AL3937)/AL3938*100%,"")</f>
        <v/>
      </c>
      <c r="AM3939" s="227" t="str">
        <f>IFERROR((AM3938-AM3936)/AM3938*100%,"")</f>
        <v/>
      </c>
    </row>
    <row r="3940" spans="1:39" s="6" customFormat="1" outlineLevel="1">
      <c r="A3940" t="str">
        <f>B3923&amp;C3940</f>
        <v>Surname, Forename10</v>
      </c>
      <c r="B3940" s="256"/>
      <c r="C3940" s="125">
        <v>10</v>
      </c>
      <c r="D3940" s="33" t="s">
        <v>22</v>
      </c>
      <c r="E3940" s="33"/>
      <c r="F3940" s="33"/>
      <c r="G3940" s="33"/>
      <c r="H3940" s="18"/>
      <c r="I3940" s="44"/>
      <c r="J3940" s="34"/>
      <c r="K3940" s="34"/>
      <c r="L3940" s="34"/>
      <c r="M3940" s="34"/>
      <c r="N3940" s="34"/>
      <c r="O3940" s="34"/>
      <c r="P3940" s="34"/>
      <c r="Q3940" s="17" t="str">
        <f>IF(SUM(K3940:P3940)=0,"",SUM(K3940:P3940))</f>
        <v/>
      </c>
      <c r="R3940" s="94"/>
      <c r="S3940" s="94"/>
      <c r="T3940" s="17" t="str">
        <f>IF(SUM(R3940:S3940)=0,"",SUM(R3940:S3940))</f>
        <v/>
      </c>
      <c r="U3940" s="17"/>
      <c r="V3940" s="94"/>
      <c r="W3940" s="17"/>
      <c r="X3940" s="94" t="str">
        <f>IFERROR(AVERAGE(V3940:W3940),"")</f>
        <v/>
      </c>
      <c r="Y3940" s="17"/>
      <c r="Z3940" s="17"/>
      <c r="AA3940" s="71"/>
      <c r="AB3940" s="17"/>
      <c r="AC3940" s="190" t="str">
        <f>IF(J3940="","",IF(J3940&lt;&gt;0,INT(25.4347*POWER((18-J3940),1.81)),0))</f>
        <v/>
      </c>
      <c r="AD3940" s="190" t="str">
        <f>IFERROR(IF(Q3940&lt;&gt;0,INT(0.14354*POWER(((10*Q3940)-220),1.4)),0),"")</f>
        <v/>
      </c>
      <c r="AE3940" s="190" t="str">
        <f>IFERROR(IF(T3940&lt;&gt;0,INT(51.39*POWER((T3940-1.5),1.05)),0),"")</f>
        <v/>
      </c>
      <c r="AF3940" s="190">
        <f>IF(U3940&lt;&gt;0,INT(0.8465*POWER(((100*U3940)-75),1.42)),0)</f>
        <v>0</v>
      </c>
      <c r="AG3940" s="190" t="str">
        <f>IFERROR(IF(X3940&lt;&gt;0,INT(1.53775*POWER((82-X3940),1.81)),0),"")</f>
        <v/>
      </c>
      <c r="AH3940" s="190" t="str">
        <f>IF(Y3940="","",IF(Y3940&lt;&gt;0,INT(5.74352*POWER((28.5-Y3940),1.92)),0))</f>
        <v/>
      </c>
      <c r="AI3940" s="190">
        <f>IF(Z3940&lt;&gt;0,INT(12.91*POWER((Z3940-4),1.1)),0)</f>
        <v>0</v>
      </c>
      <c r="AJ3940" s="190" t="str">
        <f>IF(AA3940="","",IF(AA3940&lt;&gt;0,INT(0.2797*POWER(((100*AA3940)),1.35)),0))</f>
        <v/>
      </c>
      <c r="AK3940" s="191" t="str">
        <f>IF(AB3940="","",IF(AB3940&lt;&gt;0,INT(100.14*POWER((AB3940-1),1.08)),0))</f>
        <v/>
      </c>
      <c r="AL3940" s="192">
        <f>COUNT(J3940,Q3940,T3940,X3940,Y3940,AA3940,AB3940)</f>
        <v>0</v>
      </c>
      <c r="AM3940" s="193" t="str">
        <f>IF(AL3940=0,"",SUM(AC3940:AK3940))</f>
        <v/>
      </c>
    </row>
    <row r="3941" spans="1:39" s="6" customFormat="1" outlineLevel="1">
      <c r="A3941"/>
      <c r="B3941" s="257"/>
      <c r="C3941" s="126" t="s">
        <v>65</v>
      </c>
      <c r="D3941" s="33"/>
      <c r="E3941" s="33"/>
      <c r="F3941" s="33"/>
      <c r="G3941" s="33"/>
      <c r="H3941" s="18"/>
      <c r="I3941" s="44"/>
      <c r="J3941" s="107" t="str">
        <f>IFERROR((J3938-J3940)/J3940*100%,"")</f>
        <v/>
      </c>
      <c r="K3941" s="107" t="str">
        <f t="shared" ref="K3941:T3941" si="17439">IFERROR((K3940-K3938)/K3940*100%,"")</f>
        <v/>
      </c>
      <c r="L3941" s="107" t="str">
        <f t="shared" si="17439"/>
        <v/>
      </c>
      <c r="M3941" s="107" t="str">
        <f t="shared" si="17439"/>
        <v/>
      </c>
      <c r="N3941" s="107" t="str">
        <f t="shared" si="17439"/>
        <v/>
      </c>
      <c r="O3941" s="107" t="str">
        <f t="shared" si="17439"/>
        <v/>
      </c>
      <c r="P3941" s="107" t="str">
        <f t="shared" si="17439"/>
        <v/>
      </c>
      <c r="Q3941" s="107" t="str">
        <f t="shared" si="17439"/>
        <v/>
      </c>
      <c r="R3941" s="107" t="str">
        <f t="shared" si="17439"/>
        <v/>
      </c>
      <c r="S3941" s="107" t="str">
        <f t="shared" si="17439"/>
        <v/>
      </c>
      <c r="T3941" s="107" t="str">
        <f t="shared" si="17439"/>
        <v/>
      </c>
      <c r="U3941" s="107" t="str">
        <f t="shared" ref="U3941" si="17440">IFERROR((U3940-U3939)/U3940*100%,"")</f>
        <v/>
      </c>
      <c r="V3941" s="107" t="str">
        <f>IFERROR((V3938-V3940)/V3940*100%,"")</f>
        <v/>
      </c>
      <c r="W3941" s="107" t="str">
        <f>IFERROR((W3938-W3940)/W3940*100%,"")</f>
        <v/>
      </c>
      <c r="X3941" s="107" t="str">
        <f>IFERROR((X3938-X3940)/X3940*100%,"")</f>
        <v/>
      </c>
      <c r="Y3941" s="107" t="str">
        <f>IFERROR((Y3938-Y3940)/Y3940*100%,"")</f>
        <v/>
      </c>
      <c r="Z3941" s="107" t="str">
        <f t="shared" ref="Z3941" si="17441">IFERROR((Z3940-Z3939)/Z3940*100%,"")</f>
        <v/>
      </c>
      <c r="AA3941" s="107" t="str">
        <f>IFERROR((AA3940-AA3938)/AA3940*100%,"")</f>
        <v/>
      </c>
      <c r="AB3941" s="107" t="str">
        <f>IFERROR((AB3940-AB3938)/AB3940*100%,"")</f>
        <v/>
      </c>
      <c r="AC3941" s="194" t="str">
        <f t="shared" ref="AC3941" si="17442">IFERROR((AC3940-AC3939)/AC3940*100%,"")</f>
        <v/>
      </c>
      <c r="AD3941" s="194" t="str">
        <f t="shared" ref="AD3941" si="17443">IFERROR((AD3940-AD3939)/AD3940*100%,"")</f>
        <v/>
      </c>
      <c r="AE3941" s="194" t="str">
        <f t="shared" ref="AE3941" si="17444">IFERROR((AE3940-AE3939)/AE3940*100%,"")</f>
        <v/>
      </c>
      <c r="AF3941" s="194" t="str">
        <f t="shared" ref="AF3941" si="17445">IFERROR((AF3940-AF3939)/AF3940*100%,"")</f>
        <v/>
      </c>
      <c r="AG3941" s="194" t="str">
        <f t="shared" ref="AG3941" si="17446">IFERROR((AG3940-AG3939)/AG3940*100%,"")</f>
        <v/>
      </c>
      <c r="AH3941" s="194" t="str">
        <f t="shared" ref="AH3941" si="17447">IFERROR((AH3940-AH3939)/AH3940*100%,"")</f>
        <v/>
      </c>
      <c r="AI3941" s="194" t="str">
        <f t="shared" ref="AI3941" si="17448">IFERROR((AI3940-AI3939)/AI3940*100%,"")</f>
        <v/>
      </c>
      <c r="AJ3941" s="194" t="str">
        <f t="shared" ref="AJ3941" si="17449">IFERROR((AJ3940-AJ3939)/AJ3940*100%,"")</f>
        <v/>
      </c>
      <c r="AK3941" s="194" t="str">
        <f t="shared" ref="AK3941" si="17450">IFERROR((AK3940-AK3939)/AK3940*100%,"")</f>
        <v/>
      </c>
      <c r="AL3941" s="194" t="str">
        <f t="shared" ref="AL3941" si="17451">IFERROR((AL3940-AL3939)/AL3940*100%,"")</f>
        <v/>
      </c>
      <c r="AM3941" s="227" t="str">
        <f>IFERROR((AM3940-AM3938)/AM3940*100%,"")</f>
        <v/>
      </c>
    </row>
    <row r="3942" spans="1:39" s="45" customFormat="1" outlineLevel="1">
      <c r="B3942" s="115"/>
      <c r="C3942" s="32"/>
      <c r="D3942" s="33"/>
      <c r="E3942" s="33"/>
      <c r="F3942" s="33"/>
      <c r="G3942" s="33"/>
      <c r="H3942" s="18"/>
      <c r="I3942" s="44"/>
      <c r="J3942" s="34"/>
      <c r="K3942" s="34"/>
      <c r="L3942" s="34"/>
      <c r="M3942" s="34"/>
      <c r="N3942" s="34"/>
      <c r="O3942" s="34"/>
      <c r="P3942" s="34"/>
      <c r="Q3942" s="34"/>
      <c r="R3942" s="34"/>
      <c r="S3942" s="34"/>
      <c r="T3942" s="34"/>
      <c r="U3942" s="34"/>
      <c r="V3942" s="34"/>
      <c r="W3942" s="34"/>
      <c r="X3942" s="34"/>
      <c r="Y3942" s="34"/>
      <c r="Z3942" s="34"/>
      <c r="AA3942" s="34"/>
      <c r="AB3942" s="34"/>
      <c r="AC3942" s="195"/>
      <c r="AD3942" s="196"/>
      <c r="AE3942" s="196"/>
      <c r="AF3942" s="196"/>
      <c r="AG3942" s="196"/>
      <c r="AH3942" s="196"/>
      <c r="AI3942" s="196"/>
      <c r="AJ3942" s="196"/>
      <c r="AK3942" s="197"/>
      <c r="AL3942" s="196"/>
      <c r="AM3942" s="198"/>
    </row>
    <row r="3943" spans="1:39" s="6" customFormat="1" outlineLevel="1">
      <c r="B3943" s="116"/>
      <c r="C3943" s="35"/>
      <c r="D3943" s="36"/>
      <c r="E3943" s="36"/>
      <c r="F3943" s="36"/>
      <c r="G3943" s="36"/>
      <c r="H3943" s="37"/>
      <c r="I3943" s="38" t="s">
        <v>24</v>
      </c>
      <c r="J3943" s="21" t="e">
        <f>AVERAGE(J3923:J3924,J3926,J3928,J3930,J3932,J3934,J3936,J3938,J3940)</f>
        <v>#DIV/0!</v>
      </c>
      <c r="K3943" s="21" t="e">
        <f t="shared" ref="K3943:AB3943" si="17452">AVERAGE(K3923:K3924,K3926,K3928,K3930,K3932,K3934,K3936,K3938,K3940)</f>
        <v>#DIV/0!</v>
      </c>
      <c r="L3943" s="21" t="e">
        <f t="shared" si="17452"/>
        <v>#DIV/0!</v>
      </c>
      <c r="M3943" s="21" t="e">
        <f t="shared" si="17452"/>
        <v>#DIV/0!</v>
      </c>
      <c r="N3943" s="21" t="e">
        <f t="shared" si="17452"/>
        <v>#DIV/0!</v>
      </c>
      <c r="O3943" s="21" t="e">
        <f t="shared" si="17452"/>
        <v>#DIV/0!</v>
      </c>
      <c r="P3943" s="21" t="e">
        <f t="shared" si="17452"/>
        <v>#DIV/0!</v>
      </c>
      <c r="Q3943" s="21">
        <f t="shared" si="17452"/>
        <v>0</v>
      </c>
      <c r="R3943" s="21" t="e">
        <f t="shared" si="17452"/>
        <v>#DIV/0!</v>
      </c>
      <c r="S3943" s="21" t="e">
        <f t="shared" si="17452"/>
        <v>#DIV/0!</v>
      </c>
      <c r="T3943" s="21">
        <f t="shared" si="17452"/>
        <v>0</v>
      </c>
      <c r="U3943" s="21" t="e">
        <f t="shared" si="17452"/>
        <v>#DIV/0!</v>
      </c>
      <c r="V3943" s="21" t="e">
        <f t="shared" si="17452"/>
        <v>#DIV/0!</v>
      </c>
      <c r="W3943" s="21" t="e">
        <f t="shared" si="17452"/>
        <v>#DIV/0!</v>
      </c>
      <c r="X3943" s="21" t="e">
        <f t="shared" si="17452"/>
        <v>#DIV/0!</v>
      </c>
      <c r="Y3943" s="21" t="e">
        <f t="shared" si="17452"/>
        <v>#DIV/0!</v>
      </c>
      <c r="Z3943" s="21" t="e">
        <f t="shared" si="17452"/>
        <v>#DIV/0!</v>
      </c>
      <c r="AA3943" s="21" t="e">
        <f t="shared" si="17452"/>
        <v>#DIV/0!</v>
      </c>
      <c r="AB3943" s="21" t="e">
        <f t="shared" si="17452"/>
        <v>#DIV/0!</v>
      </c>
      <c r="AC3943" s="199"/>
      <c r="AD3943" s="200"/>
      <c r="AE3943" s="200"/>
      <c r="AF3943" s="200"/>
      <c r="AG3943" s="200"/>
      <c r="AH3943" s="200"/>
      <c r="AI3943" s="200"/>
      <c r="AJ3943" s="200"/>
      <c r="AK3943" s="201"/>
      <c r="AL3943" s="200"/>
      <c r="AM3943" s="202"/>
    </row>
    <row r="3944" spans="1:39" s="6" customFormat="1" outlineLevel="1">
      <c r="B3944" s="116"/>
      <c r="C3944" s="35"/>
      <c r="D3944" s="36"/>
      <c r="E3944" s="36"/>
      <c r="F3944" s="36"/>
      <c r="G3944" s="36"/>
      <c r="H3944" s="37"/>
      <c r="I3944" s="38" t="s">
        <v>26</v>
      </c>
      <c r="J3944" s="21">
        <f>MIN(J3923:J3924,J3926,J3928,J3930,J3932,J3934,J3936,J3938,J3940)</f>
        <v>0</v>
      </c>
      <c r="K3944" s="21">
        <f t="shared" ref="K3944:AB3944" si="17453">MIN(K3923:K3924,K3926,K3928,K3930,K3932,K3934,K3936,K3938,K3940)</f>
        <v>0</v>
      </c>
      <c r="L3944" s="21">
        <f t="shared" si="17453"/>
        <v>0</v>
      </c>
      <c r="M3944" s="21">
        <f t="shared" si="17453"/>
        <v>0</v>
      </c>
      <c r="N3944" s="21">
        <f t="shared" si="17453"/>
        <v>0</v>
      </c>
      <c r="O3944" s="21">
        <f t="shared" si="17453"/>
        <v>0</v>
      </c>
      <c r="P3944" s="21">
        <f t="shared" si="17453"/>
        <v>0</v>
      </c>
      <c r="Q3944" s="21">
        <f t="shared" si="17453"/>
        <v>0</v>
      </c>
      <c r="R3944" s="21">
        <f t="shared" si="17453"/>
        <v>0</v>
      </c>
      <c r="S3944" s="21">
        <f t="shared" si="17453"/>
        <v>0</v>
      </c>
      <c r="T3944" s="21">
        <f t="shared" si="17453"/>
        <v>0</v>
      </c>
      <c r="U3944" s="21">
        <f t="shared" si="17453"/>
        <v>0</v>
      </c>
      <c r="V3944" s="21">
        <f t="shared" si="17453"/>
        <v>0</v>
      </c>
      <c r="W3944" s="21">
        <f t="shared" si="17453"/>
        <v>0</v>
      </c>
      <c r="X3944" s="21" t="e">
        <f t="shared" si="17453"/>
        <v>#DIV/0!</v>
      </c>
      <c r="Y3944" s="21">
        <f t="shared" si="17453"/>
        <v>0</v>
      </c>
      <c r="Z3944" s="21">
        <f t="shared" si="17453"/>
        <v>0</v>
      </c>
      <c r="AA3944" s="21">
        <f t="shared" si="17453"/>
        <v>0</v>
      </c>
      <c r="AB3944" s="21">
        <f t="shared" si="17453"/>
        <v>0</v>
      </c>
      <c r="AC3944" s="199"/>
      <c r="AD3944" s="200"/>
      <c r="AE3944" s="200"/>
      <c r="AF3944" s="200"/>
      <c r="AG3944" s="200"/>
      <c r="AH3944" s="200"/>
      <c r="AI3944" s="200"/>
      <c r="AJ3944" s="200"/>
      <c r="AK3944" s="201"/>
      <c r="AL3944" s="200"/>
      <c r="AM3944" s="202"/>
    </row>
    <row r="3945" spans="1:39" s="6" customFormat="1" outlineLevel="1">
      <c r="B3945" s="116"/>
      <c r="C3945" s="35"/>
      <c r="D3945" s="36"/>
      <c r="E3945" s="36"/>
      <c r="F3945" s="36"/>
      <c r="G3945" s="36"/>
      <c r="H3945" s="37"/>
      <c r="I3945" s="38" t="s">
        <v>25</v>
      </c>
      <c r="J3945" s="21">
        <f>MAX(J3923:J3924,J3926,J3928,J3930,J3932,J3934,J3936,J3938,J3940)</f>
        <v>0</v>
      </c>
      <c r="K3945" s="21">
        <f t="shared" ref="K3945:AB3945" si="17454">MAX(K3923:K3924,K3926,K3928,K3930,K3932,K3934,K3936,K3938,K3940)</f>
        <v>0</v>
      </c>
      <c r="L3945" s="21">
        <f t="shared" si="17454"/>
        <v>0</v>
      </c>
      <c r="M3945" s="21">
        <f t="shared" si="17454"/>
        <v>0</v>
      </c>
      <c r="N3945" s="21">
        <f t="shared" si="17454"/>
        <v>0</v>
      </c>
      <c r="O3945" s="21">
        <f t="shared" si="17454"/>
        <v>0</v>
      </c>
      <c r="P3945" s="21">
        <f t="shared" si="17454"/>
        <v>0</v>
      </c>
      <c r="Q3945" s="21">
        <f t="shared" si="17454"/>
        <v>0</v>
      </c>
      <c r="R3945" s="21">
        <f t="shared" si="17454"/>
        <v>0</v>
      </c>
      <c r="S3945" s="21">
        <f t="shared" si="17454"/>
        <v>0</v>
      </c>
      <c r="T3945" s="21">
        <f t="shared" si="17454"/>
        <v>0</v>
      </c>
      <c r="U3945" s="21">
        <f t="shared" si="17454"/>
        <v>0</v>
      </c>
      <c r="V3945" s="21">
        <f t="shared" si="17454"/>
        <v>0</v>
      </c>
      <c r="W3945" s="21">
        <f t="shared" si="17454"/>
        <v>0</v>
      </c>
      <c r="X3945" s="21" t="e">
        <f t="shared" si="17454"/>
        <v>#DIV/0!</v>
      </c>
      <c r="Y3945" s="21">
        <f t="shared" si="17454"/>
        <v>0</v>
      </c>
      <c r="Z3945" s="21">
        <f t="shared" si="17454"/>
        <v>0</v>
      </c>
      <c r="AA3945" s="21">
        <f t="shared" si="17454"/>
        <v>0</v>
      </c>
      <c r="AB3945" s="21">
        <f t="shared" si="17454"/>
        <v>0</v>
      </c>
      <c r="AC3945" s="199"/>
      <c r="AD3945" s="200"/>
      <c r="AE3945" s="200"/>
      <c r="AF3945" s="200"/>
      <c r="AG3945" s="200"/>
      <c r="AH3945" s="200"/>
      <c r="AI3945" s="200"/>
      <c r="AJ3945" s="200"/>
      <c r="AK3945" s="201"/>
      <c r="AL3945" s="200"/>
      <c r="AM3945" s="202"/>
    </row>
    <row r="3946" spans="1:39" s="6" customFormat="1" outlineLevel="1">
      <c r="B3946" s="116"/>
      <c r="C3946" s="35"/>
      <c r="D3946" s="36"/>
      <c r="E3946" s="36"/>
      <c r="F3946" s="36"/>
      <c r="G3946" s="36"/>
      <c r="H3946" s="37"/>
      <c r="I3946" s="38"/>
      <c r="J3946" s="21"/>
      <c r="K3946" s="21"/>
      <c r="L3946" s="21"/>
      <c r="M3946" s="21"/>
      <c r="N3946" s="21"/>
      <c r="O3946" s="21"/>
      <c r="P3946" s="21"/>
      <c r="Q3946" s="21"/>
      <c r="R3946" s="21"/>
      <c r="S3946" s="21"/>
      <c r="T3946" s="21"/>
      <c r="U3946" s="21"/>
      <c r="V3946" s="21"/>
      <c r="W3946" s="21"/>
      <c r="X3946" s="21"/>
      <c r="Y3946" s="21"/>
      <c r="Z3946" s="21"/>
      <c r="AA3946" s="21"/>
      <c r="AB3946" s="21"/>
      <c r="AC3946" s="200"/>
      <c r="AD3946" s="200"/>
      <c r="AE3946" s="200"/>
      <c r="AF3946" s="200"/>
      <c r="AG3946" s="200"/>
      <c r="AH3946" s="200"/>
      <c r="AI3946" s="200"/>
      <c r="AJ3946" s="200"/>
      <c r="AK3946" s="200"/>
      <c r="AL3946" s="200"/>
      <c r="AM3946" s="202"/>
    </row>
    <row r="3947" spans="1:39" s="31" customFormat="1" ht="16.5" outlineLevel="1" thickBot="1">
      <c r="B3947" s="117"/>
      <c r="C3947" s="39"/>
      <c r="D3947" s="40"/>
      <c r="E3947" s="40"/>
      <c r="F3947" s="40"/>
      <c r="G3947" s="40"/>
      <c r="H3947" s="41"/>
      <c r="I3947" s="42"/>
      <c r="J3947" s="43"/>
      <c r="K3947" s="43"/>
      <c r="L3947" s="43"/>
      <c r="M3947" s="43"/>
      <c r="N3947" s="43"/>
      <c r="O3947" s="43"/>
      <c r="P3947" s="43"/>
      <c r="Q3947" s="43"/>
      <c r="R3947" s="43"/>
      <c r="S3947" s="43"/>
      <c r="T3947" s="43"/>
      <c r="U3947" s="43"/>
      <c r="V3947" s="43"/>
      <c r="W3947" s="43"/>
      <c r="X3947" s="43"/>
      <c r="Y3947" s="43"/>
      <c r="Z3947" s="43"/>
      <c r="AA3947" s="43"/>
      <c r="AB3947" s="43"/>
      <c r="AC3947" s="204"/>
      <c r="AD3947" s="204"/>
      <c r="AE3947" s="204"/>
      <c r="AF3947" s="204"/>
      <c r="AG3947" s="204"/>
      <c r="AH3947" s="204"/>
      <c r="AI3947" s="204"/>
      <c r="AJ3947" s="204"/>
      <c r="AK3947" s="204"/>
      <c r="AL3947" s="204"/>
      <c r="AM3947" s="205"/>
    </row>
    <row r="3948" spans="1:39" customFormat="1">
      <c r="B3948" s="118"/>
      <c r="C3948" s="28"/>
      <c r="D3948" s="19"/>
      <c r="E3948" s="19"/>
      <c r="F3948" s="19"/>
      <c r="G3948" s="19"/>
      <c r="H3948" s="29"/>
      <c r="I3948" s="20"/>
      <c r="J3948" s="30"/>
      <c r="K3948" s="30"/>
      <c r="L3948" s="30"/>
      <c r="M3948" s="30"/>
      <c r="N3948" s="30"/>
      <c r="O3948" s="30"/>
      <c r="P3948" s="30"/>
      <c r="Q3948" s="30"/>
      <c r="R3948" s="30"/>
      <c r="S3948" s="30"/>
      <c r="T3948" s="30"/>
      <c r="U3948" s="30"/>
      <c r="V3948" s="30"/>
      <c r="W3948" s="30"/>
      <c r="X3948" s="30"/>
      <c r="Y3948" s="30"/>
      <c r="Z3948" s="30"/>
      <c r="AA3948" s="30"/>
      <c r="AB3948" s="30"/>
      <c r="AC3948" s="206"/>
      <c r="AD3948" s="206"/>
      <c r="AE3948" s="206"/>
      <c r="AF3948" s="206"/>
      <c r="AG3948" s="206"/>
      <c r="AH3948" s="206"/>
      <c r="AI3948" s="206"/>
      <c r="AJ3948" s="206"/>
      <c r="AK3948" s="206"/>
      <c r="AL3948" s="206"/>
      <c r="AM3948" s="207"/>
    </row>
    <row r="3949" spans="1:39" customFormat="1" outlineLevel="1">
      <c r="B3949" s="114" t="s">
        <v>41</v>
      </c>
      <c r="C3949" s="28"/>
      <c r="D3949" s="19"/>
      <c r="E3949" s="19"/>
      <c r="F3949" s="19"/>
      <c r="G3949" s="19"/>
      <c r="H3949" s="29"/>
      <c r="I3949" s="20"/>
      <c r="J3949" s="30"/>
      <c r="K3949" s="30"/>
      <c r="L3949" s="30"/>
      <c r="M3949" s="30"/>
      <c r="N3949" s="30"/>
      <c r="O3949" s="30"/>
      <c r="P3949" s="30"/>
      <c r="Q3949" s="30"/>
      <c r="R3949" s="30"/>
      <c r="S3949" s="30"/>
      <c r="T3949" s="30"/>
      <c r="U3949" s="30"/>
      <c r="V3949" s="30"/>
      <c r="W3949" s="30"/>
      <c r="X3949" s="30"/>
      <c r="Y3949" s="30"/>
      <c r="Z3949" s="30"/>
      <c r="AA3949" s="30"/>
      <c r="AB3949" s="30"/>
      <c r="AC3949" s="206"/>
      <c r="AD3949" s="206"/>
      <c r="AE3949" s="206"/>
      <c r="AF3949" s="206"/>
      <c r="AG3949" s="206"/>
      <c r="AH3949" s="206"/>
      <c r="AI3949" s="206"/>
      <c r="AJ3949" s="206"/>
      <c r="AK3949" s="206"/>
      <c r="AL3949" s="206"/>
      <c r="AM3949" s="207"/>
    </row>
    <row r="3950" spans="1:39" customFormat="1" outlineLevel="1">
      <c r="A3950" t="str">
        <f>B3950&amp;C3950</f>
        <v>Surname, Forename1</v>
      </c>
      <c r="B3950" s="255" t="s">
        <v>28</v>
      </c>
      <c r="C3950" s="122">
        <v>1</v>
      </c>
      <c r="D3950" s="26" t="s">
        <v>22</v>
      </c>
      <c r="E3950" s="103"/>
      <c r="F3950" s="103"/>
      <c r="G3950" s="103"/>
      <c r="H3950" s="16"/>
      <c r="I3950" s="16"/>
      <c r="J3950" s="17"/>
      <c r="K3950" s="94"/>
      <c r="L3950" s="94"/>
      <c r="M3950" s="94"/>
      <c r="N3950" s="94"/>
      <c r="O3950" s="94"/>
      <c r="P3950" s="94"/>
      <c r="Q3950" s="17">
        <f>SUM(K3950:P3950)</f>
        <v>0</v>
      </c>
      <c r="R3950" s="94"/>
      <c r="S3950" s="94"/>
      <c r="T3950" s="17">
        <f>SUM(R3950:S3950)</f>
        <v>0</v>
      </c>
      <c r="U3950" s="17"/>
      <c r="V3950" s="94"/>
      <c r="W3950" s="17"/>
      <c r="X3950" s="94" t="e">
        <f>AVERAGE(V3950:W3950)</f>
        <v>#DIV/0!</v>
      </c>
      <c r="Y3950" s="17"/>
      <c r="Z3950" s="17"/>
      <c r="AA3950" s="17"/>
      <c r="AB3950" s="17"/>
      <c r="AC3950" s="190">
        <f>IF(J3950&lt;&gt;0,INT(25.4347*POWER((18-J3950),1.81)),0)</f>
        <v>0</v>
      </c>
      <c r="AD3950" s="190">
        <f>IF(Q3950&lt;&gt;0,INT(0.14354*POWER(((10*Q3950)-220),1.4)),0)</f>
        <v>0</v>
      </c>
      <c r="AE3950" s="190">
        <f>IF(T3950&lt;&gt;0,INT(51.39*POWER((T3950-1.5),1.05)),0)</f>
        <v>0</v>
      </c>
      <c r="AF3950" s="190">
        <f>IF(U3950&lt;&gt;0,INT(0.8465*POWER(((100*U3950)-75),1.42)),0)</f>
        <v>0</v>
      </c>
      <c r="AG3950" s="190" t="e">
        <f>IF(X3950&lt;&gt;0,INT(1.53775*POWER((82-X3950),1.81)),0)</f>
        <v>#DIV/0!</v>
      </c>
      <c r="AH3950" s="190">
        <f>IF(Y3950&lt;&gt;0,INT(5.74352*POWER((28.5-Y3950),1.92)),0)</f>
        <v>0</v>
      </c>
      <c r="AI3950" s="190">
        <f>IF(Z3950&lt;&gt;0,INT(12.91*POWER((Z3950-4),1.1)),0)</f>
        <v>0</v>
      </c>
      <c r="AJ3950" s="190">
        <f>IF(AA3950&lt;&gt;0,INT(0.2797*POWER(((100*AA3950)),1.35)),0)</f>
        <v>0</v>
      </c>
      <c r="AK3950" s="208">
        <v>0</v>
      </c>
      <c r="AL3950" s="208">
        <v>7</v>
      </c>
      <c r="AM3950" s="193" t="e">
        <f>SUM(AC3950:AK3950)</f>
        <v>#DIV/0!</v>
      </c>
    </row>
    <row r="3951" spans="1:39" customFormat="1" outlineLevel="1">
      <c r="A3951" t="str">
        <f>B3950&amp;C3951</f>
        <v>Surname, Forename2</v>
      </c>
      <c r="B3951" s="256"/>
      <c r="C3951" s="123">
        <v>2</v>
      </c>
      <c r="D3951" s="26" t="s">
        <v>22</v>
      </c>
      <c r="E3951" s="103"/>
      <c r="F3951" s="103"/>
      <c r="G3951" s="103"/>
      <c r="H3951" s="15"/>
      <c r="I3951" s="16"/>
      <c r="J3951" s="17"/>
      <c r="K3951" s="94"/>
      <c r="L3951" s="94"/>
      <c r="M3951" s="94"/>
      <c r="N3951" s="94"/>
      <c r="O3951" s="94"/>
      <c r="P3951" s="94"/>
      <c r="Q3951" s="17" t="str">
        <f>IF(SUM(K3951:P3951)=0,"",SUM(K3951:P3951))</f>
        <v/>
      </c>
      <c r="R3951" s="94"/>
      <c r="S3951" s="94"/>
      <c r="T3951" s="17" t="str">
        <f>IF(SUM(R3951:S3951)=0,"",SUM(R3951:S3951))</f>
        <v/>
      </c>
      <c r="U3951" s="17"/>
      <c r="V3951" s="94"/>
      <c r="W3951" s="17"/>
      <c r="X3951" s="94" t="str">
        <f>IFERROR(AVERAGE(V3951:W3951),"")</f>
        <v/>
      </c>
      <c r="Y3951" s="17"/>
      <c r="Z3951" s="17"/>
      <c r="AA3951" s="71"/>
      <c r="AB3951" s="17"/>
      <c r="AC3951" s="190" t="str">
        <f>IF(J3951="","",IF(J3951&lt;&gt;0,INT(25.4347*POWER((18-J3951),1.81)),0))</f>
        <v/>
      </c>
      <c r="AD3951" s="190" t="str">
        <f>IFERROR(IF(Q3951&lt;&gt;0,INT(0.14354*POWER(((10*Q3951)-220),1.4)),0),"")</f>
        <v/>
      </c>
      <c r="AE3951" s="190" t="str">
        <f>IFERROR(IF(T3951&lt;&gt;0,INT(51.39*POWER((T3951-1.5),1.05)),0),"")</f>
        <v/>
      </c>
      <c r="AF3951" s="190">
        <f>IF(U3951&lt;&gt;0,INT(0.8465*POWER(((100*U3951)-75),1.42)),0)</f>
        <v>0</v>
      </c>
      <c r="AG3951" s="190" t="str">
        <f>IFERROR(IF(X3951&lt;&gt;0,INT(1.53775*POWER((82-X3951),1.81)),0),"")</f>
        <v/>
      </c>
      <c r="AH3951" s="190" t="str">
        <f>IF(Y3951="","",IF(Y3951&lt;&gt;0,INT(5.74352*POWER((28.5-Y3951),1.92)),0))</f>
        <v/>
      </c>
      <c r="AI3951" s="190">
        <f>IF(Z3951&lt;&gt;0,INT(12.91*POWER((Z3951-4),1.1)),0)</f>
        <v>0</v>
      </c>
      <c r="AJ3951" s="190" t="str">
        <f>IF(AA3951="","",IF(AA3951&lt;&gt;0,INT(0.2797*POWER(((100*AA3951)),1.35)),0))</f>
        <v/>
      </c>
      <c r="AK3951" s="191" t="str">
        <f>IF(AB3951="","",IF(AB3951&lt;&gt;0,INT(100.14*POWER((AB3951-1),1.08)),0))</f>
        <v/>
      </c>
      <c r="AL3951" s="192">
        <f>COUNT(J3951,Q3951,T3951,X3951,Y3951,AA3951,AB3951)</f>
        <v>0</v>
      </c>
      <c r="AM3951" s="193" t="str">
        <f>IF(AL3951=0,"",SUM(AC3951:AK3951))</f>
        <v/>
      </c>
    </row>
    <row r="3952" spans="1:39" customFormat="1" outlineLevel="1">
      <c r="B3952" s="256"/>
      <c r="C3952" s="124" t="s">
        <v>65</v>
      </c>
      <c r="D3952" s="103"/>
      <c r="E3952" s="103"/>
      <c r="F3952" s="103"/>
      <c r="G3952" s="103"/>
      <c r="H3952" s="104"/>
      <c r="I3952" s="105"/>
      <c r="J3952" s="107" t="str">
        <f>IFERROR((J3950-J3951)/J3951*100%,"")</f>
        <v/>
      </c>
      <c r="K3952" s="107" t="str">
        <f>IFERROR((K3951-K3950)/K3951*100%,"")</f>
        <v/>
      </c>
      <c r="L3952" s="107" t="str">
        <f t="shared" ref="L3952:S3952" si="17455">IFERROR((L3951-L3950)/L3951*100%,"")</f>
        <v/>
      </c>
      <c r="M3952" s="107" t="str">
        <f t="shared" si="17455"/>
        <v/>
      </c>
      <c r="N3952" s="107" t="str">
        <f t="shared" si="17455"/>
        <v/>
      </c>
      <c r="O3952" s="107" t="str">
        <f t="shared" si="17455"/>
        <v/>
      </c>
      <c r="P3952" s="107" t="str">
        <f t="shared" si="17455"/>
        <v/>
      </c>
      <c r="Q3952" s="107" t="str">
        <f t="shared" si="17455"/>
        <v/>
      </c>
      <c r="R3952" s="107" t="str">
        <f t="shared" si="17455"/>
        <v/>
      </c>
      <c r="S3952" s="107" t="str">
        <f t="shared" si="17455"/>
        <v/>
      </c>
      <c r="T3952" s="107" t="str">
        <f>IFERROR((T3951-T3950)/T3951*100%,"")</f>
        <v/>
      </c>
      <c r="U3952" s="107" t="str">
        <f t="shared" ref="U3952" si="17456">IFERROR((U3951-U3950)/U3951*100%,"")</f>
        <v/>
      </c>
      <c r="V3952" s="107" t="str">
        <f>IFERROR((V3950-V3951)/V3951*100%,"")</f>
        <v/>
      </c>
      <c r="W3952" s="107" t="str">
        <f>IFERROR((W3950-W3951)/W3951*100%,"")</f>
        <v/>
      </c>
      <c r="X3952" s="107" t="str">
        <f>IFERROR((X3950-X3951)/X3951*100%,"")</f>
        <v/>
      </c>
      <c r="Y3952" s="107" t="str">
        <f>IFERROR((Y3950-Y3951)/Y3951*100%,"")</f>
        <v/>
      </c>
      <c r="Z3952" s="107" t="str">
        <f t="shared" ref="Z3952:AB3952" si="17457">IFERROR((Z3951-Z3950)/Z3951*100%,"")</f>
        <v/>
      </c>
      <c r="AA3952" s="107" t="str">
        <f t="shared" si="17457"/>
        <v/>
      </c>
      <c r="AB3952" s="107" t="str">
        <f t="shared" si="17457"/>
        <v/>
      </c>
      <c r="AC3952" s="194" t="str">
        <f t="shared" ref="AC3952" si="17458">IFERROR((AC3951-AC3950)/AC3951*100%,"")</f>
        <v/>
      </c>
      <c r="AD3952" s="194" t="str">
        <f t="shared" ref="AD3952" si="17459">IFERROR((AD3951-AD3950)/AD3951*100%,"")</f>
        <v/>
      </c>
      <c r="AE3952" s="194" t="str">
        <f t="shared" ref="AE3952" si="17460">IFERROR((AE3951-AE3950)/AE3951*100%,"")</f>
        <v/>
      </c>
      <c r="AF3952" s="194" t="str">
        <f t="shared" ref="AF3952" si="17461">IFERROR((AF3951-AF3950)/AF3951*100%,"")</f>
        <v/>
      </c>
      <c r="AG3952" s="194" t="str">
        <f t="shared" ref="AG3952" si="17462">IFERROR((AG3951-AG3950)/AG3951*100%,"")</f>
        <v/>
      </c>
      <c r="AH3952" s="194" t="str">
        <f t="shared" ref="AH3952" si="17463">IFERROR((AH3951-AH3950)/AH3951*100%,"")</f>
        <v/>
      </c>
      <c r="AI3952" s="194" t="str">
        <f t="shared" ref="AI3952" si="17464">IFERROR((AI3951-AI3950)/AI3951*100%,"")</f>
        <v/>
      </c>
      <c r="AJ3952" s="194" t="str">
        <f t="shared" ref="AJ3952" si="17465">IFERROR((AJ3951-AJ3950)/AJ3951*100%,"")</f>
        <v/>
      </c>
      <c r="AK3952" s="194" t="str">
        <f t="shared" ref="AK3952" si="17466">IFERROR((AK3951-AK3950)/AK3951*100%,"")</f>
        <v/>
      </c>
      <c r="AL3952" s="194" t="str">
        <f t="shared" ref="AL3952:AM3952" si="17467">IFERROR((AL3951-AL3950)/AL3951*100%,"")</f>
        <v/>
      </c>
      <c r="AM3952" s="228" t="str">
        <f t="shared" si="17467"/>
        <v/>
      </c>
    </row>
    <row r="3953" spans="1:39" customFormat="1" outlineLevel="1">
      <c r="A3953" t="str">
        <f>B3950&amp;C3953</f>
        <v>Surname, Forename3</v>
      </c>
      <c r="B3953" s="256"/>
      <c r="C3953" s="123">
        <v>3</v>
      </c>
      <c r="D3953" s="26" t="s">
        <v>22</v>
      </c>
      <c r="E3953" s="103"/>
      <c r="F3953" s="103"/>
      <c r="G3953" s="103"/>
      <c r="H3953" s="15"/>
      <c r="I3953" s="16"/>
      <c r="J3953" s="17"/>
      <c r="K3953" s="94"/>
      <c r="L3953" s="94"/>
      <c r="M3953" s="94"/>
      <c r="N3953" s="94"/>
      <c r="O3953" s="94"/>
      <c r="P3953" s="94"/>
      <c r="Q3953" s="17" t="str">
        <f>IF(SUM(K3953:P3953)=0,"",SUM(K3953:P3953))</f>
        <v/>
      </c>
      <c r="R3953" s="94"/>
      <c r="S3953" s="94"/>
      <c r="T3953" s="17" t="str">
        <f>IF(SUM(R3953:S3953)=0,"",SUM(R3953:S3953))</f>
        <v/>
      </c>
      <c r="U3953" s="17"/>
      <c r="V3953" s="94"/>
      <c r="W3953" s="17"/>
      <c r="X3953" s="94" t="str">
        <f>IFERROR(AVERAGE(V3953:W3953),"")</f>
        <v/>
      </c>
      <c r="Y3953" s="17"/>
      <c r="Z3953" s="17"/>
      <c r="AA3953" s="71"/>
      <c r="AB3953" s="17"/>
      <c r="AC3953" s="190" t="str">
        <f>IF(J3953="","",IF(J3953&lt;&gt;0,INT(25.4347*POWER((18-J3953),1.81)),0))</f>
        <v/>
      </c>
      <c r="AD3953" s="190" t="str">
        <f>IFERROR(IF(Q3953&lt;&gt;0,INT(0.14354*POWER(((10*Q3953)-220),1.4)),0),"")</f>
        <v/>
      </c>
      <c r="AE3953" s="190" t="str">
        <f>IFERROR(IF(T3953&lt;&gt;0,INT(51.39*POWER((T3953-1.5),1.05)),0),"")</f>
        <v/>
      </c>
      <c r="AF3953" s="190">
        <f>IF(U3953&lt;&gt;0,INT(0.8465*POWER(((100*U3953)-75),1.42)),0)</f>
        <v>0</v>
      </c>
      <c r="AG3953" s="190" t="str">
        <f>IFERROR(IF(X3953&lt;&gt;0,INT(1.53775*POWER((82-X3953),1.81)),0),"")</f>
        <v/>
      </c>
      <c r="AH3953" s="190" t="str">
        <f>IF(Y3953="","",IF(Y3953&lt;&gt;0,INT(5.74352*POWER((28.5-Y3953),1.92)),0))</f>
        <v/>
      </c>
      <c r="AI3953" s="190">
        <f>IF(Z3953&lt;&gt;0,INT(12.91*POWER((Z3953-4),1.1)),0)</f>
        <v>0</v>
      </c>
      <c r="AJ3953" s="190" t="str">
        <f>IF(AA3953="","",IF(AA3953&lt;&gt;0,INT(0.2797*POWER(((100*AA3953)),1.35)),0))</f>
        <v/>
      </c>
      <c r="AK3953" s="191" t="str">
        <f>IF(AB3953="","",IF(AB3953&lt;&gt;0,INT(100.14*POWER((AB3953-1),1.08)),0))</f>
        <v/>
      </c>
      <c r="AL3953" s="192">
        <f>COUNT(J3953,Q3953,T3953,X3953,Y3953,AA3953,AB3953)</f>
        <v>0</v>
      </c>
      <c r="AM3953" s="193" t="str">
        <f>IF(AL3953=0,"",SUM(AC3953:AK3953))</f>
        <v/>
      </c>
    </row>
    <row r="3954" spans="1:39" customFormat="1" outlineLevel="1">
      <c r="B3954" s="256"/>
      <c r="C3954" s="124" t="s">
        <v>65</v>
      </c>
      <c r="D3954" s="103"/>
      <c r="E3954" s="103"/>
      <c r="F3954" s="103"/>
      <c r="G3954" s="103"/>
      <c r="H3954" s="104"/>
      <c r="I3954" s="105"/>
      <c r="J3954" s="107" t="str">
        <f>IFERROR((J3951-J3953)/J3953*100%,"")</f>
        <v/>
      </c>
      <c r="K3954" s="107" t="str">
        <f t="shared" ref="K3954:T3954" si="17468">IFERROR((K3953-K3951)/K3953*100%,"")</f>
        <v/>
      </c>
      <c r="L3954" s="107" t="str">
        <f t="shared" si="17468"/>
        <v/>
      </c>
      <c r="M3954" s="107" t="str">
        <f t="shared" si="17468"/>
        <v/>
      </c>
      <c r="N3954" s="107" t="str">
        <f t="shared" si="17468"/>
        <v/>
      </c>
      <c r="O3954" s="107" t="str">
        <f t="shared" si="17468"/>
        <v/>
      </c>
      <c r="P3954" s="107" t="str">
        <f t="shared" si="17468"/>
        <v/>
      </c>
      <c r="Q3954" s="107" t="str">
        <f t="shared" si="17468"/>
        <v/>
      </c>
      <c r="R3954" s="107" t="str">
        <f t="shared" si="17468"/>
        <v/>
      </c>
      <c r="S3954" s="107" t="str">
        <f t="shared" si="17468"/>
        <v/>
      </c>
      <c r="T3954" s="107" t="str">
        <f t="shared" si="17468"/>
        <v/>
      </c>
      <c r="U3954" s="107" t="str">
        <f t="shared" ref="U3954" si="17469">IFERROR((U3953-U3952)/U3953*100%,"")</f>
        <v/>
      </c>
      <c r="V3954" s="107" t="str">
        <f>IFERROR((V3951-V3953)/V3953*100%,"")</f>
        <v/>
      </c>
      <c r="W3954" s="107" t="str">
        <f>IFERROR((W3951-W3953)/W3953*100%,"")</f>
        <v/>
      </c>
      <c r="X3954" s="107" t="str">
        <f>IFERROR((X3951-X3953)/X3953*100%,"")</f>
        <v/>
      </c>
      <c r="Y3954" s="107" t="str">
        <f>IFERROR((Y3951-Y3953)/Y3953*100%,"")</f>
        <v/>
      </c>
      <c r="Z3954" s="107" t="str">
        <f t="shared" ref="Z3954" si="17470">IFERROR((Z3953-Z3952)/Z3953*100%,"")</f>
        <v/>
      </c>
      <c r="AA3954" s="107" t="str">
        <f>IFERROR((AA3953-AA3951)/AA3953*100%,"")</f>
        <v/>
      </c>
      <c r="AB3954" s="107" t="str">
        <f>IFERROR((AB3953-AB3951)/AB3953*100%,"")</f>
        <v/>
      </c>
      <c r="AC3954" s="194" t="str">
        <f t="shared" ref="AC3954" si="17471">IFERROR((AC3953-AC3952)/AC3953*100%,"")</f>
        <v/>
      </c>
      <c r="AD3954" s="194" t="str">
        <f t="shared" ref="AD3954" si="17472">IFERROR((AD3953-AD3952)/AD3953*100%,"")</f>
        <v/>
      </c>
      <c r="AE3954" s="194" t="str">
        <f t="shared" ref="AE3954" si="17473">IFERROR((AE3953-AE3952)/AE3953*100%,"")</f>
        <v/>
      </c>
      <c r="AF3954" s="194" t="str">
        <f t="shared" ref="AF3954" si="17474">IFERROR((AF3953-AF3952)/AF3953*100%,"")</f>
        <v/>
      </c>
      <c r="AG3954" s="194" t="str">
        <f t="shared" ref="AG3954" si="17475">IFERROR((AG3953-AG3952)/AG3953*100%,"")</f>
        <v/>
      </c>
      <c r="AH3954" s="194" t="str">
        <f t="shared" ref="AH3954" si="17476">IFERROR((AH3953-AH3952)/AH3953*100%,"")</f>
        <v/>
      </c>
      <c r="AI3954" s="194" t="str">
        <f t="shared" ref="AI3954" si="17477">IFERROR((AI3953-AI3952)/AI3953*100%,"")</f>
        <v/>
      </c>
      <c r="AJ3954" s="194" t="str">
        <f t="shared" ref="AJ3954" si="17478">IFERROR((AJ3953-AJ3952)/AJ3953*100%,"")</f>
        <v/>
      </c>
      <c r="AK3954" s="194" t="str">
        <f t="shared" ref="AK3954" si="17479">IFERROR((AK3953-AK3952)/AK3953*100%,"")</f>
        <v/>
      </c>
      <c r="AL3954" s="194" t="str">
        <f t="shared" ref="AL3954" si="17480">IFERROR((AL3953-AL3952)/AL3953*100%,"")</f>
        <v/>
      </c>
      <c r="AM3954" s="227" t="str">
        <f>IFERROR((AM3953-AM3951)/AM3953*100%,"")</f>
        <v/>
      </c>
    </row>
    <row r="3955" spans="1:39" customFormat="1" outlineLevel="1">
      <c r="A3955" t="str">
        <f>B3950&amp;C3955</f>
        <v>Surname, Forename4</v>
      </c>
      <c r="B3955" s="256"/>
      <c r="C3955" s="123">
        <v>4</v>
      </c>
      <c r="D3955" s="26" t="s">
        <v>22</v>
      </c>
      <c r="E3955" s="103"/>
      <c r="F3955" s="103"/>
      <c r="G3955" s="103"/>
      <c r="H3955" s="15"/>
      <c r="I3955" s="16"/>
      <c r="J3955" s="17"/>
      <c r="K3955" s="94"/>
      <c r="L3955" s="94"/>
      <c r="M3955" s="94"/>
      <c r="N3955" s="94"/>
      <c r="O3955" s="94"/>
      <c r="P3955" s="94"/>
      <c r="Q3955" s="17" t="str">
        <f>IF(SUM(K3955:P3955)=0,"",SUM(K3955:P3955))</f>
        <v/>
      </c>
      <c r="R3955" s="94"/>
      <c r="S3955" s="94"/>
      <c r="T3955" s="17" t="str">
        <f>IF(SUM(R3955:S3955)=0,"",SUM(R3955:S3955))</f>
        <v/>
      </c>
      <c r="U3955" s="17"/>
      <c r="V3955" s="94"/>
      <c r="W3955" s="17"/>
      <c r="X3955" s="94" t="str">
        <f>IFERROR(AVERAGE(V3955:W3955),"")</f>
        <v/>
      </c>
      <c r="Y3955" s="17"/>
      <c r="Z3955" s="17"/>
      <c r="AA3955" s="71"/>
      <c r="AB3955" s="17"/>
      <c r="AC3955" s="190" t="str">
        <f>IF(J3955="","",IF(J3955&lt;&gt;0,INT(25.4347*POWER((18-J3955),1.81)),0))</f>
        <v/>
      </c>
      <c r="AD3955" s="190" t="str">
        <f>IFERROR(IF(Q3955&lt;&gt;0,INT(0.14354*POWER(((10*Q3955)-220),1.4)),0),"")</f>
        <v/>
      </c>
      <c r="AE3955" s="190" t="str">
        <f>IFERROR(IF(T3955&lt;&gt;0,INT(51.39*POWER((T3955-1.5),1.05)),0),"")</f>
        <v/>
      </c>
      <c r="AF3955" s="190">
        <f>IF(U3955&lt;&gt;0,INT(0.8465*POWER(((100*U3955)-75),1.42)),0)</f>
        <v>0</v>
      </c>
      <c r="AG3955" s="190" t="str">
        <f>IFERROR(IF(X3955&lt;&gt;0,INT(1.53775*POWER((82-X3955),1.81)),0),"")</f>
        <v/>
      </c>
      <c r="AH3955" s="190" t="str">
        <f>IF(Y3955="","",IF(Y3955&lt;&gt;0,INT(5.74352*POWER((28.5-Y3955),1.92)),0))</f>
        <v/>
      </c>
      <c r="AI3955" s="190">
        <f>IF(Z3955&lt;&gt;0,INT(12.91*POWER((Z3955-4),1.1)),0)</f>
        <v>0</v>
      </c>
      <c r="AJ3955" s="190" t="str">
        <f>IF(AA3955="","",IF(AA3955&lt;&gt;0,INT(0.2797*POWER(((100*AA3955)),1.35)),0))</f>
        <v/>
      </c>
      <c r="AK3955" s="191" t="str">
        <f>IF(AB3955="","",IF(AB3955&lt;&gt;0,INT(100.14*POWER((AB3955-1),1.08)),0))</f>
        <v/>
      </c>
      <c r="AL3955" s="192">
        <f>COUNT(J3955,Q3955,T3955,X3955,Y3955,AA3955,AB3955)</f>
        <v>0</v>
      </c>
      <c r="AM3955" s="193" t="str">
        <f>IF(AL3955=0,"",SUM(AC3955:AK3955))</f>
        <v/>
      </c>
    </row>
    <row r="3956" spans="1:39" customFormat="1" outlineLevel="1">
      <c r="B3956" s="256"/>
      <c r="C3956" s="124" t="s">
        <v>65</v>
      </c>
      <c r="D3956" s="103"/>
      <c r="E3956" s="103"/>
      <c r="F3956" s="103"/>
      <c r="G3956" s="103"/>
      <c r="H3956" s="104"/>
      <c r="I3956" s="105"/>
      <c r="J3956" s="107" t="str">
        <f>IFERROR((J3953-J3955)/J3955*100%,"")</f>
        <v/>
      </c>
      <c r="K3956" s="107" t="str">
        <f t="shared" ref="K3956:T3956" si="17481">IFERROR((K3955-K3953)/K3955*100%,"")</f>
        <v/>
      </c>
      <c r="L3956" s="107" t="str">
        <f t="shared" si="17481"/>
        <v/>
      </c>
      <c r="M3956" s="107" t="str">
        <f t="shared" si="17481"/>
        <v/>
      </c>
      <c r="N3956" s="107" t="str">
        <f t="shared" si="17481"/>
        <v/>
      </c>
      <c r="O3956" s="107" t="str">
        <f t="shared" si="17481"/>
        <v/>
      </c>
      <c r="P3956" s="107" t="str">
        <f t="shared" si="17481"/>
        <v/>
      </c>
      <c r="Q3956" s="107" t="str">
        <f t="shared" si="17481"/>
        <v/>
      </c>
      <c r="R3956" s="107" t="str">
        <f t="shared" si="17481"/>
        <v/>
      </c>
      <c r="S3956" s="107" t="str">
        <f t="shared" si="17481"/>
        <v/>
      </c>
      <c r="T3956" s="107" t="str">
        <f t="shared" si="17481"/>
        <v/>
      </c>
      <c r="U3956" s="107" t="str">
        <f t="shared" ref="U3956" si="17482">IFERROR((U3955-U3954)/U3955*100%,"")</f>
        <v/>
      </c>
      <c r="V3956" s="107" t="str">
        <f>IFERROR((V3953-V3955)/V3955*100%,"")</f>
        <v/>
      </c>
      <c r="W3956" s="107" t="str">
        <f>IFERROR((W3953-W3955)/W3955*100%,"")</f>
        <v/>
      </c>
      <c r="X3956" s="107" t="str">
        <f>IFERROR((X3953-X3955)/X3955*100%,"")</f>
        <v/>
      </c>
      <c r="Y3956" s="107" t="str">
        <f>IFERROR((Y3953-Y3955)/Y3955*100%,"")</f>
        <v/>
      </c>
      <c r="Z3956" s="107" t="str">
        <f t="shared" ref="Z3956" si="17483">IFERROR((Z3955-Z3954)/Z3955*100%,"")</f>
        <v/>
      </c>
      <c r="AA3956" s="107" t="str">
        <f>IFERROR((AA3955-AA3953)/AA3955*100%,"")</f>
        <v/>
      </c>
      <c r="AB3956" s="107" t="str">
        <f>IFERROR((AB3955-AB3953)/AB3955*100%,"")</f>
        <v/>
      </c>
      <c r="AC3956" s="194" t="str">
        <f t="shared" ref="AC3956" si="17484">IFERROR((AC3955-AC3954)/AC3955*100%,"")</f>
        <v/>
      </c>
      <c r="AD3956" s="194" t="str">
        <f t="shared" ref="AD3956" si="17485">IFERROR((AD3955-AD3954)/AD3955*100%,"")</f>
        <v/>
      </c>
      <c r="AE3956" s="194" t="str">
        <f t="shared" ref="AE3956" si="17486">IFERROR((AE3955-AE3954)/AE3955*100%,"")</f>
        <v/>
      </c>
      <c r="AF3956" s="194" t="str">
        <f t="shared" ref="AF3956" si="17487">IFERROR((AF3955-AF3954)/AF3955*100%,"")</f>
        <v/>
      </c>
      <c r="AG3956" s="194" t="str">
        <f t="shared" ref="AG3956" si="17488">IFERROR((AG3955-AG3954)/AG3955*100%,"")</f>
        <v/>
      </c>
      <c r="AH3956" s="194" t="str">
        <f t="shared" ref="AH3956" si="17489">IFERROR((AH3955-AH3954)/AH3955*100%,"")</f>
        <v/>
      </c>
      <c r="AI3956" s="194" t="str">
        <f t="shared" ref="AI3956" si="17490">IFERROR((AI3955-AI3954)/AI3955*100%,"")</f>
        <v/>
      </c>
      <c r="AJ3956" s="194" t="str">
        <f t="shared" ref="AJ3956" si="17491">IFERROR((AJ3955-AJ3954)/AJ3955*100%,"")</f>
        <v/>
      </c>
      <c r="AK3956" s="194" t="str">
        <f t="shared" ref="AK3956" si="17492">IFERROR((AK3955-AK3954)/AK3955*100%,"")</f>
        <v/>
      </c>
      <c r="AL3956" s="194" t="str">
        <f t="shared" ref="AL3956" si="17493">IFERROR((AL3955-AL3954)/AL3955*100%,"")</f>
        <v/>
      </c>
      <c r="AM3956" s="227" t="str">
        <f>IFERROR((AM3955-AM3953)/AM3955*100%,"")</f>
        <v/>
      </c>
    </row>
    <row r="3957" spans="1:39" customFormat="1" outlineLevel="1">
      <c r="A3957" t="str">
        <f>B3950&amp;C3957</f>
        <v>Surname, Forename5</v>
      </c>
      <c r="B3957" s="256"/>
      <c r="C3957" s="123">
        <v>5</v>
      </c>
      <c r="D3957" s="26" t="s">
        <v>22</v>
      </c>
      <c r="E3957" s="103"/>
      <c r="F3957" s="103"/>
      <c r="G3957" s="103"/>
      <c r="H3957" s="15"/>
      <c r="I3957" s="16"/>
      <c r="J3957" s="17"/>
      <c r="K3957" s="94"/>
      <c r="L3957" s="94"/>
      <c r="M3957" s="94"/>
      <c r="N3957" s="94"/>
      <c r="O3957" s="94"/>
      <c r="P3957" s="94"/>
      <c r="Q3957" s="17" t="str">
        <f>IF(SUM(K3957:P3957)=0,"",SUM(K3957:P3957))</f>
        <v/>
      </c>
      <c r="R3957" s="94"/>
      <c r="S3957" s="94"/>
      <c r="T3957" s="17" t="str">
        <f>IF(SUM(R3957:S3957)=0,"",SUM(R3957:S3957))</f>
        <v/>
      </c>
      <c r="U3957" s="17"/>
      <c r="V3957" s="94"/>
      <c r="W3957" s="17"/>
      <c r="X3957" s="94" t="str">
        <f>IFERROR(AVERAGE(V3957:W3957),"")</f>
        <v/>
      </c>
      <c r="Y3957" s="17"/>
      <c r="Z3957" s="17"/>
      <c r="AA3957" s="71"/>
      <c r="AB3957" s="17"/>
      <c r="AC3957" s="190" t="str">
        <f>IF(J3957="","",IF(J3957&lt;&gt;0,INT(25.4347*POWER((18-J3957),1.81)),0))</f>
        <v/>
      </c>
      <c r="AD3957" s="190" t="str">
        <f>IFERROR(IF(Q3957&lt;&gt;0,INT(0.14354*POWER(((10*Q3957)-220),1.4)),0),"")</f>
        <v/>
      </c>
      <c r="AE3957" s="190" t="str">
        <f>IFERROR(IF(T3957&lt;&gt;0,INT(51.39*POWER((T3957-1.5),1.05)),0),"")</f>
        <v/>
      </c>
      <c r="AF3957" s="190">
        <f>IF(U3957&lt;&gt;0,INT(0.8465*POWER(((100*U3957)-75),1.42)),0)</f>
        <v>0</v>
      </c>
      <c r="AG3957" s="190" t="str">
        <f>IFERROR(IF(X3957&lt;&gt;0,INT(1.53775*POWER((82-X3957),1.81)),0),"")</f>
        <v/>
      </c>
      <c r="AH3957" s="190" t="str">
        <f>IF(Y3957="","",IF(Y3957&lt;&gt;0,INT(5.74352*POWER((28.5-Y3957),1.92)),0))</f>
        <v/>
      </c>
      <c r="AI3957" s="190">
        <f>IF(Z3957&lt;&gt;0,INT(12.91*POWER((Z3957-4),1.1)),0)</f>
        <v>0</v>
      </c>
      <c r="AJ3957" s="190" t="str">
        <f>IF(AA3957="","",IF(AA3957&lt;&gt;0,INT(0.2797*POWER(((100*AA3957)),1.35)),0))</f>
        <v/>
      </c>
      <c r="AK3957" s="191" t="str">
        <f>IF(AB3957="","",IF(AB3957&lt;&gt;0,INT(100.14*POWER((AB3957-1),1.08)),0))</f>
        <v/>
      </c>
      <c r="AL3957" s="192">
        <f>COUNT(J3957,Q3957,T3957,X3957,Y3957,AA3957,AB3957)</f>
        <v>0</v>
      </c>
      <c r="AM3957" s="193" t="str">
        <f>IF(AL3957=0,"",SUM(AC3957:AK3957))</f>
        <v/>
      </c>
    </row>
    <row r="3958" spans="1:39" customFormat="1" outlineLevel="1">
      <c r="B3958" s="256"/>
      <c r="C3958" s="124" t="s">
        <v>65</v>
      </c>
      <c r="D3958" s="103"/>
      <c r="E3958" s="103"/>
      <c r="F3958" s="103"/>
      <c r="G3958" s="103"/>
      <c r="H3958" s="104"/>
      <c r="I3958" s="105"/>
      <c r="J3958" s="107" t="str">
        <f>IFERROR((J3955-J3957)/J3957*100%,"")</f>
        <v/>
      </c>
      <c r="K3958" s="107" t="str">
        <f t="shared" ref="K3958:T3958" si="17494">IFERROR((K3957-K3955)/K3957*100%,"")</f>
        <v/>
      </c>
      <c r="L3958" s="107" t="str">
        <f t="shared" si="17494"/>
        <v/>
      </c>
      <c r="M3958" s="107" t="str">
        <f t="shared" si="17494"/>
        <v/>
      </c>
      <c r="N3958" s="107" t="str">
        <f t="shared" si="17494"/>
        <v/>
      </c>
      <c r="O3958" s="107" t="str">
        <f t="shared" si="17494"/>
        <v/>
      </c>
      <c r="P3958" s="107" t="str">
        <f t="shared" si="17494"/>
        <v/>
      </c>
      <c r="Q3958" s="107" t="str">
        <f t="shared" si="17494"/>
        <v/>
      </c>
      <c r="R3958" s="107" t="str">
        <f t="shared" si="17494"/>
        <v/>
      </c>
      <c r="S3958" s="107" t="str">
        <f t="shared" si="17494"/>
        <v/>
      </c>
      <c r="T3958" s="107" t="str">
        <f t="shared" si="17494"/>
        <v/>
      </c>
      <c r="U3958" s="107" t="str">
        <f t="shared" ref="U3958" si="17495">IFERROR((U3957-U3956)/U3957*100%,"")</f>
        <v/>
      </c>
      <c r="V3958" s="107" t="str">
        <f>IFERROR((V3955-V3957)/V3957*100%,"")</f>
        <v/>
      </c>
      <c r="W3958" s="107" t="str">
        <f>IFERROR((W3955-W3957)/W3957*100%,"")</f>
        <v/>
      </c>
      <c r="X3958" s="107" t="str">
        <f>IFERROR((X3955-X3957)/X3957*100%,"")</f>
        <v/>
      </c>
      <c r="Y3958" s="107" t="str">
        <f>IFERROR((Y3955-Y3957)/Y3957*100%,"")</f>
        <v/>
      </c>
      <c r="Z3958" s="107" t="str">
        <f t="shared" ref="Z3958" si="17496">IFERROR((Z3957-Z3956)/Z3957*100%,"")</f>
        <v/>
      </c>
      <c r="AA3958" s="107" t="str">
        <f>IFERROR((AA3957-AA3955)/AA3957*100%,"")</f>
        <v/>
      </c>
      <c r="AB3958" s="107" t="str">
        <f>IFERROR((AB3957-AB3955)/AB3957*100%,"")</f>
        <v/>
      </c>
      <c r="AC3958" s="194" t="str">
        <f t="shared" ref="AC3958" si="17497">IFERROR((AC3957-AC3956)/AC3957*100%,"")</f>
        <v/>
      </c>
      <c r="AD3958" s="194" t="str">
        <f t="shared" ref="AD3958" si="17498">IFERROR((AD3957-AD3956)/AD3957*100%,"")</f>
        <v/>
      </c>
      <c r="AE3958" s="194" t="str">
        <f t="shared" ref="AE3958" si="17499">IFERROR((AE3957-AE3956)/AE3957*100%,"")</f>
        <v/>
      </c>
      <c r="AF3958" s="194" t="str">
        <f t="shared" ref="AF3958" si="17500">IFERROR((AF3957-AF3956)/AF3957*100%,"")</f>
        <v/>
      </c>
      <c r="AG3958" s="194" t="str">
        <f t="shared" ref="AG3958" si="17501">IFERROR((AG3957-AG3956)/AG3957*100%,"")</f>
        <v/>
      </c>
      <c r="AH3958" s="194" t="str">
        <f t="shared" ref="AH3958" si="17502">IFERROR((AH3957-AH3956)/AH3957*100%,"")</f>
        <v/>
      </c>
      <c r="AI3958" s="194" t="str">
        <f t="shared" ref="AI3958" si="17503">IFERROR((AI3957-AI3956)/AI3957*100%,"")</f>
        <v/>
      </c>
      <c r="AJ3958" s="194" t="str">
        <f t="shared" ref="AJ3958" si="17504">IFERROR((AJ3957-AJ3956)/AJ3957*100%,"")</f>
        <v/>
      </c>
      <c r="AK3958" s="194" t="str">
        <f t="shared" ref="AK3958" si="17505">IFERROR((AK3957-AK3956)/AK3957*100%,"")</f>
        <v/>
      </c>
      <c r="AL3958" s="194" t="str">
        <f t="shared" ref="AL3958" si="17506">IFERROR((AL3957-AL3956)/AL3957*100%,"")</f>
        <v/>
      </c>
      <c r="AM3958" s="227" t="str">
        <f>IFERROR((AM3957-AM3955)/AM3957*100%,"")</f>
        <v/>
      </c>
    </row>
    <row r="3959" spans="1:39" customFormat="1" outlineLevel="1">
      <c r="A3959" t="str">
        <f>B3950&amp;C3959</f>
        <v>Surname, Forename6</v>
      </c>
      <c r="B3959" s="256"/>
      <c r="C3959" s="123">
        <v>6</v>
      </c>
      <c r="D3959" s="26" t="s">
        <v>22</v>
      </c>
      <c r="E3959" s="103"/>
      <c r="F3959" s="103"/>
      <c r="G3959" s="103"/>
      <c r="H3959" s="15"/>
      <c r="I3959" s="16"/>
      <c r="J3959" s="17"/>
      <c r="K3959" s="94"/>
      <c r="L3959" s="94"/>
      <c r="M3959" s="94"/>
      <c r="N3959" s="94"/>
      <c r="O3959" s="94"/>
      <c r="P3959" s="94"/>
      <c r="Q3959" s="17" t="str">
        <f>IF(SUM(K3959:P3959)=0,"",SUM(K3959:P3959))</f>
        <v/>
      </c>
      <c r="R3959" s="94"/>
      <c r="S3959" s="94"/>
      <c r="T3959" s="17" t="str">
        <f>IF(SUM(R3959:S3959)=0,"",SUM(R3959:S3959))</f>
        <v/>
      </c>
      <c r="U3959" s="17"/>
      <c r="V3959" s="94"/>
      <c r="W3959" s="17"/>
      <c r="X3959" s="94" t="str">
        <f>IFERROR(AVERAGE(V3959:W3959),"")</f>
        <v/>
      </c>
      <c r="Y3959" s="17"/>
      <c r="Z3959" s="17"/>
      <c r="AA3959" s="71"/>
      <c r="AB3959" s="17"/>
      <c r="AC3959" s="190" t="str">
        <f>IF(J3959="","",IF(J3959&lt;&gt;0,INT(25.4347*POWER((18-J3959),1.81)),0))</f>
        <v/>
      </c>
      <c r="AD3959" s="190" t="str">
        <f>IFERROR(IF(Q3959&lt;&gt;0,INT(0.14354*POWER(((10*Q3959)-220),1.4)),0),"")</f>
        <v/>
      </c>
      <c r="AE3959" s="190" t="str">
        <f>IFERROR(IF(T3959&lt;&gt;0,INT(51.39*POWER((T3959-1.5),1.05)),0),"")</f>
        <v/>
      </c>
      <c r="AF3959" s="190">
        <f>IF(U3959&lt;&gt;0,INT(0.8465*POWER(((100*U3959)-75),1.42)),0)</f>
        <v>0</v>
      </c>
      <c r="AG3959" s="190" t="str">
        <f>IFERROR(IF(X3959&lt;&gt;0,INT(1.53775*POWER((82-X3959),1.81)),0),"")</f>
        <v/>
      </c>
      <c r="AH3959" s="190" t="str">
        <f>IF(Y3959="","",IF(Y3959&lt;&gt;0,INT(5.74352*POWER((28.5-Y3959),1.92)),0))</f>
        <v/>
      </c>
      <c r="AI3959" s="190">
        <f>IF(Z3959&lt;&gt;0,INT(12.91*POWER((Z3959-4),1.1)),0)</f>
        <v>0</v>
      </c>
      <c r="AJ3959" s="190" t="str">
        <f>IF(AA3959="","",IF(AA3959&lt;&gt;0,INT(0.2797*POWER(((100*AA3959)),1.35)),0))</f>
        <v/>
      </c>
      <c r="AK3959" s="191" t="str">
        <f>IF(AB3959="","",IF(AB3959&lt;&gt;0,INT(100.14*POWER((AB3959-1),1.08)),0))</f>
        <v/>
      </c>
      <c r="AL3959" s="192">
        <f>COUNT(J3959,Q3959,T3959,X3959,Y3959,AA3959,AB3959)</f>
        <v>0</v>
      </c>
      <c r="AM3959" s="193" t="str">
        <f>IF(AL3959=0,"",SUM(AC3959:AK3959))</f>
        <v/>
      </c>
    </row>
    <row r="3960" spans="1:39" customFormat="1" outlineLevel="1">
      <c r="B3960" s="256"/>
      <c r="C3960" s="124" t="s">
        <v>65</v>
      </c>
      <c r="D3960" s="103"/>
      <c r="E3960" s="103"/>
      <c r="F3960" s="103"/>
      <c r="G3960" s="103"/>
      <c r="H3960" s="104"/>
      <c r="I3960" s="105"/>
      <c r="J3960" s="107" t="str">
        <f>IFERROR((J3957-J3959)/J3959*100%,"")</f>
        <v/>
      </c>
      <c r="K3960" s="107" t="str">
        <f t="shared" ref="K3960:T3960" si="17507">IFERROR((K3959-K3957)/K3959*100%,"")</f>
        <v/>
      </c>
      <c r="L3960" s="107" t="str">
        <f t="shared" si="17507"/>
        <v/>
      </c>
      <c r="M3960" s="107" t="str">
        <f t="shared" si="17507"/>
        <v/>
      </c>
      <c r="N3960" s="107" t="str">
        <f t="shared" si="17507"/>
        <v/>
      </c>
      <c r="O3960" s="107" t="str">
        <f t="shared" si="17507"/>
        <v/>
      </c>
      <c r="P3960" s="107" t="str">
        <f t="shared" si="17507"/>
        <v/>
      </c>
      <c r="Q3960" s="107" t="str">
        <f t="shared" si="17507"/>
        <v/>
      </c>
      <c r="R3960" s="107" t="str">
        <f t="shared" si="17507"/>
        <v/>
      </c>
      <c r="S3960" s="107" t="str">
        <f t="shared" si="17507"/>
        <v/>
      </c>
      <c r="T3960" s="107" t="str">
        <f t="shared" si="17507"/>
        <v/>
      </c>
      <c r="U3960" s="107" t="str">
        <f t="shared" ref="U3960" si="17508">IFERROR((U3959-U3958)/U3959*100%,"")</f>
        <v/>
      </c>
      <c r="V3960" s="107" t="str">
        <f>IFERROR((V3957-V3959)/V3959*100%,"")</f>
        <v/>
      </c>
      <c r="W3960" s="107" t="str">
        <f>IFERROR((W3957-W3959)/W3959*100%,"")</f>
        <v/>
      </c>
      <c r="X3960" s="107" t="str">
        <f>IFERROR((X3957-X3959)/X3959*100%,"")</f>
        <v/>
      </c>
      <c r="Y3960" s="107" t="str">
        <f>IFERROR((Y3957-Y3959)/Y3959*100%,"")</f>
        <v/>
      </c>
      <c r="Z3960" s="107" t="str">
        <f t="shared" ref="Z3960" si="17509">IFERROR((Z3959-Z3958)/Z3959*100%,"")</f>
        <v/>
      </c>
      <c r="AA3960" s="107" t="str">
        <f>IFERROR((AA3959-AA3957)/AA3959*100%,"")</f>
        <v/>
      </c>
      <c r="AB3960" s="107" t="str">
        <f>IFERROR((AB3959-AB3957)/AB3959*100%,"")</f>
        <v/>
      </c>
      <c r="AC3960" s="194" t="str">
        <f t="shared" ref="AC3960" si="17510">IFERROR((AC3959-AC3958)/AC3959*100%,"")</f>
        <v/>
      </c>
      <c r="AD3960" s="194" t="str">
        <f t="shared" ref="AD3960" si="17511">IFERROR((AD3959-AD3958)/AD3959*100%,"")</f>
        <v/>
      </c>
      <c r="AE3960" s="194" t="str">
        <f t="shared" ref="AE3960" si="17512">IFERROR((AE3959-AE3958)/AE3959*100%,"")</f>
        <v/>
      </c>
      <c r="AF3960" s="194" t="str">
        <f t="shared" ref="AF3960" si="17513">IFERROR((AF3959-AF3958)/AF3959*100%,"")</f>
        <v/>
      </c>
      <c r="AG3960" s="194" t="str">
        <f t="shared" ref="AG3960" si="17514">IFERROR((AG3959-AG3958)/AG3959*100%,"")</f>
        <v/>
      </c>
      <c r="AH3960" s="194" t="str">
        <f t="shared" ref="AH3960" si="17515">IFERROR((AH3959-AH3958)/AH3959*100%,"")</f>
        <v/>
      </c>
      <c r="AI3960" s="194" t="str">
        <f t="shared" ref="AI3960" si="17516">IFERROR((AI3959-AI3958)/AI3959*100%,"")</f>
        <v/>
      </c>
      <c r="AJ3960" s="194" t="str">
        <f t="shared" ref="AJ3960" si="17517">IFERROR((AJ3959-AJ3958)/AJ3959*100%,"")</f>
        <v/>
      </c>
      <c r="AK3960" s="194" t="str">
        <f t="shared" ref="AK3960" si="17518">IFERROR((AK3959-AK3958)/AK3959*100%,"")</f>
        <v/>
      </c>
      <c r="AL3960" s="194" t="str">
        <f t="shared" ref="AL3960" si="17519">IFERROR((AL3959-AL3958)/AL3959*100%,"")</f>
        <v/>
      </c>
      <c r="AM3960" s="227" t="str">
        <f>IFERROR((AM3959-AM3957)/AM3959*100%,"")</f>
        <v/>
      </c>
    </row>
    <row r="3961" spans="1:39" customFormat="1" outlineLevel="1">
      <c r="A3961" t="str">
        <f>B3950&amp;C3961</f>
        <v>Surname, Forename7</v>
      </c>
      <c r="B3961" s="256"/>
      <c r="C3961" s="123">
        <v>7</v>
      </c>
      <c r="D3961" s="26" t="s">
        <v>22</v>
      </c>
      <c r="E3961" s="103"/>
      <c r="F3961" s="103"/>
      <c r="G3961" s="103"/>
      <c r="H3961" s="15"/>
      <c r="I3961" s="16"/>
      <c r="J3961" s="17"/>
      <c r="K3961" s="94"/>
      <c r="L3961" s="94"/>
      <c r="M3961" s="94"/>
      <c r="N3961" s="94"/>
      <c r="O3961" s="94"/>
      <c r="P3961" s="94"/>
      <c r="Q3961" s="17" t="str">
        <f>IF(SUM(K3961:P3961)=0,"",SUM(K3961:P3961))</f>
        <v/>
      </c>
      <c r="R3961" s="94"/>
      <c r="S3961" s="94"/>
      <c r="T3961" s="17" t="str">
        <f>IF(SUM(R3961:S3961)=0,"",SUM(R3961:S3961))</f>
        <v/>
      </c>
      <c r="U3961" s="17"/>
      <c r="V3961" s="94"/>
      <c r="W3961" s="17"/>
      <c r="X3961" s="94" t="str">
        <f>IFERROR(AVERAGE(V3961:W3961),"")</f>
        <v/>
      </c>
      <c r="Y3961" s="17"/>
      <c r="Z3961" s="17"/>
      <c r="AA3961" s="71"/>
      <c r="AB3961" s="17"/>
      <c r="AC3961" s="190" t="str">
        <f>IF(J3961="","",IF(J3961&lt;&gt;0,INT(25.4347*POWER((18-J3961),1.81)),0))</f>
        <v/>
      </c>
      <c r="AD3961" s="190" t="str">
        <f>IFERROR(IF(Q3961&lt;&gt;0,INT(0.14354*POWER(((10*Q3961)-220),1.4)),0),"")</f>
        <v/>
      </c>
      <c r="AE3961" s="190" t="str">
        <f>IFERROR(IF(T3961&lt;&gt;0,INT(51.39*POWER((T3961-1.5),1.05)),0),"")</f>
        <v/>
      </c>
      <c r="AF3961" s="190">
        <f>IF(U3961&lt;&gt;0,INT(0.8465*POWER(((100*U3961)-75),1.42)),0)</f>
        <v>0</v>
      </c>
      <c r="AG3961" s="190" t="str">
        <f>IFERROR(IF(X3961&lt;&gt;0,INT(1.53775*POWER((82-X3961),1.81)),0),"")</f>
        <v/>
      </c>
      <c r="AH3961" s="190" t="str">
        <f>IF(Y3961="","",IF(Y3961&lt;&gt;0,INT(5.74352*POWER((28.5-Y3961),1.92)),0))</f>
        <v/>
      </c>
      <c r="AI3961" s="190">
        <f>IF(Z3961&lt;&gt;0,INT(12.91*POWER((Z3961-4),1.1)),0)</f>
        <v>0</v>
      </c>
      <c r="AJ3961" s="190" t="str">
        <f>IF(AA3961="","",IF(AA3961&lt;&gt;0,INT(0.2797*POWER(((100*AA3961)),1.35)),0))</f>
        <v/>
      </c>
      <c r="AK3961" s="191" t="str">
        <f>IF(AB3961="","",IF(AB3961&lt;&gt;0,INT(100.14*POWER((AB3961-1),1.08)),0))</f>
        <v/>
      </c>
      <c r="AL3961" s="192">
        <f>COUNT(J3961,Q3961,T3961,X3961,Y3961,AA3961,AB3961)</f>
        <v>0</v>
      </c>
      <c r="AM3961" s="193" t="str">
        <f>IF(AL3961=0,"",SUM(AC3961:AK3961))</f>
        <v/>
      </c>
    </row>
    <row r="3962" spans="1:39" customFormat="1" outlineLevel="1">
      <c r="B3962" s="256"/>
      <c r="C3962" s="124" t="s">
        <v>65</v>
      </c>
      <c r="D3962" s="103"/>
      <c r="E3962" s="103"/>
      <c r="F3962" s="103"/>
      <c r="G3962" s="103"/>
      <c r="H3962" s="104"/>
      <c r="I3962" s="105"/>
      <c r="J3962" s="107" t="str">
        <f>IFERROR((J3959-J3961)/J3961*100%,"")</f>
        <v/>
      </c>
      <c r="K3962" s="107" t="str">
        <f t="shared" ref="K3962:T3962" si="17520">IFERROR((K3961-K3959)/K3961*100%,"")</f>
        <v/>
      </c>
      <c r="L3962" s="107" t="str">
        <f t="shared" si="17520"/>
        <v/>
      </c>
      <c r="M3962" s="107" t="str">
        <f t="shared" si="17520"/>
        <v/>
      </c>
      <c r="N3962" s="107" t="str">
        <f t="shared" si="17520"/>
        <v/>
      </c>
      <c r="O3962" s="107" t="str">
        <f t="shared" si="17520"/>
        <v/>
      </c>
      <c r="P3962" s="107" t="str">
        <f t="shared" si="17520"/>
        <v/>
      </c>
      <c r="Q3962" s="107" t="str">
        <f t="shared" si="17520"/>
        <v/>
      </c>
      <c r="R3962" s="107" t="str">
        <f t="shared" si="17520"/>
        <v/>
      </c>
      <c r="S3962" s="107" t="str">
        <f t="shared" si="17520"/>
        <v/>
      </c>
      <c r="T3962" s="107" t="str">
        <f t="shared" si="17520"/>
        <v/>
      </c>
      <c r="U3962" s="107" t="str">
        <f t="shared" ref="U3962" si="17521">IFERROR((U3961-U3960)/U3961*100%,"")</f>
        <v/>
      </c>
      <c r="V3962" s="107" t="str">
        <f>IFERROR((V3959-V3961)/V3961*100%,"")</f>
        <v/>
      </c>
      <c r="W3962" s="107" t="str">
        <f>IFERROR((W3959-W3961)/W3961*100%,"")</f>
        <v/>
      </c>
      <c r="X3962" s="107" t="str">
        <f>IFERROR((X3959-X3961)/X3961*100%,"")</f>
        <v/>
      </c>
      <c r="Y3962" s="107" t="str">
        <f>IFERROR((Y3959-Y3961)/Y3961*100%,"")</f>
        <v/>
      </c>
      <c r="Z3962" s="107" t="str">
        <f t="shared" ref="Z3962" si="17522">IFERROR((Z3961-Z3960)/Z3961*100%,"")</f>
        <v/>
      </c>
      <c r="AA3962" s="107" t="str">
        <f>IFERROR((AA3961-AA3959)/AA3961*100%,"")</f>
        <v/>
      </c>
      <c r="AB3962" s="107" t="str">
        <f>IFERROR((AB3961-AB3959)/AB3961*100%,"")</f>
        <v/>
      </c>
      <c r="AC3962" s="194" t="str">
        <f t="shared" ref="AC3962" si="17523">IFERROR((AC3961-AC3960)/AC3961*100%,"")</f>
        <v/>
      </c>
      <c r="AD3962" s="194" t="str">
        <f t="shared" ref="AD3962" si="17524">IFERROR((AD3961-AD3960)/AD3961*100%,"")</f>
        <v/>
      </c>
      <c r="AE3962" s="194" t="str">
        <f t="shared" ref="AE3962" si="17525">IFERROR((AE3961-AE3960)/AE3961*100%,"")</f>
        <v/>
      </c>
      <c r="AF3962" s="194" t="str">
        <f t="shared" ref="AF3962" si="17526">IFERROR((AF3961-AF3960)/AF3961*100%,"")</f>
        <v/>
      </c>
      <c r="AG3962" s="194" t="str">
        <f t="shared" ref="AG3962" si="17527">IFERROR((AG3961-AG3960)/AG3961*100%,"")</f>
        <v/>
      </c>
      <c r="AH3962" s="194" t="str">
        <f t="shared" ref="AH3962" si="17528">IFERROR((AH3961-AH3960)/AH3961*100%,"")</f>
        <v/>
      </c>
      <c r="AI3962" s="194" t="str">
        <f t="shared" ref="AI3962" si="17529">IFERROR((AI3961-AI3960)/AI3961*100%,"")</f>
        <v/>
      </c>
      <c r="AJ3962" s="194" t="str">
        <f t="shared" ref="AJ3962" si="17530">IFERROR((AJ3961-AJ3960)/AJ3961*100%,"")</f>
        <v/>
      </c>
      <c r="AK3962" s="194" t="str">
        <f t="shared" ref="AK3962" si="17531">IFERROR((AK3961-AK3960)/AK3961*100%,"")</f>
        <v/>
      </c>
      <c r="AL3962" s="194" t="str">
        <f t="shared" ref="AL3962" si="17532">IFERROR((AL3961-AL3960)/AL3961*100%,"")</f>
        <v/>
      </c>
      <c r="AM3962" s="227" t="str">
        <f>IFERROR((AM3961-AM3959)/AM3961*100%,"")</f>
        <v/>
      </c>
    </row>
    <row r="3963" spans="1:39" customFormat="1" outlineLevel="1">
      <c r="A3963" t="str">
        <f>B3950&amp;C3963</f>
        <v>Surname, Forename8</v>
      </c>
      <c r="B3963" s="256"/>
      <c r="C3963" s="123">
        <v>8</v>
      </c>
      <c r="D3963" s="26" t="s">
        <v>22</v>
      </c>
      <c r="E3963" s="103"/>
      <c r="F3963" s="103"/>
      <c r="G3963" s="103"/>
      <c r="H3963" s="15"/>
      <c r="I3963" s="16"/>
      <c r="J3963" s="17"/>
      <c r="K3963" s="94"/>
      <c r="L3963" s="94"/>
      <c r="M3963" s="94"/>
      <c r="N3963" s="94"/>
      <c r="O3963" s="94"/>
      <c r="P3963" s="94"/>
      <c r="Q3963" s="17" t="str">
        <f>IF(SUM(K3963:P3963)=0,"",SUM(K3963:P3963))</f>
        <v/>
      </c>
      <c r="R3963" s="94"/>
      <c r="S3963" s="94"/>
      <c r="T3963" s="17" t="str">
        <f>IF(SUM(R3963:S3963)=0,"",SUM(R3963:S3963))</f>
        <v/>
      </c>
      <c r="U3963" s="17"/>
      <c r="V3963" s="94"/>
      <c r="W3963" s="17"/>
      <c r="X3963" s="94" t="str">
        <f>IFERROR(AVERAGE(V3963:W3963),"")</f>
        <v/>
      </c>
      <c r="Y3963" s="17"/>
      <c r="Z3963" s="17"/>
      <c r="AA3963" s="71"/>
      <c r="AB3963" s="17"/>
      <c r="AC3963" s="190" t="str">
        <f>IF(J3963="","",IF(J3963&lt;&gt;0,INT(25.4347*POWER((18-J3963),1.81)),0))</f>
        <v/>
      </c>
      <c r="AD3963" s="190" t="str">
        <f>IFERROR(IF(Q3963&lt;&gt;0,INT(0.14354*POWER(((10*Q3963)-220),1.4)),0),"")</f>
        <v/>
      </c>
      <c r="AE3963" s="190" t="str">
        <f>IFERROR(IF(T3963&lt;&gt;0,INT(51.39*POWER((T3963-1.5),1.05)),0),"")</f>
        <v/>
      </c>
      <c r="AF3963" s="190">
        <f>IF(U3963&lt;&gt;0,INT(0.8465*POWER(((100*U3963)-75),1.42)),0)</f>
        <v>0</v>
      </c>
      <c r="AG3963" s="190" t="str">
        <f>IFERROR(IF(X3963&lt;&gt;0,INT(1.53775*POWER((82-X3963),1.81)),0),"")</f>
        <v/>
      </c>
      <c r="AH3963" s="190" t="str">
        <f>IF(Y3963="","",IF(Y3963&lt;&gt;0,INT(5.74352*POWER((28.5-Y3963),1.92)),0))</f>
        <v/>
      </c>
      <c r="AI3963" s="190">
        <f>IF(Z3963&lt;&gt;0,INT(12.91*POWER((Z3963-4),1.1)),0)</f>
        <v>0</v>
      </c>
      <c r="AJ3963" s="190" t="str">
        <f>IF(AA3963="","",IF(AA3963&lt;&gt;0,INT(0.2797*POWER(((100*AA3963)),1.35)),0))</f>
        <v/>
      </c>
      <c r="AK3963" s="191" t="str">
        <f>IF(AB3963="","",IF(AB3963&lt;&gt;0,INT(100.14*POWER((AB3963-1),1.08)),0))</f>
        <v/>
      </c>
      <c r="AL3963" s="192">
        <f>COUNT(J3963,Q3963,T3963,X3963,Y3963,AA3963,AB3963)</f>
        <v>0</v>
      </c>
      <c r="AM3963" s="193" t="str">
        <f>IF(AL3963=0,"",SUM(AC3963:AK3963))</f>
        <v/>
      </c>
    </row>
    <row r="3964" spans="1:39" customFormat="1" outlineLevel="1">
      <c r="B3964" s="256"/>
      <c r="C3964" s="124" t="s">
        <v>65</v>
      </c>
      <c r="D3964" s="103"/>
      <c r="E3964" s="103"/>
      <c r="F3964" s="103"/>
      <c r="G3964" s="103"/>
      <c r="H3964" s="104"/>
      <c r="I3964" s="105"/>
      <c r="J3964" s="107" t="str">
        <f>IFERROR((J3961-J3963)/J3963*100%,"")</f>
        <v/>
      </c>
      <c r="K3964" s="107" t="str">
        <f t="shared" ref="K3964:T3964" si="17533">IFERROR((K3963-K3961)/K3963*100%,"")</f>
        <v/>
      </c>
      <c r="L3964" s="107" t="str">
        <f t="shared" si="17533"/>
        <v/>
      </c>
      <c r="M3964" s="107" t="str">
        <f t="shared" si="17533"/>
        <v/>
      </c>
      <c r="N3964" s="107" t="str">
        <f t="shared" si="17533"/>
        <v/>
      </c>
      <c r="O3964" s="107" t="str">
        <f t="shared" si="17533"/>
        <v/>
      </c>
      <c r="P3964" s="107" t="str">
        <f t="shared" si="17533"/>
        <v/>
      </c>
      <c r="Q3964" s="107" t="str">
        <f t="shared" si="17533"/>
        <v/>
      </c>
      <c r="R3964" s="107" t="str">
        <f t="shared" si="17533"/>
        <v/>
      </c>
      <c r="S3964" s="107" t="str">
        <f t="shared" si="17533"/>
        <v/>
      </c>
      <c r="T3964" s="107" t="str">
        <f t="shared" si="17533"/>
        <v/>
      </c>
      <c r="U3964" s="107" t="str">
        <f t="shared" ref="U3964" si="17534">IFERROR((U3963-U3962)/U3963*100%,"")</f>
        <v/>
      </c>
      <c r="V3964" s="107" t="str">
        <f>IFERROR((V3961-V3963)/V3963*100%,"")</f>
        <v/>
      </c>
      <c r="W3964" s="107" t="str">
        <f>IFERROR((W3961-W3963)/W3963*100%,"")</f>
        <v/>
      </c>
      <c r="X3964" s="107" t="str">
        <f>IFERROR((X3961-X3963)/X3963*100%,"")</f>
        <v/>
      </c>
      <c r="Y3964" s="107" t="str">
        <f>IFERROR((Y3961-Y3963)/Y3963*100%,"")</f>
        <v/>
      </c>
      <c r="Z3964" s="107" t="str">
        <f t="shared" ref="Z3964" si="17535">IFERROR((Z3963-Z3962)/Z3963*100%,"")</f>
        <v/>
      </c>
      <c r="AA3964" s="107" t="str">
        <f>IFERROR((AA3963-AA3961)/AA3963*100%,"")</f>
        <v/>
      </c>
      <c r="AB3964" s="107" t="str">
        <f>IFERROR((AB3963-AB3961)/AB3963*100%,"")</f>
        <v/>
      </c>
      <c r="AC3964" s="194" t="str">
        <f t="shared" ref="AC3964" si="17536">IFERROR((AC3963-AC3962)/AC3963*100%,"")</f>
        <v/>
      </c>
      <c r="AD3964" s="194" t="str">
        <f t="shared" ref="AD3964" si="17537">IFERROR((AD3963-AD3962)/AD3963*100%,"")</f>
        <v/>
      </c>
      <c r="AE3964" s="194" t="str">
        <f t="shared" ref="AE3964" si="17538">IFERROR((AE3963-AE3962)/AE3963*100%,"")</f>
        <v/>
      </c>
      <c r="AF3964" s="194" t="str">
        <f t="shared" ref="AF3964" si="17539">IFERROR((AF3963-AF3962)/AF3963*100%,"")</f>
        <v/>
      </c>
      <c r="AG3964" s="194" t="str">
        <f t="shared" ref="AG3964" si="17540">IFERROR((AG3963-AG3962)/AG3963*100%,"")</f>
        <v/>
      </c>
      <c r="AH3964" s="194" t="str">
        <f t="shared" ref="AH3964" si="17541">IFERROR((AH3963-AH3962)/AH3963*100%,"")</f>
        <v/>
      </c>
      <c r="AI3964" s="194" t="str">
        <f t="shared" ref="AI3964" si="17542">IFERROR((AI3963-AI3962)/AI3963*100%,"")</f>
        <v/>
      </c>
      <c r="AJ3964" s="194" t="str">
        <f t="shared" ref="AJ3964" si="17543">IFERROR((AJ3963-AJ3962)/AJ3963*100%,"")</f>
        <v/>
      </c>
      <c r="AK3964" s="194" t="str">
        <f t="shared" ref="AK3964" si="17544">IFERROR((AK3963-AK3962)/AK3963*100%,"")</f>
        <v/>
      </c>
      <c r="AL3964" s="194" t="str">
        <f t="shared" ref="AL3964" si="17545">IFERROR((AL3963-AL3962)/AL3963*100%,"")</f>
        <v/>
      </c>
      <c r="AM3964" s="227" t="str">
        <f>IFERROR((AM3963-AM3961)/AM3963*100%,"")</f>
        <v/>
      </c>
    </row>
    <row r="3965" spans="1:39" customFormat="1" outlineLevel="1">
      <c r="A3965" t="str">
        <f>B3950&amp;C3965</f>
        <v>Surname, Forename9</v>
      </c>
      <c r="B3965" s="256"/>
      <c r="C3965" s="123">
        <v>9</v>
      </c>
      <c r="D3965" s="26" t="s">
        <v>22</v>
      </c>
      <c r="E3965" s="103"/>
      <c r="F3965" s="103"/>
      <c r="G3965" s="103"/>
      <c r="H3965" s="15"/>
      <c r="I3965" s="16"/>
      <c r="J3965" s="17"/>
      <c r="K3965" s="94"/>
      <c r="L3965" s="94"/>
      <c r="M3965" s="94"/>
      <c r="N3965" s="94"/>
      <c r="O3965" s="94"/>
      <c r="P3965" s="94"/>
      <c r="Q3965" s="17" t="str">
        <f>IF(SUM(K3965:P3965)=0,"",SUM(K3965:P3965))</f>
        <v/>
      </c>
      <c r="R3965" s="94"/>
      <c r="S3965" s="94"/>
      <c r="T3965" s="17" t="str">
        <f>IF(SUM(R3965:S3965)=0,"",SUM(R3965:S3965))</f>
        <v/>
      </c>
      <c r="U3965" s="17"/>
      <c r="V3965" s="94"/>
      <c r="W3965" s="17"/>
      <c r="X3965" s="94" t="str">
        <f>IFERROR(AVERAGE(V3965:W3965),"")</f>
        <v/>
      </c>
      <c r="Y3965" s="17"/>
      <c r="Z3965" s="17"/>
      <c r="AA3965" s="71"/>
      <c r="AB3965" s="17"/>
      <c r="AC3965" s="190" t="str">
        <f>IF(J3965="","",IF(J3965&lt;&gt;0,INT(25.4347*POWER((18-J3965),1.81)),0))</f>
        <v/>
      </c>
      <c r="AD3965" s="190" t="str">
        <f>IFERROR(IF(Q3965&lt;&gt;0,INT(0.14354*POWER(((10*Q3965)-220),1.4)),0),"")</f>
        <v/>
      </c>
      <c r="AE3965" s="190" t="str">
        <f>IFERROR(IF(T3965&lt;&gt;0,INT(51.39*POWER((T3965-1.5),1.05)),0),"")</f>
        <v/>
      </c>
      <c r="AF3965" s="190">
        <f>IF(U3965&lt;&gt;0,INT(0.8465*POWER(((100*U3965)-75),1.42)),0)</f>
        <v>0</v>
      </c>
      <c r="AG3965" s="190" t="str">
        <f>IFERROR(IF(X3965&lt;&gt;0,INT(1.53775*POWER((82-X3965),1.81)),0),"")</f>
        <v/>
      </c>
      <c r="AH3965" s="190" t="str">
        <f>IF(Y3965="","",IF(Y3965&lt;&gt;0,INT(5.74352*POWER((28.5-Y3965),1.92)),0))</f>
        <v/>
      </c>
      <c r="AI3965" s="190">
        <f>IF(Z3965&lt;&gt;0,INT(12.91*POWER((Z3965-4),1.1)),0)</f>
        <v>0</v>
      </c>
      <c r="AJ3965" s="190" t="str">
        <f>IF(AA3965="","",IF(AA3965&lt;&gt;0,INT(0.2797*POWER(((100*AA3965)),1.35)),0))</f>
        <v/>
      </c>
      <c r="AK3965" s="191" t="str">
        <f>IF(AB3965="","",IF(AB3965&lt;&gt;0,INT(100.14*POWER((AB3965-1),1.08)),0))</f>
        <v/>
      </c>
      <c r="AL3965" s="192">
        <f>COUNT(J3965,Q3965,T3965,X3965,Y3965,AA3965,AB3965)</f>
        <v>0</v>
      </c>
      <c r="AM3965" s="193" t="str">
        <f>IF(AL3965=0,"",SUM(AC3965:AK3965))</f>
        <v/>
      </c>
    </row>
    <row r="3966" spans="1:39" customFormat="1" outlineLevel="1">
      <c r="B3966" s="256"/>
      <c r="C3966" s="124" t="s">
        <v>65</v>
      </c>
      <c r="D3966" s="33"/>
      <c r="E3966" s="33"/>
      <c r="F3966" s="33"/>
      <c r="G3966" s="33"/>
      <c r="H3966" s="18"/>
      <c r="I3966" s="44"/>
      <c r="J3966" s="107" t="str">
        <f>IFERROR((J3963-J3965)/J3965*100%,"")</f>
        <v/>
      </c>
      <c r="K3966" s="107" t="str">
        <f t="shared" ref="K3966:T3966" si="17546">IFERROR((K3965-K3963)/K3965*100%,"")</f>
        <v/>
      </c>
      <c r="L3966" s="107" t="str">
        <f t="shared" si="17546"/>
        <v/>
      </c>
      <c r="M3966" s="107" t="str">
        <f t="shared" si="17546"/>
        <v/>
      </c>
      <c r="N3966" s="107" t="str">
        <f t="shared" si="17546"/>
        <v/>
      </c>
      <c r="O3966" s="107" t="str">
        <f t="shared" si="17546"/>
        <v/>
      </c>
      <c r="P3966" s="107" t="str">
        <f t="shared" si="17546"/>
        <v/>
      </c>
      <c r="Q3966" s="107" t="str">
        <f t="shared" si="17546"/>
        <v/>
      </c>
      <c r="R3966" s="107" t="str">
        <f t="shared" si="17546"/>
        <v/>
      </c>
      <c r="S3966" s="107" t="str">
        <f t="shared" si="17546"/>
        <v/>
      </c>
      <c r="T3966" s="107" t="str">
        <f t="shared" si="17546"/>
        <v/>
      </c>
      <c r="U3966" s="107" t="str">
        <f t="shared" ref="U3966" si="17547">IFERROR((U3965-U3964)/U3965*100%,"")</f>
        <v/>
      </c>
      <c r="V3966" s="107" t="str">
        <f>IFERROR((V3963-V3965)/V3965*100%,"")</f>
        <v/>
      </c>
      <c r="W3966" s="107" t="str">
        <f>IFERROR((W3963-W3965)/W3965*100%,"")</f>
        <v/>
      </c>
      <c r="X3966" s="107" t="str">
        <f>IFERROR((X3963-X3965)/X3965*100%,"")</f>
        <v/>
      </c>
      <c r="Y3966" s="107" t="str">
        <f>IFERROR((Y3963-Y3965)/Y3965*100%,"")</f>
        <v/>
      </c>
      <c r="Z3966" s="107" t="str">
        <f t="shared" ref="Z3966" si="17548">IFERROR((Z3965-Z3964)/Z3965*100%,"")</f>
        <v/>
      </c>
      <c r="AA3966" s="107" t="str">
        <f>IFERROR((AA3965-AA3963)/AA3965*100%,"")</f>
        <v/>
      </c>
      <c r="AB3966" s="107" t="str">
        <f>IFERROR((AB3965-AB3963)/AB3965*100%,"")</f>
        <v/>
      </c>
      <c r="AC3966" s="194" t="str">
        <f t="shared" ref="AC3966" si="17549">IFERROR((AC3965-AC3964)/AC3965*100%,"")</f>
        <v/>
      </c>
      <c r="AD3966" s="194" t="str">
        <f t="shared" ref="AD3966" si="17550">IFERROR((AD3965-AD3964)/AD3965*100%,"")</f>
        <v/>
      </c>
      <c r="AE3966" s="194" t="str">
        <f t="shared" ref="AE3966" si="17551">IFERROR((AE3965-AE3964)/AE3965*100%,"")</f>
        <v/>
      </c>
      <c r="AF3966" s="194" t="str">
        <f t="shared" ref="AF3966" si="17552">IFERROR((AF3965-AF3964)/AF3965*100%,"")</f>
        <v/>
      </c>
      <c r="AG3966" s="194" t="str">
        <f t="shared" ref="AG3966" si="17553">IFERROR((AG3965-AG3964)/AG3965*100%,"")</f>
        <v/>
      </c>
      <c r="AH3966" s="194" t="str">
        <f t="shared" ref="AH3966" si="17554">IFERROR((AH3965-AH3964)/AH3965*100%,"")</f>
        <v/>
      </c>
      <c r="AI3966" s="194" t="str">
        <f t="shared" ref="AI3966" si="17555">IFERROR((AI3965-AI3964)/AI3965*100%,"")</f>
        <v/>
      </c>
      <c r="AJ3966" s="194" t="str">
        <f t="shared" ref="AJ3966" si="17556">IFERROR((AJ3965-AJ3964)/AJ3965*100%,"")</f>
        <v/>
      </c>
      <c r="AK3966" s="194" t="str">
        <f t="shared" ref="AK3966" si="17557">IFERROR((AK3965-AK3964)/AK3965*100%,"")</f>
        <v/>
      </c>
      <c r="AL3966" s="194" t="str">
        <f t="shared" ref="AL3966" si="17558">IFERROR((AL3965-AL3964)/AL3965*100%,"")</f>
        <v/>
      </c>
      <c r="AM3966" s="227" t="str">
        <f>IFERROR((AM3965-AM3963)/AM3965*100%,"")</f>
        <v/>
      </c>
    </row>
    <row r="3967" spans="1:39" s="6" customFormat="1" outlineLevel="1">
      <c r="A3967" t="str">
        <f>B3950&amp;C3967</f>
        <v>Surname, Forename10</v>
      </c>
      <c r="B3967" s="256"/>
      <c r="C3967" s="125">
        <v>10</v>
      </c>
      <c r="D3967" s="33" t="s">
        <v>22</v>
      </c>
      <c r="E3967" s="33"/>
      <c r="F3967" s="33"/>
      <c r="G3967" s="33"/>
      <c r="H3967" s="18"/>
      <c r="I3967" s="44"/>
      <c r="J3967" s="34"/>
      <c r="K3967" s="34"/>
      <c r="L3967" s="34"/>
      <c r="M3967" s="34"/>
      <c r="N3967" s="34"/>
      <c r="O3967" s="34"/>
      <c r="P3967" s="34"/>
      <c r="Q3967" s="17" t="str">
        <f>IF(SUM(K3967:P3967)=0,"",SUM(K3967:P3967))</f>
        <v/>
      </c>
      <c r="R3967" s="94"/>
      <c r="S3967" s="94"/>
      <c r="T3967" s="17" t="str">
        <f>IF(SUM(R3967:S3967)=0,"",SUM(R3967:S3967))</f>
        <v/>
      </c>
      <c r="U3967" s="17"/>
      <c r="V3967" s="94"/>
      <c r="W3967" s="17"/>
      <c r="X3967" s="94" t="str">
        <f>IFERROR(AVERAGE(V3967:W3967),"")</f>
        <v/>
      </c>
      <c r="Y3967" s="17"/>
      <c r="Z3967" s="17"/>
      <c r="AA3967" s="71"/>
      <c r="AB3967" s="17"/>
      <c r="AC3967" s="190" t="str">
        <f>IF(J3967="","",IF(J3967&lt;&gt;0,INT(25.4347*POWER((18-J3967),1.81)),0))</f>
        <v/>
      </c>
      <c r="AD3967" s="190" t="str">
        <f>IFERROR(IF(Q3967&lt;&gt;0,INT(0.14354*POWER(((10*Q3967)-220),1.4)),0),"")</f>
        <v/>
      </c>
      <c r="AE3967" s="190" t="str">
        <f>IFERROR(IF(T3967&lt;&gt;0,INT(51.39*POWER((T3967-1.5),1.05)),0),"")</f>
        <v/>
      </c>
      <c r="AF3967" s="190">
        <f>IF(U3967&lt;&gt;0,INT(0.8465*POWER(((100*U3967)-75),1.42)),0)</f>
        <v>0</v>
      </c>
      <c r="AG3967" s="190" t="str">
        <f>IFERROR(IF(X3967&lt;&gt;0,INT(1.53775*POWER((82-X3967),1.81)),0),"")</f>
        <v/>
      </c>
      <c r="AH3967" s="190" t="str">
        <f>IF(Y3967="","",IF(Y3967&lt;&gt;0,INT(5.74352*POWER((28.5-Y3967),1.92)),0))</f>
        <v/>
      </c>
      <c r="AI3967" s="190">
        <f>IF(Z3967&lt;&gt;0,INT(12.91*POWER((Z3967-4),1.1)),0)</f>
        <v>0</v>
      </c>
      <c r="AJ3967" s="190" t="str">
        <f>IF(AA3967="","",IF(AA3967&lt;&gt;0,INT(0.2797*POWER(((100*AA3967)),1.35)),0))</f>
        <v/>
      </c>
      <c r="AK3967" s="191" t="str">
        <f>IF(AB3967="","",IF(AB3967&lt;&gt;0,INT(100.14*POWER((AB3967-1),1.08)),0))</f>
        <v/>
      </c>
      <c r="AL3967" s="192">
        <f>COUNT(J3967,Q3967,T3967,X3967,Y3967,AA3967,AB3967)</f>
        <v>0</v>
      </c>
      <c r="AM3967" s="193" t="str">
        <f>IF(AL3967=0,"",SUM(AC3967:AK3967))</f>
        <v/>
      </c>
    </row>
    <row r="3968" spans="1:39" s="6" customFormat="1" outlineLevel="1">
      <c r="A3968"/>
      <c r="B3968" s="257"/>
      <c r="C3968" s="126" t="s">
        <v>65</v>
      </c>
      <c r="D3968" s="33"/>
      <c r="E3968" s="33"/>
      <c r="F3968" s="33"/>
      <c r="G3968" s="33"/>
      <c r="H3968" s="18"/>
      <c r="I3968" s="44"/>
      <c r="J3968" s="107" t="str">
        <f>IFERROR((J3965-J3967)/J3967*100%,"")</f>
        <v/>
      </c>
      <c r="K3968" s="107" t="str">
        <f t="shared" ref="K3968:T3968" si="17559">IFERROR((K3967-K3965)/K3967*100%,"")</f>
        <v/>
      </c>
      <c r="L3968" s="107" t="str">
        <f t="shared" si="17559"/>
        <v/>
      </c>
      <c r="M3968" s="107" t="str">
        <f t="shared" si="17559"/>
        <v/>
      </c>
      <c r="N3968" s="107" t="str">
        <f t="shared" si="17559"/>
        <v/>
      </c>
      <c r="O3968" s="107" t="str">
        <f t="shared" si="17559"/>
        <v/>
      </c>
      <c r="P3968" s="107" t="str">
        <f t="shared" si="17559"/>
        <v/>
      </c>
      <c r="Q3968" s="107" t="str">
        <f t="shared" si="17559"/>
        <v/>
      </c>
      <c r="R3968" s="107" t="str">
        <f t="shared" si="17559"/>
        <v/>
      </c>
      <c r="S3968" s="107" t="str">
        <f t="shared" si="17559"/>
        <v/>
      </c>
      <c r="T3968" s="107" t="str">
        <f t="shared" si="17559"/>
        <v/>
      </c>
      <c r="U3968" s="107" t="str">
        <f t="shared" ref="U3968" si="17560">IFERROR((U3967-U3966)/U3967*100%,"")</f>
        <v/>
      </c>
      <c r="V3968" s="107" t="str">
        <f>IFERROR((V3965-V3967)/V3967*100%,"")</f>
        <v/>
      </c>
      <c r="W3968" s="107" t="str">
        <f>IFERROR((W3965-W3967)/W3967*100%,"")</f>
        <v/>
      </c>
      <c r="X3968" s="107" t="str">
        <f>IFERROR((X3965-X3967)/X3967*100%,"")</f>
        <v/>
      </c>
      <c r="Y3968" s="107" t="str">
        <f>IFERROR((Y3965-Y3967)/Y3967*100%,"")</f>
        <v/>
      </c>
      <c r="Z3968" s="107" t="str">
        <f t="shared" ref="Z3968" si="17561">IFERROR((Z3967-Z3966)/Z3967*100%,"")</f>
        <v/>
      </c>
      <c r="AA3968" s="107" t="str">
        <f>IFERROR((AA3967-AA3965)/AA3967*100%,"")</f>
        <v/>
      </c>
      <c r="AB3968" s="107" t="str">
        <f>IFERROR((AB3967-AB3965)/AB3967*100%,"")</f>
        <v/>
      </c>
      <c r="AC3968" s="194" t="str">
        <f t="shared" ref="AC3968" si="17562">IFERROR((AC3967-AC3966)/AC3967*100%,"")</f>
        <v/>
      </c>
      <c r="AD3968" s="194" t="str">
        <f t="shared" ref="AD3968" si="17563">IFERROR((AD3967-AD3966)/AD3967*100%,"")</f>
        <v/>
      </c>
      <c r="AE3968" s="194" t="str">
        <f t="shared" ref="AE3968" si="17564">IFERROR((AE3967-AE3966)/AE3967*100%,"")</f>
        <v/>
      </c>
      <c r="AF3968" s="194" t="str">
        <f t="shared" ref="AF3968" si="17565">IFERROR((AF3967-AF3966)/AF3967*100%,"")</f>
        <v/>
      </c>
      <c r="AG3968" s="194" t="str">
        <f t="shared" ref="AG3968" si="17566">IFERROR((AG3967-AG3966)/AG3967*100%,"")</f>
        <v/>
      </c>
      <c r="AH3968" s="194" t="str">
        <f t="shared" ref="AH3968" si="17567">IFERROR((AH3967-AH3966)/AH3967*100%,"")</f>
        <v/>
      </c>
      <c r="AI3968" s="194" t="str">
        <f t="shared" ref="AI3968" si="17568">IFERROR((AI3967-AI3966)/AI3967*100%,"")</f>
        <v/>
      </c>
      <c r="AJ3968" s="194" t="str">
        <f t="shared" ref="AJ3968" si="17569">IFERROR((AJ3967-AJ3966)/AJ3967*100%,"")</f>
        <v/>
      </c>
      <c r="AK3968" s="194" t="str">
        <f t="shared" ref="AK3968" si="17570">IFERROR((AK3967-AK3966)/AK3967*100%,"")</f>
        <v/>
      </c>
      <c r="AL3968" s="194" t="str">
        <f t="shared" ref="AL3968" si="17571">IFERROR((AL3967-AL3966)/AL3967*100%,"")</f>
        <v/>
      </c>
      <c r="AM3968" s="227" t="str">
        <f>IFERROR((AM3967-AM3965)/AM3967*100%,"")</f>
        <v/>
      </c>
    </row>
    <row r="3969" spans="1:39" s="45" customFormat="1" outlineLevel="1">
      <c r="B3969" s="115"/>
      <c r="C3969" s="32"/>
      <c r="D3969" s="33"/>
      <c r="E3969" s="33"/>
      <c r="F3969" s="33"/>
      <c r="G3969" s="33"/>
      <c r="H3969" s="18"/>
      <c r="I3969" s="44"/>
      <c r="J3969" s="34"/>
      <c r="K3969" s="34"/>
      <c r="L3969" s="34"/>
      <c r="M3969" s="34"/>
      <c r="N3969" s="34"/>
      <c r="O3969" s="34"/>
      <c r="P3969" s="34"/>
      <c r="Q3969" s="34"/>
      <c r="R3969" s="34"/>
      <c r="S3969" s="34"/>
      <c r="T3969" s="34"/>
      <c r="U3969" s="34"/>
      <c r="V3969" s="34"/>
      <c r="W3969" s="34"/>
      <c r="X3969" s="34"/>
      <c r="Y3969" s="34"/>
      <c r="Z3969" s="34"/>
      <c r="AA3969" s="34"/>
      <c r="AB3969" s="34"/>
      <c r="AC3969" s="195"/>
      <c r="AD3969" s="196"/>
      <c r="AE3969" s="196"/>
      <c r="AF3969" s="196"/>
      <c r="AG3969" s="196"/>
      <c r="AH3969" s="196"/>
      <c r="AI3969" s="196"/>
      <c r="AJ3969" s="196"/>
      <c r="AK3969" s="197"/>
      <c r="AL3969" s="196"/>
      <c r="AM3969" s="198"/>
    </row>
    <row r="3970" spans="1:39" s="6" customFormat="1" outlineLevel="1">
      <c r="B3970" s="116"/>
      <c r="C3970" s="35"/>
      <c r="D3970" s="36"/>
      <c r="E3970" s="36"/>
      <c r="F3970" s="36"/>
      <c r="G3970" s="36"/>
      <c r="H3970" s="37"/>
      <c r="I3970" s="38" t="s">
        <v>24</v>
      </c>
      <c r="J3970" s="21" t="e">
        <f>AVERAGE(J3950:J3951,J3953,J3955,J3957,J3959,J3961,J3963,J3965,J3967)</f>
        <v>#DIV/0!</v>
      </c>
      <c r="K3970" s="21" t="e">
        <f t="shared" ref="K3970:AB3970" si="17572">AVERAGE(K3950:K3951,K3953,K3955,K3957,K3959,K3961,K3963,K3965,K3967)</f>
        <v>#DIV/0!</v>
      </c>
      <c r="L3970" s="21" t="e">
        <f t="shared" si="17572"/>
        <v>#DIV/0!</v>
      </c>
      <c r="M3970" s="21" t="e">
        <f t="shared" si="17572"/>
        <v>#DIV/0!</v>
      </c>
      <c r="N3970" s="21" t="e">
        <f t="shared" si="17572"/>
        <v>#DIV/0!</v>
      </c>
      <c r="O3970" s="21" t="e">
        <f t="shared" si="17572"/>
        <v>#DIV/0!</v>
      </c>
      <c r="P3970" s="21" t="e">
        <f t="shared" si="17572"/>
        <v>#DIV/0!</v>
      </c>
      <c r="Q3970" s="21">
        <f t="shared" si="17572"/>
        <v>0</v>
      </c>
      <c r="R3970" s="21" t="e">
        <f t="shared" si="17572"/>
        <v>#DIV/0!</v>
      </c>
      <c r="S3970" s="21" t="e">
        <f t="shared" si="17572"/>
        <v>#DIV/0!</v>
      </c>
      <c r="T3970" s="21">
        <f t="shared" si="17572"/>
        <v>0</v>
      </c>
      <c r="U3970" s="21" t="e">
        <f t="shared" si="17572"/>
        <v>#DIV/0!</v>
      </c>
      <c r="V3970" s="21" t="e">
        <f t="shared" si="17572"/>
        <v>#DIV/0!</v>
      </c>
      <c r="W3970" s="21" t="e">
        <f t="shared" si="17572"/>
        <v>#DIV/0!</v>
      </c>
      <c r="X3970" s="21" t="e">
        <f t="shared" si="17572"/>
        <v>#DIV/0!</v>
      </c>
      <c r="Y3970" s="21" t="e">
        <f t="shared" si="17572"/>
        <v>#DIV/0!</v>
      </c>
      <c r="Z3970" s="21" t="e">
        <f t="shared" si="17572"/>
        <v>#DIV/0!</v>
      </c>
      <c r="AA3970" s="21" t="e">
        <f t="shared" si="17572"/>
        <v>#DIV/0!</v>
      </c>
      <c r="AB3970" s="21" t="e">
        <f t="shared" si="17572"/>
        <v>#DIV/0!</v>
      </c>
      <c r="AC3970" s="199"/>
      <c r="AD3970" s="200"/>
      <c r="AE3970" s="200"/>
      <c r="AF3970" s="200"/>
      <c r="AG3970" s="200"/>
      <c r="AH3970" s="200"/>
      <c r="AI3970" s="200"/>
      <c r="AJ3970" s="200"/>
      <c r="AK3970" s="201"/>
      <c r="AL3970" s="200"/>
      <c r="AM3970" s="202"/>
    </row>
    <row r="3971" spans="1:39" s="6" customFormat="1" outlineLevel="1">
      <c r="B3971" s="116"/>
      <c r="C3971" s="35"/>
      <c r="D3971" s="36"/>
      <c r="E3971" s="36"/>
      <c r="F3971" s="36"/>
      <c r="G3971" s="36"/>
      <c r="H3971" s="37"/>
      <c r="I3971" s="38" t="s">
        <v>26</v>
      </c>
      <c r="J3971" s="21">
        <f>MIN(J3950:J3951,J3953,J3955,J3957,J3959,J3961,J3963,J3965,J3967)</f>
        <v>0</v>
      </c>
      <c r="K3971" s="21">
        <f t="shared" ref="K3971:AB3971" si="17573">MIN(K3950:K3951,K3953,K3955,K3957,K3959,K3961,K3963,K3965,K3967)</f>
        <v>0</v>
      </c>
      <c r="L3971" s="21">
        <f t="shared" si="17573"/>
        <v>0</v>
      </c>
      <c r="M3971" s="21">
        <f t="shared" si="17573"/>
        <v>0</v>
      </c>
      <c r="N3971" s="21">
        <f t="shared" si="17573"/>
        <v>0</v>
      </c>
      <c r="O3971" s="21">
        <f t="shared" si="17573"/>
        <v>0</v>
      </c>
      <c r="P3971" s="21">
        <f t="shared" si="17573"/>
        <v>0</v>
      </c>
      <c r="Q3971" s="21">
        <f t="shared" si="17573"/>
        <v>0</v>
      </c>
      <c r="R3971" s="21">
        <f t="shared" si="17573"/>
        <v>0</v>
      </c>
      <c r="S3971" s="21">
        <f t="shared" si="17573"/>
        <v>0</v>
      </c>
      <c r="T3971" s="21">
        <f t="shared" si="17573"/>
        <v>0</v>
      </c>
      <c r="U3971" s="21">
        <f t="shared" si="17573"/>
        <v>0</v>
      </c>
      <c r="V3971" s="21">
        <f t="shared" si="17573"/>
        <v>0</v>
      </c>
      <c r="W3971" s="21">
        <f t="shared" si="17573"/>
        <v>0</v>
      </c>
      <c r="X3971" s="21" t="e">
        <f t="shared" si="17573"/>
        <v>#DIV/0!</v>
      </c>
      <c r="Y3971" s="21">
        <f t="shared" si="17573"/>
        <v>0</v>
      </c>
      <c r="Z3971" s="21">
        <f t="shared" si="17573"/>
        <v>0</v>
      </c>
      <c r="AA3971" s="21">
        <f t="shared" si="17573"/>
        <v>0</v>
      </c>
      <c r="AB3971" s="21">
        <f t="shared" si="17573"/>
        <v>0</v>
      </c>
      <c r="AC3971" s="199"/>
      <c r="AD3971" s="200"/>
      <c r="AE3971" s="200"/>
      <c r="AF3971" s="200"/>
      <c r="AG3971" s="200"/>
      <c r="AH3971" s="200"/>
      <c r="AI3971" s="200"/>
      <c r="AJ3971" s="200"/>
      <c r="AK3971" s="201"/>
      <c r="AL3971" s="200"/>
      <c r="AM3971" s="202"/>
    </row>
    <row r="3972" spans="1:39" s="6" customFormat="1" outlineLevel="1">
      <c r="B3972" s="116"/>
      <c r="C3972" s="35"/>
      <c r="D3972" s="36"/>
      <c r="E3972" s="36"/>
      <c r="F3972" s="36"/>
      <c r="G3972" s="36"/>
      <c r="H3972" s="37"/>
      <c r="I3972" s="38" t="s">
        <v>25</v>
      </c>
      <c r="J3972" s="21">
        <f>MAX(J3950:J3951,J3953,J3955,J3957,J3959,J3961,J3963,J3965,J3967)</f>
        <v>0</v>
      </c>
      <c r="K3972" s="21">
        <f t="shared" ref="K3972:AB3972" si="17574">MAX(K3950:K3951,K3953,K3955,K3957,K3959,K3961,K3963,K3965,K3967)</f>
        <v>0</v>
      </c>
      <c r="L3972" s="21">
        <f t="shared" si="17574"/>
        <v>0</v>
      </c>
      <c r="M3972" s="21">
        <f t="shared" si="17574"/>
        <v>0</v>
      </c>
      <c r="N3972" s="21">
        <f t="shared" si="17574"/>
        <v>0</v>
      </c>
      <c r="O3972" s="21">
        <f t="shared" si="17574"/>
        <v>0</v>
      </c>
      <c r="P3972" s="21">
        <f t="shared" si="17574"/>
        <v>0</v>
      </c>
      <c r="Q3972" s="21">
        <f t="shared" si="17574"/>
        <v>0</v>
      </c>
      <c r="R3972" s="21">
        <f t="shared" si="17574"/>
        <v>0</v>
      </c>
      <c r="S3972" s="21">
        <f t="shared" si="17574"/>
        <v>0</v>
      </c>
      <c r="T3972" s="21">
        <f t="shared" si="17574"/>
        <v>0</v>
      </c>
      <c r="U3972" s="21">
        <f t="shared" si="17574"/>
        <v>0</v>
      </c>
      <c r="V3972" s="21">
        <f t="shared" si="17574"/>
        <v>0</v>
      </c>
      <c r="W3972" s="21">
        <f t="shared" si="17574"/>
        <v>0</v>
      </c>
      <c r="X3972" s="21" t="e">
        <f t="shared" si="17574"/>
        <v>#DIV/0!</v>
      </c>
      <c r="Y3972" s="21">
        <f t="shared" si="17574"/>
        <v>0</v>
      </c>
      <c r="Z3972" s="21">
        <f t="shared" si="17574"/>
        <v>0</v>
      </c>
      <c r="AA3972" s="21">
        <f t="shared" si="17574"/>
        <v>0</v>
      </c>
      <c r="AB3972" s="21">
        <f t="shared" si="17574"/>
        <v>0</v>
      </c>
      <c r="AC3972" s="199"/>
      <c r="AD3972" s="200"/>
      <c r="AE3972" s="200"/>
      <c r="AF3972" s="200"/>
      <c r="AG3972" s="200"/>
      <c r="AH3972" s="200"/>
      <c r="AI3972" s="200"/>
      <c r="AJ3972" s="200"/>
      <c r="AK3972" s="201"/>
      <c r="AL3972" s="200"/>
      <c r="AM3972" s="202"/>
    </row>
    <row r="3973" spans="1:39" s="6" customFormat="1" outlineLevel="1">
      <c r="B3973" s="116"/>
      <c r="C3973" s="35"/>
      <c r="D3973" s="36"/>
      <c r="E3973" s="36"/>
      <c r="F3973" s="36"/>
      <c r="G3973" s="36"/>
      <c r="H3973" s="37"/>
      <c r="I3973" s="38"/>
      <c r="J3973" s="21"/>
      <c r="K3973" s="21"/>
      <c r="L3973" s="21"/>
      <c r="M3973" s="21"/>
      <c r="N3973" s="21"/>
      <c r="O3973" s="21"/>
      <c r="P3973" s="21"/>
      <c r="Q3973" s="21"/>
      <c r="R3973" s="21"/>
      <c r="S3973" s="21"/>
      <c r="T3973" s="21"/>
      <c r="U3973" s="21"/>
      <c r="V3973" s="21"/>
      <c r="W3973" s="21"/>
      <c r="X3973" s="21"/>
      <c r="Y3973" s="21"/>
      <c r="Z3973" s="21"/>
      <c r="AA3973" s="21"/>
      <c r="AB3973" s="21"/>
      <c r="AC3973" s="200"/>
      <c r="AD3973" s="200"/>
      <c r="AE3973" s="200"/>
      <c r="AF3973" s="200"/>
      <c r="AG3973" s="200"/>
      <c r="AH3973" s="200"/>
      <c r="AI3973" s="200"/>
      <c r="AJ3973" s="200"/>
      <c r="AK3973" s="200"/>
      <c r="AL3973" s="200"/>
      <c r="AM3973" s="202"/>
    </row>
    <row r="3974" spans="1:39" s="31" customFormat="1" ht="16.5" outlineLevel="1" thickBot="1">
      <c r="B3974" s="117"/>
      <c r="C3974" s="39"/>
      <c r="D3974" s="40"/>
      <c r="E3974" s="40"/>
      <c r="F3974" s="40"/>
      <c r="G3974" s="40"/>
      <c r="H3974" s="41"/>
      <c r="I3974" s="42"/>
      <c r="J3974" s="43"/>
      <c r="K3974" s="43"/>
      <c r="L3974" s="43"/>
      <c r="M3974" s="43"/>
      <c r="N3974" s="43"/>
      <c r="O3974" s="43"/>
      <c r="P3974" s="43"/>
      <c r="Q3974" s="43"/>
      <c r="R3974" s="43"/>
      <c r="S3974" s="43"/>
      <c r="T3974" s="43"/>
      <c r="U3974" s="43"/>
      <c r="V3974" s="43"/>
      <c r="W3974" s="43"/>
      <c r="X3974" s="43"/>
      <c r="Y3974" s="43"/>
      <c r="Z3974" s="43"/>
      <c r="AA3974" s="43"/>
      <c r="AB3974" s="43"/>
      <c r="AC3974" s="204"/>
      <c r="AD3974" s="204"/>
      <c r="AE3974" s="204"/>
      <c r="AF3974" s="204"/>
      <c r="AG3974" s="204"/>
      <c r="AH3974" s="204"/>
      <c r="AI3974" s="204"/>
      <c r="AJ3974" s="204"/>
      <c r="AK3974" s="204"/>
      <c r="AL3974" s="204"/>
      <c r="AM3974" s="205"/>
    </row>
    <row r="3975" spans="1:39" customFormat="1">
      <c r="B3975" s="118"/>
      <c r="C3975" s="28"/>
      <c r="D3975" s="19"/>
      <c r="E3975" s="19"/>
      <c r="F3975" s="19"/>
      <c r="G3975" s="19"/>
      <c r="H3975" s="29"/>
      <c r="I3975" s="20"/>
      <c r="J3975" s="30"/>
      <c r="K3975" s="30"/>
      <c r="L3975" s="30"/>
      <c r="M3975" s="30"/>
      <c r="N3975" s="30"/>
      <c r="O3975" s="30"/>
      <c r="P3975" s="30"/>
      <c r="Q3975" s="30"/>
      <c r="R3975" s="30"/>
      <c r="S3975" s="30"/>
      <c r="T3975" s="30"/>
      <c r="U3975" s="30"/>
      <c r="V3975" s="30"/>
      <c r="W3975" s="30"/>
      <c r="X3975" s="30"/>
      <c r="Y3975" s="30"/>
      <c r="Z3975" s="30"/>
      <c r="AA3975" s="30"/>
      <c r="AB3975" s="30"/>
      <c r="AC3975" s="206"/>
      <c r="AD3975" s="206"/>
      <c r="AE3975" s="206"/>
      <c r="AF3975" s="206"/>
      <c r="AG3975" s="206"/>
      <c r="AH3975" s="206"/>
      <c r="AI3975" s="206"/>
      <c r="AJ3975" s="206"/>
      <c r="AK3975" s="206"/>
      <c r="AL3975" s="206"/>
      <c r="AM3975" s="207"/>
    </row>
    <row r="3976" spans="1:39" customFormat="1" outlineLevel="1">
      <c r="B3976" s="114" t="s">
        <v>41</v>
      </c>
      <c r="C3976" s="28"/>
      <c r="D3976" s="19"/>
      <c r="E3976" s="19"/>
      <c r="F3976" s="19"/>
      <c r="G3976" s="19"/>
      <c r="H3976" s="29"/>
      <c r="I3976" s="20"/>
      <c r="J3976" s="30"/>
      <c r="K3976" s="30"/>
      <c r="L3976" s="30"/>
      <c r="M3976" s="30"/>
      <c r="N3976" s="30"/>
      <c r="O3976" s="30"/>
      <c r="P3976" s="30"/>
      <c r="Q3976" s="30"/>
      <c r="R3976" s="30"/>
      <c r="S3976" s="30"/>
      <c r="T3976" s="30"/>
      <c r="U3976" s="30"/>
      <c r="V3976" s="30"/>
      <c r="W3976" s="30"/>
      <c r="X3976" s="30"/>
      <c r="Y3976" s="30"/>
      <c r="Z3976" s="30"/>
      <c r="AA3976" s="30"/>
      <c r="AB3976" s="30"/>
      <c r="AC3976" s="206"/>
      <c r="AD3976" s="206"/>
      <c r="AE3976" s="206"/>
      <c r="AF3976" s="206"/>
      <c r="AG3976" s="206"/>
      <c r="AH3976" s="206"/>
      <c r="AI3976" s="206"/>
      <c r="AJ3976" s="206"/>
      <c r="AK3976" s="206"/>
      <c r="AL3976" s="206"/>
      <c r="AM3976" s="207"/>
    </row>
    <row r="3977" spans="1:39" customFormat="1" outlineLevel="1">
      <c r="A3977" t="str">
        <f>B3977&amp;C3977</f>
        <v>Surname, Forename1</v>
      </c>
      <c r="B3977" s="255" t="s">
        <v>28</v>
      </c>
      <c r="C3977" s="122">
        <v>1</v>
      </c>
      <c r="D3977" s="26" t="s">
        <v>22</v>
      </c>
      <c r="E3977" s="103"/>
      <c r="F3977" s="103"/>
      <c r="G3977" s="103"/>
      <c r="H3977" s="16"/>
      <c r="I3977" s="16"/>
      <c r="J3977" s="17"/>
      <c r="K3977" s="94"/>
      <c r="L3977" s="94"/>
      <c r="M3977" s="94"/>
      <c r="N3977" s="94"/>
      <c r="O3977" s="94"/>
      <c r="P3977" s="94"/>
      <c r="Q3977" s="17">
        <f>SUM(K3977:P3977)</f>
        <v>0</v>
      </c>
      <c r="R3977" s="94"/>
      <c r="S3977" s="94"/>
      <c r="T3977" s="17">
        <f>SUM(R3977:S3977)</f>
        <v>0</v>
      </c>
      <c r="U3977" s="17"/>
      <c r="V3977" s="94"/>
      <c r="W3977" s="17"/>
      <c r="X3977" s="94" t="e">
        <f>AVERAGE(V3977:W3977)</f>
        <v>#DIV/0!</v>
      </c>
      <c r="Y3977" s="17"/>
      <c r="Z3977" s="17"/>
      <c r="AA3977" s="17"/>
      <c r="AB3977" s="17"/>
      <c r="AC3977" s="190">
        <f>IF(J3977&lt;&gt;0,INT(25.4347*POWER((18-J3977),1.81)),0)</f>
        <v>0</v>
      </c>
      <c r="AD3977" s="190">
        <f>IF(Q3977&lt;&gt;0,INT(0.14354*POWER(((10*Q3977)-220),1.4)),0)</f>
        <v>0</v>
      </c>
      <c r="AE3977" s="190">
        <f>IF(T3977&lt;&gt;0,INT(51.39*POWER((T3977-1.5),1.05)),0)</f>
        <v>0</v>
      </c>
      <c r="AF3977" s="190">
        <f>IF(U3977&lt;&gt;0,INT(0.8465*POWER(((100*U3977)-75),1.42)),0)</f>
        <v>0</v>
      </c>
      <c r="AG3977" s="190" t="e">
        <f>IF(X3977&lt;&gt;0,INT(1.53775*POWER((82-X3977),1.81)),0)</f>
        <v>#DIV/0!</v>
      </c>
      <c r="AH3977" s="190">
        <f>IF(Y3977&lt;&gt;0,INT(5.74352*POWER((28.5-Y3977),1.92)),0)</f>
        <v>0</v>
      </c>
      <c r="AI3977" s="190">
        <f>IF(Z3977&lt;&gt;0,INT(12.91*POWER((Z3977-4),1.1)),0)</f>
        <v>0</v>
      </c>
      <c r="AJ3977" s="190">
        <f>IF(AA3977&lt;&gt;0,INT(0.2797*POWER(((100*AA3977)),1.35)),0)</f>
        <v>0</v>
      </c>
      <c r="AK3977" s="208">
        <v>0</v>
      </c>
      <c r="AL3977" s="208">
        <v>7</v>
      </c>
      <c r="AM3977" s="193" t="e">
        <f>SUM(AC3977:AK3977)</f>
        <v>#DIV/0!</v>
      </c>
    </row>
    <row r="3978" spans="1:39" customFormat="1" outlineLevel="1">
      <c r="A3978" t="str">
        <f>B3977&amp;C3978</f>
        <v>Surname, Forename2</v>
      </c>
      <c r="B3978" s="256"/>
      <c r="C3978" s="123">
        <v>2</v>
      </c>
      <c r="D3978" s="26" t="s">
        <v>22</v>
      </c>
      <c r="E3978" s="103"/>
      <c r="F3978" s="103"/>
      <c r="G3978" s="103"/>
      <c r="H3978" s="15"/>
      <c r="I3978" s="16"/>
      <c r="J3978" s="17"/>
      <c r="K3978" s="94"/>
      <c r="L3978" s="94"/>
      <c r="M3978" s="94"/>
      <c r="N3978" s="94"/>
      <c r="O3978" s="94"/>
      <c r="P3978" s="94"/>
      <c r="Q3978" s="17" t="str">
        <f>IF(SUM(K3978:P3978)=0,"",SUM(K3978:P3978))</f>
        <v/>
      </c>
      <c r="R3978" s="94"/>
      <c r="S3978" s="94"/>
      <c r="T3978" s="17" t="str">
        <f>IF(SUM(R3978:S3978)=0,"",SUM(R3978:S3978))</f>
        <v/>
      </c>
      <c r="U3978" s="17"/>
      <c r="V3978" s="94"/>
      <c r="W3978" s="17"/>
      <c r="X3978" s="94" t="str">
        <f>IFERROR(AVERAGE(V3978:W3978),"")</f>
        <v/>
      </c>
      <c r="Y3978" s="17"/>
      <c r="Z3978" s="17"/>
      <c r="AA3978" s="71"/>
      <c r="AB3978" s="17"/>
      <c r="AC3978" s="190" t="str">
        <f>IF(J3978="","",IF(J3978&lt;&gt;0,INT(25.4347*POWER((18-J3978),1.81)),0))</f>
        <v/>
      </c>
      <c r="AD3978" s="190" t="str">
        <f>IFERROR(IF(Q3978&lt;&gt;0,INT(0.14354*POWER(((10*Q3978)-220),1.4)),0),"")</f>
        <v/>
      </c>
      <c r="AE3978" s="190" t="str">
        <f>IFERROR(IF(T3978&lt;&gt;0,INT(51.39*POWER((T3978-1.5),1.05)),0),"")</f>
        <v/>
      </c>
      <c r="AF3978" s="190">
        <f>IF(U3978&lt;&gt;0,INT(0.8465*POWER(((100*U3978)-75),1.42)),0)</f>
        <v>0</v>
      </c>
      <c r="AG3978" s="190" t="str">
        <f>IFERROR(IF(X3978&lt;&gt;0,INT(1.53775*POWER((82-X3978),1.81)),0),"")</f>
        <v/>
      </c>
      <c r="AH3978" s="190" t="str">
        <f>IF(Y3978="","",IF(Y3978&lt;&gt;0,INT(5.74352*POWER((28.5-Y3978),1.92)),0))</f>
        <v/>
      </c>
      <c r="AI3978" s="190">
        <f>IF(Z3978&lt;&gt;0,INT(12.91*POWER((Z3978-4),1.1)),0)</f>
        <v>0</v>
      </c>
      <c r="AJ3978" s="190" t="str">
        <f>IF(AA3978="","",IF(AA3978&lt;&gt;0,INT(0.2797*POWER(((100*AA3978)),1.35)),0))</f>
        <v/>
      </c>
      <c r="AK3978" s="191" t="str">
        <f>IF(AB3978="","",IF(AB3978&lt;&gt;0,INT(100.14*POWER((AB3978-1),1.08)),0))</f>
        <v/>
      </c>
      <c r="AL3978" s="192">
        <f>COUNT(J3978,Q3978,T3978,X3978,Y3978,AA3978,AB3978)</f>
        <v>0</v>
      </c>
      <c r="AM3978" s="193" t="str">
        <f>IF(AL3978=0,"",SUM(AC3978:AK3978))</f>
        <v/>
      </c>
    </row>
    <row r="3979" spans="1:39" customFormat="1" outlineLevel="1">
      <c r="B3979" s="256"/>
      <c r="C3979" s="124" t="s">
        <v>65</v>
      </c>
      <c r="D3979" s="103"/>
      <c r="E3979" s="103"/>
      <c r="F3979" s="103"/>
      <c r="G3979" s="103"/>
      <c r="H3979" s="104"/>
      <c r="I3979" s="105"/>
      <c r="J3979" s="107" t="str">
        <f>IFERROR((J3977-J3978)/J3978*100%,"")</f>
        <v/>
      </c>
      <c r="K3979" s="107" t="str">
        <f>IFERROR((K3978-K3977)/K3978*100%,"")</f>
        <v/>
      </c>
      <c r="L3979" s="107" t="str">
        <f t="shared" ref="L3979:S3979" si="17575">IFERROR((L3978-L3977)/L3978*100%,"")</f>
        <v/>
      </c>
      <c r="M3979" s="107" t="str">
        <f t="shared" si="17575"/>
        <v/>
      </c>
      <c r="N3979" s="107" t="str">
        <f t="shared" si="17575"/>
        <v/>
      </c>
      <c r="O3979" s="107" t="str">
        <f t="shared" si="17575"/>
        <v/>
      </c>
      <c r="P3979" s="107" t="str">
        <f t="shared" si="17575"/>
        <v/>
      </c>
      <c r="Q3979" s="107" t="str">
        <f t="shared" si="17575"/>
        <v/>
      </c>
      <c r="R3979" s="107" t="str">
        <f t="shared" si="17575"/>
        <v/>
      </c>
      <c r="S3979" s="107" t="str">
        <f t="shared" si="17575"/>
        <v/>
      </c>
      <c r="T3979" s="107" t="str">
        <f>IFERROR((T3978-T3977)/T3978*100%,"")</f>
        <v/>
      </c>
      <c r="U3979" s="107" t="str">
        <f t="shared" ref="U3979" si="17576">IFERROR((U3978-U3977)/U3978*100%,"")</f>
        <v/>
      </c>
      <c r="V3979" s="107" t="str">
        <f>IFERROR((V3977-V3978)/V3978*100%,"")</f>
        <v/>
      </c>
      <c r="W3979" s="107" t="str">
        <f>IFERROR((W3977-W3978)/W3978*100%,"")</f>
        <v/>
      </c>
      <c r="X3979" s="107" t="str">
        <f>IFERROR((X3977-X3978)/X3978*100%,"")</f>
        <v/>
      </c>
      <c r="Y3979" s="107" t="str">
        <f>IFERROR((Y3977-Y3978)/Y3978*100%,"")</f>
        <v/>
      </c>
      <c r="Z3979" s="107" t="str">
        <f t="shared" ref="Z3979:AB3979" si="17577">IFERROR((Z3978-Z3977)/Z3978*100%,"")</f>
        <v/>
      </c>
      <c r="AA3979" s="107" t="str">
        <f t="shared" si="17577"/>
        <v/>
      </c>
      <c r="AB3979" s="107" t="str">
        <f t="shared" si="17577"/>
        <v/>
      </c>
      <c r="AC3979" s="194" t="str">
        <f t="shared" ref="AC3979" si="17578">IFERROR((AC3978-AC3977)/AC3978*100%,"")</f>
        <v/>
      </c>
      <c r="AD3979" s="194" t="str">
        <f t="shared" ref="AD3979" si="17579">IFERROR((AD3978-AD3977)/AD3978*100%,"")</f>
        <v/>
      </c>
      <c r="AE3979" s="194" t="str">
        <f t="shared" ref="AE3979" si="17580">IFERROR((AE3978-AE3977)/AE3978*100%,"")</f>
        <v/>
      </c>
      <c r="AF3979" s="194" t="str">
        <f t="shared" ref="AF3979" si="17581">IFERROR((AF3978-AF3977)/AF3978*100%,"")</f>
        <v/>
      </c>
      <c r="AG3979" s="194" t="str">
        <f t="shared" ref="AG3979" si="17582">IFERROR((AG3978-AG3977)/AG3978*100%,"")</f>
        <v/>
      </c>
      <c r="AH3979" s="194" t="str">
        <f t="shared" ref="AH3979" si="17583">IFERROR((AH3978-AH3977)/AH3978*100%,"")</f>
        <v/>
      </c>
      <c r="AI3979" s="194" t="str">
        <f t="shared" ref="AI3979" si="17584">IFERROR((AI3978-AI3977)/AI3978*100%,"")</f>
        <v/>
      </c>
      <c r="AJ3979" s="194" t="str">
        <f t="shared" ref="AJ3979" si="17585">IFERROR((AJ3978-AJ3977)/AJ3978*100%,"")</f>
        <v/>
      </c>
      <c r="AK3979" s="194" t="str">
        <f t="shared" ref="AK3979" si="17586">IFERROR((AK3978-AK3977)/AK3978*100%,"")</f>
        <v/>
      </c>
      <c r="AL3979" s="194" t="str">
        <f t="shared" ref="AL3979:AM3979" si="17587">IFERROR((AL3978-AL3977)/AL3978*100%,"")</f>
        <v/>
      </c>
      <c r="AM3979" s="228" t="str">
        <f t="shared" si="17587"/>
        <v/>
      </c>
    </row>
    <row r="3980" spans="1:39" customFormat="1" outlineLevel="1">
      <c r="A3980" t="str">
        <f>B3977&amp;C3980</f>
        <v>Surname, Forename3</v>
      </c>
      <c r="B3980" s="256"/>
      <c r="C3980" s="123">
        <v>3</v>
      </c>
      <c r="D3980" s="26" t="s">
        <v>22</v>
      </c>
      <c r="E3980" s="103"/>
      <c r="F3980" s="103"/>
      <c r="G3980" s="103"/>
      <c r="H3980" s="15"/>
      <c r="I3980" s="16"/>
      <c r="J3980" s="17"/>
      <c r="K3980" s="94"/>
      <c r="L3980" s="94"/>
      <c r="M3980" s="94"/>
      <c r="N3980" s="94"/>
      <c r="O3980" s="94"/>
      <c r="P3980" s="94"/>
      <c r="Q3980" s="17" t="str">
        <f>IF(SUM(K3980:P3980)=0,"",SUM(K3980:P3980))</f>
        <v/>
      </c>
      <c r="R3980" s="94"/>
      <c r="S3980" s="94"/>
      <c r="T3980" s="17" t="str">
        <f>IF(SUM(R3980:S3980)=0,"",SUM(R3980:S3980))</f>
        <v/>
      </c>
      <c r="U3980" s="17"/>
      <c r="V3980" s="94"/>
      <c r="W3980" s="17"/>
      <c r="X3980" s="94" t="str">
        <f>IFERROR(AVERAGE(V3980:W3980),"")</f>
        <v/>
      </c>
      <c r="Y3980" s="17"/>
      <c r="Z3980" s="17"/>
      <c r="AA3980" s="71"/>
      <c r="AB3980" s="17"/>
      <c r="AC3980" s="190" t="str">
        <f>IF(J3980="","",IF(J3980&lt;&gt;0,INT(25.4347*POWER((18-J3980),1.81)),0))</f>
        <v/>
      </c>
      <c r="AD3980" s="190" t="str">
        <f>IFERROR(IF(Q3980&lt;&gt;0,INT(0.14354*POWER(((10*Q3980)-220),1.4)),0),"")</f>
        <v/>
      </c>
      <c r="AE3980" s="190" t="str">
        <f>IFERROR(IF(T3980&lt;&gt;0,INT(51.39*POWER((T3980-1.5),1.05)),0),"")</f>
        <v/>
      </c>
      <c r="AF3980" s="190">
        <f>IF(U3980&lt;&gt;0,INT(0.8465*POWER(((100*U3980)-75),1.42)),0)</f>
        <v>0</v>
      </c>
      <c r="AG3980" s="190" t="str">
        <f>IFERROR(IF(X3980&lt;&gt;0,INT(1.53775*POWER((82-X3980),1.81)),0),"")</f>
        <v/>
      </c>
      <c r="AH3980" s="190" t="str">
        <f>IF(Y3980="","",IF(Y3980&lt;&gt;0,INT(5.74352*POWER((28.5-Y3980),1.92)),0))</f>
        <v/>
      </c>
      <c r="AI3980" s="190">
        <f>IF(Z3980&lt;&gt;0,INT(12.91*POWER((Z3980-4),1.1)),0)</f>
        <v>0</v>
      </c>
      <c r="AJ3980" s="190" t="str">
        <f>IF(AA3980="","",IF(AA3980&lt;&gt;0,INT(0.2797*POWER(((100*AA3980)),1.35)),0))</f>
        <v/>
      </c>
      <c r="AK3980" s="191" t="str">
        <f>IF(AB3980="","",IF(AB3980&lt;&gt;0,INT(100.14*POWER((AB3980-1),1.08)),0))</f>
        <v/>
      </c>
      <c r="AL3980" s="192">
        <f>COUNT(J3980,Q3980,T3980,X3980,Y3980,AA3980,AB3980)</f>
        <v>0</v>
      </c>
      <c r="AM3980" s="193" t="str">
        <f>IF(AL3980=0,"",SUM(AC3980:AK3980))</f>
        <v/>
      </c>
    </row>
    <row r="3981" spans="1:39" customFormat="1" outlineLevel="1">
      <c r="B3981" s="256"/>
      <c r="C3981" s="124" t="s">
        <v>65</v>
      </c>
      <c r="D3981" s="103"/>
      <c r="E3981" s="103"/>
      <c r="F3981" s="103"/>
      <c r="G3981" s="103"/>
      <c r="H3981" s="104"/>
      <c r="I3981" s="105"/>
      <c r="J3981" s="107" t="str">
        <f>IFERROR((J3978-J3980)/J3980*100%,"")</f>
        <v/>
      </c>
      <c r="K3981" s="107" t="str">
        <f t="shared" ref="K3981:T3981" si="17588">IFERROR((K3980-K3978)/K3980*100%,"")</f>
        <v/>
      </c>
      <c r="L3981" s="107" t="str">
        <f t="shared" si="17588"/>
        <v/>
      </c>
      <c r="M3981" s="107" t="str">
        <f t="shared" si="17588"/>
        <v/>
      </c>
      <c r="N3981" s="107" t="str">
        <f t="shared" si="17588"/>
        <v/>
      </c>
      <c r="O3981" s="107" t="str">
        <f t="shared" si="17588"/>
        <v/>
      </c>
      <c r="P3981" s="107" t="str">
        <f t="shared" si="17588"/>
        <v/>
      </c>
      <c r="Q3981" s="107" t="str">
        <f t="shared" si="17588"/>
        <v/>
      </c>
      <c r="R3981" s="107" t="str">
        <f t="shared" si="17588"/>
        <v/>
      </c>
      <c r="S3981" s="107" t="str">
        <f t="shared" si="17588"/>
        <v/>
      </c>
      <c r="T3981" s="107" t="str">
        <f t="shared" si="17588"/>
        <v/>
      </c>
      <c r="U3981" s="107" t="str">
        <f t="shared" ref="U3981" si="17589">IFERROR((U3980-U3979)/U3980*100%,"")</f>
        <v/>
      </c>
      <c r="V3981" s="107" t="str">
        <f>IFERROR((V3978-V3980)/V3980*100%,"")</f>
        <v/>
      </c>
      <c r="W3981" s="107" t="str">
        <f>IFERROR((W3978-W3980)/W3980*100%,"")</f>
        <v/>
      </c>
      <c r="X3981" s="107" t="str">
        <f>IFERROR((X3978-X3980)/X3980*100%,"")</f>
        <v/>
      </c>
      <c r="Y3981" s="107" t="str">
        <f>IFERROR((Y3978-Y3980)/Y3980*100%,"")</f>
        <v/>
      </c>
      <c r="Z3981" s="107" t="str">
        <f t="shared" ref="Z3981" si="17590">IFERROR((Z3980-Z3979)/Z3980*100%,"")</f>
        <v/>
      </c>
      <c r="AA3981" s="107" t="str">
        <f>IFERROR((AA3980-AA3978)/AA3980*100%,"")</f>
        <v/>
      </c>
      <c r="AB3981" s="107" t="str">
        <f>IFERROR((AB3980-AB3978)/AB3980*100%,"")</f>
        <v/>
      </c>
      <c r="AC3981" s="194" t="str">
        <f t="shared" ref="AC3981" si="17591">IFERROR((AC3980-AC3979)/AC3980*100%,"")</f>
        <v/>
      </c>
      <c r="AD3981" s="194" t="str">
        <f t="shared" ref="AD3981" si="17592">IFERROR((AD3980-AD3979)/AD3980*100%,"")</f>
        <v/>
      </c>
      <c r="AE3981" s="194" t="str">
        <f t="shared" ref="AE3981" si="17593">IFERROR((AE3980-AE3979)/AE3980*100%,"")</f>
        <v/>
      </c>
      <c r="AF3981" s="194" t="str">
        <f t="shared" ref="AF3981" si="17594">IFERROR((AF3980-AF3979)/AF3980*100%,"")</f>
        <v/>
      </c>
      <c r="AG3981" s="194" t="str">
        <f t="shared" ref="AG3981" si="17595">IFERROR((AG3980-AG3979)/AG3980*100%,"")</f>
        <v/>
      </c>
      <c r="AH3981" s="194" t="str">
        <f t="shared" ref="AH3981" si="17596">IFERROR((AH3980-AH3979)/AH3980*100%,"")</f>
        <v/>
      </c>
      <c r="AI3981" s="194" t="str">
        <f t="shared" ref="AI3981" si="17597">IFERROR((AI3980-AI3979)/AI3980*100%,"")</f>
        <v/>
      </c>
      <c r="AJ3981" s="194" t="str">
        <f t="shared" ref="AJ3981" si="17598">IFERROR((AJ3980-AJ3979)/AJ3980*100%,"")</f>
        <v/>
      </c>
      <c r="AK3981" s="194" t="str">
        <f t="shared" ref="AK3981" si="17599">IFERROR((AK3980-AK3979)/AK3980*100%,"")</f>
        <v/>
      </c>
      <c r="AL3981" s="194" t="str">
        <f t="shared" ref="AL3981" si="17600">IFERROR((AL3980-AL3979)/AL3980*100%,"")</f>
        <v/>
      </c>
      <c r="AM3981" s="227" t="str">
        <f>IFERROR((AM3980-AM3978)/AM3980*100%,"")</f>
        <v/>
      </c>
    </row>
    <row r="3982" spans="1:39" customFormat="1" outlineLevel="1">
      <c r="A3982" t="str">
        <f>B3977&amp;C3982</f>
        <v>Surname, Forename4</v>
      </c>
      <c r="B3982" s="256"/>
      <c r="C3982" s="123">
        <v>4</v>
      </c>
      <c r="D3982" s="26" t="s">
        <v>22</v>
      </c>
      <c r="E3982" s="103"/>
      <c r="F3982" s="103"/>
      <c r="G3982" s="103"/>
      <c r="H3982" s="15"/>
      <c r="I3982" s="16"/>
      <c r="J3982" s="17"/>
      <c r="K3982" s="94"/>
      <c r="L3982" s="94"/>
      <c r="M3982" s="94"/>
      <c r="N3982" s="94"/>
      <c r="O3982" s="94"/>
      <c r="P3982" s="94"/>
      <c r="Q3982" s="17" t="str">
        <f>IF(SUM(K3982:P3982)=0,"",SUM(K3982:P3982))</f>
        <v/>
      </c>
      <c r="R3982" s="94"/>
      <c r="S3982" s="94"/>
      <c r="T3982" s="17" t="str">
        <f>IF(SUM(R3982:S3982)=0,"",SUM(R3982:S3982))</f>
        <v/>
      </c>
      <c r="U3982" s="17"/>
      <c r="V3982" s="94"/>
      <c r="W3982" s="17"/>
      <c r="X3982" s="94" t="str">
        <f>IFERROR(AVERAGE(V3982:W3982),"")</f>
        <v/>
      </c>
      <c r="Y3982" s="17"/>
      <c r="Z3982" s="17"/>
      <c r="AA3982" s="71"/>
      <c r="AB3982" s="17"/>
      <c r="AC3982" s="190" t="str">
        <f>IF(J3982="","",IF(J3982&lt;&gt;0,INT(25.4347*POWER((18-J3982),1.81)),0))</f>
        <v/>
      </c>
      <c r="AD3982" s="190" t="str">
        <f>IFERROR(IF(Q3982&lt;&gt;0,INT(0.14354*POWER(((10*Q3982)-220),1.4)),0),"")</f>
        <v/>
      </c>
      <c r="AE3982" s="190" t="str">
        <f>IFERROR(IF(T3982&lt;&gt;0,INT(51.39*POWER((T3982-1.5),1.05)),0),"")</f>
        <v/>
      </c>
      <c r="AF3982" s="190">
        <f>IF(U3982&lt;&gt;0,INT(0.8465*POWER(((100*U3982)-75),1.42)),0)</f>
        <v>0</v>
      </c>
      <c r="AG3982" s="190" t="str">
        <f>IFERROR(IF(X3982&lt;&gt;0,INT(1.53775*POWER((82-X3982),1.81)),0),"")</f>
        <v/>
      </c>
      <c r="AH3982" s="190" t="str">
        <f>IF(Y3982="","",IF(Y3982&lt;&gt;0,INT(5.74352*POWER((28.5-Y3982),1.92)),0))</f>
        <v/>
      </c>
      <c r="AI3982" s="190">
        <f>IF(Z3982&lt;&gt;0,INT(12.91*POWER((Z3982-4),1.1)),0)</f>
        <v>0</v>
      </c>
      <c r="AJ3982" s="190" t="str">
        <f>IF(AA3982="","",IF(AA3982&lt;&gt;0,INT(0.2797*POWER(((100*AA3982)),1.35)),0))</f>
        <v/>
      </c>
      <c r="AK3982" s="191" t="str">
        <f>IF(AB3982="","",IF(AB3982&lt;&gt;0,INT(100.14*POWER((AB3982-1),1.08)),0))</f>
        <v/>
      </c>
      <c r="AL3982" s="192">
        <f>COUNT(J3982,Q3982,T3982,X3982,Y3982,AA3982,AB3982)</f>
        <v>0</v>
      </c>
      <c r="AM3982" s="193" t="str">
        <f>IF(AL3982=0,"",SUM(AC3982:AK3982))</f>
        <v/>
      </c>
    </row>
    <row r="3983" spans="1:39" customFormat="1" outlineLevel="1">
      <c r="B3983" s="256"/>
      <c r="C3983" s="124" t="s">
        <v>65</v>
      </c>
      <c r="D3983" s="103"/>
      <c r="E3983" s="103"/>
      <c r="F3983" s="103"/>
      <c r="G3983" s="103"/>
      <c r="H3983" s="104"/>
      <c r="I3983" s="105"/>
      <c r="J3983" s="107" t="str">
        <f>IFERROR((J3980-J3982)/J3982*100%,"")</f>
        <v/>
      </c>
      <c r="K3983" s="107" t="str">
        <f t="shared" ref="K3983:T3983" si="17601">IFERROR((K3982-K3980)/K3982*100%,"")</f>
        <v/>
      </c>
      <c r="L3983" s="107" t="str">
        <f t="shared" si="17601"/>
        <v/>
      </c>
      <c r="M3983" s="107" t="str">
        <f t="shared" si="17601"/>
        <v/>
      </c>
      <c r="N3983" s="107" t="str">
        <f t="shared" si="17601"/>
        <v/>
      </c>
      <c r="O3983" s="107" t="str">
        <f t="shared" si="17601"/>
        <v/>
      </c>
      <c r="P3983" s="107" t="str">
        <f t="shared" si="17601"/>
        <v/>
      </c>
      <c r="Q3983" s="107" t="str">
        <f t="shared" si="17601"/>
        <v/>
      </c>
      <c r="R3983" s="107" t="str">
        <f t="shared" si="17601"/>
        <v/>
      </c>
      <c r="S3983" s="107" t="str">
        <f t="shared" si="17601"/>
        <v/>
      </c>
      <c r="T3983" s="107" t="str">
        <f t="shared" si="17601"/>
        <v/>
      </c>
      <c r="U3983" s="107" t="str">
        <f t="shared" ref="U3983" si="17602">IFERROR((U3982-U3981)/U3982*100%,"")</f>
        <v/>
      </c>
      <c r="V3983" s="107" t="str">
        <f>IFERROR((V3980-V3982)/V3982*100%,"")</f>
        <v/>
      </c>
      <c r="W3983" s="107" t="str">
        <f>IFERROR((W3980-W3982)/W3982*100%,"")</f>
        <v/>
      </c>
      <c r="X3983" s="107" t="str">
        <f>IFERROR((X3980-X3982)/X3982*100%,"")</f>
        <v/>
      </c>
      <c r="Y3983" s="107" t="str">
        <f>IFERROR((Y3980-Y3982)/Y3982*100%,"")</f>
        <v/>
      </c>
      <c r="Z3983" s="107" t="str">
        <f t="shared" ref="Z3983" si="17603">IFERROR((Z3982-Z3981)/Z3982*100%,"")</f>
        <v/>
      </c>
      <c r="AA3983" s="107" t="str">
        <f>IFERROR((AA3982-AA3980)/AA3982*100%,"")</f>
        <v/>
      </c>
      <c r="AB3983" s="107" t="str">
        <f>IFERROR((AB3982-AB3980)/AB3982*100%,"")</f>
        <v/>
      </c>
      <c r="AC3983" s="194" t="str">
        <f t="shared" ref="AC3983" si="17604">IFERROR((AC3982-AC3981)/AC3982*100%,"")</f>
        <v/>
      </c>
      <c r="AD3983" s="194" t="str">
        <f t="shared" ref="AD3983" si="17605">IFERROR((AD3982-AD3981)/AD3982*100%,"")</f>
        <v/>
      </c>
      <c r="AE3983" s="194" t="str">
        <f t="shared" ref="AE3983" si="17606">IFERROR((AE3982-AE3981)/AE3982*100%,"")</f>
        <v/>
      </c>
      <c r="AF3983" s="194" t="str">
        <f t="shared" ref="AF3983" si="17607">IFERROR((AF3982-AF3981)/AF3982*100%,"")</f>
        <v/>
      </c>
      <c r="AG3983" s="194" t="str">
        <f t="shared" ref="AG3983" si="17608">IFERROR((AG3982-AG3981)/AG3982*100%,"")</f>
        <v/>
      </c>
      <c r="AH3983" s="194" t="str">
        <f t="shared" ref="AH3983" si="17609">IFERROR((AH3982-AH3981)/AH3982*100%,"")</f>
        <v/>
      </c>
      <c r="AI3983" s="194" t="str">
        <f t="shared" ref="AI3983" si="17610">IFERROR((AI3982-AI3981)/AI3982*100%,"")</f>
        <v/>
      </c>
      <c r="AJ3983" s="194" t="str">
        <f t="shared" ref="AJ3983" si="17611">IFERROR((AJ3982-AJ3981)/AJ3982*100%,"")</f>
        <v/>
      </c>
      <c r="AK3983" s="194" t="str">
        <f t="shared" ref="AK3983" si="17612">IFERROR((AK3982-AK3981)/AK3982*100%,"")</f>
        <v/>
      </c>
      <c r="AL3983" s="194" t="str">
        <f t="shared" ref="AL3983" si="17613">IFERROR((AL3982-AL3981)/AL3982*100%,"")</f>
        <v/>
      </c>
      <c r="AM3983" s="227" t="str">
        <f>IFERROR((AM3982-AM3980)/AM3982*100%,"")</f>
        <v/>
      </c>
    </row>
    <row r="3984" spans="1:39" customFormat="1" outlineLevel="1">
      <c r="A3984" t="str">
        <f>B3977&amp;C3984</f>
        <v>Surname, Forename5</v>
      </c>
      <c r="B3984" s="256"/>
      <c r="C3984" s="123">
        <v>5</v>
      </c>
      <c r="D3984" s="26" t="s">
        <v>22</v>
      </c>
      <c r="E3984" s="103"/>
      <c r="F3984" s="103"/>
      <c r="G3984" s="103"/>
      <c r="H3984" s="15"/>
      <c r="I3984" s="16"/>
      <c r="J3984" s="17"/>
      <c r="K3984" s="94"/>
      <c r="L3984" s="94"/>
      <c r="M3984" s="94"/>
      <c r="N3984" s="94"/>
      <c r="O3984" s="94"/>
      <c r="P3984" s="94"/>
      <c r="Q3984" s="17" t="str">
        <f>IF(SUM(K3984:P3984)=0,"",SUM(K3984:P3984))</f>
        <v/>
      </c>
      <c r="R3984" s="94"/>
      <c r="S3984" s="94"/>
      <c r="T3984" s="17" t="str">
        <f>IF(SUM(R3984:S3984)=0,"",SUM(R3984:S3984))</f>
        <v/>
      </c>
      <c r="U3984" s="17"/>
      <c r="V3984" s="94"/>
      <c r="W3984" s="17"/>
      <c r="X3984" s="94" t="str">
        <f>IFERROR(AVERAGE(V3984:W3984),"")</f>
        <v/>
      </c>
      <c r="Y3984" s="17"/>
      <c r="Z3984" s="17"/>
      <c r="AA3984" s="71"/>
      <c r="AB3984" s="17"/>
      <c r="AC3984" s="190" t="str">
        <f>IF(J3984="","",IF(J3984&lt;&gt;0,INT(25.4347*POWER((18-J3984),1.81)),0))</f>
        <v/>
      </c>
      <c r="AD3984" s="190" t="str">
        <f>IFERROR(IF(Q3984&lt;&gt;0,INT(0.14354*POWER(((10*Q3984)-220),1.4)),0),"")</f>
        <v/>
      </c>
      <c r="AE3984" s="190" t="str">
        <f>IFERROR(IF(T3984&lt;&gt;0,INT(51.39*POWER((T3984-1.5),1.05)),0),"")</f>
        <v/>
      </c>
      <c r="AF3984" s="190">
        <f>IF(U3984&lt;&gt;0,INT(0.8465*POWER(((100*U3984)-75),1.42)),0)</f>
        <v>0</v>
      </c>
      <c r="AG3984" s="190" t="str">
        <f>IFERROR(IF(X3984&lt;&gt;0,INT(1.53775*POWER((82-X3984),1.81)),0),"")</f>
        <v/>
      </c>
      <c r="AH3984" s="190" t="str">
        <f>IF(Y3984="","",IF(Y3984&lt;&gt;0,INT(5.74352*POWER((28.5-Y3984),1.92)),0))</f>
        <v/>
      </c>
      <c r="AI3984" s="190">
        <f>IF(Z3984&lt;&gt;0,INT(12.91*POWER((Z3984-4),1.1)),0)</f>
        <v>0</v>
      </c>
      <c r="AJ3984" s="190" t="str">
        <f>IF(AA3984="","",IF(AA3984&lt;&gt;0,INT(0.2797*POWER(((100*AA3984)),1.35)),0))</f>
        <v/>
      </c>
      <c r="AK3984" s="191" t="str">
        <f>IF(AB3984="","",IF(AB3984&lt;&gt;0,INT(100.14*POWER((AB3984-1),1.08)),0))</f>
        <v/>
      </c>
      <c r="AL3984" s="192">
        <f>COUNT(J3984,Q3984,T3984,X3984,Y3984,AA3984,AB3984)</f>
        <v>0</v>
      </c>
      <c r="AM3984" s="193" t="str">
        <f>IF(AL3984=0,"",SUM(AC3984:AK3984))</f>
        <v/>
      </c>
    </row>
    <row r="3985" spans="1:39" customFormat="1" outlineLevel="1">
      <c r="B3985" s="256"/>
      <c r="C3985" s="124" t="s">
        <v>65</v>
      </c>
      <c r="D3985" s="103"/>
      <c r="E3985" s="103"/>
      <c r="F3985" s="103"/>
      <c r="G3985" s="103"/>
      <c r="H3985" s="104"/>
      <c r="I3985" s="105"/>
      <c r="J3985" s="107" t="str">
        <f>IFERROR((J3982-J3984)/J3984*100%,"")</f>
        <v/>
      </c>
      <c r="K3985" s="107" t="str">
        <f t="shared" ref="K3985:T3985" si="17614">IFERROR((K3984-K3982)/K3984*100%,"")</f>
        <v/>
      </c>
      <c r="L3985" s="107" t="str">
        <f t="shared" si="17614"/>
        <v/>
      </c>
      <c r="M3985" s="107" t="str">
        <f t="shared" si="17614"/>
        <v/>
      </c>
      <c r="N3985" s="107" t="str">
        <f t="shared" si="17614"/>
        <v/>
      </c>
      <c r="O3985" s="107" t="str">
        <f t="shared" si="17614"/>
        <v/>
      </c>
      <c r="P3985" s="107" t="str">
        <f t="shared" si="17614"/>
        <v/>
      </c>
      <c r="Q3985" s="107" t="str">
        <f t="shared" si="17614"/>
        <v/>
      </c>
      <c r="R3985" s="107" t="str">
        <f t="shared" si="17614"/>
        <v/>
      </c>
      <c r="S3985" s="107" t="str">
        <f t="shared" si="17614"/>
        <v/>
      </c>
      <c r="T3985" s="107" t="str">
        <f t="shared" si="17614"/>
        <v/>
      </c>
      <c r="U3985" s="107" t="str">
        <f t="shared" ref="U3985" si="17615">IFERROR((U3984-U3983)/U3984*100%,"")</f>
        <v/>
      </c>
      <c r="V3985" s="107" t="str">
        <f>IFERROR((V3982-V3984)/V3984*100%,"")</f>
        <v/>
      </c>
      <c r="W3985" s="107" t="str">
        <f>IFERROR((W3982-W3984)/W3984*100%,"")</f>
        <v/>
      </c>
      <c r="X3985" s="107" t="str">
        <f>IFERROR((X3982-X3984)/X3984*100%,"")</f>
        <v/>
      </c>
      <c r="Y3985" s="107" t="str">
        <f>IFERROR((Y3982-Y3984)/Y3984*100%,"")</f>
        <v/>
      </c>
      <c r="Z3985" s="107" t="str">
        <f t="shared" ref="Z3985" si="17616">IFERROR((Z3984-Z3983)/Z3984*100%,"")</f>
        <v/>
      </c>
      <c r="AA3985" s="107" t="str">
        <f>IFERROR((AA3984-AA3982)/AA3984*100%,"")</f>
        <v/>
      </c>
      <c r="AB3985" s="107" t="str">
        <f>IFERROR((AB3984-AB3982)/AB3984*100%,"")</f>
        <v/>
      </c>
      <c r="AC3985" s="194" t="str">
        <f t="shared" ref="AC3985" si="17617">IFERROR((AC3984-AC3983)/AC3984*100%,"")</f>
        <v/>
      </c>
      <c r="AD3985" s="194" t="str">
        <f t="shared" ref="AD3985" si="17618">IFERROR((AD3984-AD3983)/AD3984*100%,"")</f>
        <v/>
      </c>
      <c r="AE3985" s="194" t="str">
        <f t="shared" ref="AE3985" si="17619">IFERROR((AE3984-AE3983)/AE3984*100%,"")</f>
        <v/>
      </c>
      <c r="AF3985" s="194" t="str">
        <f t="shared" ref="AF3985" si="17620">IFERROR((AF3984-AF3983)/AF3984*100%,"")</f>
        <v/>
      </c>
      <c r="AG3985" s="194" t="str">
        <f t="shared" ref="AG3985" si="17621">IFERROR((AG3984-AG3983)/AG3984*100%,"")</f>
        <v/>
      </c>
      <c r="AH3985" s="194" t="str">
        <f t="shared" ref="AH3985" si="17622">IFERROR((AH3984-AH3983)/AH3984*100%,"")</f>
        <v/>
      </c>
      <c r="AI3985" s="194" t="str">
        <f t="shared" ref="AI3985" si="17623">IFERROR((AI3984-AI3983)/AI3984*100%,"")</f>
        <v/>
      </c>
      <c r="AJ3985" s="194" t="str">
        <f t="shared" ref="AJ3985" si="17624">IFERROR((AJ3984-AJ3983)/AJ3984*100%,"")</f>
        <v/>
      </c>
      <c r="AK3985" s="194" t="str">
        <f t="shared" ref="AK3985" si="17625">IFERROR((AK3984-AK3983)/AK3984*100%,"")</f>
        <v/>
      </c>
      <c r="AL3985" s="194" t="str">
        <f t="shared" ref="AL3985" si="17626">IFERROR((AL3984-AL3983)/AL3984*100%,"")</f>
        <v/>
      </c>
      <c r="AM3985" s="227" t="str">
        <f>IFERROR((AM3984-AM3982)/AM3984*100%,"")</f>
        <v/>
      </c>
    </row>
    <row r="3986" spans="1:39" customFormat="1" outlineLevel="1">
      <c r="A3986" t="str">
        <f>B3977&amp;C3986</f>
        <v>Surname, Forename6</v>
      </c>
      <c r="B3986" s="256"/>
      <c r="C3986" s="123">
        <v>6</v>
      </c>
      <c r="D3986" s="26" t="s">
        <v>22</v>
      </c>
      <c r="E3986" s="103"/>
      <c r="F3986" s="103"/>
      <c r="G3986" s="103"/>
      <c r="H3986" s="15"/>
      <c r="I3986" s="16"/>
      <c r="J3986" s="17"/>
      <c r="K3986" s="94"/>
      <c r="L3986" s="94"/>
      <c r="M3986" s="94"/>
      <c r="N3986" s="94"/>
      <c r="O3986" s="94"/>
      <c r="P3986" s="94"/>
      <c r="Q3986" s="17" t="str">
        <f>IF(SUM(K3986:P3986)=0,"",SUM(K3986:P3986))</f>
        <v/>
      </c>
      <c r="R3986" s="94"/>
      <c r="S3986" s="94"/>
      <c r="T3986" s="17" t="str">
        <f>IF(SUM(R3986:S3986)=0,"",SUM(R3986:S3986))</f>
        <v/>
      </c>
      <c r="U3986" s="17"/>
      <c r="V3986" s="94"/>
      <c r="W3986" s="17"/>
      <c r="X3986" s="94" t="str">
        <f>IFERROR(AVERAGE(V3986:W3986),"")</f>
        <v/>
      </c>
      <c r="Y3986" s="17"/>
      <c r="Z3986" s="17"/>
      <c r="AA3986" s="71"/>
      <c r="AB3986" s="17"/>
      <c r="AC3986" s="190" t="str">
        <f>IF(J3986="","",IF(J3986&lt;&gt;0,INT(25.4347*POWER((18-J3986),1.81)),0))</f>
        <v/>
      </c>
      <c r="AD3986" s="190" t="str">
        <f>IFERROR(IF(Q3986&lt;&gt;0,INT(0.14354*POWER(((10*Q3986)-220),1.4)),0),"")</f>
        <v/>
      </c>
      <c r="AE3986" s="190" t="str">
        <f>IFERROR(IF(T3986&lt;&gt;0,INT(51.39*POWER((T3986-1.5),1.05)),0),"")</f>
        <v/>
      </c>
      <c r="AF3986" s="190">
        <f>IF(U3986&lt;&gt;0,INT(0.8465*POWER(((100*U3986)-75),1.42)),0)</f>
        <v>0</v>
      </c>
      <c r="AG3986" s="190" t="str">
        <f>IFERROR(IF(X3986&lt;&gt;0,INT(1.53775*POWER((82-X3986),1.81)),0),"")</f>
        <v/>
      </c>
      <c r="AH3986" s="190" t="str">
        <f>IF(Y3986="","",IF(Y3986&lt;&gt;0,INT(5.74352*POWER((28.5-Y3986),1.92)),0))</f>
        <v/>
      </c>
      <c r="AI3986" s="190">
        <f>IF(Z3986&lt;&gt;0,INT(12.91*POWER((Z3986-4),1.1)),0)</f>
        <v>0</v>
      </c>
      <c r="AJ3986" s="190" t="str">
        <f>IF(AA3986="","",IF(AA3986&lt;&gt;0,INT(0.2797*POWER(((100*AA3986)),1.35)),0))</f>
        <v/>
      </c>
      <c r="AK3986" s="191" t="str">
        <f>IF(AB3986="","",IF(AB3986&lt;&gt;0,INT(100.14*POWER((AB3986-1),1.08)),0))</f>
        <v/>
      </c>
      <c r="AL3986" s="192">
        <f>COUNT(J3986,Q3986,T3986,X3986,Y3986,AA3986,AB3986)</f>
        <v>0</v>
      </c>
      <c r="AM3986" s="193" t="str">
        <f>IF(AL3986=0,"",SUM(AC3986:AK3986))</f>
        <v/>
      </c>
    </row>
    <row r="3987" spans="1:39" customFormat="1" outlineLevel="1">
      <c r="B3987" s="256"/>
      <c r="C3987" s="124" t="s">
        <v>65</v>
      </c>
      <c r="D3987" s="103"/>
      <c r="E3987" s="103"/>
      <c r="F3987" s="103"/>
      <c r="G3987" s="103"/>
      <c r="H3987" s="104"/>
      <c r="I3987" s="105"/>
      <c r="J3987" s="107" t="str">
        <f>IFERROR((J3984-J3986)/J3986*100%,"")</f>
        <v/>
      </c>
      <c r="K3987" s="107" t="str">
        <f t="shared" ref="K3987:T3987" si="17627">IFERROR((K3986-K3984)/K3986*100%,"")</f>
        <v/>
      </c>
      <c r="L3987" s="107" t="str">
        <f t="shared" si="17627"/>
        <v/>
      </c>
      <c r="M3987" s="107" t="str">
        <f t="shared" si="17627"/>
        <v/>
      </c>
      <c r="N3987" s="107" t="str">
        <f t="shared" si="17627"/>
        <v/>
      </c>
      <c r="O3987" s="107" t="str">
        <f t="shared" si="17627"/>
        <v/>
      </c>
      <c r="P3987" s="107" t="str">
        <f t="shared" si="17627"/>
        <v/>
      </c>
      <c r="Q3987" s="107" t="str">
        <f t="shared" si="17627"/>
        <v/>
      </c>
      <c r="R3987" s="107" t="str">
        <f t="shared" si="17627"/>
        <v/>
      </c>
      <c r="S3987" s="107" t="str">
        <f t="shared" si="17627"/>
        <v/>
      </c>
      <c r="T3987" s="107" t="str">
        <f t="shared" si="17627"/>
        <v/>
      </c>
      <c r="U3987" s="107" t="str">
        <f t="shared" ref="U3987" si="17628">IFERROR((U3986-U3985)/U3986*100%,"")</f>
        <v/>
      </c>
      <c r="V3987" s="107" t="str">
        <f>IFERROR((V3984-V3986)/V3986*100%,"")</f>
        <v/>
      </c>
      <c r="W3987" s="107" t="str">
        <f>IFERROR((W3984-W3986)/W3986*100%,"")</f>
        <v/>
      </c>
      <c r="X3987" s="107" t="str">
        <f>IFERROR((X3984-X3986)/X3986*100%,"")</f>
        <v/>
      </c>
      <c r="Y3987" s="107" t="str">
        <f>IFERROR((Y3984-Y3986)/Y3986*100%,"")</f>
        <v/>
      </c>
      <c r="Z3987" s="107" t="str">
        <f t="shared" ref="Z3987" si="17629">IFERROR((Z3986-Z3985)/Z3986*100%,"")</f>
        <v/>
      </c>
      <c r="AA3987" s="107" t="str">
        <f>IFERROR((AA3986-AA3984)/AA3986*100%,"")</f>
        <v/>
      </c>
      <c r="AB3987" s="107" t="str">
        <f>IFERROR((AB3986-AB3984)/AB3986*100%,"")</f>
        <v/>
      </c>
      <c r="AC3987" s="194" t="str">
        <f t="shared" ref="AC3987" si="17630">IFERROR((AC3986-AC3985)/AC3986*100%,"")</f>
        <v/>
      </c>
      <c r="AD3987" s="194" t="str">
        <f t="shared" ref="AD3987" si="17631">IFERROR((AD3986-AD3985)/AD3986*100%,"")</f>
        <v/>
      </c>
      <c r="AE3987" s="194" t="str">
        <f t="shared" ref="AE3987" si="17632">IFERROR((AE3986-AE3985)/AE3986*100%,"")</f>
        <v/>
      </c>
      <c r="AF3987" s="194" t="str">
        <f t="shared" ref="AF3987" si="17633">IFERROR((AF3986-AF3985)/AF3986*100%,"")</f>
        <v/>
      </c>
      <c r="AG3987" s="194" t="str">
        <f t="shared" ref="AG3987" si="17634">IFERROR((AG3986-AG3985)/AG3986*100%,"")</f>
        <v/>
      </c>
      <c r="AH3987" s="194" t="str">
        <f t="shared" ref="AH3987" si="17635">IFERROR((AH3986-AH3985)/AH3986*100%,"")</f>
        <v/>
      </c>
      <c r="AI3987" s="194" t="str">
        <f t="shared" ref="AI3987" si="17636">IFERROR((AI3986-AI3985)/AI3986*100%,"")</f>
        <v/>
      </c>
      <c r="AJ3987" s="194" t="str">
        <f t="shared" ref="AJ3987" si="17637">IFERROR((AJ3986-AJ3985)/AJ3986*100%,"")</f>
        <v/>
      </c>
      <c r="AK3987" s="194" t="str">
        <f t="shared" ref="AK3987" si="17638">IFERROR((AK3986-AK3985)/AK3986*100%,"")</f>
        <v/>
      </c>
      <c r="AL3987" s="194" t="str">
        <f t="shared" ref="AL3987" si="17639">IFERROR((AL3986-AL3985)/AL3986*100%,"")</f>
        <v/>
      </c>
      <c r="AM3987" s="227" t="str">
        <f>IFERROR((AM3986-AM3984)/AM3986*100%,"")</f>
        <v/>
      </c>
    </row>
    <row r="3988" spans="1:39" customFormat="1" outlineLevel="1">
      <c r="A3988" t="str">
        <f>B3977&amp;C3988</f>
        <v>Surname, Forename7</v>
      </c>
      <c r="B3988" s="256"/>
      <c r="C3988" s="123">
        <v>7</v>
      </c>
      <c r="D3988" s="26" t="s">
        <v>22</v>
      </c>
      <c r="E3988" s="103"/>
      <c r="F3988" s="103"/>
      <c r="G3988" s="103"/>
      <c r="H3988" s="15"/>
      <c r="I3988" s="16"/>
      <c r="J3988" s="17"/>
      <c r="K3988" s="94"/>
      <c r="L3988" s="94"/>
      <c r="M3988" s="94"/>
      <c r="N3988" s="94"/>
      <c r="O3988" s="94"/>
      <c r="P3988" s="94"/>
      <c r="Q3988" s="17" t="str">
        <f>IF(SUM(K3988:P3988)=0,"",SUM(K3988:P3988))</f>
        <v/>
      </c>
      <c r="R3988" s="94"/>
      <c r="S3988" s="94"/>
      <c r="T3988" s="17" t="str">
        <f>IF(SUM(R3988:S3988)=0,"",SUM(R3988:S3988))</f>
        <v/>
      </c>
      <c r="U3988" s="17"/>
      <c r="V3988" s="94"/>
      <c r="W3988" s="17"/>
      <c r="X3988" s="94" t="str">
        <f>IFERROR(AVERAGE(V3988:W3988),"")</f>
        <v/>
      </c>
      <c r="Y3988" s="17"/>
      <c r="Z3988" s="17"/>
      <c r="AA3988" s="71"/>
      <c r="AB3988" s="17"/>
      <c r="AC3988" s="190" t="str">
        <f>IF(J3988="","",IF(J3988&lt;&gt;0,INT(25.4347*POWER((18-J3988),1.81)),0))</f>
        <v/>
      </c>
      <c r="AD3988" s="190" t="str">
        <f>IFERROR(IF(Q3988&lt;&gt;0,INT(0.14354*POWER(((10*Q3988)-220),1.4)),0),"")</f>
        <v/>
      </c>
      <c r="AE3988" s="190" t="str">
        <f>IFERROR(IF(T3988&lt;&gt;0,INT(51.39*POWER((T3988-1.5),1.05)),0),"")</f>
        <v/>
      </c>
      <c r="AF3988" s="190">
        <f>IF(U3988&lt;&gt;0,INT(0.8465*POWER(((100*U3988)-75),1.42)),0)</f>
        <v>0</v>
      </c>
      <c r="AG3988" s="190" t="str">
        <f>IFERROR(IF(X3988&lt;&gt;0,INT(1.53775*POWER((82-X3988),1.81)),0),"")</f>
        <v/>
      </c>
      <c r="AH3988" s="190" t="str">
        <f>IF(Y3988="","",IF(Y3988&lt;&gt;0,INT(5.74352*POWER((28.5-Y3988),1.92)),0))</f>
        <v/>
      </c>
      <c r="AI3988" s="190">
        <f>IF(Z3988&lt;&gt;0,INT(12.91*POWER((Z3988-4),1.1)),0)</f>
        <v>0</v>
      </c>
      <c r="AJ3988" s="190" t="str">
        <f>IF(AA3988="","",IF(AA3988&lt;&gt;0,INT(0.2797*POWER(((100*AA3988)),1.35)),0))</f>
        <v/>
      </c>
      <c r="AK3988" s="191" t="str">
        <f>IF(AB3988="","",IF(AB3988&lt;&gt;0,INT(100.14*POWER((AB3988-1),1.08)),0))</f>
        <v/>
      </c>
      <c r="AL3988" s="192">
        <f>COUNT(J3988,Q3988,T3988,X3988,Y3988,AA3988,AB3988)</f>
        <v>0</v>
      </c>
      <c r="AM3988" s="193" t="str">
        <f>IF(AL3988=0,"",SUM(AC3988:AK3988))</f>
        <v/>
      </c>
    </row>
    <row r="3989" spans="1:39" customFormat="1" outlineLevel="1">
      <c r="B3989" s="256"/>
      <c r="C3989" s="124" t="s">
        <v>65</v>
      </c>
      <c r="D3989" s="103"/>
      <c r="E3989" s="103"/>
      <c r="F3989" s="103"/>
      <c r="G3989" s="103"/>
      <c r="H3989" s="104"/>
      <c r="I3989" s="105"/>
      <c r="J3989" s="107" t="str">
        <f>IFERROR((J3986-J3988)/J3988*100%,"")</f>
        <v/>
      </c>
      <c r="K3989" s="107" t="str">
        <f t="shared" ref="K3989:T3989" si="17640">IFERROR((K3988-K3986)/K3988*100%,"")</f>
        <v/>
      </c>
      <c r="L3989" s="107" t="str">
        <f t="shared" si="17640"/>
        <v/>
      </c>
      <c r="M3989" s="107" t="str">
        <f t="shared" si="17640"/>
        <v/>
      </c>
      <c r="N3989" s="107" t="str">
        <f t="shared" si="17640"/>
        <v/>
      </c>
      <c r="O3989" s="107" t="str">
        <f t="shared" si="17640"/>
        <v/>
      </c>
      <c r="P3989" s="107" t="str">
        <f t="shared" si="17640"/>
        <v/>
      </c>
      <c r="Q3989" s="107" t="str">
        <f t="shared" si="17640"/>
        <v/>
      </c>
      <c r="R3989" s="107" t="str">
        <f t="shared" si="17640"/>
        <v/>
      </c>
      <c r="S3989" s="107" t="str">
        <f t="shared" si="17640"/>
        <v/>
      </c>
      <c r="T3989" s="107" t="str">
        <f t="shared" si="17640"/>
        <v/>
      </c>
      <c r="U3989" s="107" t="str">
        <f t="shared" ref="U3989" si="17641">IFERROR((U3988-U3987)/U3988*100%,"")</f>
        <v/>
      </c>
      <c r="V3989" s="107" t="str">
        <f>IFERROR((V3986-V3988)/V3988*100%,"")</f>
        <v/>
      </c>
      <c r="W3989" s="107" t="str">
        <f>IFERROR((W3986-W3988)/W3988*100%,"")</f>
        <v/>
      </c>
      <c r="X3989" s="107" t="str">
        <f>IFERROR((X3986-X3988)/X3988*100%,"")</f>
        <v/>
      </c>
      <c r="Y3989" s="107" t="str">
        <f>IFERROR((Y3986-Y3988)/Y3988*100%,"")</f>
        <v/>
      </c>
      <c r="Z3989" s="107" t="str">
        <f t="shared" ref="Z3989" si="17642">IFERROR((Z3988-Z3987)/Z3988*100%,"")</f>
        <v/>
      </c>
      <c r="AA3989" s="107" t="str">
        <f>IFERROR((AA3988-AA3986)/AA3988*100%,"")</f>
        <v/>
      </c>
      <c r="AB3989" s="107" t="str">
        <f>IFERROR((AB3988-AB3986)/AB3988*100%,"")</f>
        <v/>
      </c>
      <c r="AC3989" s="194" t="str">
        <f t="shared" ref="AC3989" si="17643">IFERROR((AC3988-AC3987)/AC3988*100%,"")</f>
        <v/>
      </c>
      <c r="AD3989" s="194" t="str">
        <f t="shared" ref="AD3989" si="17644">IFERROR((AD3988-AD3987)/AD3988*100%,"")</f>
        <v/>
      </c>
      <c r="AE3989" s="194" t="str">
        <f t="shared" ref="AE3989" si="17645">IFERROR((AE3988-AE3987)/AE3988*100%,"")</f>
        <v/>
      </c>
      <c r="AF3989" s="194" t="str">
        <f t="shared" ref="AF3989" si="17646">IFERROR((AF3988-AF3987)/AF3988*100%,"")</f>
        <v/>
      </c>
      <c r="AG3989" s="194" t="str">
        <f t="shared" ref="AG3989" si="17647">IFERROR((AG3988-AG3987)/AG3988*100%,"")</f>
        <v/>
      </c>
      <c r="AH3989" s="194" t="str">
        <f t="shared" ref="AH3989" si="17648">IFERROR((AH3988-AH3987)/AH3988*100%,"")</f>
        <v/>
      </c>
      <c r="AI3989" s="194" t="str">
        <f t="shared" ref="AI3989" si="17649">IFERROR((AI3988-AI3987)/AI3988*100%,"")</f>
        <v/>
      </c>
      <c r="AJ3989" s="194" t="str">
        <f t="shared" ref="AJ3989" si="17650">IFERROR((AJ3988-AJ3987)/AJ3988*100%,"")</f>
        <v/>
      </c>
      <c r="AK3989" s="194" t="str">
        <f t="shared" ref="AK3989" si="17651">IFERROR((AK3988-AK3987)/AK3988*100%,"")</f>
        <v/>
      </c>
      <c r="AL3989" s="194" t="str">
        <f t="shared" ref="AL3989" si="17652">IFERROR((AL3988-AL3987)/AL3988*100%,"")</f>
        <v/>
      </c>
      <c r="AM3989" s="227" t="str">
        <f>IFERROR((AM3988-AM3986)/AM3988*100%,"")</f>
        <v/>
      </c>
    </row>
    <row r="3990" spans="1:39" customFormat="1" outlineLevel="1">
      <c r="A3990" t="str">
        <f>B3977&amp;C3990</f>
        <v>Surname, Forename8</v>
      </c>
      <c r="B3990" s="256"/>
      <c r="C3990" s="123">
        <v>8</v>
      </c>
      <c r="D3990" s="26" t="s">
        <v>22</v>
      </c>
      <c r="E3990" s="103"/>
      <c r="F3990" s="103"/>
      <c r="G3990" s="103"/>
      <c r="H3990" s="15"/>
      <c r="I3990" s="16"/>
      <c r="J3990" s="17"/>
      <c r="K3990" s="94"/>
      <c r="L3990" s="94"/>
      <c r="M3990" s="94"/>
      <c r="N3990" s="94"/>
      <c r="O3990" s="94"/>
      <c r="P3990" s="94"/>
      <c r="Q3990" s="17" t="str">
        <f>IF(SUM(K3990:P3990)=0,"",SUM(K3990:P3990))</f>
        <v/>
      </c>
      <c r="R3990" s="94"/>
      <c r="S3990" s="94"/>
      <c r="T3990" s="17" t="str">
        <f>IF(SUM(R3990:S3990)=0,"",SUM(R3990:S3990))</f>
        <v/>
      </c>
      <c r="U3990" s="17"/>
      <c r="V3990" s="94"/>
      <c r="W3990" s="17"/>
      <c r="X3990" s="94" t="str">
        <f>IFERROR(AVERAGE(V3990:W3990),"")</f>
        <v/>
      </c>
      <c r="Y3990" s="17"/>
      <c r="Z3990" s="17"/>
      <c r="AA3990" s="71"/>
      <c r="AB3990" s="17"/>
      <c r="AC3990" s="190" t="str">
        <f>IF(J3990="","",IF(J3990&lt;&gt;0,INT(25.4347*POWER((18-J3990),1.81)),0))</f>
        <v/>
      </c>
      <c r="AD3990" s="190" t="str">
        <f>IFERROR(IF(Q3990&lt;&gt;0,INT(0.14354*POWER(((10*Q3990)-220),1.4)),0),"")</f>
        <v/>
      </c>
      <c r="AE3990" s="190" t="str">
        <f>IFERROR(IF(T3990&lt;&gt;0,INT(51.39*POWER((T3990-1.5),1.05)),0),"")</f>
        <v/>
      </c>
      <c r="AF3990" s="190">
        <f>IF(U3990&lt;&gt;0,INT(0.8465*POWER(((100*U3990)-75),1.42)),0)</f>
        <v>0</v>
      </c>
      <c r="AG3990" s="190" t="str">
        <f>IFERROR(IF(X3990&lt;&gt;0,INT(1.53775*POWER((82-X3990),1.81)),0),"")</f>
        <v/>
      </c>
      <c r="AH3990" s="190" t="str">
        <f>IF(Y3990="","",IF(Y3990&lt;&gt;0,INT(5.74352*POWER((28.5-Y3990),1.92)),0))</f>
        <v/>
      </c>
      <c r="AI3990" s="190">
        <f>IF(Z3990&lt;&gt;0,INT(12.91*POWER((Z3990-4),1.1)),0)</f>
        <v>0</v>
      </c>
      <c r="AJ3990" s="190" t="str">
        <f>IF(AA3990="","",IF(AA3990&lt;&gt;0,INT(0.2797*POWER(((100*AA3990)),1.35)),0))</f>
        <v/>
      </c>
      <c r="AK3990" s="191" t="str">
        <f>IF(AB3990="","",IF(AB3990&lt;&gt;0,INT(100.14*POWER((AB3990-1),1.08)),0))</f>
        <v/>
      </c>
      <c r="AL3990" s="192">
        <f>COUNT(J3990,Q3990,T3990,X3990,Y3990,AA3990,AB3990)</f>
        <v>0</v>
      </c>
      <c r="AM3990" s="193" t="str">
        <f>IF(AL3990=0,"",SUM(AC3990:AK3990))</f>
        <v/>
      </c>
    </row>
    <row r="3991" spans="1:39" customFormat="1" outlineLevel="1">
      <c r="B3991" s="256"/>
      <c r="C3991" s="124" t="s">
        <v>65</v>
      </c>
      <c r="D3991" s="103"/>
      <c r="E3991" s="103"/>
      <c r="F3991" s="103"/>
      <c r="G3991" s="103"/>
      <c r="H3991" s="104"/>
      <c r="I3991" s="105"/>
      <c r="J3991" s="107" t="str">
        <f>IFERROR((J3988-J3990)/J3990*100%,"")</f>
        <v/>
      </c>
      <c r="K3991" s="107" t="str">
        <f t="shared" ref="K3991:T3991" si="17653">IFERROR((K3990-K3988)/K3990*100%,"")</f>
        <v/>
      </c>
      <c r="L3991" s="107" t="str">
        <f t="shared" si="17653"/>
        <v/>
      </c>
      <c r="M3991" s="107" t="str">
        <f t="shared" si="17653"/>
        <v/>
      </c>
      <c r="N3991" s="107" t="str">
        <f t="shared" si="17653"/>
        <v/>
      </c>
      <c r="O3991" s="107" t="str">
        <f t="shared" si="17653"/>
        <v/>
      </c>
      <c r="P3991" s="107" t="str">
        <f t="shared" si="17653"/>
        <v/>
      </c>
      <c r="Q3991" s="107" t="str">
        <f t="shared" si="17653"/>
        <v/>
      </c>
      <c r="R3991" s="107" t="str">
        <f t="shared" si="17653"/>
        <v/>
      </c>
      <c r="S3991" s="107" t="str">
        <f t="shared" si="17653"/>
        <v/>
      </c>
      <c r="T3991" s="107" t="str">
        <f t="shared" si="17653"/>
        <v/>
      </c>
      <c r="U3991" s="107" t="str">
        <f t="shared" ref="U3991" si="17654">IFERROR((U3990-U3989)/U3990*100%,"")</f>
        <v/>
      </c>
      <c r="V3991" s="107" t="str">
        <f>IFERROR((V3988-V3990)/V3990*100%,"")</f>
        <v/>
      </c>
      <c r="W3991" s="107" t="str">
        <f>IFERROR((W3988-W3990)/W3990*100%,"")</f>
        <v/>
      </c>
      <c r="X3991" s="107" t="str">
        <f>IFERROR((X3988-X3990)/X3990*100%,"")</f>
        <v/>
      </c>
      <c r="Y3991" s="107" t="str">
        <f>IFERROR((Y3988-Y3990)/Y3990*100%,"")</f>
        <v/>
      </c>
      <c r="Z3991" s="107" t="str">
        <f t="shared" ref="Z3991" si="17655">IFERROR((Z3990-Z3989)/Z3990*100%,"")</f>
        <v/>
      </c>
      <c r="AA3991" s="107" t="str">
        <f>IFERROR((AA3990-AA3988)/AA3990*100%,"")</f>
        <v/>
      </c>
      <c r="AB3991" s="107" t="str">
        <f>IFERROR((AB3990-AB3988)/AB3990*100%,"")</f>
        <v/>
      </c>
      <c r="AC3991" s="194" t="str">
        <f t="shared" ref="AC3991" si="17656">IFERROR((AC3990-AC3989)/AC3990*100%,"")</f>
        <v/>
      </c>
      <c r="AD3991" s="194" t="str">
        <f t="shared" ref="AD3991" si="17657">IFERROR((AD3990-AD3989)/AD3990*100%,"")</f>
        <v/>
      </c>
      <c r="AE3991" s="194" t="str">
        <f t="shared" ref="AE3991" si="17658">IFERROR((AE3990-AE3989)/AE3990*100%,"")</f>
        <v/>
      </c>
      <c r="AF3991" s="194" t="str">
        <f t="shared" ref="AF3991" si="17659">IFERROR((AF3990-AF3989)/AF3990*100%,"")</f>
        <v/>
      </c>
      <c r="AG3991" s="194" t="str">
        <f t="shared" ref="AG3991" si="17660">IFERROR((AG3990-AG3989)/AG3990*100%,"")</f>
        <v/>
      </c>
      <c r="AH3991" s="194" t="str">
        <f t="shared" ref="AH3991" si="17661">IFERROR((AH3990-AH3989)/AH3990*100%,"")</f>
        <v/>
      </c>
      <c r="AI3991" s="194" t="str">
        <f t="shared" ref="AI3991" si="17662">IFERROR((AI3990-AI3989)/AI3990*100%,"")</f>
        <v/>
      </c>
      <c r="AJ3991" s="194" t="str">
        <f t="shared" ref="AJ3991" si="17663">IFERROR((AJ3990-AJ3989)/AJ3990*100%,"")</f>
        <v/>
      </c>
      <c r="AK3991" s="194" t="str">
        <f t="shared" ref="AK3991" si="17664">IFERROR((AK3990-AK3989)/AK3990*100%,"")</f>
        <v/>
      </c>
      <c r="AL3991" s="194" t="str">
        <f t="shared" ref="AL3991" si="17665">IFERROR((AL3990-AL3989)/AL3990*100%,"")</f>
        <v/>
      </c>
      <c r="AM3991" s="227" t="str">
        <f>IFERROR((AM3990-AM3988)/AM3990*100%,"")</f>
        <v/>
      </c>
    </row>
    <row r="3992" spans="1:39" customFormat="1" outlineLevel="1">
      <c r="A3992" t="str">
        <f>B3977&amp;C3992</f>
        <v>Surname, Forename9</v>
      </c>
      <c r="B3992" s="256"/>
      <c r="C3992" s="123">
        <v>9</v>
      </c>
      <c r="D3992" s="26" t="s">
        <v>22</v>
      </c>
      <c r="E3992" s="103"/>
      <c r="F3992" s="103"/>
      <c r="G3992" s="103"/>
      <c r="H3992" s="15"/>
      <c r="I3992" s="16"/>
      <c r="J3992" s="17"/>
      <c r="K3992" s="94"/>
      <c r="L3992" s="94"/>
      <c r="M3992" s="94"/>
      <c r="N3992" s="94"/>
      <c r="O3992" s="94"/>
      <c r="P3992" s="94"/>
      <c r="Q3992" s="17" t="str">
        <f>IF(SUM(K3992:P3992)=0,"",SUM(K3992:P3992))</f>
        <v/>
      </c>
      <c r="R3992" s="94"/>
      <c r="S3992" s="94"/>
      <c r="T3992" s="17" t="str">
        <f>IF(SUM(R3992:S3992)=0,"",SUM(R3992:S3992))</f>
        <v/>
      </c>
      <c r="U3992" s="17"/>
      <c r="V3992" s="94"/>
      <c r="W3992" s="17"/>
      <c r="X3992" s="94" t="str">
        <f>IFERROR(AVERAGE(V3992:W3992),"")</f>
        <v/>
      </c>
      <c r="Y3992" s="17"/>
      <c r="Z3992" s="17"/>
      <c r="AA3992" s="71"/>
      <c r="AB3992" s="17"/>
      <c r="AC3992" s="190" t="str">
        <f>IF(J3992="","",IF(J3992&lt;&gt;0,INT(25.4347*POWER((18-J3992),1.81)),0))</f>
        <v/>
      </c>
      <c r="AD3992" s="190" t="str">
        <f>IFERROR(IF(Q3992&lt;&gt;0,INT(0.14354*POWER(((10*Q3992)-220),1.4)),0),"")</f>
        <v/>
      </c>
      <c r="AE3992" s="190" t="str">
        <f>IFERROR(IF(T3992&lt;&gt;0,INT(51.39*POWER((T3992-1.5),1.05)),0),"")</f>
        <v/>
      </c>
      <c r="AF3992" s="190">
        <f>IF(U3992&lt;&gt;0,INT(0.8465*POWER(((100*U3992)-75),1.42)),0)</f>
        <v>0</v>
      </c>
      <c r="AG3992" s="190" t="str">
        <f>IFERROR(IF(X3992&lt;&gt;0,INT(1.53775*POWER((82-X3992),1.81)),0),"")</f>
        <v/>
      </c>
      <c r="AH3992" s="190" t="str">
        <f>IF(Y3992="","",IF(Y3992&lt;&gt;0,INT(5.74352*POWER((28.5-Y3992),1.92)),0))</f>
        <v/>
      </c>
      <c r="AI3992" s="190">
        <f>IF(Z3992&lt;&gt;0,INT(12.91*POWER((Z3992-4),1.1)),0)</f>
        <v>0</v>
      </c>
      <c r="AJ3992" s="190" t="str">
        <f>IF(AA3992="","",IF(AA3992&lt;&gt;0,INT(0.2797*POWER(((100*AA3992)),1.35)),0))</f>
        <v/>
      </c>
      <c r="AK3992" s="191" t="str">
        <f>IF(AB3992="","",IF(AB3992&lt;&gt;0,INT(100.14*POWER((AB3992-1),1.08)),0))</f>
        <v/>
      </c>
      <c r="AL3992" s="192">
        <f>COUNT(J3992,Q3992,T3992,X3992,Y3992,AA3992,AB3992)</f>
        <v>0</v>
      </c>
      <c r="AM3992" s="193" t="str">
        <f>IF(AL3992=0,"",SUM(AC3992:AK3992))</f>
        <v/>
      </c>
    </row>
    <row r="3993" spans="1:39" customFormat="1" outlineLevel="1">
      <c r="B3993" s="256"/>
      <c r="C3993" s="124" t="s">
        <v>65</v>
      </c>
      <c r="D3993" s="33"/>
      <c r="E3993" s="33"/>
      <c r="F3993" s="33"/>
      <c r="G3993" s="33"/>
      <c r="H3993" s="18"/>
      <c r="I3993" s="44"/>
      <c r="J3993" s="107" t="str">
        <f>IFERROR((J3990-J3992)/J3992*100%,"")</f>
        <v/>
      </c>
      <c r="K3993" s="107" t="str">
        <f t="shared" ref="K3993:T3993" si="17666">IFERROR((K3992-K3990)/K3992*100%,"")</f>
        <v/>
      </c>
      <c r="L3993" s="107" t="str">
        <f t="shared" si="17666"/>
        <v/>
      </c>
      <c r="M3993" s="107" t="str">
        <f t="shared" si="17666"/>
        <v/>
      </c>
      <c r="N3993" s="107" t="str">
        <f t="shared" si="17666"/>
        <v/>
      </c>
      <c r="O3993" s="107" t="str">
        <f t="shared" si="17666"/>
        <v/>
      </c>
      <c r="P3993" s="107" t="str">
        <f t="shared" si="17666"/>
        <v/>
      </c>
      <c r="Q3993" s="107" t="str">
        <f t="shared" si="17666"/>
        <v/>
      </c>
      <c r="R3993" s="107" t="str">
        <f t="shared" si="17666"/>
        <v/>
      </c>
      <c r="S3993" s="107" t="str">
        <f t="shared" si="17666"/>
        <v/>
      </c>
      <c r="T3993" s="107" t="str">
        <f t="shared" si="17666"/>
        <v/>
      </c>
      <c r="U3993" s="107" t="str">
        <f t="shared" ref="U3993" si="17667">IFERROR((U3992-U3991)/U3992*100%,"")</f>
        <v/>
      </c>
      <c r="V3993" s="107" t="str">
        <f>IFERROR((V3990-V3992)/V3992*100%,"")</f>
        <v/>
      </c>
      <c r="W3993" s="107" t="str">
        <f>IFERROR((W3990-W3992)/W3992*100%,"")</f>
        <v/>
      </c>
      <c r="X3993" s="107" t="str">
        <f>IFERROR((X3990-X3992)/X3992*100%,"")</f>
        <v/>
      </c>
      <c r="Y3993" s="107" t="str">
        <f>IFERROR((Y3990-Y3992)/Y3992*100%,"")</f>
        <v/>
      </c>
      <c r="Z3993" s="107" t="str">
        <f t="shared" ref="Z3993" si="17668">IFERROR((Z3992-Z3991)/Z3992*100%,"")</f>
        <v/>
      </c>
      <c r="AA3993" s="107" t="str">
        <f>IFERROR((AA3992-AA3990)/AA3992*100%,"")</f>
        <v/>
      </c>
      <c r="AB3993" s="107" t="str">
        <f>IFERROR((AB3992-AB3990)/AB3992*100%,"")</f>
        <v/>
      </c>
      <c r="AC3993" s="194" t="str">
        <f t="shared" ref="AC3993" si="17669">IFERROR((AC3992-AC3991)/AC3992*100%,"")</f>
        <v/>
      </c>
      <c r="AD3993" s="194" t="str">
        <f t="shared" ref="AD3993" si="17670">IFERROR((AD3992-AD3991)/AD3992*100%,"")</f>
        <v/>
      </c>
      <c r="AE3993" s="194" t="str">
        <f t="shared" ref="AE3993" si="17671">IFERROR((AE3992-AE3991)/AE3992*100%,"")</f>
        <v/>
      </c>
      <c r="AF3993" s="194" t="str">
        <f t="shared" ref="AF3993" si="17672">IFERROR((AF3992-AF3991)/AF3992*100%,"")</f>
        <v/>
      </c>
      <c r="AG3993" s="194" t="str">
        <f t="shared" ref="AG3993" si="17673">IFERROR((AG3992-AG3991)/AG3992*100%,"")</f>
        <v/>
      </c>
      <c r="AH3993" s="194" t="str">
        <f t="shared" ref="AH3993" si="17674">IFERROR((AH3992-AH3991)/AH3992*100%,"")</f>
        <v/>
      </c>
      <c r="AI3993" s="194" t="str">
        <f t="shared" ref="AI3993" si="17675">IFERROR((AI3992-AI3991)/AI3992*100%,"")</f>
        <v/>
      </c>
      <c r="AJ3993" s="194" t="str">
        <f t="shared" ref="AJ3993" si="17676">IFERROR((AJ3992-AJ3991)/AJ3992*100%,"")</f>
        <v/>
      </c>
      <c r="AK3993" s="194" t="str">
        <f t="shared" ref="AK3993" si="17677">IFERROR((AK3992-AK3991)/AK3992*100%,"")</f>
        <v/>
      </c>
      <c r="AL3993" s="194" t="str">
        <f t="shared" ref="AL3993" si="17678">IFERROR((AL3992-AL3991)/AL3992*100%,"")</f>
        <v/>
      </c>
      <c r="AM3993" s="227" t="str">
        <f>IFERROR((AM3992-AM3990)/AM3992*100%,"")</f>
        <v/>
      </c>
    </row>
    <row r="3994" spans="1:39" s="6" customFormat="1" outlineLevel="1">
      <c r="A3994" t="str">
        <f>B3977&amp;C3994</f>
        <v>Surname, Forename10</v>
      </c>
      <c r="B3994" s="256"/>
      <c r="C3994" s="125">
        <v>10</v>
      </c>
      <c r="D3994" s="33" t="s">
        <v>22</v>
      </c>
      <c r="E3994" s="33"/>
      <c r="F3994" s="33"/>
      <c r="G3994" s="33"/>
      <c r="H3994" s="18"/>
      <c r="I3994" s="44"/>
      <c r="J3994" s="34"/>
      <c r="K3994" s="34"/>
      <c r="L3994" s="34"/>
      <c r="M3994" s="34"/>
      <c r="N3994" s="34"/>
      <c r="O3994" s="34"/>
      <c r="P3994" s="34"/>
      <c r="Q3994" s="17" t="str">
        <f>IF(SUM(K3994:P3994)=0,"",SUM(K3994:P3994))</f>
        <v/>
      </c>
      <c r="R3994" s="94"/>
      <c r="S3994" s="94"/>
      <c r="T3994" s="17" t="str">
        <f>IF(SUM(R3994:S3994)=0,"",SUM(R3994:S3994))</f>
        <v/>
      </c>
      <c r="U3994" s="17"/>
      <c r="V3994" s="94"/>
      <c r="W3994" s="17"/>
      <c r="X3994" s="94" t="str">
        <f>IFERROR(AVERAGE(V3994:W3994),"")</f>
        <v/>
      </c>
      <c r="Y3994" s="17"/>
      <c r="Z3994" s="17"/>
      <c r="AA3994" s="71"/>
      <c r="AB3994" s="17"/>
      <c r="AC3994" s="190" t="str">
        <f>IF(J3994="","",IF(J3994&lt;&gt;0,INT(25.4347*POWER((18-J3994),1.81)),0))</f>
        <v/>
      </c>
      <c r="AD3994" s="190" t="str">
        <f>IFERROR(IF(Q3994&lt;&gt;0,INT(0.14354*POWER(((10*Q3994)-220),1.4)),0),"")</f>
        <v/>
      </c>
      <c r="AE3994" s="190" t="str">
        <f>IFERROR(IF(T3994&lt;&gt;0,INT(51.39*POWER((T3994-1.5),1.05)),0),"")</f>
        <v/>
      </c>
      <c r="AF3994" s="190">
        <f>IF(U3994&lt;&gt;0,INT(0.8465*POWER(((100*U3994)-75),1.42)),0)</f>
        <v>0</v>
      </c>
      <c r="AG3994" s="190" t="str">
        <f>IFERROR(IF(X3994&lt;&gt;0,INT(1.53775*POWER((82-X3994),1.81)),0),"")</f>
        <v/>
      </c>
      <c r="AH3994" s="190" t="str">
        <f>IF(Y3994="","",IF(Y3994&lt;&gt;0,INT(5.74352*POWER((28.5-Y3994),1.92)),0))</f>
        <v/>
      </c>
      <c r="AI3994" s="190">
        <f>IF(Z3994&lt;&gt;0,INT(12.91*POWER((Z3994-4),1.1)),0)</f>
        <v>0</v>
      </c>
      <c r="AJ3994" s="190" t="str">
        <f>IF(AA3994="","",IF(AA3994&lt;&gt;0,INT(0.2797*POWER(((100*AA3994)),1.35)),0))</f>
        <v/>
      </c>
      <c r="AK3994" s="191" t="str">
        <f>IF(AB3994="","",IF(AB3994&lt;&gt;0,INT(100.14*POWER((AB3994-1),1.08)),0))</f>
        <v/>
      </c>
      <c r="AL3994" s="192">
        <f>COUNT(J3994,Q3994,T3994,X3994,Y3994,AA3994,AB3994)</f>
        <v>0</v>
      </c>
      <c r="AM3994" s="193" t="str">
        <f>IF(AL3994=0,"",SUM(AC3994:AK3994))</f>
        <v/>
      </c>
    </row>
    <row r="3995" spans="1:39" s="6" customFormat="1" outlineLevel="1">
      <c r="A3995"/>
      <c r="B3995" s="257"/>
      <c r="C3995" s="126" t="s">
        <v>65</v>
      </c>
      <c r="D3995" s="33"/>
      <c r="E3995" s="33"/>
      <c r="F3995" s="33"/>
      <c r="G3995" s="33"/>
      <c r="H3995" s="18"/>
      <c r="I3995" s="44"/>
      <c r="J3995" s="107" t="str">
        <f>IFERROR((J3992-J3994)/J3994*100%,"")</f>
        <v/>
      </c>
      <c r="K3995" s="107" t="str">
        <f t="shared" ref="K3995:T3995" si="17679">IFERROR((K3994-K3992)/K3994*100%,"")</f>
        <v/>
      </c>
      <c r="L3995" s="107" t="str">
        <f t="shared" si="17679"/>
        <v/>
      </c>
      <c r="M3995" s="107" t="str">
        <f t="shared" si="17679"/>
        <v/>
      </c>
      <c r="N3995" s="107" t="str">
        <f t="shared" si="17679"/>
        <v/>
      </c>
      <c r="O3995" s="107" t="str">
        <f t="shared" si="17679"/>
        <v/>
      </c>
      <c r="P3995" s="107" t="str">
        <f t="shared" si="17679"/>
        <v/>
      </c>
      <c r="Q3995" s="107" t="str">
        <f t="shared" si="17679"/>
        <v/>
      </c>
      <c r="R3995" s="107" t="str">
        <f t="shared" si="17679"/>
        <v/>
      </c>
      <c r="S3995" s="107" t="str">
        <f t="shared" si="17679"/>
        <v/>
      </c>
      <c r="T3995" s="107" t="str">
        <f t="shared" si="17679"/>
        <v/>
      </c>
      <c r="U3995" s="107" t="str">
        <f t="shared" ref="U3995" si="17680">IFERROR((U3994-U3993)/U3994*100%,"")</f>
        <v/>
      </c>
      <c r="V3995" s="107" t="str">
        <f>IFERROR((V3992-V3994)/V3994*100%,"")</f>
        <v/>
      </c>
      <c r="W3995" s="107" t="str">
        <f>IFERROR((W3992-W3994)/W3994*100%,"")</f>
        <v/>
      </c>
      <c r="X3995" s="107" t="str">
        <f>IFERROR((X3992-X3994)/X3994*100%,"")</f>
        <v/>
      </c>
      <c r="Y3995" s="107" t="str">
        <f>IFERROR((Y3992-Y3994)/Y3994*100%,"")</f>
        <v/>
      </c>
      <c r="Z3995" s="107" t="str">
        <f t="shared" ref="Z3995" si="17681">IFERROR((Z3994-Z3993)/Z3994*100%,"")</f>
        <v/>
      </c>
      <c r="AA3995" s="107" t="str">
        <f>IFERROR((AA3994-AA3992)/AA3994*100%,"")</f>
        <v/>
      </c>
      <c r="AB3995" s="107" t="str">
        <f>IFERROR((AB3994-AB3992)/AB3994*100%,"")</f>
        <v/>
      </c>
      <c r="AC3995" s="194" t="str">
        <f t="shared" ref="AC3995" si="17682">IFERROR((AC3994-AC3993)/AC3994*100%,"")</f>
        <v/>
      </c>
      <c r="AD3995" s="194" t="str">
        <f t="shared" ref="AD3995" si="17683">IFERROR((AD3994-AD3993)/AD3994*100%,"")</f>
        <v/>
      </c>
      <c r="AE3995" s="194" t="str">
        <f t="shared" ref="AE3995" si="17684">IFERROR((AE3994-AE3993)/AE3994*100%,"")</f>
        <v/>
      </c>
      <c r="AF3995" s="194" t="str">
        <f t="shared" ref="AF3995" si="17685">IFERROR((AF3994-AF3993)/AF3994*100%,"")</f>
        <v/>
      </c>
      <c r="AG3995" s="194" t="str">
        <f t="shared" ref="AG3995" si="17686">IFERROR((AG3994-AG3993)/AG3994*100%,"")</f>
        <v/>
      </c>
      <c r="AH3995" s="194" t="str">
        <f t="shared" ref="AH3995" si="17687">IFERROR((AH3994-AH3993)/AH3994*100%,"")</f>
        <v/>
      </c>
      <c r="AI3995" s="194" t="str">
        <f t="shared" ref="AI3995" si="17688">IFERROR((AI3994-AI3993)/AI3994*100%,"")</f>
        <v/>
      </c>
      <c r="AJ3995" s="194" t="str">
        <f t="shared" ref="AJ3995" si="17689">IFERROR((AJ3994-AJ3993)/AJ3994*100%,"")</f>
        <v/>
      </c>
      <c r="AK3995" s="194" t="str">
        <f t="shared" ref="AK3995" si="17690">IFERROR((AK3994-AK3993)/AK3994*100%,"")</f>
        <v/>
      </c>
      <c r="AL3995" s="194" t="str">
        <f t="shared" ref="AL3995" si="17691">IFERROR((AL3994-AL3993)/AL3994*100%,"")</f>
        <v/>
      </c>
      <c r="AM3995" s="227" t="str">
        <f>IFERROR((AM3994-AM3992)/AM3994*100%,"")</f>
        <v/>
      </c>
    </row>
    <row r="3996" spans="1:39" s="45" customFormat="1" outlineLevel="1">
      <c r="B3996" s="115"/>
      <c r="C3996" s="32"/>
      <c r="D3996" s="33"/>
      <c r="E3996" s="33"/>
      <c r="F3996" s="33"/>
      <c r="G3996" s="33"/>
      <c r="H3996" s="18"/>
      <c r="I3996" s="44"/>
      <c r="J3996" s="34"/>
      <c r="K3996" s="34"/>
      <c r="L3996" s="34"/>
      <c r="M3996" s="34"/>
      <c r="N3996" s="34"/>
      <c r="O3996" s="34"/>
      <c r="P3996" s="34"/>
      <c r="Q3996" s="34"/>
      <c r="R3996" s="34"/>
      <c r="S3996" s="34"/>
      <c r="T3996" s="34"/>
      <c r="U3996" s="34"/>
      <c r="V3996" s="34"/>
      <c r="W3996" s="34"/>
      <c r="X3996" s="34"/>
      <c r="Y3996" s="34"/>
      <c r="Z3996" s="34"/>
      <c r="AA3996" s="34"/>
      <c r="AB3996" s="34"/>
      <c r="AC3996" s="195"/>
      <c r="AD3996" s="196"/>
      <c r="AE3996" s="196"/>
      <c r="AF3996" s="196"/>
      <c r="AG3996" s="196"/>
      <c r="AH3996" s="196"/>
      <c r="AI3996" s="196"/>
      <c r="AJ3996" s="196"/>
      <c r="AK3996" s="197"/>
      <c r="AL3996" s="196"/>
      <c r="AM3996" s="198"/>
    </row>
    <row r="3997" spans="1:39" s="6" customFormat="1" outlineLevel="1">
      <c r="B3997" s="116"/>
      <c r="C3997" s="35"/>
      <c r="D3997" s="36"/>
      <c r="E3997" s="36"/>
      <c r="F3997" s="36"/>
      <c r="G3997" s="36"/>
      <c r="H3997" s="37"/>
      <c r="I3997" s="38" t="s">
        <v>24</v>
      </c>
      <c r="J3997" s="21" t="e">
        <f>AVERAGE(J3977:J3978,J3980,J3982,J3984,J3986,J3988,J3990,J3992,J3994)</f>
        <v>#DIV/0!</v>
      </c>
      <c r="K3997" s="21" t="e">
        <f t="shared" ref="K3997:AB3997" si="17692">AVERAGE(K3977:K3978,K3980,K3982,K3984,K3986,K3988,K3990,K3992,K3994)</f>
        <v>#DIV/0!</v>
      </c>
      <c r="L3997" s="21" t="e">
        <f t="shared" si="17692"/>
        <v>#DIV/0!</v>
      </c>
      <c r="M3997" s="21" t="e">
        <f t="shared" si="17692"/>
        <v>#DIV/0!</v>
      </c>
      <c r="N3997" s="21" t="e">
        <f t="shared" si="17692"/>
        <v>#DIV/0!</v>
      </c>
      <c r="O3997" s="21" t="e">
        <f t="shared" si="17692"/>
        <v>#DIV/0!</v>
      </c>
      <c r="P3997" s="21" t="e">
        <f t="shared" si="17692"/>
        <v>#DIV/0!</v>
      </c>
      <c r="Q3997" s="21">
        <f t="shared" si="17692"/>
        <v>0</v>
      </c>
      <c r="R3997" s="21" t="e">
        <f t="shared" si="17692"/>
        <v>#DIV/0!</v>
      </c>
      <c r="S3997" s="21" t="e">
        <f t="shared" si="17692"/>
        <v>#DIV/0!</v>
      </c>
      <c r="T3997" s="21">
        <f t="shared" si="17692"/>
        <v>0</v>
      </c>
      <c r="U3997" s="21" t="e">
        <f t="shared" si="17692"/>
        <v>#DIV/0!</v>
      </c>
      <c r="V3997" s="21" t="e">
        <f t="shared" si="17692"/>
        <v>#DIV/0!</v>
      </c>
      <c r="W3997" s="21" t="e">
        <f t="shared" si="17692"/>
        <v>#DIV/0!</v>
      </c>
      <c r="X3997" s="21" t="e">
        <f t="shared" si="17692"/>
        <v>#DIV/0!</v>
      </c>
      <c r="Y3997" s="21" t="e">
        <f t="shared" si="17692"/>
        <v>#DIV/0!</v>
      </c>
      <c r="Z3997" s="21" t="e">
        <f t="shared" si="17692"/>
        <v>#DIV/0!</v>
      </c>
      <c r="AA3997" s="21" t="e">
        <f t="shared" si="17692"/>
        <v>#DIV/0!</v>
      </c>
      <c r="AB3997" s="21" t="e">
        <f t="shared" si="17692"/>
        <v>#DIV/0!</v>
      </c>
      <c r="AC3997" s="199"/>
      <c r="AD3997" s="200"/>
      <c r="AE3997" s="200"/>
      <c r="AF3997" s="200"/>
      <c r="AG3997" s="200"/>
      <c r="AH3997" s="200"/>
      <c r="AI3997" s="200"/>
      <c r="AJ3997" s="200"/>
      <c r="AK3997" s="201"/>
      <c r="AL3997" s="200"/>
      <c r="AM3997" s="202"/>
    </row>
    <row r="3998" spans="1:39" s="6" customFormat="1" outlineLevel="1">
      <c r="B3998" s="116"/>
      <c r="C3998" s="35"/>
      <c r="D3998" s="36"/>
      <c r="E3998" s="36"/>
      <c r="F3998" s="36"/>
      <c r="G3998" s="36"/>
      <c r="H3998" s="37"/>
      <c r="I3998" s="38" t="s">
        <v>26</v>
      </c>
      <c r="J3998" s="21">
        <f>MIN(J3977:J3978,J3980,J3982,J3984,J3986,J3988,J3990,J3992,J3994)</f>
        <v>0</v>
      </c>
      <c r="K3998" s="21">
        <f t="shared" ref="K3998:AB3998" si="17693">MIN(K3977:K3978,K3980,K3982,K3984,K3986,K3988,K3990,K3992,K3994)</f>
        <v>0</v>
      </c>
      <c r="L3998" s="21">
        <f t="shared" si="17693"/>
        <v>0</v>
      </c>
      <c r="M3998" s="21">
        <f t="shared" si="17693"/>
        <v>0</v>
      </c>
      <c r="N3998" s="21">
        <f t="shared" si="17693"/>
        <v>0</v>
      </c>
      <c r="O3998" s="21">
        <f t="shared" si="17693"/>
        <v>0</v>
      </c>
      <c r="P3998" s="21">
        <f t="shared" si="17693"/>
        <v>0</v>
      </c>
      <c r="Q3998" s="21">
        <f t="shared" si="17693"/>
        <v>0</v>
      </c>
      <c r="R3998" s="21">
        <f t="shared" si="17693"/>
        <v>0</v>
      </c>
      <c r="S3998" s="21">
        <f t="shared" si="17693"/>
        <v>0</v>
      </c>
      <c r="T3998" s="21">
        <f t="shared" si="17693"/>
        <v>0</v>
      </c>
      <c r="U3998" s="21">
        <f t="shared" si="17693"/>
        <v>0</v>
      </c>
      <c r="V3998" s="21">
        <f t="shared" si="17693"/>
        <v>0</v>
      </c>
      <c r="W3998" s="21">
        <f t="shared" si="17693"/>
        <v>0</v>
      </c>
      <c r="X3998" s="21" t="e">
        <f t="shared" si="17693"/>
        <v>#DIV/0!</v>
      </c>
      <c r="Y3998" s="21">
        <f t="shared" si="17693"/>
        <v>0</v>
      </c>
      <c r="Z3998" s="21">
        <f t="shared" si="17693"/>
        <v>0</v>
      </c>
      <c r="AA3998" s="21">
        <f t="shared" si="17693"/>
        <v>0</v>
      </c>
      <c r="AB3998" s="21">
        <f t="shared" si="17693"/>
        <v>0</v>
      </c>
      <c r="AC3998" s="199"/>
      <c r="AD3998" s="200"/>
      <c r="AE3998" s="200"/>
      <c r="AF3998" s="200"/>
      <c r="AG3998" s="200"/>
      <c r="AH3998" s="200"/>
      <c r="AI3998" s="200"/>
      <c r="AJ3998" s="200"/>
      <c r="AK3998" s="201"/>
      <c r="AL3998" s="200"/>
      <c r="AM3998" s="202"/>
    </row>
    <row r="3999" spans="1:39" s="6" customFormat="1" outlineLevel="1">
      <c r="B3999" s="116"/>
      <c r="C3999" s="35"/>
      <c r="D3999" s="36"/>
      <c r="E3999" s="36"/>
      <c r="F3999" s="36"/>
      <c r="G3999" s="36"/>
      <c r="H3999" s="37"/>
      <c r="I3999" s="38" t="s">
        <v>25</v>
      </c>
      <c r="J3999" s="21">
        <f>MAX(J3977:J3978,J3980,J3982,J3984,J3986,J3988,J3990,J3992,J3994)</f>
        <v>0</v>
      </c>
      <c r="K3999" s="21">
        <f t="shared" ref="K3999:AB3999" si="17694">MAX(K3977:K3978,K3980,K3982,K3984,K3986,K3988,K3990,K3992,K3994)</f>
        <v>0</v>
      </c>
      <c r="L3999" s="21">
        <f t="shared" si="17694"/>
        <v>0</v>
      </c>
      <c r="M3999" s="21">
        <f t="shared" si="17694"/>
        <v>0</v>
      </c>
      <c r="N3999" s="21">
        <f t="shared" si="17694"/>
        <v>0</v>
      </c>
      <c r="O3999" s="21">
        <f t="shared" si="17694"/>
        <v>0</v>
      </c>
      <c r="P3999" s="21">
        <f t="shared" si="17694"/>
        <v>0</v>
      </c>
      <c r="Q3999" s="21">
        <f t="shared" si="17694"/>
        <v>0</v>
      </c>
      <c r="R3999" s="21">
        <f t="shared" si="17694"/>
        <v>0</v>
      </c>
      <c r="S3999" s="21">
        <f t="shared" si="17694"/>
        <v>0</v>
      </c>
      <c r="T3999" s="21">
        <f t="shared" si="17694"/>
        <v>0</v>
      </c>
      <c r="U3999" s="21">
        <f t="shared" si="17694"/>
        <v>0</v>
      </c>
      <c r="V3999" s="21">
        <f t="shared" si="17694"/>
        <v>0</v>
      </c>
      <c r="W3999" s="21">
        <f t="shared" si="17694"/>
        <v>0</v>
      </c>
      <c r="X3999" s="21" t="e">
        <f t="shared" si="17694"/>
        <v>#DIV/0!</v>
      </c>
      <c r="Y3999" s="21">
        <f t="shared" si="17694"/>
        <v>0</v>
      </c>
      <c r="Z3999" s="21">
        <f t="shared" si="17694"/>
        <v>0</v>
      </c>
      <c r="AA3999" s="21">
        <f t="shared" si="17694"/>
        <v>0</v>
      </c>
      <c r="AB3999" s="21">
        <f t="shared" si="17694"/>
        <v>0</v>
      </c>
      <c r="AC3999" s="199"/>
      <c r="AD3999" s="200"/>
      <c r="AE3999" s="200"/>
      <c r="AF3999" s="200"/>
      <c r="AG3999" s="200"/>
      <c r="AH3999" s="200"/>
      <c r="AI3999" s="200"/>
      <c r="AJ3999" s="200"/>
      <c r="AK3999" s="201"/>
      <c r="AL3999" s="200"/>
      <c r="AM3999" s="202"/>
    </row>
    <row r="4000" spans="1:39" s="6" customFormat="1" outlineLevel="1">
      <c r="B4000" s="116"/>
      <c r="C4000" s="35"/>
      <c r="D4000" s="36"/>
      <c r="E4000" s="36"/>
      <c r="F4000" s="36"/>
      <c r="G4000" s="36"/>
      <c r="H4000" s="37"/>
      <c r="I4000" s="38"/>
      <c r="J4000" s="21"/>
      <c r="K4000" s="21"/>
      <c r="L4000" s="21"/>
      <c r="M4000" s="21"/>
      <c r="N4000" s="21"/>
      <c r="O4000" s="21"/>
      <c r="P4000" s="21"/>
      <c r="Q4000" s="21"/>
      <c r="R4000" s="21"/>
      <c r="S4000" s="21"/>
      <c r="T4000" s="21"/>
      <c r="U4000" s="21"/>
      <c r="V4000" s="21"/>
      <c r="W4000" s="21"/>
      <c r="X4000" s="21"/>
      <c r="Y4000" s="21"/>
      <c r="Z4000" s="21"/>
      <c r="AA4000" s="21"/>
      <c r="AB4000" s="21"/>
      <c r="AC4000" s="200"/>
      <c r="AD4000" s="200"/>
      <c r="AE4000" s="200"/>
      <c r="AF4000" s="200"/>
      <c r="AG4000" s="200"/>
      <c r="AH4000" s="200"/>
      <c r="AI4000" s="200"/>
      <c r="AJ4000" s="200"/>
      <c r="AK4000" s="200"/>
      <c r="AL4000" s="200"/>
      <c r="AM4000" s="202"/>
    </row>
    <row r="4001" spans="1:39" s="31" customFormat="1" ht="16.5" outlineLevel="1" thickBot="1">
      <c r="B4001" s="117"/>
      <c r="C4001" s="39"/>
      <c r="D4001" s="40"/>
      <c r="E4001" s="40"/>
      <c r="F4001" s="40"/>
      <c r="G4001" s="40"/>
      <c r="H4001" s="41"/>
      <c r="I4001" s="42"/>
      <c r="J4001" s="43"/>
      <c r="K4001" s="43"/>
      <c r="L4001" s="43"/>
      <c r="M4001" s="43"/>
      <c r="N4001" s="43"/>
      <c r="O4001" s="43"/>
      <c r="P4001" s="43"/>
      <c r="Q4001" s="43"/>
      <c r="R4001" s="43"/>
      <c r="S4001" s="43"/>
      <c r="T4001" s="43"/>
      <c r="U4001" s="43"/>
      <c r="V4001" s="43"/>
      <c r="W4001" s="43"/>
      <c r="X4001" s="43"/>
      <c r="Y4001" s="43"/>
      <c r="Z4001" s="43"/>
      <c r="AA4001" s="43"/>
      <c r="AB4001" s="43"/>
      <c r="AC4001" s="204"/>
      <c r="AD4001" s="204"/>
      <c r="AE4001" s="204"/>
      <c r="AF4001" s="204"/>
      <c r="AG4001" s="204"/>
      <c r="AH4001" s="204"/>
      <c r="AI4001" s="204"/>
      <c r="AJ4001" s="204"/>
      <c r="AK4001" s="204"/>
      <c r="AL4001" s="204"/>
      <c r="AM4001" s="205"/>
    </row>
    <row r="4002" spans="1:39" customFormat="1">
      <c r="B4002" s="118"/>
      <c r="C4002" s="28"/>
      <c r="D4002" s="19"/>
      <c r="E4002" s="19"/>
      <c r="F4002" s="19"/>
      <c r="G4002" s="19"/>
      <c r="H4002" s="29"/>
      <c r="I4002" s="20"/>
      <c r="J4002" s="30"/>
      <c r="K4002" s="30"/>
      <c r="L4002" s="30"/>
      <c r="M4002" s="30"/>
      <c r="N4002" s="30"/>
      <c r="O4002" s="30"/>
      <c r="P4002" s="30"/>
      <c r="Q4002" s="30"/>
      <c r="R4002" s="30"/>
      <c r="S4002" s="30"/>
      <c r="T4002" s="30"/>
      <c r="U4002" s="30"/>
      <c r="V4002" s="30"/>
      <c r="W4002" s="30"/>
      <c r="X4002" s="30"/>
      <c r="Y4002" s="30"/>
      <c r="Z4002" s="30"/>
      <c r="AA4002" s="30"/>
      <c r="AB4002" s="30"/>
      <c r="AC4002" s="206"/>
      <c r="AD4002" s="206"/>
      <c r="AE4002" s="206"/>
      <c r="AF4002" s="206"/>
      <c r="AG4002" s="206"/>
      <c r="AH4002" s="206"/>
      <c r="AI4002" s="206"/>
      <c r="AJ4002" s="206"/>
      <c r="AK4002" s="206"/>
      <c r="AL4002" s="206"/>
      <c r="AM4002" s="207"/>
    </row>
    <row r="4003" spans="1:39" customFormat="1" outlineLevel="1">
      <c r="B4003" s="114" t="s">
        <v>41</v>
      </c>
      <c r="C4003" s="28"/>
      <c r="D4003" s="19"/>
      <c r="E4003" s="19"/>
      <c r="F4003" s="19"/>
      <c r="G4003" s="19"/>
      <c r="H4003" s="29"/>
      <c r="I4003" s="20"/>
      <c r="J4003" s="30"/>
      <c r="K4003" s="30"/>
      <c r="L4003" s="30"/>
      <c r="M4003" s="30"/>
      <c r="N4003" s="30"/>
      <c r="O4003" s="30"/>
      <c r="P4003" s="30"/>
      <c r="Q4003" s="30"/>
      <c r="R4003" s="30"/>
      <c r="S4003" s="30"/>
      <c r="T4003" s="30"/>
      <c r="U4003" s="30"/>
      <c r="V4003" s="30"/>
      <c r="W4003" s="30"/>
      <c r="X4003" s="30"/>
      <c r="Y4003" s="30"/>
      <c r="Z4003" s="30"/>
      <c r="AA4003" s="30"/>
      <c r="AB4003" s="30"/>
      <c r="AC4003" s="206"/>
      <c r="AD4003" s="206"/>
      <c r="AE4003" s="206"/>
      <c r="AF4003" s="206"/>
      <c r="AG4003" s="206"/>
      <c r="AH4003" s="206"/>
      <c r="AI4003" s="206"/>
      <c r="AJ4003" s="206"/>
      <c r="AK4003" s="206"/>
      <c r="AL4003" s="206"/>
      <c r="AM4003" s="207"/>
    </row>
    <row r="4004" spans="1:39" customFormat="1" outlineLevel="1">
      <c r="A4004" t="str">
        <f>B4004&amp;C4004</f>
        <v>Surname, Forename1</v>
      </c>
      <c r="B4004" s="255" t="s">
        <v>28</v>
      </c>
      <c r="C4004" s="122">
        <v>1</v>
      </c>
      <c r="D4004" s="26" t="s">
        <v>22</v>
      </c>
      <c r="E4004" s="103"/>
      <c r="F4004" s="103"/>
      <c r="G4004" s="103"/>
      <c r="H4004" s="16"/>
      <c r="I4004" s="16"/>
      <c r="J4004" s="17"/>
      <c r="K4004" s="94"/>
      <c r="L4004" s="94"/>
      <c r="M4004" s="94"/>
      <c r="N4004" s="94"/>
      <c r="O4004" s="94"/>
      <c r="P4004" s="94"/>
      <c r="Q4004" s="17">
        <f>SUM(K4004:P4004)</f>
        <v>0</v>
      </c>
      <c r="R4004" s="94"/>
      <c r="S4004" s="94"/>
      <c r="T4004" s="17">
        <f>SUM(R4004:S4004)</f>
        <v>0</v>
      </c>
      <c r="U4004" s="17"/>
      <c r="V4004" s="94"/>
      <c r="W4004" s="17"/>
      <c r="X4004" s="94" t="e">
        <f>AVERAGE(V4004:W4004)</f>
        <v>#DIV/0!</v>
      </c>
      <c r="Y4004" s="17"/>
      <c r="Z4004" s="17"/>
      <c r="AA4004" s="17"/>
      <c r="AB4004" s="17"/>
      <c r="AC4004" s="190">
        <f>IF(J4004&lt;&gt;0,INT(25.4347*POWER((18-J4004),1.81)),0)</f>
        <v>0</v>
      </c>
      <c r="AD4004" s="190">
        <f>IF(Q4004&lt;&gt;0,INT(0.14354*POWER(((10*Q4004)-220),1.4)),0)</f>
        <v>0</v>
      </c>
      <c r="AE4004" s="190">
        <f>IF(T4004&lt;&gt;0,INT(51.39*POWER((T4004-1.5),1.05)),0)</f>
        <v>0</v>
      </c>
      <c r="AF4004" s="190">
        <f>IF(U4004&lt;&gt;0,INT(0.8465*POWER(((100*U4004)-75),1.42)),0)</f>
        <v>0</v>
      </c>
      <c r="AG4004" s="190" t="e">
        <f>IF(X4004&lt;&gt;0,INT(1.53775*POWER((82-X4004),1.81)),0)</f>
        <v>#DIV/0!</v>
      </c>
      <c r="AH4004" s="190">
        <f>IF(Y4004&lt;&gt;0,INT(5.74352*POWER((28.5-Y4004),1.92)),0)</f>
        <v>0</v>
      </c>
      <c r="AI4004" s="190">
        <f>IF(Z4004&lt;&gt;0,INT(12.91*POWER((Z4004-4),1.1)),0)</f>
        <v>0</v>
      </c>
      <c r="AJ4004" s="190">
        <f>IF(AA4004&lt;&gt;0,INT(0.2797*POWER(((100*AA4004)),1.35)),0)</f>
        <v>0</v>
      </c>
      <c r="AK4004" s="208">
        <v>0</v>
      </c>
      <c r="AL4004" s="208">
        <v>7</v>
      </c>
      <c r="AM4004" s="193" t="e">
        <f>SUM(AC4004:AK4004)</f>
        <v>#DIV/0!</v>
      </c>
    </row>
    <row r="4005" spans="1:39" customFormat="1" outlineLevel="1">
      <c r="A4005" t="str">
        <f>B4004&amp;C4005</f>
        <v>Surname, Forename2</v>
      </c>
      <c r="B4005" s="256"/>
      <c r="C4005" s="123">
        <v>2</v>
      </c>
      <c r="D4005" s="26" t="s">
        <v>22</v>
      </c>
      <c r="E4005" s="103"/>
      <c r="F4005" s="103"/>
      <c r="G4005" s="103"/>
      <c r="H4005" s="15"/>
      <c r="I4005" s="16"/>
      <c r="J4005" s="17"/>
      <c r="K4005" s="94"/>
      <c r="L4005" s="94"/>
      <c r="M4005" s="94"/>
      <c r="N4005" s="94"/>
      <c r="O4005" s="94"/>
      <c r="P4005" s="94"/>
      <c r="Q4005" s="17" t="str">
        <f>IF(SUM(K4005:P4005)=0,"",SUM(K4005:P4005))</f>
        <v/>
      </c>
      <c r="R4005" s="94"/>
      <c r="S4005" s="94"/>
      <c r="T4005" s="17" t="str">
        <f>IF(SUM(R4005:S4005)=0,"",SUM(R4005:S4005))</f>
        <v/>
      </c>
      <c r="U4005" s="17"/>
      <c r="V4005" s="94"/>
      <c r="W4005" s="17"/>
      <c r="X4005" s="94" t="str">
        <f>IFERROR(AVERAGE(V4005:W4005),"")</f>
        <v/>
      </c>
      <c r="Y4005" s="17"/>
      <c r="Z4005" s="17"/>
      <c r="AA4005" s="71"/>
      <c r="AB4005" s="17"/>
      <c r="AC4005" s="190" t="str">
        <f>IF(J4005="","",IF(J4005&lt;&gt;0,INT(25.4347*POWER((18-J4005),1.81)),0))</f>
        <v/>
      </c>
      <c r="AD4005" s="190" t="str">
        <f>IFERROR(IF(Q4005&lt;&gt;0,INT(0.14354*POWER(((10*Q4005)-220),1.4)),0),"")</f>
        <v/>
      </c>
      <c r="AE4005" s="190" t="str">
        <f>IFERROR(IF(T4005&lt;&gt;0,INT(51.39*POWER((T4005-1.5),1.05)),0),"")</f>
        <v/>
      </c>
      <c r="AF4005" s="190">
        <f>IF(U4005&lt;&gt;0,INT(0.8465*POWER(((100*U4005)-75),1.42)),0)</f>
        <v>0</v>
      </c>
      <c r="AG4005" s="190" t="str">
        <f>IFERROR(IF(X4005&lt;&gt;0,INT(1.53775*POWER((82-X4005),1.81)),0),"")</f>
        <v/>
      </c>
      <c r="AH4005" s="190" t="str">
        <f>IF(Y4005="","",IF(Y4005&lt;&gt;0,INT(5.74352*POWER((28.5-Y4005),1.92)),0))</f>
        <v/>
      </c>
      <c r="AI4005" s="190">
        <f>IF(Z4005&lt;&gt;0,INT(12.91*POWER((Z4005-4),1.1)),0)</f>
        <v>0</v>
      </c>
      <c r="AJ4005" s="190" t="str">
        <f>IF(AA4005="","",IF(AA4005&lt;&gt;0,INT(0.2797*POWER(((100*AA4005)),1.35)),0))</f>
        <v/>
      </c>
      <c r="AK4005" s="191" t="str">
        <f>IF(AB4005="","",IF(AB4005&lt;&gt;0,INT(100.14*POWER((AB4005-1),1.08)),0))</f>
        <v/>
      </c>
      <c r="AL4005" s="192">
        <f>COUNT(J4005,Q4005,T4005,X4005,Y4005,AA4005,AB4005)</f>
        <v>0</v>
      </c>
      <c r="AM4005" s="193" t="str">
        <f>IF(AL4005=0,"",SUM(AC4005:AK4005))</f>
        <v/>
      </c>
    </row>
    <row r="4006" spans="1:39" customFormat="1" outlineLevel="1">
      <c r="B4006" s="256"/>
      <c r="C4006" s="124" t="s">
        <v>65</v>
      </c>
      <c r="D4006" s="103"/>
      <c r="E4006" s="103"/>
      <c r="F4006" s="103"/>
      <c r="G4006" s="103"/>
      <c r="H4006" s="104"/>
      <c r="I4006" s="105"/>
      <c r="J4006" s="107" t="str">
        <f>IFERROR((J4004-J4005)/J4005*100%,"")</f>
        <v/>
      </c>
      <c r="K4006" s="107" t="str">
        <f>IFERROR((K4005-K4004)/K4005*100%,"")</f>
        <v/>
      </c>
      <c r="L4006" s="107" t="str">
        <f t="shared" ref="L4006:S4006" si="17695">IFERROR((L4005-L4004)/L4005*100%,"")</f>
        <v/>
      </c>
      <c r="M4006" s="107" t="str">
        <f t="shared" si="17695"/>
        <v/>
      </c>
      <c r="N4006" s="107" t="str">
        <f t="shared" si="17695"/>
        <v/>
      </c>
      <c r="O4006" s="107" t="str">
        <f t="shared" si="17695"/>
        <v/>
      </c>
      <c r="P4006" s="107" t="str">
        <f t="shared" si="17695"/>
        <v/>
      </c>
      <c r="Q4006" s="107" t="str">
        <f t="shared" si="17695"/>
        <v/>
      </c>
      <c r="R4006" s="107" t="str">
        <f t="shared" si="17695"/>
        <v/>
      </c>
      <c r="S4006" s="107" t="str">
        <f t="shared" si="17695"/>
        <v/>
      </c>
      <c r="T4006" s="107" t="str">
        <f>IFERROR((T4005-T4004)/T4005*100%,"")</f>
        <v/>
      </c>
      <c r="U4006" s="107" t="str">
        <f t="shared" ref="U4006" si="17696">IFERROR((U4005-U4004)/U4005*100%,"")</f>
        <v/>
      </c>
      <c r="V4006" s="107" t="str">
        <f>IFERROR((V4004-V4005)/V4005*100%,"")</f>
        <v/>
      </c>
      <c r="W4006" s="107" t="str">
        <f>IFERROR((W4004-W4005)/W4005*100%,"")</f>
        <v/>
      </c>
      <c r="X4006" s="107" t="str">
        <f>IFERROR((X4004-X4005)/X4005*100%,"")</f>
        <v/>
      </c>
      <c r="Y4006" s="107" t="str">
        <f>IFERROR((Y4004-Y4005)/Y4005*100%,"")</f>
        <v/>
      </c>
      <c r="Z4006" s="107" t="str">
        <f t="shared" ref="Z4006:AB4006" si="17697">IFERROR((Z4005-Z4004)/Z4005*100%,"")</f>
        <v/>
      </c>
      <c r="AA4006" s="107" t="str">
        <f t="shared" si="17697"/>
        <v/>
      </c>
      <c r="AB4006" s="107" t="str">
        <f t="shared" si="17697"/>
        <v/>
      </c>
      <c r="AC4006" s="194" t="str">
        <f t="shared" ref="AC4006" si="17698">IFERROR((AC4005-AC4004)/AC4005*100%,"")</f>
        <v/>
      </c>
      <c r="AD4006" s="194" t="str">
        <f t="shared" ref="AD4006" si="17699">IFERROR((AD4005-AD4004)/AD4005*100%,"")</f>
        <v/>
      </c>
      <c r="AE4006" s="194" t="str">
        <f t="shared" ref="AE4006" si="17700">IFERROR((AE4005-AE4004)/AE4005*100%,"")</f>
        <v/>
      </c>
      <c r="AF4006" s="194" t="str">
        <f t="shared" ref="AF4006" si="17701">IFERROR((AF4005-AF4004)/AF4005*100%,"")</f>
        <v/>
      </c>
      <c r="AG4006" s="194" t="str">
        <f t="shared" ref="AG4006" si="17702">IFERROR((AG4005-AG4004)/AG4005*100%,"")</f>
        <v/>
      </c>
      <c r="AH4006" s="194" t="str">
        <f t="shared" ref="AH4006" si="17703">IFERROR((AH4005-AH4004)/AH4005*100%,"")</f>
        <v/>
      </c>
      <c r="AI4006" s="194" t="str">
        <f t="shared" ref="AI4006" si="17704">IFERROR((AI4005-AI4004)/AI4005*100%,"")</f>
        <v/>
      </c>
      <c r="AJ4006" s="194" t="str">
        <f t="shared" ref="AJ4006" si="17705">IFERROR((AJ4005-AJ4004)/AJ4005*100%,"")</f>
        <v/>
      </c>
      <c r="AK4006" s="194" t="str">
        <f t="shared" ref="AK4006" si="17706">IFERROR((AK4005-AK4004)/AK4005*100%,"")</f>
        <v/>
      </c>
      <c r="AL4006" s="194" t="str">
        <f t="shared" ref="AL4006:AM4006" si="17707">IFERROR((AL4005-AL4004)/AL4005*100%,"")</f>
        <v/>
      </c>
      <c r="AM4006" s="228" t="str">
        <f t="shared" si="17707"/>
        <v/>
      </c>
    </row>
    <row r="4007" spans="1:39" customFormat="1" outlineLevel="1">
      <c r="A4007" t="str">
        <f>B4004&amp;C4007</f>
        <v>Surname, Forename3</v>
      </c>
      <c r="B4007" s="256"/>
      <c r="C4007" s="123">
        <v>3</v>
      </c>
      <c r="D4007" s="26" t="s">
        <v>22</v>
      </c>
      <c r="E4007" s="103"/>
      <c r="F4007" s="103"/>
      <c r="G4007" s="103"/>
      <c r="H4007" s="15"/>
      <c r="I4007" s="16"/>
      <c r="J4007" s="17"/>
      <c r="K4007" s="94"/>
      <c r="L4007" s="94"/>
      <c r="M4007" s="94"/>
      <c r="N4007" s="94"/>
      <c r="O4007" s="94"/>
      <c r="P4007" s="94"/>
      <c r="Q4007" s="17" t="str">
        <f>IF(SUM(K4007:P4007)=0,"",SUM(K4007:P4007))</f>
        <v/>
      </c>
      <c r="R4007" s="94"/>
      <c r="S4007" s="94"/>
      <c r="T4007" s="17" t="str">
        <f>IF(SUM(R4007:S4007)=0,"",SUM(R4007:S4007))</f>
        <v/>
      </c>
      <c r="U4007" s="17"/>
      <c r="V4007" s="94"/>
      <c r="W4007" s="17"/>
      <c r="X4007" s="94" t="str">
        <f>IFERROR(AVERAGE(V4007:W4007),"")</f>
        <v/>
      </c>
      <c r="Y4007" s="17"/>
      <c r="Z4007" s="17"/>
      <c r="AA4007" s="71"/>
      <c r="AB4007" s="17"/>
      <c r="AC4007" s="190" t="str">
        <f>IF(J4007="","",IF(J4007&lt;&gt;0,INT(25.4347*POWER((18-J4007),1.81)),0))</f>
        <v/>
      </c>
      <c r="AD4007" s="190" t="str">
        <f>IFERROR(IF(Q4007&lt;&gt;0,INT(0.14354*POWER(((10*Q4007)-220),1.4)),0),"")</f>
        <v/>
      </c>
      <c r="AE4007" s="190" t="str">
        <f>IFERROR(IF(T4007&lt;&gt;0,INT(51.39*POWER((T4007-1.5),1.05)),0),"")</f>
        <v/>
      </c>
      <c r="AF4007" s="190">
        <f>IF(U4007&lt;&gt;0,INT(0.8465*POWER(((100*U4007)-75),1.42)),0)</f>
        <v>0</v>
      </c>
      <c r="AG4007" s="190" t="str">
        <f>IFERROR(IF(X4007&lt;&gt;0,INT(1.53775*POWER((82-X4007),1.81)),0),"")</f>
        <v/>
      </c>
      <c r="AH4007" s="190" t="str">
        <f>IF(Y4007="","",IF(Y4007&lt;&gt;0,INT(5.74352*POWER((28.5-Y4007),1.92)),0))</f>
        <v/>
      </c>
      <c r="AI4007" s="190">
        <f>IF(Z4007&lt;&gt;0,INT(12.91*POWER((Z4007-4),1.1)),0)</f>
        <v>0</v>
      </c>
      <c r="AJ4007" s="190" t="str">
        <f>IF(AA4007="","",IF(AA4007&lt;&gt;0,INT(0.2797*POWER(((100*AA4007)),1.35)),0))</f>
        <v/>
      </c>
      <c r="AK4007" s="191" t="str">
        <f>IF(AB4007="","",IF(AB4007&lt;&gt;0,INT(100.14*POWER((AB4007-1),1.08)),0))</f>
        <v/>
      </c>
      <c r="AL4007" s="192">
        <f>COUNT(J4007,Q4007,T4007,X4007,Y4007,AA4007,AB4007)</f>
        <v>0</v>
      </c>
      <c r="AM4007" s="193" t="str">
        <f>IF(AL4007=0,"",SUM(AC4007:AK4007))</f>
        <v/>
      </c>
    </row>
    <row r="4008" spans="1:39" customFormat="1" outlineLevel="1">
      <c r="B4008" s="256"/>
      <c r="C4008" s="124" t="s">
        <v>65</v>
      </c>
      <c r="D4008" s="103"/>
      <c r="E4008" s="103"/>
      <c r="F4008" s="103"/>
      <c r="G4008" s="103"/>
      <c r="H4008" s="104"/>
      <c r="I4008" s="105"/>
      <c r="J4008" s="107" t="str">
        <f>IFERROR((J4005-J4007)/J4007*100%,"")</f>
        <v/>
      </c>
      <c r="K4008" s="107" t="str">
        <f t="shared" ref="K4008:T4008" si="17708">IFERROR((K4007-K4005)/K4007*100%,"")</f>
        <v/>
      </c>
      <c r="L4008" s="107" t="str">
        <f t="shared" si="17708"/>
        <v/>
      </c>
      <c r="M4008" s="107" t="str">
        <f t="shared" si="17708"/>
        <v/>
      </c>
      <c r="N4008" s="107" t="str">
        <f t="shared" si="17708"/>
        <v/>
      </c>
      <c r="O4008" s="107" t="str">
        <f t="shared" si="17708"/>
        <v/>
      </c>
      <c r="P4008" s="107" t="str">
        <f t="shared" si="17708"/>
        <v/>
      </c>
      <c r="Q4008" s="107" t="str">
        <f t="shared" si="17708"/>
        <v/>
      </c>
      <c r="R4008" s="107" t="str">
        <f t="shared" si="17708"/>
        <v/>
      </c>
      <c r="S4008" s="107" t="str">
        <f t="shared" si="17708"/>
        <v/>
      </c>
      <c r="T4008" s="107" t="str">
        <f t="shared" si="17708"/>
        <v/>
      </c>
      <c r="U4008" s="107" t="str">
        <f t="shared" ref="U4008" si="17709">IFERROR((U4007-U4006)/U4007*100%,"")</f>
        <v/>
      </c>
      <c r="V4008" s="107" t="str">
        <f>IFERROR((V4005-V4007)/V4007*100%,"")</f>
        <v/>
      </c>
      <c r="W4008" s="107" t="str">
        <f>IFERROR((W4005-W4007)/W4007*100%,"")</f>
        <v/>
      </c>
      <c r="X4008" s="107" t="str">
        <f>IFERROR((X4005-X4007)/X4007*100%,"")</f>
        <v/>
      </c>
      <c r="Y4008" s="107" t="str">
        <f>IFERROR((Y4005-Y4007)/Y4007*100%,"")</f>
        <v/>
      </c>
      <c r="Z4008" s="107" t="str">
        <f t="shared" ref="Z4008" si="17710">IFERROR((Z4007-Z4006)/Z4007*100%,"")</f>
        <v/>
      </c>
      <c r="AA4008" s="107" t="str">
        <f>IFERROR((AA4007-AA4005)/AA4007*100%,"")</f>
        <v/>
      </c>
      <c r="AB4008" s="107" t="str">
        <f>IFERROR((AB4007-AB4005)/AB4007*100%,"")</f>
        <v/>
      </c>
      <c r="AC4008" s="194" t="str">
        <f t="shared" ref="AC4008" si="17711">IFERROR((AC4007-AC4006)/AC4007*100%,"")</f>
        <v/>
      </c>
      <c r="AD4008" s="194" t="str">
        <f t="shared" ref="AD4008" si="17712">IFERROR((AD4007-AD4006)/AD4007*100%,"")</f>
        <v/>
      </c>
      <c r="AE4008" s="194" t="str">
        <f t="shared" ref="AE4008" si="17713">IFERROR((AE4007-AE4006)/AE4007*100%,"")</f>
        <v/>
      </c>
      <c r="AF4008" s="194" t="str">
        <f t="shared" ref="AF4008" si="17714">IFERROR((AF4007-AF4006)/AF4007*100%,"")</f>
        <v/>
      </c>
      <c r="AG4008" s="194" t="str">
        <f t="shared" ref="AG4008" si="17715">IFERROR((AG4007-AG4006)/AG4007*100%,"")</f>
        <v/>
      </c>
      <c r="AH4008" s="194" t="str">
        <f t="shared" ref="AH4008" si="17716">IFERROR((AH4007-AH4006)/AH4007*100%,"")</f>
        <v/>
      </c>
      <c r="AI4008" s="194" t="str">
        <f t="shared" ref="AI4008" si="17717">IFERROR((AI4007-AI4006)/AI4007*100%,"")</f>
        <v/>
      </c>
      <c r="AJ4008" s="194" t="str">
        <f t="shared" ref="AJ4008" si="17718">IFERROR((AJ4007-AJ4006)/AJ4007*100%,"")</f>
        <v/>
      </c>
      <c r="AK4008" s="194" t="str">
        <f t="shared" ref="AK4008" si="17719">IFERROR((AK4007-AK4006)/AK4007*100%,"")</f>
        <v/>
      </c>
      <c r="AL4008" s="194" t="str">
        <f t="shared" ref="AL4008" si="17720">IFERROR((AL4007-AL4006)/AL4007*100%,"")</f>
        <v/>
      </c>
      <c r="AM4008" s="227" t="str">
        <f>IFERROR((AM4007-AM4005)/AM4007*100%,"")</f>
        <v/>
      </c>
    </row>
    <row r="4009" spans="1:39" customFormat="1" outlineLevel="1">
      <c r="A4009" t="str">
        <f>B4004&amp;C4009</f>
        <v>Surname, Forename4</v>
      </c>
      <c r="B4009" s="256"/>
      <c r="C4009" s="123">
        <v>4</v>
      </c>
      <c r="D4009" s="26" t="s">
        <v>22</v>
      </c>
      <c r="E4009" s="103"/>
      <c r="F4009" s="103"/>
      <c r="G4009" s="103"/>
      <c r="H4009" s="15"/>
      <c r="I4009" s="16"/>
      <c r="J4009" s="17"/>
      <c r="K4009" s="94"/>
      <c r="L4009" s="94"/>
      <c r="M4009" s="94"/>
      <c r="N4009" s="94"/>
      <c r="O4009" s="94"/>
      <c r="P4009" s="94"/>
      <c r="Q4009" s="17" t="str">
        <f>IF(SUM(K4009:P4009)=0,"",SUM(K4009:P4009))</f>
        <v/>
      </c>
      <c r="R4009" s="94"/>
      <c r="S4009" s="94"/>
      <c r="T4009" s="17" t="str">
        <f>IF(SUM(R4009:S4009)=0,"",SUM(R4009:S4009))</f>
        <v/>
      </c>
      <c r="U4009" s="17"/>
      <c r="V4009" s="94"/>
      <c r="W4009" s="17"/>
      <c r="X4009" s="94" t="str">
        <f>IFERROR(AVERAGE(V4009:W4009),"")</f>
        <v/>
      </c>
      <c r="Y4009" s="17"/>
      <c r="Z4009" s="17"/>
      <c r="AA4009" s="71"/>
      <c r="AB4009" s="17"/>
      <c r="AC4009" s="190" t="str">
        <f>IF(J4009="","",IF(J4009&lt;&gt;0,INT(25.4347*POWER((18-J4009),1.81)),0))</f>
        <v/>
      </c>
      <c r="AD4009" s="190" t="str">
        <f>IFERROR(IF(Q4009&lt;&gt;0,INT(0.14354*POWER(((10*Q4009)-220),1.4)),0),"")</f>
        <v/>
      </c>
      <c r="AE4009" s="190" t="str">
        <f>IFERROR(IF(T4009&lt;&gt;0,INT(51.39*POWER((T4009-1.5),1.05)),0),"")</f>
        <v/>
      </c>
      <c r="AF4009" s="190">
        <f>IF(U4009&lt;&gt;0,INT(0.8465*POWER(((100*U4009)-75),1.42)),0)</f>
        <v>0</v>
      </c>
      <c r="AG4009" s="190" t="str">
        <f>IFERROR(IF(X4009&lt;&gt;0,INT(1.53775*POWER((82-X4009),1.81)),0),"")</f>
        <v/>
      </c>
      <c r="AH4009" s="190" t="str">
        <f>IF(Y4009="","",IF(Y4009&lt;&gt;0,INT(5.74352*POWER((28.5-Y4009),1.92)),0))</f>
        <v/>
      </c>
      <c r="AI4009" s="190">
        <f>IF(Z4009&lt;&gt;0,INT(12.91*POWER((Z4009-4),1.1)),0)</f>
        <v>0</v>
      </c>
      <c r="AJ4009" s="190" t="str">
        <f>IF(AA4009="","",IF(AA4009&lt;&gt;0,INT(0.2797*POWER(((100*AA4009)),1.35)),0))</f>
        <v/>
      </c>
      <c r="AK4009" s="191" t="str">
        <f>IF(AB4009="","",IF(AB4009&lt;&gt;0,INT(100.14*POWER((AB4009-1),1.08)),0))</f>
        <v/>
      </c>
      <c r="AL4009" s="192">
        <f>COUNT(J4009,Q4009,T4009,X4009,Y4009,AA4009,AB4009)</f>
        <v>0</v>
      </c>
      <c r="AM4009" s="193" t="str">
        <f>IF(AL4009=0,"",SUM(AC4009:AK4009))</f>
        <v/>
      </c>
    </row>
    <row r="4010" spans="1:39" customFormat="1" outlineLevel="1">
      <c r="B4010" s="256"/>
      <c r="C4010" s="124" t="s">
        <v>65</v>
      </c>
      <c r="D4010" s="103"/>
      <c r="E4010" s="103"/>
      <c r="F4010" s="103"/>
      <c r="G4010" s="103"/>
      <c r="H4010" s="104"/>
      <c r="I4010" s="105"/>
      <c r="J4010" s="107" t="str">
        <f>IFERROR((J4007-J4009)/J4009*100%,"")</f>
        <v/>
      </c>
      <c r="K4010" s="107" t="str">
        <f t="shared" ref="K4010:T4010" si="17721">IFERROR((K4009-K4007)/K4009*100%,"")</f>
        <v/>
      </c>
      <c r="L4010" s="107" t="str">
        <f t="shared" si="17721"/>
        <v/>
      </c>
      <c r="M4010" s="107" t="str">
        <f t="shared" si="17721"/>
        <v/>
      </c>
      <c r="N4010" s="107" t="str">
        <f t="shared" si="17721"/>
        <v/>
      </c>
      <c r="O4010" s="107" t="str">
        <f t="shared" si="17721"/>
        <v/>
      </c>
      <c r="P4010" s="107" t="str">
        <f t="shared" si="17721"/>
        <v/>
      </c>
      <c r="Q4010" s="107" t="str">
        <f t="shared" si="17721"/>
        <v/>
      </c>
      <c r="R4010" s="107" t="str">
        <f t="shared" si="17721"/>
        <v/>
      </c>
      <c r="S4010" s="107" t="str">
        <f t="shared" si="17721"/>
        <v/>
      </c>
      <c r="T4010" s="107" t="str">
        <f t="shared" si="17721"/>
        <v/>
      </c>
      <c r="U4010" s="107" t="str">
        <f t="shared" ref="U4010" si="17722">IFERROR((U4009-U4008)/U4009*100%,"")</f>
        <v/>
      </c>
      <c r="V4010" s="107" t="str">
        <f>IFERROR((V4007-V4009)/V4009*100%,"")</f>
        <v/>
      </c>
      <c r="W4010" s="107" t="str">
        <f>IFERROR((W4007-W4009)/W4009*100%,"")</f>
        <v/>
      </c>
      <c r="X4010" s="107" t="str">
        <f>IFERROR((X4007-X4009)/X4009*100%,"")</f>
        <v/>
      </c>
      <c r="Y4010" s="107" t="str">
        <f>IFERROR((Y4007-Y4009)/Y4009*100%,"")</f>
        <v/>
      </c>
      <c r="Z4010" s="107" t="str">
        <f t="shared" ref="Z4010" si="17723">IFERROR((Z4009-Z4008)/Z4009*100%,"")</f>
        <v/>
      </c>
      <c r="AA4010" s="107" t="str">
        <f>IFERROR((AA4009-AA4007)/AA4009*100%,"")</f>
        <v/>
      </c>
      <c r="AB4010" s="107" t="str">
        <f>IFERROR((AB4009-AB4007)/AB4009*100%,"")</f>
        <v/>
      </c>
      <c r="AC4010" s="194" t="str">
        <f t="shared" ref="AC4010" si="17724">IFERROR((AC4009-AC4008)/AC4009*100%,"")</f>
        <v/>
      </c>
      <c r="AD4010" s="194" t="str">
        <f t="shared" ref="AD4010" si="17725">IFERROR((AD4009-AD4008)/AD4009*100%,"")</f>
        <v/>
      </c>
      <c r="AE4010" s="194" t="str">
        <f t="shared" ref="AE4010" si="17726">IFERROR((AE4009-AE4008)/AE4009*100%,"")</f>
        <v/>
      </c>
      <c r="AF4010" s="194" t="str">
        <f t="shared" ref="AF4010" si="17727">IFERROR((AF4009-AF4008)/AF4009*100%,"")</f>
        <v/>
      </c>
      <c r="AG4010" s="194" t="str">
        <f t="shared" ref="AG4010" si="17728">IFERROR((AG4009-AG4008)/AG4009*100%,"")</f>
        <v/>
      </c>
      <c r="AH4010" s="194" t="str">
        <f t="shared" ref="AH4010" si="17729">IFERROR((AH4009-AH4008)/AH4009*100%,"")</f>
        <v/>
      </c>
      <c r="AI4010" s="194" t="str">
        <f t="shared" ref="AI4010" si="17730">IFERROR((AI4009-AI4008)/AI4009*100%,"")</f>
        <v/>
      </c>
      <c r="AJ4010" s="194" t="str">
        <f t="shared" ref="AJ4010" si="17731">IFERROR((AJ4009-AJ4008)/AJ4009*100%,"")</f>
        <v/>
      </c>
      <c r="AK4010" s="194" t="str">
        <f t="shared" ref="AK4010" si="17732">IFERROR((AK4009-AK4008)/AK4009*100%,"")</f>
        <v/>
      </c>
      <c r="AL4010" s="194" t="str">
        <f t="shared" ref="AL4010" si="17733">IFERROR((AL4009-AL4008)/AL4009*100%,"")</f>
        <v/>
      </c>
      <c r="AM4010" s="227" t="str">
        <f>IFERROR((AM4009-AM4007)/AM4009*100%,"")</f>
        <v/>
      </c>
    </row>
    <row r="4011" spans="1:39" customFormat="1" outlineLevel="1">
      <c r="A4011" t="str">
        <f>B4004&amp;C4011</f>
        <v>Surname, Forename5</v>
      </c>
      <c r="B4011" s="256"/>
      <c r="C4011" s="123">
        <v>5</v>
      </c>
      <c r="D4011" s="26" t="s">
        <v>22</v>
      </c>
      <c r="E4011" s="103"/>
      <c r="F4011" s="103"/>
      <c r="G4011" s="103"/>
      <c r="H4011" s="15"/>
      <c r="I4011" s="16"/>
      <c r="J4011" s="17"/>
      <c r="K4011" s="94"/>
      <c r="L4011" s="94"/>
      <c r="M4011" s="94"/>
      <c r="N4011" s="94"/>
      <c r="O4011" s="94"/>
      <c r="P4011" s="94"/>
      <c r="Q4011" s="17" t="str">
        <f>IF(SUM(K4011:P4011)=0,"",SUM(K4011:P4011))</f>
        <v/>
      </c>
      <c r="R4011" s="94"/>
      <c r="S4011" s="94"/>
      <c r="T4011" s="17" t="str">
        <f>IF(SUM(R4011:S4011)=0,"",SUM(R4011:S4011))</f>
        <v/>
      </c>
      <c r="U4011" s="17"/>
      <c r="V4011" s="94"/>
      <c r="W4011" s="17"/>
      <c r="X4011" s="94" t="str">
        <f>IFERROR(AVERAGE(V4011:W4011),"")</f>
        <v/>
      </c>
      <c r="Y4011" s="17"/>
      <c r="Z4011" s="17"/>
      <c r="AA4011" s="71"/>
      <c r="AB4011" s="17"/>
      <c r="AC4011" s="190" t="str">
        <f>IF(J4011="","",IF(J4011&lt;&gt;0,INT(25.4347*POWER((18-J4011),1.81)),0))</f>
        <v/>
      </c>
      <c r="AD4011" s="190" t="str">
        <f>IFERROR(IF(Q4011&lt;&gt;0,INT(0.14354*POWER(((10*Q4011)-220),1.4)),0),"")</f>
        <v/>
      </c>
      <c r="AE4011" s="190" t="str">
        <f>IFERROR(IF(T4011&lt;&gt;0,INT(51.39*POWER((T4011-1.5),1.05)),0),"")</f>
        <v/>
      </c>
      <c r="AF4011" s="190">
        <f>IF(U4011&lt;&gt;0,INT(0.8465*POWER(((100*U4011)-75),1.42)),0)</f>
        <v>0</v>
      </c>
      <c r="AG4011" s="190" t="str">
        <f>IFERROR(IF(X4011&lt;&gt;0,INT(1.53775*POWER((82-X4011),1.81)),0),"")</f>
        <v/>
      </c>
      <c r="AH4011" s="190" t="str">
        <f>IF(Y4011="","",IF(Y4011&lt;&gt;0,INT(5.74352*POWER((28.5-Y4011),1.92)),0))</f>
        <v/>
      </c>
      <c r="AI4011" s="190">
        <f>IF(Z4011&lt;&gt;0,INT(12.91*POWER((Z4011-4),1.1)),0)</f>
        <v>0</v>
      </c>
      <c r="AJ4011" s="190" t="str">
        <f>IF(AA4011="","",IF(AA4011&lt;&gt;0,INT(0.2797*POWER(((100*AA4011)),1.35)),0))</f>
        <v/>
      </c>
      <c r="AK4011" s="191" t="str">
        <f>IF(AB4011="","",IF(AB4011&lt;&gt;0,INT(100.14*POWER((AB4011-1),1.08)),0))</f>
        <v/>
      </c>
      <c r="AL4011" s="192">
        <f>COUNT(J4011,Q4011,T4011,X4011,Y4011,AA4011,AB4011)</f>
        <v>0</v>
      </c>
      <c r="AM4011" s="193" t="str">
        <f>IF(AL4011=0,"",SUM(AC4011:AK4011))</f>
        <v/>
      </c>
    </row>
    <row r="4012" spans="1:39" customFormat="1" outlineLevel="1">
      <c r="B4012" s="256"/>
      <c r="C4012" s="124" t="s">
        <v>65</v>
      </c>
      <c r="D4012" s="103"/>
      <c r="E4012" s="103"/>
      <c r="F4012" s="103"/>
      <c r="G4012" s="103"/>
      <c r="H4012" s="104"/>
      <c r="I4012" s="105"/>
      <c r="J4012" s="107" t="str">
        <f>IFERROR((J4009-J4011)/J4011*100%,"")</f>
        <v/>
      </c>
      <c r="K4012" s="107" t="str">
        <f t="shared" ref="K4012:T4012" si="17734">IFERROR((K4011-K4009)/K4011*100%,"")</f>
        <v/>
      </c>
      <c r="L4012" s="107" t="str">
        <f t="shared" si="17734"/>
        <v/>
      </c>
      <c r="M4012" s="107" t="str">
        <f t="shared" si="17734"/>
        <v/>
      </c>
      <c r="N4012" s="107" t="str">
        <f t="shared" si="17734"/>
        <v/>
      </c>
      <c r="O4012" s="107" t="str">
        <f t="shared" si="17734"/>
        <v/>
      </c>
      <c r="P4012" s="107" t="str">
        <f t="shared" si="17734"/>
        <v/>
      </c>
      <c r="Q4012" s="107" t="str">
        <f t="shared" si="17734"/>
        <v/>
      </c>
      <c r="R4012" s="107" t="str">
        <f t="shared" si="17734"/>
        <v/>
      </c>
      <c r="S4012" s="107" t="str">
        <f t="shared" si="17734"/>
        <v/>
      </c>
      <c r="T4012" s="107" t="str">
        <f t="shared" si="17734"/>
        <v/>
      </c>
      <c r="U4012" s="107" t="str">
        <f t="shared" ref="U4012" si="17735">IFERROR((U4011-U4010)/U4011*100%,"")</f>
        <v/>
      </c>
      <c r="V4012" s="107" t="str">
        <f>IFERROR((V4009-V4011)/V4011*100%,"")</f>
        <v/>
      </c>
      <c r="W4012" s="107" t="str">
        <f>IFERROR((W4009-W4011)/W4011*100%,"")</f>
        <v/>
      </c>
      <c r="X4012" s="107" t="str">
        <f>IFERROR((X4009-X4011)/X4011*100%,"")</f>
        <v/>
      </c>
      <c r="Y4012" s="107" t="str">
        <f>IFERROR((Y4009-Y4011)/Y4011*100%,"")</f>
        <v/>
      </c>
      <c r="Z4012" s="107" t="str">
        <f t="shared" ref="Z4012" si="17736">IFERROR((Z4011-Z4010)/Z4011*100%,"")</f>
        <v/>
      </c>
      <c r="AA4012" s="107" t="str">
        <f>IFERROR((AA4011-AA4009)/AA4011*100%,"")</f>
        <v/>
      </c>
      <c r="AB4012" s="107" t="str">
        <f>IFERROR((AB4011-AB4009)/AB4011*100%,"")</f>
        <v/>
      </c>
      <c r="AC4012" s="194" t="str">
        <f t="shared" ref="AC4012" si="17737">IFERROR((AC4011-AC4010)/AC4011*100%,"")</f>
        <v/>
      </c>
      <c r="AD4012" s="194" t="str">
        <f t="shared" ref="AD4012" si="17738">IFERROR((AD4011-AD4010)/AD4011*100%,"")</f>
        <v/>
      </c>
      <c r="AE4012" s="194" t="str">
        <f t="shared" ref="AE4012" si="17739">IFERROR((AE4011-AE4010)/AE4011*100%,"")</f>
        <v/>
      </c>
      <c r="AF4012" s="194" t="str">
        <f t="shared" ref="AF4012" si="17740">IFERROR((AF4011-AF4010)/AF4011*100%,"")</f>
        <v/>
      </c>
      <c r="AG4012" s="194" t="str">
        <f t="shared" ref="AG4012" si="17741">IFERROR((AG4011-AG4010)/AG4011*100%,"")</f>
        <v/>
      </c>
      <c r="AH4012" s="194" t="str">
        <f t="shared" ref="AH4012" si="17742">IFERROR((AH4011-AH4010)/AH4011*100%,"")</f>
        <v/>
      </c>
      <c r="AI4012" s="194" t="str">
        <f t="shared" ref="AI4012" si="17743">IFERROR((AI4011-AI4010)/AI4011*100%,"")</f>
        <v/>
      </c>
      <c r="AJ4012" s="194" t="str">
        <f t="shared" ref="AJ4012" si="17744">IFERROR((AJ4011-AJ4010)/AJ4011*100%,"")</f>
        <v/>
      </c>
      <c r="AK4012" s="194" t="str">
        <f t="shared" ref="AK4012" si="17745">IFERROR((AK4011-AK4010)/AK4011*100%,"")</f>
        <v/>
      </c>
      <c r="AL4012" s="194" t="str">
        <f t="shared" ref="AL4012" si="17746">IFERROR((AL4011-AL4010)/AL4011*100%,"")</f>
        <v/>
      </c>
      <c r="AM4012" s="227" t="str">
        <f>IFERROR((AM4011-AM4009)/AM4011*100%,"")</f>
        <v/>
      </c>
    </row>
    <row r="4013" spans="1:39" customFormat="1" outlineLevel="1">
      <c r="A4013" t="str">
        <f>B4004&amp;C4013</f>
        <v>Surname, Forename6</v>
      </c>
      <c r="B4013" s="256"/>
      <c r="C4013" s="123">
        <v>6</v>
      </c>
      <c r="D4013" s="26" t="s">
        <v>22</v>
      </c>
      <c r="E4013" s="103"/>
      <c r="F4013" s="103"/>
      <c r="G4013" s="103"/>
      <c r="H4013" s="15"/>
      <c r="I4013" s="16"/>
      <c r="J4013" s="17"/>
      <c r="K4013" s="94"/>
      <c r="L4013" s="94"/>
      <c r="M4013" s="94"/>
      <c r="N4013" s="94"/>
      <c r="O4013" s="94"/>
      <c r="P4013" s="94"/>
      <c r="Q4013" s="17" t="str">
        <f>IF(SUM(K4013:P4013)=0,"",SUM(K4013:P4013))</f>
        <v/>
      </c>
      <c r="R4013" s="94"/>
      <c r="S4013" s="94"/>
      <c r="T4013" s="17" t="str">
        <f>IF(SUM(R4013:S4013)=0,"",SUM(R4013:S4013))</f>
        <v/>
      </c>
      <c r="U4013" s="17"/>
      <c r="V4013" s="94"/>
      <c r="W4013" s="17"/>
      <c r="X4013" s="94" t="str">
        <f>IFERROR(AVERAGE(V4013:W4013),"")</f>
        <v/>
      </c>
      <c r="Y4013" s="17"/>
      <c r="Z4013" s="17"/>
      <c r="AA4013" s="71"/>
      <c r="AB4013" s="17"/>
      <c r="AC4013" s="190" t="str">
        <f>IF(J4013="","",IF(J4013&lt;&gt;0,INT(25.4347*POWER((18-J4013),1.81)),0))</f>
        <v/>
      </c>
      <c r="AD4013" s="190" t="str">
        <f>IFERROR(IF(Q4013&lt;&gt;0,INT(0.14354*POWER(((10*Q4013)-220),1.4)),0),"")</f>
        <v/>
      </c>
      <c r="AE4013" s="190" t="str">
        <f>IFERROR(IF(T4013&lt;&gt;0,INT(51.39*POWER((T4013-1.5),1.05)),0),"")</f>
        <v/>
      </c>
      <c r="AF4013" s="190">
        <f>IF(U4013&lt;&gt;0,INT(0.8465*POWER(((100*U4013)-75),1.42)),0)</f>
        <v>0</v>
      </c>
      <c r="AG4013" s="190" t="str">
        <f>IFERROR(IF(X4013&lt;&gt;0,INT(1.53775*POWER((82-X4013),1.81)),0),"")</f>
        <v/>
      </c>
      <c r="AH4013" s="190" t="str">
        <f>IF(Y4013="","",IF(Y4013&lt;&gt;0,INT(5.74352*POWER((28.5-Y4013),1.92)),0))</f>
        <v/>
      </c>
      <c r="AI4013" s="190">
        <f>IF(Z4013&lt;&gt;0,INT(12.91*POWER((Z4013-4),1.1)),0)</f>
        <v>0</v>
      </c>
      <c r="AJ4013" s="190" t="str">
        <f>IF(AA4013="","",IF(AA4013&lt;&gt;0,INT(0.2797*POWER(((100*AA4013)),1.35)),0))</f>
        <v/>
      </c>
      <c r="AK4013" s="191" t="str">
        <f>IF(AB4013="","",IF(AB4013&lt;&gt;0,INT(100.14*POWER((AB4013-1),1.08)),0))</f>
        <v/>
      </c>
      <c r="AL4013" s="192">
        <f>COUNT(J4013,Q4013,T4013,X4013,Y4013,AA4013,AB4013)</f>
        <v>0</v>
      </c>
      <c r="AM4013" s="193" t="str">
        <f>IF(AL4013=0,"",SUM(AC4013:AK4013))</f>
        <v/>
      </c>
    </row>
    <row r="4014" spans="1:39" customFormat="1" outlineLevel="1">
      <c r="B4014" s="256"/>
      <c r="C4014" s="124" t="s">
        <v>65</v>
      </c>
      <c r="D4014" s="103"/>
      <c r="E4014" s="103"/>
      <c r="F4014" s="103"/>
      <c r="G4014" s="103"/>
      <c r="H4014" s="104"/>
      <c r="I4014" s="105"/>
      <c r="J4014" s="107" t="str">
        <f>IFERROR((J4011-J4013)/J4013*100%,"")</f>
        <v/>
      </c>
      <c r="K4014" s="107" t="str">
        <f t="shared" ref="K4014:T4014" si="17747">IFERROR((K4013-K4011)/K4013*100%,"")</f>
        <v/>
      </c>
      <c r="L4014" s="107" t="str">
        <f t="shared" si="17747"/>
        <v/>
      </c>
      <c r="M4014" s="107" t="str">
        <f t="shared" si="17747"/>
        <v/>
      </c>
      <c r="N4014" s="107" t="str">
        <f t="shared" si="17747"/>
        <v/>
      </c>
      <c r="O4014" s="107" t="str">
        <f t="shared" si="17747"/>
        <v/>
      </c>
      <c r="P4014" s="107" t="str">
        <f t="shared" si="17747"/>
        <v/>
      </c>
      <c r="Q4014" s="107" t="str">
        <f t="shared" si="17747"/>
        <v/>
      </c>
      <c r="R4014" s="107" t="str">
        <f t="shared" si="17747"/>
        <v/>
      </c>
      <c r="S4014" s="107" t="str">
        <f t="shared" si="17747"/>
        <v/>
      </c>
      <c r="T4014" s="107" t="str">
        <f t="shared" si="17747"/>
        <v/>
      </c>
      <c r="U4014" s="107" t="str">
        <f t="shared" ref="U4014" si="17748">IFERROR((U4013-U4012)/U4013*100%,"")</f>
        <v/>
      </c>
      <c r="V4014" s="107" t="str">
        <f>IFERROR((V4011-V4013)/V4013*100%,"")</f>
        <v/>
      </c>
      <c r="W4014" s="107" t="str">
        <f>IFERROR((W4011-W4013)/W4013*100%,"")</f>
        <v/>
      </c>
      <c r="X4014" s="107" t="str">
        <f>IFERROR((X4011-X4013)/X4013*100%,"")</f>
        <v/>
      </c>
      <c r="Y4014" s="107" t="str">
        <f>IFERROR((Y4011-Y4013)/Y4013*100%,"")</f>
        <v/>
      </c>
      <c r="Z4014" s="107" t="str">
        <f t="shared" ref="Z4014" si="17749">IFERROR((Z4013-Z4012)/Z4013*100%,"")</f>
        <v/>
      </c>
      <c r="AA4014" s="107" t="str">
        <f>IFERROR((AA4013-AA4011)/AA4013*100%,"")</f>
        <v/>
      </c>
      <c r="AB4014" s="107" t="str">
        <f>IFERROR((AB4013-AB4011)/AB4013*100%,"")</f>
        <v/>
      </c>
      <c r="AC4014" s="194" t="str">
        <f t="shared" ref="AC4014" si="17750">IFERROR((AC4013-AC4012)/AC4013*100%,"")</f>
        <v/>
      </c>
      <c r="AD4014" s="194" t="str">
        <f t="shared" ref="AD4014" si="17751">IFERROR((AD4013-AD4012)/AD4013*100%,"")</f>
        <v/>
      </c>
      <c r="AE4014" s="194" t="str">
        <f t="shared" ref="AE4014" si="17752">IFERROR((AE4013-AE4012)/AE4013*100%,"")</f>
        <v/>
      </c>
      <c r="AF4014" s="194" t="str">
        <f t="shared" ref="AF4014" si="17753">IFERROR((AF4013-AF4012)/AF4013*100%,"")</f>
        <v/>
      </c>
      <c r="AG4014" s="194" t="str">
        <f t="shared" ref="AG4014" si="17754">IFERROR((AG4013-AG4012)/AG4013*100%,"")</f>
        <v/>
      </c>
      <c r="AH4014" s="194" t="str">
        <f t="shared" ref="AH4014" si="17755">IFERROR((AH4013-AH4012)/AH4013*100%,"")</f>
        <v/>
      </c>
      <c r="AI4014" s="194" t="str">
        <f t="shared" ref="AI4014" si="17756">IFERROR((AI4013-AI4012)/AI4013*100%,"")</f>
        <v/>
      </c>
      <c r="AJ4014" s="194" t="str">
        <f t="shared" ref="AJ4014" si="17757">IFERROR((AJ4013-AJ4012)/AJ4013*100%,"")</f>
        <v/>
      </c>
      <c r="AK4014" s="194" t="str">
        <f t="shared" ref="AK4014" si="17758">IFERROR((AK4013-AK4012)/AK4013*100%,"")</f>
        <v/>
      </c>
      <c r="AL4014" s="194" t="str">
        <f t="shared" ref="AL4014" si="17759">IFERROR((AL4013-AL4012)/AL4013*100%,"")</f>
        <v/>
      </c>
      <c r="AM4014" s="227" t="str">
        <f>IFERROR((AM4013-AM4011)/AM4013*100%,"")</f>
        <v/>
      </c>
    </row>
    <row r="4015" spans="1:39" customFormat="1" outlineLevel="1">
      <c r="A4015" t="str">
        <f>B4004&amp;C4015</f>
        <v>Surname, Forename7</v>
      </c>
      <c r="B4015" s="256"/>
      <c r="C4015" s="123">
        <v>7</v>
      </c>
      <c r="D4015" s="26" t="s">
        <v>22</v>
      </c>
      <c r="E4015" s="103"/>
      <c r="F4015" s="103"/>
      <c r="G4015" s="103"/>
      <c r="H4015" s="15"/>
      <c r="I4015" s="16"/>
      <c r="J4015" s="17"/>
      <c r="K4015" s="94"/>
      <c r="L4015" s="94"/>
      <c r="M4015" s="94"/>
      <c r="N4015" s="94"/>
      <c r="O4015" s="94"/>
      <c r="P4015" s="94"/>
      <c r="Q4015" s="17" t="str">
        <f>IF(SUM(K4015:P4015)=0,"",SUM(K4015:P4015))</f>
        <v/>
      </c>
      <c r="R4015" s="94"/>
      <c r="S4015" s="94"/>
      <c r="T4015" s="17" t="str">
        <f>IF(SUM(R4015:S4015)=0,"",SUM(R4015:S4015))</f>
        <v/>
      </c>
      <c r="U4015" s="17"/>
      <c r="V4015" s="94"/>
      <c r="W4015" s="17"/>
      <c r="X4015" s="94" t="str">
        <f>IFERROR(AVERAGE(V4015:W4015),"")</f>
        <v/>
      </c>
      <c r="Y4015" s="17"/>
      <c r="Z4015" s="17"/>
      <c r="AA4015" s="71"/>
      <c r="AB4015" s="17"/>
      <c r="AC4015" s="190" t="str">
        <f>IF(J4015="","",IF(J4015&lt;&gt;0,INT(25.4347*POWER((18-J4015),1.81)),0))</f>
        <v/>
      </c>
      <c r="AD4015" s="190" t="str">
        <f>IFERROR(IF(Q4015&lt;&gt;0,INT(0.14354*POWER(((10*Q4015)-220),1.4)),0),"")</f>
        <v/>
      </c>
      <c r="AE4015" s="190" t="str">
        <f>IFERROR(IF(T4015&lt;&gt;0,INT(51.39*POWER((T4015-1.5),1.05)),0),"")</f>
        <v/>
      </c>
      <c r="AF4015" s="190">
        <f>IF(U4015&lt;&gt;0,INT(0.8465*POWER(((100*U4015)-75),1.42)),0)</f>
        <v>0</v>
      </c>
      <c r="AG4015" s="190" t="str">
        <f>IFERROR(IF(X4015&lt;&gt;0,INT(1.53775*POWER((82-X4015),1.81)),0),"")</f>
        <v/>
      </c>
      <c r="AH4015" s="190" t="str">
        <f>IF(Y4015="","",IF(Y4015&lt;&gt;0,INT(5.74352*POWER((28.5-Y4015),1.92)),0))</f>
        <v/>
      </c>
      <c r="AI4015" s="190">
        <f>IF(Z4015&lt;&gt;0,INT(12.91*POWER((Z4015-4),1.1)),0)</f>
        <v>0</v>
      </c>
      <c r="AJ4015" s="190" t="str">
        <f>IF(AA4015="","",IF(AA4015&lt;&gt;0,INT(0.2797*POWER(((100*AA4015)),1.35)),0))</f>
        <v/>
      </c>
      <c r="AK4015" s="191" t="str">
        <f>IF(AB4015="","",IF(AB4015&lt;&gt;0,INT(100.14*POWER((AB4015-1),1.08)),0))</f>
        <v/>
      </c>
      <c r="AL4015" s="192">
        <f>COUNT(J4015,Q4015,T4015,X4015,Y4015,AA4015,AB4015)</f>
        <v>0</v>
      </c>
      <c r="AM4015" s="193" t="str">
        <f>IF(AL4015=0,"",SUM(AC4015:AK4015))</f>
        <v/>
      </c>
    </row>
    <row r="4016" spans="1:39" customFormat="1" outlineLevel="1">
      <c r="B4016" s="256"/>
      <c r="C4016" s="124" t="s">
        <v>65</v>
      </c>
      <c r="D4016" s="103"/>
      <c r="E4016" s="103"/>
      <c r="F4016" s="103"/>
      <c r="G4016" s="103"/>
      <c r="H4016" s="104"/>
      <c r="I4016" s="105"/>
      <c r="J4016" s="107" t="str">
        <f>IFERROR((J4013-J4015)/J4015*100%,"")</f>
        <v/>
      </c>
      <c r="K4016" s="107" t="str">
        <f t="shared" ref="K4016:T4016" si="17760">IFERROR((K4015-K4013)/K4015*100%,"")</f>
        <v/>
      </c>
      <c r="L4016" s="107" t="str">
        <f t="shared" si="17760"/>
        <v/>
      </c>
      <c r="M4016" s="107" t="str">
        <f t="shared" si="17760"/>
        <v/>
      </c>
      <c r="N4016" s="107" t="str">
        <f t="shared" si="17760"/>
        <v/>
      </c>
      <c r="O4016" s="107" t="str">
        <f t="shared" si="17760"/>
        <v/>
      </c>
      <c r="P4016" s="107" t="str">
        <f t="shared" si="17760"/>
        <v/>
      </c>
      <c r="Q4016" s="107" t="str">
        <f t="shared" si="17760"/>
        <v/>
      </c>
      <c r="R4016" s="107" t="str">
        <f t="shared" si="17760"/>
        <v/>
      </c>
      <c r="S4016" s="107" t="str">
        <f t="shared" si="17760"/>
        <v/>
      </c>
      <c r="T4016" s="107" t="str">
        <f t="shared" si="17760"/>
        <v/>
      </c>
      <c r="U4016" s="107" t="str">
        <f t="shared" ref="U4016" si="17761">IFERROR((U4015-U4014)/U4015*100%,"")</f>
        <v/>
      </c>
      <c r="V4016" s="107" t="str">
        <f>IFERROR((V4013-V4015)/V4015*100%,"")</f>
        <v/>
      </c>
      <c r="W4016" s="107" t="str">
        <f>IFERROR((W4013-W4015)/W4015*100%,"")</f>
        <v/>
      </c>
      <c r="X4016" s="107" t="str">
        <f>IFERROR((X4013-X4015)/X4015*100%,"")</f>
        <v/>
      </c>
      <c r="Y4016" s="107" t="str">
        <f>IFERROR((Y4013-Y4015)/Y4015*100%,"")</f>
        <v/>
      </c>
      <c r="Z4016" s="107" t="str">
        <f t="shared" ref="Z4016" si="17762">IFERROR((Z4015-Z4014)/Z4015*100%,"")</f>
        <v/>
      </c>
      <c r="AA4016" s="107" t="str">
        <f>IFERROR((AA4015-AA4013)/AA4015*100%,"")</f>
        <v/>
      </c>
      <c r="AB4016" s="107" t="str">
        <f>IFERROR((AB4015-AB4013)/AB4015*100%,"")</f>
        <v/>
      </c>
      <c r="AC4016" s="194" t="str">
        <f t="shared" ref="AC4016" si="17763">IFERROR((AC4015-AC4014)/AC4015*100%,"")</f>
        <v/>
      </c>
      <c r="AD4016" s="194" t="str">
        <f t="shared" ref="AD4016" si="17764">IFERROR((AD4015-AD4014)/AD4015*100%,"")</f>
        <v/>
      </c>
      <c r="AE4016" s="194" t="str">
        <f t="shared" ref="AE4016" si="17765">IFERROR((AE4015-AE4014)/AE4015*100%,"")</f>
        <v/>
      </c>
      <c r="AF4016" s="194" t="str">
        <f t="shared" ref="AF4016" si="17766">IFERROR((AF4015-AF4014)/AF4015*100%,"")</f>
        <v/>
      </c>
      <c r="AG4016" s="194" t="str">
        <f t="shared" ref="AG4016" si="17767">IFERROR((AG4015-AG4014)/AG4015*100%,"")</f>
        <v/>
      </c>
      <c r="AH4016" s="194" t="str">
        <f t="shared" ref="AH4016" si="17768">IFERROR((AH4015-AH4014)/AH4015*100%,"")</f>
        <v/>
      </c>
      <c r="AI4016" s="194" t="str">
        <f t="shared" ref="AI4016" si="17769">IFERROR((AI4015-AI4014)/AI4015*100%,"")</f>
        <v/>
      </c>
      <c r="AJ4016" s="194" t="str">
        <f t="shared" ref="AJ4016" si="17770">IFERROR((AJ4015-AJ4014)/AJ4015*100%,"")</f>
        <v/>
      </c>
      <c r="AK4016" s="194" t="str">
        <f t="shared" ref="AK4016" si="17771">IFERROR((AK4015-AK4014)/AK4015*100%,"")</f>
        <v/>
      </c>
      <c r="AL4016" s="194" t="str">
        <f t="shared" ref="AL4016" si="17772">IFERROR((AL4015-AL4014)/AL4015*100%,"")</f>
        <v/>
      </c>
      <c r="AM4016" s="227" t="str">
        <f>IFERROR((AM4015-AM4013)/AM4015*100%,"")</f>
        <v/>
      </c>
    </row>
    <row r="4017" spans="1:39" customFormat="1" outlineLevel="1">
      <c r="A4017" t="str">
        <f>B4004&amp;C4017</f>
        <v>Surname, Forename8</v>
      </c>
      <c r="B4017" s="256"/>
      <c r="C4017" s="123">
        <v>8</v>
      </c>
      <c r="D4017" s="26" t="s">
        <v>22</v>
      </c>
      <c r="E4017" s="103"/>
      <c r="F4017" s="103"/>
      <c r="G4017" s="103"/>
      <c r="H4017" s="15"/>
      <c r="I4017" s="16"/>
      <c r="J4017" s="17"/>
      <c r="K4017" s="94"/>
      <c r="L4017" s="94"/>
      <c r="M4017" s="94"/>
      <c r="N4017" s="94"/>
      <c r="O4017" s="94"/>
      <c r="P4017" s="94"/>
      <c r="Q4017" s="17" t="str">
        <f>IF(SUM(K4017:P4017)=0,"",SUM(K4017:P4017))</f>
        <v/>
      </c>
      <c r="R4017" s="94"/>
      <c r="S4017" s="94"/>
      <c r="T4017" s="17" t="str">
        <f>IF(SUM(R4017:S4017)=0,"",SUM(R4017:S4017))</f>
        <v/>
      </c>
      <c r="U4017" s="17"/>
      <c r="V4017" s="94"/>
      <c r="W4017" s="17"/>
      <c r="X4017" s="94" t="str">
        <f>IFERROR(AVERAGE(V4017:W4017),"")</f>
        <v/>
      </c>
      <c r="Y4017" s="17"/>
      <c r="Z4017" s="17"/>
      <c r="AA4017" s="71"/>
      <c r="AB4017" s="17"/>
      <c r="AC4017" s="190" t="str">
        <f>IF(J4017="","",IF(J4017&lt;&gt;0,INT(25.4347*POWER((18-J4017),1.81)),0))</f>
        <v/>
      </c>
      <c r="AD4017" s="190" t="str">
        <f>IFERROR(IF(Q4017&lt;&gt;0,INT(0.14354*POWER(((10*Q4017)-220),1.4)),0),"")</f>
        <v/>
      </c>
      <c r="AE4017" s="190" t="str">
        <f>IFERROR(IF(T4017&lt;&gt;0,INT(51.39*POWER((T4017-1.5),1.05)),0),"")</f>
        <v/>
      </c>
      <c r="AF4017" s="190">
        <f>IF(U4017&lt;&gt;0,INT(0.8465*POWER(((100*U4017)-75),1.42)),0)</f>
        <v>0</v>
      </c>
      <c r="AG4017" s="190" t="str">
        <f>IFERROR(IF(X4017&lt;&gt;0,INT(1.53775*POWER((82-X4017),1.81)),0),"")</f>
        <v/>
      </c>
      <c r="AH4017" s="190" t="str">
        <f>IF(Y4017="","",IF(Y4017&lt;&gt;0,INT(5.74352*POWER((28.5-Y4017),1.92)),0))</f>
        <v/>
      </c>
      <c r="AI4017" s="190">
        <f>IF(Z4017&lt;&gt;0,INT(12.91*POWER((Z4017-4),1.1)),0)</f>
        <v>0</v>
      </c>
      <c r="AJ4017" s="190" t="str">
        <f>IF(AA4017="","",IF(AA4017&lt;&gt;0,INT(0.2797*POWER(((100*AA4017)),1.35)),0))</f>
        <v/>
      </c>
      <c r="AK4017" s="191" t="str">
        <f>IF(AB4017="","",IF(AB4017&lt;&gt;0,INT(100.14*POWER((AB4017-1),1.08)),0))</f>
        <v/>
      </c>
      <c r="AL4017" s="192">
        <f>COUNT(J4017,Q4017,T4017,X4017,Y4017,AA4017,AB4017)</f>
        <v>0</v>
      </c>
      <c r="AM4017" s="193" t="str">
        <f>IF(AL4017=0,"",SUM(AC4017:AK4017))</f>
        <v/>
      </c>
    </row>
    <row r="4018" spans="1:39" customFormat="1" outlineLevel="1">
      <c r="B4018" s="256"/>
      <c r="C4018" s="124" t="s">
        <v>65</v>
      </c>
      <c r="D4018" s="103"/>
      <c r="E4018" s="103"/>
      <c r="F4018" s="103"/>
      <c r="G4018" s="103"/>
      <c r="H4018" s="104"/>
      <c r="I4018" s="105"/>
      <c r="J4018" s="107" t="str">
        <f>IFERROR((J4015-J4017)/J4017*100%,"")</f>
        <v/>
      </c>
      <c r="K4018" s="107" t="str">
        <f t="shared" ref="K4018:T4018" si="17773">IFERROR((K4017-K4015)/K4017*100%,"")</f>
        <v/>
      </c>
      <c r="L4018" s="107" t="str">
        <f t="shared" si="17773"/>
        <v/>
      </c>
      <c r="M4018" s="107" t="str">
        <f t="shared" si="17773"/>
        <v/>
      </c>
      <c r="N4018" s="107" t="str">
        <f t="shared" si="17773"/>
        <v/>
      </c>
      <c r="O4018" s="107" t="str">
        <f t="shared" si="17773"/>
        <v/>
      </c>
      <c r="P4018" s="107" t="str">
        <f t="shared" si="17773"/>
        <v/>
      </c>
      <c r="Q4018" s="107" t="str">
        <f t="shared" si="17773"/>
        <v/>
      </c>
      <c r="R4018" s="107" t="str">
        <f t="shared" si="17773"/>
        <v/>
      </c>
      <c r="S4018" s="107" t="str">
        <f t="shared" si="17773"/>
        <v/>
      </c>
      <c r="T4018" s="107" t="str">
        <f t="shared" si="17773"/>
        <v/>
      </c>
      <c r="U4018" s="107" t="str">
        <f t="shared" ref="U4018" si="17774">IFERROR((U4017-U4016)/U4017*100%,"")</f>
        <v/>
      </c>
      <c r="V4018" s="107" t="str">
        <f>IFERROR((V4015-V4017)/V4017*100%,"")</f>
        <v/>
      </c>
      <c r="W4018" s="107" t="str">
        <f>IFERROR((W4015-W4017)/W4017*100%,"")</f>
        <v/>
      </c>
      <c r="X4018" s="107" t="str">
        <f>IFERROR((X4015-X4017)/X4017*100%,"")</f>
        <v/>
      </c>
      <c r="Y4018" s="107" t="str">
        <f>IFERROR((Y4015-Y4017)/Y4017*100%,"")</f>
        <v/>
      </c>
      <c r="Z4018" s="107" t="str">
        <f t="shared" ref="Z4018" si="17775">IFERROR((Z4017-Z4016)/Z4017*100%,"")</f>
        <v/>
      </c>
      <c r="AA4018" s="107" t="str">
        <f>IFERROR((AA4017-AA4015)/AA4017*100%,"")</f>
        <v/>
      </c>
      <c r="AB4018" s="107" t="str">
        <f>IFERROR((AB4017-AB4015)/AB4017*100%,"")</f>
        <v/>
      </c>
      <c r="AC4018" s="194" t="str">
        <f t="shared" ref="AC4018" si="17776">IFERROR((AC4017-AC4016)/AC4017*100%,"")</f>
        <v/>
      </c>
      <c r="AD4018" s="194" t="str">
        <f t="shared" ref="AD4018" si="17777">IFERROR((AD4017-AD4016)/AD4017*100%,"")</f>
        <v/>
      </c>
      <c r="AE4018" s="194" t="str">
        <f t="shared" ref="AE4018" si="17778">IFERROR((AE4017-AE4016)/AE4017*100%,"")</f>
        <v/>
      </c>
      <c r="AF4018" s="194" t="str">
        <f t="shared" ref="AF4018" si="17779">IFERROR((AF4017-AF4016)/AF4017*100%,"")</f>
        <v/>
      </c>
      <c r="AG4018" s="194" t="str">
        <f t="shared" ref="AG4018" si="17780">IFERROR((AG4017-AG4016)/AG4017*100%,"")</f>
        <v/>
      </c>
      <c r="AH4018" s="194" t="str">
        <f t="shared" ref="AH4018" si="17781">IFERROR((AH4017-AH4016)/AH4017*100%,"")</f>
        <v/>
      </c>
      <c r="AI4018" s="194" t="str">
        <f t="shared" ref="AI4018" si="17782">IFERROR((AI4017-AI4016)/AI4017*100%,"")</f>
        <v/>
      </c>
      <c r="AJ4018" s="194" t="str">
        <f t="shared" ref="AJ4018" si="17783">IFERROR((AJ4017-AJ4016)/AJ4017*100%,"")</f>
        <v/>
      </c>
      <c r="AK4018" s="194" t="str">
        <f t="shared" ref="AK4018" si="17784">IFERROR((AK4017-AK4016)/AK4017*100%,"")</f>
        <v/>
      </c>
      <c r="AL4018" s="194" t="str">
        <f t="shared" ref="AL4018" si="17785">IFERROR((AL4017-AL4016)/AL4017*100%,"")</f>
        <v/>
      </c>
      <c r="AM4018" s="227" t="str">
        <f>IFERROR((AM4017-AM4015)/AM4017*100%,"")</f>
        <v/>
      </c>
    </row>
    <row r="4019" spans="1:39" customFormat="1" outlineLevel="1">
      <c r="A4019" t="str">
        <f>B4004&amp;C4019</f>
        <v>Surname, Forename9</v>
      </c>
      <c r="B4019" s="256"/>
      <c r="C4019" s="123">
        <v>9</v>
      </c>
      <c r="D4019" s="26" t="s">
        <v>22</v>
      </c>
      <c r="E4019" s="103"/>
      <c r="F4019" s="103"/>
      <c r="G4019" s="103"/>
      <c r="H4019" s="15"/>
      <c r="I4019" s="16"/>
      <c r="J4019" s="17"/>
      <c r="K4019" s="94"/>
      <c r="L4019" s="94"/>
      <c r="M4019" s="94"/>
      <c r="N4019" s="94"/>
      <c r="O4019" s="94"/>
      <c r="P4019" s="94"/>
      <c r="Q4019" s="17" t="str">
        <f>IF(SUM(K4019:P4019)=0,"",SUM(K4019:P4019))</f>
        <v/>
      </c>
      <c r="R4019" s="94"/>
      <c r="S4019" s="94"/>
      <c r="T4019" s="17" t="str">
        <f>IF(SUM(R4019:S4019)=0,"",SUM(R4019:S4019))</f>
        <v/>
      </c>
      <c r="U4019" s="17"/>
      <c r="V4019" s="94"/>
      <c r="W4019" s="17"/>
      <c r="X4019" s="94" t="str">
        <f>IFERROR(AVERAGE(V4019:W4019),"")</f>
        <v/>
      </c>
      <c r="Y4019" s="17"/>
      <c r="Z4019" s="17"/>
      <c r="AA4019" s="71"/>
      <c r="AB4019" s="17"/>
      <c r="AC4019" s="190" t="str">
        <f>IF(J4019="","",IF(J4019&lt;&gt;0,INT(25.4347*POWER((18-J4019),1.81)),0))</f>
        <v/>
      </c>
      <c r="AD4019" s="190" t="str">
        <f>IFERROR(IF(Q4019&lt;&gt;0,INT(0.14354*POWER(((10*Q4019)-220),1.4)),0),"")</f>
        <v/>
      </c>
      <c r="AE4019" s="190" t="str">
        <f>IFERROR(IF(T4019&lt;&gt;0,INT(51.39*POWER((T4019-1.5),1.05)),0),"")</f>
        <v/>
      </c>
      <c r="AF4019" s="190">
        <f>IF(U4019&lt;&gt;0,INT(0.8465*POWER(((100*U4019)-75),1.42)),0)</f>
        <v>0</v>
      </c>
      <c r="AG4019" s="190" t="str">
        <f>IFERROR(IF(X4019&lt;&gt;0,INT(1.53775*POWER((82-X4019),1.81)),0),"")</f>
        <v/>
      </c>
      <c r="AH4019" s="190" t="str">
        <f>IF(Y4019="","",IF(Y4019&lt;&gt;0,INT(5.74352*POWER((28.5-Y4019),1.92)),0))</f>
        <v/>
      </c>
      <c r="AI4019" s="190">
        <f>IF(Z4019&lt;&gt;0,INT(12.91*POWER((Z4019-4),1.1)),0)</f>
        <v>0</v>
      </c>
      <c r="AJ4019" s="190" t="str">
        <f>IF(AA4019="","",IF(AA4019&lt;&gt;0,INT(0.2797*POWER(((100*AA4019)),1.35)),0))</f>
        <v/>
      </c>
      <c r="AK4019" s="191" t="str">
        <f>IF(AB4019="","",IF(AB4019&lt;&gt;0,INT(100.14*POWER((AB4019-1),1.08)),0))</f>
        <v/>
      </c>
      <c r="AL4019" s="192">
        <f>COUNT(J4019,Q4019,T4019,X4019,Y4019,AA4019,AB4019)</f>
        <v>0</v>
      </c>
      <c r="AM4019" s="193" t="str">
        <f>IF(AL4019=0,"",SUM(AC4019:AK4019))</f>
        <v/>
      </c>
    </row>
    <row r="4020" spans="1:39" customFormat="1" outlineLevel="1">
      <c r="B4020" s="256"/>
      <c r="C4020" s="124" t="s">
        <v>65</v>
      </c>
      <c r="D4020" s="33"/>
      <c r="E4020" s="33"/>
      <c r="F4020" s="33"/>
      <c r="G4020" s="33"/>
      <c r="H4020" s="18"/>
      <c r="I4020" s="44"/>
      <c r="J4020" s="107" t="str">
        <f>IFERROR((J4017-J4019)/J4019*100%,"")</f>
        <v/>
      </c>
      <c r="K4020" s="107" t="str">
        <f t="shared" ref="K4020:T4020" si="17786">IFERROR((K4019-K4017)/K4019*100%,"")</f>
        <v/>
      </c>
      <c r="L4020" s="107" t="str">
        <f t="shared" si="17786"/>
        <v/>
      </c>
      <c r="M4020" s="107" t="str">
        <f t="shared" si="17786"/>
        <v/>
      </c>
      <c r="N4020" s="107" t="str">
        <f t="shared" si="17786"/>
        <v/>
      </c>
      <c r="O4020" s="107" t="str">
        <f t="shared" si="17786"/>
        <v/>
      </c>
      <c r="P4020" s="107" t="str">
        <f t="shared" si="17786"/>
        <v/>
      </c>
      <c r="Q4020" s="107" t="str">
        <f t="shared" si="17786"/>
        <v/>
      </c>
      <c r="R4020" s="107" t="str">
        <f t="shared" si="17786"/>
        <v/>
      </c>
      <c r="S4020" s="107" t="str">
        <f t="shared" si="17786"/>
        <v/>
      </c>
      <c r="T4020" s="107" t="str">
        <f t="shared" si="17786"/>
        <v/>
      </c>
      <c r="U4020" s="107" t="str">
        <f t="shared" ref="U4020" si="17787">IFERROR((U4019-U4018)/U4019*100%,"")</f>
        <v/>
      </c>
      <c r="V4020" s="107" t="str">
        <f>IFERROR((V4017-V4019)/V4019*100%,"")</f>
        <v/>
      </c>
      <c r="W4020" s="107" t="str">
        <f>IFERROR((W4017-W4019)/W4019*100%,"")</f>
        <v/>
      </c>
      <c r="X4020" s="107" t="str">
        <f>IFERROR((X4017-X4019)/X4019*100%,"")</f>
        <v/>
      </c>
      <c r="Y4020" s="107" t="str">
        <f>IFERROR((Y4017-Y4019)/Y4019*100%,"")</f>
        <v/>
      </c>
      <c r="Z4020" s="107" t="str">
        <f t="shared" ref="Z4020" si="17788">IFERROR((Z4019-Z4018)/Z4019*100%,"")</f>
        <v/>
      </c>
      <c r="AA4020" s="107" t="str">
        <f>IFERROR((AA4019-AA4017)/AA4019*100%,"")</f>
        <v/>
      </c>
      <c r="AB4020" s="107" t="str">
        <f>IFERROR((AB4019-AB4017)/AB4019*100%,"")</f>
        <v/>
      </c>
      <c r="AC4020" s="194" t="str">
        <f t="shared" ref="AC4020" si="17789">IFERROR((AC4019-AC4018)/AC4019*100%,"")</f>
        <v/>
      </c>
      <c r="AD4020" s="194" t="str">
        <f t="shared" ref="AD4020" si="17790">IFERROR((AD4019-AD4018)/AD4019*100%,"")</f>
        <v/>
      </c>
      <c r="AE4020" s="194" t="str">
        <f t="shared" ref="AE4020" si="17791">IFERROR((AE4019-AE4018)/AE4019*100%,"")</f>
        <v/>
      </c>
      <c r="AF4020" s="194" t="str">
        <f t="shared" ref="AF4020" si="17792">IFERROR((AF4019-AF4018)/AF4019*100%,"")</f>
        <v/>
      </c>
      <c r="AG4020" s="194" t="str">
        <f t="shared" ref="AG4020" si="17793">IFERROR((AG4019-AG4018)/AG4019*100%,"")</f>
        <v/>
      </c>
      <c r="AH4020" s="194" t="str">
        <f t="shared" ref="AH4020" si="17794">IFERROR((AH4019-AH4018)/AH4019*100%,"")</f>
        <v/>
      </c>
      <c r="AI4020" s="194" t="str">
        <f t="shared" ref="AI4020" si="17795">IFERROR((AI4019-AI4018)/AI4019*100%,"")</f>
        <v/>
      </c>
      <c r="AJ4020" s="194" t="str">
        <f t="shared" ref="AJ4020" si="17796">IFERROR((AJ4019-AJ4018)/AJ4019*100%,"")</f>
        <v/>
      </c>
      <c r="AK4020" s="194" t="str">
        <f t="shared" ref="AK4020" si="17797">IFERROR((AK4019-AK4018)/AK4019*100%,"")</f>
        <v/>
      </c>
      <c r="AL4020" s="194" t="str">
        <f t="shared" ref="AL4020" si="17798">IFERROR((AL4019-AL4018)/AL4019*100%,"")</f>
        <v/>
      </c>
      <c r="AM4020" s="227" t="str">
        <f>IFERROR((AM4019-AM4017)/AM4019*100%,"")</f>
        <v/>
      </c>
    </row>
    <row r="4021" spans="1:39" s="6" customFormat="1" outlineLevel="1">
      <c r="A4021" t="str">
        <f>B4004&amp;C4021</f>
        <v>Surname, Forename10</v>
      </c>
      <c r="B4021" s="256"/>
      <c r="C4021" s="125">
        <v>10</v>
      </c>
      <c r="D4021" s="33" t="s">
        <v>22</v>
      </c>
      <c r="E4021" s="33"/>
      <c r="F4021" s="33"/>
      <c r="G4021" s="33"/>
      <c r="H4021" s="18"/>
      <c r="I4021" s="44"/>
      <c r="J4021" s="34"/>
      <c r="K4021" s="34"/>
      <c r="L4021" s="34"/>
      <c r="M4021" s="34"/>
      <c r="N4021" s="34"/>
      <c r="O4021" s="34"/>
      <c r="P4021" s="34"/>
      <c r="Q4021" s="17" t="str">
        <f>IF(SUM(K4021:P4021)=0,"",SUM(K4021:P4021))</f>
        <v/>
      </c>
      <c r="R4021" s="94"/>
      <c r="S4021" s="94"/>
      <c r="T4021" s="17" t="str">
        <f>IF(SUM(R4021:S4021)=0,"",SUM(R4021:S4021))</f>
        <v/>
      </c>
      <c r="U4021" s="17"/>
      <c r="V4021" s="94"/>
      <c r="W4021" s="17"/>
      <c r="X4021" s="94" t="str">
        <f>IFERROR(AVERAGE(V4021:W4021),"")</f>
        <v/>
      </c>
      <c r="Y4021" s="17"/>
      <c r="Z4021" s="17"/>
      <c r="AA4021" s="71"/>
      <c r="AB4021" s="17"/>
      <c r="AC4021" s="190" t="str">
        <f>IF(J4021="","",IF(J4021&lt;&gt;0,INT(25.4347*POWER((18-J4021),1.81)),0))</f>
        <v/>
      </c>
      <c r="AD4021" s="190" t="str">
        <f>IFERROR(IF(Q4021&lt;&gt;0,INT(0.14354*POWER(((10*Q4021)-220),1.4)),0),"")</f>
        <v/>
      </c>
      <c r="AE4021" s="190" t="str">
        <f>IFERROR(IF(T4021&lt;&gt;0,INT(51.39*POWER((T4021-1.5),1.05)),0),"")</f>
        <v/>
      </c>
      <c r="AF4021" s="190">
        <f>IF(U4021&lt;&gt;0,INT(0.8465*POWER(((100*U4021)-75),1.42)),0)</f>
        <v>0</v>
      </c>
      <c r="AG4021" s="190" t="str">
        <f>IFERROR(IF(X4021&lt;&gt;0,INT(1.53775*POWER((82-X4021),1.81)),0),"")</f>
        <v/>
      </c>
      <c r="AH4021" s="190" t="str">
        <f>IF(Y4021="","",IF(Y4021&lt;&gt;0,INT(5.74352*POWER((28.5-Y4021),1.92)),0))</f>
        <v/>
      </c>
      <c r="AI4021" s="190">
        <f>IF(Z4021&lt;&gt;0,INT(12.91*POWER((Z4021-4),1.1)),0)</f>
        <v>0</v>
      </c>
      <c r="AJ4021" s="190" t="str">
        <f>IF(AA4021="","",IF(AA4021&lt;&gt;0,INT(0.2797*POWER(((100*AA4021)),1.35)),0))</f>
        <v/>
      </c>
      <c r="AK4021" s="191" t="str">
        <f>IF(AB4021="","",IF(AB4021&lt;&gt;0,INT(100.14*POWER((AB4021-1),1.08)),0))</f>
        <v/>
      </c>
      <c r="AL4021" s="192">
        <f>COUNT(J4021,Q4021,T4021,X4021,Y4021,AA4021,AB4021)</f>
        <v>0</v>
      </c>
      <c r="AM4021" s="193" t="str">
        <f>IF(AL4021=0,"",SUM(AC4021:AK4021))</f>
        <v/>
      </c>
    </row>
    <row r="4022" spans="1:39" s="6" customFormat="1" outlineLevel="1">
      <c r="A4022"/>
      <c r="B4022" s="257"/>
      <c r="C4022" s="126" t="s">
        <v>65</v>
      </c>
      <c r="D4022" s="33"/>
      <c r="E4022" s="33"/>
      <c r="F4022" s="33"/>
      <c r="G4022" s="33"/>
      <c r="H4022" s="18"/>
      <c r="I4022" s="44"/>
      <c r="J4022" s="107" t="str">
        <f>IFERROR((J4019-J4021)/J4021*100%,"")</f>
        <v/>
      </c>
      <c r="K4022" s="107" t="str">
        <f t="shared" ref="K4022:T4022" si="17799">IFERROR((K4021-K4019)/K4021*100%,"")</f>
        <v/>
      </c>
      <c r="L4022" s="107" t="str">
        <f t="shared" si="17799"/>
        <v/>
      </c>
      <c r="M4022" s="107" t="str">
        <f t="shared" si="17799"/>
        <v/>
      </c>
      <c r="N4022" s="107" t="str">
        <f t="shared" si="17799"/>
        <v/>
      </c>
      <c r="O4022" s="107" t="str">
        <f t="shared" si="17799"/>
        <v/>
      </c>
      <c r="P4022" s="107" t="str">
        <f t="shared" si="17799"/>
        <v/>
      </c>
      <c r="Q4022" s="107" t="str">
        <f t="shared" si="17799"/>
        <v/>
      </c>
      <c r="R4022" s="107" t="str">
        <f t="shared" si="17799"/>
        <v/>
      </c>
      <c r="S4022" s="107" t="str">
        <f t="shared" si="17799"/>
        <v/>
      </c>
      <c r="T4022" s="107" t="str">
        <f t="shared" si="17799"/>
        <v/>
      </c>
      <c r="U4022" s="107" t="str">
        <f t="shared" ref="U4022" si="17800">IFERROR((U4021-U4020)/U4021*100%,"")</f>
        <v/>
      </c>
      <c r="V4022" s="107" t="str">
        <f>IFERROR((V4019-V4021)/V4021*100%,"")</f>
        <v/>
      </c>
      <c r="W4022" s="107" t="str">
        <f>IFERROR((W4019-W4021)/W4021*100%,"")</f>
        <v/>
      </c>
      <c r="X4022" s="107" t="str">
        <f>IFERROR((X4019-X4021)/X4021*100%,"")</f>
        <v/>
      </c>
      <c r="Y4022" s="107" t="str">
        <f>IFERROR((Y4019-Y4021)/Y4021*100%,"")</f>
        <v/>
      </c>
      <c r="Z4022" s="107" t="str">
        <f t="shared" ref="Z4022" si="17801">IFERROR((Z4021-Z4020)/Z4021*100%,"")</f>
        <v/>
      </c>
      <c r="AA4022" s="107" t="str">
        <f>IFERROR((AA4021-AA4019)/AA4021*100%,"")</f>
        <v/>
      </c>
      <c r="AB4022" s="107" t="str">
        <f>IFERROR((AB4021-AB4019)/AB4021*100%,"")</f>
        <v/>
      </c>
      <c r="AC4022" s="194" t="str">
        <f t="shared" ref="AC4022" si="17802">IFERROR((AC4021-AC4020)/AC4021*100%,"")</f>
        <v/>
      </c>
      <c r="AD4022" s="194" t="str">
        <f t="shared" ref="AD4022" si="17803">IFERROR((AD4021-AD4020)/AD4021*100%,"")</f>
        <v/>
      </c>
      <c r="AE4022" s="194" t="str">
        <f t="shared" ref="AE4022" si="17804">IFERROR((AE4021-AE4020)/AE4021*100%,"")</f>
        <v/>
      </c>
      <c r="AF4022" s="194" t="str">
        <f t="shared" ref="AF4022" si="17805">IFERROR((AF4021-AF4020)/AF4021*100%,"")</f>
        <v/>
      </c>
      <c r="AG4022" s="194" t="str">
        <f t="shared" ref="AG4022" si="17806">IFERROR((AG4021-AG4020)/AG4021*100%,"")</f>
        <v/>
      </c>
      <c r="AH4022" s="194" t="str">
        <f t="shared" ref="AH4022" si="17807">IFERROR((AH4021-AH4020)/AH4021*100%,"")</f>
        <v/>
      </c>
      <c r="AI4022" s="194" t="str">
        <f t="shared" ref="AI4022" si="17808">IFERROR((AI4021-AI4020)/AI4021*100%,"")</f>
        <v/>
      </c>
      <c r="AJ4022" s="194" t="str">
        <f t="shared" ref="AJ4022" si="17809">IFERROR((AJ4021-AJ4020)/AJ4021*100%,"")</f>
        <v/>
      </c>
      <c r="AK4022" s="194" t="str">
        <f t="shared" ref="AK4022" si="17810">IFERROR((AK4021-AK4020)/AK4021*100%,"")</f>
        <v/>
      </c>
      <c r="AL4022" s="194" t="str">
        <f t="shared" ref="AL4022" si="17811">IFERROR((AL4021-AL4020)/AL4021*100%,"")</f>
        <v/>
      </c>
      <c r="AM4022" s="227" t="str">
        <f>IFERROR((AM4021-AM4019)/AM4021*100%,"")</f>
        <v/>
      </c>
    </row>
    <row r="4023" spans="1:39" s="45" customFormat="1" outlineLevel="1">
      <c r="B4023" s="115"/>
      <c r="C4023" s="32"/>
      <c r="D4023" s="33"/>
      <c r="E4023" s="33"/>
      <c r="F4023" s="33"/>
      <c r="G4023" s="33"/>
      <c r="H4023" s="18"/>
      <c r="I4023" s="44"/>
      <c r="J4023" s="34"/>
      <c r="K4023" s="34"/>
      <c r="L4023" s="34"/>
      <c r="M4023" s="34"/>
      <c r="N4023" s="34"/>
      <c r="O4023" s="34"/>
      <c r="P4023" s="34"/>
      <c r="Q4023" s="34"/>
      <c r="R4023" s="34"/>
      <c r="S4023" s="34"/>
      <c r="T4023" s="34"/>
      <c r="U4023" s="34"/>
      <c r="V4023" s="34"/>
      <c r="W4023" s="34"/>
      <c r="X4023" s="34"/>
      <c r="Y4023" s="34"/>
      <c r="Z4023" s="34"/>
      <c r="AA4023" s="34"/>
      <c r="AB4023" s="34"/>
      <c r="AC4023" s="195"/>
      <c r="AD4023" s="196"/>
      <c r="AE4023" s="196"/>
      <c r="AF4023" s="196"/>
      <c r="AG4023" s="196"/>
      <c r="AH4023" s="196"/>
      <c r="AI4023" s="196"/>
      <c r="AJ4023" s="196"/>
      <c r="AK4023" s="197"/>
      <c r="AL4023" s="196"/>
      <c r="AM4023" s="198"/>
    </row>
    <row r="4024" spans="1:39" s="6" customFormat="1" outlineLevel="1">
      <c r="B4024" s="116"/>
      <c r="C4024" s="35"/>
      <c r="D4024" s="36"/>
      <c r="E4024" s="36"/>
      <c r="F4024" s="36"/>
      <c r="G4024" s="36"/>
      <c r="H4024" s="37"/>
      <c r="I4024" s="38" t="s">
        <v>24</v>
      </c>
      <c r="J4024" s="21" t="e">
        <f>AVERAGE(J4004:J4005,J4007,J4009,J4011,J4013,J4015,J4017,J4019,J4021)</f>
        <v>#DIV/0!</v>
      </c>
      <c r="K4024" s="21" t="e">
        <f t="shared" ref="K4024:AB4024" si="17812">AVERAGE(K4004:K4005,K4007,K4009,K4011,K4013,K4015,K4017,K4019,K4021)</f>
        <v>#DIV/0!</v>
      </c>
      <c r="L4024" s="21" t="e">
        <f t="shared" si="17812"/>
        <v>#DIV/0!</v>
      </c>
      <c r="M4024" s="21" t="e">
        <f t="shared" si="17812"/>
        <v>#DIV/0!</v>
      </c>
      <c r="N4024" s="21" t="e">
        <f t="shared" si="17812"/>
        <v>#DIV/0!</v>
      </c>
      <c r="O4024" s="21" t="e">
        <f t="shared" si="17812"/>
        <v>#DIV/0!</v>
      </c>
      <c r="P4024" s="21" t="e">
        <f t="shared" si="17812"/>
        <v>#DIV/0!</v>
      </c>
      <c r="Q4024" s="21">
        <f t="shared" si="17812"/>
        <v>0</v>
      </c>
      <c r="R4024" s="21" t="e">
        <f t="shared" si="17812"/>
        <v>#DIV/0!</v>
      </c>
      <c r="S4024" s="21" t="e">
        <f t="shared" si="17812"/>
        <v>#DIV/0!</v>
      </c>
      <c r="T4024" s="21">
        <f t="shared" si="17812"/>
        <v>0</v>
      </c>
      <c r="U4024" s="21" t="e">
        <f t="shared" si="17812"/>
        <v>#DIV/0!</v>
      </c>
      <c r="V4024" s="21" t="e">
        <f t="shared" si="17812"/>
        <v>#DIV/0!</v>
      </c>
      <c r="W4024" s="21" t="e">
        <f t="shared" si="17812"/>
        <v>#DIV/0!</v>
      </c>
      <c r="X4024" s="21" t="e">
        <f t="shared" si="17812"/>
        <v>#DIV/0!</v>
      </c>
      <c r="Y4024" s="21" t="e">
        <f t="shared" si="17812"/>
        <v>#DIV/0!</v>
      </c>
      <c r="Z4024" s="21" t="e">
        <f t="shared" si="17812"/>
        <v>#DIV/0!</v>
      </c>
      <c r="AA4024" s="21" t="e">
        <f t="shared" si="17812"/>
        <v>#DIV/0!</v>
      </c>
      <c r="AB4024" s="21" t="e">
        <f t="shared" si="17812"/>
        <v>#DIV/0!</v>
      </c>
      <c r="AC4024" s="199"/>
      <c r="AD4024" s="200"/>
      <c r="AE4024" s="200"/>
      <c r="AF4024" s="200"/>
      <c r="AG4024" s="200"/>
      <c r="AH4024" s="200"/>
      <c r="AI4024" s="200"/>
      <c r="AJ4024" s="200"/>
      <c r="AK4024" s="201"/>
      <c r="AL4024" s="200"/>
      <c r="AM4024" s="202"/>
    </row>
    <row r="4025" spans="1:39" s="6" customFormat="1" outlineLevel="1">
      <c r="B4025" s="116"/>
      <c r="C4025" s="35"/>
      <c r="D4025" s="36"/>
      <c r="E4025" s="36"/>
      <c r="F4025" s="36"/>
      <c r="G4025" s="36"/>
      <c r="H4025" s="37"/>
      <c r="I4025" s="38" t="s">
        <v>26</v>
      </c>
      <c r="J4025" s="21">
        <f>MIN(J4004:J4005,J4007,J4009,J4011,J4013,J4015,J4017,J4019,J4021)</f>
        <v>0</v>
      </c>
      <c r="K4025" s="21">
        <f t="shared" ref="K4025:AB4025" si="17813">MIN(K4004:K4005,K4007,K4009,K4011,K4013,K4015,K4017,K4019,K4021)</f>
        <v>0</v>
      </c>
      <c r="L4025" s="21">
        <f t="shared" si="17813"/>
        <v>0</v>
      </c>
      <c r="M4025" s="21">
        <f t="shared" si="17813"/>
        <v>0</v>
      </c>
      <c r="N4025" s="21">
        <f t="shared" si="17813"/>
        <v>0</v>
      </c>
      <c r="O4025" s="21">
        <f t="shared" si="17813"/>
        <v>0</v>
      </c>
      <c r="P4025" s="21">
        <f t="shared" si="17813"/>
        <v>0</v>
      </c>
      <c r="Q4025" s="21">
        <f t="shared" si="17813"/>
        <v>0</v>
      </c>
      <c r="R4025" s="21">
        <f t="shared" si="17813"/>
        <v>0</v>
      </c>
      <c r="S4025" s="21">
        <f t="shared" si="17813"/>
        <v>0</v>
      </c>
      <c r="T4025" s="21">
        <f t="shared" si="17813"/>
        <v>0</v>
      </c>
      <c r="U4025" s="21">
        <f t="shared" si="17813"/>
        <v>0</v>
      </c>
      <c r="V4025" s="21">
        <f t="shared" si="17813"/>
        <v>0</v>
      </c>
      <c r="W4025" s="21">
        <f t="shared" si="17813"/>
        <v>0</v>
      </c>
      <c r="X4025" s="21" t="e">
        <f t="shared" si="17813"/>
        <v>#DIV/0!</v>
      </c>
      <c r="Y4025" s="21">
        <f t="shared" si="17813"/>
        <v>0</v>
      </c>
      <c r="Z4025" s="21">
        <f t="shared" si="17813"/>
        <v>0</v>
      </c>
      <c r="AA4025" s="21">
        <f t="shared" si="17813"/>
        <v>0</v>
      </c>
      <c r="AB4025" s="21">
        <f t="shared" si="17813"/>
        <v>0</v>
      </c>
      <c r="AC4025" s="199"/>
      <c r="AD4025" s="200"/>
      <c r="AE4025" s="200"/>
      <c r="AF4025" s="200"/>
      <c r="AG4025" s="200"/>
      <c r="AH4025" s="200"/>
      <c r="AI4025" s="200"/>
      <c r="AJ4025" s="200"/>
      <c r="AK4025" s="201"/>
      <c r="AL4025" s="200"/>
      <c r="AM4025" s="202"/>
    </row>
    <row r="4026" spans="1:39" s="6" customFormat="1" outlineLevel="1">
      <c r="B4026" s="116"/>
      <c r="C4026" s="35"/>
      <c r="D4026" s="36"/>
      <c r="E4026" s="36"/>
      <c r="F4026" s="36"/>
      <c r="G4026" s="36"/>
      <c r="H4026" s="37"/>
      <c r="I4026" s="38" t="s">
        <v>25</v>
      </c>
      <c r="J4026" s="21">
        <f>MAX(J4004:J4005,J4007,J4009,J4011,J4013,J4015,J4017,J4019,J4021)</f>
        <v>0</v>
      </c>
      <c r="K4026" s="21">
        <f t="shared" ref="K4026:AB4026" si="17814">MAX(K4004:K4005,K4007,K4009,K4011,K4013,K4015,K4017,K4019,K4021)</f>
        <v>0</v>
      </c>
      <c r="L4026" s="21">
        <f t="shared" si="17814"/>
        <v>0</v>
      </c>
      <c r="M4026" s="21">
        <f t="shared" si="17814"/>
        <v>0</v>
      </c>
      <c r="N4026" s="21">
        <f t="shared" si="17814"/>
        <v>0</v>
      </c>
      <c r="O4026" s="21">
        <f t="shared" si="17814"/>
        <v>0</v>
      </c>
      <c r="P4026" s="21">
        <f t="shared" si="17814"/>
        <v>0</v>
      </c>
      <c r="Q4026" s="21">
        <f t="shared" si="17814"/>
        <v>0</v>
      </c>
      <c r="R4026" s="21">
        <f t="shared" si="17814"/>
        <v>0</v>
      </c>
      <c r="S4026" s="21">
        <f t="shared" si="17814"/>
        <v>0</v>
      </c>
      <c r="T4026" s="21">
        <f t="shared" si="17814"/>
        <v>0</v>
      </c>
      <c r="U4026" s="21">
        <f t="shared" si="17814"/>
        <v>0</v>
      </c>
      <c r="V4026" s="21">
        <f t="shared" si="17814"/>
        <v>0</v>
      </c>
      <c r="W4026" s="21">
        <f t="shared" si="17814"/>
        <v>0</v>
      </c>
      <c r="X4026" s="21" t="e">
        <f t="shared" si="17814"/>
        <v>#DIV/0!</v>
      </c>
      <c r="Y4026" s="21">
        <f t="shared" si="17814"/>
        <v>0</v>
      </c>
      <c r="Z4026" s="21">
        <f t="shared" si="17814"/>
        <v>0</v>
      </c>
      <c r="AA4026" s="21">
        <f t="shared" si="17814"/>
        <v>0</v>
      </c>
      <c r="AB4026" s="21">
        <f t="shared" si="17814"/>
        <v>0</v>
      </c>
      <c r="AC4026" s="199"/>
      <c r="AD4026" s="200"/>
      <c r="AE4026" s="200"/>
      <c r="AF4026" s="200"/>
      <c r="AG4026" s="200"/>
      <c r="AH4026" s="200"/>
      <c r="AI4026" s="200"/>
      <c r="AJ4026" s="200"/>
      <c r="AK4026" s="201"/>
      <c r="AL4026" s="200"/>
      <c r="AM4026" s="202"/>
    </row>
    <row r="4027" spans="1:39" s="6" customFormat="1" outlineLevel="1">
      <c r="B4027" s="116"/>
      <c r="C4027" s="35"/>
      <c r="D4027" s="36"/>
      <c r="E4027" s="36"/>
      <c r="F4027" s="36"/>
      <c r="G4027" s="36"/>
      <c r="H4027" s="37"/>
      <c r="I4027" s="38"/>
      <c r="J4027" s="21"/>
      <c r="K4027" s="21"/>
      <c r="L4027" s="21"/>
      <c r="M4027" s="21"/>
      <c r="N4027" s="21"/>
      <c r="O4027" s="21"/>
      <c r="P4027" s="21"/>
      <c r="Q4027" s="21"/>
      <c r="R4027" s="21"/>
      <c r="S4027" s="21"/>
      <c r="T4027" s="21"/>
      <c r="U4027" s="21"/>
      <c r="V4027" s="21"/>
      <c r="W4027" s="21"/>
      <c r="X4027" s="21"/>
      <c r="Y4027" s="21"/>
      <c r="Z4027" s="21"/>
      <c r="AA4027" s="21"/>
      <c r="AB4027" s="21"/>
      <c r="AC4027" s="200"/>
      <c r="AD4027" s="200"/>
      <c r="AE4027" s="200"/>
      <c r="AF4027" s="200"/>
      <c r="AG4027" s="200"/>
      <c r="AH4027" s="200"/>
      <c r="AI4027" s="200"/>
      <c r="AJ4027" s="200"/>
      <c r="AK4027" s="200"/>
      <c r="AL4027" s="200"/>
      <c r="AM4027" s="202"/>
    </row>
    <row r="4028" spans="1:39" s="31" customFormat="1" ht="16.5" outlineLevel="1" thickBot="1">
      <c r="B4028" s="117"/>
      <c r="C4028" s="39"/>
      <c r="D4028" s="40"/>
      <c r="E4028" s="40"/>
      <c r="F4028" s="40"/>
      <c r="G4028" s="40"/>
      <c r="H4028" s="41"/>
      <c r="I4028" s="42"/>
      <c r="J4028" s="43"/>
      <c r="K4028" s="43"/>
      <c r="L4028" s="43"/>
      <c r="M4028" s="43"/>
      <c r="N4028" s="43"/>
      <c r="O4028" s="43"/>
      <c r="P4028" s="43"/>
      <c r="Q4028" s="43"/>
      <c r="R4028" s="43"/>
      <c r="S4028" s="43"/>
      <c r="T4028" s="43"/>
      <c r="U4028" s="43"/>
      <c r="V4028" s="43"/>
      <c r="W4028" s="43"/>
      <c r="X4028" s="43"/>
      <c r="Y4028" s="43"/>
      <c r="Z4028" s="43"/>
      <c r="AA4028" s="43"/>
      <c r="AB4028" s="43"/>
      <c r="AC4028" s="204"/>
      <c r="AD4028" s="204"/>
      <c r="AE4028" s="204"/>
      <c r="AF4028" s="204"/>
      <c r="AG4028" s="204"/>
      <c r="AH4028" s="204"/>
      <c r="AI4028" s="204"/>
      <c r="AJ4028" s="204"/>
      <c r="AK4028" s="204"/>
      <c r="AL4028" s="204"/>
      <c r="AM4028" s="205"/>
    </row>
    <row r="4029" spans="1:39" customFormat="1">
      <c r="B4029" s="118"/>
      <c r="C4029" s="28"/>
      <c r="D4029" s="19"/>
      <c r="E4029" s="19"/>
      <c r="F4029" s="19"/>
      <c r="G4029" s="19"/>
      <c r="H4029" s="29"/>
      <c r="I4029" s="20"/>
      <c r="J4029" s="30"/>
      <c r="K4029" s="30"/>
      <c r="L4029" s="30"/>
      <c r="M4029" s="30"/>
      <c r="N4029" s="30"/>
      <c r="O4029" s="30"/>
      <c r="P4029" s="30"/>
      <c r="Q4029" s="30"/>
      <c r="R4029" s="30"/>
      <c r="S4029" s="30"/>
      <c r="T4029" s="30"/>
      <c r="U4029" s="30"/>
      <c r="V4029" s="30"/>
      <c r="W4029" s="30"/>
      <c r="X4029" s="30"/>
      <c r="Y4029" s="30"/>
      <c r="Z4029" s="30"/>
      <c r="AA4029" s="30"/>
      <c r="AB4029" s="30"/>
      <c r="AC4029" s="206"/>
      <c r="AD4029" s="206"/>
      <c r="AE4029" s="206"/>
      <c r="AF4029" s="206"/>
      <c r="AG4029" s="206"/>
      <c r="AH4029" s="206"/>
      <c r="AI4029" s="206"/>
      <c r="AJ4029" s="206"/>
      <c r="AK4029" s="206"/>
      <c r="AL4029" s="206"/>
      <c r="AM4029" s="207"/>
    </row>
    <row r="4030" spans="1:39" customFormat="1" outlineLevel="1">
      <c r="B4030" s="114" t="s">
        <v>41</v>
      </c>
      <c r="C4030" s="28"/>
      <c r="D4030" s="19"/>
      <c r="E4030" s="19"/>
      <c r="F4030" s="19"/>
      <c r="G4030" s="19"/>
      <c r="H4030" s="29"/>
      <c r="I4030" s="20"/>
      <c r="J4030" s="30"/>
      <c r="K4030" s="30"/>
      <c r="L4030" s="30"/>
      <c r="M4030" s="30"/>
      <c r="N4030" s="30"/>
      <c r="O4030" s="30"/>
      <c r="P4030" s="30"/>
      <c r="Q4030" s="30"/>
      <c r="R4030" s="30"/>
      <c r="S4030" s="30"/>
      <c r="T4030" s="30"/>
      <c r="U4030" s="30"/>
      <c r="V4030" s="30"/>
      <c r="W4030" s="30"/>
      <c r="X4030" s="30"/>
      <c r="Y4030" s="30"/>
      <c r="Z4030" s="30"/>
      <c r="AA4030" s="30"/>
      <c r="AB4030" s="30"/>
      <c r="AC4030" s="206"/>
      <c r="AD4030" s="206"/>
      <c r="AE4030" s="206"/>
      <c r="AF4030" s="206"/>
      <c r="AG4030" s="206"/>
      <c r="AH4030" s="206"/>
      <c r="AI4030" s="206"/>
      <c r="AJ4030" s="206"/>
      <c r="AK4030" s="206"/>
      <c r="AL4030" s="206"/>
      <c r="AM4030" s="207"/>
    </row>
    <row r="4031" spans="1:39" customFormat="1" outlineLevel="1">
      <c r="A4031" t="str">
        <f>B4031&amp;C4031</f>
        <v>Surname, Forename1</v>
      </c>
      <c r="B4031" s="255" t="s">
        <v>28</v>
      </c>
      <c r="C4031" s="122">
        <v>1</v>
      </c>
      <c r="D4031" s="26" t="s">
        <v>22</v>
      </c>
      <c r="E4031" s="103"/>
      <c r="F4031" s="103"/>
      <c r="G4031" s="103"/>
      <c r="H4031" s="16"/>
      <c r="I4031" s="16"/>
      <c r="J4031" s="17"/>
      <c r="K4031" s="94"/>
      <c r="L4031" s="94"/>
      <c r="M4031" s="94"/>
      <c r="N4031" s="94"/>
      <c r="O4031" s="94"/>
      <c r="P4031" s="94"/>
      <c r="Q4031" s="17">
        <f>SUM(K4031:P4031)</f>
        <v>0</v>
      </c>
      <c r="R4031" s="94"/>
      <c r="S4031" s="94"/>
      <c r="T4031" s="17">
        <f>SUM(R4031:S4031)</f>
        <v>0</v>
      </c>
      <c r="U4031" s="17"/>
      <c r="V4031" s="94"/>
      <c r="W4031" s="17"/>
      <c r="X4031" s="94" t="e">
        <f>AVERAGE(V4031:W4031)</f>
        <v>#DIV/0!</v>
      </c>
      <c r="Y4031" s="17"/>
      <c r="Z4031" s="17"/>
      <c r="AA4031" s="17"/>
      <c r="AB4031" s="17"/>
      <c r="AC4031" s="190">
        <f>IF(J4031&lt;&gt;0,INT(25.4347*POWER((18-J4031),1.81)),0)</f>
        <v>0</v>
      </c>
      <c r="AD4031" s="190">
        <f>IF(Q4031&lt;&gt;0,INT(0.14354*POWER(((10*Q4031)-220),1.4)),0)</f>
        <v>0</v>
      </c>
      <c r="AE4031" s="190">
        <f>IF(T4031&lt;&gt;0,INT(51.39*POWER((T4031-1.5),1.05)),0)</f>
        <v>0</v>
      </c>
      <c r="AF4031" s="190">
        <f>IF(U4031&lt;&gt;0,INT(0.8465*POWER(((100*U4031)-75),1.42)),0)</f>
        <v>0</v>
      </c>
      <c r="AG4031" s="190" t="e">
        <f>IF(X4031&lt;&gt;0,INT(1.53775*POWER((82-X4031),1.81)),0)</f>
        <v>#DIV/0!</v>
      </c>
      <c r="AH4031" s="190">
        <f>IF(Y4031&lt;&gt;0,INT(5.74352*POWER((28.5-Y4031),1.92)),0)</f>
        <v>0</v>
      </c>
      <c r="AI4031" s="190">
        <f>IF(Z4031&lt;&gt;0,INT(12.91*POWER((Z4031-4),1.1)),0)</f>
        <v>0</v>
      </c>
      <c r="AJ4031" s="190">
        <f>IF(AA4031&lt;&gt;0,INT(0.2797*POWER(((100*AA4031)),1.35)),0)</f>
        <v>0</v>
      </c>
      <c r="AK4031" s="208">
        <v>0</v>
      </c>
      <c r="AL4031" s="208">
        <v>7</v>
      </c>
      <c r="AM4031" s="193" t="e">
        <f>SUM(AC4031:AK4031)</f>
        <v>#DIV/0!</v>
      </c>
    </row>
    <row r="4032" spans="1:39" customFormat="1" outlineLevel="1">
      <c r="A4032" t="str">
        <f>B4031&amp;C4032</f>
        <v>Surname, Forename2</v>
      </c>
      <c r="B4032" s="256"/>
      <c r="C4032" s="123">
        <v>2</v>
      </c>
      <c r="D4032" s="26" t="s">
        <v>22</v>
      </c>
      <c r="E4032" s="103"/>
      <c r="F4032" s="103"/>
      <c r="G4032" s="103"/>
      <c r="H4032" s="15"/>
      <c r="I4032" s="16"/>
      <c r="J4032" s="17"/>
      <c r="K4032" s="94"/>
      <c r="L4032" s="94"/>
      <c r="M4032" s="94"/>
      <c r="N4032" s="94"/>
      <c r="O4032" s="94"/>
      <c r="P4032" s="94"/>
      <c r="Q4032" s="17" t="str">
        <f>IF(SUM(K4032:P4032)=0,"",SUM(K4032:P4032))</f>
        <v/>
      </c>
      <c r="R4032" s="94"/>
      <c r="S4032" s="94"/>
      <c r="T4032" s="17" t="str">
        <f>IF(SUM(R4032:S4032)=0,"",SUM(R4032:S4032))</f>
        <v/>
      </c>
      <c r="U4032" s="17"/>
      <c r="V4032" s="94"/>
      <c r="W4032" s="17"/>
      <c r="X4032" s="94" t="str">
        <f>IFERROR(AVERAGE(V4032:W4032),"")</f>
        <v/>
      </c>
      <c r="Y4032" s="17"/>
      <c r="Z4032" s="17"/>
      <c r="AA4032" s="71"/>
      <c r="AB4032" s="17"/>
      <c r="AC4032" s="190" t="str">
        <f>IF(J4032="","",IF(J4032&lt;&gt;0,INT(25.4347*POWER((18-J4032),1.81)),0))</f>
        <v/>
      </c>
      <c r="AD4032" s="190" t="str">
        <f>IFERROR(IF(Q4032&lt;&gt;0,INT(0.14354*POWER(((10*Q4032)-220),1.4)),0),"")</f>
        <v/>
      </c>
      <c r="AE4032" s="190" t="str">
        <f>IFERROR(IF(T4032&lt;&gt;0,INT(51.39*POWER((T4032-1.5),1.05)),0),"")</f>
        <v/>
      </c>
      <c r="AF4032" s="190">
        <f>IF(U4032&lt;&gt;0,INT(0.8465*POWER(((100*U4032)-75),1.42)),0)</f>
        <v>0</v>
      </c>
      <c r="AG4032" s="190" t="str">
        <f>IFERROR(IF(X4032&lt;&gt;0,INT(1.53775*POWER((82-X4032),1.81)),0),"")</f>
        <v/>
      </c>
      <c r="AH4032" s="190" t="str">
        <f>IF(Y4032="","",IF(Y4032&lt;&gt;0,INT(5.74352*POWER((28.5-Y4032),1.92)),0))</f>
        <v/>
      </c>
      <c r="AI4032" s="190">
        <f>IF(Z4032&lt;&gt;0,INT(12.91*POWER((Z4032-4),1.1)),0)</f>
        <v>0</v>
      </c>
      <c r="AJ4032" s="190" t="str">
        <f>IF(AA4032="","",IF(AA4032&lt;&gt;0,INT(0.2797*POWER(((100*AA4032)),1.35)),0))</f>
        <v/>
      </c>
      <c r="AK4032" s="191" t="str">
        <f>IF(AB4032="","",IF(AB4032&lt;&gt;0,INT(100.14*POWER((AB4032-1),1.08)),0))</f>
        <v/>
      </c>
      <c r="AL4032" s="192">
        <f>COUNT(J4032,Q4032,T4032,X4032,Y4032,AA4032,AB4032)</f>
        <v>0</v>
      </c>
      <c r="AM4032" s="193" t="str">
        <f>IF(AL4032=0,"",SUM(AC4032:AK4032))</f>
        <v/>
      </c>
    </row>
    <row r="4033" spans="1:39" customFormat="1" outlineLevel="1">
      <c r="B4033" s="256"/>
      <c r="C4033" s="124" t="s">
        <v>65</v>
      </c>
      <c r="D4033" s="103"/>
      <c r="E4033" s="103"/>
      <c r="F4033" s="103"/>
      <c r="G4033" s="103"/>
      <c r="H4033" s="104"/>
      <c r="I4033" s="105"/>
      <c r="J4033" s="107" t="str">
        <f>IFERROR((J4031-J4032)/J4032*100%,"")</f>
        <v/>
      </c>
      <c r="K4033" s="107" t="str">
        <f>IFERROR((K4032-K4031)/K4032*100%,"")</f>
        <v/>
      </c>
      <c r="L4033" s="107" t="str">
        <f t="shared" ref="L4033:S4033" si="17815">IFERROR((L4032-L4031)/L4032*100%,"")</f>
        <v/>
      </c>
      <c r="M4033" s="107" t="str">
        <f t="shared" si="17815"/>
        <v/>
      </c>
      <c r="N4033" s="107" t="str">
        <f t="shared" si="17815"/>
        <v/>
      </c>
      <c r="O4033" s="107" t="str">
        <f t="shared" si="17815"/>
        <v/>
      </c>
      <c r="P4033" s="107" t="str">
        <f t="shared" si="17815"/>
        <v/>
      </c>
      <c r="Q4033" s="107" t="str">
        <f t="shared" si="17815"/>
        <v/>
      </c>
      <c r="R4033" s="107" t="str">
        <f t="shared" si="17815"/>
        <v/>
      </c>
      <c r="S4033" s="107" t="str">
        <f t="shared" si="17815"/>
        <v/>
      </c>
      <c r="T4033" s="107" t="str">
        <f>IFERROR((T4032-T4031)/T4032*100%,"")</f>
        <v/>
      </c>
      <c r="U4033" s="107" t="str">
        <f t="shared" ref="U4033" si="17816">IFERROR((U4032-U4031)/U4032*100%,"")</f>
        <v/>
      </c>
      <c r="V4033" s="107" t="str">
        <f>IFERROR((V4031-V4032)/V4032*100%,"")</f>
        <v/>
      </c>
      <c r="W4033" s="107" t="str">
        <f>IFERROR((W4031-W4032)/W4032*100%,"")</f>
        <v/>
      </c>
      <c r="X4033" s="107" t="str">
        <f>IFERROR((X4031-X4032)/X4032*100%,"")</f>
        <v/>
      </c>
      <c r="Y4033" s="107" t="str">
        <f>IFERROR((Y4031-Y4032)/Y4032*100%,"")</f>
        <v/>
      </c>
      <c r="Z4033" s="107" t="str">
        <f t="shared" ref="Z4033:AB4033" si="17817">IFERROR((Z4032-Z4031)/Z4032*100%,"")</f>
        <v/>
      </c>
      <c r="AA4033" s="107" t="str">
        <f t="shared" si="17817"/>
        <v/>
      </c>
      <c r="AB4033" s="107" t="str">
        <f t="shared" si="17817"/>
        <v/>
      </c>
      <c r="AC4033" s="194" t="str">
        <f t="shared" ref="AC4033" si="17818">IFERROR((AC4032-AC4031)/AC4032*100%,"")</f>
        <v/>
      </c>
      <c r="AD4033" s="194" t="str">
        <f t="shared" ref="AD4033" si="17819">IFERROR((AD4032-AD4031)/AD4032*100%,"")</f>
        <v/>
      </c>
      <c r="AE4033" s="194" t="str">
        <f t="shared" ref="AE4033" si="17820">IFERROR((AE4032-AE4031)/AE4032*100%,"")</f>
        <v/>
      </c>
      <c r="AF4033" s="194" t="str">
        <f t="shared" ref="AF4033" si="17821">IFERROR((AF4032-AF4031)/AF4032*100%,"")</f>
        <v/>
      </c>
      <c r="AG4033" s="194" t="str">
        <f t="shared" ref="AG4033" si="17822">IFERROR((AG4032-AG4031)/AG4032*100%,"")</f>
        <v/>
      </c>
      <c r="AH4033" s="194" t="str">
        <f t="shared" ref="AH4033" si="17823">IFERROR((AH4032-AH4031)/AH4032*100%,"")</f>
        <v/>
      </c>
      <c r="AI4033" s="194" t="str">
        <f t="shared" ref="AI4033" si="17824">IFERROR((AI4032-AI4031)/AI4032*100%,"")</f>
        <v/>
      </c>
      <c r="AJ4033" s="194" t="str">
        <f t="shared" ref="AJ4033" si="17825">IFERROR((AJ4032-AJ4031)/AJ4032*100%,"")</f>
        <v/>
      </c>
      <c r="AK4033" s="194" t="str">
        <f t="shared" ref="AK4033" si="17826">IFERROR((AK4032-AK4031)/AK4032*100%,"")</f>
        <v/>
      </c>
      <c r="AL4033" s="194" t="str">
        <f t="shared" ref="AL4033:AM4033" si="17827">IFERROR((AL4032-AL4031)/AL4032*100%,"")</f>
        <v/>
      </c>
      <c r="AM4033" s="228" t="str">
        <f t="shared" si="17827"/>
        <v/>
      </c>
    </row>
    <row r="4034" spans="1:39" customFormat="1" outlineLevel="1">
      <c r="A4034" t="str">
        <f>B4031&amp;C4034</f>
        <v>Surname, Forename3</v>
      </c>
      <c r="B4034" s="256"/>
      <c r="C4034" s="123">
        <v>3</v>
      </c>
      <c r="D4034" s="26" t="s">
        <v>22</v>
      </c>
      <c r="E4034" s="103"/>
      <c r="F4034" s="103"/>
      <c r="G4034" s="103"/>
      <c r="H4034" s="15"/>
      <c r="I4034" s="16"/>
      <c r="J4034" s="17"/>
      <c r="K4034" s="94"/>
      <c r="L4034" s="94"/>
      <c r="M4034" s="94"/>
      <c r="N4034" s="94"/>
      <c r="O4034" s="94"/>
      <c r="P4034" s="94"/>
      <c r="Q4034" s="17" t="str">
        <f>IF(SUM(K4034:P4034)=0,"",SUM(K4034:P4034))</f>
        <v/>
      </c>
      <c r="R4034" s="94"/>
      <c r="S4034" s="94"/>
      <c r="T4034" s="17" t="str">
        <f>IF(SUM(R4034:S4034)=0,"",SUM(R4034:S4034))</f>
        <v/>
      </c>
      <c r="U4034" s="17"/>
      <c r="V4034" s="94"/>
      <c r="W4034" s="17"/>
      <c r="X4034" s="94" t="str">
        <f>IFERROR(AVERAGE(V4034:W4034),"")</f>
        <v/>
      </c>
      <c r="Y4034" s="17"/>
      <c r="Z4034" s="17"/>
      <c r="AA4034" s="71"/>
      <c r="AB4034" s="17"/>
      <c r="AC4034" s="190" t="str">
        <f>IF(J4034="","",IF(J4034&lt;&gt;0,INT(25.4347*POWER((18-J4034),1.81)),0))</f>
        <v/>
      </c>
      <c r="AD4034" s="190" t="str">
        <f>IFERROR(IF(Q4034&lt;&gt;0,INT(0.14354*POWER(((10*Q4034)-220),1.4)),0),"")</f>
        <v/>
      </c>
      <c r="AE4034" s="190" t="str">
        <f>IFERROR(IF(T4034&lt;&gt;0,INT(51.39*POWER((T4034-1.5),1.05)),0),"")</f>
        <v/>
      </c>
      <c r="AF4034" s="190">
        <f>IF(U4034&lt;&gt;0,INT(0.8465*POWER(((100*U4034)-75),1.42)),0)</f>
        <v>0</v>
      </c>
      <c r="AG4034" s="190" t="str">
        <f>IFERROR(IF(X4034&lt;&gt;0,INT(1.53775*POWER((82-X4034),1.81)),0),"")</f>
        <v/>
      </c>
      <c r="AH4034" s="190" t="str">
        <f>IF(Y4034="","",IF(Y4034&lt;&gt;0,INT(5.74352*POWER((28.5-Y4034),1.92)),0))</f>
        <v/>
      </c>
      <c r="AI4034" s="190">
        <f>IF(Z4034&lt;&gt;0,INT(12.91*POWER((Z4034-4),1.1)),0)</f>
        <v>0</v>
      </c>
      <c r="AJ4034" s="190" t="str">
        <f>IF(AA4034="","",IF(AA4034&lt;&gt;0,INT(0.2797*POWER(((100*AA4034)),1.35)),0))</f>
        <v/>
      </c>
      <c r="AK4034" s="191" t="str">
        <f>IF(AB4034="","",IF(AB4034&lt;&gt;0,INT(100.14*POWER((AB4034-1),1.08)),0))</f>
        <v/>
      </c>
      <c r="AL4034" s="192">
        <f>COUNT(J4034,Q4034,T4034,X4034,Y4034,AA4034,AB4034)</f>
        <v>0</v>
      </c>
      <c r="AM4034" s="193" t="str">
        <f>IF(AL4034=0,"",SUM(AC4034:AK4034))</f>
        <v/>
      </c>
    </row>
    <row r="4035" spans="1:39" customFormat="1" outlineLevel="1">
      <c r="B4035" s="256"/>
      <c r="C4035" s="124" t="s">
        <v>65</v>
      </c>
      <c r="D4035" s="103"/>
      <c r="E4035" s="103"/>
      <c r="F4035" s="103"/>
      <c r="G4035" s="103"/>
      <c r="H4035" s="104"/>
      <c r="I4035" s="105"/>
      <c r="J4035" s="107" t="str">
        <f>IFERROR((J4032-J4034)/J4034*100%,"")</f>
        <v/>
      </c>
      <c r="K4035" s="107" t="str">
        <f t="shared" ref="K4035:T4035" si="17828">IFERROR((K4034-K4032)/K4034*100%,"")</f>
        <v/>
      </c>
      <c r="L4035" s="107" t="str">
        <f t="shared" si="17828"/>
        <v/>
      </c>
      <c r="M4035" s="107" t="str">
        <f t="shared" si="17828"/>
        <v/>
      </c>
      <c r="N4035" s="107" t="str">
        <f t="shared" si="17828"/>
        <v/>
      </c>
      <c r="O4035" s="107" t="str">
        <f t="shared" si="17828"/>
        <v/>
      </c>
      <c r="P4035" s="107" t="str">
        <f t="shared" si="17828"/>
        <v/>
      </c>
      <c r="Q4035" s="107" t="str">
        <f t="shared" si="17828"/>
        <v/>
      </c>
      <c r="R4035" s="107" t="str">
        <f t="shared" si="17828"/>
        <v/>
      </c>
      <c r="S4035" s="107" t="str">
        <f t="shared" si="17828"/>
        <v/>
      </c>
      <c r="T4035" s="107" t="str">
        <f t="shared" si="17828"/>
        <v/>
      </c>
      <c r="U4035" s="107" t="str">
        <f t="shared" ref="U4035" si="17829">IFERROR((U4034-U4033)/U4034*100%,"")</f>
        <v/>
      </c>
      <c r="V4035" s="107" t="str">
        <f>IFERROR((V4032-V4034)/V4034*100%,"")</f>
        <v/>
      </c>
      <c r="W4035" s="107" t="str">
        <f>IFERROR((W4032-W4034)/W4034*100%,"")</f>
        <v/>
      </c>
      <c r="X4035" s="107" t="str">
        <f>IFERROR((X4032-X4034)/X4034*100%,"")</f>
        <v/>
      </c>
      <c r="Y4035" s="107" t="str">
        <f>IFERROR((Y4032-Y4034)/Y4034*100%,"")</f>
        <v/>
      </c>
      <c r="Z4035" s="107" t="str">
        <f t="shared" ref="Z4035" si="17830">IFERROR((Z4034-Z4033)/Z4034*100%,"")</f>
        <v/>
      </c>
      <c r="AA4035" s="107" t="str">
        <f>IFERROR((AA4034-AA4032)/AA4034*100%,"")</f>
        <v/>
      </c>
      <c r="AB4035" s="107" t="str">
        <f>IFERROR((AB4034-AB4032)/AB4034*100%,"")</f>
        <v/>
      </c>
      <c r="AC4035" s="194" t="str">
        <f t="shared" ref="AC4035" si="17831">IFERROR((AC4034-AC4033)/AC4034*100%,"")</f>
        <v/>
      </c>
      <c r="AD4035" s="194" t="str">
        <f t="shared" ref="AD4035" si="17832">IFERROR((AD4034-AD4033)/AD4034*100%,"")</f>
        <v/>
      </c>
      <c r="AE4035" s="194" t="str">
        <f t="shared" ref="AE4035" si="17833">IFERROR((AE4034-AE4033)/AE4034*100%,"")</f>
        <v/>
      </c>
      <c r="AF4035" s="194" t="str">
        <f t="shared" ref="AF4035" si="17834">IFERROR((AF4034-AF4033)/AF4034*100%,"")</f>
        <v/>
      </c>
      <c r="AG4035" s="194" t="str">
        <f t="shared" ref="AG4035" si="17835">IFERROR((AG4034-AG4033)/AG4034*100%,"")</f>
        <v/>
      </c>
      <c r="AH4035" s="194" t="str">
        <f t="shared" ref="AH4035" si="17836">IFERROR((AH4034-AH4033)/AH4034*100%,"")</f>
        <v/>
      </c>
      <c r="AI4035" s="194" t="str">
        <f t="shared" ref="AI4035" si="17837">IFERROR((AI4034-AI4033)/AI4034*100%,"")</f>
        <v/>
      </c>
      <c r="AJ4035" s="194" t="str">
        <f t="shared" ref="AJ4035" si="17838">IFERROR((AJ4034-AJ4033)/AJ4034*100%,"")</f>
        <v/>
      </c>
      <c r="AK4035" s="194" t="str">
        <f t="shared" ref="AK4035" si="17839">IFERROR((AK4034-AK4033)/AK4034*100%,"")</f>
        <v/>
      </c>
      <c r="AL4035" s="194" t="str">
        <f t="shared" ref="AL4035" si="17840">IFERROR((AL4034-AL4033)/AL4034*100%,"")</f>
        <v/>
      </c>
      <c r="AM4035" s="227" t="str">
        <f>IFERROR((AM4034-AM4032)/AM4034*100%,"")</f>
        <v/>
      </c>
    </row>
    <row r="4036" spans="1:39" customFormat="1" outlineLevel="1">
      <c r="A4036" t="str">
        <f>B4031&amp;C4036</f>
        <v>Surname, Forename4</v>
      </c>
      <c r="B4036" s="256"/>
      <c r="C4036" s="123">
        <v>4</v>
      </c>
      <c r="D4036" s="26" t="s">
        <v>22</v>
      </c>
      <c r="E4036" s="103"/>
      <c r="F4036" s="103"/>
      <c r="G4036" s="103"/>
      <c r="H4036" s="15"/>
      <c r="I4036" s="16"/>
      <c r="J4036" s="17"/>
      <c r="K4036" s="94"/>
      <c r="L4036" s="94"/>
      <c r="M4036" s="94"/>
      <c r="N4036" s="94"/>
      <c r="O4036" s="94"/>
      <c r="P4036" s="94"/>
      <c r="Q4036" s="17" t="str">
        <f>IF(SUM(K4036:P4036)=0,"",SUM(K4036:P4036))</f>
        <v/>
      </c>
      <c r="R4036" s="94"/>
      <c r="S4036" s="94"/>
      <c r="T4036" s="17" t="str">
        <f>IF(SUM(R4036:S4036)=0,"",SUM(R4036:S4036))</f>
        <v/>
      </c>
      <c r="U4036" s="17"/>
      <c r="V4036" s="94"/>
      <c r="W4036" s="17"/>
      <c r="X4036" s="94" t="str">
        <f>IFERROR(AVERAGE(V4036:W4036),"")</f>
        <v/>
      </c>
      <c r="Y4036" s="17"/>
      <c r="Z4036" s="17"/>
      <c r="AA4036" s="71"/>
      <c r="AB4036" s="17"/>
      <c r="AC4036" s="190" t="str">
        <f>IF(J4036="","",IF(J4036&lt;&gt;0,INT(25.4347*POWER((18-J4036),1.81)),0))</f>
        <v/>
      </c>
      <c r="AD4036" s="190" t="str">
        <f>IFERROR(IF(Q4036&lt;&gt;0,INT(0.14354*POWER(((10*Q4036)-220),1.4)),0),"")</f>
        <v/>
      </c>
      <c r="AE4036" s="190" t="str">
        <f>IFERROR(IF(T4036&lt;&gt;0,INT(51.39*POWER((T4036-1.5),1.05)),0),"")</f>
        <v/>
      </c>
      <c r="AF4036" s="190">
        <f>IF(U4036&lt;&gt;0,INT(0.8465*POWER(((100*U4036)-75),1.42)),0)</f>
        <v>0</v>
      </c>
      <c r="AG4036" s="190" t="str">
        <f>IFERROR(IF(X4036&lt;&gt;0,INT(1.53775*POWER((82-X4036),1.81)),0),"")</f>
        <v/>
      </c>
      <c r="AH4036" s="190" t="str">
        <f>IF(Y4036="","",IF(Y4036&lt;&gt;0,INT(5.74352*POWER((28.5-Y4036),1.92)),0))</f>
        <v/>
      </c>
      <c r="AI4036" s="190">
        <f>IF(Z4036&lt;&gt;0,INT(12.91*POWER((Z4036-4),1.1)),0)</f>
        <v>0</v>
      </c>
      <c r="AJ4036" s="190" t="str">
        <f>IF(AA4036="","",IF(AA4036&lt;&gt;0,INT(0.2797*POWER(((100*AA4036)),1.35)),0))</f>
        <v/>
      </c>
      <c r="AK4036" s="191" t="str">
        <f>IF(AB4036="","",IF(AB4036&lt;&gt;0,INT(100.14*POWER((AB4036-1),1.08)),0))</f>
        <v/>
      </c>
      <c r="AL4036" s="192">
        <f>COUNT(J4036,Q4036,T4036,X4036,Y4036,AA4036,AB4036)</f>
        <v>0</v>
      </c>
      <c r="AM4036" s="193" t="str">
        <f>IF(AL4036=0,"",SUM(AC4036:AK4036))</f>
        <v/>
      </c>
    </row>
    <row r="4037" spans="1:39" customFormat="1" outlineLevel="1">
      <c r="B4037" s="256"/>
      <c r="C4037" s="124" t="s">
        <v>65</v>
      </c>
      <c r="D4037" s="103"/>
      <c r="E4037" s="103"/>
      <c r="F4037" s="103"/>
      <c r="G4037" s="103"/>
      <c r="H4037" s="104"/>
      <c r="I4037" s="105"/>
      <c r="J4037" s="107" t="str">
        <f>IFERROR((J4034-J4036)/J4036*100%,"")</f>
        <v/>
      </c>
      <c r="K4037" s="107" t="str">
        <f t="shared" ref="K4037:T4037" si="17841">IFERROR((K4036-K4034)/K4036*100%,"")</f>
        <v/>
      </c>
      <c r="L4037" s="107" t="str">
        <f t="shared" si="17841"/>
        <v/>
      </c>
      <c r="M4037" s="107" t="str">
        <f t="shared" si="17841"/>
        <v/>
      </c>
      <c r="N4037" s="107" t="str">
        <f t="shared" si="17841"/>
        <v/>
      </c>
      <c r="O4037" s="107" t="str">
        <f t="shared" si="17841"/>
        <v/>
      </c>
      <c r="P4037" s="107" t="str">
        <f t="shared" si="17841"/>
        <v/>
      </c>
      <c r="Q4037" s="107" t="str">
        <f t="shared" si="17841"/>
        <v/>
      </c>
      <c r="R4037" s="107" t="str">
        <f t="shared" si="17841"/>
        <v/>
      </c>
      <c r="S4037" s="107" t="str">
        <f t="shared" si="17841"/>
        <v/>
      </c>
      <c r="T4037" s="107" t="str">
        <f t="shared" si="17841"/>
        <v/>
      </c>
      <c r="U4037" s="107" t="str">
        <f t="shared" ref="U4037" si="17842">IFERROR((U4036-U4035)/U4036*100%,"")</f>
        <v/>
      </c>
      <c r="V4037" s="107" t="str">
        <f>IFERROR((V4034-V4036)/V4036*100%,"")</f>
        <v/>
      </c>
      <c r="W4037" s="107" t="str">
        <f>IFERROR((W4034-W4036)/W4036*100%,"")</f>
        <v/>
      </c>
      <c r="X4037" s="107" t="str">
        <f>IFERROR((X4034-X4036)/X4036*100%,"")</f>
        <v/>
      </c>
      <c r="Y4037" s="107" t="str">
        <f>IFERROR((Y4034-Y4036)/Y4036*100%,"")</f>
        <v/>
      </c>
      <c r="Z4037" s="107" t="str">
        <f t="shared" ref="Z4037" si="17843">IFERROR((Z4036-Z4035)/Z4036*100%,"")</f>
        <v/>
      </c>
      <c r="AA4037" s="107" t="str">
        <f>IFERROR((AA4036-AA4034)/AA4036*100%,"")</f>
        <v/>
      </c>
      <c r="AB4037" s="107" t="str">
        <f>IFERROR((AB4036-AB4034)/AB4036*100%,"")</f>
        <v/>
      </c>
      <c r="AC4037" s="194" t="str">
        <f t="shared" ref="AC4037" si="17844">IFERROR((AC4036-AC4035)/AC4036*100%,"")</f>
        <v/>
      </c>
      <c r="AD4037" s="194" t="str">
        <f t="shared" ref="AD4037" si="17845">IFERROR((AD4036-AD4035)/AD4036*100%,"")</f>
        <v/>
      </c>
      <c r="AE4037" s="194" t="str">
        <f t="shared" ref="AE4037" si="17846">IFERROR((AE4036-AE4035)/AE4036*100%,"")</f>
        <v/>
      </c>
      <c r="AF4037" s="194" t="str">
        <f t="shared" ref="AF4037" si="17847">IFERROR((AF4036-AF4035)/AF4036*100%,"")</f>
        <v/>
      </c>
      <c r="AG4037" s="194" t="str">
        <f t="shared" ref="AG4037" si="17848">IFERROR((AG4036-AG4035)/AG4036*100%,"")</f>
        <v/>
      </c>
      <c r="AH4037" s="194" t="str">
        <f t="shared" ref="AH4037" si="17849">IFERROR((AH4036-AH4035)/AH4036*100%,"")</f>
        <v/>
      </c>
      <c r="AI4037" s="194" t="str">
        <f t="shared" ref="AI4037" si="17850">IFERROR((AI4036-AI4035)/AI4036*100%,"")</f>
        <v/>
      </c>
      <c r="AJ4037" s="194" t="str">
        <f t="shared" ref="AJ4037" si="17851">IFERROR((AJ4036-AJ4035)/AJ4036*100%,"")</f>
        <v/>
      </c>
      <c r="AK4037" s="194" t="str">
        <f t="shared" ref="AK4037" si="17852">IFERROR((AK4036-AK4035)/AK4036*100%,"")</f>
        <v/>
      </c>
      <c r="AL4037" s="194" t="str">
        <f t="shared" ref="AL4037" si="17853">IFERROR((AL4036-AL4035)/AL4036*100%,"")</f>
        <v/>
      </c>
      <c r="AM4037" s="227" t="str">
        <f>IFERROR((AM4036-AM4034)/AM4036*100%,"")</f>
        <v/>
      </c>
    </row>
    <row r="4038" spans="1:39" customFormat="1" outlineLevel="1">
      <c r="A4038" t="str">
        <f>B4031&amp;C4038</f>
        <v>Surname, Forename5</v>
      </c>
      <c r="B4038" s="256"/>
      <c r="C4038" s="123">
        <v>5</v>
      </c>
      <c r="D4038" s="26" t="s">
        <v>22</v>
      </c>
      <c r="E4038" s="103"/>
      <c r="F4038" s="103"/>
      <c r="G4038" s="103"/>
      <c r="H4038" s="15"/>
      <c r="I4038" s="16"/>
      <c r="J4038" s="17"/>
      <c r="K4038" s="94"/>
      <c r="L4038" s="94"/>
      <c r="M4038" s="94"/>
      <c r="N4038" s="94"/>
      <c r="O4038" s="94"/>
      <c r="P4038" s="94"/>
      <c r="Q4038" s="17" t="str">
        <f>IF(SUM(K4038:P4038)=0,"",SUM(K4038:P4038))</f>
        <v/>
      </c>
      <c r="R4038" s="94"/>
      <c r="S4038" s="94"/>
      <c r="T4038" s="17" t="str">
        <f>IF(SUM(R4038:S4038)=0,"",SUM(R4038:S4038))</f>
        <v/>
      </c>
      <c r="U4038" s="17"/>
      <c r="V4038" s="94"/>
      <c r="W4038" s="17"/>
      <c r="X4038" s="94" t="str">
        <f>IFERROR(AVERAGE(V4038:W4038),"")</f>
        <v/>
      </c>
      <c r="Y4038" s="17"/>
      <c r="Z4038" s="17"/>
      <c r="AA4038" s="71"/>
      <c r="AB4038" s="17"/>
      <c r="AC4038" s="190" t="str">
        <f>IF(J4038="","",IF(J4038&lt;&gt;0,INT(25.4347*POWER((18-J4038),1.81)),0))</f>
        <v/>
      </c>
      <c r="AD4038" s="190" t="str">
        <f>IFERROR(IF(Q4038&lt;&gt;0,INT(0.14354*POWER(((10*Q4038)-220),1.4)),0),"")</f>
        <v/>
      </c>
      <c r="AE4038" s="190" t="str">
        <f>IFERROR(IF(T4038&lt;&gt;0,INT(51.39*POWER((T4038-1.5),1.05)),0),"")</f>
        <v/>
      </c>
      <c r="AF4038" s="190">
        <f>IF(U4038&lt;&gt;0,INT(0.8465*POWER(((100*U4038)-75),1.42)),0)</f>
        <v>0</v>
      </c>
      <c r="AG4038" s="190" t="str">
        <f>IFERROR(IF(X4038&lt;&gt;0,INT(1.53775*POWER((82-X4038),1.81)),0),"")</f>
        <v/>
      </c>
      <c r="AH4038" s="190" t="str">
        <f>IF(Y4038="","",IF(Y4038&lt;&gt;0,INT(5.74352*POWER((28.5-Y4038),1.92)),0))</f>
        <v/>
      </c>
      <c r="AI4038" s="190">
        <f>IF(Z4038&lt;&gt;0,INT(12.91*POWER((Z4038-4),1.1)),0)</f>
        <v>0</v>
      </c>
      <c r="AJ4038" s="190" t="str">
        <f>IF(AA4038="","",IF(AA4038&lt;&gt;0,INT(0.2797*POWER(((100*AA4038)),1.35)),0))</f>
        <v/>
      </c>
      <c r="AK4038" s="191" t="str">
        <f>IF(AB4038="","",IF(AB4038&lt;&gt;0,INT(100.14*POWER((AB4038-1),1.08)),0))</f>
        <v/>
      </c>
      <c r="AL4038" s="192">
        <f>COUNT(J4038,Q4038,T4038,X4038,Y4038,AA4038,AB4038)</f>
        <v>0</v>
      </c>
      <c r="AM4038" s="193" t="str">
        <f>IF(AL4038=0,"",SUM(AC4038:AK4038))</f>
        <v/>
      </c>
    </row>
    <row r="4039" spans="1:39" customFormat="1" outlineLevel="1">
      <c r="B4039" s="256"/>
      <c r="C4039" s="124" t="s">
        <v>65</v>
      </c>
      <c r="D4039" s="103"/>
      <c r="E4039" s="103"/>
      <c r="F4039" s="103"/>
      <c r="G4039" s="103"/>
      <c r="H4039" s="104"/>
      <c r="I4039" s="105"/>
      <c r="J4039" s="107" t="str">
        <f>IFERROR((J4036-J4038)/J4038*100%,"")</f>
        <v/>
      </c>
      <c r="K4039" s="107" t="str">
        <f t="shared" ref="K4039:T4039" si="17854">IFERROR((K4038-K4036)/K4038*100%,"")</f>
        <v/>
      </c>
      <c r="L4039" s="107" t="str">
        <f t="shared" si="17854"/>
        <v/>
      </c>
      <c r="M4039" s="107" t="str">
        <f t="shared" si="17854"/>
        <v/>
      </c>
      <c r="N4039" s="107" t="str">
        <f t="shared" si="17854"/>
        <v/>
      </c>
      <c r="O4039" s="107" t="str">
        <f t="shared" si="17854"/>
        <v/>
      </c>
      <c r="P4039" s="107" t="str">
        <f t="shared" si="17854"/>
        <v/>
      </c>
      <c r="Q4039" s="107" t="str">
        <f t="shared" si="17854"/>
        <v/>
      </c>
      <c r="R4039" s="107" t="str">
        <f t="shared" si="17854"/>
        <v/>
      </c>
      <c r="S4039" s="107" t="str">
        <f t="shared" si="17854"/>
        <v/>
      </c>
      <c r="T4039" s="107" t="str">
        <f t="shared" si="17854"/>
        <v/>
      </c>
      <c r="U4039" s="107" t="str">
        <f t="shared" ref="U4039" si="17855">IFERROR((U4038-U4037)/U4038*100%,"")</f>
        <v/>
      </c>
      <c r="V4039" s="107" t="str">
        <f>IFERROR((V4036-V4038)/V4038*100%,"")</f>
        <v/>
      </c>
      <c r="W4039" s="107" t="str">
        <f>IFERROR((W4036-W4038)/W4038*100%,"")</f>
        <v/>
      </c>
      <c r="X4039" s="107" t="str">
        <f>IFERROR((X4036-X4038)/X4038*100%,"")</f>
        <v/>
      </c>
      <c r="Y4039" s="107" t="str">
        <f>IFERROR((Y4036-Y4038)/Y4038*100%,"")</f>
        <v/>
      </c>
      <c r="Z4039" s="107" t="str">
        <f t="shared" ref="Z4039" si="17856">IFERROR((Z4038-Z4037)/Z4038*100%,"")</f>
        <v/>
      </c>
      <c r="AA4039" s="107" t="str">
        <f>IFERROR((AA4038-AA4036)/AA4038*100%,"")</f>
        <v/>
      </c>
      <c r="AB4039" s="107" t="str">
        <f>IFERROR((AB4038-AB4036)/AB4038*100%,"")</f>
        <v/>
      </c>
      <c r="AC4039" s="194" t="str">
        <f t="shared" ref="AC4039" si="17857">IFERROR((AC4038-AC4037)/AC4038*100%,"")</f>
        <v/>
      </c>
      <c r="AD4039" s="194" t="str">
        <f t="shared" ref="AD4039" si="17858">IFERROR((AD4038-AD4037)/AD4038*100%,"")</f>
        <v/>
      </c>
      <c r="AE4039" s="194" t="str">
        <f t="shared" ref="AE4039" si="17859">IFERROR((AE4038-AE4037)/AE4038*100%,"")</f>
        <v/>
      </c>
      <c r="AF4039" s="194" t="str">
        <f t="shared" ref="AF4039" si="17860">IFERROR((AF4038-AF4037)/AF4038*100%,"")</f>
        <v/>
      </c>
      <c r="AG4039" s="194" t="str">
        <f t="shared" ref="AG4039" si="17861">IFERROR((AG4038-AG4037)/AG4038*100%,"")</f>
        <v/>
      </c>
      <c r="AH4039" s="194" t="str">
        <f t="shared" ref="AH4039" si="17862">IFERROR((AH4038-AH4037)/AH4038*100%,"")</f>
        <v/>
      </c>
      <c r="AI4039" s="194" t="str">
        <f t="shared" ref="AI4039" si="17863">IFERROR((AI4038-AI4037)/AI4038*100%,"")</f>
        <v/>
      </c>
      <c r="AJ4039" s="194" t="str">
        <f t="shared" ref="AJ4039" si="17864">IFERROR((AJ4038-AJ4037)/AJ4038*100%,"")</f>
        <v/>
      </c>
      <c r="AK4039" s="194" t="str">
        <f t="shared" ref="AK4039" si="17865">IFERROR((AK4038-AK4037)/AK4038*100%,"")</f>
        <v/>
      </c>
      <c r="AL4039" s="194" t="str">
        <f t="shared" ref="AL4039" si="17866">IFERROR((AL4038-AL4037)/AL4038*100%,"")</f>
        <v/>
      </c>
      <c r="AM4039" s="227" t="str">
        <f>IFERROR((AM4038-AM4036)/AM4038*100%,"")</f>
        <v/>
      </c>
    </row>
    <row r="4040" spans="1:39" customFormat="1" outlineLevel="1">
      <c r="A4040" t="str">
        <f>B4031&amp;C4040</f>
        <v>Surname, Forename6</v>
      </c>
      <c r="B4040" s="256"/>
      <c r="C4040" s="123">
        <v>6</v>
      </c>
      <c r="D4040" s="26" t="s">
        <v>22</v>
      </c>
      <c r="E4040" s="103"/>
      <c r="F4040" s="103"/>
      <c r="G4040" s="103"/>
      <c r="H4040" s="15"/>
      <c r="I4040" s="16"/>
      <c r="J4040" s="17"/>
      <c r="K4040" s="94"/>
      <c r="L4040" s="94"/>
      <c r="M4040" s="94"/>
      <c r="N4040" s="94"/>
      <c r="O4040" s="94"/>
      <c r="P4040" s="94"/>
      <c r="Q4040" s="17" t="str">
        <f>IF(SUM(K4040:P4040)=0,"",SUM(K4040:P4040))</f>
        <v/>
      </c>
      <c r="R4040" s="94"/>
      <c r="S4040" s="94"/>
      <c r="T4040" s="17" t="str">
        <f>IF(SUM(R4040:S4040)=0,"",SUM(R4040:S4040))</f>
        <v/>
      </c>
      <c r="U4040" s="17"/>
      <c r="V4040" s="94"/>
      <c r="W4040" s="17"/>
      <c r="X4040" s="94" t="str">
        <f>IFERROR(AVERAGE(V4040:W4040),"")</f>
        <v/>
      </c>
      <c r="Y4040" s="17"/>
      <c r="Z4040" s="17"/>
      <c r="AA4040" s="71"/>
      <c r="AB4040" s="17"/>
      <c r="AC4040" s="190" t="str">
        <f>IF(J4040="","",IF(J4040&lt;&gt;0,INT(25.4347*POWER((18-J4040),1.81)),0))</f>
        <v/>
      </c>
      <c r="AD4040" s="190" t="str">
        <f>IFERROR(IF(Q4040&lt;&gt;0,INT(0.14354*POWER(((10*Q4040)-220),1.4)),0),"")</f>
        <v/>
      </c>
      <c r="AE4040" s="190" t="str">
        <f>IFERROR(IF(T4040&lt;&gt;0,INT(51.39*POWER((T4040-1.5),1.05)),0),"")</f>
        <v/>
      </c>
      <c r="AF4040" s="190">
        <f>IF(U4040&lt;&gt;0,INT(0.8465*POWER(((100*U4040)-75),1.42)),0)</f>
        <v>0</v>
      </c>
      <c r="AG4040" s="190" t="str">
        <f>IFERROR(IF(X4040&lt;&gt;0,INT(1.53775*POWER((82-X4040),1.81)),0),"")</f>
        <v/>
      </c>
      <c r="AH4040" s="190" t="str">
        <f>IF(Y4040="","",IF(Y4040&lt;&gt;0,INT(5.74352*POWER((28.5-Y4040),1.92)),0))</f>
        <v/>
      </c>
      <c r="AI4040" s="190">
        <f>IF(Z4040&lt;&gt;0,INT(12.91*POWER((Z4040-4),1.1)),0)</f>
        <v>0</v>
      </c>
      <c r="AJ4040" s="190" t="str">
        <f>IF(AA4040="","",IF(AA4040&lt;&gt;0,INT(0.2797*POWER(((100*AA4040)),1.35)),0))</f>
        <v/>
      </c>
      <c r="AK4040" s="191" t="str">
        <f>IF(AB4040="","",IF(AB4040&lt;&gt;0,INT(100.14*POWER((AB4040-1),1.08)),0))</f>
        <v/>
      </c>
      <c r="AL4040" s="192">
        <f>COUNT(J4040,Q4040,T4040,X4040,Y4040,AA4040,AB4040)</f>
        <v>0</v>
      </c>
      <c r="AM4040" s="193" t="str">
        <f>IF(AL4040=0,"",SUM(AC4040:AK4040))</f>
        <v/>
      </c>
    </row>
    <row r="4041" spans="1:39" customFormat="1" outlineLevel="1">
      <c r="B4041" s="256"/>
      <c r="C4041" s="124" t="s">
        <v>65</v>
      </c>
      <c r="D4041" s="103"/>
      <c r="E4041" s="103"/>
      <c r="F4041" s="103"/>
      <c r="G4041" s="103"/>
      <c r="H4041" s="104"/>
      <c r="I4041" s="105"/>
      <c r="J4041" s="107" t="str">
        <f>IFERROR((J4038-J4040)/J4040*100%,"")</f>
        <v/>
      </c>
      <c r="K4041" s="107" t="str">
        <f t="shared" ref="K4041:T4041" si="17867">IFERROR((K4040-K4038)/K4040*100%,"")</f>
        <v/>
      </c>
      <c r="L4041" s="107" t="str">
        <f t="shared" si="17867"/>
        <v/>
      </c>
      <c r="M4041" s="107" t="str">
        <f t="shared" si="17867"/>
        <v/>
      </c>
      <c r="N4041" s="107" t="str">
        <f t="shared" si="17867"/>
        <v/>
      </c>
      <c r="O4041" s="107" t="str">
        <f t="shared" si="17867"/>
        <v/>
      </c>
      <c r="P4041" s="107" t="str">
        <f t="shared" si="17867"/>
        <v/>
      </c>
      <c r="Q4041" s="107" t="str">
        <f t="shared" si="17867"/>
        <v/>
      </c>
      <c r="R4041" s="107" t="str">
        <f t="shared" si="17867"/>
        <v/>
      </c>
      <c r="S4041" s="107" t="str">
        <f t="shared" si="17867"/>
        <v/>
      </c>
      <c r="T4041" s="107" t="str">
        <f t="shared" si="17867"/>
        <v/>
      </c>
      <c r="U4041" s="107" t="str">
        <f t="shared" ref="U4041" si="17868">IFERROR((U4040-U4039)/U4040*100%,"")</f>
        <v/>
      </c>
      <c r="V4041" s="107" t="str">
        <f>IFERROR((V4038-V4040)/V4040*100%,"")</f>
        <v/>
      </c>
      <c r="W4041" s="107" t="str">
        <f>IFERROR((W4038-W4040)/W4040*100%,"")</f>
        <v/>
      </c>
      <c r="X4041" s="107" t="str">
        <f>IFERROR((X4038-X4040)/X4040*100%,"")</f>
        <v/>
      </c>
      <c r="Y4041" s="107" t="str">
        <f>IFERROR((Y4038-Y4040)/Y4040*100%,"")</f>
        <v/>
      </c>
      <c r="Z4041" s="107" t="str">
        <f t="shared" ref="Z4041" si="17869">IFERROR((Z4040-Z4039)/Z4040*100%,"")</f>
        <v/>
      </c>
      <c r="AA4041" s="107" t="str">
        <f>IFERROR((AA4040-AA4038)/AA4040*100%,"")</f>
        <v/>
      </c>
      <c r="AB4041" s="107" t="str">
        <f>IFERROR((AB4040-AB4038)/AB4040*100%,"")</f>
        <v/>
      </c>
      <c r="AC4041" s="194" t="str">
        <f t="shared" ref="AC4041" si="17870">IFERROR((AC4040-AC4039)/AC4040*100%,"")</f>
        <v/>
      </c>
      <c r="AD4041" s="194" t="str">
        <f t="shared" ref="AD4041" si="17871">IFERROR((AD4040-AD4039)/AD4040*100%,"")</f>
        <v/>
      </c>
      <c r="AE4041" s="194" t="str">
        <f t="shared" ref="AE4041" si="17872">IFERROR((AE4040-AE4039)/AE4040*100%,"")</f>
        <v/>
      </c>
      <c r="AF4041" s="194" t="str">
        <f t="shared" ref="AF4041" si="17873">IFERROR((AF4040-AF4039)/AF4040*100%,"")</f>
        <v/>
      </c>
      <c r="AG4041" s="194" t="str">
        <f t="shared" ref="AG4041" si="17874">IFERROR((AG4040-AG4039)/AG4040*100%,"")</f>
        <v/>
      </c>
      <c r="AH4041" s="194" t="str">
        <f t="shared" ref="AH4041" si="17875">IFERROR((AH4040-AH4039)/AH4040*100%,"")</f>
        <v/>
      </c>
      <c r="AI4041" s="194" t="str">
        <f t="shared" ref="AI4041" si="17876">IFERROR((AI4040-AI4039)/AI4040*100%,"")</f>
        <v/>
      </c>
      <c r="AJ4041" s="194" t="str">
        <f t="shared" ref="AJ4041" si="17877">IFERROR((AJ4040-AJ4039)/AJ4040*100%,"")</f>
        <v/>
      </c>
      <c r="AK4041" s="194" t="str">
        <f t="shared" ref="AK4041" si="17878">IFERROR((AK4040-AK4039)/AK4040*100%,"")</f>
        <v/>
      </c>
      <c r="AL4041" s="194" t="str">
        <f t="shared" ref="AL4041" si="17879">IFERROR((AL4040-AL4039)/AL4040*100%,"")</f>
        <v/>
      </c>
      <c r="AM4041" s="227" t="str">
        <f>IFERROR((AM4040-AM4038)/AM4040*100%,"")</f>
        <v/>
      </c>
    </row>
    <row r="4042" spans="1:39" customFormat="1" outlineLevel="1">
      <c r="A4042" t="str">
        <f>B4031&amp;C4042</f>
        <v>Surname, Forename7</v>
      </c>
      <c r="B4042" s="256"/>
      <c r="C4042" s="123">
        <v>7</v>
      </c>
      <c r="D4042" s="26" t="s">
        <v>22</v>
      </c>
      <c r="E4042" s="103"/>
      <c r="F4042" s="103"/>
      <c r="G4042" s="103"/>
      <c r="H4042" s="15"/>
      <c r="I4042" s="16"/>
      <c r="J4042" s="17"/>
      <c r="K4042" s="94"/>
      <c r="L4042" s="94"/>
      <c r="M4042" s="94"/>
      <c r="N4042" s="94"/>
      <c r="O4042" s="94"/>
      <c r="P4042" s="94"/>
      <c r="Q4042" s="17" t="str">
        <f>IF(SUM(K4042:P4042)=0,"",SUM(K4042:P4042))</f>
        <v/>
      </c>
      <c r="R4042" s="94"/>
      <c r="S4042" s="94"/>
      <c r="T4042" s="17" t="str">
        <f>IF(SUM(R4042:S4042)=0,"",SUM(R4042:S4042))</f>
        <v/>
      </c>
      <c r="U4042" s="17"/>
      <c r="V4042" s="94"/>
      <c r="W4042" s="17"/>
      <c r="X4042" s="94" t="str">
        <f>IFERROR(AVERAGE(V4042:W4042),"")</f>
        <v/>
      </c>
      <c r="Y4042" s="17"/>
      <c r="Z4042" s="17"/>
      <c r="AA4042" s="71"/>
      <c r="AB4042" s="17"/>
      <c r="AC4042" s="190" t="str">
        <f>IF(J4042="","",IF(J4042&lt;&gt;0,INT(25.4347*POWER((18-J4042),1.81)),0))</f>
        <v/>
      </c>
      <c r="AD4042" s="190" t="str">
        <f>IFERROR(IF(Q4042&lt;&gt;0,INT(0.14354*POWER(((10*Q4042)-220),1.4)),0),"")</f>
        <v/>
      </c>
      <c r="AE4042" s="190" t="str">
        <f>IFERROR(IF(T4042&lt;&gt;0,INT(51.39*POWER((T4042-1.5),1.05)),0),"")</f>
        <v/>
      </c>
      <c r="AF4042" s="190">
        <f>IF(U4042&lt;&gt;0,INT(0.8465*POWER(((100*U4042)-75),1.42)),0)</f>
        <v>0</v>
      </c>
      <c r="AG4042" s="190" t="str">
        <f>IFERROR(IF(X4042&lt;&gt;0,INT(1.53775*POWER((82-X4042),1.81)),0),"")</f>
        <v/>
      </c>
      <c r="AH4042" s="190" t="str">
        <f>IF(Y4042="","",IF(Y4042&lt;&gt;0,INT(5.74352*POWER((28.5-Y4042),1.92)),0))</f>
        <v/>
      </c>
      <c r="AI4042" s="190">
        <f>IF(Z4042&lt;&gt;0,INT(12.91*POWER((Z4042-4),1.1)),0)</f>
        <v>0</v>
      </c>
      <c r="AJ4042" s="190" t="str">
        <f>IF(AA4042="","",IF(AA4042&lt;&gt;0,INT(0.2797*POWER(((100*AA4042)),1.35)),0))</f>
        <v/>
      </c>
      <c r="AK4042" s="191" t="str">
        <f>IF(AB4042="","",IF(AB4042&lt;&gt;0,INT(100.14*POWER((AB4042-1),1.08)),0))</f>
        <v/>
      </c>
      <c r="AL4042" s="192">
        <f>COUNT(J4042,Q4042,T4042,X4042,Y4042,AA4042,AB4042)</f>
        <v>0</v>
      </c>
      <c r="AM4042" s="193" t="str">
        <f>IF(AL4042=0,"",SUM(AC4042:AK4042))</f>
        <v/>
      </c>
    </row>
    <row r="4043" spans="1:39" customFormat="1" outlineLevel="1">
      <c r="B4043" s="256"/>
      <c r="C4043" s="124" t="s">
        <v>65</v>
      </c>
      <c r="D4043" s="103"/>
      <c r="E4043" s="103"/>
      <c r="F4043" s="103"/>
      <c r="G4043" s="103"/>
      <c r="H4043" s="104"/>
      <c r="I4043" s="105"/>
      <c r="J4043" s="107" t="str">
        <f>IFERROR((J4040-J4042)/J4042*100%,"")</f>
        <v/>
      </c>
      <c r="K4043" s="107" t="str">
        <f t="shared" ref="K4043:T4043" si="17880">IFERROR((K4042-K4040)/K4042*100%,"")</f>
        <v/>
      </c>
      <c r="L4043" s="107" t="str">
        <f t="shared" si="17880"/>
        <v/>
      </c>
      <c r="M4043" s="107" t="str">
        <f t="shared" si="17880"/>
        <v/>
      </c>
      <c r="N4043" s="107" t="str">
        <f t="shared" si="17880"/>
        <v/>
      </c>
      <c r="O4043" s="107" t="str">
        <f t="shared" si="17880"/>
        <v/>
      </c>
      <c r="P4043" s="107" t="str">
        <f t="shared" si="17880"/>
        <v/>
      </c>
      <c r="Q4043" s="107" t="str">
        <f t="shared" si="17880"/>
        <v/>
      </c>
      <c r="R4043" s="107" t="str">
        <f t="shared" si="17880"/>
        <v/>
      </c>
      <c r="S4043" s="107" t="str">
        <f t="shared" si="17880"/>
        <v/>
      </c>
      <c r="T4043" s="107" t="str">
        <f t="shared" si="17880"/>
        <v/>
      </c>
      <c r="U4043" s="107" t="str">
        <f t="shared" ref="U4043" si="17881">IFERROR((U4042-U4041)/U4042*100%,"")</f>
        <v/>
      </c>
      <c r="V4043" s="107" t="str">
        <f>IFERROR((V4040-V4042)/V4042*100%,"")</f>
        <v/>
      </c>
      <c r="W4043" s="107" t="str">
        <f>IFERROR((W4040-W4042)/W4042*100%,"")</f>
        <v/>
      </c>
      <c r="X4043" s="107" t="str">
        <f>IFERROR((X4040-X4042)/X4042*100%,"")</f>
        <v/>
      </c>
      <c r="Y4043" s="107" t="str">
        <f>IFERROR((Y4040-Y4042)/Y4042*100%,"")</f>
        <v/>
      </c>
      <c r="Z4043" s="107" t="str">
        <f t="shared" ref="Z4043" si="17882">IFERROR((Z4042-Z4041)/Z4042*100%,"")</f>
        <v/>
      </c>
      <c r="AA4043" s="107" t="str">
        <f>IFERROR((AA4042-AA4040)/AA4042*100%,"")</f>
        <v/>
      </c>
      <c r="AB4043" s="107" t="str">
        <f>IFERROR((AB4042-AB4040)/AB4042*100%,"")</f>
        <v/>
      </c>
      <c r="AC4043" s="194" t="str">
        <f t="shared" ref="AC4043" si="17883">IFERROR((AC4042-AC4041)/AC4042*100%,"")</f>
        <v/>
      </c>
      <c r="AD4043" s="194" t="str">
        <f t="shared" ref="AD4043" si="17884">IFERROR((AD4042-AD4041)/AD4042*100%,"")</f>
        <v/>
      </c>
      <c r="AE4043" s="194" t="str">
        <f t="shared" ref="AE4043" si="17885">IFERROR((AE4042-AE4041)/AE4042*100%,"")</f>
        <v/>
      </c>
      <c r="AF4043" s="194" t="str">
        <f t="shared" ref="AF4043" si="17886">IFERROR((AF4042-AF4041)/AF4042*100%,"")</f>
        <v/>
      </c>
      <c r="AG4043" s="194" t="str">
        <f t="shared" ref="AG4043" si="17887">IFERROR((AG4042-AG4041)/AG4042*100%,"")</f>
        <v/>
      </c>
      <c r="AH4043" s="194" t="str">
        <f t="shared" ref="AH4043" si="17888">IFERROR((AH4042-AH4041)/AH4042*100%,"")</f>
        <v/>
      </c>
      <c r="AI4043" s="194" t="str">
        <f t="shared" ref="AI4043" si="17889">IFERROR((AI4042-AI4041)/AI4042*100%,"")</f>
        <v/>
      </c>
      <c r="AJ4043" s="194" t="str">
        <f t="shared" ref="AJ4043" si="17890">IFERROR((AJ4042-AJ4041)/AJ4042*100%,"")</f>
        <v/>
      </c>
      <c r="AK4043" s="194" t="str">
        <f t="shared" ref="AK4043" si="17891">IFERROR((AK4042-AK4041)/AK4042*100%,"")</f>
        <v/>
      </c>
      <c r="AL4043" s="194" t="str">
        <f t="shared" ref="AL4043" si="17892">IFERROR((AL4042-AL4041)/AL4042*100%,"")</f>
        <v/>
      </c>
      <c r="AM4043" s="227" t="str">
        <f>IFERROR((AM4042-AM4040)/AM4042*100%,"")</f>
        <v/>
      </c>
    </row>
    <row r="4044" spans="1:39" customFormat="1" outlineLevel="1">
      <c r="A4044" t="str">
        <f>B4031&amp;C4044</f>
        <v>Surname, Forename8</v>
      </c>
      <c r="B4044" s="256"/>
      <c r="C4044" s="123">
        <v>8</v>
      </c>
      <c r="D4044" s="26" t="s">
        <v>22</v>
      </c>
      <c r="E4044" s="103"/>
      <c r="F4044" s="103"/>
      <c r="G4044" s="103"/>
      <c r="H4044" s="15"/>
      <c r="I4044" s="16"/>
      <c r="J4044" s="17"/>
      <c r="K4044" s="94"/>
      <c r="L4044" s="94"/>
      <c r="M4044" s="94"/>
      <c r="N4044" s="94"/>
      <c r="O4044" s="94"/>
      <c r="P4044" s="94"/>
      <c r="Q4044" s="17" t="str">
        <f>IF(SUM(K4044:P4044)=0,"",SUM(K4044:P4044))</f>
        <v/>
      </c>
      <c r="R4044" s="94"/>
      <c r="S4044" s="94"/>
      <c r="T4044" s="17" t="str">
        <f>IF(SUM(R4044:S4044)=0,"",SUM(R4044:S4044))</f>
        <v/>
      </c>
      <c r="U4044" s="17"/>
      <c r="V4044" s="94"/>
      <c r="W4044" s="17"/>
      <c r="X4044" s="94" t="str">
        <f>IFERROR(AVERAGE(V4044:W4044),"")</f>
        <v/>
      </c>
      <c r="Y4044" s="17"/>
      <c r="Z4044" s="17"/>
      <c r="AA4044" s="71"/>
      <c r="AB4044" s="17"/>
      <c r="AC4044" s="190" t="str">
        <f>IF(J4044="","",IF(J4044&lt;&gt;0,INT(25.4347*POWER((18-J4044),1.81)),0))</f>
        <v/>
      </c>
      <c r="AD4044" s="190" t="str">
        <f>IFERROR(IF(Q4044&lt;&gt;0,INT(0.14354*POWER(((10*Q4044)-220),1.4)),0),"")</f>
        <v/>
      </c>
      <c r="AE4044" s="190" t="str">
        <f>IFERROR(IF(T4044&lt;&gt;0,INT(51.39*POWER((T4044-1.5),1.05)),0),"")</f>
        <v/>
      </c>
      <c r="AF4044" s="190">
        <f>IF(U4044&lt;&gt;0,INT(0.8465*POWER(((100*U4044)-75),1.42)),0)</f>
        <v>0</v>
      </c>
      <c r="AG4044" s="190" t="str">
        <f>IFERROR(IF(X4044&lt;&gt;0,INT(1.53775*POWER((82-X4044),1.81)),0),"")</f>
        <v/>
      </c>
      <c r="AH4044" s="190" t="str">
        <f>IF(Y4044="","",IF(Y4044&lt;&gt;0,INT(5.74352*POWER((28.5-Y4044),1.92)),0))</f>
        <v/>
      </c>
      <c r="AI4044" s="190">
        <f>IF(Z4044&lt;&gt;0,INT(12.91*POWER((Z4044-4),1.1)),0)</f>
        <v>0</v>
      </c>
      <c r="AJ4044" s="190" t="str">
        <f>IF(AA4044="","",IF(AA4044&lt;&gt;0,INT(0.2797*POWER(((100*AA4044)),1.35)),0))</f>
        <v/>
      </c>
      <c r="AK4044" s="191" t="str">
        <f>IF(AB4044="","",IF(AB4044&lt;&gt;0,INT(100.14*POWER((AB4044-1),1.08)),0))</f>
        <v/>
      </c>
      <c r="AL4044" s="192">
        <f>COUNT(J4044,Q4044,T4044,X4044,Y4044,AA4044,AB4044)</f>
        <v>0</v>
      </c>
      <c r="AM4044" s="193" t="str">
        <f>IF(AL4044=0,"",SUM(AC4044:AK4044))</f>
        <v/>
      </c>
    </row>
    <row r="4045" spans="1:39" customFormat="1" outlineLevel="1">
      <c r="B4045" s="256"/>
      <c r="C4045" s="124" t="s">
        <v>65</v>
      </c>
      <c r="D4045" s="103"/>
      <c r="E4045" s="103"/>
      <c r="F4045" s="103"/>
      <c r="G4045" s="103"/>
      <c r="H4045" s="104"/>
      <c r="I4045" s="105"/>
      <c r="J4045" s="107" t="str">
        <f>IFERROR((J4042-J4044)/J4044*100%,"")</f>
        <v/>
      </c>
      <c r="K4045" s="107" t="str">
        <f t="shared" ref="K4045:T4045" si="17893">IFERROR((K4044-K4042)/K4044*100%,"")</f>
        <v/>
      </c>
      <c r="L4045" s="107" t="str">
        <f t="shared" si="17893"/>
        <v/>
      </c>
      <c r="M4045" s="107" t="str">
        <f t="shared" si="17893"/>
        <v/>
      </c>
      <c r="N4045" s="107" t="str">
        <f t="shared" si="17893"/>
        <v/>
      </c>
      <c r="O4045" s="107" t="str">
        <f t="shared" si="17893"/>
        <v/>
      </c>
      <c r="P4045" s="107" t="str">
        <f t="shared" si="17893"/>
        <v/>
      </c>
      <c r="Q4045" s="107" t="str">
        <f t="shared" si="17893"/>
        <v/>
      </c>
      <c r="R4045" s="107" t="str">
        <f t="shared" si="17893"/>
        <v/>
      </c>
      <c r="S4045" s="107" t="str">
        <f t="shared" si="17893"/>
        <v/>
      </c>
      <c r="T4045" s="107" t="str">
        <f t="shared" si="17893"/>
        <v/>
      </c>
      <c r="U4045" s="107" t="str">
        <f t="shared" ref="U4045" si="17894">IFERROR((U4044-U4043)/U4044*100%,"")</f>
        <v/>
      </c>
      <c r="V4045" s="107" t="str">
        <f>IFERROR((V4042-V4044)/V4044*100%,"")</f>
        <v/>
      </c>
      <c r="W4045" s="107" t="str">
        <f>IFERROR((W4042-W4044)/W4044*100%,"")</f>
        <v/>
      </c>
      <c r="X4045" s="107" t="str">
        <f>IFERROR((X4042-X4044)/X4044*100%,"")</f>
        <v/>
      </c>
      <c r="Y4045" s="107" t="str">
        <f>IFERROR((Y4042-Y4044)/Y4044*100%,"")</f>
        <v/>
      </c>
      <c r="Z4045" s="107" t="str">
        <f t="shared" ref="Z4045" si="17895">IFERROR((Z4044-Z4043)/Z4044*100%,"")</f>
        <v/>
      </c>
      <c r="AA4045" s="107" t="str">
        <f>IFERROR((AA4044-AA4042)/AA4044*100%,"")</f>
        <v/>
      </c>
      <c r="AB4045" s="107" t="str">
        <f>IFERROR((AB4044-AB4042)/AB4044*100%,"")</f>
        <v/>
      </c>
      <c r="AC4045" s="194" t="str">
        <f t="shared" ref="AC4045" si="17896">IFERROR((AC4044-AC4043)/AC4044*100%,"")</f>
        <v/>
      </c>
      <c r="AD4045" s="194" t="str">
        <f t="shared" ref="AD4045" si="17897">IFERROR((AD4044-AD4043)/AD4044*100%,"")</f>
        <v/>
      </c>
      <c r="AE4045" s="194" t="str">
        <f t="shared" ref="AE4045" si="17898">IFERROR((AE4044-AE4043)/AE4044*100%,"")</f>
        <v/>
      </c>
      <c r="AF4045" s="194" t="str">
        <f t="shared" ref="AF4045" si="17899">IFERROR((AF4044-AF4043)/AF4044*100%,"")</f>
        <v/>
      </c>
      <c r="AG4045" s="194" t="str">
        <f t="shared" ref="AG4045" si="17900">IFERROR((AG4044-AG4043)/AG4044*100%,"")</f>
        <v/>
      </c>
      <c r="AH4045" s="194" t="str">
        <f t="shared" ref="AH4045" si="17901">IFERROR((AH4044-AH4043)/AH4044*100%,"")</f>
        <v/>
      </c>
      <c r="AI4045" s="194" t="str">
        <f t="shared" ref="AI4045" si="17902">IFERROR((AI4044-AI4043)/AI4044*100%,"")</f>
        <v/>
      </c>
      <c r="AJ4045" s="194" t="str">
        <f t="shared" ref="AJ4045" si="17903">IFERROR((AJ4044-AJ4043)/AJ4044*100%,"")</f>
        <v/>
      </c>
      <c r="AK4045" s="194" t="str">
        <f t="shared" ref="AK4045" si="17904">IFERROR((AK4044-AK4043)/AK4044*100%,"")</f>
        <v/>
      </c>
      <c r="AL4045" s="194" t="str">
        <f t="shared" ref="AL4045" si="17905">IFERROR((AL4044-AL4043)/AL4044*100%,"")</f>
        <v/>
      </c>
      <c r="AM4045" s="227" t="str">
        <f>IFERROR((AM4044-AM4042)/AM4044*100%,"")</f>
        <v/>
      </c>
    </row>
    <row r="4046" spans="1:39" customFormat="1" outlineLevel="1">
      <c r="A4046" t="str">
        <f>B4031&amp;C4046</f>
        <v>Surname, Forename9</v>
      </c>
      <c r="B4046" s="256"/>
      <c r="C4046" s="123">
        <v>9</v>
      </c>
      <c r="D4046" s="26" t="s">
        <v>22</v>
      </c>
      <c r="E4046" s="103"/>
      <c r="F4046" s="103"/>
      <c r="G4046" s="103"/>
      <c r="H4046" s="15"/>
      <c r="I4046" s="16"/>
      <c r="J4046" s="17"/>
      <c r="K4046" s="94"/>
      <c r="L4046" s="94"/>
      <c r="M4046" s="94"/>
      <c r="N4046" s="94"/>
      <c r="O4046" s="94"/>
      <c r="P4046" s="94"/>
      <c r="Q4046" s="17" t="str">
        <f>IF(SUM(K4046:P4046)=0,"",SUM(K4046:P4046))</f>
        <v/>
      </c>
      <c r="R4046" s="94"/>
      <c r="S4046" s="94"/>
      <c r="T4046" s="17" t="str">
        <f>IF(SUM(R4046:S4046)=0,"",SUM(R4046:S4046))</f>
        <v/>
      </c>
      <c r="U4046" s="17"/>
      <c r="V4046" s="94"/>
      <c r="W4046" s="17"/>
      <c r="X4046" s="94" t="str">
        <f>IFERROR(AVERAGE(V4046:W4046),"")</f>
        <v/>
      </c>
      <c r="Y4046" s="17"/>
      <c r="Z4046" s="17"/>
      <c r="AA4046" s="71"/>
      <c r="AB4046" s="17"/>
      <c r="AC4046" s="190" t="str">
        <f>IF(J4046="","",IF(J4046&lt;&gt;0,INT(25.4347*POWER((18-J4046),1.81)),0))</f>
        <v/>
      </c>
      <c r="AD4046" s="190" t="str">
        <f>IFERROR(IF(Q4046&lt;&gt;0,INT(0.14354*POWER(((10*Q4046)-220),1.4)),0),"")</f>
        <v/>
      </c>
      <c r="AE4046" s="190" t="str">
        <f>IFERROR(IF(T4046&lt;&gt;0,INT(51.39*POWER((T4046-1.5),1.05)),0),"")</f>
        <v/>
      </c>
      <c r="AF4046" s="190">
        <f>IF(U4046&lt;&gt;0,INT(0.8465*POWER(((100*U4046)-75),1.42)),0)</f>
        <v>0</v>
      </c>
      <c r="AG4046" s="190" t="str">
        <f>IFERROR(IF(X4046&lt;&gt;0,INT(1.53775*POWER((82-X4046),1.81)),0),"")</f>
        <v/>
      </c>
      <c r="AH4046" s="190" t="str">
        <f>IF(Y4046="","",IF(Y4046&lt;&gt;0,INT(5.74352*POWER((28.5-Y4046),1.92)),0))</f>
        <v/>
      </c>
      <c r="AI4046" s="190">
        <f>IF(Z4046&lt;&gt;0,INT(12.91*POWER((Z4046-4),1.1)),0)</f>
        <v>0</v>
      </c>
      <c r="AJ4046" s="190" t="str">
        <f>IF(AA4046="","",IF(AA4046&lt;&gt;0,INT(0.2797*POWER(((100*AA4046)),1.35)),0))</f>
        <v/>
      </c>
      <c r="AK4046" s="191" t="str">
        <f>IF(AB4046="","",IF(AB4046&lt;&gt;0,INT(100.14*POWER((AB4046-1),1.08)),0))</f>
        <v/>
      </c>
      <c r="AL4046" s="192">
        <f>COUNT(J4046,Q4046,T4046,X4046,Y4046,AA4046,AB4046)</f>
        <v>0</v>
      </c>
      <c r="AM4046" s="193" t="str">
        <f>IF(AL4046=0,"",SUM(AC4046:AK4046))</f>
        <v/>
      </c>
    </row>
    <row r="4047" spans="1:39" customFormat="1" outlineLevel="1">
      <c r="B4047" s="256"/>
      <c r="C4047" s="124" t="s">
        <v>65</v>
      </c>
      <c r="D4047" s="33"/>
      <c r="E4047" s="33"/>
      <c r="F4047" s="33"/>
      <c r="G4047" s="33"/>
      <c r="H4047" s="18"/>
      <c r="I4047" s="44"/>
      <c r="J4047" s="107" t="str">
        <f>IFERROR((J4044-J4046)/J4046*100%,"")</f>
        <v/>
      </c>
      <c r="K4047" s="107" t="str">
        <f t="shared" ref="K4047:T4047" si="17906">IFERROR((K4046-K4044)/K4046*100%,"")</f>
        <v/>
      </c>
      <c r="L4047" s="107" t="str">
        <f t="shared" si="17906"/>
        <v/>
      </c>
      <c r="M4047" s="107" t="str">
        <f t="shared" si="17906"/>
        <v/>
      </c>
      <c r="N4047" s="107" t="str">
        <f t="shared" si="17906"/>
        <v/>
      </c>
      <c r="O4047" s="107" t="str">
        <f t="shared" si="17906"/>
        <v/>
      </c>
      <c r="P4047" s="107" t="str">
        <f t="shared" si="17906"/>
        <v/>
      </c>
      <c r="Q4047" s="107" t="str">
        <f t="shared" si="17906"/>
        <v/>
      </c>
      <c r="R4047" s="107" t="str">
        <f t="shared" si="17906"/>
        <v/>
      </c>
      <c r="S4047" s="107" t="str">
        <f t="shared" si="17906"/>
        <v/>
      </c>
      <c r="T4047" s="107" t="str">
        <f t="shared" si="17906"/>
        <v/>
      </c>
      <c r="U4047" s="107" t="str">
        <f t="shared" ref="U4047" si="17907">IFERROR((U4046-U4045)/U4046*100%,"")</f>
        <v/>
      </c>
      <c r="V4047" s="107" t="str">
        <f>IFERROR((V4044-V4046)/V4046*100%,"")</f>
        <v/>
      </c>
      <c r="W4047" s="107" t="str">
        <f>IFERROR((W4044-W4046)/W4046*100%,"")</f>
        <v/>
      </c>
      <c r="X4047" s="107" t="str">
        <f>IFERROR((X4044-X4046)/X4046*100%,"")</f>
        <v/>
      </c>
      <c r="Y4047" s="107" t="str">
        <f>IFERROR((Y4044-Y4046)/Y4046*100%,"")</f>
        <v/>
      </c>
      <c r="Z4047" s="107" t="str">
        <f t="shared" ref="Z4047" si="17908">IFERROR((Z4046-Z4045)/Z4046*100%,"")</f>
        <v/>
      </c>
      <c r="AA4047" s="107" t="str">
        <f>IFERROR((AA4046-AA4044)/AA4046*100%,"")</f>
        <v/>
      </c>
      <c r="AB4047" s="107" t="str">
        <f>IFERROR((AB4046-AB4044)/AB4046*100%,"")</f>
        <v/>
      </c>
      <c r="AC4047" s="194" t="str">
        <f t="shared" ref="AC4047" si="17909">IFERROR((AC4046-AC4045)/AC4046*100%,"")</f>
        <v/>
      </c>
      <c r="AD4047" s="194" t="str">
        <f t="shared" ref="AD4047" si="17910">IFERROR((AD4046-AD4045)/AD4046*100%,"")</f>
        <v/>
      </c>
      <c r="AE4047" s="194" t="str">
        <f t="shared" ref="AE4047" si="17911">IFERROR((AE4046-AE4045)/AE4046*100%,"")</f>
        <v/>
      </c>
      <c r="AF4047" s="194" t="str">
        <f t="shared" ref="AF4047" si="17912">IFERROR((AF4046-AF4045)/AF4046*100%,"")</f>
        <v/>
      </c>
      <c r="AG4047" s="194" t="str">
        <f t="shared" ref="AG4047" si="17913">IFERROR((AG4046-AG4045)/AG4046*100%,"")</f>
        <v/>
      </c>
      <c r="AH4047" s="194" t="str">
        <f t="shared" ref="AH4047" si="17914">IFERROR((AH4046-AH4045)/AH4046*100%,"")</f>
        <v/>
      </c>
      <c r="AI4047" s="194" t="str">
        <f t="shared" ref="AI4047" si="17915">IFERROR((AI4046-AI4045)/AI4046*100%,"")</f>
        <v/>
      </c>
      <c r="AJ4047" s="194" t="str">
        <f t="shared" ref="AJ4047" si="17916">IFERROR((AJ4046-AJ4045)/AJ4046*100%,"")</f>
        <v/>
      </c>
      <c r="AK4047" s="194" t="str">
        <f t="shared" ref="AK4047" si="17917">IFERROR((AK4046-AK4045)/AK4046*100%,"")</f>
        <v/>
      </c>
      <c r="AL4047" s="194" t="str">
        <f t="shared" ref="AL4047" si="17918">IFERROR((AL4046-AL4045)/AL4046*100%,"")</f>
        <v/>
      </c>
      <c r="AM4047" s="227" t="str">
        <f>IFERROR((AM4046-AM4044)/AM4046*100%,"")</f>
        <v/>
      </c>
    </row>
    <row r="4048" spans="1:39" s="6" customFormat="1" outlineLevel="1">
      <c r="A4048" t="str">
        <f>B4031&amp;C4048</f>
        <v>Surname, Forename10</v>
      </c>
      <c r="B4048" s="256"/>
      <c r="C4048" s="125">
        <v>10</v>
      </c>
      <c r="D4048" s="33" t="s">
        <v>22</v>
      </c>
      <c r="E4048" s="33"/>
      <c r="F4048" s="33"/>
      <c r="G4048" s="33"/>
      <c r="H4048" s="18"/>
      <c r="I4048" s="44"/>
      <c r="J4048" s="34"/>
      <c r="K4048" s="34"/>
      <c r="L4048" s="34"/>
      <c r="M4048" s="34"/>
      <c r="N4048" s="34"/>
      <c r="O4048" s="34"/>
      <c r="P4048" s="34"/>
      <c r="Q4048" s="17" t="str">
        <f>IF(SUM(K4048:P4048)=0,"",SUM(K4048:P4048))</f>
        <v/>
      </c>
      <c r="R4048" s="94"/>
      <c r="S4048" s="94"/>
      <c r="T4048" s="17" t="str">
        <f>IF(SUM(R4048:S4048)=0,"",SUM(R4048:S4048))</f>
        <v/>
      </c>
      <c r="U4048" s="17"/>
      <c r="V4048" s="94"/>
      <c r="W4048" s="17"/>
      <c r="X4048" s="94" t="str">
        <f>IFERROR(AVERAGE(V4048:W4048),"")</f>
        <v/>
      </c>
      <c r="Y4048" s="17"/>
      <c r="Z4048" s="17"/>
      <c r="AA4048" s="71"/>
      <c r="AB4048" s="17"/>
      <c r="AC4048" s="190" t="str">
        <f>IF(J4048="","",IF(J4048&lt;&gt;0,INT(25.4347*POWER((18-J4048),1.81)),0))</f>
        <v/>
      </c>
      <c r="AD4048" s="190" t="str">
        <f>IFERROR(IF(Q4048&lt;&gt;0,INT(0.14354*POWER(((10*Q4048)-220),1.4)),0),"")</f>
        <v/>
      </c>
      <c r="AE4048" s="190" t="str">
        <f>IFERROR(IF(T4048&lt;&gt;0,INT(51.39*POWER((T4048-1.5),1.05)),0),"")</f>
        <v/>
      </c>
      <c r="AF4048" s="190">
        <f>IF(U4048&lt;&gt;0,INT(0.8465*POWER(((100*U4048)-75),1.42)),0)</f>
        <v>0</v>
      </c>
      <c r="AG4048" s="190" t="str">
        <f>IFERROR(IF(X4048&lt;&gt;0,INT(1.53775*POWER((82-X4048),1.81)),0),"")</f>
        <v/>
      </c>
      <c r="AH4048" s="190" t="str">
        <f>IF(Y4048="","",IF(Y4048&lt;&gt;0,INT(5.74352*POWER((28.5-Y4048),1.92)),0))</f>
        <v/>
      </c>
      <c r="AI4048" s="190">
        <f>IF(Z4048&lt;&gt;0,INT(12.91*POWER((Z4048-4),1.1)),0)</f>
        <v>0</v>
      </c>
      <c r="AJ4048" s="190" t="str">
        <f>IF(AA4048="","",IF(AA4048&lt;&gt;0,INT(0.2797*POWER(((100*AA4048)),1.35)),0))</f>
        <v/>
      </c>
      <c r="AK4048" s="191" t="str">
        <f>IF(AB4048="","",IF(AB4048&lt;&gt;0,INT(100.14*POWER((AB4048-1),1.08)),0))</f>
        <v/>
      </c>
      <c r="AL4048" s="192">
        <f>COUNT(J4048,Q4048,T4048,X4048,Y4048,AA4048,AB4048)</f>
        <v>0</v>
      </c>
      <c r="AM4048" s="193" t="str">
        <f>IF(AL4048=0,"",SUM(AC4048:AK4048))</f>
        <v/>
      </c>
    </row>
    <row r="4049" spans="1:39" s="6" customFormat="1" outlineLevel="1">
      <c r="A4049"/>
      <c r="B4049" s="257"/>
      <c r="C4049" s="126" t="s">
        <v>65</v>
      </c>
      <c r="D4049" s="33"/>
      <c r="E4049" s="33"/>
      <c r="F4049" s="33"/>
      <c r="G4049" s="33"/>
      <c r="H4049" s="18"/>
      <c r="I4049" s="44"/>
      <c r="J4049" s="107" t="str">
        <f>IFERROR((J4046-J4048)/J4048*100%,"")</f>
        <v/>
      </c>
      <c r="K4049" s="107" t="str">
        <f t="shared" ref="K4049:T4049" si="17919">IFERROR((K4048-K4046)/K4048*100%,"")</f>
        <v/>
      </c>
      <c r="L4049" s="107" t="str">
        <f t="shared" si="17919"/>
        <v/>
      </c>
      <c r="M4049" s="107" t="str">
        <f t="shared" si="17919"/>
        <v/>
      </c>
      <c r="N4049" s="107" t="str">
        <f t="shared" si="17919"/>
        <v/>
      </c>
      <c r="O4049" s="107" t="str">
        <f t="shared" si="17919"/>
        <v/>
      </c>
      <c r="P4049" s="107" t="str">
        <f t="shared" si="17919"/>
        <v/>
      </c>
      <c r="Q4049" s="107" t="str">
        <f t="shared" si="17919"/>
        <v/>
      </c>
      <c r="R4049" s="107" t="str">
        <f t="shared" si="17919"/>
        <v/>
      </c>
      <c r="S4049" s="107" t="str">
        <f t="shared" si="17919"/>
        <v/>
      </c>
      <c r="T4049" s="107" t="str">
        <f t="shared" si="17919"/>
        <v/>
      </c>
      <c r="U4049" s="107" t="str">
        <f t="shared" ref="U4049" si="17920">IFERROR((U4048-U4047)/U4048*100%,"")</f>
        <v/>
      </c>
      <c r="V4049" s="107" t="str">
        <f>IFERROR((V4046-V4048)/V4048*100%,"")</f>
        <v/>
      </c>
      <c r="W4049" s="107" t="str">
        <f>IFERROR((W4046-W4048)/W4048*100%,"")</f>
        <v/>
      </c>
      <c r="X4049" s="107" t="str">
        <f>IFERROR((X4046-X4048)/X4048*100%,"")</f>
        <v/>
      </c>
      <c r="Y4049" s="107" t="str">
        <f>IFERROR((Y4046-Y4048)/Y4048*100%,"")</f>
        <v/>
      </c>
      <c r="Z4049" s="107" t="str">
        <f t="shared" ref="Z4049" si="17921">IFERROR((Z4048-Z4047)/Z4048*100%,"")</f>
        <v/>
      </c>
      <c r="AA4049" s="107" t="str">
        <f>IFERROR((AA4048-AA4046)/AA4048*100%,"")</f>
        <v/>
      </c>
      <c r="AB4049" s="107" t="str">
        <f>IFERROR((AB4048-AB4046)/AB4048*100%,"")</f>
        <v/>
      </c>
      <c r="AC4049" s="194" t="str">
        <f t="shared" ref="AC4049" si="17922">IFERROR((AC4048-AC4047)/AC4048*100%,"")</f>
        <v/>
      </c>
      <c r="AD4049" s="194" t="str">
        <f t="shared" ref="AD4049" si="17923">IFERROR((AD4048-AD4047)/AD4048*100%,"")</f>
        <v/>
      </c>
      <c r="AE4049" s="194" t="str">
        <f t="shared" ref="AE4049" si="17924">IFERROR((AE4048-AE4047)/AE4048*100%,"")</f>
        <v/>
      </c>
      <c r="AF4049" s="194" t="str">
        <f t="shared" ref="AF4049" si="17925">IFERROR((AF4048-AF4047)/AF4048*100%,"")</f>
        <v/>
      </c>
      <c r="AG4049" s="194" t="str">
        <f t="shared" ref="AG4049" si="17926">IFERROR((AG4048-AG4047)/AG4048*100%,"")</f>
        <v/>
      </c>
      <c r="AH4049" s="194" t="str">
        <f t="shared" ref="AH4049" si="17927">IFERROR((AH4048-AH4047)/AH4048*100%,"")</f>
        <v/>
      </c>
      <c r="AI4049" s="194" t="str">
        <f t="shared" ref="AI4049" si="17928">IFERROR((AI4048-AI4047)/AI4048*100%,"")</f>
        <v/>
      </c>
      <c r="AJ4049" s="194" t="str">
        <f t="shared" ref="AJ4049" si="17929">IFERROR((AJ4048-AJ4047)/AJ4048*100%,"")</f>
        <v/>
      </c>
      <c r="AK4049" s="194" t="str">
        <f t="shared" ref="AK4049" si="17930">IFERROR((AK4048-AK4047)/AK4048*100%,"")</f>
        <v/>
      </c>
      <c r="AL4049" s="194" t="str">
        <f t="shared" ref="AL4049" si="17931">IFERROR((AL4048-AL4047)/AL4048*100%,"")</f>
        <v/>
      </c>
      <c r="AM4049" s="227" t="str">
        <f>IFERROR((AM4048-AM4046)/AM4048*100%,"")</f>
        <v/>
      </c>
    </row>
    <row r="4050" spans="1:39" s="45" customFormat="1" outlineLevel="1">
      <c r="B4050" s="115"/>
      <c r="C4050" s="32"/>
      <c r="D4050" s="33"/>
      <c r="E4050" s="33"/>
      <c r="F4050" s="33"/>
      <c r="G4050" s="33"/>
      <c r="H4050" s="18"/>
      <c r="I4050" s="44"/>
      <c r="J4050" s="34"/>
      <c r="K4050" s="34"/>
      <c r="L4050" s="34"/>
      <c r="M4050" s="34"/>
      <c r="N4050" s="34"/>
      <c r="O4050" s="34"/>
      <c r="P4050" s="34"/>
      <c r="Q4050" s="34"/>
      <c r="R4050" s="34"/>
      <c r="S4050" s="34"/>
      <c r="T4050" s="34"/>
      <c r="U4050" s="34"/>
      <c r="V4050" s="34"/>
      <c r="W4050" s="34"/>
      <c r="X4050" s="34"/>
      <c r="Y4050" s="34"/>
      <c r="Z4050" s="34"/>
      <c r="AA4050" s="34"/>
      <c r="AB4050" s="34"/>
      <c r="AC4050" s="195"/>
      <c r="AD4050" s="196"/>
      <c r="AE4050" s="196"/>
      <c r="AF4050" s="196"/>
      <c r="AG4050" s="196"/>
      <c r="AH4050" s="196"/>
      <c r="AI4050" s="196"/>
      <c r="AJ4050" s="196"/>
      <c r="AK4050" s="197"/>
      <c r="AL4050" s="196"/>
      <c r="AM4050" s="198"/>
    </row>
    <row r="4051" spans="1:39" s="6" customFormat="1" outlineLevel="1">
      <c r="B4051" s="116"/>
      <c r="C4051" s="35"/>
      <c r="D4051" s="36"/>
      <c r="E4051" s="36"/>
      <c r="F4051" s="36"/>
      <c r="G4051" s="36"/>
      <c r="H4051" s="37"/>
      <c r="I4051" s="38" t="s">
        <v>24</v>
      </c>
      <c r="J4051" s="21" t="e">
        <f>AVERAGE(J4031:J4032,J4034,J4036,J4038,J4040,J4042,J4044,J4046,J4048)</f>
        <v>#DIV/0!</v>
      </c>
      <c r="K4051" s="21" t="e">
        <f t="shared" ref="K4051:AB4051" si="17932">AVERAGE(K4031:K4032,K4034,K4036,K4038,K4040,K4042,K4044,K4046,K4048)</f>
        <v>#DIV/0!</v>
      </c>
      <c r="L4051" s="21" t="e">
        <f t="shared" si="17932"/>
        <v>#DIV/0!</v>
      </c>
      <c r="M4051" s="21" t="e">
        <f t="shared" si="17932"/>
        <v>#DIV/0!</v>
      </c>
      <c r="N4051" s="21" t="e">
        <f t="shared" si="17932"/>
        <v>#DIV/0!</v>
      </c>
      <c r="O4051" s="21" t="e">
        <f t="shared" si="17932"/>
        <v>#DIV/0!</v>
      </c>
      <c r="P4051" s="21" t="e">
        <f t="shared" si="17932"/>
        <v>#DIV/0!</v>
      </c>
      <c r="Q4051" s="21">
        <f t="shared" si="17932"/>
        <v>0</v>
      </c>
      <c r="R4051" s="21" t="e">
        <f t="shared" si="17932"/>
        <v>#DIV/0!</v>
      </c>
      <c r="S4051" s="21" t="e">
        <f t="shared" si="17932"/>
        <v>#DIV/0!</v>
      </c>
      <c r="T4051" s="21">
        <f t="shared" si="17932"/>
        <v>0</v>
      </c>
      <c r="U4051" s="21" t="e">
        <f t="shared" si="17932"/>
        <v>#DIV/0!</v>
      </c>
      <c r="V4051" s="21" t="e">
        <f t="shared" si="17932"/>
        <v>#DIV/0!</v>
      </c>
      <c r="W4051" s="21" t="e">
        <f t="shared" si="17932"/>
        <v>#DIV/0!</v>
      </c>
      <c r="X4051" s="21" t="e">
        <f t="shared" si="17932"/>
        <v>#DIV/0!</v>
      </c>
      <c r="Y4051" s="21" t="e">
        <f t="shared" si="17932"/>
        <v>#DIV/0!</v>
      </c>
      <c r="Z4051" s="21" t="e">
        <f t="shared" si="17932"/>
        <v>#DIV/0!</v>
      </c>
      <c r="AA4051" s="21" t="e">
        <f t="shared" si="17932"/>
        <v>#DIV/0!</v>
      </c>
      <c r="AB4051" s="21" t="e">
        <f t="shared" si="17932"/>
        <v>#DIV/0!</v>
      </c>
      <c r="AC4051" s="199"/>
      <c r="AD4051" s="200"/>
      <c r="AE4051" s="200"/>
      <c r="AF4051" s="200"/>
      <c r="AG4051" s="200"/>
      <c r="AH4051" s="200"/>
      <c r="AI4051" s="200"/>
      <c r="AJ4051" s="200"/>
      <c r="AK4051" s="201"/>
      <c r="AL4051" s="200"/>
      <c r="AM4051" s="202"/>
    </row>
    <row r="4052" spans="1:39" s="6" customFormat="1" outlineLevel="1">
      <c r="B4052" s="116"/>
      <c r="C4052" s="35"/>
      <c r="D4052" s="36"/>
      <c r="E4052" s="36"/>
      <c r="F4052" s="36"/>
      <c r="G4052" s="36"/>
      <c r="H4052" s="37"/>
      <c r="I4052" s="38" t="s">
        <v>26</v>
      </c>
      <c r="J4052" s="21">
        <f>MIN(J4031:J4032,J4034,J4036,J4038,J4040,J4042,J4044,J4046,J4048)</f>
        <v>0</v>
      </c>
      <c r="K4052" s="21">
        <f t="shared" ref="K4052:AB4052" si="17933">MIN(K4031:K4032,K4034,K4036,K4038,K4040,K4042,K4044,K4046,K4048)</f>
        <v>0</v>
      </c>
      <c r="L4052" s="21">
        <f t="shared" si="17933"/>
        <v>0</v>
      </c>
      <c r="M4052" s="21">
        <f t="shared" si="17933"/>
        <v>0</v>
      </c>
      <c r="N4052" s="21">
        <f t="shared" si="17933"/>
        <v>0</v>
      </c>
      <c r="O4052" s="21">
        <f t="shared" si="17933"/>
        <v>0</v>
      </c>
      <c r="P4052" s="21">
        <f t="shared" si="17933"/>
        <v>0</v>
      </c>
      <c r="Q4052" s="21">
        <f t="shared" si="17933"/>
        <v>0</v>
      </c>
      <c r="R4052" s="21">
        <f t="shared" si="17933"/>
        <v>0</v>
      </c>
      <c r="S4052" s="21">
        <f t="shared" si="17933"/>
        <v>0</v>
      </c>
      <c r="T4052" s="21">
        <f t="shared" si="17933"/>
        <v>0</v>
      </c>
      <c r="U4052" s="21">
        <f t="shared" si="17933"/>
        <v>0</v>
      </c>
      <c r="V4052" s="21">
        <f t="shared" si="17933"/>
        <v>0</v>
      </c>
      <c r="W4052" s="21">
        <f t="shared" si="17933"/>
        <v>0</v>
      </c>
      <c r="X4052" s="21" t="e">
        <f t="shared" si="17933"/>
        <v>#DIV/0!</v>
      </c>
      <c r="Y4052" s="21">
        <f t="shared" si="17933"/>
        <v>0</v>
      </c>
      <c r="Z4052" s="21">
        <f t="shared" si="17933"/>
        <v>0</v>
      </c>
      <c r="AA4052" s="21">
        <f t="shared" si="17933"/>
        <v>0</v>
      </c>
      <c r="AB4052" s="21">
        <f t="shared" si="17933"/>
        <v>0</v>
      </c>
      <c r="AC4052" s="199"/>
      <c r="AD4052" s="200"/>
      <c r="AE4052" s="200"/>
      <c r="AF4052" s="200"/>
      <c r="AG4052" s="200"/>
      <c r="AH4052" s="200"/>
      <c r="AI4052" s="200"/>
      <c r="AJ4052" s="200"/>
      <c r="AK4052" s="201"/>
      <c r="AL4052" s="200"/>
      <c r="AM4052" s="202"/>
    </row>
    <row r="4053" spans="1:39" s="6" customFormat="1" outlineLevel="1">
      <c r="B4053" s="116"/>
      <c r="C4053" s="35"/>
      <c r="D4053" s="36"/>
      <c r="E4053" s="36"/>
      <c r="F4053" s="36"/>
      <c r="G4053" s="36"/>
      <c r="H4053" s="37"/>
      <c r="I4053" s="38" t="s">
        <v>25</v>
      </c>
      <c r="J4053" s="21">
        <f>MAX(J4031:J4032,J4034,J4036,J4038,J4040,J4042,J4044,J4046,J4048)</f>
        <v>0</v>
      </c>
      <c r="K4053" s="21">
        <f t="shared" ref="K4053:AB4053" si="17934">MAX(K4031:K4032,K4034,K4036,K4038,K4040,K4042,K4044,K4046,K4048)</f>
        <v>0</v>
      </c>
      <c r="L4053" s="21">
        <f t="shared" si="17934"/>
        <v>0</v>
      </c>
      <c r="M4053" s="21">
        <f t="shared" si="17934"/>
        <v>0</v>
      </c>
      <c r="N4053" s="21">
        <f t="shared" si="17934"/>
        <v>0</v>
      </c>
      <c r="O4053" s="21">
        <f t="shared" si="17934"/>
        <v>0</v>
      </c>
      <c r="P4053" s="21">
        <f t="shared" si="17934"/>
        <v>0</v>
      </c>
      <c r="Q4053" s="21">
        <f t="shared" si="17934"/>
        <v>0</v>
      </c>
      <c r="R4053" s="21">
        <f t="shared" si="17934"/>
        <v>0</v>
      </c>
      <c r="S4053" s="21">
        <f t="shared" si="17934"/>
        <v>0</v>
      </c>
      <c r="T4053" s="21">
        <f t="shared" si="17934"/>
        <v>0</v>
      </c>
      <c r="U4053" s="21">
        <f t="shared" si="17934"/>
        <v>0</v>
      </c>
      <c r="V4053" s="21">
        <f t="shared" si="17934"/>
        <v>0</v>
      </c>
      <c r="W4053" s="21">
        <f t="shared" si="17934"/>
        <v>0</v>
      </c>
      <c r="X4053" s="21" t="e">
        <f t="shared" si="17934"/>
        <v>#DIV/0!</v>
      </c>
      <c r="Y4053" s="21">
        <f t="shared" si="17934"/>
        <v>0</v>
      </c>
      <c r="Z4053" s="21">
        <f t="shared" si="17934"/>
        <v>0</v>
      </c>
      <c r="AA4053" s="21">
        <f t="shared" si="17934"/>
        <v>0</v>
      </c>
      <c r="AB4053" s="21">
        <f t="shared" si="17934"/>
        <v>0</v>
      </c>
      <c r="AC4053" s="199"/>
      <c r="AD4053" s="200"/>
      <c r="AE4053" s="200"/>
      <c r="AF4053" s="200"/>
      <c r="AG4053" s="200"/>
      <c r="AH4053" s="200"/>
      <c r="AI4053" s="200"/>
      <c r="AJ4053" s="200"/>
      <c r="AK4053" s="201"/>
      <c r="AL4053" s="200"/>
      <c r="AM4053" s="202"/>
    </row>
    <row r="4054" spans="1:39" s="6" customFormat="1" outlineLevel="1">
      <c r="B4054" s="116"/>
      <c r="C4054" s="35"/>
      <c r="D4054" s="36"/>
      <c r="E4054" s="36"/>
      <c r="F4054" s="36"/>
      <c r="G4054" s="36"/>
      <c r="H4054" s="37"/>
      <c r="I4054" s="38"/>
      <c r="J4054" s="21"/>
      <c r="K4054" s="21"/>
      <c r="L4054" s="21"/>
      <c r="M4054" s="21"/>
      <c r="N4054" s="21"/>
      <c r="O4054" s="21"/>
      <c r="P4054" s="21"/>
      <c r="Q4054" s="21"/>
      <c r="R4054" s="21"/>
      <c r="S4054" s="21"/>
      <c r="T4054" s="21"/>
      <c r="U4054" s="21"/>
      <c r="V4054" s="21"/>
      <c r="W4054" s="21"/>
      <c r="X4054" s="21"/>
      <c r="Y4054" s="21"/>
      <c r="Z4054" s="21"/>
      <c r="AA4054" s="21"/>
      <c r="AB4054" s="21"/>
      <c r="AC4054" s="200"/>
      <c r="AD4054" s="200"/>
      <c r="AE4054" s="200"/>
      <c r="AF4054" s="200"/>
      <c r="AG4054" s="200"/>
      <c r="AH4054" s="200"/>
      <c r="AI4054" s="200"/>
      <c r="AJ4054" s="200"/>
      <c r="AK4054" s="200"/>
      <c r="AL4054" s="200"/>
      <c r="AM4054" s="202"/>
    </row>
    <row r="4055" spans="1:39" s="31" customFormat="1" ht="16.5" outlineLevel="1" thickBot="1">
      <c r="B4055" s="117"/>
      <c r="C4055" s="39"/>
      <c r="D4055" s="40"/>
      <c r="E4055" s="40"/>
      <c r="F4055" s="40"/>
      <c r="G4055" s="40"/>
      <c r="H4055" s="41"/>
      <c r="I4055" s="42"/>
      <c r="J4055" s="43"/>
      <c r="K4055" s="43"/>
      <c r="L4055" s="43"/>
      <c r="M4055" s="43"/>
      <c r="N4055" s="43"/>
      <c r="O4055" s="43"/>
      <c r="P4055" s="43"/>
      <c r="Q4055" s="43"/>
      <c r="R4055" s="43"/>
      <c r="S4055" s="43"/>
      <c r="T4055" s="43"/>
      <c r="U4055" s="43"/>
      <c r="V4055" s="43"/>
      <c r="W4055" s="43"/>
      <c r="X4055" s="43"/>
      <c r="Y4055" s="43"/>
      <c r="Z4055" s="43"/>
      <c r="AA4055" s="43"/>
      <c r="AB4055" s="43"/>
      <c r="AC4055" s="204"/>
      <c r="AD4055" s="204"/>
      <c r="AE4055" s="204"/>
      <c r="AF4055" s="204"/>
      <c r="AG4055" s="204"/>
      <c r="AH4055" s="204"/>
      <c r="AI4055" s="204"/>
      <c r="AJ4055" s="204"/>
      <c r="AK4055" s="204"/>
      <c r="AL4055" s="204"/>
      <c r="AM4055" s="205"/>
    </row>
  </sheetData>
  <mergeCells count="153">
    <mergeCell ref="V4:X4"/>
    <mergeCell ref="R4:T4"/>
    <mergeCell ref="K4:Q4"/>
    <mergeCell ref="B818:B836"/>
    <mergeCell ref="B845:B863"/>
    <mergeCell ref="B926:B944"/>
    <mergeCell ref="B872:B890"/>
    <mergeCell ref="B899:B917"/>
    <mergeCell ref="B953:B971"/>
    <mergeCell ref="B413:B431"/>
    <mergeCell ref="B440:B458"/>
    <mergeCell ref="B467:B485"/>
    <mergeCell ref="B494:B512"/>
    <mergeCell ref="B521:B539"/>
    <mergeCell ref="B8:B26"/>
    <mergeCell ref="B35:B53"/>
    <mergeCell ref="B62:B80"/>
    <mergeCell ref="B89:B107"/>
    <mergeCell ref="B116:B134"/>
    <mergeCell ref="B143:B161"/>
    <mergeCell ref="B170:B188"/>
    <mergeCell ref="B197:B215"/>
    <mergeCell ref="B224:B242"/>
    <mergeCell ref="B251:B269"/>
    <mergeCell ref="B278:B296"/>
    <mergeCell ref="B305:B323"/>
    <mergeCell ref="B332:B350"/>
    <mergeCell ref="B359:B377"/>
    <mergeCell ref="B386:B404"/>
    <mergeCell ref="B683:B701"/>
    <mergeCell ref="B710:B728"/>
    <mergeCell ref="B737:B755"/>
    <mergeCell ref="B764:B782"/>
    <mergeCell ref="B791:B809"/>
    <mergeCell ref="B548:B566"/>
    <mergeCell ref="B575:B593"/>
    <mergeCell ref="B602:B620"/>
    <mergeCell ref="B629:B647"/>
    <mergeCell ref="B656:B674"/>
    <mergeCell ref="B1142:B1160"/>
    <mergeCell ref="B1169:B1187"/>
    <mergeCell ref="B980:B998"/>
    <mergeCell ref="B1196:B1214"/>
    <mergeCell ref="B1223:B1241"/>
    <mergeCell ref="B1250:B1268"/>
    <mergeCell ref="B1007:B1025"/>
    <mergeCell ref="B1034:B1052"/>
    <mergeCell ref="B1061:B1079"/>
    <mergeCell ref="B1088:B1106"/>
    <mergeCell ref="B1115:B1133"/>
    <mergeCell ref="B1412:B1430"/>
    <mergeCell ref="B1439:B1457"/>
    <mergeCell ref="B1466:B1484"/>
    <mergeCell ref="B1493:B1511"/>
    <mergeCell ref="B1520:B1538"/>
    <mergeCell ref="B1277:B1295"/>
    <mergeCell ref="B1304:B1322"/>
    <mergeCell ref="B1331:B1349"/>
    <mergeCell ref="B1358:B1376"/>
    <mergeCell ref="B1385:B1403"/>
    <mergeCell ref="B1682:B1700"/>
    <mergeCell ref="B1709:B1727"/>
    <mergeCell ref="B1736:B1754"/>
    <mergeCell ref="B1763:B1781"/>
    <mergeCell ref="B1790:B1808"/>
    <mergeCell ref="B1547:B1565"/>
    <mergeCell ref="B1574:B1592"/>
    <mergeCell ref="B1601:B1619"/>
    <mergeCell ref="B1628:B1646"/>
    <mergeCell ref="B1655:B1673"/>
    <mergeCell ref="B1952:B1970"/>
    <mergeCell ref="B1979:B1997"/>
    <mergeCell ref="B2006:B2024"/>
    <mergeCell ref="B2033:B2051"/>
    <mergeCell ref="B2060:B2078"/>
    <mergeCell ref="B1817:B1835"/>
    <mergeCell ref="B1844:B1862"/>
    <mergeCell ref="B1871:B1889"/>
    <mergeCell ref="B1898:B1916"/>
    <mergeCell ref="B1925:B1943"/>
    <mergeCell ref="B2222:B2240"/>
    <mergeCell ref="B2249:B2267"/>
    <mergeCell ref="B2276:B2294"/>
    <mergeCell ref="B2303:B2321"/>
    <mergeCell ref="B2330:B2348"/>
    <mergeCell ref="B2087:B2105"/>
    <mergeCell ref="B2114:B2132"/>
    <mergeCell ref="B2141:B2159"/>
    <mergeCell ref="B2168:B2186"/>
    <mergeCell ref="B2195:B2213"/>
    <mergeCell ref="B2492:B2510"/>
    <mergeCell ref="B2519:B2537"/>
    <mergeCell ref="B2546:B2564"/>
    <mergeCell ref="B2573:B2591"/>
    <mergeCell ref="B2600:B2618"/>
    <mergeCell ref="B2357:B2375"/>
    <mergeCell ref="B2384:B2402"/>
    <mergeCell ref="B2411:B2429"/>
    <mergeCell ref="B2438:B2456"/>
    <mergeCell ref="B2465:B2483"/>
    <mergeCell ref="B2762:B2780"/>
    <mergeCell ref="B2789:B2807"/>
    <mergeCell ref="B2816:B2834"/>
    <mergeCell ref="B2843:B2861"/>
    <mergeCell ref="B2870:B2888"/>
    <mergeCell ref="B2627:B2645"/>
    <mergeCell ref="B2654:B2672"/>
    <mergeCell ref="B2681:B2699"/>
    <mergeCell ref="B2708:B2726"/>
    <mergeCell ref="B2735:B2753"/>
    <mergeCell ref="B3032:B3050"/>
    <mergeCell ref="B3059:B3077"/>
    <mergeCell ref="B3086:B3104"/>
    <mergeCell ref="B3113:B3131"/>
    <mergeCell ref="B3140:B3158"/>
    <mergeCell ref="B2897:B2915"/>
    <mergeCell ref="B2924:B2942"/>
    <mergeCell ref="B2951:B2969"/>
    <mergeCell ref="B2978:B2996"/>
    <mergeCell ref="B3005:B3023"/>
    <mergeCell ref="B3302:B3320"/>
    <mergeCell ref="B3329:B3347"/>
    <mergeCell ref="B3356:B3374"/>
    <mergeCell ref="B3383:B3401"/>
    <mergeCell ref="B3410:B3428"/>
    <mergeCell ref="B3167:B3185"/>
    <mergeCell ref="B3194:B3212"/>
    <mergeCell ref="B3221:B3239"/>
    <mergeCell ref="B3248:B3266"/>
    <mergeCell ref="B3275:B3293"/>
    <mergeCell ref="B3572:B3590"/>
    <mergeCell ref="B3599:B3617"/>
    <mergeCell ref="B3626:B3644"/>
    <mergeCell ref="B3653:B3671"/>
    <mergeCell ref="B3680:B3698"/>
    <mergeCell ref="B3437:B3455"/>
    <mergeCell ref="B3464:B3482"/>
    <mergeCell ref="B3491:B3509"/>
    <mergeCell ref="B3518:B3536"/>
    <mergeCell ref="B3545:B3563"/>
    <mergeCell ref="B3977:B3995"/>
    <mergeCell ref="B4004:B4022"/>
    <mergeCell ref="B4031:B4049"/>
    <mergeCell ref="B3842:B3860"/>
    <mergeCell ref="B3869:B3887"/>
    <mergeCell ref="B3896:B3914"/>
    <mergeCell ref="B3923:B3941"/>
    <mergeCell ref="B3950:B3968"/>
    <mergeCell ref="B3707:B3725"/>
    <mergeCell ref="B3734:B3752"/>
    <mergeCell ref="B3761:B3779"/>
    <mergeCell ref="B3788:B3806"/>
    <mergeCell ref="B3815:B3833"/>
  </mergeCells>
  <pageMargins left="0.75" right="0.75" top="1" bottom="1" header="0.5" footer="0.5"/>
  <pageSetup paperSize="9" orientation="portrait" horizontalDpi="4294967292" verticalDpi="4294967292"/>
  <ignoredErrors>
    <ignoredError sqref="AC8:AF8 H10:I10 H9:I9 AC9:AF9 H12:I12 H11:I11 H14:I14 H13:I13 H16:I16 H15:I15 H18:I18 H17:I17 H20:I20 H19:I19 H22:I22 H21:I21 H24:I24 H23:I23 H26:I26 H25:I25 AH8:AM8 AH9:AM9 Z10:AB10 L10:U10 J10:K10 J12:AB12 J14:AB14 J16:AB16 J18:AB18 J20:AB20 J22:AB22 J24:AB24 J4050:AM4054 V10:Y10 J26:AB34 J1683:AB4049 J1656:AB1681 J1629:AB1654 J1602:AB1627 J1575:AB1600 J1548:AB1573 J1521:AB1546 J1494:AB1519 J1467:AB1492 J1440:AB1465 J1413:AB1438 J1386:AB1411 J1359:AB1384 J1332:AB1357 J1305:AB1330 J1278:AB1303 J1251:AB1276 J1224:AB1249 J1197:AB1222 J1170:AB1195 J1143:AB1168 J1116:AB1141 J1089:AB1114 J1062:AB1087 J1035:AB1060 J1008:AB1033 J981:AB1006 J954:AB979 J927:AB952 J900:AB925 J873:AB898 J846:AB871 J819:AB844 J792:AB817 J765:AB790 J738:AB763 J711:AB736 J684:AB709 J657:AB682 J630:AB655 J603:AB628 J576:AB601 J549:AB574 J522:AB547 J495:AB520 J468:AB493 J441:AB466 J414:AB439 J387:AB412 J360:AB385 J333:AB358 J306:AB331 J279:AB304 J252:AB277 J225:AB250 J198:AB223 J171:AB196 J144:AB169 J117:AB142 J90:AB115 J63:AB88 J36:AB61" unlockedFormula="1"/>
    <ignoredError sqref="AG10:AH10 AJ10:AL10 AE10 AC10 AM25 AC26:AM4049 AC24:AM24 AC22:AM22 AC20:AM20 AC18:AM18 AC16:AM16 AC14:AM14 AE11 AC12:AM12 AC11:AD11 AC13:AM13 AC15:AM15 AC17:AM17 AC19:AM19 AC21:AM21 AC23:AM23 AC25:AL25 AM10 AD10 AI10 AF10 AF11:AM11" formula="1" unlockedFormula="1"/>
  </ignoredErrors>
  <extLst>
    <ext xmlns:x14="http://schemas.microsoft.com/office/spreadsheetml/2009/9/main" uri="{CCE6A557-97BC-4b89-ADB6-D9C93CAAB3DF}">
      <x14:dataValidations xmlns:xm="http://schemas.microsoft.com/office/excel/2006/main" count="1">
        <x14:dataValidation type="list" allowBlank="1" showInputMessage="1" showErrorMessage="1">
          <x14:formula1>
            <xm:f>Sheet2!$B$4:$B$6</xm:f>
          </x14:formula1>
          <xm:sqref>D62:D85 D89:D112 D116:D139 D143:D166 D170:D193 D197:D220 D224:D247 D251:D274 D278:D301 D305:D328 D332:D355 D359:D382 D386:D409 D413:D436 D440:D463 D467:D490 D494:D517 D521:D544 D548:D571 D575:D598 D602:D625 D629:D652 D656:D679 D683:D706 D710:D733 D737:D760 D764:D787 D4031:D4054 D791:D814 D818:D841 D845:D868 D872:D895 D899:D922 D926:D949 D953:D976 D980:D1003 D1007:D1030 D1034:D1057 D1061:D1084 D1088:D1111 D1115:D1138 D1142:D1165 D1169:D1192 D1196:D1219 D1223:D1246 D1250:D1273 D1277:D1300 D1304:D1327 D1331:D1354 D1358:D1381 D1385:D1408 D1412:D1435 D1439:D1462 D1466:D1489 D1493:D1516 D1520:D1543 D1547:D1570 D1574:D1597 D1601:D1624 D1628:D1651 D1655:D1678 D1682:D1705 D1709:D1732 D1736:D1759 D1763:D1786 D1790:D1813 D1817:D1840 D1844:D1867 D1871:D1894 D1898:D1921 D1925:D1948 D1952:D1975 D1979:D2002 D2006:D2029 D2033:D2056 D2060:D2083 D2087:D2110 D2114:D2137 D2141:D2164 D2168:D2191 D2195:D2218 D2222:D2245 D2249:D2272 D2276:D2299 D2303:D2326 D2330:D2353 D2357:D2380 D2384:D2407 D2411:D2434 D2438:D2461 D2465:D2488 D2492:D2515 D2519:D2542 D2546:D2569 D2573:D2596 D2600:D2623 D2627:D2650 D2654:D2677 D2681:D2704 D2708:D2731 D2735:D2758 D2762:D2785 D2789:D2812 D2816:D2839 D2843:D2866 D2870:D2893 D2897:D2920 D2924:D2947 D2951:D2974 D2978:D3001 D3005:D3028 D3032:D3055 D3059:D3082 D3086:D3109 D3113:D3136 D3140:D3163 D3167:D3190 D3194:D3217 D3221:D3244 D3248:D3271 D3275:D3298 D3302:D3325 D3329:D3352 D3356:D3379 D3383:D3406 D3410:D3433 D3437:D3460 D3464:D3487 D3491:D3514 D3518:D3541 D3626:D3649 D3599:D3622 D3545:D3568 D3653:D3676 D3680:D3703 D3707:D3730 D3734:D3757 D3761:D3784 D3788:D3811 D3815:D3838 D3896:D3919 D3842:D3865 D3869:D3892 D3923:D3946 D3950:D3973 D3977:D4000 D4004:D4027 D3572:D3595 D8:D31 D35:D58</xm:sqref>
        </x14:dataValidation>
      </x14:dataValidations>
    </ex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sheetPr codeName="Sheet4" enableFormatConditionsCalculation="0">
    <tabColor rgb="FFFFFF00"/>
    <pageSetUpPr fitToPage="1"/>
  </sheetPr>
  <dimension ref="A1:AH71"/>
  <sheetViews>
    <sheetView zoomScale="80" zoomScaleNormal="80" zoomScaleSheetLayoutView="40" zoomScalePageLayoutView="80" workbookViewId="0">
      <selection activeCell="A7" sqref="A7:A25"/>
    </sheetView>
  </sheetViews>
  <sheetFormatPr defaultColWidth="11.125" defaultRowHeight="15.75"/>
  <cols>
    <col min="1" max="1" width="48.875" style="2" customWidth="1"/>
    <col min="2" max="2" width="16.5" style="2" customWidth="1"/>
    <col min="3" max="3" width="11.125" style="2"/>
    <col min="4" max="4" width="8.5" style="2" customWidth="1"/>
    <col min="5" max="6" width="8.625" style="2" customWidth="1"/>
    <col min="7" max="7" width="13.875" style="213" bestFit="1" customWidth="1"/>
    <col min="8" max="8" width="16.125" style="2" bestFit="1" customWidth="1"/>
    <col min="9" max="9" width="12.375" style="2" bestFit="1" customWidth="1"/>
    <col min="10" max="15" width="12.375" style="2" customWidth="1"/>
    <col min="26" max="26" width="12.375" bestFit="1" customWidth="1"/>
    <col min="27" max="27" width="10.875" customWidth="1"/>
    <col min="33" max="33" width="11.5" bestFit="1" customWidth="1"/>
    <col min="34" max="34" width="11.125" customWidth="1"/>
  </cols>
  <sheetData>
    <row r="1" spans="1:34" s="2" customFormat="1" ht="51" customHeight="1">
      <c r="A1" s="47" t="s">
        <v>30</v>
      </c>
      <c r="B1" s="47"/>
      <c r="C1" s="47"/>
      <c r="D1" s="47"/>
      <c r="E1" s="47"/>
      <c r="F1" s="47"/>
      <c r="G1" s="102"/>
      <c r="H1" s="48"/>
      <c r="I1" s="48"/>
      <c r="J1" s="48"/>
      <c r="K1" s="48"/>
      <c r="L1" s="48"/>
      <c r="M1" s="48"/>
      <c r="N1" s="48"/>
      <c r="O1" s="48"/>
      <c r="P1" s="49"/>
      <c r="Q1" s="49"/>
      <c r="R1" s="49"/>
      <c r="S1" s="49"/>
      <c r="T1" s="49"/>
      <c r="U1" s="49"/>
      <c r="V1" s="50"/>
      <c r="W1" s="49"/>
      <c r="X1" s="51"/>
      <c r="Y1" s="50"/>
      <c r="Z1" s="49"/>
      <c r="AA1" s="49"/>
      <c r="AB1" s="49"/>
      <c r="AC1" s="49"/>
      <c r="AD1" s="49"/>
      <c r="AE1" s="49"/>
      <c r="AF1" s="49"/>
      <c r="AG1" s="49"/>
      <c r="AH1" s="50"/>
    </row>
    <row r="2" spans="1:34" s="2" customFormat="1" ht="35.1" customHeight="1">
      <c r="A2" s="47">
        <f>'Data Entry'!D2</f>
        <v>0</v>
      </c>
      <c r="B2" s="47"/>
      <c r="C2" s="47"/>
      <c r="D2" s="47"/>
      <c r="E2" s="47"/>
      <c r="F2" s="47"/>
      <c r="G2" s="102"/>
      <c r="H2" s="48"/>
      <c r="I2" s="48"/>
      <c r="J2" s="48"/>
      <c r="K2" s="48"/>
      <c r="L2" s="48"/>
      <c r="M2" s="48"/>
      <c r="N2" s="48"/>
      <c r="O2" s="48"/>
      <c r="P2" s="49"/>
      <c r="Q2" s="49"/>
      <c r="R2" s="49"/>
      <c r="S2" s="49"/>
      <c r="T2" s="49"/>
      <c r="U2" s="49"/>
      <c r="V2" s="50"/>
      <c r="W2" s="49"/>
      <c r="X2" s="51"/>
      <c r="Y2" s="50"/>
      <c r="Z2" s="49"/>
      <c r="AA2" s="49"/>
      <c r="AB2" s="49"/>
      <c r="AC2" s="49"/>
      <c r="AD2" s="49"/>
      <c r="AE2" s="49"/>
      <c r="AF2" s="49"/>
      <c r="AG2" s="49"/>
      <c r="AH2" s="50"/>
    </row>
    <row r="3" spans="1:34" s="2" customFormat="1" ht="45" customHeight="1">
      <c r="A3" s="52" t="s">
        <v>0</v>
      </c>
      <c r="B3" s="53" t="s">
        <v>27</v>
      </c>
      <c r="C3" s="53" t="s">
        <v>20</v>
      </c>
      <c r="D3" s="53" t="s">
        <v>64</v>
      </c>
      <c r="E3" s="100" t="s">
        <v>90</v>
      </c>
      <c r="F3" s="100" t="s">
        <v>91</v>
      </c>
      <c r="G3" s="53" t="s">
        <v>1</v>
      </c>
      <c r="H3" s="53" t="s">
        <v>2</v>
      </c>
      <c r="I3" s="53" t="s">
        <v>3</v>
      </c>
      <c r="J3" s="264" t="s">
        <v>4</v>
      </c>
      <c r="K3" s="265"/>
      <c r="L3" s="265"/>
      <c r="M3" s="265"/>
      <c r="N3" s="265"/>
      <c r="O3" s="265"/>
      <c r="P3" s="266"/>
      <c r="Q3" s="264" t="s">
        <v>7</v>
      </c>
      <c r="R3" s="265"/>
      <c r="S3" s="266"/>
      <c r="T3" s="264" t="s">
        <v>16</v>
      </c>
      <c r="U3" s="265"/>
      <c r="V3" s="266"/>
      <c r="W3" s="53" t="s">
        <v>5</v>
      </c>
      <c r="X3" s="53" t="s">
        <v>17</v>
      </c>
      <c r="Y3" s="53" t="s">
        <v>15</v>
      </c>
      <c r="Z3" s="54" t="s">
        <v>3</v>
      </c>
      <c r="AA3" s="54" t="s">
        <v>4</v>
      </c>
      <c r="AB3" s="54" t="s">
        <v>7</v>
      </c>
      <c r="AC3" s="54" t="s">
        <v>16</v>
      </c>
      <c r="AD3" s="54" t="s">
        <v>5</v>
      </c>
      <c r="AE3" s="54" t="s">
        <v>17</v>
      </c>
      <c r="AF3" s="55" t="s">
        <v>15</v>
      </c>
      <c r="AG3" s="56" t="s">
        <v>11</v>
      </c>
      <c r="AH3" s="57" t="s">
        <v>10</v>
      </c>
    </row>
    <row r="4" spans="1:34" s="216" customFormat="1" ht="42" customHeight="1" thickBot="1">
      <c r="A4" s="78" t="s">
        <v>23</v>
      </c>
      <c r="B4" s="79"/>
      <c r="C4" s="80" t="s">
        <v>21</v>
      </c>
      <c r="D4" s="80"/>
      <c r="E4" s="80"/>
      <c r="F4" s="80"/>
      <c r="G4" s="80"/>
      <c r="H4" s="80" t="s">
        <v>18</v>
      </c>
      <c r="I4" s="77" t="s">
        <v>66</v>
      </c>
      <c r="J4" s="98" t="s">
        <v>57</v>
      </c>
      <c r="K4" s="98" t="s">
        <v>58</v>
      </c>
      <c r="L4" s="98" t="s">
        <v>59</v>
      </c>
      <c r="M4" s="98" t="s">
        <v>60</v>
      </c>
      <c r="N4" s="98" t="s">
        <v>61</v>
      </c>
      <c r="O4" s="99" t="s">
        <v>62</v>
      </c>
      <c r="P4" s="77" t="s">
        <v>63</v>
      </c>
      <c r="Q4" s="77" t="s">
        <v>55</v>
      </c>
      <c r="R4" s="77" t="s">
        <v>56</v>
      </c>
      <c r="S4" s="77" t="s">
        <v>52</v>
      </c>
      <c r="T4" s="77" t="s">
        <v>50</v>
      </c>
      <c r="U4" s="77" t="s">
        <v>51</v>
      </c>
      <c r="V4" s="77" t="s">
        <v>53</v>
      </c>
      <c r="W4" s="80" t="s">
        <v>13</v>
      </c>
      <c r="X4" s="80" t="s">
        <v>14</v>
      </c>
      <c r="Y4" s="80" t="s">
        <v>14</v>
      </c>
      <c r="Z4" s="81"/>
      <c r="AA4" s="81"/>
      <c r="AB4" s="81"/>
      <c r="AC4" s="82"/>
      <c r="AD4" s="81"/>
      <c r="AE4" s="81"/>
      <c r="AF4" s="81"/>
      <c r="AG4" s="81"/>
      <c r="AH4" s="81"/>
    </row>
    <row r="5" spans="1:34" s="2" customFormat="1" ht="16.5" thickTop="1">
      <c r="A5" s="58"/>
      <c r="B5" s="59"/>
      <c r="C5" s="60"/>
      <c r="D5" s="60"/>
      <c r="E5" s="60"/>
      <c r="F5" s="60"/>
      <c r="G5" s="60"/>
      <c r="H5" s="60"/>
      <c r="I5" s="60"/>
      <c r="J5" s="60"/>
      <c r="K5" s="60"/>
      <c r="L5" s="60"/>
      <c r="M5" s="60"/>
      <c r="N5" s="60"/>
      <c r="O5" s="60"/>
      <c r="P5" s="60"/>
      <c r="Q5" s="60"/>
      <c r="R5" s="60"/>
      <c r="S5" s="60"/>
      <c r="T5" s="60"/>
      <c r="U5" s="60"/>
      <c r="V5" s="61"/>
      <c r="W5" s="60"/>
      <c r="X5" s="60"/>
      <c r="Y5" s="60"/>
      <c r="Z5" s="62"/>
      <c r="AA5" s="62"/>
      <c r="AB5" s="62"/>
      <c r="AC5" s="63"/>
      <c r="AD5" s="62"/>
      <c r="AE5" s="62"/>
      <c r="AF5" s="64"/>
      <c r="AG5" s="65"/>
      <c r="AH5" s="66"/>
    </row>
    <row r="6" spans="1:34" s="2" customFormat="1">
      <c r="A6" s="74" t="s">
        <v>49</v>
      </c>
      <c r="B6" s="59"/>
      <c r="C6" s="60"/>
      <c r="D6" s="60"/>
      <c r="E6" s="60"/>
      <c r="F6" s="60"/>
      <c r="G6" s="60"/>
      <c r="H6" s="60"/>
      <c r="I6" s="60"/>
      <c r="J6" s="60"/>
      <c r="K6" s="60"/>
      <c r="L6" s="60"/>
      <c r="M6" s="60"/>
      <c r="N6" s="60"/>
      <c r="O6" s="60"/>
      <c r="P6" s="60"/>
      <c r="Q6" s="60"/>
      <c r="R6" s="60"/>
      <c r="S6" s="60"/>
      <c r="T6" s="60"/>
      <c r="U6" s="60"/>
      <c r="V6" s="61"/>
      <c r="W6" s="60"/>
      <c r="X6" s="60"/>
      <c r="Y6" s="60"/>
      <c r="Z6" s="62"/>
      <c r="AA6" s="62"/>
      <c r="AB6" s="62"/>
      <c r="AC6" s="63"/>
      <c r="AD6" s="62"/>
      <c r="AE6" s="62"/>
      <c r="AF6" s="64"/>
      <c r="AG6" s="65"/>
      <c r="AH6" s="66"/>
    </row>
    <row r="7" spans="1:34" s="2" customFormat="1">
      <c r="A7" s="267" t="s">
        <v>140</v>
      </c>
      <c r="B7" s="148">
        <v>1</v>
      </c>
      <c r="C7" s="149" t="e">
        <f>IF(VLOOKUP($A$7&amp;$B7,'Data Entry'!$A:$AM,4,FALSE)="","",VLOOKUP($A$7&amp;$B7,'Data Entry'!$A:$AM,4,FALSE))</f>
        <v>#N/A</v>
      </c>
      <c r="D7" s="149" t="e">
        <f>IF(VLOOKUP($A$7&amp;$B7,'Data Entry'!$A:$AM,5,FALSE)="","",VLOOKUP($A$7&amp;$B7,'Data Entry'!$A:$AM,5,FALSE))</f>
        <v>#N/A</v>
      </c>
      <c r="E7" s="149" t="e">
        <f>IF(VLOOKUP($A$7&amp;$B7,'Data Entry'!$A:$AM,6,FALSE)="","",VLOOKUP($A$7&amp;$B7,'Data Entry'!$A:$AM,6,FALSE))</f>
        <v>#N/A</v>
      </c>
      <c r="F7" s="149" t="e">
        <f>IF(VLOOKUP($A$7&amp;$B7,'Data Entry'!$A:$AM,7,FALSE)="","",VLOOKUP($A$7&amp;$B7,'Data Entry'!$A:$AM,7,FALSE))</f>
        <v>#N/A</v>
      </c>
      <c r="G7" s="149" t="e">
        <f>IF(VLOOKUP($A$7&amp;$B7,'Data Entry'!$A:$AM,8,FALSE)="","",VLOOKUP($A$7&amp;$B7,'Data Entry'!$A:$AM,8,FALSE))</f>
        <v>#N/A</v>
      </c>
      <c r="H7" s="149" t="e">
        <f>IF(VLOOKUP($A$7&amp;$B7,'Data Entry'!$A:$AM,9,FALSE)="","",VLOOKUP($A$7&amp;$B7,'Data Entry'!$A:$AM,9,FALSE))</f>
        <v>#N/A</v>
      </c>
      <c r="I7" s="149" t="e">
        <f>IF(VLOOKUP($A$7&amp;$B7,'Data Entry'!$A:$AM,10,FALSE)="","",VLOOKUP($A$7&amp;$B7,'Data Entry'!$A:$AM,10,FALSE))</f>
        <v>#N/A</v>
      </c>
      <c r="J7" s="149" t="e">
        <f>IF(VLOOKUP($A$7&amp;$B7,'Data Entry'!$A:$AM,11,FALSE)="","",VLOOKUP($A$7&amp;$B7,'Data Entry'!$A:$AM,11,FALSE))</f>
        <v>#N/A</v>
      </c>
      <c r="K7" s="149" t="e">
        <f>IF(VLOOKUP($A$7&amp;$B7,'Data Entry'!$A:$AM,12,FALSE)="","",VLOOKUP($A$7&amp;$B7,'Data Entry'!$A:$AM,12,FALSE))</f>
        <v>#N/A</v>
      </c>
      <c r="L7" s="149" t="e">
        <f>IF(VLOOKUP($A$7&amp;$B7,'Data Entry'!$A:$AM,13,FALSE)="","",VLOOKUP($A$7&amp;$B7,'Data Entry'!$A:$AM,13,FALSE))</f>
        <v>#N/A</v>
      </c>
      <c r="M7" s="149" t="e">
        <f>IF(VLOOKUP($A$7&amp;$B7,'Data Entry'!$A:$AM,14,FALSE)="","",VLOOKUP($A$7&amp;$B7,'Data Entry'!$A:$AM,14,FALSE))</f>
        <v>#N/A</v>
      </c>
      <c r="N7" s="149" t="e">
        <f>IF(VLOOKUP($A$7&amp;$B7,'Data Entry'!$A:$AM,15,FALSE)="","",VLOOKUP($A$7&amp;$B7,'Data Entry'!$A:$AM,15,FALSE))</f>
        <v>#N/A</v>
      </c>
      <c r="O7" s="149" t="e">
        <f>IF(VLOOKUP($A$7&amp;$B7,'Data Entry'!$A:$AM,16,FALSE)="","",VLOOKUP($A$7&amp;$B7,'Data Entry'!$A:$AM,16,FALSE))</f>
        <v>#N/A</v>
      </c>
      <c r="P7" s="149" t="e">
        <f>IF(VLOOKUP($A$7&amp;$B7,'Data Entry'!$A:$AM,17,FALSE)="","",VLOOKUP($A$7&amp;$B7,'Data Entry'!$A:$AM,17,FALSE))</f>
        <v>#N/A</v>
      </c>
      <c r="Q7" s="149" t="e">
        <f>IF(VLOOKUP($A$7&amp;$B7,'Data Entry'!$A:$AM,18,FALSE)="","",VLOOKUP($A$7&amp;$B7,'Data Entry'!$A:$AM,18,FALSE))</f>
        <v>#N/A</v>
      </c>
      <c r="R7" s="149" t="e">
        <f>IF(VLOOKUP($A$7&amp;$B7,'Data Entry'!$A:$AM,19,FALSE)="","",VLOOKUP($A$7&amp;$B7,'Data Entry'!$A:$AM,19,FALSE))</f>
        <v>#N/A</v>
      </c>
      <c r="S7" s="149" t="e">
        <f>IF(VLOOKUP($A$7&amp;$B7,'Data Entry'!$A:$AM,20,FALSE)="","",VLOOKUP($A$7&amp;$B7,'Data Entry'!$A:$AM,20,FALSE))</f>
        <v>#N/A</v>
      </c>
      <c r="T7" s="149" t="e">
        <f>IF(VLOOKUP($A$7&amp;$B7,'Data Entry'!$A:$AM,22,FALSE)="","",VLOOKUP($A$7&amp;$B7,'Data Entry'!$A:$AM,22,FALSE))</f>
        <v>#N/A</v>
      </c>
      <c r="U7" s="149" t="e">
        <f>IF(VLOOKUP($A$7&amp;$B7,'Data Entry'!$A:$AM,23,FALSE)="","",VLOOKUP($A$7&amp;$B7,'Data Entry'!$A:$AM,23,FALSE))</f>
        <v>#N/A</v>
      </c>
      <c r="V7" s="149" t="e">
        <f>IF(VLOOKUP($A$7&amp;$B7,'Data Entry'!$A:$AM,24,FALSE)="","",VLOOKUP($A$7&amp;$B7,'Data Entry'!$A:$AM,24,FALSE))</f>
        <v>#N/A</v>
      </c>
      <c r="W7" s="149" t="e">
        <f>IF(VLOOKUP($A$7&amp;$B7,'Data Entry'!$A:$AM,25,FALSE)="","",VLOOKUP($A$7&amp;$B7,'Data Entry'!$A:$AM,25,FALSE))</f>
        <v>#N/A</v>
      </c>
      <c r="X7" s="149" t="e">
        <f>IF(VLOOKUP($A$7&amp;$B7,'Data Entry'!$A:$AM,27,FALSE)="","",VLOOKUP($A$7&amp;$B7,'Data Entry'!$A:$AM,27,FALSE))</f>
        <v>#N/A</v>
      </c>
      <c r="Y7" s="149" t="e">
        <f>IF(VLOOKUP($A$7&amp;$B7,'Data Entry'!$A:$AM,28,FALSE)="","",VLOOKUP($A$7&amp;$B7,'Data Entry'!$A:$AM,28,FALSE))</f>
        <v>#N/A</v>
      </c>
      <c r="Z7" s="150" t="e">
        <f>IF(VLOOKUP($A$7&amp;$B7,'Data Entry'!$A:$AM,29,FALSE)="","",VLOOKUP($A$7&amp;$B7,'Data Entry'!$A:$AM,29,FALSE))</f>
        <v>#N/A</v>
      </c>
      <c r="AA7" s="150" t="e">
        <f>IF(VLOOKUP($A$7&amp;$B7,'Data Entry'!$A:$AM,30,FALSE)="","",VLOOKUP($A$7&amp;$B7,'Data Entry'!$A:$AM,30,FALSE))</f>
        <v>#N/A</v>
      </c>
      <c r="AB7" s="150" t="e">
        <f>IF(VLOOKUP($A$7&amp;$B7,'Data Entry'!$A:$AM,31,FALSE)="","",VLOOKUP($A$7&amp;$B7,'Data Entry'!$A:$AM,31,FALSE))</f>
        <v>#N/A</v>
      </c>
      <c r="AC7" s="150" t="e">
        <f>IF(VLOOKUP($A$7&amp;$B7,'Data Entry'!$A:$AM,33,FALSE)="","",VLOOKUP($A$7&amp;$B7,'Data Entry'!$A:$AM,33,FALSE))</f>
        <v>#N/A</v>
      </c>
      <c r="AD7" s="150" t="e">
        <f>IF(VLOOKUP($A$7&amp;$B7,'Data Entry'!$A:$AM,34,FALSE)="","",VLOOKUP($A$7&amp;$B7,'Data Entry'!$A:$AM,34,FALSE))</f>
        <v>#N/A</v>
      </c>
      <c r="AE7" s="150" t="e">
        <f>IF(VLOOKUP($A$7&amp;$B7,'Data Entry'!$A:$AM,36,FALSE)="","",VLOOKUP($A$7&amp;$B7,'Data Entry'!$A:$AM,36,FALSE))</f>
        <v>#N/A</v>
      </c>
      <c r="AF7" s="150" t="e">
        <f>IF(VLOOKUP($A$7&amp;$B7,'Data Entry'!$A:$AM,37,FALSE)="","",VLOOKUP($A$7&amp;$B7,'Data Entry'!$A:$AM,37,FALSE))</f>
        <v>#N/A</v>
      </c>
      <c r="AG7" s="150" t="e">
        <f>IF(VLOOKUP($A$7&amp;$B7,'Data Entry'!$A:$AM,38,FALSE)="","",VLOOKUP($A$7&amp;$B7,'Data Entry'!$A:$AM,38,FALSE))</f>
        <v>#N/A</v>
      </c>
      <c r="AH7" s="150" t="e">
        <f>IF(VLOOKUP($A$7&amp;$B7,'Data Entry'!$A:$AM,39,FALSE)="","",VLOOKUP($A$7&amp;$B7,'Data Entry'!$A:$AM,39,FALSE))</f>
        <v>#N/A</v>
      </c>
    </row>
    <row r="8" spans="1:34" s="2" customFormat="1">
      <c r="A8" s="268"/>
      <c r="B8" s="148">
        <v>2</v>
      </c>
      <c r="C8" s="149" t="e">
        <f>IF(VLOOKUP($A$7&amp;$B8,'Data Entry'!$A:$AM,4,FALSE)="","",VLOOKUP($A$7&amp;$B8,'Data Entry'!$A:$AM,4,FALSE))</f>
        <v>#N/A</v>
      </c>
      <c r="D8" s="149" t="e">
        <f>IF(VLOOKUP($A$7&amp;$B8,'Data Entry'!$A:$AM,5,FALSE)="","",VLOOKUP($A$7&amp;$B8,'Data Entry'!$A:$AM,5,FALSE))</f>
        <v>#N/A</v>
      </c>
      <c r="E8" s="149" t="e">
        <f>IF(VLOOKUP($A$7&amp;$B8,'Data Entry'!$A:$AM,6,FALSE)="","",VLOOKUP($A$7&amp;$B8,'Data Entry'!$A:$AM,6,FALSE))</f>
        <v>#N/A</v>
      </c>
      <c r="F8" s="149" t="e">
        <f>IF(VLOOKUP($A$7&amp;$B8,'Data Entry'!$A:$AM,7,FALSE)="","",VLOOKUP($A$7&amp;$B8,'Data Entry'!$A:$AM,7,FALSE))</f>
        <v>#N/A</v>
      </c>
      <c r="G8" s="149" t="e">
        <f>IF(VLOOKUP($A$7&amp;$B8,'Data Entry'!$A:$AM,8,FALSE)="","",VLOOKUP($A$7&amp;$B8,'Data Entry'!$A:$AM,8,FALSE))</f>
        <v>#N/A</v>
      </c>
      <c r="H8" s="149" t="e">
        <f>IF(VLOOKUP($A$7&amp;$B8,'Data Entry'!$A:$AM,9,FALSE)="","",VLOOKUP($A$7&amp;$B8,'Data Entry'!$A:$AM,9,FALSE))</f>
        <v>#N/A</v>
      </c>
      <c r="I8" s="149" t="e">
        <f>IF(VLOOKUP($A$7&amp;$B8,'Data Entry'!$A:$AM,10,FALSE)="","",VLOOKUP($A$7&amp;$B8,'Data Entry'!$A:$AM,10,FALSE))</f>
        <v>#N/A</v>
      </c>
      <c r="J8" s="149" t="e">
        <f>IF(VLOOKUP($A$7&amp;$B8,'Data Entry'!$A:$AM,11,FALSE)="","",VLOOKUP($A$7&amp;$B8,'Data Entry'!$A:$AM,11,FALSE))</f>
        <v>#N/A</v>
      </c>
      <c r="K8" s="149" t="e">
        <f>IF(VLOOKUP($A$7&amp;$B8,'Data Entry'!$A:$AM,12,FALSE)="","",VLOOKUP($A$7&amp;$B8,'Data Entry'!$A:$AM,12,FALSE))</f>
        <v>#N/A</v>
      </c>
      <c r="L8" s="149" t="e">
        <f>IF(VLOOKUP($A$7&amp;$B8,'Data Entry'!$A:$AM,13,FALSE)="","",VLOOKUP($A$7&amp;$B8,'Data Entry'!$A:$AM,13,FALSE))</f>
        <v>#N/A</v>
      </c>
      <c r="M8" s="149" t="e">
        <f>IF(VLOOKUP($A$7&amp;$B8,'Data Entry'!$A:$AM,14,FALSE)="","",VLOOKUP($A$7&amp;$B8,'Data Entry'!$A:$AM,14,FALSE))</f>
        <v>#N/A</v>
      </c>
      <c r="N8" s="149" t="e">
        <f>IF(VLOOKUP($A$7&amp;$B8,'Data Entry'!$A:$AM,15,FALSE)="","",VLOOKUP($A$7&amp;$B8,'Data Entry'!$A:$AM,15,FALSE))</f>
        <v>#N/A</v>
      </c>
      <c r="O8" s="149" t="e">
        <f>IF(VLOOKUP($A$7&amp;$B8,'Data Entry'!$A:$AM,16,FALSE)="","",VLOOKUP($A$7&amp;$B8,'Data Entry'!$A:$AM,16,FALSE))</f>
        <v>#N/A</v>
      </c>
      <c r="P8" s="149" t="e">
        <f>IF(VLOOKUP($A$7&amp;$B8,'Data Entry'!$A:$AM,17,FALSE)="","",VLOOKUP($A$7&amp;$B8,'Data Entry'!$A:$AM,17,FALSE))</f>
        <v>#N/A</v>
      </c>
      <c r="Q8" s="149" t="e">
        <f>IF(VLOOKUP($A$7&amp;$B8,'Data Entry'!$A:$AM,18,FALSE)="","",VLOOKUP($A$7&amp;$B8,'Data Entry'!$A:$AM,18,FALSE))</f>
        <v>#N/A</v>
      </c>
      <c r="R8" s="149" t="e">
        <f>IF(VLOOKUP($A$7&amp;$B8,'Data Entry'!$A:$AM,19,FALSE)="","",VLOOKUP($A$7&amp;$B8,'Data Entry'!$A:$AM,19,FALSE))</f>
        <v>#N/A</v>
      </c>
      <c r="S8" s="149" t="e">
        <f>IF(VLOOKUP($A$7&amp;$B8,'Data Entry'!$A:$AM,20,FALSE)="","",VLOOKUP($A$7&amp;$B8,'Data Entry'!$A:$AM,20,FALSE))</f>
        <v>#N/A</v>
      </c>
      <c r="T8" s="149" t="e">
        <f>IF(VLOOKUP($A$7&amp;$B8,'Data Entry'!$A:$AM,22,FALSE)="","",VLOOKUP($A$7&amp;$B8,'Data Entry'!$A:$AM,22,FALSE))</f>
        <v>#N/A</v>
      </c>
      <c r="U8" s="149" t="e">
        <f>IF(VLOOKUP($A$7&amp;$B8,'Data Entry'!$A:$AM,23,FALSE)="","",VLOOKUP($A$7&amp;$B8,'Data Entry'!$A:$AM,23,FALSE))</f>
        <v>#N/A</v>
      </c>
      <c r="V8" s="149" t="e">
        <f>IF(VLOOKUP($A$7&amp;$B8,'Data Entry'!$A:$AM,24,FALSE)="","",VLOOKUP($A$7&amp;$B8,'Data Entry'!$A:$AM,24,FALSE))</f>
        <v>#N/A</v>
      </c>
      <c r="W8" s="149" t="e">
        <f>IF(VLOOKUP($A$7&amp;$B8,'Data Entry'!$A:$AM,25,FALSE)="","",VLOOKUP($A$7&amp;$B8,'Data Entry'!$A:$AM,25,FALSE))</f>
        <v>#N/A</v>
      </c>
      <c r="X8" s="149" t="e">
        <f>IF(VLOOKUP($A$7&amp;$B8,'Data Entry'!$A:$AM,27,FALSE)="","",VLOOKUP($A$7&amp;$B8,'Data Entry'!$A:$AM,27,FALSE))</f>
        <v>#N/A</v>
      </c>
      <c r="Y8" s="149" t="e">
        <f>IF(VLOOKUP($A$7&amp;$B8,'Data Entry'!$A:$AM,28,FALSE)="","",VLOOKUP($A$7&amp;$B8,'Data Entry'!$A:$AM,28,FALSE))</f>
        <v>#N/A</v>
      </c>
      <c r="Z8" s="150" t="e">
        <f>IF(VLOOKUP($A$7&amp;$B8,'Data Entry'!$A:$AM,29,FALSE)="","",VLOOKUP($A$7&amp;$B8,'Data Entry'!$A:$AM,29,FALSE))</f>
        <v>#N/A</v>
      </c>
      <c r="AA8" s="150" t="e">
        <f>IF(VLOOKUP($A$7&amp;$B8,'Data Entry'!$A:$AM,30,FALSE)="","",VLOOKUP($A$7&amp;$B8,'Data Entry'!$A:$AM,30,FALSE))</f>
        <v>#N/A</v>
      </c>
      <c r="AB8" s="150" t="e">
        <f>IF(VLOOKUP($A$7&amp;$B8,'Data Entry'!$A:$AM,31,FALSE)="","",VLOOKUP($A$7&amp;$B8,'Data Entry'!$A:$AM,31,FALSE))</f>
        <v>#N/A</v>
      </c>
      <c r="AC8" s="150" t="e">
        <f>IF(VLOOKUP($A$7&amp;$B8,'Data Entry'!$A:$AM,33,FALSE)="","",VLOOKUP($A$7&amp;$B8,'Data Entry'!$A:$AM,33,FALSE))</f>
        <v>#N/A</v>
      </c>
      <c r="AD8" s="150" t="e">
        <f>IF(VLOOKUP($A$7&amp;$B8,'Data Entry'!$A:$AM,34,FALSE)="","",VLOOKUP($A$7&amp;$B8,'Data Entry'!$A:$AM,34,FALSE))</f>
        <v>#N/A</v>
      </c>
      <c r="AE8" s="150" t="e">
        <f>IF(VLOOKUP($A$7&amp;$B8,'Data Entry'!$A:$AM,36,FALSE)="","",VLOOKUP($A$7&amp;$B8,'Data Entry'!$A:$AM,36,FALSE))</f>
        <v>#N/A</v>
      </c>
      <c r="AF8" s="150" t="e">
        <f>IF(VLOOKUP($A$7&amp;$B8,'Data Entry'!$A:$AM,37,FALSE)="","",VLOOKUP($A$7&amp;$B8,'Data Entry'!$A:$AM,37,FALSE))</f>
        <v>#N/A</v>
      </c>
      <c r="AG8" s="150" t="e">
        <f>IF(VLOOKUP($A$7&amp;$B8,'Data Entry'!$A:$AM,38,FALSE)="","",VLOOKUP($A$7&amp;$B8,'Data Entry'!$A:$AM,38,FALSE))</f>
        <v>#N/A</v>
      </c>
      <c r="AH8" s="150" t="e">
        <f>IF(VLOOKUP($A$7&amp;$B8,'Data Entry'!$A:$AM,39,FALSE)="","",VLOOKUP($A$7&amp;$B8,'Data Entry'!$A:$AM,39,FALSE))</f>
        <v>#N/A</v>
      </c>
    </row>
    <row r="9" spans="1:34" s="2" customFormat="1">
      <c r="A9" s="268"/>
      <c r="B9" s="151" t="s">
        <v>65</v>
      </c>
      <c r="C9" s="149"/>
      <c r="D9" s="149"/>
      <c r="E9" s="149"/>
      <c r="F9" s="149"/>
      <c r="G9" s="152"/>
      <c r="H9" s="152"/>
      <c r="I9" s="153" t="str">
        <f>IFERROR((I7-I8)/I8*100%,"")</f>
        <v/>
      </c>
      <c r="J9" s="153" t="str">
        <f t="shared" ref="J9:S9" si="0">IFERROR((J8-J7)/J8*100%,"")</f>
        <v/>
      </c>
      <c r="K9" s="153" t="str">
        <f t="shared" si="0"/>
        <v/>
      </c>
      <c r="L9" s="153" t="str">
        <f t="shared" si="0"/>
        <v/>
      </c>
      <c r="M9" s="153" t="str">
        <f t="shared" si="0"/>
        <v/>
      </c>
      <c r="N9" s="153" t="str">
        <f t="shared" si="0"/>
        <v/>
      </c>
      <c r="O9" s="153" t="str">
        <f t="shared" si="0"/>
        <v/>
      </c>
      <c r="P9" s="153" t="str">
        <f t="shared" si="0"/>
        <v/>
      </c>
      <c r="Q9" s="153" t="str">
        <f t="shared" si="0"/>
        <v/>
      </c>
      <c r="R9" s="153" t="str">
        <f t="shared" si="0"/>
        <v/>
      </c>
      <c r="S9" s="153" t="str">
        <f t="shared" si="0"/>
        <v/>
      </c>
      <c r="T9" s="153" t="str">
        <f>IFERROR((T7-T8)/T8*100%,"")</f>
        <v/>
      </c>
      <c r="U9" s="153" t="str">
        <f>IFERROR((U7-U8)/U8*100%,"")</f>
        <v/>
      </c>
      <c r="V9" s="153" t="str">
        <f>IFERROR((V7-V8)/V8*100%,"")</f>
        <v/>
      </c>
      <c r="W9" s="153" t="str">
        <f>IFERROR((W7-W8)/W8*100%,"")</f>
        <v/>
      </c>
      <c r="X9" s="153" t="str">
        <f t="shared" ref="X9:AF9" si="1">IFERROR((X8-X7)/X8*100%,"")</f>
        <v/>
      </c>
      <c r="Y9" s="153" t="str">
        <f t="shared" si="1"/>
        <v/>
      </c>
      <c r="Z9" s="229" t="str">
        <f t="shared" si="1"/>
        <v/>
      </c>
      <c r="AA9" s="229" t="str">
        <f t="shared" si="1"/>
        <v/>
      </c>
      <c r="AB9" s="229" t="str">
        <f t="shared" si="1"/>
        <v/>
      </c>
      <c r="AC9" s="229" t="str">
        <f t="shared" si="1"/>
        <v/>
      </c>
      <c r="AD9" s="229" t="str">
        <f t="shared" si="1"/>
        <v/>
      </c>
      <c r="AE9" s="229" t="str">
        <f t="shared" si="1"/>
        <v/>
      </c>
      <c r="AF9" s="229" t="str">
        <f t="shared" si="1"/>
        <v/>
      </c>
      <c r="AG9" s="229"/>
      <c r="AH9" s="229" t="str">
        <f>IFERROR((AH8-AH7)/AH8*100%,"")</f>
        <v/>
      </c>
    </row>
    <row r="10" spans="1:34" s="2" customFormat="1">
      <c r="A10" s="268"/>
      <c r="B10" s="148">
        <v>3</v>
      </c>
      <c r="C10" s="149" t="e">
        <f>IF(VLOOKUP($A$7&amp;$B10,'Data Entry'!$A:$AM,4,FALSE)="","",VLOOKUP($A$7&amp;$B10,'Data Entry'!$A:$AM,4,FALSE))</f>
        <v>#N/A</v>
      </c>
      <c r="D10" s="149" t="e">
        <f>IF(VLOOKUP($A$7&amp;$B10,'Data Entry'!$A:$AM,5,FALSE)="","",VLOOKUP($A$7&amp;$B10,'Data Entry'!$A:$AM,5,FALSE))</f>
        <v>#N/A</v>
      </c>
      <c r="E10" s="149" t="e">
        <f>IF(VLOOKUP($A$7&amp;$B10,'Data Entry'!$A:$AM,6,FALSE)="","",VLOOKUP($A$7&amp;$B10,'Data Entry'!$A:$AM,6,FALSE))</f>
        <v>#N/A</v>
      </c>
      <c r="F10" s="149" t="e">
        <f>IF(VLOOKUP($A$7&amp;$B10,'Data Entry'!$A:$AM,7,FALSE)="","",VLOOKUP($A$7&amp;$B10,'Data Entry'!$A:$AM,7,FALSE))</f>
        <v>#N/A</v>
      </c>
      <c r="G10" s="149" t="e">
        <f>IF(VLOOKUP($A$7&amp;$B10,'Data Entry'!$A:$AM,8,FALSE)="","",VLOOKUP($A$7&amp;$B10,'Data Entry'!$A:$AM,8,FALSE))</f>
        <v>#N/A</v>
      </c>
      <c r="H10" s="149" t="e">
        <f>IF(VLOOKUP($A$7&amp;$B10,'Data Entry'!$A:$AM,9,FALSE)="","",VLOOKUP($A$7&amp;$B10,'Data Entry'!$A:$AM,9,FALSE))</f>
        <v>#N/A</v>
      </c>
      <c r="I10" s="149" t="e">
        <f>IF(VLOOKUP($A$7&amp;$B10,'Data Entry'!$A:$AM,10,FALSE)="","",VLOOKUP($A$7&amp;$B10,'Data Entry'!$A:$AM,10,FALSE))</f>
        <v>#N/A</v>
      </c>
      <c r="J10" s="149" t="e">
        <f>IF(VLOOKUP($A$7&amp;$B10,'Data Entry'!$A:$AM,11,FALSE)="","",VLOOKUP($A$7&amp;$B10,'Data Entry'!$A:$AM,11,FALSE))</f>
        <v>#N/A</v>
      </c>
      <c r="K10" s="149" t="e">
        <f>IF(VLOOKUP($A$7&amp;$B10,'Data Entry'!$A:$AM,12,FALSE)="","",VLOOKUP($A$7&amp;$B10,'Data Entry'!$A:$AM,12,FALSE))</f>
        <v>#N/A</v>
      </c>
      <c r="L10" s="149" t="e">
        <f>IF(VLOOKUP($A$7&amp;$B10,'Data Entry'!$A:$AM,13,FALSE)="","",VLOOKUP($A$7&amp;$B10,'Data Entry'!$A:$AM,13,FALSE))</f>
        <v>#N/A</v>
      </c>
      <c r="M10" s="149" t="e">
        <f>IF(VLOOKUP($A$7&amp;$B10,'Data Entry'!$A:$AM,14,FALSE)="","",VLOOKUP($A$7&amp;$B10,'Data Entry'!$A:$AM,14,FALSE))</f>
        <v>#N/A</v>
      </c>
      <c r="N10" s="149" t="e">
        <f>IF(VLOOKUP($A$7&amp;$B10,'Data Entry'!$A:$AM,15,FALSE)="","",VLOOKUP($A$7&amp;$B10,'Data Entry'!$A:$AM,15,FALSE))</f>
        <v>#N/A</v>
      </c>
      <c r="O10" s="149" t="e">
        <f>IF(VLOOKUP($A$7&amp;$B10,'Data Entry'!$A:$AM,16,FALSE)="","",VLOOKUP($A$7&amp;$B10,'Data Entry'!$A:$AM,16,FALSE))</f>
        <v>#N/A</v>
      </c>
      <c r="P10" s="149" t="e">
        <f>IF(VLOOKUP($A$7&amp;$B10,'Data Entry'!$A:$AM,17,FALSE)="","",VLOOKUP($A$7&amp;$B10,'Data Entry'!$A:$AM,17,FALSE))</f>
        <v>#N/A</v>
      </c>
      <c r="Q10" s="149" t="e">
        <f>IF(VLOOKUP($A$7&amp;$B10,'Data Entry'!$A:$AM,18,FALSE)="","",VLOOKUP($A$7&amp;$B10,'Data Entry'!$A:$AM,18,FALSE))</f>
        <v>#N/A</v>
      </c>
      <c r="R10" s="149" t="e">
        <f>IF(VLOOKUP($A$7&amp;$B10,'Data Entry'!$A:$AM,19,FALSE)="","",VLOOKUP($A$7&amp;$B10,'Data Entry'!$A:$AM,19,FALSE))</f>
        <v>#N/A</v>
      </c>
      <c r="S10" s="149" t="e">
        <f>IF(VLOOKUP($A$7&amp;$B10,'Data Entry'!$A:$AM,20,FALSE)="","",VLOOKUP($A$7&amp;$B10,'Data Entry'!$A:$AM,20,FALSE))</f>
        <v>#N/A</v>
      </c>
      <c r="T10" s="149" t="e">
        <f>IF(VLOOKUP($A$7&amp;$B10,'Data Entry'!$A:$AM,22,FALSE)="","",VLOOKUP($A$7&amp;$B10,'Data Entry'!$A:$AM,22,FALSE))</f>
        <v>#N/A</v>
      </c>
      <c r="U10" s="149" t="e">
        <f>IF(VLOOKUP($A$7&amp;$B10,'Data Entry'!$A:$AM,23,FALSE)="","",VLOOKUP($A$7&amp;$B10,'Data Entry'!$A:$AM,23,FALSE))</f>
        <v>#N/A</v>
      </c>
      <c r="V10" s="149" t="e">
        <f>IF(VLOOKUP($A$7&amp;$B10,'Data Entry'!$A:$AM,24,FALSE)="","",VLOOKUP($A$7&amp;$B10,'Data Entry'!$A:$AM,24,FALSE))</f>
        <v>#N/A</v>
      </c>
      <c r="W10" s="149" t="e">
        <f>IF(VLOOKUP($A$7&amp;$B10,'Data Entry'!$A:$AM,25,FALSE)="","",VLOOKUP($A$7&amp;$B10,'Data Entry'!$A:$AM,25,FALSE))</f>
        <v>#N/A</v>
      </c>
      <c r="X10" s="149" t="e">
        <f>IF(VLOOKUP($A$7&amp;$B10,'Data Entry'!$A:$AM,27,FALSE)="","",VLOOKUP($A$7&amp;$B10,'Data Entry'!$A:$AM,27,FALSE))</f>
        <v>#N/A</v>
      </c>
      <c r="Y10" s="149" t="e">
        <f>IF(VLOOKUP($A$7&amp;$B10,'Data Entry'!$A:$AM,28,FALSE)="","",VLOOKUP($A$7&amp;$B10,'Data Entry'!$A:$AM,28,FALSE))</f>
        <v>#N/A</v>
      </c>
      <c r="Z10" s="150" t="e">
        <f>IF(VLOOKUP($A$7&amp;$B10,'Data Entry'!$A:$AM,29,FALSE)="","",VLOOKUP($A$7&amp;$B10,'Data Entry'!$A:$AM,29,FALSE))</f>
        <v>#N/A</v>
      </c>
      <c r="AA10" s="150" t="e">
        <f>IF(VLOOKUP($A$7&amp;$B10,'Data Entry'!$A:$AM,30,FALSE)="","",VLOOKUP($A$7&amp;$B10,'Data Entry'!$A:$AM,30,FALSE))</f>
        <v>#N/A</v>
      </c>
      <c r="AB10" s="150" t="e">
        <f>IF(VLOOKUP($A$7&amp;$B10,'Data Entry'!$A:$AM,31,FALSE)="","",VLOOKUP($A$7&amp;$B10,'Data Entry'!$A:$AM,31,FALSE))</f>
        <v>#N/A</v>
      </c>
      <c r="AC10" s="150" t="e">
        <f>IF(VLOOKUP($A$7&amp;$B10,'Data Entry'!$A:$AM,33,FALSE)="","",VLOOKUP($A$7&amp;$B10,'Data Entry'!$A:$AM,33,FALSE))</f>
        <v>#N/A</v>
      </c>
      <c r="AD10" s="150" t="e">
        <f>IF(VLOOKUP($A$7&amp;$B10,'Data Entry'!$A:$AM,34,FALSE)="","",VLOOKUP($A$7&amp;$B10,'Data Entry'!$A:$AM,34,FALSE))</f>
        <v>#N/A</v>
      </c>
      <c r="AE10" s="150" t="e">
        <f>IF(VLOOKUP($A$7&amp;$B10,'Data Entry'!$A:$AM,36,FALSE)="","",VLOOKUP($A$7&amp;$B10,'Data Entry'!$A:$AM,36,FALSE))</f>
        <v>#N/A</v>
      </c>
      <c r="AF10" s="150" t="e">
        <f>IF(VLOOKUP($A$7&amp;$B10,'Data Entry'!$A:$AM,37,FALSE)="","",VLOOKUP($A$7&amp;$B10,'Data Entry'!$A:$AM,37,FALSE))</f>
        <v>#N/A</v>
      </c>
      <c r="AG10" s="150" t="e">
        <f>IF(VLOOKUP($A$7&amp;$B10,'Data Entry'!$A:$AM,38,FALSE)="","",VLOOKUP($A$7&amp;$B10,'Data Entry'!$A:$AM,38,FALSE))</f>
        <v>#N/A</v>
      </c>
      <c r="AH10" s="150" t="e">
        <f>IF(VLOOKUP($A$7&amp;$B10,'Data Entry'!$A:$AM,39,FALSE)="","",VLOOKUP($A$7&amp;$B10,'Data Entry'!$A:$AM,39,FALSE))</f>
        <v>#N/A</v>
      </c>
    </row>
    <row r="11" spans="1:34" s="2" customFormat="1">
      <c r="A11" s="268"/>
      <c r="B11" s="151" t="s">
        <v>65</v>
      </c>
      <c r="C11" s="149"/>
      <c r="D11" s="149"/>
      <c r="E11" s="149"/>
      <c r="F11" s="149"/>
      <c r="G11" s="152"/>
      <c r="H11" s="152"/>
      <c r="I11" s="153" t="str">
        <f>IFERROR((I8-I10)/I10*100%,"")</f>
        <v/>
      </c>
      <c r="J11" s="153" t="str">
        <f t="shared" ref="J11:S11" si="2">IFERROR((J10-J8)/J10*100%,"")</f>
        <v/>
      </c>
      <c r="K11" s="153" t="str">
        <f t="shared" si="2"/>
        <v/>
      </c>
      <c r="L11" s="153" t="str">
        <f t="shared" si="2"/>
        <v/>
      </c>
      <c r="M11" s="153" t="str">
        <f t="shared" si="2"/>
        <v/>
      </c>
      <c r="N11" s="153" t="str">
        <f t="shared" si="2"/>
        <v/>
      </c>
      <c r="O11" s="153" t="str">
        <f t="shared" si="2"/>
        <v/>
      </c>
      <c r="P11" s="153" t="str">
        <f t="shared" si="2"/>
        <v/>
      </c>
      <c r="Q11" s="153" t="str">
        <f t="shared" si="2"/>
        <v/>
      </c>
      <c r="R11" s="153" t="str">
        <f t="shared" si="2"/>
        <v/>
      </c>
      <c r="S11" s="153" t="str">
        <f t="shared" si="2"/>
        <v/>
      </c>
      <c r="T11" s="153" t="str">
        <f>IFERROR((T8-T10)/T10*100%,"")</f>
        <v/>
      </c>
      <c r="U11" s="153" t="str">
        <f>IFERROR((U8-U10)/U10*100%,"")</f>
        <v/>
      </c>
      <c r="V11" s="153" t="str">
        <f>IFERROR((V8-V10)/V10*100%,"")</f>
        <v/>
      </c>
      <c r="W11" s="153" t="str">
        <f>IFERROR((W8-W10)/W10*100%,"")</f>
        <v/>
      </c>
      <c r="X11" s="153" t="str">
        <f t="shared" ref="X11:AF11" si="3">IFERROR((X10-X8)/X10*100%,"")</f>
        <v/>
      </c>
      <c r="Y11" s="153" t="str">
        <f t="shared" si="3"/>
        <v/>
      </c>
      <c r="Z11" s="229" t="str">
        <f t="shared" si="3"/>
        <v/>
      </c>
      <c r="AA11" s="229" t="str">
        <f t="shared" si="3"/>
        <v/>
      </c>
      <c r="AB11" s="229" t="str">
        <f t="shared" si="3"/>
        <v/>
      </c>
      <c r="AC11" s="229" t="str">
        <f t="shared" si="3"/>
        <v/>
      </c>
      <c r="AD11" s="229" t="str">
        <f t="shared" si="3"/>
        <v/>
      </c>
      <c r="AE11" s="229" t="str">
        <f t="shared" si="3"/>
        <v/>
      </c>
      <c r="AF11" s="229" t="str">
        <f t="shared" si="3"/>
        <v/>
      </c>
      <c r="AG11" s="229"/>
      <c r="AH11" s="229" t="str">
        <f>IFERROR((AH10-AH8)/AH10*100%,"")</f>
        <v/>
      </c>
    </row>
    <row r="12" spans="1:34" s="2" customFormat="1">
      <c r="A12" s="268"/>
      <c r="B12" s="148">
        <v>4</v>
      </c>
      <c r="C12" s="149" t="e">
        <f>IF(VLOOKUP($A$7&amp;$B12,'Data Entry'!$A:$AM,4,FALSE)="","",VLOOKUP($A$7&amp;$B12,'Data Entry'!$A:$AM,4,FALSE))</f>
        <v>#N/A</v>
      </c>
      <c r="D12" s="149" t="e">
        <f>IF(VLOOKUP($A$7&amp;$B12,'Data Entry'!$A:$AM,5,FALSE)="","",VLOOKUP($A$7&amp;$B12,'Data Entry'!$A:$AM,5,FALSE))</f>
        <v>#N/A</v>
      </c>
      <c r="E12" s="149" t="e">
        <f>IF(VLOOKUP($A$7&amp;$B12,'Data Entry'!$A:$AM,6,FALSE)="","",VLOOKUP($A$7&amp;$B12,'Data Entry'!$A:$AM,6,FALSE))</f>
        <v>#N/A</v>
      </c>
      <c r="F12" s="149" t="e">
        <f>IF(VLOOKUP($A$7&amp;$B12,'Data Entry'!$A:$AM,7,FALSE)="","",VLOOKUP($A$7&amp;$B12,'Data Entry'!$A:$AM,7,FALSE))</f>
        <v>#N/A</v>
      </c>
      <c r="G12" s="149" t="e">
        <f>IF(VLOOKUP($A$7&amp;$B12,'Data Entry'!$A:$AM,8,FALSE)="","",VLOOKUP($A$7&amp;$B12,'Data Entry'!$A:$AM,8,FALSE))</f>
        <v>#N/A</v>
      </c>
      <c r="H12" s="149" t="e">
        <f>IF(VLOOKUP($A$7&amp;$B12,'Data Entry'!$A:$AM,9,FALSE)="","",VLOOKUP($A$7&amp;$B12,'Data Entry'!$A:$AM,9,FALSE))</f>
        <v>#N/A</v>
      </c>
      <c r="I12" s="149" t="e">
        <f>IF(VLOOKUP($A$7&amp;$B12,'Data Entry'!$A:$AM,10,FALSE)="","",VLOOKUP($A$7&amp;$B12,'Data Entry'!$A:$AM,10,FALSE))</f>
        <v>#N/A</v>
      </c>
      <c r="J12" s="149" t="e">
        <f>IF(VLOOKUP($A$7&amp;$B12,'Data Entry'!$A:$AM,11,FALSE)="","",VLOOKUP($A$7&amp;$B12,'Data Entry'!$A:$AM,11,FALSE))</f>
        <v>#N/A</v>
      </c>
      <c r="K12" s="149" t="e">
        <f>IF(VLOOKUP($A$7&amp;$B12,'Data Entry'!$A:$AM,12,FALSE)="","",VLOOKUP($A$7&amp;$B12,'Data Entry'!$A:$AM,12,FALSE))</f>
        <v>#N/A</v>
      </c>
      <c r="L12" s="149" t="e">
        <f>IF(VLOOKUP($A$7&amp;$B12,'Data Entry'!$A:$AM,13,FALSE)="","",VLOOKUP($A$7&amp;$B12,'Data Entry'!$A:$AM,13,FALSE))</f>
        <v>#N/A</v>
      </c>
      <c r="M12" s="149" t="e">
        <f>IF(VLOOKUP($A$7&amp;$B12,'Data Entry'!$A:$AM,14,FALSE)="","",VLOOKUP($A$7&amp;$B12,'Data Entry'!$A:$AM,14,FALSE))</f>
        <v>#N/A</v>
      </c>
      <c r="N12" s="149" t="e">
        <f>IF(VLOOKUP($A$7&amp;$B12,'Data Entry'!$A:$AM,15,FALSE)="","",VLOOKUP($A$7&amp;$B12,'Data Entry'!$A:$AM,15,FALSE))</f>
        <v>#N/A</v>
      </c>
      <c r="O12" s="149" t="e">
        <f>IF(VLOOKUP($A$7&amp;$B12,'Data Entry'!$A:$AM,16,FALSE)="","",VLOOKUP($A$7&amp;$B12,'Data Entry'!$A:$AM,16,FALSE))</f>
        <v>#N/A</v>
      </c>
      <c r="P12" s="149" t="e">
        <f>IF(VLOOKUP($A$7&amp;$B12,'Data Entry'!$A:$AM,17,FALSE)="","",VLOOKUP($A$7&amp;$B12,'Data Entry'!$A:$AM,17,FALSE))</f>
        <v>#N/A</v>
      </c>
      <c r="Q12" s="149" t="e">
        <f>IF(VLOOKUP($A$7&amp;$B12,'Data Entry'!$A:$AM,18,FALSE)="","",VLOOKUP($A$7&amp;$B12,'Data Entry'!$A:$AM,18,FALSE))</f>
        <v>#N/A</v>
      </c>
      <c r="R12" s="149" t="e">
        <f>IF(VLOOKUP($A$7&amp;$B12,'Data Entry'!$A:$AM,19,FALSE)="","",VLOOKUP($A$7&amp;$B12,'Data Entry'!$A:$AM,19,FALSE))</f>
        <v>#N/A</v>
      </c>
      <c r="S12" s="149" t="e">
        <f>IF(VLOOKUP($A$7&amp;$B12,'Data Entry'!$A:$AM,20,FALSE)="","",VLOOKUP($A$7&amp;$B12,'Data Entry'!$A:$AM,20,FALSE))</f>
        <v>#N/A</v>
      </c>
      <c r="T12" s="149" t="e">
        <f>IF(VLOOKUP($A$7&amp;$B12,'Data Entry'!$A:$AM,22,FALSE)="","",VLOOKUP($A$7&amp;$B12,'Data Entry'!$A:$AM,22,FALSE))</f>
        <v>#N/A</v>
      </c>
      <c r="U12" s="149" t="e">
        <f>IF(VLOOKUP($A$7&amp;$B12,'Data Entry'!$A:$AM,23,FALSE)="","",VLOOKUP($A$7&amp;$B12,'Data Entry'!$A:$AM,23,FALSE))</f>
        <v>#N/A</v>
      </c>
      <c r="V12" s="149" t="e">
        <f>IF(VLOOKUP($A$7&amp;$B12,'Data Entry'!$A:$AM,24,FALSE)="","",VLOOKUP($A$7&amp;$B12,'Data Entry'!$A:$AM,24,FALSE))</f>
        <v>#N/A</v>
      </c>
      <c r="W12" s="149" t="e">
        <f>IF(VLOOKUP($A$7&amp;$B12,'Data Entry'!$A:$AM,25,FALSE)="","",VLOOKUP($A$7&amp;$B12,'Data Entry'!$A:$AM,25,FALSE))</f>
        <v>#N/A</v>
      </c>
      <c r="X12" s="149" t="e">
        <f>IF(VLOOKUP($A$7&amp;$B12,'Data Entry'!$A:$AM,27,FALSE)="","",VLOOKUP($A$7&amp;$B12,'Data Entry'!$A:$AM,27,FALSE))</f>
        <v>#N/A</v>
      </c>
      <c r="Y12" s="149" t="e">
        <f>IF(VLOOKUP($A$7&amp;$B12,'Data Entry'!$A:$AM,28,FALSE)="","",VLOOKUP($A$7&amp;$B12,'Data Entry'!$A:$AM,28,FALSE))</f>
        <v>#N/A</v>
      </c>
      <c r="Z12" s="150" t="e">
        <f>IF(VLOOKUP($A$7&amp;$B12,'Data Entry'!$A:$AM,29,FALSE)="","",VLOOKUP($A$7&amp;$B12,'Data Entry'!$A:$AM,29,FALSE))</f>
        <v>#N/A</v>
      </c>
      <c r="AA12" s="150" t="e">
        <f>IF(VLOOKUP($A$7&amp;$B12,'Data Entry'!$A:$AM,30,FALSE)="","",VLOOKUP($A$7&amp;$B12,'Data Entry'!$A:$AM,30,FALSE))</f>
        <v>#N/A</v>
      </c>
      <c r="AB12" s="150" t="e">
        <f>IF(VLOOKUP($A$7&amp;$B12,'Data Entry'!$A:$AM,31,FALSE)="","",VLOOKUP($A$7&amp;$B12,'Data Entry'!$A:$AM,31,FALSE))</f>
        <v>#N/A</v>
      </c>
      <c r="AC12" s="150" t="e">
        <f>IF(VLOOKUP($A$7&amp;$B12,'Data Entry'!$A:$AM,33,FALSE)="","",VLOOKUP($A$7&amp;$B12,'Data Entry'!$A:$AM,33,FALSE))</f>
        <v>#N/A</v>
      </c>
      <c r="AD12" s="150" t="e">
        <f>IF(VLOOKUP($A$7&amp;$B12,'Data Entry'!$A:$AM,34,FALSE)="","",VLOOKUP($A$7&amp;$B12,'Data Entry'!$A:$AM,34,FALSE))</f>
        <v>#N/A</v>
      </c>
      <c r="AE12" s="150" t="e">
        <f>IF(VLOOKUP($A$7&amp;$B12,'Data Entry'!$A:$AM,36,FALSE)="","",VLOOKUP($A$7&amp;$B12,'Data Entry'!$A:$AM,36,FALSE))</f>
        <v>#N/A</v>
      </c>
      <c r="AF12" s="150" t="e">
        <f>IF(VLOOKUP($A$7&amp;$B12,'Data Entry'!$A:$AM,37,FALSE)="","",VLOOKUP($A$7&amp;$B12,'Data Entry'!$A:$AM,37,FALSE))</f>
        <v>#N/A</v>
      </c>
      <c r="AG12" s="150" t="e">
        <f>IF(VLOOKUP($A$7&amp;$B12,'Data Entry'!$A:$AM,38,FALSE)="","",VLOOKUP($A$7&amp;$B12,'Data Entry'!$A:$AM,38,FALSE))</f>
        <v>#N/A</v>
      </c>
      <c r="AH12" s="150" t="e">
        <f>IF(VLOOKUP($A$7&amp;$B12,'Data Entry'!$A:$AM,39,FALSE)="","",VLOOKUP($A$7&amp;$B12,'Data Entry'!$A:$AM,39,FALSE))</f>
        <v>#N/A</v>
      </c>
    </row>
    <row r="13" spans="1:34" s="2" customFormat="1">
      <c r="A13" s="268"/>
      <c r="B13" s="151" t="s">
        <v>65</v>
      </c>
      <c r="C13" s="149"/>
      <c r="D13" s="149"/>
      <c r="E13" s="149"/>
      <c r="F13" s="149"/>
      <c r="G13" s="152"/>
      <c r="H13" s="152"/>
      <c r="I13" s="153" t="str">
        <f>IFERROR((I10-I12)/I12*100%,"")</f>
        <v/>
      </c>
      <c r="J13" s="153" t="str">
        <f t="shared" ref="J13:S13" si="4">IFERROR((J12-J10)/J12*100%,"")</f>
        <v/>
      </c>
      <c r="K13" s="153" t="str">
        <f t="shared" si="4"/>
        <v/>
      </c>
      <c r="L13" s="153" t="str">
        <f t="shared" si="4"/>
        <v/>
      </c>
      <c r="M13" s="153" t="str">
        <f t="shared" si="4"/>
        <v/>
      </c>
      <c r="N13" s="153" t="str">
        <f t="shared" si="4"/>
        <v/>
      </c>
      <c r="O13" s="153" t="str">
        <f t="shared" si="4"/>
        <v/>
      </c>
      <c r="P13" s="153" t="str">
        <f t="shared" si="4"/>
        <v/>
      </c>
      <c r="Q13" s="153" t="str">
        <f t="shared" si="4"/>
        <v/>
      </c>
      <c r="R13" s="153" t="str">
        <f t="shared" si="4"/>
        <v/>
      </c>
      <c r="S13" s="153" t="str">
        <f t="shared" si="4"/>
        <v/>
      </c>
      <c r="T13" s="153" t="str">
        <f>IFERROR((T10-T12)/T12*100%,"")</f>
        <v/>
      </c>
      <c r="U13" s="153" t="str">
        <f>IFERROR((U10-U12)/U12*100%,"")</f>
        <v/>
      </c>
      <c r="V13" s="153" t="str">
        <f>IFERROR((V10-V12)/V12*100%,"")</f>
        <v/>
      </c>
      <c r="W13" s="153" t="str">
        <f>IFERROR((W10-W12)/W12*100%,"")</f>
        <v/>
      </c>
      <c r="X13" s="153" t="str">
        <f t="shared" ref="X13:AF13" si="5">IFERROR((X12-X10)/X12*100%,"")</f>
        <v/>
      </c>
      <c r="Y13" s="153" t="str">
        <f t="shared" si="5"/>
        <v/>
      </c>
      <c r="Z13" s="229" t="str">
        <f t="shared" si="5"/>
        <v/>
      </c>
      <c r="AA13" s="229" t="str">
        <f t="shared" si="5"/>
        <v/>
      </c>
      <c r="AB13" s="229" t="str">
        <f t="shared" si="5"/>
        <v/>
      </c>
      <c r="AC13" s="229" t="str">
        <f t="shared" si="5"/>
        <v/>
      </c>
      <c r="AD13" s="229" t="str">
        <f t="shared" si="5"/>
        <v/>
      </c>
      <c r="AE13" s="229" t="str">
        <f t="shared" si="5"/>
        <v/>
      </c>
      <c r="AF13" s="229" t="str">
        <f t="shared" si="5"/>
        <v/>
      </c>
      <c r="AG13" s="229"/>
      <c r="AH13" s="229" t="str">
        <f>IFERROR((AH12-AH10)/AH12*100%,"")</f>
        <v/>
      </c>
    </row>
    <row r="14" spans="1:34" s="2" customFormat="1">
      <c r="A14" s="268"/>
      <c r="B14" s="148">
        <v>5</v>
      </c>
      <c r="C14" s="149" t="e">
        <f>IF(VLOOKUP($A$7&amp;$B14,'Data Entry'!$A:$AM,4,FALSE)="","",VLOOKUP($A$7&amp;$B14,'Data Entry'!$A:$AM,4,FALSE))</f>
        <v>#N/A</v>
      </c>
      <c r="D14" s="149" t="e">
        <f>IF(VLOOKUP($A$7&amp;$B14,'Data Entry'!$A:$AM,5,FALSE)="","",VLOOKUP($A$7&amp;$B14,'Data Entry'!$A:$AM,5,FALSE))</f>
        <v>#N/A</v>
      </c>
      <c r="E14" s="149" t="e">
        <f>IF(VLOOKUP($A$7&amp;$B14,'Data Entry'!$A:$AM,6,FALSE)="","",VLOOKUP($A$7&amp;$B14,'Data Entry'!$A:$AM,6,FALSE))</f>
        <v>#N/A</v>
      </c>
      <c r="F14" s="149" t="e">
        <f>IF(VLOOKUP($A$7&amp;$B14,'Data Entry'!$A:$AM,7,FALSE)="","",VLOOKUP($A$7&amp;$B14,'Data Entry'!$A:$AM,7,FALSE))</f>
        <v>#N/A</v>
      </c>
      <c r="G14" s="149" t="e">
        <f>IF(VLOOKUP($A$7&amp;$B14,'Data Entry'!$A:$AM,8,FALSE)="","",VLOOKUP($A$7&amp;$B14,'Data Entry'!$A:$AM,8,FALSE))</f>
        <v>#N/A</v>
      </c>
      <c r="H14" s="149" t="e">
        <f>IF(VLOOKUP($A$7&amp;$B14,'Data Entry'!$A:$AM,9,FALSE)="","",VLOOKUP($A$7&amp;$B14,'Data Entry'!$A:$AM,9,FALSE))</f>
        <v>#N/A</v>
      </c>
      <c r="I14" s="149" t="e">
        <f>IF(VLOOKUP($A$7&amp;$B14,'Data Entry'!$A:$AM,10,FALSE)="","",VLOOKUP($A$7&amp;$B14,'Data Entry'!$A:$AM,10,FALSE))</f>
        <v>#N/A</v>
      </c>
      <c r="J14" s="149" t="e">
        <f>IF(VLOOKUP($A$7&amp;$B14,'Data Entry'!$A:$AM,11,FALSE)="","",VLOOKUP($A$7&amp;$B14,'Data Entry'!$A:$AM,11,FALSE))</f>
        <v>#N/A</v>
      </c>
      <c r="K14" s="149" t="e">
        <f>IF(VLOOKUP($A$7&amp;$B14,'Data Entry'!$A:$AM,12,FALSE)="","",VLOOKUP($A$7&amp;$B14,'Data Entry'!$A:$AM,12,FALSE))</f>
        <v>#N/A</v>
      </c>
      <c r="L14" s="149" t="e">
        <f>IF(VLOOKUP($A$7&amp;$B14,'Data Entry'!$A:$AM,13,FALSE)="","",VLOOKUP($A$7&amp;$B14,'Data Entry'!$A:$AM,13,FALSE))</f>
        <v>#N/A</v>
      </c>
      <c r="M14" s="149" t="e">
        <f>IF(VLOOKUP($A$7&amp;$B14,'Data Entry'!$A:$AM,14,FALSE)="","",VLOOKUP($A$7&amp;$B14,'Data Entry'!$A:$AM,14,FALSE))</f>
        <v>#N/A</v>
      </c>
      <c r="N14" s="149" t="e">
        <f>IF(VLOOKUP($A$7&amp;$B14,'Data Entry'!$A:$AM,15,FALSE)="","",VLOOKUP($A$7&amp;$B14,'Data Entry'!$A:$AM,15,FALSE))</f>
        <v>#N/A</v>
      </c>
      <c r="O14" s="149" t="e">
        <f>IF(VLOOKUP($A$7&amp;$B14,'Data Entry'!$A:$AM,16,FALSE)="","",VLOOKUP($A$7&amp;$B14,'Data Entry'!$A:$AM,16,FALSE))</f>
        <v>#N/A</v>
      </c>
      <c r="P14" s="149" t="e">
        <f>IF(VLOOKUP($A$7&amp;$B14,'Data Entry'!$A:$AM,17,FALSE)="","",VLOOKUP($A$7&amp;$B14,'Data Entry'!$A:$AM,17,FALSE))</f>
        <v>#N/A</v>
      </c>
      <c r="Q14" s="149" t="e">
        <f>IF(VLOOKUP($A$7&amp;$B14,'Data Entry'!$A:$AM,18,FALSE)="","",VLOOKUP($A$7&amp;$B14,'Data Entry'!$A:$AM,18,FALSE))</f>
        <v>#N/A</v>
      </c>
      <c r="R14" s="149" t="e">
        <f>IF(VLOOKUP($A$7&amp;$B14,'Data Entry'!$A:$AM,19,FALSE)="","",VLOOKUP($A$7&amp;$B14,'Data Entry'!$A:$AM,19,FALSE))</f>
        <v>#N/A</v>
      </c>
      <c r="S14" s="149" t="e">
        <f>IF(VLOOKUP($A$7&amp;$B14,'Data Entry'!$A:$AM,20,FALSE)="","",VLOOKUP($A$7&amp;$B14,'Data Entry'!$A:$AM,20,FALSE))</f>
        <v>#N/A</v>
      </c>
      <c r="T14" s="149" t="e">
        <f>IF(VLOOKUP($A$7&amp;$B14,'Data Entry'!$A:$AM,22,FALSE)="","",VLOOKUP($A$7&amp;$B14,'Data Entry'!$A:$AM,22,FALSE))</f>
        <v>#N/A</v>
      </c>
      <c r="U14" s="149" t="e">
        <f>IF(VLOOKUP($A$7&amp;$B14,'Data Entry'!$A:$AM,23,FALSE)="","",VLOOKUP($A$7&amp;$B14,'Data Entry'!$A:$AM,23,FALSE))</f>
        <v>#N/A</v>
      </c>
      <c r="V14" s="149" t="e">
        <f>IF(VLOOKUP($A$7&amp;$B14,'Data Entry'!$A:$AM,24,FALSE)="","",VLOOKUP($A$7&amp;$B14,'Data Entry'!$A:$AM,24,FALSE))</f>
        <v>#N/A</v>
      </c>
      <c r="W14" s="149" t="e">
        <f>IF(VLOOKUP($A$7&amp;$B14,'Data Entry'!$A:$AM,25,FALSE)="","",VLOOKUP($A$7&amp;$B14,'Data Entry'!$A:$AM,25,FALSE))</f>
        <v>#N/A</v>
      </c>
      <c r="X14" s="149" t="e">
        <f>IF(VLOOKUP($A$7&amp;$B14,'Data Entry'!$A:$AM,27,FALSE)="","",VLOOKUP($A$7&amp;$B14,'Data Entry'!$A:$AM,27,FALSE))</f>
        <v>#N/A</v>
      </c>
      <c r="Y14" s="149" t="e">
        <f>IF(VLOOKUP($A$7&amp;$B14,'Data Entry'!$A:$AM,28,FALSE)="","",VLOOKUP($A$7&amp;$B14,'Data Entry'!$A:$AM,28,FALSE))</f>
        <v>#N/A</v>
      </c>
      <c r="Z14" s="150" t="e">
        <f>IF(VLOOKUP($A$7&amp;$B14,'Data Entry'!$A:$AM,29,FALSE)="","",VLOOKUP($A$7&amp;$B14,'Data Entry'!$A:$AM,29,FALSE))</f>
        <v>#N/A</v>
      </c>
      <c r="AA14" s="150" t="e">
        <f>IF(VLOOKUP($A$7&amp;$B14,'Data Entry'!$A:$AM,30,FALSE)="","",VLOOKUP($A$7&amp;$B14,'Data Entry'!$A:$AM,30,FALSE))</f>
        <v>#N/A</v>
      </c>
      <c r="AB14" s="150" t="e">
        <f>IF(VLOOKUP($A$7&amp;$B14,'Data Entry'!$A:$AM,31,FALSE)="","",VLOOKUP($A$7&amp;$B14,'Data Entry'!$A:$AM,31,FALSE))</f>
        <v>#N/A</v>
      </c>
      <c r="AC14" s="150" t="e">
        <f>IF(VLOOKUP($A$7&amp;$B14,'Data Entry'!$A:$AM,33,FALSE)="","",VLOOKUP($A$7&amp;$B14,'Data Entry'!$A:$AM,33,FALSE))</f>
        <v>#N/A</v>
      </c>
      <c r="AD14" s="150" t="e">
        <f>IF(VLOOKUP($A$7&amp;$B14,'Data Entry'!$A:$AM,34,FALSE)="","",VLOOKUP($A$7&amp;$B14,'Data Entry'!$A:$AM,34,FALSE))</f>
        <v>#N/A</v>
      </c>
      <c r="AE14" s="150" t="e">
        <f>IF(VLOOKUP($A$7&amp;$B14,'Data Entry'!$A:$AM,36,FALSE)="","",VLOOKUP($A$7&amp;$B14,'Data Entry'!$A:$AM,36,FALSE))</f>
        <v>#N/A</v>
      </c>
      <c r="AF14" s="150" t="e">
        <f>IF(VLOOKUP($A$7&amp;$B14,'Data Entry'!$A:$AM,37,FALSE)="","",VLOOKUP($A$7&amp;$B14,'Data Entry'!$A:$AM,37,FALSE))</f>
        <v>#N/A</v>
      </c>
      <c r="AG14" s="150" t="e">
        <f>IF(VLOOKUP($A$7&amp;$B14,'Data Entry'!$A:$AM,38,FALSE)="","",VLOOKUP($A$7&amp;$B14,'Data Entry'!$A:$AM,38,FALSE))</f>
        <v>#N/A</v>
      </c>
      <c r="AH14" s="150" t="e">
        <f>IF(VLOOKUP($A$7&amp;$B14,'Data Entry'!$A:$AM,39,FALSE)="","",VLOOKUP($A$7&amp;$B14,'Data Entry'!$A:$AM,39,FALSE))</f>
        <v>#N/A</v>
      </c>
    </row>
    <row r="15" spans="1:34" s="2" customFormat="1">
      <c r="A15" s="268"/>
      <c r="B15" s="151" t="s">
        <v>65</v>
      </c>
      <c r="C15" s="149"/>
      <c r="D15" s="149"/>
      <c r="E15" s="149"/>
      <c r="F15" s="149"/>
      <c r="G15" s="152"/>
      <c r="H15" s="152"/>
      <c r="I15" s="153" t="str">
        <f>IFERROR((I12-I14)/I14*100%,"")</f>
        <v/>
      </c>
      <c r="J15" s="153" t="str">
        <f t="shared" ref="J15:S15" si="6">IFERROR((J14-J12)/J14*100%,"")</f>
        <v/>
      </c>
      <c r="K15" s="153" t="str">
        <f t="shared" si="6"/>
        <v/>
      </c>
      <c r="L15" s="153" t="str">
        <f t="shared" si="6"/>
        <v/>
      </c>
      <c r="M15" s="153" t="str">
        <f t="shared" si="6"/>
        <v/>
      </c>
      <c r="N15" s="153" t="str">
        <f t="shared" si="6"/>
        <v/>
      </c>
      <c r="O15" s="153" t="str">
        <f t="shared" si="6"/>
        <v/>
      </c>
      <c r="P15" s="153" t="str">
        <f t="shared" si="6"/>
        <v/>
      </c>
      <c r="Q15" s="153" t="str">
        <f t="shared" si="6"/>
        <v/>
      </c>
      <c r="R15" s="153" t="str">
        <f t="shared" si="6"/>
        <v/>
      </c>
      <c r="S15" s="153" t="str">
        <f t="shared" si="6"/>
        <v/>
      </c>
      <c r="T15" s="153" t="str">
        <f>IFERROR((T12-T14)/T14*100%,"")</f>
        <v/>
      </c>
      <c r="U15" s="153" t="str">
        <f>IFERROR((U12-U14)/U14*100%,"")</f>
        <v/>
      </c>
      <c r="V15" s="153" t="str">
        <f>IFERROR((V12-V14)/V14*100%,"")</f>
        <v/>
      </c>
      <c r="W15" s="153" t="str">
        <f>IFERROR((W12-W14)/W14*100%,"")</f>
        <v/>
      </c>
      <c r="X15" s="153" t="str">
        <f t="shared" ref="X15:AF15" si="7">IFERROR((X14-X12)/X14*100%,"")</f>
        <v/>
      </c>
      <c r="Y15" s="153" t="str">
        <f t="shared" si="7"/>
        <v/>
      </c>
      <c r="Z15" s="229" t="str">
        <f t="shared" si="7"/>
        <v/>
      </c>
      <c r="AA15" s="229" t="str">
        <f t="shared" si="7"/>
        <v/>
      </c>
      <c r="AB15" s="229" t="str">
        <f t="shared" si="7"/>
        <v/>
      </c>
      <c r="AC15" s="229" t="str">
        <f t="shared" si="7"/>
        <v/>
      </c>
      <c r="AD15" s="229" t="str">
        <f t="shared" si="7"/>
        <v/>
      </c>
      <c r="AE15" s="229" t="str">
        <f t="shared" si="7"/>
        <v/>
      </c>
      <c r="AF15" s="229" t="str">
        <f t="shared" si="7"/>
        <v/>
      </c>
      <c r="AG15" s="229"/>
      <c r="AH15" s="229" t="str">
        <f>IFERROR((AH14-AH12)/AH14*100%,"")</f>
        <v/>
      </c>
    </row>
    <row r="16" spans="1:34" s="2" customFormat="1">
      <c r="A16" s="268"/>
      <c r="B16" s="148">
        <v>6</v>
      </c>
      <c r="C16" s="149" t="e">
        <f>IF(VLOOKUP($A$7&amp;$B16,'Data Entry'!$A:$AM,4,FALSE)="","",VLOOKUP($A$7&amp;$B16,'Data Entry'!$A:$AM,4,FALSE))</f>
        <v>#N/A</v>
      </c>
      <c r="D16" s="149" t="e">
        <f>IF(VLOOKUP($A$7&amp;$B16,'Data Entry'!$A:$AM,5,FALSE)="","",VLOOKUP($A$7&amp;$B16,'Data Entry'!$A:$AM,5,FALSE))</f>
        <v>#N/A</v>
      </c>
      <c r="E16" s="149" t="e">
        <f>IF(VLOOKUP($A$7&amp;$B16,'Data Entry'!$A:$AM,6,FALSE)="","",VLOOKUP($A$7&amp;$B16,'Data Entry'!$A:$AM,6,FALSE))</f>
        <v>#N/A</v>
      </c>
      <c r="F16" s="149" t="e">
        <f>IF(VLOOKUP($A$7&amp;$B16,'Data Entry'!$A:$AM,7,FALSE)="","",VLOOKUP($A$7&amp;$B16,'Data Entry'!$A:$AM,7,FALSE))</f>
        <v>#N/A</v>
      </c>
      <c r="G16" s="149" t="e">
        <f>IF(VLOOKUP($A$7&amp;$B16,'Data Entry'!$A:$AM,8,FALSE)="","",VLOOKUP($A$7&amp;$B16,'Data Entry'!$A:$AM,8,FALSE))</f>
        <v>#N/A</v>
      </c>
      <c r="H16" s="149" t="e">
        <f>IF(VLOOKUP($A$7&amp;$B16,'Data Entry'!$A:$AM,9,FALSE)="","",VLOOKUP($A$7&amp;$B16,'Data Entry'!$A:$AM,9,FALSE))</f>
        <v>#N/A</v>
      </c>
      <c r="I16" s="149" t="e">
        <f>IF(VLOOKUP($A$7&amp;$B16,'Data Entry'!$A:$AM,10,FALSE)="","",VLOOKUP($A$7&amp;$B16,'Data Entry'!$A:$AM,10,FALSE))</f>
        <v>#N/A</v>
      </c>
      <c r="J16" s="149" t="e">
        <f>IF(VLOOKUP($A$7&amp;$B16,'Data Entry'!$A:$AM,11,FALSE)="","",VLOOKUP($A$7&amp;$B16,'Data Entry'!$A:$AM,11,FALSE))</f>
        <v>#N/A</v>
      </c>
      <c r="K16" s="149" t="e">
        <f>IF(VLOOKUP($A$7&amp;$B16,'Data Entry'!$A:$AM,12,FALSE)="","",VLOOKUP($A$7&amp;$B16,'Data Entry'!$A:$AM,12,FALSE))</f>
        <v>#N/A</v>
      </c>
      <c r="L16" s="149" t="e">
        <f>IF(VLOOKUP($A$7&amp;$B16,'Data Entry'!$A:$AM,13,FALSE)="","",VLOOKUP($A$7&amp;$B16,'Data Entry'!$A:$AM,13,FALSE))</f>
        <v>#N/A</v>
      </c>
      <c r="M16" s="149" t="e">
        <f>IF(VLOOKUP($A$7&amp;$B16,'Data Entry'!$A:$AM,14,FALSE)="","",VLOOKUP($A$7&amp;$B16,'Data Entry'!$A:$AM,14,FALSE))</f>
        <v>#N/A</v>
      </c>
      <c r="N16" s="149" t="e">
        <f>IF(VLOOKUP($A$7&amp;$B16,'Data Entry'!$A:$AM,15,FALSE)="","",VLOOKUP($A$7&amp;$B16,'Data Entry'!$A:$AM,15,FALSE))</f>
        <v>#N/A</v>
      </c>
      <c r="O16" s="149" t="e">
        <f>IF(VLOOKUP($A$7&amp;$B16,'Data Entry'!$A:$AM,16,FALSE)="","",VLOOKUP($A$7&amp;$B16,'Data Entry'!$A:$AM,16,FALSE))</f>
        <v>#N/A</v>
      </c>
      <c r="P16" s="149" t="e">
        <f>IF(VLOOKUP($A$7&amp;$B16,'Data Entry'!$A:$AM,17,FALSE)="","",VLOOKUP($A$7&amp;$B16,'Data Entry'!$A:$AM,17,FALSE))</f>
        <v>#N/A</v>
      </c>
      <c r="Q16" s="149" t="e">
        <f>IF(VLOOKUP($A$7&amp;$B16,'Data Entry'!$A:$AM,18,FALSE)="","",VLOOKUP($A$7&amp;$B16,'Data Entry'!$A:$AM,18,FALSE))</f>
        <v>#N/A</v>
      </c>
      <c r="R16" s="149" t="e">
        <f>IF(VLOOKUP($A$7&amp;$B16,'Data Entry'!$A:$AM,19,FALSE)="","",VLOOKUP($A$7&amp;$B16,'Data Entry'!$A:$AM,19,FALSE))</f>
        <v>#N/A</v>
      </c>
      <c r="S16" s="149" t="e">
        <f>IF(VLOOKUP($A$7&amp;$B16,'Data Entry'!$A:$AM,20,FALSE)="","",VLOOKUP($A$7&amp;$B16,'Data Entry'!$A:$AM,20,FALSE))</f>
        <v>#N/A</v>
      </c>
      <c r="T16" s="149" t="e">
        <f>IF(VLOOKUP($A$7&amp;$B16,'Data Entry'!$A:$AM,22,FALSE)="","",VLOOKUP($A$7&amp;$B16,'Data Entry'!$A:$AM,22,FALSE))</f>
        <v>#N/A</v>
      </c>
      <c r="U16" s="149" t="e">
        <f>IF(VLOOKUP($A$7&amp;$B16,'Data Entry'!$A:$AM,23,FALSE)="","",VLOOKUP($A$7&amp;$B16,'Data Entry'!$A:$AM,23,FALSE))</f>
        <v>#N/A</v>
      </c>
      <c r="V16" s="149" t="e">
        <f>IF(VLOOKUP($A$7&amp;$B16,'Data Entry'!$A:$AM,24,FALSE)="","",VLOOKUP($A$7&amp;$B16,'Data Entry'!$A:$AM,24,FALSE))</f>
        <v>#N/A</v>
      </c>
      <c r="W16" s="149" t="e">
        <f>IF(VLOOKUP($A$7&amp;$B16,'Data Entry'!$A:$AM,25,FALSE)="","",VLOOKUP($A$7&amp;$B16,'Data Entry'!$A:$AM,25,FALSE))</f>
        <v>#N/A</v>
      </c>
      <c r="X16" s="149" t="e">
        <f>IF(VLOOKUP($A$7&amp;$B16,'Data Entry'!$A:$AM,27,FALSE)="","",VLOOKUP($A$7&amp;$B16,'Data Entry'!$A:$AM,27,FALSE))</f>
        <v>#N/A</v>
      </c>
      <c r="Y16" s="149" t="e">
        <f>IF(VLOOKUP($A$7&amp;$B16,'Data Entry'!$A:$AM,28,FALSE)="","",VLOOKUP($A$7&amp;$B16,'Data Entry'!$A:$AM,28,FALSE))</f>
        <v>#N/A</v>
      </c>
      <c r="Z16" s="150" t="e">
        <f>IF(VLOOKUP($A$7&amp;$B16,'Data Entry'!$A:$AM,29,FALSE)="","",VLOOKUP($A$7&amp;$B16,'Data Entry'!$A:$AM,29,FALSE))</f>
        <v>#N/A</v>
      </c>
      <c r="AA16" s="150" t="e">
        <f>IF(VLOOKUP($A$7&amp;$B16,'Data Entry'!$A:$AM,30,FALSE)="","",VLOOKUP($A$7&amp;$B16,'Data Entry'!$A:$AM,30,FALSE))</f>
        <v>#N/A</v>
      </c>
      <c r="AB16" s="150" t="e">
        <f>IF(VLOOKUP($A$7&amp;$B16,'Data Entry'!$A:$AM,31,FALSE)="","",VLOOKUP($A$7&amp;$B16,'Data Entry'!$A:$AM,31,FALSE))</f>
        <v>#N/A</v>
      </c>
      <c r="AC16" s="150" t="e">
        <f>IF(VLOOKUP($A$7&amp;$B16,'Data Entry'!$A:$AM,33,FALSE)="","",VLOOKUP($A$7&amp;$B16,'Data Entry'!$A:$AM,33,FALSE))</f>
        <v>#N/A</v>
      </c>
      <c r="AD16" s="150" t="e">
        <f>IF(VLOOKUP($A$7&amp;$B16,'Data Entry'!$A:$AM,34,FALSE)="","",VLOOKUP($A$7&amp;$B16,'Data Entry'!$A:$AM,34,FALSE))</f>
        <v>#N/A</v>
      </c>
      <c r="AE16" s="150" t="e">
        <f>IF(VLOOKUP($A$7&amp;$B16,'Data Entry'!$A:$AM,36,FALSE)="","",VLOOKUP($A$7&amp;$B16,'Data Entry'!$A:$AM,36,FALSE))</f>
        <v>#N/A</v>
      </c>
      <c r="AF16" s="150" t="e">
        <f>IF(VLOOKUP($A$7&amp;$B16,'Data Entry'!$A:$AM,37,FALSE)="","",VLOOKUP($A$7&amp;$B16,'Data Entry'!$A:$AM,37,FALSE))</f>
        <v>#N/A</v>
      </c>
      <c r="AG16" s="150" t="e">
        <f>IF(VLOOKUP($A$7&amp;$B16,'Data Entry'!$A:$AM,38,FALSE)="","",VLOOKUP($A$7&amp;$B16,'Data Entry'!$A:$AM,38,FALSE))</f>
        <v>#N/A</v>
      </c>
      <c r="AH16" s="150" t="e">
        <f>IF(VLOOKUP($A$7&amp;$B16,'Data Entry'!$A:$AM,39,FALSE)="","",VLOOKUP($A$7&amp;$B16,'Data Entry'!$A:$AM,39,FALSE))</f>
        <v>#N/A</v>
      </c>
    </row>
    <row r="17" spans="1:34" s="2" customFormat="1">
      <c r="A17" s="268"/>
      <c r="B17" s="151" t="s">
        <v>65</v>
      </c>
      <c r="C17" s="149"/>
      <c r="D17" s="149"/>
      <c r="E17" s="149"/>
      <c r="F17" s="149"/>
      <c r="G17" s="152"/>
      <c r="H17" s="152"/>
      <c r="I17" s="153" t="str">
        <f>IFERROR((I14-I16)/I16*100%,"")</f>
        <v/>
      </c>
      <c r="J17" s="153" t="str">
        <f t="shared" ref="J17:S17" si="8">IFERROR((J16-J14)/J16*100%,"")</f>
        <v/>
      </c>
      <c r="K17" s="153" t="str">
        <f t="shared" si="8"/>
        <v/>
      </c>
      <c r="L17" s="153" t="str">
        <f t="shared" si="8"/>
        <v/>
      </c>
      <c r="M17" s="153" t="str">
        <f t="shared" si="8"/>
        <v/>
      </c>
      <c r="N17" s="153" t="str">
        <f t="shared" si="8"/>
        <v/>
      </c>
      <c r="O17" s="153" t="str">
        <f t="shared" si="8"/>
        <v/>
      </c>
      <c r="P17" s="153" t="str">
        <f t="shared" si="8"/>
        <v/>
      </c>
      <c r="Q17" s="153" t="str">
        <f t="shared" si="8"/>
        <v/>
      </c>
      <c r="R17" s="153" t="str">
        <f t="shared" si="8"/>
        <v/>
      </c>
      <c r="S17" s="153" t="str">
        <f t="shared" si="8"/>
        <v/>
      </c>
      <c r="T17" s="153" t="str">
        <f>IFERROR((T14-T16)/T16*100%,"")</f>
        <v/>
      </c>
      <c r="U17" s="153" t="str">
        <f>IFERROR((U14-U16)/U16*100%,"")</f>
        <v/>
      </c>
      <c r="V17" s="153" t="str">
        <f>IFERROR((V14-V16)/V16*100%,"")</f>
        <v/>
      </c>
      <c r="W17" s="153" t="str">
        <f>IFERROR((W14-W16)/W16*100%,"")</f>
        <v/>
      </c>
      <c r="X17" s="153" t="str">
        <f t="shared" ref="X17:AF17" si="9">IFERROR((X16-X14)/X16*100%,"")</f>
        <v/>
      </c>
      <c r="Y17" s="153" t="str">
        <f t="shared" si="9"/>
        <v/>
      </c>
      <c r="Z17" s="229" t="str">
        <f t="shared" si="9"/>
        <v/>
      </c>
      <c r="AA17" s="229" t="str">
        <f t="shared" si="9"/>
        <v/>
      </c>
      <c r="AB17" s="229" t="str">
        <f t="shared" si="9"/>
        <v/>
      </c>
      <c r="AC17" s="229" t="str">
        <f t="shared" si="9"/>
        <v/>
      </c>
      <c r="AD17" s="229" t="str">
        <f t="shared" si="9"/>
        <v/>
      </c>
      <c r="AE17" s="229" t="str">
        <f t="shared" si="9"/>
        <v/>
      </c>
      <c r="AF17" s="229" t="str">
        <f t="shared" si="9"/>
        <v/>
      </c>
      <c r="AG17" s="229"/>
      <c r="AH17" s="229" t="str">
        <f>IFERROR((AH16-AH14)/AH16*100%,"")</f>
        <v/>
      </c>
    </row>
    <row r="18" spans="1:34" s="2" customFormat="1">
      <c r="A18" s="268"/>
      <c r="B18" s="148">
        <v>7</v>
      </c>
      <c r="C18" s="149" t="e">
        <f>IF(VLOOKUP($A$7&amp;$B18,'Data Entry'!$A:$AM,4,FALSE)="","",VLOOKUP($A$7&amp;$B18,'Data Entry'!$A:$AM,4,FALSE))</f>
        <v>#N/A</v>
      </c>
      <c r="D18" s="149" t="e">
        <f>IF(VLOOKUP($A$7&amp;$B18,'Data Entry'!$A:$AM,5,FALSE)="","",VLOOKUP($A$7&amp;$B18,'Data Entry'!$A:$AM,5,FALSE))</f>
        <v>#N/A</v>
      </c>
      <c r="E18" s="149" t="e">
        <f>IF(VLOOKUP($A$7&amp;$B18,'Data Entry'!$A:$AM,6,FALSE)="","",VLOOKUP($A$7&amp;$B18,'Data Entry'!$A:$AM,6,FALSE))</f>
        <v>#N/A</v>
      </c>
      <c r="F18" s="149" t="e">
        <f>IF(VLOOKUP($A$7&amp;$B18,'Data Entry'!$A:$AM,7,FALSE)="","",VLOOKUP($A$7&amp;$B18,'Data Entry'!$A:$AM,7,FALSE))</f>
        <v>#N/A</v>
      </c>
      <c r="G18" s="149" t="e">
        <f>IF(VLOOKUP($A$7&amp;$B18,'Data Entry'!$A:$AM,8,FALSE)="","",VLOOKUP($A$7&amp;$B18,'Data Entry'!$A:$AM,8,FALSE))</f>
        <v>#N/A</v>
      </c>
      <c r="H18" s="149" t="e">
        <f>IF(VLOOKUP($A$7&amp;$B18,'Data Entry'!$A:$AM,9,FALSE)="","",VLOOKUP($A$7&amp;$B18,'Data Entry'!$A:$AM,9,FALSE))</f>
        <v>#N/A</v>
      </c>
      <c r="I18" s="149" t="e">
        <f>IF(VLOOKUP($A$7&amp;$B18,'Data Entry'!$A:$AM,10,FALSE)="","",VLOOKUP($A$7&amp;$B18,'Data Entry'!$A:$AM,10,FALSE))</f>
        <v>#N/A</v>
      </c>
      <c r="J18" s="149" t="e">
        <f>IF(VLOOKUP($A$7&amp;$B18,'Data Entry'!$A:$AM,11,FALSE)="","",VLOOKUP($A$7&amp;$B18,'Data Entry'!$A:$AM,11,FALSE))</f>
        <v>#N/A</v>
      </c>
      <c r="K18" s="149" t="e">
        <f>IF(VLOOKUP($A$7&amp;$B18,'Data Entry'!$A:$AM,12,FALSE)="","",VLOOKUP($A$7&amp;$B18,'Data Entry'!$A:$AM,12,FALSE))</f>
        <v>#N/A</v>
      </c>
      <c r="L18" s="149" t="e">
        <f>IF(VLOOKUP($A$7&amp;$B18,'Data Entry'!$A:$AM,13,FALSE)="","",VLOOKUP($A$7&amp;$B18,'Data Entry'!$A:$AM,13,FALSE))</f>
        <v>#N/A</v>
      </c>
      <c r="M18" s="149" t="e">
        <f>IF(VLOOKUP($A$7&amp;$B18,'Data Entry'!$A:$AM,14,FALSE)="","",VLOOKUP($A$7&amp;$B18,'Data Entry'!$A:$AM,14,FALSE))</f>
        <v>#N/A</v>
      </c>
      <c r="N18" s="149" t="e">
        <f>IF(VLOOKUP($A$7&amp;$B18,'Data Entry'!$A:$AM,15,FALSE)="","",VLOOKUP($A$7&amp;$B18,'Data Entry'!$A:$AM,15,FALSE))</f>
        <v>#N/A</v>
      </c>
      <c r="O18" s="149" t="e">
        <f>IF(VLOOKUP($A$7&amp;$B18,'Data Entry'!$A:$AM,16,FALSE)="","",VLOOKUP($A$7&amp;$B18,'Data Entry'!$A:$AM,16,FALSE))</f>
        <v>#N/A</v>
      </c>
      <c r="P18" s="149" t="e">
        <f>IF(VLOOKUP($A$7&amp;$B18,'Data Entry'!$A:$AM,17,FALSE)="","",VLOOKUP($A$7&amp;$B18,'Data Entry'!$A:$AM,17,FALSE))</f>
        <v>#N/A</v>
      </c>
      <c r="Q18" s="149" t="e">
        <f>IF(VLOOKUP($A$7&amp;$B18,'Data Entry'!$A:$AM,18,FALSE)="","",VLOOKUP($A$7&amp;$B18,'Data Entry'!$A:$AM,18,FALSE))</f>
        <v>#N/A</v>
      </c>
      <c r="R18" s="149" t="e">
        <f>IF(VLOOKUP($A$7&amp;$B18,'Data Entry'!$A:$AM,19,FALSE)="","",VLOOKUP($A$7&amp;$B18,'Data Entry'!$A:$AM,19,FALSE))</f>
        <v>#N/A</v>
      </c>
      <c r="S18" s="149" t="e">
        <f>IF(VLOOKUP($A$7&amp;$B18,'Data Entry'!$A:$AM,20,FALSE)="","",VLOOKUP($A$7&amp;$B18,'Data Entry'!$A:$AM,20,FALSE))</f>
        <v>#N/A</v>
      </c>
      <c r="T18" s="149" t="e">
        <f>IF(VLOOKUP($A$7&amp;$B18,'Data Entry'!$A:$AM,22,FALSE)="","",VLOOKUP($A$7&amp;$B18,'Data Entry'!$A:$AM,22,FALSE))</f>
        <v>#N/A</v>
      </c>
      <c r="U18" s="149" t="e">
        <f>IF(VLOOKUP($A$7&amp;$B18,'Data Entry'!$A:$AM,23,FALSE)="","",VLOOKUP($A$7&amp;$B18,'Data Entry'!$A:$AM,23,FALSE))</f>
        <v>#N/A</v>
      </c>
      <c r="V18" s="149" t="e">
        <f>IF(VLOOKUP($A$7&amp;$B18,'Data Entry'!$A:$AM,24,FALSE)="","",VLOOKUP($A$7&amp;$B18,'Data Entry'!$A:$AM,24,FALSE))</f>
        <v>#N/A</v>
      </c>
      <c r="W18" s="149" t="e">
        <f>IF(VLOOKUP($A$7&amp;$B18,'Data Entry'!$A:$AM,25,FALSE)="","",VLOOKUP($A$7&amp;$B18,'Data Entry'!$A:$AM,25,FALSE))</f>
        <v>#N/A</v>
      </c>
      <c r="X18" s="149" t="e">
        <f>IF(VLOOKUP($A$7&amp;$B18,'Data Entry'!$A:$AM,27,FALSE)="","",VLOOKUP($A$7&amp;$B18,'Data Entry'!$A:$AM,27,FALSE))</f>
        <v>#N/A</v>
      </c>
      <c r="Y18" s="149" t="e">
        <f>IF(VLOOKUP($A$7&amp;$B18,'Data Entry'!$A:$AM,28,FALSE)="","",VLOOKUP($A$7&amp;$B18,'Data Entry'!$A:$AM,28,FALSE))</f>
        <v>#N/A</v>
      </c>
      <c r="Z18" s="150" t="e">
        <f>IF(VLOOKUP($A$7&amp;$B18,'Data Entry'!$A:$AM,29,FALSE)="","",VLOOKUP($A$7&amp;$B18,'Data Entry'!$A:$AM,29,FALSE))</f>
        <v>#N/A</v>
      </c>
      <c r="AA18" s="150" t="e">
        <f>IF(VLOOKUP($A$7&amp;$B18,'Data Entry'!$A:$AM,30,FALSE)="","",VLOOKUP($A$7&amp;$B18,'Data Entry'!$A:$AM,30,FALSE))</f>
        <v>#N/A</v>
      </c>
      <c r="AB18" s="150" t="e">
        <f>IF(VLOOKUP($A$7&amp;$B18,'Data Entry'!$A:$AM,31,FALSE)="","",VLOOKUP($A$7&amp;$B18,'Data Entry'!$A:$AM,31,FALSE))</f>
        <v>#N/A</v>
      </c>
      <c r="AC18" s="150" t="e">
        <f>IF(VLOOKUP($A$7&amp;$B18,'Data Entry'!$A:$AM,33,FALSE)="","",VLOOKUP($A$7&amp;$B18,'Data Entry'!$A:$AM,33,FALSE))</f>
        <v>#N/A</v>
      </c>
      <c r="AD18" s="150" t="e">
        <f>IF(VLOOKUP($A$7&amp;$B18,'Data Entry'!$A:$AM,34,FALSE)="","",VLOOKUP($A$7&amp;$B18,'Data Entry'!$A:$AM,34,FALSE))</f>
        <v>#N/A</v>
      </c>
      <c r="AE18" s="150" t="e">
        <f>IF(VLOOKUP($A$7&amp;$B18,'Data Entry'!$A:$AM,36,FALSE)="","",VLOOKUP($A$7&amp;$B18,'Data Entry'!$A:$AM,36,FALSE))</f>
        <v>#N/A</v>
      </c>
      <c r="AF18" s="150" t="e">
        <f>IF(VLOOKUP($A$7&amp;$B18,'Data Entry'!$A:$AM,37,FALSE)="","",VLOOKUP($A$7&amp;$B18,'Data Entry'!$A:$AM,37,FALSE))</f>
        <v>#N/A</v>
      </c>
      <c r="AG18" s="150" t="e">
        <f>IF(VLOOKUP($A$7&amp;$B18,'Data Entry'!$A:$AM,38,FALSE)="","",VLOOKUP($A$7&amp;$B18,'Data Entry'!$A:$AM,38,FALSE))</f>
        <v>#N/A</v>
      </c>
      <c r="AH18" s="150" t="e">
        <f>IF(VLOOKUP($A$7&amp;$B18,'Data Entry'!$A:$AM,39,FALSE)="","",VLOOKUP($A$7&amp;$B18,'Data Entry'!$A:$AM,39,FALSE))</f>
        <v>#N/A</v>
      </c>
    </row>
    <row r="19" spans="1:34" s="2" customFormat="1">
      <c r="A19" s="268"/>
      <c r="B19" s="151" t="s">
        <v>65</v>
      </c>
      <c r="C19" s="149"/>
      <c r="D19" s="149"/>
      <c r="E19" s="149"/>
      <c r="F19" s="149"/>
      <c r="G19" s="152"/>
      <c r="H19" s="152"/>
      <c r="I19" s="153" t="str">
        <f>IFERROR((I16-I18)/I18*100%,"")</f>
        <v/>
      </c>
      <c r="J19" s="153" t="str">
        <f t="shared" ref="J19:S19" si="10">IFERROR((J18-J16)/J18*100%,"")</f>
        <v/>
      </c>
      <c r="K19" s="153" t="str">
        <f t="shared" si="10"/>
        <v/>
      </c>
      <c r="L19" s="153" t="str">
        <f t="shared" si="10"/>
        <v/>
      </c>
      <c r="M19" s="153" t="str">
        <f t="shared" si="10"/>
        <v/>
      </c>
      <c r="N19" s="153" t="str">
        <f t="shared" si="10"/>
        <v/>
      </c>
      <c r="O19" s="153" t="str">
        <f t="shared" si="10"/>
        <v/>
      </c>
      <c r="P19" s="153" t="str">
        <f t="shared" si="10"/>
        <v/>
      </c>
      <c r="Q19" s="153" t="str">
        <f t="shared" si="10"/>
        <v/>
      </c>
      <c r="R19" s="153" t="str">
        <f t="shared" si="10"/>
        <v/>
      </c>
      <c r="S19" s="153" t="str">
        <f t="shared" si="10"/>
        <v/>
      </c>
      <c r="T19" s="153" t="str">
        <f>IFERROR((T16-T18)/T18*100%,"")</f>
        <v/>
      </c>
      <c r="U19" s="153" t="str">
        <f>IFERROR((U16-U18)/U18*100%,"")</f>
        <v/>
      </c>
      <c r="V19" s="153" t="str">
        <f>IFERROR((V16-V18)/V18*100%,"")</f>
        <v/>
      </c>
      <c r="W19" s="153" t="str">
        <f>IFERROR((W16-W18)/W18*100%,"")</f>
        <v/>
      </c>
      <c r="X19" s="153" t="str">
        <f t="shared" ref="X19:AF19" si="11">IFERROR((X18-X16)/X18*100%,"")</f>
        <v/>
      </c>
      <c r="Y19" s="153" t="str">
        <f t="shared" si="11"/>
        <v/>
      </c>
      <c r="Z19" s="229" t="str">
        <f t="shared" si="11"/>
        <v/>
      </c>
      <c r="AA19" s="229" t="str">
        <f t="shared" si="11"/>
        <v/>
      </c>
      <c r="AB19" s="229" t="str">
        <f t="shared" si="11"/>
        <v/>
      </c>
      <c r="AC19" s="229" t="str">
        <f t="shared" si="11"/>
        <v/>
      </c>
      <c r="AD19" s="229" t="str">
        <f t="shared" si="11"/>
        <v/>
      </c>
      <c r="AE19" s="229" t="str">
        <f t="shared" si="11"/>
        <v/>
      </c>
      <c r="AF19" s="229" t="str">
        <f t="shared" si="11"/>
        <v/>
      </c>
      <c r="AG19" s="229"/>
      <c r="AH19" s="229" t="str">
        <f>IFERROR((AH18-AH16)/AH18*100%,"")</f>
        <v/>
      </c>
    </row>
    <row r="20" spans="1:34" s="2" customFormat="1">
      <c r="A20" s="268"/>
      <c r="B20" s="148">
        <v>8</v>
      </c>
      <c r="C20" s="149" t="e">
        <f>IF(VLOOKUP($A$7&amp;$B20,'Data Entry'!$A:$AM,4,FALSE)="","",VLOOKUP($A$7&amp;$B20,'Data Entry'!$A:$AM,4,FALSE))</f>
        <v>#N/A</v>
      </c>
      <c r="D20" s="149" t="e">
        <f>IF(VLOOKUP($A$7&amp;$B20,'Data Entry'!$A:$AM,5,FALSE)="","",VLOOKUP($A$7&amp;$B20,'Data Entry'!$A:$AM,5,FALSE))</f>
        <v>#N/A</v>
      </c>
      <c r="E20" s="149" t="e">
        <f>IF(VLOOKUP($A$7&amp;$B20,'Data Entry'!$A:$AM,6,FALSE)="","",VLOOKUP($A$7&amp;$B20,'Data Entry'!$A:$AM,6,FALSE))</f>
        <v>#N/A</v>
      </c>
      <c r="F20" s="149" t="e">
        <f>IF(VLOOKUP($A$7&amp;$B20,'Data Entry'!$A:$AM,7,FALSE)="","",VLOOKUP($A$7&amp;$B20,'Data Entry'!$A:$AM,7,FALSE))</f>
        <v>#N/A</v>
      </c>
      <c r="G20" s="149" t="e">
        <f>IF(VLOOKUP($A$7&amp;$B20,'Data Entry'!$A:$AM,8,FALSE)="","",VLOOKUP($A$7&amp;$B20,'Data Entry'!$A:$AM,8,FALSE))</f>
        <v>#N/A</v>
      </c>
      <c r="H20" s="149" t="e">
        <f>IF(VLOOKUP($A$7&amp;$B20,'Data Entry'!$A:$AM,9,FALSE)="","",VLOOKUP($A$7&amp;$B20,'Data Entry'!$A:$AM,9,FALSE))</f>
        <v>#N/A</v>
      </c>
      <c r="I20" s="149" t="e">
        <f>IF(VLOOKUP($A$7&amp;$B20,'Data Entry'!$A:$AM,10,FALSE)="","",VLOOKUP($A$7&amp;$B20,'Data Entry'!$A:$AM,10,FALSE))</f>
        <v>#N/A</v>
      </c>
      <c r="J20" s="149" t="e">
        <f>IF(VLOOKUP($A$7&amp;$B20,'Data Entry'!$A:$AM,11,FALSE)="","",VLOOKUP($A$7&amp;$B20,'Data Entry'!$A:$AM,11,FALSE))</f>
        <v>#N/A</v>
      </c>
      <c r="K20" s="149" t="e">
        <f>IF(VLOOKUP($A$7&amp;$B20,'Data Entry'!$A:$AM,12,FALSE)="","",VLOOKUP($A$7&amp;$B20,'Data Entry'!$A:$AM,12,FALSE))</f>
        <v>#N/A</v>
      </c>
      <c r="L20" s="149" t="e">
        <f>IF(VLOOKUP($A$7&amp;$B20,'Data Entry'!$A:$AM,13,FALSE)="","",VLOOKUP($A$7&amp;$B20,'Data Entry'!$A:$AM,13,FALSE))</f>
        <v>#N/A</v>
      </c>
      <c r="M20" s="149" t="e">
        <f>IF(VLOOKUP($A$7&amp;$B20,'Data Entry'!$A:$AM,14,FALSE)="","",VLOOKUP($A$7&amp;$B20,'Data Entry'!$A:$AM,14,FALSE))</f>
        <v>#N/A</v>
      </c>
      <c r="N20" s="149" t="e">
        <f>IF(VLOOKUP($A$7&amp;$B20,'Data Entry'!$A:$AM,15,FALSE)="","",VLOOKUP($A$7&amp;$B20,'Data Entry'!$A:$AM,15,FALSE))</f>
        <v>#N/A</v>
      </c>
      <c r="O20" s="149" t="e">
        <f>IF(VLOOKUP($A$7&amp;$B20,'Data Entry'!$A:$AM,16,FALSE)="","",VLOOKUP($A$7&amp;$B20,'Data Entry'!$A:$AM,16,FALSE))</f>
        <v>#N/A</v>
      </c>
      <c r="P20" s="149" t="e">
        <f>IF(VLOOKUP($A$7&amp;$B20,'Data Entry'!$A:$AM,17,FALSE)="","",VLOOKUP($A$7&amp;$B20,'Data Entry'!$A:$AM,17,FALSE))</f>
        <v>#N/A</v>
      </c>
      <c r="Q20" s="149" t="e">
        <f>IF(VLOOKUP($A$7&amp;$B20,'Data Entry'!$A:$AM,18,FALSE)="","",VLOOKUP($A$7&amp;$B20,'Data Entry'!$A:$AM,18,FALSE))</f>
        <v>#N/A</v>
      </c>
      <c r="R20" s="149" t="e">
        <f>IF(VLOOKUP($A$7&amp;$B20,'Data Entry'!$A:$AM,19,FALSE)="","",VLOOKUP($A$7&amp;$B20,'Data Entry'!$A:$AM,19,FALSE))</f>
        <v>#N/A</v>
      </c>
      <c r="S20" s="149" t="e">
        <f>IF(VLOOKUP($A$7&amp;$B20,'Data Entry'!$A:$AM,20,FALSE)="","",VLOOKUP($A$7&amp;$B20,'Data Entry'!$A:$AM,20,FALSE))</f>
        <v>#N/A</v>
      </c>
      <c r="T20" s="149" t="e">
        <f>IF(VLOOKUP($A$7&amp;$B20,'Data Entry'!$A:$AM,22,FALSE)="","",VLOOKUP($A$7&amp;$B20,'Data Entry'!$A:$AM,22,FALSE))</f>
        <v>#N/A</v>
      </c>
      <c r="U20" s="149" t="e">
        <f>IF(VLOOKUP($A$7&amp;$B20,'Data Entry'!$A:$AM,23,FALSE)="","",VLOOKUP($A$7&amp;$B20,'Data Entry'!$A:$AM,23,FALSE))</f>
        <v>#N/A</v>
      </c>
      <c r="V20" s="149" t="e">
        <f>IF(VLOOKUP($A$7&amp;$B20,'Data Entry'!$A:$AM,24,FALSE)="","",VLOOKUP($A$7&amp;$B20,'Data Entry'!$A:$AM,24,FALSE))</f>
        <v>#N/A</v>
      </c>
      <c r="W20" s="149" t="e">
        <f>IF(VLOOKUP($A$7&amp;$B20,'Data Entry'!$A:$AM,25,FALSE)="","",VLOOKUP($A$7&amp;$B20,'Data Entry'!$A:$AM,25,FALSE))</f>
        <v>#N/A</v>
      </c>
      <c r="X20" s="149" t="e">
        <f>IF(VLOOKUP($A$7&amp;$B20,'Data Entry'!$A:$AM,27,FALSE)="","",VLOOKUP($A$7&amp;$B20,'Data Entry'!$A:$AM,27,FALSE))</f>
        <v>#N/A</v>
      </c>
      <c r="Y20" s="149" t="e">
        <f>IF(VLOOKUP($A$7&amp;$B20,'Data Entry'!$A:$AM,28,FALSE)="","",VLOOKUP($A$7&amp;$B20,'Data Entry'!$A:$AM,28,FALSE))</f>
        <v>#N/A</v>
      </c>
      <c r="Z20" s="150" t="e">
        <f>IF(VLOOKUP($A$7&amp;$B20,'Data Entry'!$A:$AM,29,FALSE)="","",VLOOKUP($A$7&amp;$B20,'Data Entry'!$A:$AM,29,FALSE))</f>
        <v>#N/A</v>
      </c>
      <c r="AA20" s="150" t="e">
        <f>IF(VLOOKUP($A$7&amp;$B20,'Data Entry'!$A:$AM,30,FALSE)="","",VLOOKUP($A$7&amp;$B20,'Data Entry'!$A:$AM,30,FALSE))</f>
        <v>#N/A</v>
      </c>
      <c r="AB20" s="150" t="e">
        <f>IF(VLOOKUP($A$7&amp;$B20,'Data Entry'!$A:$AM,31,FALSE)="","",VLOOKUP($A$7&amp;$B20,'Data Entry'!$A:$AM,31,FALSE))</f>
        <v>#N/A</v>
      </c>
      <c r="AC20" s="150" t="e">
        <f>IF(VLOOKUP($A$7&amp;$B20,'Data Entry'!$A:$AM,33,FALSE)="","",VLOOKUP($A$7&amp;$B20,'Data Entry'!$A:$AM,33,FALSE))</f>
        <v>#N/A</v>
      </c>
      <c r="AD20" s="150" t="e">
        <f>IF(VLOOKUP($A$7&amp;$B20,'Data Entry'!$A:$AM,34,FALSE)="","",VLOOKUP($A$7&amp;$B20,'Data Entry'!$A:$AM,34,FALSE))</f>
        <v>#N/A</v>
      </c>
      <c r="AE20" s="150" t="e">
        <f>IF(VLOOKUP($A$7&amp;$B20,'Data Entry'!$A:$AM,36,FALSE)="","",VLOOKUP($A$7&amp;$B20,'Data Entry'!$A:$AM,36,FALSE))</f>
        <v>#N/A</v>
      </c>
      <c r="AF20" s="150" t="e">
        <f>IF(VLOOKUP($A$7&amp;$B20,'Data Entry'!$A:$AM,37,FALSE)="","",VLOOKUP($A$7&amp;$B20,'Data Entry'!$A:$AM,37,FALSE))</f>
        <v>#N/A</v>
      </c>
      <c r="AG20" s="150" t="e">
        <f>IF(VLOOKUP($A$7&amp;$B20,'Data Entry'!$A:$AM,38,FALSE)="","",VLOOKUP($A$7&amp;$B20,'Data Entry'!$A:$AM,38,FALSE))</f>
        <v>#N/A</v>
      </c>
      <c r="AH20" s="150" t="e">
        <f>IF(VLOOKUP($A$7&amp;$B20,'Data Entry'!$A:$AM,39,FALSE)="","",VLOOKUP($A$7&amp;$B20,'Data Entry'!$A:$AM,39,FALSE))</f>
        <v>#N/A</v>
      </c>
    </row>
    <row r="21" spans="1:34" s="2" customFormat="1">
      <c r="A21" s="268"/>
      <c r="B21" s="151" t="s">
        <v>65</v>
      </c>
      <c r="C21" s="149"/>
      <c r="D21" s="149"/>
      <c r="E21" s="149"/>
      <c r="F21" s="149"/>
      <c r="G21" s="152"/>
      <c r="H21" s="152"/>
      <c r="I21" s="153" t="str">
        <f>IFERROR((I18-I20)/I20*100%,"")</f>
        <v/>
      </c>
      <c r="J21" s="153" t="str">
        <f t="shared" ref="J21:S21" si="12">IFERROR((J20-J18)/J20*100%,"")</f>
        <v/>
      </c>
      <c r="K21" s="153" t="str">
        <f t="shared" si="12"/>
        <v/>
      </c>
      <c r="L21" s="153" t="str">
        <f t="shared" si="12"/>
        <v/>
      </c>
      <c r="M21" s="153" t="str">
        <f t="shared" si="12"/>
        <v/>
      </c>
      <c r="N21" s="153" t="str">
        <f t="shared" si="12"/>
        <v/>
      </c>
      <c r="O21" s="153" t="str">
        <f t="shared" si="12"/>
        <v/>
      </c>
      <c r="P21" s="153" t="str">
        <f t="shared" si="12"/>
        <v/>
      </c>
      <c r="Q21" s="153" t="str">
        <f t="shared" si="12"/>
        <v/>
      </c>
      <c r="R21" s="153" t="str">
        <f t="shared" si="12"/>
        <v/>
      </c>
      <c r="S21" s="153" t="str">
        <f t="shared" si="12"/>
        <v/>
      </c>
      <c r="T21" s="153" t="str">
        <f>IFERROR((T18-T20)/T20*100%,"")</f>
        <v/>
      </c>
      <c r="U21" s="153" t="str">
        <f>IFERROR((U18-U20)/U20*100%,"")</f>
        <v/>
      </c>
      <c r="V21" s="153" t="str">
        <f>IFERROR((V18-V20)/V20*100%,"")</f>
        <v/>
      </c>
      <c r="W21" s="153" t="str">
        <f>IFERROR((W18-W20)/W20*100%,"")</f>
        <v/>
      </c>
      <c r="X21" s="153" t="str">
        <f t="shared" ref="X21:AF21" si="13">IFERROR((X20-X18)/X20*100%,"")</f>
        <v/>
      </c>
      <c r="Y21" s="153" t="str">
        <f t="shared" si="13"/>
        <v/>
      </c>
      <c r="Z21" s="229" t="str">
        <f t="shared" si="13"/>
        <v/>
      </c>
      <c r="AA21" s="229" t="str">
        <f t="shared" si="13"/>
        <v/>
      </c>
      <c r="AB21" s="229" t="str">
        <f t="shared" si="13"/>
        <v/>
      </c>
      <c r="AC21" s="229" t="str">
        <f t="shared" si="13"/>
        <v/>
      </c>
      <c r="AD21" s="229" t="str">
        <f t="shared" si="13"/>
        <v/>
      </c>
      <c r="AE21" s="229" t="str">
        <f t="shared" si="13"/>
        <v/>
      </c>
      <c r="AF21" s="229" t="str">
        <f t="shared" si="13"/>
        <v/>
      </c>
      <c r="AG21" s="229"/>
      <c r="AH21" s="229" t="str">
        <f>IFERROR((AH20-AH18)/AH20*100%,"")</f>
        <v/>
      </c>
    </row>
    <row r="22" spans="1:34" s="2" customFormat="1">
      <c r="A22" s="268"/>
      <c r="B22" s="148">
        <v>9</v>
      </c>
      <c r="C22" s="149" t="e">
        <f>IF(VLOOKUP($A$7&amp;$B22,'Data Entry'!$A:$AM,4,FALSE)="","",VLOOKUP($A$7&amp;$B22,'Data Entry'!$A:$AM,4,FALSE))</f>
        <v>#N/A</v>
      </c>
      <c r="D22" s="149" t="e">
        <f>IF(VLOOKUP($A$7&amp;$B22,'Data Entry'!$A:$AM,5,FALSE)="","",VLOOKUP($A$7&amp;$B22,'Data Entry'!$A:$AM,5,FALSE))</f>
        <v>#N/A</v>
      </c>
      <c r="E22" s="149" t="e">
        <f>IF(VLOOKUP($A$7&amp;$B22,'Data Entry'!$A:$AM,6,FALSE)="","",VLOOKUP($A$7&amp;$B22,'Data Entry'!$A:$AM,6,FALSE))</f>
        <v>#N/A</v>
      </c>
      <c r="F22" s="149" t="e">
        <f>IF(VLOOKUP($A$7&amp;$B22,'Data Entry'!$A:$AM,7,FALSE)="","",VLOOKUP($A$7&amp;$B22,'Data Entry'!$A:$AM,7,FALSE))</f>
        <v>#N/A</v>
      </c>
      <c r="G22" s="149" t="e">
        <f>IF(VLOOKUP($A$7&amp;$B22,'Data Entry'!$A:$AM,8,FALSE)="","",VLOOKUP($A$7&amp;$B22,'Data Entry'!$A:$AM,8,FALSE))</f>
        <v>#N/A</v>
      </c>
      <c r="H22" s="149" t="e">
        <f>IF(VLOOKUP($A$7&amp;$B22,'Data Entry'!$A:$AM,9,FALSE)="","",VLOOKUP($A$7&amp;$B22,'Data Entry'!$A:$AM,9,FALSE))</f>
        <v>#N/A</v>
      </c>
      <c r="I22" s="149" t="e">
        <f>IF(VLOOKUP($A$7&amp;$B22,'Data Entry'!$A:$AM,10,FALSE)="","",VLOOKUP($A$7&amp;$B22,'Data Entry'!$A:$AM,10,FALSE))</f>
        <v>#N/A</v>
      </c>
      <c r="J22" s="149" t="e">
        <f>IF(VLOOKUP($A$7&amp;$B22,'Data Entry'!$A:$AM,11,FALSE)="","",VLOOKUP($A$7&amp;$B22,'Data Entry'!$A:$AM,11,FALSE))</f>
        <v>#N/A</v>
      </c>
      <c r="K22" s="149" t="e">
        <f>IF(VLOOKUP($A$7&amp;$B22,'Data Entry'!$A:$AM,12,FALSE)="","",VLOOKUP($A$7&amp;$B22,'Data Entry'!$A:$AM,12,FALSE))</f>
        <v>#N/A</v>
      </c>
      <c r="L22" s="149" t="e">
        <f>IF(VLOOKUP($A$7&amp;$B22,'Data Entry'!$A:$AM,13,FALSE)="","",VLOOKUP($A$7&amp;$B22,'Data Entry'!$A:$AM,13,FALSE))</f>
        <v>#N/A</v>
      </c>
      <c r="M22" s="149" t="e">
        <f>IF(VLOOKUP($A$7&amp;$B22,'Data Entry'!$A:$AM,14,FALSE)="","",VLOOKUP($A$7&amp;$B22,'Data Entry'!$A:$AM,14,FALSE))</f>
        <v>#N/A</v>
      </c>
      <c r="N22" s="149" t="e">
        <f>IF(VLOOKUP($A$7&amp;$B22,'Data Entry'!$A:$AM,15,FALSE)="","",VLOOKUP($A$7&amp;$B22,'Data Entry'!$A:$AM,15,FALSE))</f>
        <v>#N/A</v>
      </c>
      <c r="O22" s="149" t="e">
        <f>IF(VLOOKUP($A$7&amp;$B22,'Data Entry'!$A:$AM,16,FALSE)="","",VLOOKUP($A$7&amp;$B22,'Data Entry'!$A:$AM,16,FALSE))</f>
        <v>#N/A</v>
      </c>
      <c r="P22" s="149" t="e">
        <f>IF(VLOOKUP($A$7&amp;$B22,'Data Entry'!$A:$AM,17,FALSE)="","",VLOOKUP($A$7&amp;$B22,'Data Entry'!$A:$AM,17,FALSE))</f>
        <v>#N/A</v>
      </c>
      <c r="Q22" s="149" t="e">
        <f>IF(VLOOKUP($A$7&amp;$B22,'Data Entry'!$A:$AM,18,FALSE)="","",VLOOKUP($A$7&amp;$B22,'Data Entry'!$A:$AM,18,FALSE))</f>
        <v>#N/A</v>
      </c>
      <c r="R22" s="149" t="e">
        <f>IF(VLOOKUP($A$7&amp;$B22,'Data Entry'!$A:$AM,19,FALSE)="","",VLOOKUP($A$7&amp;$B22,'Data Entry'!$A:$AM,19,FALSE))</f>
        <v>#N/A</v>
      </c>
      <c r="S22" s="149" t="e">
        <f>IF(VLOOKUP($A$7&amp;$B22,'Data Entry'!$A:$AM,20,FALSE)="","",VLOOKUP($A$7&amp;$B22,'Data Entry'!$A:$AM,20,FALSE))</f>
        <v>#N/A</v>
      </c>
      <c r="T22" s="149" t="e">
        <f>IF(VLOOKUP($A$7&amp;$B22,'Data Entry'!$A:$AM,22,FALSE)="","",VLOOKUP($A$7&amp;$B22,'Data Entry'!$A:$AM,22,FALSE))</f>
        <v>#N/A</v>
      </c>
      <c r="U22" s="149" t="e">
        <f>IF(VLOOKUP($A$7&amp;$B22,'Data Entry'!$A:$AM,23,FALSE)="","",VLOOKUP($A$7&amp;$B22,'Data Entry'!$A:$AM,23,FALSE))</f>
        <v>#N/A</v>
      </c>
      <c r="V22" s="149" t="e">
        <f>IF(VLOOKUP($A$7&amp;$B22,'Data Entry'!$A:$AM,24,FALSE)="","",VLOOKUP($A$7&amp;$B22,'Data Entry'!$A:$AM,24,FALSE))</f>
        <v>#N/A</v>
      </c>
      <c r="W22" s="149" t="e">
        <f>IF(VLOOKUP($A$7&amp;$B22,'Data Entry'!$A:$AM,25,FALSE)="","",VLOOKUP($A$7&amp;$B22,'Data Entry'!$A:$AM,25,FALSE))</f>
        <v>#N/A</v>
      </c>
      <c r="X22" s="149" t="e">
        <f>IF(VLOOKUP($A$7&amp;$B22,'Data Entry'!$A:$AM,27,FALSE)="","",VLOOKUP($A$7&amp;$B22,'Data Entry'!$A:$AM,27,FALSE))</f>
        <v>#N/A</v>
      </c>
      <c r="Y22" s="149" t="e">
        <f>IF(VLOOKUP($A$7&amp;$B22,'Data Entry'!$A:$AM,28,FALSE)="","",VLOOKUP($A$7&amp;$B22,'Data Entry'!$A:$AM,28,FALSE))</f>
        <v>#N/A</v>
      </c>
      <c r="Z22" s="150" t="e">
        <f>IF(VLOOKUP($A$7&amp;$B22,'Data Entry'!$A:$AM,29,FALSE)="","",VLOOKUP($A$7&amp;$B22,'Data Entry'!$A:$AM,29,FALSE))</f>
        <v>#N/A</v>
      </c>
      <c r="AA22" s="150" t="e">
        <f>IF(VLOOKUP($A$7&amp;$B22,'Data Entry'!$A:$AM,30,FALSE)="","",VLOOKUP($A$7&amp;$B22,'Data Entry'!$A:$AM,30,FALSE))</f>
        <v>#N/A</v>
      </c>
      <c r="AB22" s="150" t="e">
        <f>IF(VLOOKUP($A$7&amp;$B22,'Data Entry'!$A:$AM,31,FALSE)="","",VLOOKUP($A$7&amp;$B22,'Data Entry'!$A:$AM,31,FALSE))</f>
        <v>#N/A</v>
      </c>
      <c r="AC22" s="150" t="e">
        <f>IF(VLOOKUP($A$7&amp;$B22,'Data Entry'!$A:$AM,33,FALSE)="","",VLOOKUP($A$7&amp;$B22,'Data Entry'!$A:$AM,33,FALSE))</f>
        <v>#N/A</v>
      </c>
      <c r="AD22" s="150" t="e">
        <f>IF(VLOOKUP($A$7&amp;$B22,'Data Entry'!$A:$AM,34,FALSE)="","",VLOOKUP($A$7&amp;$B22,'Data Entry'!$A:$AM,34,FALSE))</f>
        <v>#N/A</v>
      </c>
      <c r="AE22" s="150" t="e">
        <f>IF(VLOOKUP($A$7&amp;$B22,'Data Entry'!$A:$AM,36,FALSE)="","",VLOOKUP($A$7&amp;$B22,'Data Entry'!$A:$AM,36,FALSE))</f>
        <v>#N/A</v>
      </c>
      <c r="AF22" s="150" t="e">
        <f>IF(VLOOKUP($A$7&amp;$B22,'Data Entry'!$A:$AM,37,FALSE)="","",VLOOKUP($A$7&amp;$B22,'Data Entry'!$A:$AM,37,FALSE))</f>
        <v>#N/A</v>
      </c>
      <c r="AG22" s="150" t="e">
        <f>IF(VLOOKUP($A$7&amp;$B22,'Data Entry'!$A:$AM,38,FALSE)="","",VLOOKUP($A$7&amp;$B22,'Data Entry'!$A:$AM,38,FALSE))</f>
        <v>#N/A</v>
      </c>
      <c r="AH22" s="150" t="e">
        <f>IF(VLOOKUP($A$7&amp;$B22,'Data Entry'!$A:$AM,39,FALSE)="","",VLOOKUP($A$7&amp;$B22,'Data Entry'!$A:$AM,39,FALSE))</f>
        <v>#N/A</v>
      </c>
    </row>
    <row r="23" spans="1:34" s="2" customFormat="1">
      <c r="A23" s="268"/>
      <c r="B23" s="151" t="s">
        <v>65</v>
      </c>
      <c r="C23" s="149"/>
      <c r="D23" s="149"/>
      <c r="E23" s="149"/>
      <c r="F23" s="149"/>
      <c r="G23" s="152"/>
      <c r="H23" s="152"/>
      <c r="I23" s="153" t="str">
        <f>IFERROR((I20-I22)/I22*100%,"")</f>
        <v/>
      </c>
      <c r="J23" s="153" t="str">
        <f t="shared" ref="J23:S23" si="14">IFERROR((J22-J20)/J22*100%,"")</f>
        <v/>
      </c>
      <c r="K23" s="153" t="str">
        <f t="shared" si="14"/>
        <v/>
      </c>
      <c r="L23" s="153" t="str">
        <f t="shared" si="14"/>
        <v/>
      </c>
      <c r="M23" s="153" t="str">
        <f t="shared" si="14"/>
        <v/>
      </c>
      <c r="N23" s="153" t="str">
        <f t="shared" si="14"/>
        <v/>
      </c>
      <c r="O23" s="153" t="str">
        <f t="shared" si="14"/>
        <v/>
      </c>
      <c r="P23" s="153" t="str">
        <f t="shared" si="14"/>
        <v/>
      </c>
      <c r="Q23" s="153" t="str">
        <f t="shared" si="14"/>
        <v/>
      </c>
      <c r="R23" s="153" t="str">
        <f t="shared" si="14"/>
        <v/>
      </c>
      <c r="S23" s="153" t="str">
        <f t="shared" si="14"/>
        <v/>
      </c>
      <c r="T23" s="153" t="str">
        <f>IFERROR((T20-T22)/T22*100%,"")</f>
        <v/>
      </c>
      <c r="U23" s="153" t="str">
        <f>IFERROR((U20-U22)/U22*100%,"")</f>
        <v/>
      </c>
      <c r="V23" s="153" t="str">
        <f>IFERROR((V20-V22)/V22*100%,"")</f>
        <v/>
      </c>
      <c r="W23" s="153" t="str">
        <f>IFERROR((W20-W22)/W22*100%,"")</f>
        <v/>
      </c>
      <c r="X23" s="153" t="str">
        <f t="shared" ref="X23:AF23" si="15">IFERROR((X22-X20)/X22*100%,"")</f>
        <v/>
      </c>
      <c r="Y23" s="153" t="str">
        <f t="shared" si="15"/>
        <v/>
      </c>
      <c r="Z23" s="229" t="str">
        <f t="shared" si="15"/>
        <v/>
      </c>
      <c r="AA23" s="229" t="str">
        <f t="shared" si="15"/>
        <v/>
      </c>
      <c r="AB23" s="229" t="str">
        <f t="shared" si="15"/>
        <v/>
      </c>
      <c r="AC23" s="229" t="str">
        <f t="shared" si="15"/>
        <v/>
      </c>
      <c r="AD23" s="229" t="str">
        <f t="shared" si="15"/>
        <v/>
      </c>
      <c r="AE23" s="229" t="str">
        <f t="shared" si="15"/>
        <v/>
      </c>
      <c r="AF23" s="229" t="str">
        <f t="shared" si="15"/>
        <v/>
      </c>
      <c r="AG23" s="229"/>
      <c r="AH23" s="229" t="str">
        <f>IFERROR((AH22-AH20)/AH22*100%,"")</f>
        <v/>
      </c>
    </row>
    <row r="24" spans="1:34" s="2" customFormat="1">
      <c r="A24" s="268"/>
      <c r="B24" s="154">
        <v>10</v>
      </c>
      <c r="C24" s="149" t="e">
        <f>IF(VLOOKUP($A$7&amp;$B24,'Data Entry'!$A:$AM,4,FALSE)="","",VLOOKUP($A$7&amp;$B24,'Data Entry'!$A:$AM,4,FALSE))</f>
        <v>#N/A</v>
      </c>
      <c r="D24" s="149" t="e">
        <f>IF(VLOOKUP($A$7&amp;$B24,'Data Entry'!$A:$AM,5,FALSE)="","",VLOOKUP($A$7&amp;$B24,'Data Entry'!$A:$AM,5,FALSE))</f>
        <v>#N/A</v>
      </c>
      <c r="E24" s="149" t="e">
        <f>IF(VLOOKUP($A$7&amp;$B24,'Data Entry'!$A:$AM,6,FALSE)="","",VLOOKUP($A$7&amp;$B24,'Data Entry'!$A:$AM,6,FALSE))</f>
        <v>#N/A</v>
      </c>
      <c r="F24" s="149" t="e">
        <f>IF(VLOOKUP($A$7&amp;$B24,'Data Entry'!$A:$AM,7,FALSE)="","",VLOOKUP($A$7&amp;$B24,'Data Entry'!$A:$AM,7,FALSE))</f>
        <v>#N/A</v>
      </c>
      <c r="G24" s="149" t="e">
        <f>IF(VLOOKUP($A$7&amp;$B24,'Data Entry'!$A:$AM,8,FALSE)="","",VLOOKUP($A$7&amp;$B24,'Data Entry'!$A:$AM,8,FALSE))</f>
        <v>#N/A</v>
      </c>
      <c r="H24" s="149" t="e">
        <f>IF(VLOOKUP($A$7&amp;$B24,'Data Entry'!$A:$AM,9,FALSE)="","",VLOOKUP($A$7&amp;$B24,'Data Entry'!$A:$AM,9,FALSE))</f>
        <v>#N/A</v>
      </c>
      <c r="I24" s="149" t="e">
        <f>IF(VLOOKUP($A$7&amp;$B24,'Data Entry'!$A:$AM,10,FALSE)="","",VLOOKUP($A$7&amp;$B24,'Data Entry'!$A:$AM,10,FALSE))</f>
        <v>#N/A</v>
      </c>
      <c r="J24" s="149" t="e">
        <f>IF(VLOOKUP($A$7&amp;$B24,'Data Entry'!$A:$AM,11,FALSE)="","",VLOOKUP($A$7&amp;$B24,'Data Entry'!$A:$AM,11,FALSE))</f>
        <v>#N/A</v>
      </c>
      <c r="K24" s="149" t="e">
        <f>IF(VLOOKUP($A$7&amp;$B24,'Data Entry'!$A:$AM,12,FALSE)="","",VLOOKUP($A$7&amp;$B24,'Data Entry'!$A:$AM,12,FALSE))</f>
        <v>#N/A</v>
      </c>
      <c r="L24" s="149" t="e">
        <f>IF(VLOOKUP($A$7&amp;$B24,'Data Entry'!$A:$AM,13,FALSE)="","",VLOOKUP($A$7&amp;$B24,'Data Entry'!$A:$AM,13,FALSE))</f>
        <v>#N/A</v>
      </c>
      <c r="M24" s="149" t="e">
        <f>IF(VLOOKUP($A$7&amp;$B24,'Data Entry'!$A:$AM,14,FALSE)="","",VLOOKUP($A$7&amp;$B24,'Data Entry'!$A:$AM,14,FALSE))</f>
        <v>#N/A</v>
      </c>
      <c r="N24" s="149" t="e">
        <f>IF(VLOOKUP($A$7&amp;$B24,'Data Entry'!$A:$AM,15,FALSE)="","",VLOOKUP($A$7&amp;$B24,'Data Entry'!$A:$AM,15,FALSE))</f>
        <v>#N/A</v>
      </c>
      <c r="O24" s="149" t="e">
        <f>IF(VLOOKUP($A$7&amp;$B24,'Data Entry'!$A:$AM,16,FALSE)="","",VLOOKUP($A$7&amp;$B24,'Data Entry'!$A:$AM,16,FALSE))</f>
        <v>#N/A</v>
      </c>
      <c r="P24" s="149" t="e">
        <f>IF(VLOOKUP($A$7&amp;$B24,'Data Entry'!$A:$AM,17,FALSE)="","",VLOOKUP($A$7&amp;$B24,'Data Entry'!$A:$AM,17,FALSE))</f>
        <v>#N/A</v>
      </c>
      <c r="Q24" s="149" t="e">
        <f>IF(VLOOKUP($A$7&amp;$B24,'Data Entry'!$A:$AM,18,FALSE)="","",VLOOKUP($A$7&amp;$B24,'Data Entry'!$A:$AM,18,FALSE))</f>
        <v>#N/A</v>
      </c>
      <c r="R24" s="149" t="e">
        <f>IF(VLOOKUP($A$7&amp;$B24,'Data Entry'!$A:$AM,19,FALSE)="","",VLOOKUP($A$7&amp;$B24,'Data Entry'!$A:$AM,19,FALSE))</f>
        <v>#N/A</v>
      </c>
      <c r="S24" s="149" t="e">
        <f>IF(VLOOKUP($A$7&amp;$B24,'Data Entry'!$A:$AM,20,FALSE)="","",VLOOKUP($A$7&amp;$B24,'Data Entry'!$A:$AM,20,FALSE))</f>
        <v>#N/A</v>
      </c>
      <c r="T24" s="149" t="e">
        <f>IF(VLOOKUP($A$7&amp;$B24,'Data Entry'!$A:$AM,22,FALSE)="","",VLOOKUP($A$7&amp;$B24,'Data Entry'!$A:$AM,22,FALSE))</f>
        <v>#N/A</v>
      </c>
      <c r="U24" s="149" t="e">
        <f>IF(VLOOKUP($A$7&amp;$B24,'Data Entry'!$A:$AM,23,FALSE)="","",VLOOKUP($A$7&amp;$B24,'Data Entry'!$A:$AM,23,FALSE))</f>
        <v>#N/A</v>
      </c>
      <c r="V24" s="149" t="e">
        <f>IF(VLOOKUP($A$7&amp;$B24,'Data Entry'!$A:$AM,24,FALSE)="","",VLOOKUP($A$7&amp;$B24,'Data Entry'!$A:$AM,24,FALSE))</f>
        <v>#N/A</v>
      </c>
      <c r="W24" s="149" t="e">
        <f>IF(VLOOKUP($A$7&amp;$B24,'Data Entry'!$A:$AM,25,FALSE)="","",VLOOKUP($A$7&amp;$B24,'Data Entry'!$A:$AM,25,FALSE))</f>
        <v>#N/A</v>
      </c>
      <c r="X24" s="149" t="e">
        <f>IF(VLOOKUP($A$7&amp;$B24,'Data Entry'!$A:$AM,27,FALSE)="","",VLOOKUP($A$7&amp;$B24,'Data Entry'!$A:$AM,27,FALSE))</f>
        <v>#N/A</v>
      </c>
      <c r="Y24" s="149" t="e">
        <f>IF(VLOOKUP($A$7&amp;$B24,'Data Entry'!$A:$AM,28,FALSE)="","",VLOOKUP($A$7&amp;$B24,'Data Entry'!$A:$AM,28,FALSE))</f>
        <v>#N/A</v>
      </c>
      <c r="Z24" s="150" t="e">
        <f>IF(VLOOKUP($A$7&amp;$B24,'Data Entry'!$A:$AM,29,FALSE)="","",VLOOKUP($A$7&amp;$B24,'Data Entry'!$A:$AM,29,FALSE))</f>
        <v>#N/A</v>
      </c>
      <c r="AA24" s="150" t="e">
        <f>IF(VLOOKUP($A$7&amp;$B24,'Data Entry'!$A:$AM,30,FALSE)="","",VLOOKUP($A$7&amp;$B24,'Data Entry'!$A:$AM,30,FALSE))</f>
        <v>#N/A</v>
      </c>
      <c r="AB24" s="150" t="e">
        <f>IF(VLOOKUP($A$7&amp;$B24,'Data Entry'!$A:$AM,31,FALSE)="","",VLOOKUP($A$7&amp;$B24,'Data Entry'!$A:$AM,31,FALSE))</f>
        <v>#N/A</v>
      </c>
      <c r="AC24" s="150" t="e">
        <f>IF(VLOOKUP($A$7&amp;$B24,'Data Entry'!$A:$AM,33,FALSE)="","",VLOOKUP($A$7&amp;$B24,'Data Entry'!$A:$AM,33,FALSE))</f>
        <v>#N/A</v>
      </c>
      <c r="AD24" s="150" t="e">
        <f>IF(VLOOKUP($A$7&amp;$B24,'Data Entry'!$A:$AM,34,FALSE)="","",VLOOKUP($A$7&amp;$B24,'Data Entry'!$A:$AM,34,FALSE))</f>
        <v>#N/A</v>
      </c>
      <c r="AE24" s="150" t="e">
        <f>IF(VLOOKUP($A$7&amp;$B24,'Data Entry'!$A:$AM,36,FALSE)="","",VLOOKUP($A$7&amp;$B24,'Data Entry'!$A:$AM,36,FALSE))</f>
        <v>#N/A</v>
      </c>
      <c r="AF24" s="150" t="e">
        <f>IF(VLOOKUP($A$7&amp;$B24,'Data Entry'!$A:$AM,37,FALSE)="","",VLOOKUP($A$7&amp;$B24,'Data Entry'!$A:$AM,37,FALSE))</f>
        <v>#N/A</v>
      </c>
      <c r="AG24" s="150" t="e">
        <f>IF(VLOOKUP($A$7&amp;$B24,'Data Entry'!$A:$AM,38,FALSE)="","",VLOOKUP($A$7&amp;$B24,'Data Entry'!$A:$AM,38,FALSE))</f>
        <v>#N/A</v>
      </c>
      <c r="AH24" s="150" t="e">
        <f>IF(VLOOKUP($A$7&amp;$B24,'Data Entry'!$A:$AM,39,FALSE)="","",VLOOKUP($A$7&amp;$B24,'Data Entry'!$A:$AM,39,FALSE))</f>
        <v>#N/A</v>
      </c>
    </row>
    <row r="25" spans="1:34" s="2" customFormat="1">
      <c r="A25" s="269"/>
      <c r="B25" s="151" t="s">
        <v>65</v>
      </c>
      <c r="C25" s="155"/>
      <c r="D25" s="155"/>
      <c r="E25" s="155"/>
      <c r="F25" s="155"/>
      <c r="G25" s="156"/>
      <c r="H25" s="156"/>
      <c r="I25" s="153" t="str">
        <f>IFERROR((I22-I24)/I24*100%,"")</f>
        <v/>
      </c>
      <c r="J25" s="153" t="str">
        <f t="shared" ref="J25:S25" si="16">IFERROR((J24-J22)/J24*100%,"")</f>
        <v/>
      </c>
      <c r="K25" s="153" t="str">
        <f t="shared" si="16"/>
        <v/>
      </c>
      <c r="L25" s="153" t="str">
        <f t="shared" si="16"/>
        <v/>
      </c>
      <c r="M25" s="153" t="str">
        <f t="shared" si="16"/>
        <v/>
      </c>
      <c r="N25" s="153" t="str">
        <f t="shared" si="16"/>
        <v/>
      </c>
      <c r="O25" s="153" t="str">
        <f t="shared" si="16"/>
        <v/>
      </c>
      <c r="P25" s="153" t="str">
        <f t="shared" si="16"/>
        <v/>
      </c>
      <c r="Q25" s="153" t="str">
        <f t="shared" si="16"/>
        <v/>
      </c>
      <c r="R25" s="153" t="str">
        <f t="shared" si="16"/>
        <v/>
      </c>
      <c r="S25" s="153" t="str">
        <f t="shared" si="16"/>
        <v/>
      </c>
      <c r="T25" s="153" t="str">
        <f>IFERROR((T22-T24)/T24*100%,"")</f>
        <v/>
      </c>
      <c r="U25" s="153" t="str">
        <f>IFERROR((U22-U24)/U24*100%,"")</f>
        <v/>
      </c>
      <c r="V25" s="153" t="str">
        <f>IFERROR((V22-V24)/V24*100%,"")</f>
        <v/>
      </c>
      <c r="W25" s="153" t="str">
        <f>IFERROR((W22-W24)/W24*100%,"")</f>
        <v/>
      </c>
      <c r="X25" s="153" t="str">
        <f t="shared" ref="X25:AF25" si="17">IFERROR((X24-X22)/X24*100%,"")</f>
        <v/>
      </c>
      <c r="Y25" s="153" t="str">
        <f t="shared" si="17"/>
        <v/>
      </c>
      <c r="Z25" s="229" t="str">
        <f t="shared" si="17"/>
        <v/>
      </c>
      <c r="AA25" s="229" t="str">
        <f t="shared" si="17"/>
        <v/>
      </c>
      <c r="AB25" s="229" t="str">
        <f t="shared" si="17"/>
        <v/>
      </c>
      <c r="AC25" s="229" t="str">
        <f t="shared" si="17"/>
        <v/>
      </c>
      <c r="AD25" s="229" t="str">
        <f t="shared" si="17"/>
        <v/>
      </c>
      <c r="AE25" s="229" t="str">
        <f t="shared" si="17"/>
        <v/>
      </c>
      <c r="AF25" s="229" t="str">
        <f t="shared" si="17"/>
        <v/>
      </c>
      <c r="AG25" s="229"/>
      <c r="AH25" s="229" t="str">
        <f>IFERROR((AH24-AH22)/AH24*100%,"")</f>
        <v/>
      </c>
    </row>
    <row r="26" spans="1:34" s="2" customFormat="1">
      <c r="A26" s="68"/>
      <c r="B26" s="157"/>
      <c r="C26" s="158"/>
      <c r="D26" s="158"/>
      <c r="E26" s="158"/>
      <c r="F26" s="158"/>
      <c r="G26" s="157"/>
      <c r="H26" s="157"/>
      <c r="I26" s="159"/>
      <c r="J26" s="159"/>
      <c r="K26" s="159"/>
      <c r="L26" s="159"/>
      <c r="M26" s="159"/>
      <c r="N26" s="159"/>
      <c r="O26" s="159"/>
      <c r="P26" s="159"/>
      <c r="Q26" s="159"/>
      <c r="R26" s="159"/>
      <c r="S26" s="159"/>
      <c r="T26" s="159"/>
      <c r="U26" s="159"/>
      <c r="V26" s="159"/>
      <c r="W26" s="159"/>
      <c r="X26" s="159"/>
      <c r="Y26" s="159"/>
      <c r="Z26" s="160"/>
      <c r="AA26" s="160"/>
      <c r="AB26" s="160"/>
      <c r="AC26" s="160"/>
      <c r="AD26" s="160"/>
      <c r="AE26" s="160"/>
      <c r="AF26" s="161"/>
      <c r="AG26" s="162"/>
      <c r="AH26" s="163"/>
    </row>
    <row r="27" spans="1:34" s="2" customFormat="1">
      <c r="A27" s="67"/>
      <c r="B27" s="156"/>
      <c r="C27" s="155"/>
      <c r="D27" s="155"/>
      <c r="E27" s="155"/>
      <c r="F27" s="155"/>
      <c r="G27" s="156"/>
      <c r="H27" s="156" t="s">
        <v>24</v>
      </c>
      <c r="I27" s="164" t="e">
        <f>AVERAGE(I7:I8,I10,I12,I14,I16,I18,I20,I22,I24)</f>
        <v>#N/A</v>
      </c>
      <c r="J27" s="164" t="e">
        <f t="shared" ref="J27:Y27" si="18">AVERAGE(J7:J8,J10,J12,J14,J16,J18,J20,J22,J24)</f>
        <v>#N/A</v>
      </c>
      <c r="K27" s="164" t="e">
        <f t="shared" si="18"/>
        <v>#N/A</v>
      </c>
      <c r="L27" s="164" t="e">
        <f t="shared" si="18"/>
        <v>#N/A</v>
      </c>
      <c r="M27" s="164" t="e">
        <f t="shared" si="18"/>
        <v>#N/A</v>
      </c>
      <c r="N27" s="164" t="e">
        <f t="shared" si="18"/>
        <v>#N/A</v>
      </c>
      <c r="O27" s="164" t="e">
        <f t="shared" si="18"/>
        <v>#N/A</v>
      </c>
      <c r="P27" s="164" t="e">
        <f t="shared" si="18"/>
        <v>#N/A</v>
      </c>
      <c r="Q27" s="164" t="e">
        <f t="shared" si="18"/>
        <v>#N/A</v>
      </c>
      <c r="R27" s="164" t="e">
        <f t="shared" si="18"/>
        <v>#N/A</v>
      </c>
      <c r="S27" s="164" t="e">
        <f t="shared" si="18"/>
        <v>#N/A</v>
      </c>
      <c r="T27" s="164" t="e">
        <f t="shared" si="18"/>
        <v>#N/A</v>
      </c>
      <c r="U27" s="164" t="e">
        <f t="shared" si="18"/>
        <v>#N/A</v>
      </c>
      <c r="V27" s="164" t="e">
        <f t="shared" si="18"/>
        <v>#N/A</v>
      </c>
      <c r="W27" s="164" t="e">
        <f t="shared" si="18"/>
        <v>#N/A</v>
      </c>
      <c r="X27" s="164" t="e">
        <f t="shared" si="18"/>
        <v>#N/A</v>
      </c>
      <c r="Y27" s="164" t="e">
        <f t="shared" si="18"/>
        <v>#N/A</v>
      </c>
      <c r="Z27" s="165"/>
      <c r="AA27" s="165"/>
      <c r="AB27" s="165"/>
      <c r="AC27" s="165"/>
      <c r="AD27" s="165"/>
      <c r="AE27" s="165"/>
      <c r="AF27" s="166"/>
      <c r="AG27" s="167"/>
      <c r="AH27" s="168"/>
    </row>
    <row r="28" spans="1:34" s="2" customFormat="1">
      <c r="A28" s="67"/>
      <c r="B28" s="156"/>
      <c r="C28" s="155"/>
      <c r="D28" s="155"/>
      <c r="E28" s="155"/>
      <c r="F28" s="155"/>
      <c r="G28" s="156"/>
      <c r="H28" s="156" t="s">
        <v>26</v>
      </c>
      <c r="I28" s="164" t="e">
        <f>MIN(I7:I8,I10,I12,I14,I16,I18,I20,I22,I24)</f>
        <v>#N/A</v>
      </c>
      <c r="J28" s="164" t="e">
        <f t="shared" ref="J28:Y28" si="19">MIN(J7:J8,J10,J12,J14,J16,J18,J20,J22,J24)</f>
        <v>#N/A</v>
      </c>
      <c r="K28" s="164" t="e">
        <f t="shared" si="19"/>
        <v>#N/A</v>
      </c>
      <c r="L28" s="164" t="e">
        <f t="shared" si="19"/>
        <v>#N/A</v>
      </c>
      <c r="M28" s="164" t="e">
        <f t="shared" si="19"/>
        <v>#N/A</v>
      </c>
      <c r="N28" s="164" t="e">
        <f t="shared" si="19"/>
        <v>#N/A</v>
      </c>
      <c r="O28" s="164" t="e">
        <f t="shared" si="19"/>
        <v>#N/A</v>
      </c>
      <c r="P28" s="164" t="e">
        <f t="shared" si="19"/>
        <v>#N/A</v>
      </c>
      <c r="Q28" s="164" t="e">
        <f t="shared" si="19"/>
        <v>#N/A</v>
      </c>
      <c r="R28" s="164" t="e">
        <f t="shared" si="19"/>
        <v>#N/A</v>
      </c>
      <c r="S28" s="164" t="e">
        <f t="shared" si="19"/>
        <v>#N/A</v>
      </c>
      <c r="T28" s="164" t="e">
        <f t="shared" si="19"/>
        <v>#N/A</v>
      </c>
      <c r="U28" s="164" t="e">
        <f t="shared" si="19"/>
        <v>#N/A</v>
      </c>
      <c r="V28" s="164" t="e">
        <f t="shared" si="19"/>
        <v>#N/A</v>
      </c>
      <c r="W28" s="164" t="e">
        <f t="shared" si="19"/>
        <v>#N/A</v>
      </c>
      <c r="X28" s="164" t="e">
        <f t="shared" si="19"/>
        <v>#N/A</v>
      </c>
      <c r="Y28" s="164" t="e">
        <f t="shared" si="19"/>
        <v>#N/A</v>
      </c>
      <c r="Z28" s="165"/>
      <c r="AA28" s="165"/>
      <c r="AB28" s="165"/>
      <c r="AC28" s="165"/>
      <c r="AD28" s="165"/>
      <c r="AE28" s="165"/>
      <c r="AF28" s="166"/>
      <c r="AG28" s="167"/>
      <c r="AH28" s="168"/>
    </row>
    <row r="29" spans="1:34" s="2" customFormat="1">
      <c r="A29" s="67"/>
      <c r="B29" s="156"/>
      <c r="C29" s="155"/>
      <c r="D29" s="155"/>
      <c r="E29" s="155"/>
      <c r="F29" s="155"/>
      <c r="G29" s="156"/>
      <c r="H29" s="156" t="s">
        <v>25</v>
      </c>
      <c r="I29" s="164" t="e">
        <f>MAX(I7:I8,I10,I12,I14,I16,I18,I20,I22,I24)</f>
        <v>#N/A</v>
      </c>
      <c r="J29" s="164" t="e">
        <f t="shared" ref="J29:Y29" si="20">MAX(J7:J8,J10,J12,J14,J16,J18,J20,J22,J24)</f>
        <v>#N/A</v>
      </c>
      <c r="K29" s="164" t="e">
        <f t="shared" si="20"/>
        <v>#N/A</v>
      </c>
      <c r="L29" s="164" t="e">
        <f t="shared" si="20"/>
        <v>#N/A</v>
      </c>
      <c r="M29" s="164" t="e">
        <f t="shared" si="20"/>
        <v>#N/A</v>
      </c>
      <c r="N29" s="164" t="e">
        <f t="shared" si="20"/>
        <v>#N/A</v>
      </c>
      <c r="O29" s="164" t="e">
        <f t="shared" si="20"/>
        <v>#N/A</v>
      </c>
      <c r="P29" s="164" t="e">
        <f t="shared" si="20"/>
        <v>#N/A</v>
      </c>
      <c r="Q29" s="164" t="e">
        <f t="shared" si="20"/>
        <v>#N/A</v>
      </c>
      <c r="R29" s="164" t="e">
        <f t="shared" si="20"/>
        <v>#N/A</v>
      </c>
      <c r="S29" s="164" t="e">
        <f t="shared" si="20"/>
        <v>#N/A</v>
      </c>
      <c r="T29" s="164" t="e">
        <f t="shared" si="20"/>
        <v>#N/A</v>
      </c>
      <c r="U29" s="164" t="e">
        <f t="shared" si="20"/>
        <v>#N/A</v>
      </c>
      <c r="V29" s="164" t="e">
        <f t="shared" si="20"/>
        <v>#N/A</v>
      </c>
      <c r="W29" s="164" t="e">
        <f t="shared" si="20"/>
        <v>#N/A</v>
      </c>
      <c r="X29" s="164" t="e">
        <f t="shared" si="20"/>
        <v>#N/A</v>
      </c>
      <c r="Y29" s="164" t="e">
        <f t="shared" si="20"/>
        <v>#N/A</v>
      </c>
      <c r="Z29" s="165"/>
      <c r="AA29" s="165"/>
      <c r="AB29" s="165"/>
      <c r="AC29" s="165"/>
      <c r="AD29" s="165"/>
      <c r="AE29" s="165"/>
      <c r="AF29" s="166"/>
      <c r="AG29" s="167"/>
      <c r="AH29" s="168"/>
    </row>
    <row r="30" spans="1:34" s="2" customFormat="1">
      <c r="A30" s="67"/>
      <c r="B30" s="156"/>
      <c r="C30" s="155"/>
      <c r="D30" s="155"/>
      <c r="E30" s="155"/>
      <c r="F30" s="155"/>
      <c r="G30" s="156"/>
      <c r="H30" s="156"/>
      <c r="I30" s="169"/>
      <c r="J30" s="169"/>
      <c r="K30" s="169"/>
      <c r="L30" s="169"/>
      <c r="M30" s="169"/>
      <c r="N30" s="169"/>
      <c r="O30" s="169"/>
      <c r="P30" s="169"/>
      <c r="Q30" s="169"/>
      <c r="R30" s="169"/>
      <c r="S30" s="169"/>
      <c r="T30" s="169"/>
      <c r="U30" s="169"/>
      <c r="V30" s="169"/>
      <c r="W30" s="169"/>
      <c r="X30" s="169"/>
      <c r="Y30" s="169"/>
      <c r="Z30" s="165"/>
      <c r="AA30" s="165"/>
      <c r="AB30" s="165"/>
      <c r="AC30" s="165"/>
      <c r="AD30" s="165"/>
      <c r="AE30" s="165"/>
      <c r="AF30" s="166"/>
      <c r="AG30" s="167"/>
      <c r="AH30" s="168"/>
    </row>
    <row r="31" spans="1:34" s="2" customFormat="1" ht="16.5" thickBot="1">
      <c r="A31" s="69"/>
      <c r="B31" s="170"/>
      <c r="C31" s="171"/>
      <c r="D31" s="171"/>
      <c r="E31" s="171"/>
      <c r="F31" s="171"/>
      <c r="G31" s="172"/>
      <c r="H31" s="172"/>
      <c r="I31" s="173"/>
      <c r="J31" s="173"/>
      <c r="K31" s="173"/>
      <c r="L31" s="173"/>
      <c r="M31" s="173"/>
      <c r="N31" s="173"/>
      <c r="O31" s="173"/>
      <c r="P31" s="173"/>
      <c r="Q31" s="173"/>
      <c r="R31" s="173"/>
      <c r="S31" s="173"/>
      <c r="T31" s="173"/>
      <c r="U31" s="173"/>
      <c r="V31" s="173"/>
      <c r="W31" s="173"/>
      <c r="X31" s="173"/>
      <c r="Y31" s="173"/>
      <c r="Z31" s="174"/>
      <c r="AA31" s="174"/>
      <c r="AB31" s="174"/>
      <c r="AC31" s="174"/>
      <c r="AD31" s="174"/>
      <c r="AE31" s="174"/>
      <c r="AF31" s="174"/>
      <c r="AG31" s="174"/>
      <c r="AH31" s="175"/>
    </row>
    <row r="32" spans="1:34" s="2" customFormat="1">
      <c r="G32" s="213"/>
    </row>
    <row r="33" spans="1:9" s="2" customFormat="1" ht="21">
      <c r="A33" s="274" t="s">
        <v>128</v>
      </c>
      <c r="B33" s="271" t="s">
        <v>108</v>
      </c>
      <c r="C33" s="271"/>
      <c r="D33" s="271" t="s">
        <v>109</v>
      </c>
      <c r="E33" s="271"/>
      <c r="F33" s="271"/>
      <c r="G33" s="213"/>
    </row>
    <row r="34" spans="1:9" s="2" customFormat="1" ht="21">
      <c r="A34" s="275"/>
      <c r="B34" s="272" t="s">
        <v>95</v>
      </c>
      <c r="C34" s="272"/>
      <c r="D34" s="273" t="s">
        <v>96</v>
      </c>
      <c r="E34" s="273"/>
      <c r="F34" s="273"/>
    </row>
    <row r="35" spans="1:9" s="2" customFormat="1">
      <c r="A35" s="92"/>
      <c r="B35" s="230"/>
      <c r="C35" s="230"/>
      <c r="D35" s="230"/>
      <c r="E35" s="230"/>
      <c r="F35" s="230"/>
      <c r="G35" s="92"/>
      <c r="H35" s="92"/>
    </row>
    <row r="36" spans="1:9" s="2" customFormat="1">
      <c r="A36" s="92"/>
      <c r="B36" s="270" t="s">
        <v>120</v>
      </c>
      <c r="C36" s="270"/>
      <c r="D36" s="270"/>
      <c r="E36" s="270"/>
      <c r="F36" s="270"/>
      <c r="G36" s="270"/>
      <c r="H36" s="270"/>
    </row>
    <row r="37" spans="1:9" s="2" customFormat="1" ht="33.75">
      <c r="A37" s="214" t="s">
        <v>105</v>
      </c>
      <c r="B37" s="235" t="s">
        <v>3</v>
      </c>
      <c r="C37" s="235" t="s">
        <v>106</v>
      </c>
      <c r="D37" s="235" t="s">
        <v>7</v>
      </c>
      <c r="E37" s="236" t="s">
        <v>16</v>
      </c>
      <c r="F37" s="232" t="s">
        <v>5</v>
      </c>
      <c r="G37" s="232" t="s">
        <v>17</v>
      </c>
      <c r="H37" s="232" t="s">
        <v>107</v>
      </c>
      <c r="I37" s="239"/>
    </row>
    <row r="38" spans="1:9" s="2" customFormat="1">
      <c r="A38" s="212" t="s">
        <v>95</v>
      </c>
      <c r="B38" s="215" t="e">
        <f>I7</f>
        <v>#N/A</v>
      </c>
      <c r="C38" s="211" t="e">
        <f>P7/100</f>
        <v>#N/A</v>
      </c>
      <c r="D38" s="211" t="e">
        <f>S7</f>
        <v>#N/A</v>
      </c>
      <c r="E38" s="237" t="e">
        <f t="shared" ref="E38:G39" si="21">V7</f>
        <v>#N/A</v>
      </c>
      <c r="F38" s="233" t="e">
        <f t="shared" si="21"/>
        <v>#N/A</v>
      </c>
      <c r="G38" s="233" t="e">
        <f t="shared" si="21"/>
        <v>#N/A</v>
      </c>
      <c r="H38" s="233" t="e">
        <f>Y7/10</f>
        <v>#N/A</v>
      </c>
      <c r="I38" s="239" t="s">
        <v>110</v>
      </c>
    </row>
    <row r="39" spans="1:9" s="2" customFormat="1">
      <c r="A39" s="212" t="s">
        <v>96</v>
      </c>
      <c r="B39" s="215" t="e">
        <f>I8</f>
        <v>#N/A</v>
      </c>
      <c r="C39" s="211" t="str">
        <f>IFERROR(P8/100,"")</f>
        <v/>
      </c>
      <c r="D39" s="211" t="e">
        <f>S8</f>
        <v>#N/A</v>
      </c>
      <c r="E39" s="237" t="e">
        <f t="shared" si="21"/>
        <v>#N/A</v>
      </c>
      <c r="F39" s="233" t="e">
        <f t="shared" si="21"/>
        <v>#N/A</v>
      </c>
      <c r="G39" s="233" t="e">
        <f t="shared" si="21"/>
        <v>#N/A</v>
      </c>
      <c r="H39" s="233" t="str">
        <f>IFERROR(Y8/10,"")</f>
        <v/>
      </c>
      <c r="I39" s="239" t="s">
        <v>111</v>
      </c>
    </row>
    <row r="40" spans="1:9" s="2" customFormat="1">
      <c r="A40" s="212" t="s">
        <v>97</v>
      </c>
      <c r="B40" s="215" t="e">
        <f>I10</f>
        <v>#N/A</v>
      </c>
      <c r="C40" s="211" t="str">
        <f>IFERROR(P10/100,"")</f>
        <v/>
      </c>
      <c r="D40" s="211" t="e">
        <f>S10</f>
        <v>#N/A</v>
      </c>
      <c r="E40" s="237" t="e">
        <f>V10</f>
        <v>#N/A</v>
      </c>
      <c r="F40" s="233" t="e">
        <f>W10</f>
        <v>#N/A</v>
      </c>
      <c r="G40" s="233" t="e">
        <f>X10</f>
        <v>#N/A</v>
      </c>
      <c r="H40" s="233" t="e">
        <f>Y10</f>
        <v>#N/A</v>
      </c>
      <c r="I40" s="239" t="s">
        <v>112</v>
      </c>
    </row>
    <row r="41" spans="1:9" s="2" customFormat="1">
      <c r="A41" s="212" t="s">
        <v>98</v>
      </c>
      <c r="B41" s="215" t="e">
        <f>I12</f>
        <v>#N/A</v>
      </c>
      <c r="C41" s="211" t="str">
        <f>IFERROR(P12/100,"")</f>
        <v/>
      </c>
      <c r="D41" s="211" t="e">
        <f>S12</f>
        <v>#N/A</v>
      </c>
      <c r="E41" s="237" t="e">
        <f>V12</f>
        <v>#N/A</v>
      </c>
      <c r="F41" s="233" t="e">
        <f>W12</f>
        <v>#N/A</v>
      </c>
      <c r="G41" s="233" t="e">
        <f>X12</f>
        <v>#N/A</v>
      </c>
      <c r="H41" s="233" t="e">
        <f>Y12</f>
        <v>#N/A</v>
      </c>
      <c r="I41" s="239" t="s">
        <v>113</v>
      </c>
    </row>
    <row r="42" spans="1:9" s="2" customFormat="1">
      <c r="A42" s="212" t="s">
        <v>99</v>
      </c>
      <c r="B42" s="215" t="e">
        <f>I14</f>
        <v>#N/A</v>
      </c>
      <c r="C42" s="211" t="str">
        <f>IFERROR(P14/100,"")</f>
        <v/>
      </c>
      <c r="D42" s="211" t="e">
        <f>S14</f>
        <v>#N/A</v>
      </c>
      <c r="E42" s="237" t="e">
        <f>V14</f>
        <v>#N/A</v>
      </c>
      <c r="F42" s="233" t="e">
        <f>W14</f>
        <v>#N/A</v>
      </c>
      <c r="G42" s="233" t="e">
        <f>X14</f>
        <v>#N/A</v>
      </c>
      <c r="H42" s="233" t="e">
        <f>Y14</f>
        <v>#N/A</v>
      </c>
      <c r="I42" s="239" t="s">
        <v>114</v>
      </c>
    </row>
    <row r="43" spans="1:9" s="2" customFormat="1">
      <c r="A43" s="212" t="s">
        <v>100</v>
      </c>
      <c r="B43" s="215" t="e">
        <f>I16</f>
        <v>#N/A</v>
      </c>
      <c r="C43" s="211" t="str">
        <f>IFERROR(P16/100,"")</f>
        <v/>
      </c>
      <c r="D43" s="211" t="e">
        <f>S16</f>
        <v>#N/A</v>
      </c>
      <c r="E43" s="237" t="e">
        <f>V16</f>
        <v>#N/A</v>
      </c>
      <c r="F43" s="233" t="e">
        <f>W16</f>
        <v>#N/A</v>
      </c>
      <c r="G43" s="233" t="e">
        <f>X16</f>
        <v>#N/A</v>
      </c>
      <c r="H43" s="233" t="e">
        <f>Y16</f>
        <v>#N/A</v>
      </c>
      <c r="I43" s="239" t="s">
        <v>115</v>
      </c>
    </row>
    <row r="44" spans="1:9" s="2" customFormat="1">
      <c r="A44" s="212" t="s">
        <v>101</v>
      </c>
      <c r="B44" s="215" t="e">
        <f>I18</f>
        <v>#N/A</v>
      </c>
      <c r="C44" s="211" t="str">
        <f>IFERROR(P18/100,"")</f>
        <v/>
      </c>
      <c r="D44" s="211" t="e">
        <f>S18</f>
        <v>#N/A</v>
      </c>
      <c r="E44" s="237" t="e">
        <f>V18</f>
        <v>#N/A</v>
      </c>
      <c r="F44" s="233" t="e">
        <f>W18</f>
        <v>#N/A</v>
      </c>
      <c r="G44" s="233" t="e">
        <f>X18</f>
        <v>#N/A</v>
      </c>
      <c r="H44" s="233" t="e">
        <f>Y18</f>
        <v>#N/A</v>
      </c>
      <c r="I44" s="239" t="s">
        <v>116</v>
      </c>
    </row>
    <row r="45" spans="1:9" s="2" customFormat="1">
      <c r="A45" s="212" t="s">
        <v>102</v>
      </c>
      <c r="B45" s="215" t="e">
        <f>I20</f>
        <v>#N/A</v>
      </c>
      <c r="C45" s="211" t="str">
        <f>IFERROR(P20/100,"")</f>
        <v/>
      </c>
      <c r="D45" s="211" t="e">
        <f>S20</f>
        <v>#N/A</v>
      </c>
      <c r="E45" s="237" t="e">
        <f>V20</f>
        <v>#N/A</v>
      </c>
      <c r="F45" s="233" t="e">
        <f>W20</f>
        <v>#N/A</v>
      </c>
      <c r="G45" s="233" t="e">
        <f>X20</f>
        <v>#N/A</v>
      </c>
      <c r="H45" s="233" t="e">
        <f>Y20</f>
        <v>#N/A</v>
      </c>
      <c r="I45" s="239" t="s">
        <v>117</v>
      </c>
    </row>
    <row r="46" spans="1:9" s="2" customFormat="1">
      <c r="A46" s="212" t="s">
        <v>103</v>
      </c>
      <c r="B46" s="215" t="e">
        <f>I22</f>
        <v>#N/A</v>
      </c>
      <c r="C46" s="211" t="str">
        <f>IFERROR(P22/100,"")</f>
        <v/>
      </c>
      <c r="D46" s="211" t="e">
        <f>S22</f>
        <v>#N/A</v>
      </c>
      <c r="E46" s="237" t="e">
        <f>V22</f>
        <v>#N/A</v>
      </c>
      <c r="F46" s="233" t="e">
        <f>W22</f>
        <v>#N/A</v>
      </c>
      <c r="G46" s="233" t="e">
        <f>X22</f>
        <v>#N/A</v>
      </c>
      <c r="H46" s="233" t="e">
        <f>Y22</f>
        <v>#N/A</v>
      </c>
      <c r="I46" s="239" t="s">
        <v>118</v>
      </c>
    </row>
    <row r="47" spans="1:9" s="2" customFormat="1">
      <c r="A47" s="212" t="s">
        <v>104</v>
      </c>
      <c r="B47" s="215" t="e">
        <f>I24</f>
        <v>#N/A</v>
      </c>
      <c r="C47" s="211" t="str">
        <f>IFERROR(P24/100,"")</f>
        <v/>
      </c>
      <c r="D47" s="211" t="e">
        <f>S24</f>
        <v>#N/A</v>
      </c>
      <c r="E47" s="237" t="e">
        <f>V24</f>
        <v>#N/A</v>
      </c>
      <c r="F47" s="233" t="e">
        <f>W24</f>
        <v>#N/A</v>
      </c>
      <c r="G47" s="233" t="e">
        <f>X24</f>
        <v>#N/A</v>
      </c>
      <c r="H47" s="233" t="e">
        <f>Y24</f>
        <v>#N/A</v>
      </c>
      <c r="I47" s="239" t="s">
        <v>119</v>
      </c>
    </row>
    <row r="48" spans="1:9" s="2" customFormat="1">
      <c r="A48" s="212" t="s">
        <v>108</v>
      </c>
      <c r="B48" s="215" t="e">
        <f>VLOOKUP($B$34,$A$38:$H$47,2,FALSE)</f>
        <v>#N/A</v>
      </c>
      <c r="C48" s="215" t="e">
        <f>VLOOKUP($B$34,$A$38:$H$47,3,FALSE)</f>
        <v>#N/A</v>
      </c>
      <c r="D48" s="215" t="e">
        <f>VLOOKUP($B$34,$A$38:$H$47,4,FALSE)</f>
        <v>#N/A</v>
      </c>
      <c r="E48" s="238" t="e">
        <f>VLOOKUP($B$34,$A$38:$H$47,5,FALSE)</f>
        <v>#N/A</v>
      </c>
      <c r="F48" s="233" t="e">
        <f>VLOOKUP($B$34,$A$38:$H$47,6,FALSE)</f>
        <v>#N/A</v>
      </c>
      <c r="G48" s="233" t="e">
        <f>VLOOKUP($B$34,$A$38:$H$47,7,FALSE)</f>
        <v>#N/A</v>
      </c>
      <c r="H48" s="233" t="e">
        <f>VLOOKUP($B$34,$A$38:$H$47,8,FALSE)</f>
        <v>#N/A</v>
      </c>
      <c r="I48" s="239"/>
    </row>
    <row r="49" spans="1:9" s="2" customFormat="1">
      <c r="A49" s="212" t="s">
        <v>109</v>
      </c>
      <c r="B49" s="215" t="e">
        <f>VLOOKUP($D$34,$A$38:$H$47,2,FALSE)</f>
        <v>#N/A</v>
      </c>
      <c r="C49" s="215" t="str">
        <f>VLOOKUP($D$34,$A$38:$H$47,3,FALSE)</f>
        <v/>
      </c>
      <c r="D49" s="215" t="e">
        <f>VLOOKUP($D$34,$A$38:$H$47,4,FALSE)</f>
        <v>#N/A</v>
      </c>
      <c r="E49" s="238" t="e">
        <f>VLOOKUP($D$34,$A$38:$H$47,5,FALSE)</f>
        <v>#N/A</v>
      </c>
      <c r="F49" s="233" t="e">
        <f>VLOOKUP($D$34,$A$38:$H$47,6,FALSE)</f>
        <v>#N/A</v>
      </c>
      <c r="G49" s="233" t="e">
        <f>VLOOKUP($D$34,$A$38:$H$47,7,FALSE)</f>
        <v>#N/A</v>
      </c>
      <c r="H49" s="233" t="str">
        <f>VLOOKUP($D$34,$A$38:$H$47,8,FALSE)</f>
        <v/>
      </c>
      <c r="I49" s="239"/>
    </row>
    <row r="50" spans="1:9" s="2" customFormat="1">
      <c r="A50" s="212"/>
      <c r="B50" s="215"/>
      <c r="C50" s="211"/>
      <c r="D50" s="211"/>
      <c r="E50" s="231"/>
      <c r="F50" s="233"/>
      <c r="G50" s="233"/>
      <c r="H50" s="233"/>
      <c r="I50" s="239"/>
    </row>
    <row r="51" spans="1:9" s="2" customFormat="1">
      <c r="A51" s="212"/>
      <c r="B51" s="215"/>
      <c r="C51" s="211"/>
      <c r="D51" s="211"/>
      <c r="E51" s="231"/>
      <c r="F51" s="233"/>
      <c r="G51" s="233"/>
      <c r="H51" s="233"/>
    </row>
    <row r="52" spans="1:9" s="2" customFormat="1">
      <c r="A52" s="92"/>
      <c r="F52" s="234"/>
      <c r="G52" s="233"/>
      <c r="H52" s="234"/>
    </row>
    <row r="53" spans="1:9" s="2" customFormat="1">
      <c r="G53" s="213"/>
    </row>
    <row r="54" spans="1:9" s="2" customFormat="1">
      <c r="G54" s="213"/>
    </row>
    <row r="55" spans="1:9" s="2" customFormat="1">
      <c r="G55" s="213"/>
    </row>
    <row r="56" spans="1:9" s="2" customFormat="1">
      <c r="G56" s="213"/>
    </row>
    <row r="57" spans="1:9" s="2" customFormat="1">
      <c r="G57" s="213"/>
    </row>
    <row r="58" spans="1:9" s="2" customFormat="1">
      <c r="G58" s="213"/>
    </row>
    <row r="59" spans="1:9" s="2" customFormat="1">
      <c r="G59" s="213"/>
    </row>
    <row r="60" spans="1:9" s="2" customFormat="1">
      <c r="G60" s="213"/>
    </row>
    <row r="61" spans="1:9" s="2" customFormat="1">
      <c r="G61" s="213"/>
    </row>
    <row r="62" spans="1:9" s="2" customFormat="1">
      <c r="G62" s="213"/>
    </row>
    <row r="63" spans="1:9" s="2" customFormat="1">
      <c r="G63" s="213"/>
    </row>
    <row r="64" spans="1:9" s="2" customFormat="1">
      <c r="G64" s="213"/>
    </row>
    <row r="65" spans="7:7" s="2" customFormat="1">
      <c r="G65" s="213"/>
    </row>
    <row r="66" spans="7:7" s="2" customFormat="1">
      <c r="G66" s="213"/>
    </row>
    <row r="67" spans="7:7" s="2" customFormat="1">
      <c r="G67" s="213"/>
    </row>
    <row r="68" spans="7:7" s="2" customFormat="1">
      <c r="G68" s="213"/>
    </row>
    <row r="69" spans="7:7" s="2" customFormat="1">
      <c r="G69" s="213"/>
    </row>
    <row r="70" spans="7:7" s="2" customFormat="1">
      <c r="G70" s="213"/>
    </row>
    <row r="71" spans="7:7" s="2" customFormat="1">
      <c r="G71" s="213"/>
    </row>
  </sheetData>
  <mergeCells count="10">
    <mergeCell ref="J3:P3"/>
    <mergeCell ref="Q3:S3"/>
    <mergeCell ref="T3:V3"/>
    <mergeCell ref="A7:A25"/>
    <mergeCell ref="B36:H36"/>
    <mergeCell ref="B33:C33"/>
    <mergeCell ref="D33:F33"/>
    <mergeCell ref="B34:C34"/>
    <mergeCell ref="D34:F34"/>
    <mergeCell ref="A33:A34"/>
  </mergeCells>
  <phoneticPr fontId="33" type="noConversion"/>
  <dataValidations count="3">
    <dataValidation type="list" allowBlank="1" showInputMessage="1" showErrorMessage="1" sqref="A7">
      <formula1>Athletes</formula1>
    </dataValidation>
    <dataValidation type="list" allowBlank="1" showInputMessage="1" showErrorMessage="1" sqref="B35:F35">
      <formula1>$A$39:$A$48</formula1>
    </dataValidation>
    <dataValidation type="list" allowBlank="1" showInputMessage="1" showErrorMessage="1" sqref="B34:F34">
      <formula1>$A$38:$A$47</formula1>
    </dataValidation>
  </dataValidations>
  <pageMargins left="0.75000000000000011" right="0.75000000000000011" top="1" bottom="1" header="0.5" footer="0.5"/>
  <pageSetup scale="19" orientation="portrait"/>
  <ignoredErrors>
    <ignoredError sqref="C7:AH7 D21:H21 D25:H25 D9:H9 D23:H23 D19:H19 D17:H17 D15:H15 D13:H13 D11:H11 C11 C13 C15 C17 C19 C21 C23 C9 C25 C8:F8 C10:H10 C24:H24 C22:H22 C20:H20 C18:H18 C16:H16 C14:H14 C12:H12 AI11 AI13 AI12 AI15 AI14 AI17 AI16 AI19 AI18 AI21 AI20 AI23 AI22 AI25 AI24 I27:I29 H8:AH8" unlockedFormula="1"/>
  </ignoredErrors>
  <drawing r:id="rId1"/>
  <extLst>
    <ext xmlns:mx="http://schemas.microsoft.com/office/mac/excel/2008/main" uri="{64002731-A6B0-56B0-2670-7721B7C09600}">
      <mx:PLV Mode="0" OnePage="0" WScale="100"/>
    </ext>
  </extLst>
</worksheet>
</file>

<file path=xl/worksheets/sheet4.xml><?xml version="1.0" encoding="utf-8"?>
<worksheet xmlns="http://schemas.openxmlformats.org/spreadsheetml/2006/main" xmlns:r="http://schemas.openxmlformats.org/officeDocument/2006/relationships">
  <sheetPr codeName="Sheet6" enableFormatConditionsCalculation="0"/>
  <dimension ref="A2:B13"/>
  <sheetViews>
    <sheetView workbookViewId="0">
      <selection activeCell="E18" sqref="E18"/>
    </sheetView>
  </sheetViews>
  <sheetFormatPr defaultColWidth="11.125" defaultRowHeight="15.75"/>
  <cols>
    <col min="1" max="1" width="17.875" bestFit="1" customWidth="1"/>
    <col min="2" max="2" width="16" bestFit="1" customWidth="1"/>
  </cols>
  <sheetData>
    <row r="2" spans="1:2">
      <c r="A2" s="46" t="s">
        <v>32</v>
      </c>
      <c r="B2" s="46" t="s">
        <v>29</v>
      </c>
    </row>
    <row r="4" spans="1:2">
      <c r="A4" s="70">
        <v>1</v>
      </c>
      <c r="B4" t="s">
        <v>22</v>
      </c>
    </row>
    <row r="5" spans="1:2">
      <c r="A5" s="70">
        <v>2</v>
      </c>
      <c r="B5" t="s">
        <v>9</v>
      </c>
    </row>
    <row r="6" spans="1:2">
      <c r="A6" s="70">
        <v>3</v>
      </c>
      <c r="B6" t="s">
        <v>19</v>
      </c>
    </row>
    <row r="7" spans="1:2">
      <c r="A7" s="70">
        <v>4</v>
      </c>
    </row>
    <row r="8" spans="1:2">
      <c r="A8" s="70">
        <v>5</v>
      </c>
    </row>
    <row r="9" spans="1:2">
      <c r="A9" s="70">
        <v>6</v>
      </c>
    </row>
    <row r="10" spans="1:2">
      <c r="A10" s="70">
        <v>7</v>
      </c>
    </row>
    <row r="11" spans="1:2">
      <c r="A11" s="70">
        <v>8</v>
      </c>
    </row>
    <row r="12" spans="1:2">
      <c r="A12" s="70">
        <v>9</v>
      </c>
    </row>
    <row r="13" spans="1:2">
      <c r="A13" s="70">
        <v>10</v>
      </c>
    </row>
  </sheetData>
  <pageMargins left="0.75" right="0.75" top="1" bottom="1" header="0.5" footer="0.5"/>
  <extLst>
    <ext xmlns:mx="http://schemas.microsoft.com/office/mac/excel/2008/main" uri="{64002731-A6B0-56B0-2670-7721B7C09600}">
      <mx:PLV Mode="0" OnePage="0" WScale="0"/>
    </ext>
  </extLst>
</worksheet>
</file>

<file path=xl/worksheets/sheet5.xml><?xml version="1.0" encoding="utf-8"?>
<worksheet xmlns="http://schemas.openxmlformats.org/spreadsheetml/2006/main" xmlns:r="http://schemas.openxmlformats.org/officeDocument/2006/relationships">
  <dimension ref="A1:C86"/>
  <sheetViews>
    <sheetView topLeftCell="A2" workbookViewId="0">
      <selection activeCell="F12" sqref="F12"/>
    </sheetView>
  </sheetViews>
  <sheetFormatPr defaultColWidth="8.875" defaultRowHeight="15.75"/>
  <cols>
    <col min="1" max="1" width="17.875" bestFit="1" customWidth="1"/>
    <col min="2" max="2" width="5.875" customWidth="1"/>
    <col min="3" max="3" width="17" customWidth="1"/>
  </cols>
  <sheetData>
    <row r="1" spans="1:3">
      <c r="A1" s="72" t="s">
        <v>40</v>
      </c>
      <c r="C1" s="72" t="s">
        <v>40</v>
      </c>
    </row>
    <row r="2" spans="1:3">
      <c r="A2" t="str">
        <f>'Data Entry'!B8</f>
        <v>Surname, Forename</v>
      </c>
      <c r="C2" t="str">
        <f>IF(A2="Surname, Forename","",A2)</f>
        <v/>
      </c>
    </row>
    <row r="3" spans="1:3">
      <c r="A3" t="str">
        <f>'Data Entry'!B35</f>
        <v>Surname, Forename</v>
      </c>
      <c r="C3" t="str">
        <f t="shared" ref="C3:C66" si="0">IF(A3="Surname, Forename","",A3)</f>
        <v/>
      </c>
    </row>
    <row r="4" spans="1:3">
      <c r="A4" t="str">
        <f>'Data Entry'!B62</f>
        <v>Surname, Forename</v>
      </c>
      <c r="C4" t="str">
        <f t="shared" si="0"/>
        <v/>
      </c>
    </row>
    <row r="5" spans="1:3">
      <c r="A5" t="str">
        <f>'Data Entry'!B89</f>
        <v>Surname, Forename</v>
      </c>
      <c r="C5" t="str">
        <f t="shared" si="0"/>
        <v/>
      </c>
    </row>
    <row r="6" spans="1:3">
      <c r="A6" t="str">
        <f>'Data Entry'!B116</f>
        <v>Surname, Forename</v>
      </c>
      <c r="C6" t="str">
        <f t="shared" si="0"/>
        <v/>
      </c>
    </row>
    <row r="7" spans="1:3">
      <c r="A7" t="str">
        <f>'Data Entry'!B143</f>
        <v>Surname, Forename</v>
      </c>
      <c r="C7" t="str">
        <f t="shared" si="0"/>
        <v/>
      </c>
    </row>
    <row r="8" spans="1:3">
      <c r="A8" t="str">
        <f>'Data Entry'!B170</f>
        <v>Surname, Forename</v>
      </c>
      <c r="C8" t="str">
        <f t="shared" si="0"/>
        <v/>
      </c>
    </row>
    <row r="9" spans="1:3">
      <c r="A9" t="str">
        <f>'Data Entry'!B197</f>
        <v>Surname, Forename</v>
      </c>
      <c r="C9" t="str">
        <f t="shared" si="0"/>
        <v/>
      </c>
    </row>
    <row r="10" spans="1:3">
      <c r="A10" t="str">
        <f>'Data Entry'!B224</f>
        <v>Surname, Forename</v>
      </c>
      <c r="C10" t="str">
        <f t="shared" si="0"/>
        <v/>
      </c>
    </row>
    <row r="11" spans="1:3">
      <c r="A11" t="str">
        <f>'Data Entry'!B251</f>
        <v>Surname, Forename</v>
      </c>
      <c r="C11" t="str">
        <f t="shared" si="0"/>
        <v/>
      </c>
    </row>
    <row r="12" spans="1:3">
      <c r="A12" t="str">
        <f>'Data Entry'!B278</f>
        <v>Surname, Forename</v>
      </c>
      <c r="C12" t="str">
        <f t="shared" si="0"/>
        <v/>
      </c>
    </row>
    <row r="13" spans="1:3">
      <c r="A13" t="str">
        <f>'Data Entry'!B305</f>
        <v>Surname, Forename</v>
      </c>
      <c r="C13" t="str">
        <f t="shared" si="0"/>
        <v/>
      </c>
    </row>
    <row r="14" spans="1:3">
      <c r="A14" t="str">
        <f>'Data Entry'!B332</f>
        <v>Surname, Forename</v>
      </c>
      <c r="C14" t="str">
        <f t="shared" si="0"/>
        <v/>
      </c>
    </row>
    <row r="15" spans="1:3">
      <c r="A15" t="str">
        <f>'Data Entry'!B359</f>
        <v>Surname, Forename</v>
      </c>
      <c r="C15" t="str">
        <f t="shared" si="0"/>
        <v/>
      </c>
    </row>
    <row r="16" spans="1:3">
      <c r="A16" t="str">
        <f>'Data Entry'!B386</f>
        <v>Surname, Forename</v>
      </c>
      <c r="C16" t="str">
        <f t="shared" si="0"/>
        <v/>
      </c>
    </row>
    <row r="17" spans="1:3">
      <c r="A17" t="str">
        <f>'Data Entry'!B413</f>
        <v>Surname, Forename</v>
      </c>
      <c r="C17" t="str">
        <f t="shared" si="0"/>
        <v/>
      </c>
    </row>
    <row r="18" spans="1:3">
      <c r="A18" t="str">
        <f>'Data Entry'!B440</f>
        <v>Surname, Forename</v>
      </c>
      <c r="C18" t="str">
        <f t="shared" si="0"/>
        <v/>
      </c>
    </row>
    <row r="19" spans="1:3">
      <c r="A19" t="str">
        <f>'Data Entry'!B467</f>
        <v>Surname, Forename</v>
      </c>
      <c r="C19" t="str">
        <f t="shared" si="0"/>
        <v/>
      </c>
    </row>
    <row r="20" spans="1:3">
      <c r="A20" t="str">
        <f>'Data Entry'!B494</f>
        <v>Surname, Forename</v>
      </c>
      <c r="C20" t="str">
        <f t="shared" si="0"/>
        <v/>
      </c>
    </row>
    <row r="21" spans="1:3">
      <c r="A21" t="str">
        <f>'Data Entry'!B521</f>
        <v>Surname, Forename</v>
      </c>
      <c r="C21" t="str">
        <f t="shared" si="0"/>
        <v/>
      </c>
    </row>
    <row r="22" spans="1:3">
      <c r="A22" t="str">
        <f>'Data Entry'!B548</f>
        <v>Surname, Forename</v>
      </c>
      <c r="C22" t="str">
        <f t="shared" si="0"/>
        <v/>
      </c>
    </row>
    <row r="23" spans="1:3">
      <c r="A23" t="str">
        <f>'Data Entry'!B575</f>
        <v>Surname, Forename</v>
      </c>
      <c r="C23" t="str">
        <f t="shared" si="0"/>
        <v/>
      </c>
    </row>
    <row r="24" spans="1:3">
      <c r="A24" t="str">
        <f>'Data Entry'!B602</f>
        <v>Surname, Forename</v>
      </c>
      <c r="C24" t="str">
        <f t="shared" si="0"/>
        <v/>
      </c>
    </row>
    <row r="25" spans="1:3">
      <c r="A25" t="str">
        <f>'Data Entry'!B629</f>
        <v>Surname, Forename</v>
      </c>
      <c r="C25" t="str">
        <f t="shared" si="0"/>
        <v/>
      </c>
    </row>
    <row r="26" spans="1:3">
      <c r="A26" t="str">
        <f>'Data Entry'!B656</f>
        <v>Surname, Forename</v>
      </c>
      <c r="C26" t="str">
        <f t="shared" si="0"/>
        <v/>
      </c>
    </row>
    <row r="27" spans="1:3">
      <c r="A27" t="str">
        <f>'Data Entry'!B683</f>
        <v>Surname, Forename</v>
      </c>
      <c r="C27" t="str">
        <f t="shared" si="0"/>
        <v/>
      </c>
    </row>
    <row r="28" spans="1:3">
      <c r="A28" t="str">
        <f>'Data Entry'!B710</f>
        <v>Surname, Forename</v>
      </c>
      <c r="C28" t="str">
        <f t="shared" si="0"/>
        <v/>
      </c>
    </row>
    <row r="29" spans="1:3">
      <c r="A29" t="str">
        <f>'Data Entry'!B737</f>
        <v>Surname, Forename</v>
      </c>
      <c r="C29" t="str">
        <f t="shared" si="0"/>
        <v/>
      </c>
    </row>
    <row r="30" spans="1:3">
      <c r="A30" t="str">
        <f>'Data Entry'!B764</f>
        <v>Surname, Forename</v>
      </c>
      <c r="C30" t="str">
        <f t="shared" si="0"/>
        <v/>
      </c>
    </row>
    <row r="31" spans="1:3">
      <c r="A31" t="str">
        <f>'Data Entry'!B791</f>
        <v>Surname, Forename</v>
      </c>
      <c r="C31" t="str">
        <f t="shared" si="0"/>
        <v/>
      </c>
    </row>
    <row r="32" spans="1:3">
      <c r="A32" t="str">
        <f>'Data Entry'!B818</f>
        <v>Surname, Forename</v>
      </c>
      <c r="C32" t="str">
        <f>IF(A32="Surname, Forename","",A32)</f>
        <v/>
      </c>
    </row>
    <row r="33" spans="1:3">
      <c r="A33" t="str">
        <f>'Data Entry'!B845</f>
        <v>Surname, Forename</v>
      </c>
      <c r="C33" t="str">
        <f t="shared" si="0"/>
        <v/>
      </c>
    </row>
    <row r="34" spans="1:3">
      <c r="A34" t="str">
        <f>'Data Entry'!B872</f>
        <v>Surname, Forename</v>
      </c>
      <c r="C34" t="str">
        <f t="shared" si="0"/>
        <v/>
      </c>
    </row>
    <row r="35" spans="1:3">
      <c r="A35" t="str">
        <f>'Data Entry'!B899</f>
        <v>Surname, Forename</v>
      </c>
      <c r="C35" t="str">
        <f t="shared" si="0"/>
        <v/>
      </c>
    </row>
    <row r="36" spans="1:3">
      <c r="A36" t="str">
        <f>'Data Entry'!B926</f>
        <v>Surname, Forename</v>
      </c>
      <c r="C36" t="str">
        <f t="shared" si="0"/>
        <v/>
      </c>
    </row>
    <row r="37" spans="1:3">
      <c r="A37" t="str">
        <f>'Data Entry'!B953</f>
        <v>Surname, Forename</v>
      </c>
      <c r="C37" t="str">
        <f t="shared" si="0"/>
        <v/>
      </c>
    </row>
    <row r="38" spans="1:3">
      <c r="A38" t="str">
        <f>'Data Entry'!B980</f>
        <v>Surname, Forename</v>
      </c>
      <c r="C38" t="str">
        <f t="shared" si="0"/>
        <v/>
      </c>
    </row>
    <row r="39" spans="1:3">
      <c r="A39" t="str">
        <f>'Data Entry'!B1007</f>
        <v>Surname, Forename</v>
      </c>
      <c r="C39" t="str">
        <f t="shared" si="0"/>
        <v/>
      </c>
    </row>
    <row r="40" spans="1:3">
      <c r="A40" t="str">
        <f>'Data Entry'!B1034</f>
        <v>Surname, Forename</v>
      </c>
      <c r="C40" t="str">
        <f t="shared" si="0"/>
        <v/>
      </c>
    </row>
    <row r="41" spans="1:3">
      <c r="A41" t="str">
        <f>'Data Entry'!B1061</f>
        <v>Surname, Forename</v>
      </c>
      <c r="C41" t="str">
        <f t="shared" si="0"/>
        <v/>
      </c>
    </row>
    <row r="42" spans="1:3">
      <c r="A42" t="str">
        <f>'Data Entry'!B1088</f>
        <v>Surname, Forename</v>
      </c>
      <c r="C42" t="str">
        <f t="shared" si="0"/>
        <v/>
      </c>
    </row>
    <row r="43" spans="1:3">
      <c r="A43" t="str">
        <f>'Data Entry'!B1115</f>
        <v>Surname, Forename</v>
      </c>
      <c r="C43" t="str">
        <f t="shared" si="0"/>
        <v/>
      </c>
    </row>
    <row r="44" spans="1:3">
      <c r="A44" t="str">
        <f>'Data Entry'!B1142</f>
        <v>Surname, Forename</v>
      </c>
      <c r="C44" t="str">
        <f t="shared" si="0"/>
        <v/>
      </c>
    </row>
    <row r="45" spans="1:3">
      <c r="A45" t="str">
        <f>'Data Entry'!B1169</f>
        <v>Surname, Forename</v>
      </c>
      <c r="C45" t="str">
        <f t="shared" si="0"/>
        <v/>
      </c>
    </row>
    <row r="46" spans="1:3">
      <c r="A46" t="str">
        <f>'Data Entry'!B1196</f>
        <v>Surname, Forename</v>
      </c>
      <c r="C46" t="str">
        <f t="shared" si="0"/>
        <v/>
      </c>
    </row>
    <row r="47" spans="1:3">
      <c r="A47" t="str">
        <f>'Data Entry'!B1223</f>
        <v>Surname, Forename</v>
      </c>
      <c r="C47" t="str">
        <f t="shared" si="0"/>
        <v/>
      </c>
    </row>
    <row r="48" spans="1:3">
      <c r="A48" t="str">
        <f>'Data Entry'!B1250</f>
        <v>Surname, Forename</v>
      </c>
      <c r="C48" t="str">
        <f t="shared" si="0"/>
        <v/>
      </c>
    </row>
    <row r="49" spans="1:3">
      <c r="A49" t="str">
        <f>'Data Entry'!B1277</f>
        <v>Surname, Forename</v>
      </c>
      <c r="C49" t="str">
        <f t="shared" si="0"/>
        <v/>
      </c>
    </row>
    <row r="50" spans="1:3">
      <c r="A50" t="str">
        <f>'Data Entry'!B1304</f>
        <v>Surname, Forename</v>
      </c>
      <c r="C50" t="str">
        <f t="shared" si="0"/>
        <v/>
      </c>
    </row>
    <row r="51" spans="1:3">
      <c r="A51" t="str">
        <f>'Data Entry'!B1331</f>
        <v>Surname, Forename</v>
      </c>
      <c r="C51" t="str">
        <f t="shared" si="0"/>
        <v/>
      </c>
    </row>
    <row r="52" spans="1:3">
      <c r="A52" t="str">
        <f>'Data Entry'!B1358</f>
        <v>Surname, Forename</v>
      </c>
      <c r="C52" t="str">
        <f t="shared" si="0"/>
        <v/>
      </c>
    </row>
    <row r="53" spans="1:3">
      <c r="A53" t="str">
        <f>'Data Entry'!B1385</f>
        <v>Surname, Forename</v>
      </c>
      <c r="C53" t="str">
        <f t="shared" si="0"/>
        <v/>
      </c>
    </row>
    <row r="54" spans="1:3">
      <c r="A54" t="str">
        <f>'Data Entry'!B1412</f>
        <v>Surname, Forename</v>
      </c>
      <c r="C54" t="str">
        <f t="shared" si="0"/>
        <v/>
      </c>
    </row>
    <row r="55" spans="1:3">
      <c r="A55" t="str">
        <f>'Data Entry'!B1439</f>
        <v>Surname, Forename</v>
      </c>
      <c r="C55" t="str">
        <f t="shared" si="0"/>
        <v/>
      </c>
    </row>
    <row r="56" spans="1:3">
      <c r="A56" t="str">
        <f>'Data Entry'!B1466</f>
        <v>Surname, Forename</v>
      </c>
      <c r="C56" t="str">
        <f t="shared" si="0"/>
        <v/>
      </c>
    </row>
    <row r="57" spans="1:3">
      <c r="A57" t="str">
        <f>'Data Entry'!B1493</f>
        <v>Surname, Forename</v>
      </c>
      <c r="C57" t="str">
        <f t="shared" si="0"/>
        <v/>
      </c>
    </row>
    <row r="58" spans="1:3">
      <c r="A58" t="str">
        <f>'Data Entry'!B1520</f>
        <v>Surname, Forename</v>
      </c>
      <c r="C58" t="str">
        <f t="shared" si="0"/>
        <v/>
      </c>
    </row>
    <row r="59" spans="1:3">
      <c r="A59" t="str">
        <f>'Data Entry'!B1547</f>
        <v>Surname, Forename</v>
      </c>
      <c r="C59" t="str">
        <f t="shared" si="0"/>
        <v/>
      </c>
    </row>
    <row r="60" spans="1:3">
      <c r="A60" t="str">
        <f>'Data Entry'!B1574</f>
        <v>Surname, Forename</v>
      </c>
      <c r="C60" t="str">
        <f t="shared" si="0"/>
        <v/>
      </c>
    </row>
    <row r="61" spans="1:3">
      <c r="A61" t="str">
        <f>'Data Entry'!B1601</f>
        <v>Surname, Forename</v>
      </c>
      <c r="C61" t="str">
        <f t="shared" si="0"/>
        <v/>
      </c>
    </row>
    <row r="62" spans="1:3">
      <c r="A62" t="str">
        <f>'Data Entry'!B1628</f>
        <v>Surname, Forename</v>
      </c>
      <c r="C62" t="str">
        <f t="shared" si="0"/>
        <v/>
      </c>
    </row>
    <row r="63" spans="1:3">
      <c r="A63" t="str">
        <f>'Data Entry'!B1655</f>
        <v>Surname, Forename</v>
      </c>
      <c r="C63" t="str">
        <f t="shared" si="0"/>
        <v/>
      </c>
    </row>
    <row r="64" spans="1:3">
      <c r="A64" t="str">
        <f>'Data Entry'!B1682</f>
        <v>Surname, Forename</v>
      </c>
      <c r="C64" t="str">
        <f t="shared" si="0"/>
        <v/>
      </c>
    </row>
    <row r="65" spans="1:3">
      <c r="A65" t="str">
        <f>'Data Entry'!B1709</f>
        <v>Surname, Forename</v>
      </c>
      <c r="C65" t="str">
        <f t="shared" si="0"/>
        <v/>
      </c>
    </row>
    <row r="66" spans="1:3">
      <c r="A66" t="str">
        <f>'Data Entry'!B1736</f>
        <v>Surname, Forename</v>
      </c>
      <c r="C66" t="str">
        <f t="shared" si="0"/>
        <v/>
      </c>
    </row>
    <row r="67" spans="1:3">
      <c r="A67" t="str">
        <f>'Data Entry'!B1763</f>
        <v>Surname, Forename</v>
      </c>
      <c r="C67" t="str">
        <f t="shared" ref="C67:C86" si="1">IF(A67="Surname, Forename","",A67)</f>
        <v/>
      </c>
    </row>
    <row r="68" spans="1:3">
      <c r="A68" t="str">
        <f>'Data Entry'!B1790</f>
        <v>Surname, Forename</v>
      </c>
      <c r="C68" t="str">
        <f t="shared" si="1"/>
        <v/>
      </c>
    </row>
    <row r="69" spans="1:3">
      <c r="A69" t="str">
        <f>'Data Entry'!B1817</f>
        <v>Surname, Forename</v>
      </c>
      <c r="C69" t="str">
        <f t="shared" si="1"/>
        <v/>
      </c>
    </row>
    <row r="70" spans="1:3">
      <c r="A70" t="str">
        <f>'Data Entry'!B1844</f>
        <v>Surname, Forename</v>
      </c>
      <c r="C70" t="str">
        <f t="shared" si="1"/>
        <v/>
      </c>
    </row>
    <row r="71" spans="1:3">
      <c r="A71" t="str">
        <f>'Data Entry'!B1871</f>
        <v>Surname, Forename</v>
      </c>
      <c r="C71" t="str">
        <f t="shared" si="1"/>
        <v/>
      </c>
    </row>
    <row r="72" spans="1:3">
      <c r="A72" t="str">
        <f>'Data Entry'!B1898</f>
        <v>Surname, Forename</v>
      </c>
      <c r="C72" t="str">
        <f t="shared" si="1"/>
        <v/>
      </c>
    </row>
    <row r="73" spans="1:3">
      <c r="A73" t="str">
        <f>'Data Entry'!B1925</f>
        <v>Surname, Forename</v>
      </c>
      <c r="C73" t="str">
        <f t="shared" si="1"/>
        <v/>
      </c>
    </row>
    <row r="74" spans="1:3">
      <c r="A74" t="str">
        <f>'Data Entry'!B1952</f>
        <v>Surname, Forename</v>
      </c>
      <c r="C74" t="str">
        <f t="shared" si="1"/>
        <v/>
      </c>
    </row>
    <row r="75" spans="1:3">
      <c r="A75" t="str">
        <f>'Data Entry'!B1979</f>
        <v>Surname, Forename</v>
      </c>
      <c r="C75" t="str">
        <f t="shared" si="1"/>
        <v/>
      </c>
    </row>
    <row r="76" spans="1:3">
      <c r="A76" t="str">
        <f>'Data Entry'!B2006</f>
        <v>Surname, Forename</v>
      </c>
      <c r="C76" t="str">
        <f t="shared" si="1"/>
        <v/>
      </c>
    </row>
    <row r="77" spans="1:3">
      <c r="A77" t="str">
        <f>'Data Entry'!B2033</f>
        <v>Surname, Forename</v>
      </c>
      <c r="C77" t="str">
        <f t="shared" si="1"/>
        <v/>
      </c>
    </row>
    <row r="78" spans="1:3">
      <c r="A78" t="str">
        <f>'Data Entry'!B2060</f>
        <v>Surname, Forename</v>
      </c>
      <c r="C78" t="str">
        <f t="shared" si="1"/>
        <v/>
      </c>
    </row>
    <row r="79" spans="1:3">
      <c r="A79" t="str">
        <f>'Data Entry'!B2087</f>
        <v>Surname, Forename</v>
      </c>
      <c r="C79" t="str">
        <f t="shared" si="1"/>
        <v/>
      </c>
    </row>
    <row r="80" spans="1:3">
      <c r="A80" t="str">
        <f>'Data Entry'!B2114</f>
        <v>Surname, Forename</v>
      </c>
      <c r="C80" t="str">
        <f t="shared" si="1"/>
        <v/>
      </c>
    </row>
    <row r="81" spans="1:3">
      <c r="A81" t="str">
        <f>'Data Entry'!B2141</f>
        <v>Surname, Forename</v>
      </c>
      <c r="C81" t="str">
        <f t="shared" si="1"/>
        <v/>
      </c>
    </row>
    <row r="82" spans="1:3">
      <c r="A82" t="str">
        <f>'Data Entry'!B2168</f>
        <v>Surname, Forename</v>
      </c>
      <c r="C82" t="str">
        <f t="shared" si="1"/>
        <v/>
      </c>
    </row>
    <row r="83" spans="1:3">
      <c r="A83" t="str">
        <f>'Data Entry'!B2195</f>
        <v>Surname, Forename</v>
      </c>
      <c r="C83" t="str">
        <f t="shared" si="1"/>
        <v/>
      </c>
    </row>
    <row r="84" spans="1:3">
      <c r="A84" t="str">
        <f>'Data Entry'!B2222</f>
        <v>Surname, Forename</v>
      </c>
      <c r="C84" t="str">
        <f t="shared" si="1"/>
        <v/>
      </c>
    </row>
    <row r="85" spans="1:3">
      <c r="A85" t="str">
        <f>'Data Entry'!B2249</f>
        <v>Surname, Forename</v>
      </c>
      <c r="C85" t="str">
        <f t="shared" si="1"/>
        <v/>
      </c>
    </row>
    <row r="86" spans="1:3">
      <c r="A86" t="str">
        <f>'Data Entry'!B2276</f>
        <v>Surname, Forename</v>
      </c>
      <c r="C86" t="str">
        <f t="shared" si="1"/>
        <v/>
      </c>
    </row>
  </sheetData>
  <pageMargins left="0.7" right="0.7" top="0.75" bottom="0.75" header="0.3" footer="0.3"/>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4</vt:i4>
      </vt:variant>
    </vt:vector>
  </HeadingPairs>
  <TitlesOfParts>
    <vt:vector size="9" baseType="lpstr">
      <vt:lpstr>How to use this template</vt:lpstr>
      <vt:lpstr>Data Entry</vt:lpstr>
      <vt:lpstr>Report View</vt:lpstr>
      <vt:lpstr>Sheet2</vt:lpstr>
      <vt:lpstr>Athletes</vt:lpstr>
      <vt:lpstr>Athletes</vt:lpstr>
      <vt:lpstr>names</vt:lpstr>
      <vt:lpstr>'Report View'!Print_Area</vt:lpstr>
      <vt:lpstr>teamstatus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John</dc:creator>
  <cp:lastModifiedBy>morrisonS</cp:lastModifiedBy>
  <cp:lastPrinted>2013-12-11T19:15:05Z</cp:lastPrinted>
  <dcterms:created xsi:type="dcterms:W3CDTF">2013-10-07T12:48:08Z</dcterms:created>
  <dcterms:modified xsi:type="dcterms:W3CDTF">2014-05-28T16:36:24Z</dcterms:modified>
</cp:coreProperties>
</file>